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xml" PartName="/xl/drawings/drawing10.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D022DBB0-86E3-42CB-A50A-F08DF4280D9F}" xr6:coauthVersionLast="45" xr6:coauthVersionMax="45" xr10:uidLastSave="{00000000-0000-0000-0000-000000000000}"/>
  <bookViews>
    <workbookView xWindow="1320" yWindow="3510" windowWidth="27480" windowHeight="11910"/>
  </bookViews>
  <sheets>
    <sheet name="Introduction" sheetId="117" r:id="rId1"/>
    <sheet name="Water" sheetId="85" r:id="rId2"/>
    <sheet name="Sanitation" sheetId="105" r:id="rId3"/>
    <sheet name="Hygiene" sheetId="116" r:id="rId4"/>
    <sheet name="DHS00" sheetId="139" r:id="rId5"/>
    <sheet name="DHS03" sheetId="140" r:id="rId6"/>
    <sheet name="DHS05" sheetId="141" r:id="rId7"/>
    <sheet name="DHS08" sheetId="142" r:id="rId8"/>
    <sheet name="DHS14" sheetId="143" r:id="rId9"/>
    <sheet name="DHS15" sheetId="144" r:id="rId10"/>
    <sheet name="data_summary" sheetId="145" r:id="rId11"/>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<sst xmlns="http://schemas.openxmlformats.org/spreadsheetml/2006/main" count="36723" uniqueCount="682">
  <si>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</si>
  <si>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</si>
  <si>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</si>
  <si>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</si>
  <si>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</si>
  <si>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</si>
  <si>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</si>
  <si>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</si>
  <si>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</si>
  <si>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</si>
  <si>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</si>
  <si>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</si>
  <si>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</si>
  <si>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</si>
  <si>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</si>
  <si>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</si>
  <si>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</si>
  <si>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</si>
  <si>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</si>
  <si>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</si>
  <si>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</si>
  <si>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</si>
  <si>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</si>
  <si>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</si>
  <si>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</si>
  <si>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</si>
  <si>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</si>
  <si>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</si>
  <si>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</si>
  <si>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</si>
  <si>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</si>
  <si>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</si>
  <si>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</si>
  <si>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</si>
  <si>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</si>
  <si>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</si>
  <si>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</si>
  <si>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</si>
  <si>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</si>
  <si>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</si>
  <si>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</si>
  <si>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</si>
  <si>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</si>
  <si>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</si>
  <si>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</si>
  <si>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</si>
  <si>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</si>
  <si>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</si>
  <si>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</si>
  <si>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</si>
  <si>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</si>
  <si>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</si>
  <si>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</si>
  <si>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</si>
  <si>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</si>
  <si>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</si>
  <si>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</si>
  <si>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</si>
  <si>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</si>
  <si>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</si>
  <si>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</si>
  <si>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</si>
  <si>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</si>
  <si>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</si>
  <si>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</si>
  <si>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</si>
  <si>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</si>
  <si>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</si>
  <si>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</si>
  <si>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</si>
  <si>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</si>
  <si>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</si>
  <si>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</si>
  <si>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</si>
  <si>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</si>
  <si>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</si>
  <si>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</si>
  <si>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</si>
  <si>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</si>
  <si>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</si>
  <si>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</si>
  <si>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</si>
  <si>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</si>
  <si>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</si>
  <si>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</si>
  <si>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</si>
  <si>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</si>
  <si>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</si>
  <si>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</si>
  <si>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</si>
  <si>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</si>
  <si>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</si>
  <si>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</si>
  <si>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</si>
  <si>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</si>
  <si>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</si>
  <si>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</si>
  <si>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</si>
  <si>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</si>
  <si>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</si>
  <si>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</si>
  <si>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</si>
  <si>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</si>
  <si>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</si>
  <si>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</si>
  <si>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</si>
  <si>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</si>
  <si>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</si>
  <si>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</si>
  <si>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</si>
  <si>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</si>
  <si>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</si>
  <si>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</si>
  <si>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</si>
  <si>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</si>
  <si>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</si>
  <si>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</si>
  <si>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</si>
  <si>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</si>
  <si>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</si>
  <si>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</si>
  <si>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</si>
  <si>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</si>
  <si>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</si>
  <si>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</si>
  <si>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</si>
  <si>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</si>
  <si>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</si>
  <si>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</si>
  <si>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</si>
  <si>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</si>
  <si>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</si>
  <si>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</si>
  <si>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</si>
  <si>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</si>
  <si>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</si>
  <si>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</si>
  <si>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</si>
  <si>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</si>
  <si>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</si>
  <si>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</si>
  <si>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</si>
  <si>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</si>
  <si>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</si>
  <si>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</si>
  <si>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</si>
  <si>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..Lower Egypt - Rural</t>
  </si>
  <si>
    <t>..Lower Egypt - Urban</t>
  </si>
  <si>
    <t>..Upper Egypt - Rural</t>
  </si>
  <si>
    <t>..Upper Egypt - Urban</t>
  </si>
  <si>
    <t>Frontier Governorates</t>
  </si>
  <si>
    <t>Lower Egypt</t>
  </si>
  <si>
    <t>Upper Egypt</t>
  </si>
  <si>
    <t>Urban Governorates</t>
  </si>
  <si>
    <t>Improved Water source on premises</t>
  </si>
  <si>
    <t>Source of drinking water</t>
  </si>
  <si>
    <t>..Piped into residence</t>
  </si>
  <si>
    <t>..Piped into yard/plot</t>
  </si>
  <si>
    <t>..Public tap</t>
  </si>
  <si>
    <t>..Well in residence</t>
  </si>
  <si>
    <t>..Well in yard/plot</t>
  </si>
  <si>
    <t>..Public well</t>
  </si>
  <si>
    <t>..Nile/canals</t>
  </si>
  <si>
    <t>..Bottled water</t>
  </si>
  <si>
    <t>..Buy water from a car</t>
  </si>
  <si>
    <t>missing</t>
  </si>
  <si>
    <t>DHS14</t>
  </si>
  <si>
    <t>DHS08</t>
  </si>
  <si>
    <t>Shared among Improved Sanitation</t>
  </si>
  <si>
    <t>..Modern flush toilet</t>
  </si>
  <si>
    <t>..Traditional with tank flush</t>
  </si>
  <si>
    <t>..Traditional with bucket flush</t>
  </si>
  <si>
    <t>..Pit toilet\latrine</t>
  </si>
  <si>
    <t>..No facility</t>
  </si>
  <si>
    <t>Total</t>
  </si>
  <si>
    <t>Place for hand washing</t>
  </si>
  <si>
    <t>Nowhere</t>
  </si>
  <si>
    <t>Not specified</t>
  </si>
  <si>
    <t>DHS00</t>
  </si>
  <si>
    <t>Egypt</t>
  </si>
  <si>
    <t>Count</t>
  </si>
  <si>
    <t>W_text_t</t>
  </si>
  <si>
    <t/>
  </si>
  <si>
    <t>W_text_i</t>
  </si>
  <si>
    <t>S_text_s</t>
  </si>
  <si>
    <t>Ratio of Shared improved based on:</t>
  </si>
  <si>
    <t>S_text_i</t>
  </si>
  <si>
    <t>Ratio of Improved latrines based on:</t>
  </si>
  <si>
    <t>Urban/Rural</t>
  </si>
  <si>
    <t>Urban</t>
  </si>
  <si>
    <t>Rural</t>
  </si>
  <si>
    <t>Missing</t>
  </si>
  <si>
    <t>2000</t>
  </si>
  <si>
    <t>Component Matrix</t>
  </si>
  <si>
    <t>Component</t>
  </si>
  <si>
    <t>1</t>
  </si>
  <si>
    <t>Has refrigerator</t>
  </si>
  <si>
    <t>Water heater</t>
  </si>
  <si>
    <t>if uses gas as cooking fuel</t>
  </si>
  <si>
    <t>If dwelling in Apartment</t>
  </si>
  <si>
    <t>if uses kerosene as cooking fuel</t>
  </si>
  <si>
    <t>Has telephone</t>
  </si>
  <si>
    <t>Other washing machine</t>
  </si>
  <si>
    <t>If dwelling in Free standing house</t>
  </si>
  <si>
    <t>if has dirt, sand, dung as principal floor in dwelling</t>
  </si>
  <si>
    <t>Electric fan</t>
  </si>
  <si>
    <t>Has radio</t>
  </si>
  <si>
    <t>if has cement tiles for principal floor</t>
  </si>
  <si>
    <t>Automatic washing machine</t>
  </si>
  <si>
    <t>Has television</t>
  </si>
  <si>
    <t>If dwelling in Other</t>
  </si>
  <si>
    <t>Video</t>
  </si>
  <si>
    <t>Number of members per room</t>
  </si>
  <si>
    <t>Has electricity</t>
  </si>
  <si>
    <t>If dwelling is Rented</t>
  </si>
  <si>
    <t>Has car/truck</t>
  </si>
  <si>
    <t>if has cement principal floor</t>
  </si>
  <si>
    <t>Has bicycle</t>
  </si>
  <si>
    <t>Livestock/poultry</t>
  </si>
  <si>
    <t>if uses wood as cooking fuel</t>
  </si>
  <si>
    <t>if has carpet for principal floor</t>
  </si>
  <si>
    <t>if has tiles for main flooring material</t>
  </si>
  <si>
    <t>Sewing machine</t>
  </si>
  <si>
    <t>If dwelling is Owned</t>
  </si>
  <si>
    <t>if uses other cooking fuel</t>
  </si>
  <si>
    <t>if has vinyl or asphalt strips as flooring material</t>
  </si>
  <si>
    <t>Has motorcycle/scooter</t>
  </si>
  <si>
    <t>if has parquet or polished wood floors</t>
  </si>
  <si>
    <t>if uses dung, manure as cooking fuel</t>
  </si>
  <si>
    <t>If dwelling in One\Two rooms</t>
  </si>
  <si>
    <t>If dwelling is Owned jointly</t>
  </si>
  <si>
    <t>if uses coal as cooking fuel</t>
  </si>
  <si>
    <t>if uses charcoal for cooking</t>
  </si>
  <si>
    <t>Farm/other land</t>
  </si>
  <si>
    <t>if has rud. wood, plank principal floor in dwelling</t>
  </si>
  <si>
    <t>if uses electricity as cooking fuel</t>
  </si>
  <si>
    <t>If dwelling is Owned by the family</t>
  </si>
  <si>
    <t>If dwelling is Other</t>
  </si>
  <si>
    <t>Communalities</t>
  </si>
  <si>
    <t>If dwelling is Owned by the work</t>
  </si>
  <si>
    <t>Extraction</t>
  </si>
  <si>
    <t>Total Variance Explained</t>
  </si>
  <si>
    <t>Extraction Sums of Squared Loadings</t>
  </si>
  <si>
    <t>% of Variance</t>
  </si>
  <si>
    <t>Cumulative %</t>
  </si>
  <si>
    <t>Component Score Coefficient Matrix</t>
  </si>
  <si>
    <t>Component Score Covariance Matrix</t>
  </si>
  <si>
    <t>..lower egypt - rural</t>
  </si>
  <si>
    <t>..lower egypt - urban</t>
  </si>
  <si>
    <t>..upper egypt - rural</t>
  </si>
  <si>
    <t>..upper egypt - urban</t>
  </si>
  <si>
    <t>frontier governorates</t>
  </si>
  <si>
    <t>lower egypt</t>
  </si>
  <si>
    <t>upper egypt</t>
  </si>
  <si>
    <t>urban governorates</t>
  </si>
  <si>
    <t>source of drinking water</t>
  </si>
  <si>
    <t>..piped into residence</t>
  </si>
  <si>
    <t>..piped into yard/plot</t>
  </si>
  <si>
    <t>..public tap</t>
  </si>
  <si>
    <t>..well in residence</t>
  </si>
  <si>
    <t>..well in yard/plot</t>
  </si>
  <si>
    <t>..public well</t>
  </si>
  <si>
    <t>..nile/canals</t>
  </si>
  <si>
    <t>other</t>
  </si>
  <si>
    <t>type of toilet facility</t>
  </si>
  <si>
    <t>..modern flush toilet</t>
  </si>
  <si>
    <t>..traditional with tank flush</t>
  </si>
  <si>
    <t>..traditional with bucket flush</t>
  </si>
  <si>
    <t>..pit toilet\latrine</t>
  </si>
  <si>
    <t>..no facility</t>
  </si>
  <si>
    <t>place for hand washing</t>
  </si>
  <si>
    <t>nowhere</t>
  </si>
  <si>
    <t>not specified</t>
  </si>
  <si>
    <t>DHS03</t>
  </si>
  <si>
    <t>2003</t>
  </si>
  <si>
    <t>water heater</t>
  </si>
  <si>
    <t>automatic washing machine</t>
  </si>
  <si>
    <t>has refrigerator</t>
  </si>
  <si>
    <t>Lives in house</t>
  </si>
  <si>
    <t>Household fuel type: LPG, natural gas</t>
  </si>
  <si>
    <t>Lives in appartment</t>
  </si>
  <si>
    <t>mobile</t>
  </si>
  <si>
    <t>Household fuel type: kerosene</t>
  </si>
  <si>
    <t>has telephone</t>
  </si>
  <si>
    <t>video</t>
  </si>
  <si>
    <t>gas/electric cooking stove</t>
  </si>
  <si>
    <t>Has earth/sand floor</t>
  </si>
  <si>
    <t>has car/truck</t>
  </si>
  <si>
    <t>other washing machine</t>
  </si>
  <si>
    <t>computer</t>
  </si>
  <si>
    <t>satellite</t>
  </si>
  <si>
    <t>air condition</t>
  </si>
  <si>
    <t>electric fan</t>
  </si>
  <si>
    <t>Has ceramic tile floor</t>
  </si>
  <si>
    <t>Has cement tile floor</t>
  </si>
  <si>
    <t>has radio</t>
  </si>
  <si>
    <t>livestock/poultry</t>
  </si>
  <si>
    <t>has television</t>
  </si>
  <si>
    <t>freezer</t>
  </si>
  <si>
    <t>dish washer</t>
  </si>
  <si>
    <t>has electricity</t>
  </si>
  <si>
    <t>Number of members per sleeping room</t>
  </si>
  <si>
    <t>Dwelling ownership</t>
  </si>
  <si>
    <t>has bicycle</t>
  </si>
  <si>
    <t>Has cement floor</t>
  </si>
  <si>
    <t>sewing machine</t>
  </si>
  <si>
    <t>Household fuel type: wood, straw</t>
  </si>
  <si>
    <t>Has parquet/polished wood floor</t>
  </si>
  <si>
    <t>farm/other land</t>
  </si>
  <si>
    <t>has motorcycle/scooter</t>
  </si>
  <si>
    <t>Has carpet floor</t>
  </si>
  <si>
    <t>Household fuel type: animal dung</t>
  </si>
  <si>
    <t>Household fuel type: charcoal</t>
  </si>
  <si>
    <t>Household fuel type: electricity</t>
  </si>
  <si>
    <t>Has vinyl/asphalt strip floor</t>
  </si>
  <si>
    <t>Has wood floor</t>
  </si>
  <si>
    <t>Household fuel type: coal/lignite</t>
  </si>
  <si>
    <t>..rural le</t>
  </si>
  <si>
    <t>..urban le</t>
  </si>
  <si>
    <t>..rural ue</t>
  </si>
  <si>
    <t>..urban ue</t>
  </si>
  <si>
    <t>piped into dwelling</t>
  </si>
  <si>
    <t>piped to yard/plot</t>
  </si>
  <si>
    <t>public tap/standpipe</t>
  </si>
  <si>
    <t>unprotected well</t>
  </si>
  <si>
    <t>unprotected spring</t>
  </si>
  <si>
    <t>tube well or borehole</t>
  </si>
  <si>
    <t>protected well</t>
  </si>
  <si>
    <t>protected spring</t>
  </si>
  <si>
    <t>surface water (river/dam/lake/pond/stream/canal/irrigation c</t>
  </si>
  <si>
    <t>tanker truck</t>
  </si>
  <si>
    <t>cart with small tank</t>
  </si>
  <si>
    <t>bottled water</t>
  </si>
  <si>
    <t>modern flush toilet</t>
  </si>
  <si>
    <t>traditional tank flush</t>
  </si>
  <si>
    <t>traditional bucket flush</t>
  </si>
  <si>
    <t>pit latrine</t>
  </si>
  <si>
    <t>no facility/bush/field</t>
  </si>
  <si>
    <t>bucket toilet</t>
  </si>
  <si>
    <t>in dwelling/yard/plot</t>
  </si>
  <si>
    <t>somewhere else</t>
  </si>
  <si>
    <t>DHS05</t>
  </si>
  <si>
    <t>2005</t>
  </si>
  <si>
    <t>All windows with glass</t>
  </si>
  <si>
    <t>color television</t>
  </si>
  <si>
    <t>non-mobile telephone</t>
  </si>
  <si>
    <t>No horses, donkeys, mules</t>
  </si>
  <si>
    <t>separate room used as a kitchen</t>
  </si>
  <si>
    <t>No windows with glass</t>
  </si>
  <si>
    <t>watch</t>
  </si>
  <si>
    <t>No cattle</t>
  </si>
  <si>
    <t>mobile telephone</t>
  </si>
  <si>
    <t>Uses open fire</t>
  </si>
  <si>
    <t>No milk cows or bulls</t>
  </si>
  <si>
    <t>No goats</t>
  </si>
  <si>
    <t>satellite dish</t>
  </si>
  <si>
    <t>chair</t>
  </si>
  <si>
    <t>video/dvd</t>
  </si>
  <si>
    <t>No chickens</t>
  </si>
  <si>
    <t>1 horse, donkey, mule</t>
  </si>
  <si>
    <t>non automatic washing machine</t>
  </si>
  <si>
    <t>personal home computer</t>
  </si>
  <si>
    <t>table</t>
  </si>
  <si>
    <t>bed</t>
  </si>
  <si>
    <t>black and white television</t>
  </si>
  <si>
    <t>No sheep</t>
  </si>
  <si>
    <t>bank account</t>
  </si>
  <si>
    <t>1 cmilk cows or bulls</t>
  </si>
  <si>
    <t>20+ chickens</t>
  </si>
  <si>
    <t>1 cattle</t>
  </si>
  <si>
    <t>sofa</t>
  </si>
  <si>
    <t>animal-drawn cart</t>
  </si>
  <si>
    <t>small table (tablia)</t>
  </si>
  <si>
    <t>dishwasher</t>
  </si>
  <si>
    <t>No windows</t>
  </si>
  <si>
    <t>1-2 goats</t>
  </si>
  <si>
    <t>2 cattle</t>
  </si>
  <si>
    <t>land for agriculture</t>
  </si>
  <si>
    <t>Some windows with glass</t>
  </si>
  <si>
    <t>2 horses, donkeys, mules</t>
  </si>
  <si>
    <t>3-5 goats</t>
  </si>
  <si>
    <t>1-9 chickens</t>
  </si>
  <si>
    <t>green lamp without cover</t>
  </si>
  <si>
    <t>3+ more sheep</t>
  </si>
  <si>
    <t>10-19 chickens</t>
  </si>
  <si>
    <t>5+ more goats</t>
  </si>
  <si>
    <t>Uses open fire with chimney</t>
  </si>
  <si>
    <t>2 milk cows or bulls</t>
  </si>
  <si>
    <t>Kooks outdoor</t>
  </si>
  <si>
    <t>No kitchen</t>
  </si>
  <si>
    <t>Uses inhouse kitchen</t>
  </si>
  <si>
    <t>Uses separate room as kitchen</t>
  </si>
  <si>
    <t>3+ cattle</t>
  </si>
  <si>
    <t>3+ milk cows or bulls</t>
  </si>
  <si>
    <t>Small land</t>
  </si>
  <si>
    <t>Uses closed stove with chimney</t>
  </si>
  <si>
    <t>2 sheep</t>
  </si>
  <si>
    <t>Household fuel type: biogas</t>
  </si>
  <si>
    <t>1 sheep</t>
  </si>
  <si>
    <t>Medium land</t>
  </si>
  <si>
    <t>Big land</t>
  </si>
  <si>
    <t>3+ horses, donkeys, mules</t>
  </si>
  <si>
    <t>Lower Egypt Rural</t>
  </si>
  <si>
    <t>Lower Egypt Urban</t>
  </si>
  <si>
    <t>Upper Egypt Rural</t>
  </si>
  <si>
    <t>Upper Egypt Urban</t>
  </si>
  <si>
    <t>Piped into dwelling</t>
  </si>
  <si>
    <t>Piped to yard/plot</t>
  </si>
  <si>
    <t>Public tap/standpipe</t>
  </si>
  <si>
    <t>Tube well or borehole</t>
  </si>
  <si>
    <t>Protected well</t>
  </si>
  <si>
    <t>Unprotected well</t>
  </si>
  <si>
    <t>Protected spring</t>
  </si>
  <si>
    <t>Unprotected spring</t>
  </si>
  <si>
    <t>River/dam/lake/ponds/stream/canal/irirgation channel</t>
  </si>
  <si>
    <t>Tanker truck</t>
  </si>
  <si>
    <t>Cart with small tank</t>
  </si>
  <si>
    <t>Bottled water</t>
  </si>
  <si>
    <t>Modern flush</t>
  </si>
  <si>
    <t>Traditional tank flush</t>
  </si>
  <si>
    <t>Traditional bucket flush</t>
  </si>
  <si>
    <t>Vented improved pit latrine</t>
  </si>
  <si>
    <t>Bucket toilet</t>
  </si>
  <si>
    <t>OTHER</t>
  </si>
  <si>
    <t>2008</t>
  </si>
  <si>
    <t>Own Water heater</t>
  </si>
  <si>
    <t>Own Automatic washing machine</t>
  </si>
  <si>
    <t>Own Color television</t>
  </si>
  <si>
    <t>Own Personal home computer</t>
  </si>
  <si>
    <t>Has a watch</t>
  </si>
  <si>
    <t>Ceramic tile floor</t>
  </si>
  <si>
    <t>Dirt or dung floor</t>
  </si>
  <si>
    <t>See satellite's programs /Have satellite</t>
  </si>
  <si>
    <t>Own Table</t>
  </si>
  <si>
    <t>Own Video/DVD</t>
  </si>
  <si>
    <t>Own Chair</t>
  </si>
  <si>
    <t>Owns a bank account</t>
  </si>
  <si>
    <t>Own Electric fan</t>
  </si>
  <si>
    <t>Has a mobile telephone</t>
  </si>
  <si>
    <t>Own Air condition</t>
  </si>
  <si>
    <t>Cement tile floor</t>
  </si>
  <si>
    <t>Own Non automatic washing machine</t>
  </si>
  <si>
    <t>Garbage collected from home</t>
  </si>
  <si>
    <t>Own Bed</t>
  </si>
  <si>
    <t>Own Black and white television</t>
  </si>
  <si>
    <t>Lives in owned or jointly owned apartement</t>
  </si>
  <si>
    <t>Lives in owned or jointly owned free standing house</t>
  </si>
  <si>
    <t>Own Freezer</t>
  </si>
  <si>
    <t>Own Kola/Zeer</t>
  </si>
  <si>
    <t>Cement floor</t>
  </si>
  <si>
    <t>Own Sofa</t>
  </si>
  <si>
    <t>Livestock, herds or farm animals</t>
  </si>
  <si>
    <t>Own Tablia</t>
  </si>
  <si>
    <t>Garbage dumped into street/emply plot</t>
  </si>
  <si>
    <t>Own Dishwasher</t>
  </si>
  <si>
    <t>Garbage is burned</t>
  </si>
  <si>
    <t>Own Green lamp without cover</t>
  </si>
  <si>
    <t>Garbage dumped into canal/drainage</t>
  </si>
  <si>
    <t>Lives in other type of dwelling</t>
  </si>
  <si>
    <t>Lives in rented or other apartement</t>
  </si>
  <si>
    <t>Chickens own</t>
  </si>
  <si>
    <t>Garbage collected from street container</t>
  </si>
  <si>
    <t>Horses, donkeys, mules own</t>
  </si>
  <si>
    <t>Own Sewing machine</t>
  </si>
  <si>
    <t>Has an animal-drawn cart</t>
  </si>
  <si>
    <t>Garbage fed to animals</t>
  </si>
  <si>
    <t>Goats own</t>
  </si>
  <si>
    <t>Parquet, polished wood floor</t>
  </si>
  <si>
    <t>Cattle own</t>
  </si>
  <si>
    <t>Other garbage disposal</t>
  </si>
  <si>
    <t>Ducks own</t>
  </si>
  <si>
    <t>Vinyl, asphalt strip floor</t>
  </si>
  <si>
    <t>Carpeted floor</t>
  </si>
  <si>
    <t>Cows, bulls own</t>
  </si>
  <si>
    <t>Lives in rented or other free standing house</t>
  </si>
  <si>
    <t>Other type of flooring</t>
  </si>
  <si>
    <t>Rudimentary wood plank floor</t>
  </si>
  <si>
    <t>Geese own</t>
  </si>
  <si>
    <t>Pigeons own</t>
  </si>
  <si>
    <t>Sheep own</t>
  </si>
  <si>
    <t>Own land usable for agriculture</t>
  </si>
  <si>
    <t>Turkey own</t>
  </si>
  <si>
    <t>Quail own</t>
  </si>
  <si>
    <t>..LE Rural</t>
  </si>
  <si>
    <t>..LE Urban</t>
  </si>
  <si>
    <t>..UE Rural</t>
  </si>
  <si>
    <t>..UE Urban</t>
  </si>
  <si>
    <t>Frontier governorates</t>
  </si>
  <si>
    <t>Urban governorates</t>
  </si>
  <si>
    <t>River/dam/lake/ponds/stream/canal/irrigation channel</t>
  </si>
  <si>
    <t>Flush to piped sewer system</t>
  </si>
  <si>
    <t>Flush to septic tank</t>
  </si>
  <si>
    <t>Flush to somewhere else</t>
  </si>
  <si>
    <t>Flush, don't know where</t>
  </si>
  <si>
    <t>Flush to vault (Bayara)</t>
  </si>
  <si>
    <t>Flust to pipe connected to canal</t>
  </si>
  <si>
    <t>Flush to pipe connected to ground water</t>
  </si>
  <si>
    <t>Ventilated Improved Pit latrine (VIP)</t>
  </si>
  <si>
    <t>Pit latrine with slab</t>
  </si>
  <si>
    <t>Pit latrine without slab/open pit</t>
  </si>
  <si>
    <t>No facility/bush/field</t>
  </si>
  <si>
    <t>Place where household members wash their hands</t>
  </si>
  <si>
    <t>Observed</t>
  </si>
  <si>
    <t>Not observed: not in dwelling</t>
  </si>
  <si>
    <t>Not observed: no permission to see</t>
  </si>
  <si>
    <t>Not observed: other reason</t>
  </si>
  <si>
    <t>2014</t>
  </si>
  <si>
    <t>Owns horses/ donkeys/ mules</t>
  </si>
  <si>
    <t>Owns cows/ bulls</t>
  </si>
  <si>
    <t>Owns chickens</t>
  </si>
  <si>
    <t>Dwelling is apartment</t>
  </si>
  <si>
    <t>Personal home computer</t>
  </si>
  <si>
    <t>Dwelling is house</t>
  </si>
  <si>
    <t>Owns Ducks</t>
  </si>
  <si>
    <t>Vinyl, asphalt strips floor</t>
  </si>
  <si>
    <t>Owns goats</t>
  </si>
  <si>
    <t>Owns land usable for agriculture</t>
  </si>
  <si>
    <t>Smart phone</t>
  </si>
  <si>
    <t>Owns cattle</t>
  </si>
  <si>
    <t>Has watch</t>
  </si>
  <si>
    <t>Owns sheep</t>
  </si>
  <si>
    <t>Concrete, cement floor</t>
  </si>
  <si>
    <t>2-3 milk cows or bulls</t>
  </si>
  <si>
    <t>Chair</t>
  </si>
  <si>
    <t>Table</t>
  </si>
  <si>
    <t>Freezer</t>
  </si>
  <si>
    <t>+10 ducks</t>
  </si>
  <si>
    <t>Kolla/Zeer (container for reserving water)</t>
  </si>
  <si>
    <t>Air conditioner</t>
  </si>
  <si>
    <t>1-4 goats</t>
  </si>
  <si>
    <t>1-4 sheep</t>
  </si>
  <si>
    <t>Has animal-drawn cart</t>
  </si>
  <si>
    <t>Tablia (very low round table)</t>
  </si>
  <si>
    <t>1-9 Geese</t>
  </si>
  <si>
    <t>Owns Geese</t>
  </si>
  <si>
    <t>Has bank account</t>
  </si>
  <si>
    <t>2-3 horses, donkeys, mules</t>
  </si>
  <si>
    <t>Earth, sand floor</t>
  </si>
  <si>
    <t>Owns Pigeons</t>
  </si>
  <si>
    <t>Hanging lamp (yellow with no cover)</t>
  </si>
  <si>
    <t>Has mobile telephone</t>
  </si>
  <si>
    <t>10+ more goats</t>
  </si>
  <si>
    <t>Color television</t>
  </si>
  <si>
    <t>2-3 cattle</t>
  </si>
  <si>
    <t>5-10 ducks</t>
  </si>
  <si>
    <t>Has television * either black &amp; white or color</t>
  </si>
  <si>
    <t>4+ milk cows or bulls</t>
  </si>
  <si>
    <t>Has radio * with cassette recorder</t>
  </si>
  <si>
    <t>10+ more sheep</t>
  </si>
  <si>
    <t>Sofa</t>
  </si>
  <si>
    <t>Video/DVD player</t>
  </si>
  <si>
    <t>4+ cattle</t>
  </si>
  <si>
    <t>Have satellite dish</t>
  </si>
  <si>
    <t>Bed</t>
  </si>
  <si>
    <t>Other mobile phone</t>
  </si>
  <si>
    <t>Dwelling ownership 1</t>
  </si>
  <si>
    <t>5-9 goats</t>
  </si>
  <si>
    <t>Dwelling ownership 2</t>
  </si>
  <si>
    <t>5-9 sheep</t>
  </si>
  <si>
    <t>1-4 ducks</t>
  </si>
  <si>
    <t>Dishwasher</t>
  </si>
  <si>
    <t>Owns Turkey</t>
  </si>
  <si>
    <t>Black and white television</t>
  </si>
  <si>
    <t>Parquet, wood tile floor</t>
  </si>
  <si>
    <t>Terrazo, ceramic tile floor</t>
  </si>
  <si>
    <t>Carpet floor</t>
  </si>
  <si>
    <t>20+ Geese</t>
  </si>
  <si>
    <t>4+ horses, donkeys, mules</t>
  </si>
  <si>
    <t>Owns Quail</t>
  </si>
  <si>
    <t>Rug or mat floor</t>
  </si>
  <si>
    <t>Piped Into dwelling</t>
  </si>
  <si>
    <t>Public tap/Standpipe</t>
  </si>
  <si>
    <t>Tube well or broehole</t>
  </si>
  <si>
    <t>Flush to septic system</t>
  </si>
  <si>
    <t>Flush to pipe connected to canal</t>
  </si>
  <si>
    <t>No facility/Field</t>
  </si>
  <si>
    <t>DHS15</t>
  </si>
  <si>
    <t>2015</t>
  </si>
  <si>
    <t>Watch</t>
  </si>
  <si>
    <t>Bank account</t>
  </si>
  <si>
    <t>Car or Truck</t>
  </si>
  <si>
    <t>Telephone (land line)</t>
  </si>
  <si>
    <t>Radio with cassette recorder</t>
  </si>
  <si>
    <t>TV</t>
  </si>
  <si>
    <t>Refrigerator</t>
  </si>
  <si>
    <t>Animal-drawn cart</t>
  </si>
  <si>
    <t>Dwelling is other</t>
  </si>
  <si>
    <t>Electricity</t>
  </si>
  <si>
    <t>Bicycle</t>
  </si>
  <si>
    <t>Motorcycle or motor Scooter</t>
  </si>
  <si>
    <t>No Geese</t>
  </si>
  <si>
    <t>No ducks</t>
  </si>
  <si>
    <t>% Improved
&lt; = 30min</t>
  </si>
  <si>
    <t>iso3</t>
  </si>
  <si>
    <t>EGY</t>
  </si>
  <si>
    <t>year</t>
  </si>
  <si>
    <t>data_source</t>
  </si>
  <si>
    <t>EGY_2000_DHS</t>
  </si>
  <si>
    <t>EGY_2003_DHS</t>
  </si>
  <si>
    <t>EGY_2005_DHS</t>
  </si>
  <si>
    <t>EGY_2008_DHS</t>
  </si>
  <si>
    <t>EGY_2014_DHS</t>
  </si>
  <si>
    <t>EGY_2015_DHS</t>
  </si>
  <si>
    <t>row</t>
  </si>
  <si>
    <t>var1</t>
  </si>
  <si>
    <t>var2</t>
  </si>
  <si>
    <t>varname</t>
  </si>
  <si>
    <t>w_imp</t>
  </si>
  <si>
    <t>w_bas</t>
  </si>
  <si>
    <t>w_lim</t>
  </si>
  <si>
    <t>w_unimp</t>
  </si>
  <si>
    <t>w_sur</t>
  </si>
  <si>
    <t>w_pip</t>
  </si>
  <si>
    <t>w_pop</t>
  </si>
  <si>
    <t>w_premises</t>
  </si>
  <si>
    <t>w_30min</t>
  </si>
  <si>
    <t>s_imp</t>
  </si>
  <si>
    <t>s_bas</t>
  </si>
  <si>
    <t>s_lim</t>
  </si>
  <si>
    <t>s_unimp</t>
  </si>
  <si>
    <t>s_od</t>
  </si>
  <si>
    <t>h_bas</t>
  </si>
  <si>
    <t>h_lim</t>
  </si>
  <si>
    <t>h_nfac</t>
  </si>
  <si>
    <t>w_available</t>
  </si>
  <si>
    <t>s_shared</t>
  </si>
  <si>
    <t>s_sew</t>
  </si>
  <si>
    <t>s_sep</t>
  </si>
  <si>
    <t>s_lat</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</si>
  <si>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</si>
  <si>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</si>
  <si>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</si>
  <si>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</si>
  <si>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</si>
  <si>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</si>
  <si>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</si>
  <si>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</si>
  <si>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</si>
  <si>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</si>
  <si>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</si>
  <si>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</si>
  <si>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</si>
  <si>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</si>
  <si>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</si>
  <si>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</si>
  <si>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</si>
  <si>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</si>
  <si>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</si>
  <si>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</si>
  <si>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</si>
  <si>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</si>
  <si>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</si>
  <si>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region_1</t>
  </si>
  <si>
    <t>region_2</t>
  </si>
  <si>
    <t>region_3</t>
  </si>
  <si>
    <t>region_4</t>
  </si>
  <si>
    <t>region_5</t>
  </si>
  <si>
    <t>region_6</t>
  </si>
  <si>
    <t>region_8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</si>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</sst>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0"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5">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right/>
      <top style="thin">
        <color rgb="FF152935"/>
      </top>
      <bottom/>
      <diagonal/>
    </border>
    <border>
      <left/>
      <right/>
      <top style="thin">
        <color rgb="FFAEAEAE"/>
      </top>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2">
    <xf numFmtId="0" fontId="0" fillId="0" borderId="0"/>
    <xf numFmtId="0" fontId="1" fillId="3" borderId="10"/>
  </cellStyleXfs>
  <cellXfs count="1041">
    <xf numFmtId="0" fontId="0" fillId="0" borderId="0" xfId="0"/>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9" fillId="0" borderId="10" xfId="0" applyNumberFormat="true" applyFont="true" applyFill="true" applyBorder="true" applyAlignment="true">
      <alignment horizontal="center" vertical="center"/>
    </xf>
    <xf numFmtId="168" fontId="11" fillId="0" borderId="10" xfId="0" applyNumberFormat="true" applyFont="true" applyFill="true" applyBorder="true" applyAlignment="true">
      <alignment horizontal="center" vertical="center"/>
    </xf>
    <xf numFmtId="168" fontId="69" fillId="0" borderId="10" xfId="0" applyNumberFormat="true" applyFont="true" applyFill="true" applyBorder="true" applyAlignment="true">
      <alignment horizontal="center" vertical="center"/>
    </xf>
    <xf numFmtId="168" fontId="69" fillId="23" borderId="109" xfId="0" applyNumberFormat="true" applyFont="true" applyFill="true" applyBorder="true" applyAlignment="true">
      <alignment horizontal="center" vertical="center"/>
    </xf>
    <xf numFmtId="169" fontId="43" fillId="17" borderId="134" xfId="0" applyNumberFormat="true" applyFont="true" applyFill="true" applyBorder="true" applyAlignment="true">
      <alignment horizontal="center" vertical="center"/>
    </xf>
    <xf numFmtId="167" fontId="69" fillId="18" borderId="117" xfId="0" applyNumberFormat="true" applyFont="true" applyFill="true" applyBorder="true" applyAlignment="true">
      <alignment horizontal="center" vertical="center"/>
    </xf>
    <xf numFmtId="167" fontId="69" fillId="18" borderId="133" xfId="0" applyNumberFormat="true" applyFont="true" applyFill="true" applyBorder="true" applyAlignment="true">
      <alignment horizontal="center" vertical="center"/>
    </xf>
    <xf numFmtId="168" fontId="69" fillId="23" borderId="132" xfId="0" applyNumberFormat="true" applyFont="true" applyFill="true" applyBorder="true" applyAlignment="true">
      <alignment horizontal="center" vertical="center"/>
    </xf>
    <xf numFmtId="168" fontId="69" fillId="23" borderId="127" xfId="0" applyNumberFormat="true" applyFont="true" applyFill="true" applyBorder="true" applyAlignment="true">
      <alignment horizontal="center" vertical="center"/>
    </xf>
    <xf numFmtId="169" fontId="43" fillId="17" borderId="131" xfId="0" applyNumberFormat="true" applyFont="true" applyFill="true" applyBorder="true" applyAlignment="true">
      <alignment horizontal="center" vertical="center"/>
    </xf>
    <xf numFmtId="169" fontId="43" fillId="17" borderId="130"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69" fillId="3" borderId="10" xfId="0" applyFont="true" applyFill="true" applyBorder="true" applyAlignment="true">
      <alignment horizontal="center" vertical="center"/>
    </xf>
    <xf numFmtId="0" fontId="1" fillId="3" borderId="99" xfId="0" applyFont="true" applyFill="true" applyBorder="true" applyAlignment="true">
      <alignment vertical="center"/>
    </xf>
    <xf numFmtId="0" fontId="1" fillId="0" borderId="95" xfId="0" applyFont="true" applyFill="true" applyBorder="true" applyAlignment="true">
      <alignment vertical="center" wrapText="true"/>
    </xf>
    <xf numFmtId="0" fontId="1" fillId="0" borderId="99" xfId="0" applyFont="true" applyFill="true" applyBorder="true" applyAlignment="true">
      <alignment vertical="center"/>
    </xf>
    <xf numFmtId="0" fontId="1" fillId="3" borderId="95" xfId="0" applyFont="true" applyFill="true" applyBorder="true" applyAlignment="true">
      <alignment vertical="center" wrapText="true"/>
    </xf>
    <xf numFmtId="169" fontId="69" fillId="17" borderId="105" xfId="0" applyNumberFormat="true" applyFont="true" applyFill="true" applyBorder="true" applyAlignment="true">
      <alignment horizontal="center" vertical="center"/>
    </xf>
    <xf numFmtId="0" fontId="39" fillId="0" borderId="101" xfId="0" applyFont="true" applyFill="true" applyBorder="true" applyAlignment="true">
      <alignment horizontal="left" vertical="center"/>
    </xf>
    <xf numFmtId="0" fontId="1" fillId="3" borderId="129" xfId="0" applyFont="true" applyFill="true" applyBorder="true" applyAlignment="true">
      <alignment vertical="center"/>
    </xf>
    <xf numFmtId="169" fontId="67" fillId="17" borderId="107" xfId="0" applyNumberFormat="true" applyFont="true" applyFill="true" applyBorder="true" applyAlignment="true">
      <alignment horizontal="center" vertical="center"/>
    </xf>
    <xf numFmtId="169" fontId="67" fillId="17" borderId="108" xfId="0" applyNumberFormat="true" applyFont="true" applyFill="true" applyBorder="true" applyAlignment="true">
      <alignment horizontal="center" vertical="center"/>
    </xf>
    <xf numFmtId="169" fontId="67" fillId="17" borderId="106" xfId="0" applyNumberFormat="true" applyFont="true" applyFill="true" applyBorder="true" applyAlignment="true">
      <alignment horizontal="center" vertical="center"/>
    </xf>
    <xf numFmtId="169" fontId="67" fillId="17" borderId="105" xfId="0" applyNumberFormat="true" applyFont="true" applyFill="true" applyBorder="true" applyAlignment="true">
      <alignment horizontal="center" vertical="center"/>
    </xf>
    <xf numFmtId="0" fontId="39" fillId="0" borderId="98" xfId="0" applyFont="true" applyFill="true" applyBorder="true" applyAlignment="true">
      <alignment horizontal="left" vertical="center" wrapText="true"/>
    </xf>
    <xf numFmtId="0" fontId="1" fillId="3" borderId="128" xfId="0" applyFont="true" applyFill="true" applyBorder="true" applyAlignment="true">
      <alignment vertical="center" wrapText="true"/>
    </xf>
    <xf numFmtId="0" fontId="39" fillId="15" borderId="101" xfId="0" applyFont="true" applyFill="true" applyBorder="true" applyAlignment="true">
      <alignment horizontal="left" vertical="center"/>
    </xf>
    <xf numFmtId="0" fontId="1" fillId="3" borderId="100" xfId="0" applyFont="true" applyFill="true" applyBorder="true" applyAlignment="true">
      <alignment vertical="center"/>
    </xf>
    <xf numFmtId="0" fontId="1" fillId="23" borderId="101" xfId="0" applyFont="true" applyFill="true" applyBorder="true" applyAlignment="true">
      <alignment horizontal="center" vertical="center"/>
    </xf>
    <xf numFmtId="0" fontId="1" fillId="23" borderId="126" xfId="0" applyFont="true" applyFill="true" applyBorder="true" applyAlignment="true">
      <alignment horizontal="center" vertical="center"/>
    </xf>
    <xf numFmtId="0" fontId="1" fillId="23" borderId="98" xfId="0" applyFont="true" applyFill="true" applyBorder="true" applyAlignment="true">
      <alignment horizontal="center" vertical="center"/>
    </xf>
    <xf numFmtId="167" fontId="43" fillId="23" borderId="100" xfId="0" applyNumberFormat="true" applyFont="true" applyFill="true" applyBorder="true" applyAlignment="true">
      <alignment horizontal="center" vertical="center" wrapText="true"/>
    </xf>
    <xf numFmtId="167" fontId="43" fillId="23" borderId="125" xfId="0" applyNumberFormat="true" applyFont="true" applyFill="true" applyBorder="true" applyAlignment="true">
      <alignment horizontal="center" vertical="center" wrapText="true"/>
    </xf>
    <xf numFmtId="167" fontId="43" fillId="23" borderId="121" xfId="0" applyNumberFormat="true" applyFont="true" applyFill="true" applyBorder="true" applyAlignment="true">
      <alignment horizontal="center" vertical="center" wrapText="true"/>
    </xf>
    <xf numFmtId="167" fontId="43" fillId="23" borderId="120" xfId="0" applyNumberFormat="true" applyFont="true" applyFill="true" applyBorder="true" applyAlignment="true">
      <alignment horizontal="center" vertical="center" wrapText="true"/>
    </xf>
    <xf numFmtId="167" fontId="43" fillId="23" borderId="93" xfId="0" applyNumberFormat="true" applyFont="true" applyFill="true" applyBorder="true" applyAlignment="true">
      <alignment horizontal="center" vertical="center" wrapText="true"/>
    </xf>
    <xf numFmtId="0" fontId="1" fillId="23" borderId="125" xfId="0" applyFont="true" applyFill="true" applyBorder="true" applyAlignment="true">
      <alignment horizontal="center" vertical="center"/>
    </xf>
    <xf numFmtId="0" fontId="1" fillId="23" borderId="93" xfId="0" applyFont="true" applyFill="true" applyBorder="true" applyAlignment="true">
      <alignment horizontal="center" vertical="center"/>
    </xf>
    <xf numFmtId="0" fontId="43" fillId="15" borderId="100" xfId="0" applyFont="true" applyFill="true" applyBorder="true" applyAlignment="true">
      <alignment horizontal="left" vertical="center"/>
    </xf>
    <xf numFmtId="0" fontId="1" fillId="15" borderId="93" xfId="0" applyFont="true" applyFill="true" applyBorder="true" applyAlignment="true">
      <alignment horizontal="center" vertical="center" wrapText="true"/>
    </xf>
    <xf numFmtId="167" fontId="69" fillId="18" borderId="53" xfId="0" applyNumberFormat="true" applyFont="true" applyFill="true" applyBorder="true" applyAlignment="true">
      <alignment horizontal="center" vertical="center"/>
    </xf>
    <xf numFmtId="167" fontId="69" fillId="18" borderId="79" xfId="0" applyNumberFormat="true" applyFont="true" applyFill="true" applyBorder="true" applyAlignment="true">
      <alignment horizontal="center" vertical="center"/>
    </xf>
    <xf numFmtId="167" fontId="69" fillId="18" borderId="58" xfId="0" applyNumberFormat="true" applyFont="true" applyFill="true" applyBorder="true" applyAlignment="true">
      <alignment horizontal="center" vertical="center"/>
    </xf>
    <xf numFmtId="167" fontId="69" fillId="18" borderId="56" xfId="0" applyNumberFormat="true" applyFont="true" applyFill="true" applyBorder="true" applyAlignment="true">
      <alignment horizontal="center" vertical="center"/>
    </xf>
    <xf numFmtId="167" fontId="69" fillId="18" borderId="64" xfId="0" applyNumberFormat="true" applyFont="true" applyFill="true" applyBorder="true" applyAlignment="true">
      <alignment horizontal="center" vertical="center"/>
    </xf>
    <xf numFmtId="167" fontId="69" fillId="18" borderId="92" xfId="0" applyNumberFormat="true" applyFont="true" applyFill="true" applyBorder="true" applyAlignment="true">
      <alignment horizontal="center" vertical="center"/>
    </xf>
    <xf numFmtId="167" fontId="69" fillId="18" borderId="86" xfId="0" applyNumberFormat="true" applyFont="true" applyFill="true" applyBorder="true" applyAlignment="true">
      <alignment horizontal="center" vertical="center"/>
    </xf>
    <xf numFmtId="167" fontId="69" fillId="18" borderId="90" xfId="0" applyNumberFormat="true" applyFont="true" applyFill="true" applyBorder="true" applyAlignment="true">
      <alignment horizontal="center" vertical="center"/>
    </xf>
    <xf numFmtId="167" fontId="69" fillId="18" borderId="85" xfId="0" applyNumberFormat="true" applyFont="true" applyFill="true" applyBorder="true" applyAlignment="true">
      <alignment horizontal="center" vertical="center"/>
    </xf>
    <xf numFmtId="167" fontId="69" fillId="18" borderId="84" xfId="0" applyNumberFormat="true" applyFont="true" applyFill="true" applyBorder="true" applyAlignment="true">
      <alignment horizontal="center" vertical="center"/>
    </xf>
    <xf numFmtId="167" fontId="69" fillId="18" borderId="57" xfId="0" applyNumberFormat="true" applyFont="true" applyFill="true" applyBorder="true" applyAlignment="true">
      <alignment horizontal="center" vertical="center"/>
    </xf>
    <xf numFmtId="167" fontId="69" fillId="18" borderId="59" xfId="0" applyNumberFormat="true" applyFont="true" applyFill="true" applyBorder="true" applyAlignment="true">
      <alignment horizontal="center" vertical="center"/>
    </xf>
    <xf numFmtId="167" fontId="69" fillId="18" borderId="78" xfId="0" applyNumberFormat="true" applyFont="true" applyFill="true" applyBorder="true" applyAlignment="true">
      <alignment horizontal="center" vertical="center"/>
    </xf>
    <xf numFmtId="167" fontId="69" fillId="18" borderId="50" xfId="0" applyNumberFormat="true" applyFont="true" applyFill="true" applyBorder="true" applyAlignment="true">
      <alignment horizontal="center" vertical="center"/>
    </xf>
    <xf numFmtId="167" fontId="69" fillId="18" borderId="55" xfId="0" applyNumberFormat="true" applyFont="true" applyFill="true" applyBorder="true" applyAlignment="true">
      <alignment horizontal="center" vertical="center"/>
    </xf>
    <xf numFmtId="167" fontId="69" fillId="18" borderId="71" xfId="0" applyNumberFormat="true" applyFont="true" applyFill="true" applyBorder="true" applyAlignment="true">
      <alignment horizontal="center" vertical="center"/>
    </xf>
    <xf numFmtId="167" fontId="69" fillId="18" borderId="77" xfId="0" applyNumberFormat="true" applyFont="true" applyFill="true" applyBorder="true" applyAlignment="true">
      <alignment horizontal="center" vertical="center"/>
    </xf>
    <xf numFmtId="167" fontId="69" fillId="18" borderId="70" xfId="0" applyNumberFormat="true" applyFont="true" applyFill="true" applyBorder="true" applyAlignment="true">
      <alignment horizontal="center" vertical="center"/>
    </xf>
    <xf numFmtId="167" fontId="69" fillId="18" borderId="69" xfId="0" applyNumberFormat="true" applyFont="true" applyFill="true" applyBorder="true" applyAlignment="true">
      <alignment horizontal="center" vertical="center"/>
    </xf>
    <xf numFmtId="168" fontId="69" fillId="23" borderId="99" xfId="0" applyNumberFormat="true" applyFont="true" applyFill="true" applyBorder="true" applyAlignment="true">
      <alignment horizontal="center" vertical="center"/>
    </xf>
    <xf numFmtId="168" fontId="69" fillId="23" borderId="101" xfId="0" applyNumberFormat="true" applyFont="true" applyFill="true" applyBorder="true" applyAlignment="true">
      <alignment horizontal="center" vertical="center"/>
    </xf>
    <xf numFmtId="168" fontId="69" fillId="23" borderId="100" xfId="0" applyNumberFormat="true" applyFont="true" applyFill="true" applyBorder="true" applyAlignment="true">
      <alignment horizontal="center" vertical="center"/>
    </xf>
    <xf numFmtId="168" fontId="69" fillId="23" borderId="124" xfId="0" applyNumberFormat="true" applyFont="true" applyFill="true" applyBorder="true" applyAlignment="true">
      <alignment horizontal="center" vertical="center"/>
    </xf>
    <xf numFmtId="168" fontId="69" fillId="23" borderId="126" xfId="0" applyNumberFormat="true" applyFont="true" applyFill="true" applyBorder="true" applyAlignment="true">
      <alignment horizontal="center" vertical="center"/>
    </xf>
    <xf numFmtId="168" fontId="69" fillId="23" borderId="125" xfId="0" applyNumberFormat="true" applyFont="true" applyFill="true" applyBorder="true" applyAlignment="true">
      <alignment horizontal="center" vertical="center"/>
    </xf>
    <xf numFmtId="168" fontId="69" fillId="23" borderId="119" xfId="0" applyNumberFormat="true" applyFont="true" applyFill="true" applyBorder="true" applyAlignment="true">
      <alignment horizontal="center" vertical="center"/>
    </xf>
    <xf numFmtId="168" fontId="69" fillId="23" borderId="123" xfId="0" applyNumberFormat="true" applyFont="true" applyFill="true" applyBorder="true" applyAlignment="true">
      <alignment horizontal="center" vertical="center"/>
    </xf>
    <xf numFmtId="168" fontId="69" fillId="23" borderId="121" xfId="0" applyNumberFormat="true" applyFont="true" applyFill="true" applyBorder="true" applyAlignment="true">
      <alignment horizontal="center" vertical="center"/>
    </xf>
    <xf numFmtId="168" fontId="69" fillId="23" borderId="118" xfId="0" applyNumberFormat="true" applyFont="true" applyFill="true" applyBorder="true" applyAlignment="true">
      <alignment horizontal="center" vertical="center"/>
    </xf>
    <xf numFmtId="168" fontId="69" fillId="23" borderId="122" xfId="0" applyNumberFormat="true" applyFont="true" applyFill="true" applyBorder="true" applyAlignment="true">
      <alignment horizontal="center" vertical="center"/>
    </xf>
    <xf numFmtId="168" fontId="69" fillId="23" borderId="120" xfId="0" applyNumberFormat="true" applyFont="true" applyFill="true" applyBorder="true" applyAlignment="true">
      <alignment horizontal="center" vertical="center"/>
    </xf>
    <xf numFmtId="168" fontId="69" fillId="23" borderId="95" xfId="0" applyNumberFormat="true" applyFont="true" applyFill="true" applyBorder="true" applyAlignment="true">
      <alignment horizontal="center" vertical="center"/>
    </xf>
    <xf numFmtId="168" fontId="69" fillId="23" borderId="98" xfId="0" applyNumberFormat="true" applyFont="true" applyFill="true" applyBorder="true" applyAlignment="true">
      <alignment horizontal="center" vertical="center"/>
    </xf>
    <xf numFmtId="168" fontId="69" fillId="23" borderId="93" xfId="0" applyNumberFormat="true" applyFont="true" applyFill="true" applyBorder="true" applyAlignment="true">
      <alignment horizontal="center" vertical="center"/>
    </xf>
    <xf numFmtId="0" fontId="39" fillId="0" borderId="99" xfId="0" applyFont="true" applyFill="true" applyBorder="true" applyAlignment="true">
      <alignment horizontal="left" vertical="center"/>
    </xf>
    <xf numFmtId="0" fontId="1" fillId="3" borderId="101" xfId="0" applyFont="true" applyFill="true" applyBorder="true" applyAlignment="true">
      <alignment vertical="center"/>
    </xf>
    <xf numFmtId="0" fontId="1" fillId="0" borderId="93"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wrapText="true"/>
    </xf>
    <xf numFmtId="0" fontId="1" fillId="23" borderId="126" xfId="0" applyFont="true" applyFill="true" applyBorder="true" applyAlignment="true">
      <alignment horizontal="center" vertical="center" wrapText="true"/>
    </xf>
    <xf numFmtId="0" fontId="1" fillId="23" borderId="98" xfId="0" applyFont="true" applyFill="true" applyBorder="true" applyAlignment="true">
      <alignment horizontal="center" vertical="center" wrapText="true"/>
    </xf>
    <xf numFmtId="167" fontId="38" fillId="23" borderId="100" xfId="0" applyNumberFormat="true" applyFont="true" applyFill="true" applyBorder="true" applyAlignment="true">
      <alignment horizontal="center" vertical="center" wrapText="true"/>
    </xf>
    <xf numFmtId="167" fontId="38" fillId="23" borderId="125" xfId="0" applyNumberFormat="true" applyFont="true" applyFill="true" applyBorder="true" applyAlignment="true">
      <alignment horizontal="center" vertical="center" wrapText="true"/>
    </xf>
    <xf numFmtId="167" fontId="38" fillId="23" borderId="121" xfId="0" applyNumberFormat="true" applyFont="true" applyFill="true" applyBorder="true" applyAlignment="true">
      <alignment horizontal="center" vertical="center" wrapText="true"/>
    </xf>
    <xf numFmtId="167" fontId="38" fillId="23" borderId="120" xfId="0" applyNumberFormat="true" applyFont="true" applyFill="true" applyBorder="true" applyAlignment="true">
      <alignment horizontal="center" vertical="center" wrapText="true"/>
    </xf>
    <xf numFmtId="167" fontId="38" fillId="23" borderId="93" xfId="0" applyNumberFormat="true" applyFont="true" applyFill="true" applyBorder="true" applyAlignment="true">
      <alignment horizontal="center" vertical="center" wrapText="true"/>
    </xf>
    <xf numFmtId="168" fontId="38" fillId="23" borderId="100" xfId="0" applyNumberFormat="true" applyFont="true" applyFill="true" applyBorder="true" applyAlignment="true">
      <alignment horizontal="center" vertical="center" wrapText="true"/>
    </xf>
    <xf numFmtId="168" fontId="38" fillId="23" borderId="125" xfId="0" applyNumberFormat="true" applyFont="true" applyFill="true" applyBorder="true" applyAlignment="true">
      <alignment horizontal="center" vertical="center" wrapText="true"/>
    </xf>
    <xf numFmtId="168" fontId="38" fillId="23" borderId="121" xfId="0" applyNumberFormat="true" applyFont="true" applyFill="true" applyBorder="true" applyAlignment="true">
      <alignment horizontal="center" vertical="center" wrapText="true"/>
    </xf>
    <xf numFmtId="168" fontId="38" fillId="23" borderId="120" xfId="0" applyNumberFormat="true" applyFont="true" applyFill="true" applyBorder="true" applyAlignment="true">
      <alignment horizontal="center" vertical="center" wrapText="true"/>
    </xf>
    <xf numFmtId="168" fontId="38" fillId="23" borderId="93" xfId="0" applyNumberFormat="true" applyFont="true" applyFill="true" applyBorder="true" applyAlignment="true">
      <alignment horizontal="center" vertical="center" wrapText="true"/>
    </xf>
    <xf numFmtId="0" fontId="1" fillId="23" borderId="123" xfId="0" applyFont="true" applyFill="true" applyBorder="true" applyAlignment="true">
      <alignment horizontal="center" vertical="center" wrapText="true"/>
    </xf>
    <xf numFmtId="0" fontId="1" fillId="23" borderId="122" xfId="0" applyFont="true" applyFill="true" applyBorder="true" applyAlignment="true">
      <alignment horizontal="center" vertical="center" wrapText="true"/>
    </xf>
    <xf numFmtId="169" fontId="43" fillId="23" borderId="101" xfId="0" applyNumberFormat="true" applyFont="true" applyFill="true" applyBorder="true" applyAlignment="true">
      <alignment horizontal="center" vertical="center"/>
    </xf>
    <xf numFmtId="169" fontId="43" fillId="23" borderId="126" xfId="0" applyNumberFormat="true" applyFont="true" applyFill="true" applyBorder="true" applyAlignment="true">
      <alignment horizontal="center" vertical="center"/>
    </xf>
    <xf numFmtId="169" fontId="43" fillId="23" borderId="123" xfId="0" applyNumberFormat="true" applyFont="true" applyFill="true" applyBorder="true" applyAlignment="true">
      <alignment horizontal="center" vertical="center"/>
    </xf>
    <xf numFmtId="169" fontId="43" fillId="23" borderId="122" xfId="0" applyNumberFormat="true" applyFont="true" applyFill="true" applyBorder="true" applyAlignment="true">
      <alignment horizontal="center" vertical="center"/>
    </xf>
    <xf numFmtId="169" fontId="43" fillId="23" borderId="98" xfId="0" applyNumberFormat="true" applyFont="true" applyFill="true" applyBorder="true" applyAlignment="true">
      <alignment horizontal="center" vertical="center"/>
    </xf>
    <xf numFmtId="169" fontId="43" fillId="23" borderId="100" xfId="0" applyNumberFormat="true" applyFont="true" applyFill="true" applyBorder="true" applyAlignment="true">
      <alignment horizontal="center" vertical="center"/>
    </xf>
    <xf numFmtId="169" fontId="43" fillId="23" borderId="125"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93" xfId="0" applyNumberFormat="true" applyFont="true" applyFill="true" applyBorder="true" applyAlignment="true">
      <alignment horizontal="center" vertical="center"/>
    </xf>
    <xf numFmtId="0" fontId="1" fillId="23" borderId="100" xfId="0" applyFont="true" applyFill="true" applyBorder="true" applyAlignment="true">
      <alignment horizontal="center" vertical="center" wrapText="true"/>
    </xf>
    <xf numFmtId="0" fontId="1" fillId="23" borderId="125" xfId="0" applyFont="true" applyFill="true" applyBorder="true" applyAlignment="true">
      <alignment horizontal="center" vertical="center" wrapText="true"/>
    </xf>
    <xf numFmtId="0" fontId="1" fillId="23" borderId="93" xfId="0" applyFont="true" applyFill="true" applyBorder="true" applyAlignment="true">
      <alignment horizontal="center" vertical="center" wrapText="true"/>
    </xf>
    <xf numFmtId="167" fontId="38" fillId="23" borderId="100" xfId="0" applyNumberFormat="true" applyFont="true" applyFill="true" applyBorder="true" applyAlignment="true">
      <alignment horizontal="center" vertical="center"/>
    </xf>
    <xf numFmtId="167" fontId="38" fillId="23" borderId="125" xfId="0" applyNumberFormat="true" applyFont="true" applyFill="true" applyBorder="true" applyAlignment="true">
      <alignment horizontal="center" vertical="center"/>
    </xf>
    <xf numFmtId="167" fontId="38" fillId="23" borderId="121" xfId="0" applyNumberFormat="true" applyFont="true" applyFill="true" applyBorder="true" applyAlignment="true">
      <alignment horizontal="center" vertical="center"/>
    </xf>
    <xf numFmtId="167" fontId="38" fillId="23" borderId="120" xfId="0" applyNumberFormat="true" applyFont="true" applyFill="true" applyBorder="true" applyAlignment="true">
      <alignment horizontal="center" vertical="center"/>
    </xf>
    <xf numFmtId="167" fontId="38" fillId="23" borderId="93" xfId="0" applyNumberFormat="true" applyFont="true" applyFill="true" applyBorder="true" applyAlignment="true">
      <alignment horizontal="center" vertical="center"/>
    </xf>
    <xf numFmtId="0" fontId="1" fillId="23" borderId="121"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wrapText="true"/>
    </xf>
    <xf numFmtId="0" fontId="1" fillId="23" borderId="123" xfId="0" applyFont="true" applyFill="true" applyBorder="true" applyAlignment="true">
      <alignment horizontal="center" vertical="center"/>
    </xf>
    <xf numFmtId="0" fontId="1" fillId="23" borderId="122" xfId="0"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26"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98"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5"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93"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95" xfId="0" applyNumberFormat="true" applyFont="true" applyFill="true" applyBorder="true" applyAlignment="true">
      <alignment horizontal="center" vertical="center"/>
    </xf>
    <xf numFmtId="0" fontId="1" fillId="0" borderId="101" xfId="0" applyFont="true" applyFill="true" applyBorder="true" applyAlignment="true">
      <alignment vertical="center"/>
    </xf>
    <xf numFmtId="0" fontId="1" fillId="17" borderId="101" xfId="0" applyFont="true" applyFill="true" applyBorder="true" applyAlignment="true">
      <alignment vertical="center"/>
    </xf>
    <xf numFmtId="0" fontId="1" fillId="17" borderId="100" xfId="0" applyFont="true" applyFill="true" applyBorder="true" applyAlignment="true">
      <alignment vertical="center"/>
    </xf>
    <xf numFmtId="0" fontId="1" fillId="15" borderId="100" xfId="0" applyFont="true" applyFill="true" applyBorder="true" applyAlignment="true">
      <alignment vertical="center"/>
    </xf>
    <xf numFmtId="0" fontId="39" fillId="15" borderId="100"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43" fillId="0" borderId="100" xfId="0" applyFont="true" applyFill="true" applyBorder="true" applyAlignment="true">
      <alignment horizontal="left" vertical="center"/>
    </xf>
    <xf numFmtId="0" fontId="1" fillId="0" borderId="100" xfId="0" applyFont="true" applyFill="true" applyBorder="true" applyAlignment="true">
      <alignment horizontal="center" vertical="center"/>
    </xf>
    <xf numFmtId="0" fontId="1" fillId="0" borderId="100" xfId="0" applyFont="true" applyFill="true" applyBorder="true" applyAlignment="true">
      <alignment vertical="center"/>
    </xf>
    <xf numFmtId="0" fontId="39" fillId="0" borderId="100" xfId="0" applyFont="true" applyFill="true" applyBorder="true" applyAlignment="true">
      <alignment horizontal="left" vertical="center"/>
    </xf>
    <xf numFmtId="0" fontId="1" fillId="3" borderId="98" xfId="0" applyFont="true" applyFill="true" applyBorder="true" applyAlignment="true">
      <alignment vertical="center" wrapText="true"/>
    </xf>
    <xf numFmtId="0" fontId="43" fillId="0" borderId="98" xfId="0" applyFont="true" applyFill="true" applyBorder="true" applyAlignment="true">
      <alignment horizontal="left" vertical="center" wrapText="true"/>
    </xf>
    <xf numFmtId="0" fontId="39" fillId="0" borderId="95" xfId="0" applyFont="true" applyFill="true" applyBorder="true" applyAlignment="true">
      <alignment horizontal="left" vertical="center" wrapText="true"/>
    </xf>
    <xf numFmtId="0" fontId="39" fillId="15" borderId="93" xfId="0" applyFont="true" applyFill="true" applyBorder="true" applyAlignment="true">
      <alignment horizontal="left" vertical="center" wrapText="true"/>
    </xf>
    <xf numFmtId="0" fontId="43" fillId="0" borderId="93" xfId="0" applyFont="true" applyFill="true" applyBorder="true" applyAlignment="true">
      <alignment horizontal="left" vertical="center" wrapText="true"/>
    </xf>
    <xf numFmtId="0" fontId="39" fillId="0" borderId="93" xfId="0" applyFont="true" applyFill="true" applyBorder="true" applyAlignment="true">
      <alignment horizontal="left" vertical="center" wrapText="true"/>
    </xf>
    <xf numFmtId="0" fontId="39" fillId="23" borderId="121" xfId="0" applyFont="true" applyFill="true" applyBorder="true" applyAlignment="true">
      <alignment horizontal="center" vertical="center" wrapText="true"/>
    </xf>
    <xf numFmtId="0" fontId="43" fillId="23" borderId="121" xfId="0" applyFont="true" applyFill="true" applyBorder="true" applyAlignment="true">
      <alignment horizontal="center" vertical="center" wrapText="true"/>
    </xf>
    <xf numFmtId="0" fontId="1" fillId="23" borderId="121" xfId="0" applyFont="true" applyFill="true" applyBorder="true" applyAlignment="true">
      <alignment horizontal="center" vertical="center"/>
    </xf>
    <xf numFmtId="0" fontId="39" fillId="23" borderId="125" xfId="0" applyFont="true" applyFill="true" applyBorder="true" applyAlignment="true">
      <alignment horizontal="center" vertical="center" wrapText="true"/>
    </xf>
    <xf numFmtId="0" fontId="43" fillId="23" borderId="125" xfId="0" applyFont="true" applyFill="true" applyBorder="true" applyAlignment="true">
      <alignment horizontal="center" vertical="center" wrapText="true"/>
    </xf>
    <xf numFmtId="168" fontId="11" fillId="23" borderId="125" xfId="0" applyNumberFormat="true" applyFont="true" applyFill="true" applyBorder="true" applyAlignment="true">
      <alignment horizontal="center" vertical="center"/>
    </xf>
    <xf numFmtId="0" fontId="39" fillId="23" borderId="100" xfId="0" applyFont="true" applyFill="true" applyBorder="true" applyAlignment="true">
      <alignment horizontal="center" vertical="center" wrapText="true"/>
    </xf>
    <xf numFmtId="0" fontId="43" fillId="23" borderId="100" xfId="0" applyFont="true" applyFill="true" applyBorder="true" applyAlignment="true">
      <alignment horizontal="center" vertical="center" wrapText="true"/>
    </xf>
    <xf numFmtId="0" fontId="1" fillId="23" borderId="100" xfId="0" applyFont="true" applyFill="true" applyBorder="true" applyAlignment="true">
      <alignment horizontal="center" vertical="center"/>
    </xf>
    <xf numFmtId="168" fontId="11" fillId="23" borderId="100" xfId="0" applyNumberFormat="true" applyFont="true" applyFill="true" applyBorder="true" applyAlignment="true">
      <alignment horizontal="center" vertical="center"/>
    </xf>
    <xf numFmtId="0" fontId="39" fillId="23" borderId="120" xfId="0" applyFont="true" applyFill="true" applyBorder="true" applyAlignment="true">
      <alignment horizontal="center" vertical="center" wrapText="true"/>
    </xf>
    <xf numFmtId="0" fontId="39" fillId="23" borderId="93" xfId="0" applyFont="true" applyFill="true" applyBorder="true" applyAlignment="true">
      <alignment horizontal="center" vertical="center" wrapText="true"/>
    </xf>
    <xf numFmtId="0" fontId="43" fillId="23" borderId="120"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xf>
    <xf numFmtId="0" fontId="43" fillId="23" borderId="93" xfId="0" applyFont="true" applyFill="true" applyBorder="true" applyAlignment="true">
      <alignment horizontal="center" vertical="center" wrapText="true"/>
    </xf>
    <xf numFmtId="168" fontId="11" fillId="23" borderId="121" xfId="0" applyNumberFormat="true" applyFont="true" applyFill="true" applyBorder="true" applyAlignment="true">
      <alignment horizontal="center" vertical="center"/>
    </xf>
    <xf numFmtId="168" fontId="11" fillId="23" borderId="120" xfId="0" applyNumberFormat="true" applyFont="true" applyFill="true" applyBorder="true" applyAlignment="true">
      <alignment horizontal="center" vertical="center"/>
    </xf>
    <xf numFmtId="168" fontId="11" fillId="23" borderId="93" xfId="0" applyNumberFormat="true" applyFont="true" applyFill="true" applyBorder="true" applyAlignment="true">
      <alignment horizontal="center" vertical="center"/>
    </xf>
    <xf numFmtId="0" fontId="1" fillId="0" borderId="98" xfId="0" applyFont="true" applyFill="true" applyBorder="true" applyAlignment="true">
      <alignment vertical="center" wrapText="true"/>
    </xf>
    <xf numFmtId="0" fontId="1" fillId="17" borderId="98" xfId="0" applyFont="true" applyFill="true" applyBorder="true" applyAlignment="true">
      <alignment vertical="center" wrapText="true"/>
    </xf>
    <xf numFmtId="0" fontId="1" fillId="17" borderId="93" xfId="0" applyFont="true" applyFill="true" applyBorder="true" applyAlignment="true">
      <alignment vertical="center" wrapText="true"/>
    </xf>
    <xf numFmtId="0" fontId="1" fillId="15" borderId="93" xfId="0" applyFont="true" applyFill="true" applyBorder="true" applyAlignment="true">
      <alignment vertical="center" wrapText="true"/>
    </xf>
    <xf numFmtId="0" fontId="1" fillId="3" borderId="93" xfId="0" applyFont="true" applyFill="true" applyBorder="true" applyAlignment="true">
      <alignment vertical="center" wrapText="true"/>
    </xf>
    <xf numFmtId="0" fontId="1" fillId="0" borderId="93" xfId="0" applyFont="true" applyFill="true" applyBorder="true" applyAlignment="true">
      <alignment vertical="center" wrapText="true"/>
    </xf>
    <xf numFmtId="0" fontId="39" fillId="16" borderId="116" xfId="0" applyFont="true" applyFill="true" applyBorder="true" applyAlignment="true">
      <alignment horizontal="left" vertical="center"/>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0" fontId="39" fillId="16" borderId="116" xfId="0" applyFont="true" applyFill="true" applyBorder="true" applyAlignment="true">
      <alignment horizontal="left" vertical="center" wrapText="true"/>
    </xf>
    <xf numFmtId="0" fontId="68" fillId="17" borderId="6" xfId="0" applyFont="true" applyFill="true" applyBorder="true" applyAlignment="true">
      <alignment wrapText="true"/>
    </xf>
    <xf numFmtId="0" fontId="68" fillId="17" borderId="5" xfId="0" applyFont="true" applyFill="true" applyBorder="true" applyAlignment="true">
      <alignment wrapText="true"/>
    </xf>
    <xf numFmtId="0" fontId="68" fillId="17" borderId="3" xfId="0" applyFont="true" applyFill="true" applyBorder="true" applyAlignment="true">
      <alignment wrapText="true"/>
    </xf>
    <xf numFmtId="0" fontId="68" fillId="3" borderId="4" xfId="0" applyFont="true" applyFill="true" applyBorder="true"/>
    <xf numFmtId="0" fontId="68" fillId="17" borderId="4" xfId="0" applyFont="true" applyFill="true" applyBorder="true" applyAlignment="true">
      <alignment wrapText="true"/>
    </xf>
    <xf numFmtId="0" fontId="68" fillId="17" borderId="3" xfId="0" applyFont="true" applyFill="true" applyBorder="true" applyAlignment="true">
      <alignment horizontal="left" wrapText="true"/>
    </xf>
    <xf numFmtId="0" fontId="1" fillId="3" borderId="10" xfId="0" applyFont="true" applyFill="true" applyBorder="true" applyAlignment="true">
      <alignment horizontal="left" vertical="center" wrapText="true"/>
    </xf>
    <xf numFmtId="0" fontId="1" fillId="0" borderId="10" xfId="0" applyFont="true" applyFill="true" applyBorder="true"/>
    <xf numFmtId="0" fontId="39" fillId="0" borderId="10" xfId="0" applyFont="true" applyFill="true" applyBorder="true" applyAlignment="true">
      <alignment horizontal="left" vertical="center"/>
    </xf>
    <xf numFmtId="0" fontId="39"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center" wrapText="true"/>
    </xf>
    <xf numFmtId="0" fontId="1" fillId="0" borderId="10" xfId="0" applyFont="true" applyFill="true" applyBorder="true" applyAlignment="true">
      <alignment vertical="center"/>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0" xfId="0" applyFont="true" applyFill="true" applyBorder="true" applyAlignment="true">
      <alignment vertical="center"/>
    </xf>
    <xf numFmtId="0" fontId="47" fillId="9" borderId="60" xfId="0" applyFont="true" applyFill="true" applyBorder="true" applyAlignment="true">
      <alignment vertical="center"/>
    </xf>
    <xf numFmtId="0" fontId="47" fillId="21" borderId="60"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60" fillId="17" borderId="4" xfId="0" applyFont="true" applyFill="true" applyBorder="true" applyAlignment="true">
      <alignment vertical="center"/>
    </xf>
    <xf numFmtId="0" fontId="53" fillId="17" borderId="4" xfId="0" applyFont="true" applyFill="true" applyBorder="true" applyAlignment="true"/>
    <xf numFmtId="0" fontId="0" fillId="0" borderId="10" xfId="0" applyBorder="true"/>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0" fillId="15" borderId="4" xfId="0" applyFont="true" applyFill="true" applyBorder="true" applyAlignment="true">
      <alignment vertical="center"/>
    </xf>
    <xf numFmtId="0" fontId="39" fillId="16" borderId="63" xfId="0" applyFont="true" applyFill="true" applyBorder="true" applyAlignment="true">
      <alignment horizontal="left" vertical="center"/>
    </xf>
    <xf numFmtId="0" fontId="39" fillId="16" borderId="63" xfId="0" applyFont="true" applyFill="true" applyBorder="true" applyAlignment="true">
      <alignment horizontal="left" vertical="center" wrapText="true"/>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6" xfId="0" applyNumberFormat="true" applyFont="true" applyFill="true" applyBorder="true" applyAlignment="true">
      <alignment vertical="center"/>
    </xf>
    <xf numFmtId="169" fontId="44" fillId="2" borderId="67"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7" xfId="0" applyNumberFormat="true" applyFont="true" applyFill="true" applyBorder="true" applyAlignment="true">
      <alignment vertical="center"/>
    </xf>
    <xf numFmtId="0" fontId="39" fillId="16" borderId="99" xfId="0" applyFont="true" applyFill="true" applyBorder="true" applyAlignment="true">
      <alignment horizontal="lef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3" borderId="103" xfId="0" applyFont="true" applyFill="true" applyBorder="true" applyAlignment="true">
      <alignment horizontal="center" vertical="center" wrapText="true"/>
    </xf>
    <xf numFmtId="0" fontId="39" fillId="3" borderId="102" xfId="0" applyFont="true" applyFill="true" applyBorder="true" applyAlignment="true">
      <alignment horizontal="center" vertical="center" wrapText="true"/>
    </xf>
    <xf numFmtId="169" fontId="43" fillId="17" borderId="104" xfId="0" applyNumberFormat="true" applyFont="true" applyFill="true" applyBorder="true" applyAlignment="true">
      <alignment horizontal="center" vertical="center"/>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72"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7" xfId="0" applyNumberFormat="true" applyFont="true" applyFill="true" applyBorder="true" applyAlignment="true">
      <alignment horizontal="center" vertical="center"/>
    </xf>
    <xf numFmtId="169" fontId="43" fillId="17" borderId="80" xfId="0" applyNumberFormat="true" applyFont="true" applyFill="true" applyBorder="true" applyAlignment="true">
      <alignment horizontal="center" vertical="center"/>
    </xf>
    <xf numFmtId="169" fontId="43" fillId="17" borderId="61"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2"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09"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4"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167" fontId="38" fillId="18" borderId="69" xfId="0" applyNumberFormat="true" applyFont="true" applyFill="true" applyBorder="true" applyAlignment="true">
      <alignment horizontal="center" vertical="center"/>
    </xf>
    <xf numFmtId="167" fontId="38" fillId="18" borderId="84" xfId="0" applyNumberFormat="true" applyFont="true" applyFill="true" applyBorder="true" applyAlignment="true">
      <alignment horizontal="center" vertical="center"/>
    </xf>
    <xf numFmtId="167" fontId="38" fillId="18" borderId="74" xfId="0" applyNumberFormat="true" applyFont="true" applyFill="true" applyBorder="true" applyAlignment="true">
      <alignment horizontal="center" vertical="center"/>
    </xf>
    <xf numFmtId="167" fontId="38" fillId="18" borderId="7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77"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90" xfId="0" applyNumberFormat="true" applyFont="true" applyFill="true" applyBorder="true" applyAlignment="true">
      <alignment horizontal="center" vertical="center"/>
    </xf>
    <xf numFmtId="0" fontId="39" fillId="3" borderId="68" xfId="0" applyFont="true" applyFill="true" applyBorder="true" applyAlignment="true">
      <alignment horizontal="center" vertical="center" wrapText="true"/>
    </xf>
    <xf numFmtId="0" fontId="39" fillId="3" borderId="83"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69"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4"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65"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1" fillId="15" borderId="10" xfId="0" applyFont="true" applyFill="true" applyBorder="true"/>
    <xf numFmtId="0" fontId="1" fillId="15" borderId="10" xfId="0" applyFont="true" applyFill="true" applyBorder="true" applyAlignment="true">
      <alignment vertical="center"/>
    </xf>
    <xf numFmtId="0" fontId="1" fillId="15" borderId="10" xfId="0" applyFont="true" applyFill="true" applyBorder="true" applyAlignment="true">
      <alignment vertical="center" wrapText="true"/>
    </xf>
    <xf numFmtId="0" fontId="1" fillId="17" borderId="10" xfId="0" applyFont="true" applyFill="true" applyBorder="true" applyAlignment="true">
      <alignment horizontal="center" vertical="center"/>
    </xf>
    <xf numFmtId="167" fontId="38" fillId="15" borderId="10" xfId="0" applyNumberFormat="true" applyFont="true" applyFill="true" applyBorder="true" applyAlignment="true">
      <alignment horizontal="right"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6" fillId="15" borderId="10" xfId="0" applyFont="true" applyFill="true" applyBorder="true" applyAlignment="true">
      <alignment horizontal="center" vertical="center"/>
    </xf>
    <xf numFmtId="0" fontId="66" fillId="15" borderId="10" xfId="0" applyFont="true" applyFill="true" applyBorder="true" applyAlignment="true">
      <alignment horizontal="center" vertical="center" wrapText="true"/>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3" borderId="10" xfId="0" applyFont="true" applyFill="true" applyBorder="true"/>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15" borderId="10" xfId="0" applyFont="true" applyFill="true" applyBorder="true" applyAlignment="true">
      <alignment horizontal="left" vertical="center" wrapText="true"/>
    </xf>
    <xf numFmtId="0" fontId="39" fillId="15" borderId="10" xfId="0" applyFont="true" applyFill="true" applyBorder="true" applyAlignment="true">
      <alignment horizontal="left" vertical="center"/>
    </xf>
    <xf numFmtId="0" fontId="39" fillId="15" borderId="10"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3" borderId="10" xfId="0" applyFont="true" applyFill="true" applyBorder="true"/>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3" borderId="89" xfId="0" applyFont="true" applyFill="true" applyBorder="true" applyAlignment="true">
      <alignment horizontal="center" vertical="center" wrapText="true"/>
    </xf>
    <xf numFmtId="0" fontId="39" fillId="16" borderId="95" xfId="0" applyFont="true" applyFill="true" applyBorder="true" applyAlignment="true">
      <alignment horizontal="left" vertical="center" wrapText="true"/>
    </xf>
    <xf numFmtId="0" fontId="39" fillId="3" borderId="46" xfId="0" applyFont="true" applyFill="true" applyBorder="true" applyAlignment="true">
      <alignment horizontal="center" vertical="center"/>
    </xf>
    <xf numFmtId="0" fontId="39" fillId="3" borderId="89" xfId="0" applyFont="true" applyFill="true" applyBorder="true" applyAlignment="true">
      <alignment horizontal="center" vertical="center"/>
    </xf>
    <xf numFmtId="0" fontId="52"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3"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3" xfId="0" applyFont="true" applyFill="true" applyBorder="true" applyAlignment="true">
      <alignment horizontal="left" vertical="center" wrapText="true"/>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1" fillId="15"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6" fontId="38" fillId="3" borderId="54" xfId="0" applyNumberFormat="true" applyFont="true" applyFill="true" applyBorder="true" applyAlignment="true">
      <alignment horizontal="right" vertical="top" wrapText="true"/>
    </xf>
    <xf numFmtId="166"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6"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1"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9" fillId="4" borderId="15" xfId="1" applyFont="true" applyFill="true" applyBorder="true" applyAlignment="true" applyProtection="true">
      <alignment horizontal="center" wrapText="true"/>
      <protection locked="fals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13" fillId="3" borderId="10" xfId="0" applyFont="true" applyFill="true" applyBorder="true" applyAlignment="true">
      <alignment wrapText="tru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9" fillId="3" borderId="10" xfId="0" applyFont="true" applyFill="true" applyBorder="true" applyAlignment="true">
      <alignment wrapText="true"/>
    </xf>
    <xf numFmtId="164" fontId="16" fillId="3" borderId="10" xfId="0" applyNumberFormat="true" applyFont="true" applyFill="true" applyBorder="true" applyAlignment="true" applyProtection="true">
      <alignment horizont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2" fillId="4" borderId="12" xfId="0" applyFont="true" applyFill="true" applyBorder="true" applyAlignment="true" applyProtection="true">
      <alignment horizontal="center" vertical="center"/>
      <protection locked="fals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10" fillId="4" borderId="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61" fillId="2" borderId="1" xfId="0" applyFont="true" applyFill="true" applyBorder="true" applyAlignment="true" applyProtection="true">
      <alignment horizontal="center" vertical="center" wrapText="true"/>
      <protection locked="false"/>
    </xf>
    <xf numFmtId="0" fontId="62" fillId="2" borderId="11" xfId="0" applyFont="true" applyFill="true" applyBorder="true" applyAlignment="true" applyProtection="true">
      <alignment horizontal="center" vertical="center" wrapText="true"/>
      <protection locked="false"/>
    </xf>
    <xf numFmtId="0" fontId="62" fillId="2" borderId="2" xfId="0" applyFont="true" applyFill="true" applyBorder="true" applyAlignment="true" applyProtection="true">
      <alignment horizontal="center" vertical="center" wrapText="true"/>
      <protection locked="false"/>
    </xf>
    <xf numFmtId="0" fontId="62" fillId="2" borderId="5" xfId="0" applyFont="true" applyFill="true" applyBorder="true" applyAlignment="true" applyProtection="true">
      <alignment horizontal="center" vertical="center" wrapText="true"/>
      <protection locked="false"/>
    </xf>
    <xf numFmtId="0" fontId="62" fillId="2" borderId="12" xfId="0" applyFont="true" applyFill="true" applyBorder="true" applyAlignment="true" applyProtection="true">
      <alignment horizontal="center" vertical="center" wrapText="true"/>
      <protection locked="false"/>
    </xf>
    <xf numFmtId="0" fontId="62" fillId="2" borderId="6" xfId="0" applyFont="true" applyFill="true" applyBorder="true" applyAlignment="true" applyProtection="true">
      <alignment horizontal="center" vertical="center" wrapText="true"/>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1" fontId="1"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vertical="center"/>
      <protection locked="false"/>
    </xf>
    <xf numFmtId="0" fontId="39" fillId="3" borderId="1" xfId="0" applyFont="true" applyFill="true" applyBorder="true" applyAlignment="true">
      <alignment horizontal="center" vertical="center" wrapText="true"/>
    </xf>
    <xf numFmtId="0" fontId="39" fillId="3" borderId="75"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63"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63" fillId="16" borderId="53" xfId="0" applyFont="true" applyFill="true" applyBorder="true" applyAlignment="true">
      <alignment horizontal="left" vertical="center" wrapText="true"/>
    </xf>
    <xf numFmtId="0" fontId="39" fillId="16" borderId="52" xfId="0" applyFont="true" applyFill="true" applyBorder="true" applyAlignment="true">
      <alignment horizontal="left" vertical="center" wrapText="true"/>
    </xf>
    <xf numFmtId="0" fontId="39" fillId="3" borderId="82" xfId="0" applyFont="true" applyFill="true" applyBorder="true" applyAlignment="true">
      <alignment horizontal="center" vertical="center" wrapText="true"/>
    </xf>
    <xf numFmtId="0" fontId="39" fillId="16" borderId="54" xfId="0" applyFont="true" applyFill="true" applyBorder="true" applyAlignment="true">
      <alignment horizontal="left" vertical="center" wrapText="true"/>
    </xf>
    <xf numFmtId="0" fontId="39" fillId="3" borderId="3"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89"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16" borderId="93" xfId="0" applyFont="true" applyFill="true" applyBorder="true" applyAlignment="true">
      <alignment horizontal="left" vertical="center" wrapText="true"/>
    </xf>
    <xf numFmtId="0" fontId="39" fillId="16" borderId="95" xfId="0" applyFont="true" applyFill="true" applyBorder="true" applyAlignment="true">
      <alignment horizontal="left" vertical="center" wrapText="true"/>
    </xf>
    <xf numFmtId="0" fontId="39" fillId="16" borderId="98" xfId="0" applyFont="true" applyFill="true" applyBorder="true" applyAlignment="true">
      <alignment horizontal="left" vertical="center" wrapText="true"/>
    </xf>
    <xf numFmtId="0" fontId="39" fillId="3" borderId="1" xfId="0" applyFont="true" applyFill="true" applyBorder="true" applyAlignment="true">
      <alignment horizontal="center" vertical="center"/>
    </xf>
    <xf numFmtId="0" fontId="39" fillId="3" borderId="75" xfId="0" applyFont="true" applyFill="true" applyBorder="true" applyAlignment="true">
      <alignment horizontal="center" vertical="center"/>
    </xf>
    <xf numFmtId="0" fontId="39" fillId="3" borderId="82" xfId="0" applyFont="true" applyFill="true" applyBorder="true" applyAlignment="true">
      <alignment horizontal="center" vertical="center"/>
    </xf>
    <xf numFmtId="0" fontId="39" fillId="3" borderId="10" xfId="0" applyFont="true" applyFill="true" applyBorder="true" applyAlignment="true">
      <alignment horizontal="center" vertical="center" wrapText="true"/>
    </xf>
    <xf numFmtId="169" fontId="44" fillId="2" borderId="96"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89" xfId="0" applyFont="true" applyFill="true" applyBorder="true" applyAlignment="true">
      <alignment horizontal="center" vertical="center"/>
    </xf>
    <xf numFmtId="0" fontId="52" fillId="17" borderId="1" xfId="0" applyFont="true" applyFill="true" applyBorder="true" applyAlignment="true"/>
    <xf numFmtId="0" fontId="24" fillId="3" borderId="2" xfId="0" applyFont="true" applyFill="true" applyBorder="true" applyAlignment="true"/>
    <xf numFmtId="0" fontId="39" fillId="15" borderId="93" xfId="0" applyFont="true" applyFill="true" applyBorder="true" applyAlignment="true">
      <alignment horizontal="left" vertical="center" wrapText="true"/>
    </xf>
    <xf numFmtId="0" fontId="67" fillId="3" borderId="51" xfId="0" applyFont="true" applyFill="true" applyBorder="true" applyAlignment="true">
      <alignment horizontal="left"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1" fillId="15" borderId="10" xfId="0" applyFont="true" applyFill="true" applyBorder="true" applyAlignment="true">
      <alignment vertical="top" wrapText="true"/>
    </xf>
    <xf numFmtId="0" fontId="39" fillId="16"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66" fillId="3" borderId="10" xfId="0" applyFont="true" applyFill="true" applyBorder="true" applyAlignment="true">
      <alignment horizontal="center" vertical="center"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3" fillId="15" borderId="10" xfId="0" applyFont="true" applyFill="true" applyBorder="true"/>
    <xf numFmtId="0" fontId="3" fillId="3" borderId="10" xfId="0" applyFont="true" applyFill="true" applyBorder="true"/>
    <xf numFmtId="0" fontId="1" fillId="15" borderId="10" xfId="0" applyFont="true" applyFill="true" applyBorder="true" applyAlignment="true">
      <alignment wrapText="true"/>
    </xf>
    <xf numFmtId="0" fontId="1" fillId="15" borderId="10" xfId="0" applyFont="true" applyFill="true" applyBorder="true" applyAlignment="true">
      <alignment horizontal="right" vertical="top" wrapText="true"/>
    </xf>
    <xf numFmtId="0" fontId="66"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1" fillId="3" borderId="10" xfId="0" applyFont="true" applyFill="true" applyBorder="true"/>
    <xf numFmtId="0" fontId="46" fillId="3" borderId="10" xfId="0" applyFont="true" applyFill="true" applyBorder="true" applyAlignment="true">
      <alignment horizontal="center" vertical="center" wrapText="true"/>
    </xf>
    <xf numFmtId="0" fontId="39" fillId="16" borderId="115" xfId="0" applyFont="true" applyFill="true" applyBorder="true" applyAlignment="true">
      <alignment horizontal="left" vertical="center" wrapText="true"/>
    </xf>
    <xf numFmtId="0" fontId="39" fillId="16" borderId="10" xfId="0" applyFont="true" applyFill="true" applyBorder="true" applyAlignment="true">
      <alignment horizontal="left" vertical="center" wrapText="true"/>
    </xf>
    <xf numFmtId="0" fontId="39" fillId="16" borderId="51" xfId="0" applyFont="true" applyFill="true" applyBorder="true" applyAlignment="true">
      <alignment horizontal="left" vertical="center" wrapText="true"/>
    </xf>
    <xf numFmtId="0" fontId="39" fillId="15" borderId="98" xfId="0" applyFont="true" applyFill="true" applyBorder="true" applyAlignment="true">
      <alignment horizontal="left" vertical="center" wrapText="true"/>
    </xf>
    <xf numFmtId="0" fontId="39" fillId="16" borderId="94" xfId="0" applyFont="true" applyFill="true" applyBorder="true" applyAlignment="true">
      <alignment horizontal="left" vertical="center" wrapText="true"/>
    </xf>
    <xf numFmtId="0" fontId="39" fillId="3" borderId="11" xfId="0" applyFont="true" applyFill="true" applyBorder="true" applyAlignment="true">
      <alignment horizontal="center" vertical="center" wrapText="true"/>
    </xf>
  </cellXfs>
  <cellStyles count="2">
    <cellStyle name="Normal" xfId="0" builtinId="0"/>
    <cellStyle name="Normal 3" xfId="1" xr:uid="{104424D5-3F69-42A7-8595-5A99DF75874E}"/>
  </cellStyles>
  <dxfs count="6">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tyles.xml" Type="http://schemas.openxmlformats.org/officeDocument/2006/relationships/styles" Id="rId13"/><Relationship Target="worksheets/sheet3.xml" Type="http://schemas.openxmlformats.org/officeDocument/2006/relationships/worksheet" Id="rId3"/><Relationship Target="worksheets/sheet7.xml" Type="http://schemas.openxmlformats.org/officeDocument/2006/relationships/worksheet" Id="rId7"/><Relationship Target="theme/theme1.xml" Type="http://schemas.openxmlformats.org/officeDocument/2006/relationships/theme" Id="rId12"/><Relationship Target="worksheets/sheet2.xml" Type="http://schemas.openxmlformats.org/officeDocument/2006/relationships/worksheet" Id="rId2"/><Relationship Target="vbaProject.bin" Type="http://schemas.microsoft.com/office/2006/relationships/vbaProject" Id="rId16"/><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haredStrings.xml" Type="http://schemas.openxmlformats.org/officeDocument/2006/relationships/sharedString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2003</c:v>
                </c:pt>
                <c:pt idx="2">
                  <c:v>2005</c:v>
                </c:pt>
                <c:pt idx="3">
                  <c:v>2008</c:v>
                </c:pt>
                <c:pt idx="4">
                  <c:v>2014</c:v>
                </c:pt>
                <c:pt idx="5">
                  <c:v>2015</c:v>
                </c:pt>
              </c:numCache>
            </c:numRef>
          </c:xVal>
          <c:yVal>
            <c:numRef>
              <c:f>Water!$AB$105:$AB$116</c:f>
              <c:numCache>
                <c:formatCode>0.0</c:formatCode>
                <c:ptCount val="12"/>
                <c:pt idx="0">
                  <c:v>0</c:v>
                </c:pt>
                <c:pt idx="1">
                  <c:v>0</c:v>
                </c:pt>
                <c:pt idx="2">
                  <c:v>0</c:v>
                </c:pt>
                <c:pt idx="3">
                  <c:v>0</c:v>
                </c:pt>
                <c:pt idx="4">
                  <c:v>2.1493772736976835E-3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2003</c:v>
                </c:pt>
                <c:pt idx="2">
                  <c:v>2005</c:v>
                </c:pt>
                <c:pt idx="3">
                  <c:v>2008</c:v>
                </c:pt>
                <c:pt idx="4">
                  <c:v>2014</c:v>
                </c:pt>
                <c:pt idx="5">
                  <c:v>2015</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2003</c:v>
                </c:pt>
                <c:pt idx="2">
                  <c:v>2005</c:v>
                </c:pt>
                <c:pt idx="3">
                  <c:v>2008</c:v>
                </c:pt>
                <c:pt idx="4">
                  <c:v>2014</c:v>
                </c:pt>
                <c:pt idx="5">
                  <c:v>2015</c:v>
                </c:pt>
              </c:numCache>
            </c:numRef>
          </c:xVal>
          <c:yVal>
            <c:numRef>
              <c:f>Water!$R$105:$R$116</c:f>
              <c:numCache>
                <c:formatCode>0.0</c:formatCode>
                <c:ptCount val="12"/>
                <c:pt idx="0">
                  <c:v>0</c:v>
                </c:pt>
                <c:pt idx="1">
                  <c:v>0</c:v>
                </c:pt>
                <c:pt idx="2">
                  <c:v>1.6137319943518229E-2</c:v>
                </c:pt>
                <c:pt idx="3">
                  <c:v>3.1818860101428946E-2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2003</c:v>
                </c:pt>
                <c:pt idx="2">
                  <c:v>2005</c:v>
                </c:pt>
                <c:pt idx="3">
                  <c:v>2008</c:v>
                </c:pt>
                <c:pt idx="4">
                  <c:v>2014</c:v>
                </c:pt>
                <c:pt idx="5">
                  <c:v>2015</c:v>
                </c:pt>
              </c:numCache>
            </c:numRef>
          </c:xVal>
          <c:yVal>
            <c:numRef>
              <c:f>Water!$M$105:$M$116</c:f>
              <c:numCache>
                <c:formatCode>0.0</c:formatCode>
                <c:ptCount val="12"/>
                <c:pt idx="0">
                  <c:v>0.1</c:v>
                </c:pt>
                <c:pt idx="1">
                  <c:v>0</c:v>
                </c:pt>
                <c:pt idx="2">
                  <c:v>0.12509586000015652</c:v>
                </c:pt>
                <c:pt idx="3">
                  <c:v>3.1937767539602729E-2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2003</c:v>
                </c:pt>
                <c:pt idx="2">
                  <c:v>2005</c:v>
                </c:pt>
                <c:pt idx="3">
                  <c:v>2008</c:v>
                </c:pt>
                <c:pt idx="4">
                  <c:v>2014</c:v>
                </c:pt>
                <c:pt idx="5">
                  <c:v>2015</c:v>
                </c:pt>
              </c:numCache>
            </c:numRef>
          </c:xVal>
          <c:yVal>
            <c:numRef>
              <c:f>Water!$H$105:$H$116</c:f>
              <c:numCache>
                <c:formatCode>0.0</c:formatCode>
                <c:ptCount val="12"/>
                <c:pt idx="0">
                  <c:v>0.2</c:v>
                </c:pt>
                <c:pt idx="1">
                  <c:v>7.0939849083731174E-2</c:v>
                </c:pt>
                <c:pt idx="2">
                  <c:v>0.16630914169700864</c:v>
                </c:pt>
                <c:pt idx="3">
                  <c:v>2.77615487374567E-2</c:v>
                </c:pt>
                <c:pt idx="4">
                  <c:v>3.4121476804421992E-2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2003</c:v>
                </c:pt>
                <c:pt idx="2">
                  <c:v>2005</c:v>
                </c:pt>
                <c:pt idx="3">
                  <c:v>2008</c:v>
                </c:pt>
                <c:pt idx="4">
                  <c:v>2014</c:v>
                </c:pt>
                <c:pt idx="5">
                  <c:v>2015</c:v>
                </c:pt>
              </c:numCache>
            </c:numRef>
          </c:xVal>
          <c:yVal>
            <c:numRef>
              <c:f>Water!$X$105:$X$116</c:f>
              <c:numCache>
                <c:formatCode>0.0</c:formatCode>
                <c:ptCount val="12"/>
                <c:pt idx="0">
                  <c:v>99.8</c:v>
                </c:pt>
                <c:pt idx="1">
                  <c:v>99.913017954660262</c:v>
                </c:pt>
                <c:pt idx="2">
                  <c:v>99.943928729779472</c:v>
                </c:pt>
                <c:pt idx="3">
                  <c:v>99.937656922225457</c:v>
                </c:pt>
                <c:pt idx="4">
                  <c:v>99.945336855893288</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2003</c:v>
                </c:pt>
                <c:pt idx="2">
                  <c:v>2005</c:v>
                </c:pt>
                <c:pt idx="3">
                  <c:v>2008</c:v>
                </c:pt>
                <c:pt idx="4">
                  <c:v>2014</c:v>
                </c:pt>
                <c:pt idx="5">
                  <c:v>2015</c:v>
                </c:pt>
              </c:numCache>
            </c:numRef>
          </c:xVal>
          <c:yVal>
            <c:numRef>
              <c:f>Water!$S$105:$S$116</c:f>
              <c:numCache>
                <c:formatCode>0.0</c:formatCode>
                <c:ptCount val="12"/>
                <c:pt idx="0">
                  <c:v>99.5</c:v>
                </c:pt>
                <c:pt idx="1">
                  <c:v>99.600055857709819</c:v>
                </c:pt>
                <c:pt idx="2">
                  <c:v>100</c:v>
                </c:pt>
                <c:pt idx="3">
                  <c:v>99.612760535139387</c:v>
                </c:pt>
                <c:pt idx="4">
                  <c:v>99.881117147309979</c:v>
                </c:pt>
                <c:pt idx="5">
                  <c:v>99.957740780716748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2003</c:v>
                </c:pt>
                <c:pt idx="2">
                  <c:v>2005</c:v>
                </c:pt>
                <c:pt idx="3">
                  <c:v>2008</c:v>
                </c:pt>
                <c:pt idx="4">
                  <c:v>2014</c:v>
                </c:pt>
                <c:pt idx="5">
                  <c:v>2015</c:v>
                </c:pt>
              </c:numCache>
            </c:numRef>
          </c:xVal>
          <c:yVal>
            <c:numRef>
              <c:f>Water!$N$105:$N$116</c:f>
              <c:numCache>
                <c:formatCode>0.0</c:formatCode>
                <c:ptCount val="12"/>
                <c:pt idx="0">
                  <c:v>98.7</c:v>
                </c:pt>
                <c:pt idx="1">
                  <c:v>97.4251840827542</c:v>
                </c:pt>
                <c:pt idx="2">
                  <c:v>99.956016762879159</c:v>
                </c:pt>
                <c:pt idx="3">
                  <c:v>99.105419424351098</c:v>
                </c:pt>
                <c:pt idx="4">
                  <c:v>99.649814817420619</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2003</c:v>
                </c:pt>
                <c:pt idx="2">
                  <c:v>2005</c:v>
                </c:pt>
                <c:pt idx="3">
                  <c:v>2008</c:v>
                </c:pt>
                <c:pt idx="4">
                  <c:v>2014</c:v>
                </c:pt>
                <c:pt idx="5">
                  <c:v>2015</c:v>
                </c:pt>
              </c:numCache>
            </c:numRef>
          </c:xVal>
          <c:yVal>
            <c:numRef>
              <c:f>Water!$I$105:$I$116</c:f>
              <c:numCache>
                <c:formatCode>0.0</c:formatCode>
                <c:ptCount val="12"/>
                <c:pt idx="0">
                  <c:v>97.8</c:v>
                </c:pt>
                <c:pt idx="1">
                  <c:v>96.202593613038346</c:v>
                </c:pt>
                <c:pt idx="2">
                  <c:v>99.765176663370099</c:v>
                </c:pt>
                <c:pt idx="3">
                  <c:v>99.220815611193018</c:v>
                </c:pt>
                <c:pt idx="4">
                  <c:v>99.021904356437616</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2003</c:v>
                </c:pt>
                <c:pt idx="2">
                  <c:v>2005</c:v>
                </c:pt>
                <c:pt idx="3">
                  <c:v>2008</c:v>
                </c:pt>
                <c:pt idx="4">
                  <c:v>2014</c:v>
                </c:pt>
                <c:pt idx="5">
                  <c:v>2015</c:v>
                </c:pt>
              </c:numCache>
            </c:numRef>
          </c:xVal>
          <c:yVal>
            <c:numRef>
              <c:f>Water!$D$105:$D$116</c:f>
              <c:numCache>
                <c:formatCode>0.0</c:formatCode>
                <c:ptCount val="12"/>
                <c:pt idx="0">
                  <c:v>95.5</c:v>
                </c:pt>
                <c:pt idx="1">
                  <c:v>95.470738746381585</c:v>
                </c:pt>
                <c:pt idx="2">
                  <c:v>99.700785182178791</c:v>
                </c:pt>
                <c:pt idx="3">
                  <c:v>98.481438515606683</c:v>
                </c:pt>
                <c:pt idx="4">
                  <c:v>99.402107226449914</c:v>
                </c:pt>
                <c:pt idx="5">
                  <c:v>99.939753270461551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94.745758879632973</c:v>
                </c:pt>
                <c:pt idx="1">
                  <c:v>98.667442872143056</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1.2795926665787325</c:v>
                </c:pt>
                <c:pt idx="1">
                  <c:v>1.3325571278569441</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3.8088427678093808</c:v>
                </c:pt>
                <c:pt idx="1">
                  <c:v>0</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0.16580568597891343</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96.96924466837072</c:v>
                </c:pt>
                <c:pt idx="1">
                  <c:v>99.419926516164239</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0.56577478530482328</c:v>
                </c:pt>
                <c:pt idx="1">
                  <c:v>0.58007348383576129</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2.3788866180610597</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8.6093928263398567E-2</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97.990218201498394</c:v>
                </c:pt>
                <c:pt idx="1">
                  <c:v>99.611569197149478</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0.37550435112073538</c:v>
                </c:pt>
                <c:pt idx="1">
                  <c:v>0.38171746468181544</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1.6252750866650558</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9.0023607158141172E-3</c:v>
                </c:pt>
                <c:pt idx="1">
                  <c:v>6.7133381687079687E-3</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99.453091077191971</c:v>
                </c:pt>
                <c:pt idx="1">
                  <c:v>99.852184567792989</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0.12922187901051735</c:v>
                </c:pt>
                <c:pt idx="1">
                  <c:v>0.12974043112586892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0.41768704379751398</c:v>
                </c:pt>
                <c:pt idx="1">
                  <c:v>1.8075001081143682E-2</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99.79928769351524</c:v>
                </c:pt>
                <c:pt idx="1">
                  <c:v>99.942774184640797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5.60557415393046E-2</c:v>
                </c:pt>
                <c:pt idx="1">
                  <c:v>5.6136335718349424E-2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0.14465656494544987</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1.0894796408464464E-3</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2003</c:v>
                </c:pt>
                <c:pt idx="2">
                  <c:v>2005</c:v>
                </c:pt>
                <c:pt idx="3">
                  <c:v>2008</c:v>
                </c:pt>
                <c:pt idx="4">
                  <c:v>2014</c:v>
                </c:pt>
                <c:pt idx="5">
                  <c:v>2015</c:v>
                </c:pt>
              </c:numCache>
            </c:numRef>
          </c:xVal>
          <c:yVal>
            <c:numRef>
              <c:f>Water!$AB$205:$AB$216</c:f>
              <c:numCache>
                <c:formatCode>0.0</c:formatCode>
                <c:ptCount val="12"/>
                <c:pt idx="0">
                  <c:v>0.1</c:v>
                </c:pt>
                <c:pt idx="1">
                  <c:v>0</c:v>
                </c:pt>
                <c:pt idx="2">
                  <c:v>0</c:v>
                </c:pt>
                <c:pt idx="3">
                  <c:v>0</c:v>
                </c:pt>
                <c:pt idx="4">
                  <c:v>4.8291577495946448E-3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2003</c:v>
                </c:pt>
                <c:pt idx="2">
                  <c:v>2005</c:v>
                </c:pt>
                <c:pt idx="3">
                  <c:v>2008</c:v>
                </c:pt>
                <c:pt idx="4">
                  <c:v>2014</c:v>
                </c:pt>
                <c:pt idx="5">
                  <c:v>2015</c:v>
                </c:pt>
              </c:numCache>
            </c:numRef>
          </c:xVal>
          <c:yVal>
            <c:numRef>
              <c:f>Water!$W$205:$W$216</c:f>
              <c:numCache>
                <c:formatCode>0.0</c:formatCode>
                <c:ptCount val="12"/>
                <c:pt idx="0">
                  <c:v>0</c:v>
                </c:pt>
                <c:pt idx="1">
                  <c:v>0</c:v>
                </c:pt>
                <c:pt idx="2">
                  <c:v>0</c:v>
                </c:pt>
                <c:pt idx="3">
                  <c:v>0</c:v>
                </c:pt>
                <c:pt idx="4">
                  <c:v>9.2238033942016612E-4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2003</c:v>
                </c:pt>
                <c:pt idx="2">
                  <c:v>2005</c:v>
                </c:pt>
                <c:pt idx="3">
                  <c:v>2008</c:v>
                </c:pt>
                <c:pt idx="4">
                  <c:v>2014</c:v>
                </c:pt>
                <c:pt idx="5">
                  <c:v>2015</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2003</c:v>
                </c:pt>
                <c:pt idx="2">
                  <c:v>2005</c:v>
                </c:pt>
                <c:pt idx="3">
                  <c:v>2008</c:v>
                </c:pt>
                <c:pt idx="4">
                  <c:v>2014</c:v>
                </c:pt>
                <c:pt idx="5">
                  <c:v>2015</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2003</c:v>
                </c:pt>
                <c:pt idx="2">
                  <c:v>2005</c:v>
                </c:pt>
                <c:pt idx="3">
                  <c:v>2008</c:v>
                </c:pt>
                <c:pt idx="4">
                  <c:v>2014</c:v>
                </c:pt>
                <c:pt idx="5">
                  <c:v>2015</c:v>
                </c:pt>
              </c:numCache>
            </c:numRef>
          </c:xVal>
          <c:yVal>
            <c:numRef>
              <c:f>Water!$H$205:$H$216</c:f>
              <c:numCache>
                <c:formatCode>0.0</c:formatCode>
                <c:ptCount val="12"/>
                <c:pt idx="0">
                  <c:v>0</c:v>
                </c:pt>
                <c:pt idx="1">
                  <c:v>0</c:v>
                </c:pt>
                <c:pt idx="2">
                  <c:v>3.8962561358962373E-2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2003</c:v>
                </c:pt>
                <c:pt idx="2">
                  <c:v>2005</c:v>
                </c:pt>
                <c:pt idx="3">
                  <c:v>2008</c:v>
                </c:pt>
                <c:pt idx="4">
                  <c:v>2014</c:v>
                </c:pt>
                <c:pt idx="5">
                  <c:v>2015</c:v>
                </c:pt>
              </c:numCache>
            </c:numRef>
          </c:xVal>
          <c:yVal>
            <c:numRef>
              <c:f>Water!$X$205:$X$216</c:f>
              <c:numCache>
                <c:formatCode>0.0</c:formatCode>
                <c:ptCount val="12"/>
                <c:pt idx="0">
                  <c:v>99.9</c:v>
                </c:pt>
                <c:pt idx="1">
                  <c:v>99.802533936575472</c:v>
                </c:pt>
                <c:pt idx="2">
                  <c:v>99.892410443816814</c:v>
                </c:pt>
                <c:pt idx="3">
                  <c:v>99.986798723957122</c:v>
                </c:pt>
                <c:pt idx="4">
                  <c:v>99.995170900551628</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2003</c:v>
                </c:pt>
                <c:pt idx="2">
                  <c:v>2005</c:v>
                </c:pt>
                <c:pt idx="3">
                  <c:v>2008</c:v>
                </c:pt>
                <c:pt idx="4">
                  <c:v>2014</c:v>
                </c:pt>
                <c:pt idx="5">
                  <c:v>2015</c:v>
                </c:pt>
              </c:numCache>
            </c:numRef>
          </c:xVal>
          <c:yVal>
            <c:numRef>
              <c:f>Water!$S$205:$S$216</c:f>
              <c:numCache>
                <c:formatCode>0.0</c:formatCode>
                <c:ptCount val="12"/>
                <c:pt idx="0">
                  <c:v>99.9</c:v>
                </c:pt>
                <c:pt idx="1">
                  <c:v>100</c:v>
                </c:pt>
                <c:pt idx="2">
                  <c:v>100</c:v>
                </c:pt>
                <c:pt idx="3">
                  <c:v>100</c:v>
                </c:pt>
                <c:pt idx="4">
                  <c:v>99.977843501720173</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2003</c:v>
                </c:pt>
                <c:pt idx="2">
                  <c:v>2005</c:v>
                </c:pt>
                <c:pt idx="3">
                  <c:v>2008</c:v>
                </c:pt>
                <c:pt idx="4">
                  <c:v>2014</c:v>
                </c:pt>
                <c:pt idx="5">
                  <c:v>2015</c:v>
                </c:pt>
              </c:numCache>
            </c:numRef>
          </c:xVal>
          <c:yVal>
            <c:numRef>
              <c:f>Water!$N$205:$N$216</c:f>
              <c:numCache>
                <c:formatCode>0.0</c:formatCode>
                <c:ptCount val="12"/>
                <c:pt idx="0">
                  <c:v>100</c:v>
                </c:pt>
                <c:pt idx="1">
                  <c:v>100</c:v>
                </c:pt>
                <c:pt idx="2">
                  <c:v>100</c:v>
                </c:pt>
                <c:pt idx="3">
                  <c:v>99.879811929301681</c:v>
                </c:pt>
                <c:pt idx="4">
                  <c:v>99.875945954934082</c:v>
                </c:pt>
                <c:pt idx="5">
                  <c:v>99.882531630157374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2003</c:v>
                </c:pt>
                <c:pt idx="2">
                  <c:v>2005</c:v>
                </c:pt>
                <c:pt idx="3">
                  <c:v>2008</c:v>
                </c:pt>
                <c:pt idx="4">
                  <c:v>2014</c:v>
                </c:pt>
                <c:pt idx="5">
                  <c:v>2015</c:v>
                </c:pt>
              </c:numCache>
            </c:numRef>
          </c:xVal>
          <c:yVal>
            <c:numRef>
              <c:f>Water!$I$205:$I$216</c:f>
              <c:numCache>
                <c:formatCode>0.0</c:formatCode>
                <c:ptCount val="12"/>
                <c:pt idx="0">
                  <c:v>99.5</c:v>
                </c:pt>
                <c:pt idx="1">
                  <c:v>99.944831867554385</c:v>
                </c:pt>
                <c:pt idx="2">
                  <c:v>100</c:v>
                </c:pt>
                <c:pt idx="3">
                  <c:v>99.941593729557894</c:v>
                </c:pt>
                <c:pt idx="4">
                  <c:v>99.885679934627802</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2003</c:v>
                </c:pt>
                <c:pt idx="2">
                  <c:v>2005</c:v>
                </c:pt>
                <c:pt idx="3">
                  <c:v>2008</c:v>
                </c:pt>
                <c:pt idx="4">
                  <c:v>2014</c:v>
                </c:pt>
                <c:pt idx="5">
                  <c:v>2015</c:v>
                </c:pt>
              </c:numCache>
            </c:numRef>
          </c:xVal>
          <c:yVal>
            <c:numRef>
              <c:f>Water!$D$205:$D$216</c:f>
              <c:numCache>
                <c:formatCode>0.0</c:formatCode>
                <c:ptCount val="12"/>
                <c:pt idx="0">
                  <c:v>99.5</c:v>
                </c:pt>
                <c:pt idx="1">
                  <c:v>99.641722379683856</c:v>
                </c:pt>
                <c:pt idx="2">
                  <c:v>99.756214142164382</c:v>
                </c:pt>
                <c:pt idx="3">
                  <c:v>99.87546231113636</c:v>
                </c:pt>
                <c:pt idx="4">
                  <c:v>99.470578702234064</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99.073587677101969</c:v>
                </c:pt>
                <c:pt idx="1">
                  <c:v>99.303535387434252</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0.53174990151843393</c:v>
                </c:pt>
                <c:pt idx="1">
                  <c:v>0.53298408184025792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0.38414360316147622</c:v>
                </c:pt>
                <c:pt idx="1">
                  <c:v>0.16208517728838956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1.0518818218122172E-2</c:v>
                </c:pt>
                <c:pt idx="1">
                  <c:v>1.395353437097846E-3</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99.682296434855573</c:v>
                </c:pt>
                <c:pt idx="1">
                  <c:v>99.936755817869667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6.3083149530941518E-2</c:v>
                </c:pt>
                <c:pt idx="1">
                  <c:v>6.3244182130333115E-2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0.25462041561348769</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99.950087220897316</c:v>
                </c:pt>
                <c:pt idx="1">
                  <c:v>99.798413133374723</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4.9912779102683658E-2</c:v>
                </c:pt>
                <c:pt idx="1">
                  <c:v>4.9837036545207096E-2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0.15174983008006393</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99.894410865774958</c:v>
                </c:pt>
                <c:pt idx="1">
                  <c:v>99.939316294909474</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6.0189107878926403E-2</c:v>
                </c:pt>
                <c:pt idx="1">
                  <c:v>6.0216164625095707E-2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4.5400026346115396E-2</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4.6754046543544096E-4</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99.786611097258046</c:v>
                </c:pt>
                <c:pt idx="1">
                  <c:v>99.934283750427042</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6.5619140827424843E-2</c:v>
                </c:pt>
                <c:pt idx="1">
                  <c:v>6.5716249572957963E-2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0.10060358791105273</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4.7166174003485217E-2</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2003</c:v>
                </c:pt>
                <c:pt idx="2">
                  <c:v>2005</c:v>
                </c:pt>
                <c:pt idx="3">
                  <c:v>2008</c:v>
                </c:pt>
                <c:pt idx="4">
                  <c:v>2014</c:v>
                </c:pt>
                <c:pt idx="5">
                  <c:v>2015</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2003</c:v>
                </c:pt>
                <c:pt idx="2">
                  <c:v>2005</c:v>
                </c:pt>
                <c:pt idx="3">
                  <c:v>2008</c:v>
                </c:pt>
                <c:pt idx="4">
                  <c:v>2014</c:v>
                </c:pt>
                <c:pt idx="5">
                  <c:v>2015</c:v>
                </c:pt>
              </c:numCache>
            </c:numRef>
          </c:xVal>
          <c:yVal>
            <c:numRef>
              <c:f>Water!$W$305:$W$316</c:f>
              <c:numCache>
                <c:formatCode>0.0</c:formatCode>
                <c:ptCount val="12"/>
                <c:pt idx="0">
                  <c:v>0</c:v>
                </c:pt>
                <c:pt idx="1">
                  <c:v>0</c:v>
                </c:pt>
                <c:pt idx="2">
                  <c:v>0</c:v>
                </c:pt>
                <c:pt idx="3">
                  <c:v>5.5584222339065043E-2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2003</c:v>
                </c:pt>
                <c:pt idx="2">
                  <c:v>2005</c:v>
                </c:pt>
                <c:pt idx="3">
                  <c:v>2008</c:v>
                </c:pt>
                <c:pt idx="4">
                  <c:v>2014</c:v>
                </c:pt>
                <c:pt idx="5">
                  <c:v>2015</c:v>
                </c:pt>
              </c:numCache>
            </c:numRef>
          </c:xVal>
          <c:yVal>
            <c:numRef>
              <c:f>Water!$R$305:$R$316</c:f>
              <c:numCache>
                <c:formatCode>0.0</c:formatCode>
                <c:ptCount val="12"/>
                <c:pt idx="0">
                  <c:v>0.1</c:v>
                </c:pt>
                <c:pt idx="1">
                  <c:v>0</c:v>
                </c:pt>
                <c:pt idx="2">
                  <c:v>0.20905008192398086</c:v>
                </c:pt>
                <c:pt idx="3">
                  <c:v>5.5655804252731596E-2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2003</c:v>
                </c:pt>
                <c:pt idx="2">
                  <c:v>2005</c:v>
                </c:pt>
                <c:pt idx="3">
                  <c:v>2008</c:v>
                </c:pt>
                <c:pt idx="4">
                  <c:v>2014</c:v>
                </c:pt>
                <c:pt idx="5">
                  <c:v>2015</c:v>
                </c:pt>
              </c:numCache>
            </c:numRef>
          </c:xVal>
          <c:yVal>
            <c:numRef>
              <c:f>Water!$M$305:$M$316</c:f>
              <c:numCache>
                <c:formatCode>0.0</c:formatCode>
                <c:ptCount val="12"/>
                <c:pt idx="0">
                  <c:v>0</c:v>
                </c:pt>
                <c:pt idx="1">
                  <c:v>0</c:v>
                </c:pt>
                <c:pt idx="2">
                  <c:v>9.3283656372398188E-2</c:v>
                </c:pt>
                <c:pt idx="3">
                  <c:v>0</c:v>
                </c:pt>
                <c:pt idx="4">
                  <c:v>5.4511079249300383E-2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2003</c:v>
                </c:pt>
                <c:pt idx="2">
                  <c:v>2005</c:v>
                </c:pt>
                <c:pt idx="3">
                  <c:v>2008</c:v>
                </c:pt>
                <c:pt idx="4">
                  <c:v>2014</c:v>
                </c:pt>
                <c:pt idx="5">
                  <c:v>2015</c:v>
                </c:pt>
              </c:numCache>
            </c:numRef>
          </c:xVal>
          <c:yVal>
            <c:numRef>
              <c:f>Water!$H$305:$H$316</c:f>
              <c:numCache>
                <c:formatCode>0.0</c:formatCode>
                <c:ptCount val="12"/>
                <c:pt idx="0">
                  <c:v>0.3</c:v>
                </c:pt>
                <c:pt idx="1">
                  <c:v>0.12457820947957472</c:v>
                </c:pt>
                <c:pt idx="2">
                  <c:v>0.19938928021411861</c:v>
                </c:pt>
                <c:pt idx="3">
                  <c:v>4.8989987090524267E-2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2003</c:v>
                </c:pt>
                <c:pt idx="2">
                  <c:v>2005</c:v>
                </c:pt>
                <c:pt idx="3">
                  <c:v>2008</c:v>
                </c:pt>
                <c:pt idx="4">
                  <c:v>2014</c:v>
                </c:pt>
                <c:pt idx="5">
                  <c:v>2015</c:v>
                </c:pt>
              </c:numCache>
            </c:numRef>
          </c:xVal>
          <c:yVal>
            <c:numRef>
              <c:f>Water!$X$305:$X$316</c:f>
              <c:numCache>
                <c:formatCode>0.0</c:formatCode>
                <c:ptCount val="12"/>
                <c:pt idx="0">
                  <c:v>98.7</c:v>
                </c:pt>
                <c:pt idx="1">
                  <c:v>98.788596396018207</c:v>
                </c:pt>
                <c:pt idx="2">
                  <c:v>99.980814546522282</c:v>
                </c:pt>
                <c:pt idx="3">
                  <c:v>99.323859437621849</c:v>
                </c:pt>
                <c:pt idx="4">
                  <c:v>99.766649131275599</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2003</c:v>
                </c:pt>
                <c:pt idx="2">
                  <c:v>2005</c:v>
                </c:pt>
                <c:pt idx="3">
                  <c:v>2008</c:v>
                </c:pt>
                <c:pt idx="4">
                  <c:v>2014</c:v>
                </c:pt>
                <c:pt idx="5">
                  <c:v>2015</c:v>
                </c:pt>
              </c:numCache>
            </c:numRef>
          </c:xVal>
          <c:yVal>
            <c:numRef>
              <c:f>Water!$S$305:$S$316</c:f>
              <c:numCache>
                <c:formatCode>0.0</c:formatCode>
                <c:ptCount val="12"/>
                <c:pt idx="0">
                  <c:v>98.3</c:v>
                </c:pt>
                <c:pt idx="1">
                  <c:v>95.79834053416451</c:v>
                </c:pt>
                <c:pt idx="2">
                  <c:v>99.959191320868342</c:v>
                </c:pt>
                <c:pt idx="3">
                  <c:v>98.617105879395055</c:v>
                </c:pt>
                <c:pt idx="4">
                  <c:v>99.598620552776438</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2003</c:v>
                </c:pt>
                <c:pt idx="2">
                  <c:v>2005</c:v>
                </c:pt>
                <c:pt idx="3">
                  <c:v>2008</c:v>
                </c:pt>
                <c:pt idx="4">
                  <c:v>2014</c:v>
                </c:pt>
                <c:pt idx="5">
                  <c:v>2015</c:v>
                </c:pt>
              </c:numCache>
            </c:numRef>
          </c:xVal>
          <c:yVal>
            <c:numRef>
              <c:f>Water!$N$305:$N$316</c:f>
              <c:numCache>
                <c:formatCode>0.0</c:formatCode>
                <c:ptCount val="12"/>
                <c:pt idx="0">
                  <c:v>97.8</c:v>
                </c:pt>
                <c:pt idx="1">
                  <c:v>96.084342458440304</c:v>
                </c:pt>
                <c:pt idx="2">
                  <c:v>99.742923446523264</c:v>
                </c:pt>
                <c:pt idx="3">
                  <c:v>98.847895590093287</c:v>
                </c:pt>
                <c:pt idx="4">
                  <c:v>98.903183339288091</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2003</c:v>
                </c:pt>
                <c:pt idx="2">
                  <c:v>2005</c:v>
                </c:pt>
                <c:pt idx="3">
                  <c:v>2008</c:v>
                </c:pt>
                <c:pt idx="4">
                  <c:v>2014</c:v>
                </c:pt>
                <c:pt idx="5">
                  <c:v>2015</c:v>
                </c:pt>
              </c:numCache>
            </c:numRef>
          </c:xVal>
          <c:yVal>
            <c:numRef>
              <c:f>Water!$I$305:$I$316</c:f>
              <c:numCache>
                <c:formatCode>0.0</c:formatCode>
                <c:ptCount val="12"/>
                <c:pt idx="0">
                  <c:v>96.5</c:v>
                </c:pt>
                <c:pt idx="1">
                  <c:v>94.312124728776283</c:v>
                </c:pt>
                <c:pt idx="2">
                  <c:v>99.85848291303391</c:v>
                </c:pt>
                <c:pt idx="3">
                  <c:v>98.946046896768308</c:v>
                </c:pt>
                <c:pt idx="4">
                  <c:v>99.203332875449178</c:v>
                </c:pt>
                <c:pt idx="5">
                  <c:v>99.936711347439029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2003</c:v>
                </c:pt>
                <c:pt idx="2">
                  <c:v>2005</c:v>
                </c:pt>
                <c:pt idx="3">
                  <c:v>2008</c:v>
                </c:pt>
                <c:pt idx="4">
                  <c:v>2014</c:v>
                </c:pt>
                <c:pt idx="5">
                  <c:v>2015</c:v>
                </c:pt>
              </c:numCache>
            </c:numRef>
          </c:xVal>
          <c:yVal>
            <c:numRef>
              <c:f>Water!$D$305:$D$316</c:f>
              <c:numCache>
                <c:formatCode>0.0</c:formatCode>
                <c:ptCount val="12"/>
                <c:pt idx="0">
                  <c:v>94.5</c:v>
                </c:pt>
                <c:pt idx="1">
                  <c:v>95.449069165877916</c:v>
                </c:pt>
                <c:pt idx="2">
                  <c:v>99.621903256140527</c:v>
                </c:pt>
                <c:pt idx="3">
                  <c:v>98.137401350450233</c:v>
                </c:pt>
                <c:pt idx="4">
                  <c:v>99.649227856980275</c:v>
                </c:pt>
                <c:pt idx="5">
                  <c:v>99.96887539712155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93.987040224827112</c:v>
                </c:pt>
                <c:pt idx="1">
                  <c:v>98.477373259379235</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1.4531985976229456</c:v>
                </c:pt>
                <c:pt idx="1">
                  <c:v>1.5226267406207654</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4.3118751456211157</c:v>
                </c:pt>
                <c:pt idx="1">
                  <c:v>0</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0.24788603192882874</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95.201471534306563</c:v>
                </c:pt>
                <c:pt idx="1">
                  <c:v>98.906204431975482</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1.0230228729412263</c:v>
                </c:pt>
                <c:pt idx="1">
                  <c:v>1.0628334602291272</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3.7558778010379683</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1.9627791714244891E-2</c:v>
                </c:pt>
                <c:pt idx="1">
                  <c:v>3.0962107795409585E-2</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97.012305798752365</c:v>
                </c:pt>
                <c:pt idx="1">
                  <c:v>99.53539163275363</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0.43266118516204566</c:v>
                </c:pt>
                <c:pt idx="1">
                  <c:v>0.44391379170733392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2.4428107966532338</c:v>
                </c:pt>
                <c:pt idx="1">
                  <c:v>2.0694575539039306E-2</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0.11222221943235411</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97.10290339361373</c:v>
                </c:pt>
                <c:pt idx="1">
                  <c:v>99.545073051982229</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0.43331145204288346</c:v>
                </c:pt>
                <c:pt idx="1">
                  <c:v>0.44420937624308121</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2.4556695516327238</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8.1156027106623618E-3</c:v>
                </c:pt>
                <c:pt idx="1">
                  <c:v>1.0717571774682745E-2</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98.580063034354509</c:v>
                </c:pt>
                <c:pt idx="1">
                  <c:v>99.703558169022386</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0.29310141905119691</c:v>
                </c:pt>
                <c:pt idx="1">
                  <c:v>0.29644183097762777</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1.1268355465942932</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93.987040224827112</c:v>
                </c:pt>
                <c:pt idx="1">
                  <c:v>98.477373259379235</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1.4531985976229456</c:v>
                </c:pt>
                <c:pt idx="1">
                  <c:v>1.5226267406207654</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4.3118751456211157</c:v>
                </c:pt>
                <c:pt idx="1">
                  <c:v>0</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0.24788603192882874</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95.201471534306563</c:v>
                </c:pt>
                <c:pt idx="1">
                  <c:v>98.906204431975482</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1.0230228729412263</c:v>
                </c:pt>
                <c:pt idx="1">
                  <c:v>1.0628334602291272</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3.7558778010379683</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1.9627791714244891E-2</c:v>
                </c:pt>
                <c:pt idx="1">
                  <c:v>3.0962107795409585E-2</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97.012305798752365</c:v>
                </c:pt>
                <c:pt idx="1">
                  <c:v>99.53539163275363</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0.43266118516204566</c:v>
                </c:pt>
                <c:pt idx="1">
                  <c:v>0.44391379170733392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2.4428107966532338</c:v>
                </c:pt>
                <c:pt idx="1">
                  <c:v>2.0694575539039306E-2</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0.11222221943235411</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97.10290339361373</c:v>
                </c:pt>
                <c:pt idx="1">
                  <c:v>99.545073051982229</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0.43331145204288346</c:v>
                </c:pt>
                <c:pt idx="1">
                  <c:v>0.44420937624308121</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2.4556695516327238</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8.1156027106623618E-3</c:v>
                </c:pt>
                <c:pt idx="1">
                  <c:v>1.0717571774682745E-2</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98.580063034354509</c:v>
                </c:pt>
                <c:pt idx="1">
                  <c:v>99.703558169022386</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0.29310141905119691</c:v>
                </c:pt>
                <c:pt idx="1">
                  <c:v>0.29644183097762777</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1.1268355465942932</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94.745758879632973</c:v>
                </c:pt>
                <c:pt idx="1">
                  <c:v>98.667442872143056</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1.2795926665787325</c:v>
                </c:pt>
                <c:pt idx="1">
                  <c:v>1.3325571278569441</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3.8088427678093808</c:v>
                </c:pt>
                <c:pt idx="1">
                  <c:v>0</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0.16580568597891343</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96.96924466837072</c:v>
                </c:pt>
                <c:pt idx="1">
                  <c:v>99.419926516164239</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0.56577478530482328</c:v>
                </c:pt>
                <c:pt idx="1">
                  <c:v>0.58007348383576129</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2.3788866180610597</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8.6093928263398567E-2</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97.990218201498394</c:v>
                </c:pt>
                <c:pt idx="1">
                  <c:v>99.611569197149478</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0.37550435112073538</c:v>
                </c:pt>
                <c:pt idx="1">
                  <c:v>0.38171746468181544</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1.6252750866650558</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9.0023607158141172E-3</c:v>
                </c:pt>
                <c:pt idx="1">
                  <c:v>6.7133381687079687E-3</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99.453091077191971</c:v>
                </c:pt>
                <c:pt idx="1">
                  <c:v>99.852184567792989</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0.12922187901051735</c:v>
                </c:pt>
                <c:pt idx="1">
                  <c:v>0.12974043112586892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0.41768704379751398</c:v>
                </c:pt>
                <c:pt idx="1">
                  <c:v>1.8075001081143682E-2</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99.79928769351524</c:v>
                </c:pt>
                <c:pt idx="1">
                  <c:v>99.942774184640797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5.60557415393046E-2</c:v>
                </c:pt>
                <c:pt idx="1">
                  <c:v>5.6136335718349424E-2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0.14465656494544987</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1.0894796408464464E-3</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99.073587677101969</c:v>
                </c:pt>
                <c:pt idx="1">
                  <c:v>99.303535387434252</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0.53174990151843393</c:v>
                </c:pt>
                <c:pt idx="1">
                  <c:v>0.53298408184025792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0.38414360316147622</c:v>
                </c:pt>
                <c:pt idx="1">
                  <c:v>0.16208517728838956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1.0518818218122172E-2</c:v>
                </c:pt>
                <c:pt idx="1">
                  <c:v>1.395353437097846E-3</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99.682296434855573</c:v>
                </c:pt>
                <c:pt idx="1">
                  <c:v>99.936755817869667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6.3083149530941518E-2</c:v>
                </c:pt>
                <c:pt idx="1">
                  <c:v>6.3244182130333115E-2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0.25462041561348769</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99.950087220897316</c:v>
                </c:pt>
                <c:pt idx="1">
                  <c:v>99.798413133374723</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4.9912779102683658E-2</c:v>
                </c:pt>
                <c:pt idx="1">
                  <c:v>4.9837036545207096E-2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0.15174983008006393</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99.894410865774958</c:v>
                </c:pt>
                <c:pt idx="1">
                  <c:v>99.939316294909474</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6.0189107878926403E-2</c:v>
                </c:pt>
                <c:pt idx="1">
                  <c:v>6.0216164625095707E-2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4.5400026346115396E-2</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4.6754046543544096E-4</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99.786611097258046</c:v>
                </c:pt>
                <c:pt idx="1">
                  <c:v>99.934283750427042</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6.5619140827424843E-2</c:v>
                </c:pt>
                <c:pt idx="1">
                  <c:v>6.5716249572957963E-2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0.10060358791105273</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4.7166174003485217E-2</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2003</c:v>
                </c:pt>
                <c:pt idx="2">
                  <c:v>2005</c:v>
                </c:pt>
                <c:pt idx="3">
                  <c:v>2008</c:v>
                </c:pt>
                <c:pt idx="4">
                  <c:v>2014</c:v>
                </c:pt>
                <c:pt idx="5">
                  <c:v>2015</c:v>
                </c:pt>
              </c:numCache>
            </c:numRef>
          </c:xVal>
          <c:yVal>
            <c:numRef>
              <c:f>Sanitation!$AB$105:$AB$116</c:f>
              <c:numCache>
                <c:formatCode>0.0</c:formatCode>
                <c:ptCount val="12"/>
                <c:pt idx="0">
                  <c:v>0</c:v>
                </c:pt>
                <c:pt idx="1">
                  <c:v>0</c:v>
                </c:pt>
                <c:pt idx="2">
                  <c:v>0</c:v>
                </c:pt>
                <c:pt idx="3">
                  <c:v>0</c:v>
                </c:pt>
                <c:pt idx="4">
                  <c:v>5.3886007480965946E-3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2003</c:v>
                </c:pt>
                <c:pt idx="2">
                  <c:v>2005</c:v>
                </c:pt>
                <c:pt idx="3">
                  <c:v>2008</c:v>
                </c:pt>
                <c:pt idx="4">
                  <c:v>2014</c:v>
                </c:pt>
                <c:pt idx="5">
                  <c:v>2015</c:v>
                </c:pt>
              </c:numCache>
            </c:numRef>
          </c:xVal>
          <c:yVal>
            <c:numRef>
              <c:f>Sanitation!$W$105:$W$116</c:f>
              <c:numCache>
                <c:formatCode>0.0</c:formatCode>
                <c:ptCount val="12"/>
                <c:pt idx="0">
                  <c:v>3.9920094207194133E-2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2003</c:v>
                </c:pt>
                <c:pt idx="2">
                  <c:v>2005</c:v>
                </c:pt>
                <c:pt idx="3">
                  <c:v>2008</c:v>
                </c:pt>
                <c:pt idx="4">
                  <c:v>2014</c:v>
                </c:pt>
                <c:pt idx="5">
                  <c:v>2015</c:v>
                </c:pt>
              </c:numCache>
            </c:numRef>
          </c:xVal>
          <c:yVal>
            <c:numRef>
              <c:f>Sanitation!$R$105:$R$116</c:f>
              <c:numCache>
                <c:formatCode>0.0</c:formatCode>
                <c:ptCount val="12"/>
                <c:pt idx="0">
                  <c:v>0.22229356695797789</c:v>
                </c:pt>
                <c:pt idx="1">
                  <c:v>0.11888970708646387</c:v>
                </c:pt>
                <c:pt idx="2">
                  <c:v>3.1122401117079954E-2</c:v>
                </c:pt>
                <c:pt idx="3">
                  <c:v>0</c:v>
                </c:pt>
                <c:pt idx="4">
                  <c:v>1.8621777605783252E-3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2003</c:v>
                </c:pt>
                <c:pt idx="2">
                  <c:v>2005</c:v>
                </c:pt>
                <c:pt idx="3">
                  <c:v>2008</c:v>
                </c:pt>
                <c:pt idx="4">
                  <c:v>2014</c:v>
                </c:pt>
                <c:pt idx="5">
                  <c:v>2015</c:v>
                </c:pt>
              </c:numCache>
            </c:numRef>
          </c:xVal>
          <c:yVal>
            <c:numRef>
              <c:f>Sanitation!$M$105:$M$116</c:f>
              <c:numCache>
                <c:formatCode>0.0</c:formatCode>
                <c:ptCount val="12"/>
                <c:pt idx="0">
                  <c:v>1.381524787221714</c:v>
                </c:pt>
                <c:pt idx="1">
                  <c:v>0.35994849690938163</c:v>
                </c:pt>
                <c:pt idx="2">
                  <c:v>0.71167193864932832</c:v>
                </c:pt>
                <c:pt idx="3">
                  <c:v>0.1</c:v>
                </c:pt>
                <c:pt idx="4">
                  <c:v>0.10432627170499986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2003</c:v>
                </c:pt>
                <c:pt idx="2">
                  <c:v>2005</c:v>
                </c:pt>
                <c:pt idx="3">
                  <c:v>2008</c:v>
                </c:pt>
                <c:pt idx="4">
                  <c:v>2014</c:v>
                </c:pt>
                <c:pt idx="5">
                  <c:v>2015</c:v>
                </c:pt>
              </c:numCache>
            </c:numRef>
          </c:xVal>
          <c:yVal>
            <c:numRef>
              <c:f>Sanitation!$H$105:$H$116</c:f>
              <c:numCache>
                <c:formatCode>0.0</c:formatCode>
                <c:ptCount val="12"/>
                <c:pt idx="0">
                  <c:v>12.381723227508221</c:v>
                </c:pt>
                <c:pt idx="1">
                  <c:v>6.3302783203187367</c:v>
                </c:pt>
                <c:pt idx="2">
                  <c:v>4.7415453729405233</c:v>
                </c:pt>
                <c:pt idx="3">
                  <c:v>2.5</c:v>
                </c:pt>
                <c:pt idx="4">
                  <c:v>0.19730796356845701</c:v>
                </c:pt>
                <c:pt idx="5">
                  <c:v>0.26901152073172557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2003</c:v>
                </c:pt>
                <c:pt idx="2">
                  <c:v>2005</c:v>
                </c:pt>
                <c:pt idx="3">
                  <c:v>2008</c:v>
                </c:pt>
                <c:pt idx="4">
                  <c:v>2014</c:v>
                </c:pt>
                <c:pt idx="5">
                  <c:v>2015</c:v>
                </c:pt>
              </c:numCache>
            </c:numRef>
          </c:xVal>
          <c:yVal>
            <c:numRef>
              <c:f>Sanitation!$X$105:$X$116</c:f>
              <c:numCache>
                <c:formatCode>0.0</c:formatCode>
                <c:ptCount val="12"/>
                <c:pt idx="0">
                  <c:v>99.999999999999773</c:v>
                </c:pt>
                <c:pt idx="1">
                  <c:v>99.999999999999872</c:v>
                </c:pt>
                <c:pt idx="2">
                  <c:v>100.00000000000018</c:v>
                </c:pt>
                <c:pt idx="3">
                  <c:v>100</c:v>
                </c:pt>
                <c:pt idx="4">
                  <c:v>99.969666310153769</c:v>
                </c:pt>
                <c:pt idx="5">
                  <c:v>96.880654316838701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2003</c:v>
                </c:pt>
                <c:pt idx="2">
                  <c:v>2005</c:v>
                </c:pt>
                <c:pt idx="3">
                  <c:v>2008</c:v>
                </c:pt>
                <c:pt idx="4">
                  <c:v>2014</c:v>
                </c:pt>
                <c:pt idx="5">
                  <c:v>2015</c:v>
                </c:pt>
              </c:numCache>
            </c:numRef>
          </c:xVal>
          <c:yVal>
            <c:numRef>
              <c:f>Sanitation!$S$105:$S$116</c:f>
              <c:numCache>
                <c:formatCode>0.0</c:formatCode>
                <c:ptCount val="12"/>
                <c:pt idx="0">
                  <c:v>99.960079905792412</c:v>
                </c:pt>
                <c:pt idx="1">
                  <c:v>100.00000000000033</c:v>
                </c:pt>
                <c:pt idx="2">
                  <c:v>99.999999999999602</c:v>
                </c:pt>
                <c:pt idx="3">
                  <c:v>99.9</c:v>
                </c:pt>
                <c:pt idx="4">
                  <c:v>97.474332291210615</c:v>
                </c:pt>
                <c:pt idx="5">
                  <c:v>96.253540547961038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2003</c:v>
                </c:pt>
                <c:pt idx="2">
                  <c:v>2005</c:v>
                </c:pt>
                <c:pt idx="3">
                  <c:v>2008</c:v>
                </c:pt>
                <c:pt idx="4">
                  <c:v>2014</c:v>
                </c:pt>
                <c:pt idx="5">
                  <c:v>2015</c:v>
                </c:pt>
              </c:numCache>
            </c:numRef>
          </c:xVal>
          <c:yVal>
            <c:numRef>
              <c:f>Sanitation!$N$105:$N$116</c:f>
              <c:numCache>
                <c:formatCode>0.0</c:formatCode>
                <c:ptCount val="12"/>
                <c:pt idx="0">
                  <c:v>99.777706433042226</c:v>
                </c:pt>
                <c:pt idx="1">
                  <c:v>99.881110292913476</c:v>
                </c:pt>
                <c:pt idx="2">
                  <c:v>99.962629019205181</c:v>
                </c:pt>
                <c:pt idx="3">
                  <c:v>99.9</c:v>
                </c:pt>
                <c:pt idx="4">
                  <c:v>88.78550421578754</c:v>
                </c:pt>
                <c:pt idx="5">
                  <c:v>94.451629640221299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2003</c:v>
                </c:pt>
                <c:pt idx="2">
                  <c:v>2005</c:v>
                </c:pt>
                <c:pt idx="3">
                  <c:v>2008</c:v>
                </c:pt>
                <c:pt idx="4">
                  <c:v>2014</c:v>
                </c:pt>
                <c:pt idx="5">
                  <c:v>2015</c:v>
                </c:pt>
              </c:numCache>
            </c:numRef>
          </c:xVal>
          <c:yVal>
            <c:numRef>
              <c:f>Sanitation!$I$105:$I$116</c:f>
              <c:numCache>
                <c:formatCode>0.0</c:formatCode>
                <c:ptCount val="12"/>
                <c:pt idx="0">
                  <c:v>95.757931688324931</c:v>
                </c:pt>
                <c:pt idx="1">
                  <c:v>97.832694045960764</c:v>
                </c:pt>
                <c:pt idx="2">
                  <c:v>98.552078822162372</c:v>
                </c:pt>
                <c:pt idx="3">
                  <c:v>99.7</c:v>
                </c:pt>
                <c:pt idx="4">
                  <c:v>88.928674177264128</c:v>
                </c:pt>
                <c:pt idx="5">
                  <c:v>95.141138408131539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2003</c:v>
                </c:pt>
                <c:pt idx="2">
                  <c:v>2005</c:v>
                </c:pt>
                <c:pt idx="3">
                  <c:v>2008</c:v>
                </c:pt>
                <c:pt idx="4">
                  <c:v>2014</c:v>
                </c:pt>
                <c:pt idx="5">
                  <c:v>2015</c:v>
                </c:pt>
              </c:numCache>
            </c:numRef>
          </c:xVal>
          <c:yVal>
            <c:numRef>
              <c:f>Sanitation!$D$105:$D$116</c:f>
              <c:numCache>
                <c:formatCode>0.0</c:formatCode>
                <c:ptCount val="12"/>
                <c:pt idx="0">
                  <c:v>73.636617097536657</c:v>
                </c:pt>
                <c:pt idx="1">
                  <c:v>84.867803863720397</c:v>
                </c:pt>
                <c:pt idx="2">
                  <c:v>90.641268314189745</c:v>
                </c:pt>
                <c:pt idx="3">
                  <c:v>97</c:v>
                </c:pt>
                <c:pt idx="4">
                  <c:v>86.422041315219829</c:v>
                </c:pt>
                <c:pt idx="5">
                  <c:v>94.15970455349472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75.829854296543743</c:v>
                </c:pt>
                <c:pt idx="1">
                  <c:v>89.419122774499385</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5.5258971684034206</c:v>
                </c:pt>
                <c:pt idx="1">
                  <c:v>6.5161786465841285</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8.9246997852515051</c:v>
                </c:pt>
                <c:pt idx="1">
                  <c:v>4.0646985789164916</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9.7195487498013335</c:v>
                </c:pt>
                <c:pt idx="1">
                  <c:v>0</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94.436950685230514</c:v>
                </c:pt>
                <c:pt idx="1">
                  <c:v>88.752577345432798</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4.1669352727681055</c:v>
                </c:pt>
                <c:pt idx="1">
                  <c:v>3.9161180280210228</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0.41467885266720828</c:v>
                </c:pt>
                <c:pt idx="1">
                  <c:v>7.331304626546185</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0.98143518933417795</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97.881915831214414</c:v>
                </c:pt>
                <c:pt idx="1">
                  <c:v>89.457132368971287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1.9622509021331478</c:v>
                </c:pt>
                <c:pt idx="1">
                  <c:v>1.7933582235553229</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0</c:v>
                </c:pt>
                <c:pt idx="1">
                  <c:v>8.749509407473397</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0.15583326665244873</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99.221386477552429</c:v>
                </c:pt>
                <c:pt idx="1">
                  <c:v>95.880363716408169</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0.75959186231409404</c:v>
                </c:pt>
                <c:pt idx="1">
                  <c:v>0.73401457710103701</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c:v>
                </c:pt>
                <c:pt idx="1">
                  <c:v>3.3856217064907952</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1.9021660133501709E-2</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99.88365710199605</c:v>
                </c:pt>
                <c:pt idx="1">
                  <c:v>98.125901277733377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0.11634289800394981</c:v>
                </c:pt>
                <c:pt idx="1">
                  <c:v>0.1142954919266051</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c:v>
                </c:pt>
                <c:pt idx="1">
                  <c:v>1.7570718183905569</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2.7314119494484257E-3</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2003</c:v>
                </c:pt>
                <c:pt idx="2">
                  <c:v>2005</c:v>
                </c:pt>
                <c:pt idx="3">
                  <c:v>2008</c:v>
                </c:pt>
                <c:pt idx="4">
                  <c:v>2014</c:v>
                </c:pt>
                <c:pt idx="5">
                  <c:v>2015</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2003</c:v>
                </c:pt>
                <c:pt idx="2">
                  <c:v>2005</c:v>
                </c:pt>
                <c:pt idx="3">
                  <c:v>2008</c:v>
                </c:pt>
                <c:pt idx="4">
                  <c:v>2014</c:v>
                </c:pt>
                <c:pt idx="5">
                  <c:v>2015</c:v>
                </c:pt>
              </c:numCache>
            </c:numRef>
          </c:xVal>
          <c:yVal>
            <c:numRef>
              <c:f>Sanitation!$W$205:$W$216</c:f>
              <c:numCache>
                <c:formatCode>0.0</c:formatCode>
                <c:ptCount val="12"/>
                <c:pt idx="0">
                  <c:v>0</c:v>
                </c:pt>
                <c:pt idx="1">
                  <c:v>0</c:v>
                </c:pt>
                <c:pt idx="2">
                  <c:v>0</c:v>
                </c:pt>
                <c:pt idx="3">
                  <c:v>0</c:v>
                </c:pt>
                <c:pt idx="4">
                  <c:v>1.4427220960959832E-2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2003</c:v>
                </c:pt>
                <c:pt idx="2">
                  <c:v>2005</c:v>
                </c:pt>
                <c:pt idx="3">
                  <c:v>2008</c:v>
                </c:pt>
                <c:pt idx="4">
                  <c:v>2014</c:v>
                </c:pt>
                <c:pt idx="5">
                  <c:v>2015</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2003</c:v>
                </c:pt>
                <c:pt idx="2">
                  <c:v>2005</c:v>
                </c:pt>
                <c:pt idx="3">
                  <c:v>2008</c:v>
                </c:pt>
                <c:pt idx="4">
                  <c:v>2014</c:v>
                </c:pt>
                <c:pt idx="5">
                  <c:v>2015</c:v>
                </c:pt>
              </c:numCache>
            </c:numRef>
          </c:xVal>
          <c:yVal>
            <c:numRef>
              <c:f>Sanitation!$M$205:$M$216</c:f>
              <c:numCache>
                <c:formatCode>0.0</c:formatCode>
                <c:ptCount val="12"/>
                <c:pt idx="0">
                  <c:v>4.1372398484161577E-2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2003</c:v>
                </c:pt>
                <c:pt idx="2">
                  <c:v>2005</c:v>
                </c:pt>
                <c:pt idx="3">
                  <c:v>2008</c:v>
                </c:pt>
                <c:pt idx="4">
                  <c:v>2014</c:v>
                </c:pt>
                <c:pt idx="5">
                  <c:v>2015</c:v>
                </c:pt>
              </c:numCache>
            </c:numRef>
          </c:xVal>
          <c:yVal>
            <c:numRef>
              <c:f>Sanitation!$H$205:$H$216</c:f>
              <c:numCache>
                <c:formatCode>0.0</c:formatCode>
                <c:ptCount val="12"/>
                <c:pt idx="0">
                  <c:v>1.7744888982787324</c:v>
                </c:pt>
                <c:pt idx="1">
                  <c:v>0.84814357132486862</c:v>
                </c:pt>
                <c:pt idx="2">
                  <c:v>0.39732312215993487</c:v>
                </c:pt>
                <c:pt idx="3">
                  <c:v>0.4</c:v>
                </c:pt>
                <c:pt idx="4">
                  <c:v>1.4689528510718726E-3</c:v>
                </c:pt>
                <c:pt idx="5">
                  <c:v>1.6314267134252779E-2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2003</c:v>
                </c:pt>
                <c:pt idx="2">
                  <c:v>2005</c:v>
                </c:pt>
                <c:pt idx="3">
                  <c:v>2008</c:v>
                </c:pt>
                <c:pt idx="4">
                  <c:v>2014</c:v>
                </c:pt>
                <c:pt idx="5">
                  <c:v>2015</c:v>
                </c:pt>
              </c:numCache>
            </c:numRef>
          </c:xVal>
          <c:yVal>
            <c:numRef>
              <c:f>Sanitation!$X$205:$X$216</c:f>
              <c:numCache>
                <c:formatCode>0.0</c:formatCode>
                <c:ptCount val="12"/>
                <c:pt idx="0">
                  <c:v>100.00000000000001</c:v>
                </c:pt>
                <c:pt idx="1">
                  <c:v>100.00000000000006</c:v>
                </c:pt>
                <c:pt idx="2">
                  <c:v>100</c:v>
                </c:pt>
                <c:pt idx="3">
                  <c:v>100</c:v>
                </c:pt>
                <c:pt idx="4">
                  <c:v>99.997585450275793</c:v>
                </c:pt>
                <c:pt idx="5">
                  <c:v>100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2003</c:v>
                </c:pt>
                <c:pt idx="2">
                  <c:v>2005</c:v>
                </c:pt>
                <c:pt idx="3">
                  <c:v>2008</c:v>
                </c:pt>
                <c:pt idx="4">
                  <c:v>2014</c:v>
                </c:pt>
                <c:pt idx="5">
                  <c:v>2015</c:v>
                </c:pt>
              </c:numCache>
            </c:numRef>
          </c:xVal>
          <c:yVal>
            <c:numRef>
              <c:f>Sanitation!$S$205:$S$216</c:f>
              <c:numCache>
                <c:formatCode>0.0</c:formatCode>
                <c:ptCount val="12"/>
                <c:pt idx="0">
                  <c:v>100.00000000000014</c:v>
                </c:pt>
                <c:pt idx="1">
                  <c:v>100.00000000000017</c:v>
                </c:pt>
                <c:pt idx="2">
                  <c:v>100.00000000000028</c:v>
                </c:pt>
                <c:pt idx="3">
                  <c:v>100</c:v>
                </c:pt>
                <c:pt idx="4">
                  <c:v>99.939141099552003</c:v>
                </c:pt>
                <c:pt idx="5">
                  <c:v>99.650473364309917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2003</c:v>
                </c:pt>
                <c:pt idx="2">
                  <c:v>2005</c:v>
                </c:pt>
                <c:pt idx="3">
                  <c:v>2008</c:v>
                </c:pt>
                <c:pt idx="4">
                  <c:v>2014</c:v>
                </c:pt>
                <c:pt idx="5">
                  <c:v>2015</c:v>
                </c:pt>
              </c:numCache>
            </c:numRef>
          </c:xVal>
          <c:yVal>
            <c:numRef>
              <c:f>Sanitation!$N$205:$N$216</c:f>
              <c:numCache>
                <c:formatCode>0.0</c:formatCode>
                <c:ptCount val="12"/>
                <c:pt idx="0">
                  <c:v>100.00000000000043</c:v>
                </c:pt>
                <c:pt idx="1">
                  <c:v>100.00000000000033</c:v>
                </c:pt>
                <c:pt idx="2">
                  <c:v>100.00000000000021</c:v>
                </c:pt>
                <c:pt idx="3">
                  <c:v>99.9</c:v>
                </c:pt>
                <c:pt idx="4">
                  <c:v>99.910578337256226</c:v>
                </c:pt>
                <c:pt idx="5">
                  <c:v>99.833033087500993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2003</c:v>
                </c:pt>
                <c:pt idx="2">
                  <c:v>2005</c:v>
                </c:pt>
                <c:pt idx="3">
                  <c:v>2008</c:v>
                </c:pt>
                <c:pt idx="4">
                  <c:v>2014</c:v>
                </c:pt>
                <c:pt idx="5">
                  <c:v>2015</c:v>
                </c:pt>
              </c:numCache>
            </c:numRef>
          </c:xVal>
          <c:yVal>
            <c:numRef>
              <c:f>Sanitation!$I$205:$I$216</c:f>
              <c:numCache>
                <c:formatCode>0.0</c:formatCode>
                <c:ptCount val="12"/>
                <c:pt idx="0">
                  <c:v>99.958627601516241</c:v>
                </c:pt>
                <c:pt idx="1">
                  <c:v>100.00000000000006</c:v>
                </c:pt>
                <c:pt idx="2">
                  <c:v>100.0000000000004</c:v>
                </c:pt>
                <c:pt idx="3">
                  <c:v>99.9</c:v>
                </c:pt>
                <c:pt idx="4">
                  <c:v>99.800533796615724</c:v>
                </c:pt>
                <c:pt idx="5">
                  <c:v>99.872124179037073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2003</c:v>
                </c:pt>
                <c:pt idx="2">
                  <c:v>2005</c:v>
                </c:pt>
                <c:pt idx="3">
                  <c:v>2008</c:v>
                </c:pt>
                <c:pt idx="4">
                  <c:v>2014</c:v>
                </c:pt>
                <c:pt idx="5">
                  <c:v>2015</c:v>
                </c:pt>
              </c:numCache>
            </c:numRef>
          </c:xVal>
          <c:yVal>
            <c:numRef>
              <c:f>Sanitation!$D$205:$D$216</c:f>
              <c:numCache>
                <c:formatCode>0.0</c:formatCode>
                <c:ptCount val="12"/>
                <c:pt idx="0">
                  <c:v>98.22551110172131</c:v>
                </c:pt>
                <c:pt idx="1">
                  <c:v>99.15185642867506</c:v>
                </c:pt>
                <c:pt idx="2">
                  <c:v>99.276840770389157</c:v>
                </c:pt>
                <c:pt idx="3">
                  <c:v>99.4</c:v>
                </c:pt>
                <c:pt idx="4">
                  <c:v>99.465454982753769</c:v>
                </c:pt>
                <c:pt idx="5">
                  <c:v>99.720602881030075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94.601148518885836</c:v>
                </c:pt>
                <c:pt idx="1">
                  <c:v>95.774279256576534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4.0657612739265057</c:v>
                </c:pt>
                <c:pt idx="1">
                  <c:v>4.1161800013651417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2.5145498215167095E-2</c:v>
                </c:pt>
                <c:pt idx="1">
                  <c:v>0.10954074205832853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1.3079447089724852</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99.170302033056444</c:v>
                </c:pt>
                <c:pt idx="1">
                  <c:v>99.008778259332757</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0.80998442987428565</c:v>
                </c:pt>
                <c:pt idx="1">
                  <c:v>0.8086651665556448</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c:v>
                </c:pt>
                <c:pt idx="1">
                  <c:v>0.18255657411160087</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1.9713537069260774E-2</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99.825686500675943</c:v>
                </c:pt>
                <c:pt idx="1">
                  <c:v>99.667978775869798</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0.17431349932405737</c:v>
                </c:pt>
                <c:pt idx="1">
                  <c:v>0.17403811343546438</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c:v>
                </c:pt>
                <c:pt idx="1">
                  <c:v>0.1579831106947438</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99.912178650807732</c:v>
                </c:pt>
                <c:pt idx="1">
                  <c:v>99.686063505404732</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8.7821349192267917E-2</c:v>
                </c:pt>
                <c:pt idx="1">
                  <c:v>8.7622597274230982E-2</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c:v>
                </c:pt>
                <c:pt idx="1">
                  <c:v>0.21900092581465458</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7.3129715063817713E-3</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99.933333333333337</c:v>
                </c:pt>
                <c:pt idx="1">
                  <c:v>99.932110245276888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6.6666666666662877E-2</c:v>
                </c:pt>
                <c:pt idx="1">
                  <c:v>6.6665850730667928E-2</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1.2239039924395456E-3</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2003</c:v>
                </c:pt>
                <c:pt idx="2">
                  <c:v>2005</c:v>
                </c:pt>
                <c:pt idx="3">
                  <c:v>2008</c:v>
                </c:pt>
                <c:pt idx="4">
                  <c:v>2014</c:v>
                </c:pt>
                <c:pt idx="5">
                  <c:v>2015</c:v>
                </c:pt>
              </c:numCache>
            </c:numRef>
          </c:xVal>
          <c:yVal>
            <c:numRef>
              <c:f>Sanitation!$AB$305:$AB$316</c:f>
              <c:numCache>
                <c:formatCode>0.0</c:formatCode>
                <c:ptCount val="12"/>
                <c:pt idx="0">
                  <c:v>4.1398217884349539E-2</c:v>
                </c:pt>
                <c:pt idx="1">
                  <c:v>0</c:v>
                </c:pt>
                <c:pt idx="2">
                  <c:v>0</c:v>
                </c:pt>
                <c:pt idx="3">
                  <c:v>0</c:v>
                </c:pt>
                <c:pt idx="4">
                  <c:v>2.9732756362574261E-3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2003</c:v>
                </c:pt>
                <c:pt idx="2">
                  <c:v>2005</c:v>
                </c:pt>
                <c:pt idx="3">
                  <c:v>2008</c:v>
                </c:pt>
                <c:pt idx="4">
                  <c:v>2014</c:v>
                </c:pt>
                <c:pt idx="5">
                  <c:v>2015</c:v>
                </c:pt>
              </c:numCache>
            </c:numRef>
          </c:xVal>
          <c:yVal>
            <c:numRef>
              <c:f>Sanitation!$W$305:$W$316</c:f>
              <c:numCache>
                <c:formatCode>0.0</c:formatCode>
                <c:ptCount val="12"/>
                <c:pt idx="0">
                  <c:v>0.28369476719156989</c:v>
                </c:pt>
                <c:pt idx="1">
                  <c:v>0.18832574540253341</c:v>
                </c:pt>
                <c:pt idx="2">
                  <c:v>0.32502947124457804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2003</c:v>
                </c:pt>
                <c:pt idx="2">
                  <c:v>2005</c:v>
                </c:pt>
                <c:pt idx="3">
                  <c:v>2008</c:v>
                </c:pt>
                <c:pt idx="4">
                  <c:v>2014</c:v>
                </c:pt>
                <c:pt idx="5">
                  <c:v>2015</c:v>
                </c:pt>
              </c:numCache>
            </c:numRef>
          </c:xVal>
          <c:yVal>
            <c:numRef>
              <c:f>Sanitation!$R$305:$R$316</c:f>
              <c:numCache>
                <c:formatCode>0.0</c:formatCode>
                <c:ptCount val="12"/>
                <c:pt idx="0">
                  <c:v>1.2400729104162376</c:v>
                </c:pt>
                <c:pt idx="1">
                  <c:v>0.35214258847818664</c:v>
                </c:pt>
                <c:pt idx="2">
                  <c:v>0.28967060435677372</c:v>
                </c:pt>
                <c:pt idx="3">
                  <c:v>0.1</c:v>
                </c:pt>
                <c:pt idx="4">
                  <c:v>3.6708726536111555E-2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2003</c:v>
                </c:pt>
                <c:pt idx="2">
                  <c:v>2005</c:v>
                </c:pt>
                <c:pt idx="3">
                  <c:v>2008</c:v>
                </c:pt>
                <c:pt idx="4">
                  <c:v>2014</c:v>
                </c:pt>
                <c:pt idx="5">
                  <c:v>2015</c:v>
                </c:pt>
              </c:numCache>
            </c:numRef>
          </c:xVal>
          <c:yVal>
            <c:numRef>
              <c:f>Sanitation!$M$305:$M$316</c:f>
              <c:numCache>
                <c:formatCode>0.0</c:formatCode>
                <c:ptCount val="12"/>
                <c:pt idx="0">
                  <c:v>4.1239932636166818</c:v>
                </c:pt>
                <c:pt idx="1">
                  <c:v>0.71447299300726241</c:v>
                </c:pt>
                <c:pt idx="2">
                  <c:v>1.9288681484110528</c:v>
                </c:pt>
                <c:pt idx="3">
                  <c:v>0.3</c:v>
                </c:pt>
                <c:pt idx="4">
                  <c:v>0.2544254070861855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2003</c:v>
                </c:pt>
                <c:pt idx="2">
                  <c:v>2005</c:v>
                </c:pt>
                <c:pt idx="3">
                  <c:v>2008</c:v>
                </c:pt>
                <c:pt idx="4">
                  <c:v>2014</c:v>
                </c:pt>
                <c:pt idx="5">
                  <c:v>2015</c:v>
                </c:pt>
              </c:numCache>
            </c:numRef>
          </c:xVal>
          <c:yVal>
            <c:numRef>
              <c:f>Sanitation!$H$305:$H$316</c:f>
              <c:numCache>
                <c:formatCode>0.0</c:formatCode>
                <c:ptCount val="12"/>
                <c:pt idx="0">
                  <c:v>17.604979249678841</c:v>
                </c:pt>
                <c:pt idx="1">
                  <c:v>10.043932549233547</c:v>
                </c:pt>
                <c:pt idx="2">
                  <c:v>6.5859106862689059</c:v>
                </c:pt>
                <c:pt idx="3">
                  <c:v>3.8</c:v>
                </c:pt>
                <c:pt idx="4">
                  <c:v>0.18967082959907275</c:v>
                </c:pt>
                <c:pt idx="5">
                  <c:v>0.41027497816591829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2003</c:v>
                </c:pt>
                <c:pt idx="2">
                  <c:v>2005</c:v>
                </c:pt>
                <c:pt idx="3">
                  <c:v>2008</c:v>
                </c:pt>
                <c:pt idx="4">
                  <c:v>2014</c:v>
                </c:pt>
                <c:pt idx="5">
                  <c:v>2015</c:v>
                </c:pt>
              </c:numCache>
            </c:numRef>
          </c:xVal>
          <c:yVal>
            <c:numRef>
              <c:f>Sanitation!$X$305:$X$316</c:f>
              <c:numCache>
                <c:formatCode>0.0</c:formatCode>
                <c:ptCount val="12"/>
                <c:pt idx="0">
                  <c:v>99.958601782115906</c:v>
                </c:pt>
                <c:pt idx="1">
                  <c:v>100.00000000000036</c:v>
                </c:pt>
                <c:pt idx="2">
                  <c:v>100.0000000000005</c:v>
                </c:pt>
                <c:pt idx="3">
                  <c:v>99.9</c:v>
                </c:pt>
                <c:pt idx="4">
                  <c:v>90.025116971695809</c:v>
                </c:pt>
                <c:pt idx="5">
                  <c:v>90.207103418831267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2003</c:v>
                </c:pt>
                <c:pt idx="2">
                  <c:v>2005</c:v>
                </c:pt>
                <c:pt idx="3">
                  <c:v>2008</c:v>
                </c:pt>
                <c:pt idx="4">
                  <c:v>2014</c:v>
                </c:pt>
                <c:pt idx="5">
                  <c:v>2015</c:v>
                </c:pt>
              </c:numCache>
            </c:numRef>
          </c:xVal>
          <c:yVal>
            <c:numRef>
              <c:f>Sanitation!$S$305:$S$316</c:f>
              <c:numCache>
                <c:formatCode>0.0</c:formatCode>
                <c:ptCount val="12"/>
                <c:pt idx="0">
                  <c:v>99.716305232808182</c:v>
                </c:pt>
                <c:pt idx="1">
                  <c:v>99.811674254597648</c:v>
                </c:pt>
                <c:pt idx="2">
                  <c:v>99.670419708113016</c:v>
                </c:pt>
                <c:pt idx="3">
                  <c:v>99.9</c:v>
                </c:pt>
                <c:pt idx="4">
                  <c:v>86.837255717547961</c:v>
                </c:pt>
                <c:pt idx="5">
                  <c:v>92.254753368878312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2003</c:v>
                </c:pt>
                <c:pt idx="2">
                  <c:v>2005</c:v>
                </c:pt>
                <c:pt idx="3">
                  <c:v>2008</c:v>
                </c:pt>
                <c:pt idx="4">
                  <c:v>2014</c:v>
                </c:pt>
                <c:pt idx="5">
                  <c:v>2015</c:v>
                </c:pt>
              </c:numCache>
            </c:numRef>
          </c:xVal>
          <c:yVal>
            <c:numRef>
              <c:f>Sanitation!$N$305:$N$316</c:f>
              <c:numCache>
                <c:formatCode>0.0</c:formatCode>
                <c:ptCount val="12"/>
                <c:pt idx="0">
                  <c:v>95.813865700248229</c:v>
                </c:pt>
                <c:pt idx="1">
                  <c:v>98.952478358244278</c:v>
                </c:pt>
                <c:pt idx="2">
                  <c:v>99.124595892903415</c:v>
                </c:pt>
                <c:pt idx="3">
                  <c:v>99.8</c:v>
                </c:pt>
                <c:pt idx="4">
                  <c:v>88.985922603987916</c:v>
                </c:pt>
                <c:pt idx="5">
                  <c:v>93.726013762043564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2003</c:v>
                </c:pt>
                <c:pt idx="2">
                  <c:v>2005</c:v>
                </c:pt>
                <c:pt idx="3">
                  <c:v>2008</c:v>
                </c:pt>
                <c:pt idx="4">
                  <c:v>2014</c:v>
                </c:pt>
                <c:pt idx="5">
                  <c:v>2015</c:v>
                </c:pt>
              </c:numCache>
            </c:numRef>
          </c:xVal>
          <c:yVal>
            <c:numRef>
              <c:f>Sanitation!$I$305:$I$316</c:f>
              <c:numCache>
                <c:formatCode>0.0</c:formatCode>
                <c:ptCount val="12"/>
                <c:pt idx="0">
                  <c:v>88.522715369425512</c:v>
                </c:pt>
                <c:pt idx="1">
                  <c:v>94.711390148786137</c:v>
                </c:pt>
                <c:pt idx="2">
                  <c:v>96.314987282145736</c:v>
                </c:pt>
                <c:pt idx="3">
                  <c:v>99.5</c:v>
                </c:pt>
                <c:pt idx="4">
                  <c:v>87.575969627055898</c:v>
                </c:pt>
                <c:pt idx="5">
                  <c:v>93.847322710125724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2003</c:v>
                </c:pt>
                <c:pt idx="2">
                  <c:v>2005</c:v>
                </c:pt>
                <c:pt idx="3">
                  <c:v>2008</c:v>
                </c:pt>
                <c:pt idx="4">
                  <c:v>2014</c:v>
                </c:pt>
                <c:pt idx="5">
                  <c:v>2015</c:v>
                </c:pt>
              </c:numCache>
            </c:numRef>
          </c:xVal>
          <c:yVal>
            <c:numRef>
              <c:f>Sanitation!$D$305:$D$316</c:f>
              <c:numCache>
                <c:formatCode>0.0</c:formatCode>
                <c:ptCount val="12"/>
                <c:pt idx="0">
                  <c:v>65.019120692920737</c:v>
                </c:pt>
                <c:pt idx="1">
                  <c:v>78.41962017290777</c:v>
                </c:pt>
                <c:pt idx="2">
                  <c:v>87.058527371027736</c:v>
                </c:pt>
                <c:pt idx="3">
                  <c:v>95.5</c:v>
                </c:pt>
                <c:pt idx="4">
                  <c:v>85.750634308920695</c:v>
                </c:pt>
                <c:pt idx="5">
                  <c:v>94.38684865860786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68.354775335928622</c:v>
                </c:pt>
                <c:pt idx="1">
                  <c:v>90.456610050949081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5.4699225833290699</c:v>
                </c:pt>
                <c:pt idx="1">
                  <c:v>7.2385674840921617</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11.988657716579837</c:v>
                </c:pt>
                <c:pt idx="1">
                  <c:v>2.304822464958761</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14.186644364162476</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88.461111602124163</c:v>
                </c:pt>
                <c:pt idx="1">
                  <c:v>87.748700447116448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5.2840255727461285</c:v>
                </c:pt>
                <c:pt idx="1">
                  <c:v>5.2414712944514852</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3.4988884003564209</c:v>
                </c:pt>
                <c:pt idx="1">
                  <c:v>7.0098282584320657</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2.7559744247732851</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95.38621025438799</c:v>
                </c:pt>
                <c:pt idx="1">
                  <c:v>88.327276992428082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3.8111279735183801</c:v>
                </c:pt>
                <c:pt idx="1">
                  <c:v>3.5290903713732926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0</c:v>
                </c:pt>
                <c:pt idx="1">
                  <c:v>8.1436326361986318</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0.80266177209362288</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97.61959611940128</c:v>
                </c:pt>
                <c:pt idx="1">
                  <c:v>87.174527663628922</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2.0918784876098599</c:v>
                </c:pt>
                <c:pt idx="1">
                  <c:v>1.8680523822701347</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0</c:v>
                </c:pt>
                <c:pt idx="1">
                  <c:v>10.957419954100942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0.28852539298885821</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99.355348177300726</c:v>
                </c:pt>
                <c:pt idx="1">
                  <c:v>88.898037947875054</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0.62522892788902162</c:v>
                </c:pt>
                <c:pt idx="1">
                  <c:v>0.55942257741778978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c:v>
                </c:pt>
                <c:pt idx="1">
                  <c:v>10.542539474707155</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1.9422894810248455E-2</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68.354775335928622</c:v>
                </c:pt>
                <c:pt idx="1">
                  <c:v>90.456610050949081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5.4699225833290699</c:v>
                </c:pt>
                <c:pt idx="1">
                  <c:v>7.2385674840921617</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11.988657716579837</c:v>
                </c:pt>
                <c:pt idx="1">
                  <c:v>2.304822464958761</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14.186644364162476</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88.461111602124163</c:v>
                </c:pt>
                <c:pt idx="1">
                  <c:v>87.748700447116448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5.2840255727461285</c:v>
                </c:pt>
                <c:pt idx="1">
                  <c:v>5.2414712944514852</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3.4988884003564209</c:v>
                </c:pt>
                <c:pt idx="1">
                  <c:v>7.0098282584320657</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2.7559744247732851</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95.38621025438799</c:v>
                </c:pt>
                <c:pt idx="1">
                  <c:v>88.327276992428082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3.8111279735183801</c:v>
                </c:pt>
                <c:pt idx="1">
                  <c:v>3.5290903713732926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0</c:v>
                </c:pt>
                <c:pt idx="1">
                  <c:v>8.1436326361986318</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0.80266177209362288</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97.61959611940128</c:v>
                </c:pt>
                <c:pt idx="1">
                  <c:v>87.174527663628922</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2.0918784876098599</c:v>
                </c:pt>
                <c:pt idx="1">
                  <c:v>1.8680523822701347</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0</c:v>
                </c:pt>
                <c:pt idx="1">
                  <c:v>10.957419954100942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0.28852539298885821</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99.355348177300726</c:v>
                </c:pt>
                <c:pt idx="1">
                  <c:v>88.898037947875054</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0.62522892788902162</c:v>
                </c:pt>
                <c:pt idx="1">
                  <c:v>0.55942257741778978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c:v>
                </c:pt>
                <c:pt idx="1">
                  <c:v>10.542539474707155</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1.9422894810248455E-2</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75.829854296543743</c:v>
                </c:pt>
                <c:pt idx="1">
                  <c:v>89.419122774499385</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5.5258971684034206</c:v>
                </c:pt>
                <c:pt idx="1">
                  <c:v>6.5161786465841285</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8.9246997852515051</c:v>
                </c:pt>
                <c:pt idx="1">
                  <c:v>4.0646985789164916</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9.7195487498013335</c:v>
                </c:pt>
                <c:pt idx="1">
                  <c:v>0</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94.436950685230514</c:v>
                </c:pt>
                <c:pt idx="1">
                  <c:v>88.752577345432798</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4.1669352727681055</c:v>
                </c:pt>
                <c:pt idx="1">
                  <c:v>3.9161180280210228</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0.41467885266720828</c:v>
                </c:pt>
                <c:pt idx="1">
                  <c:v>7.331304626546185</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0.98143518933417795</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97.881915831214414</c:v>
                </c:pt>
                <c:pt idx="1">
                  <c:v>89.457132368971287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1.9622509021331478</c:v>
                </c:pt>
                <c:pt idx="1">
                  <c:v>1.7933582235553229</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0</c:v>
                </c:pt>
                <c:pt idx="1">
                  <c:v>8.749509407473397</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0.15583326665244873</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99.221386477552429</c:v>
                </c:pt>
                <c:pt idx="1">
                  <c:v>95.880363716408169</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0.75959186231409404</c:v>
                </c:pt>
                <c:pt idx="1">
                  <c:v>0.73401457710103701</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c:v>
                </c:pt>
                <c:pt idx="1">
                  <c:v>3.3856217064907952</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1.9021660133501709E-2</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99.88365710199605</c:v>
                </c:pt>
                <c:pt idx="1">
                  <c:v>98.125901277733377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0.11634289800394981</c:v>
                </c:pt>
                <c:pt idx="1">
                  <c:v>0.1142954919266051</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c:v>
                </c:pt>
                <c:pt idx="1">
                  <c:v>1.7570718183905569</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2.7314119494484257E-3</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94.601148518885836</c:v>
                </c:pt>
                <c:pt idx="1">
                  <c:v>95.774279256576534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4.0657612739265057</c:v>
                </c:pt>
                <c:pt idx="1">
                  <c:v>4.1161800013651417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2.5145498215167095E-2</c:v>
                </c:pt>
                <c:pt idx="1">
                  <c:v>0.10954074205832853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1.3079447089724852</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99.170302033056444</c:v>
                </c:pt>
                <c:pt idx="1">
                  <c:v>99.008778259332757</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0.80998442987428565</c:v>
                </c:pt>
                <c:pt idx="1">
                  <c:v>0.8086651665556448</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c:v>
                </c:pt>
                <c:pt idx="1">
                  <c:v>0.18255657411160087</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1.9713537069260774E-2</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99.825686500675943</c:v>
                </c:pt>
                <c:pt idx="1">
                  <c:v>99.667978775869798</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0.17431349932405737</c:v>
                </c:pt>
                <c:pt idx="1">
                  <c:v>0.17403811343546438</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c:v>
                </c:pt>
                <c:pt idx="1">
                  <c:v>0.1579831106947438</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99.912178650807732</c:v>
                </c:pt>
                <c:pt idx="1">
                  <c:v>99.686063505404732</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8.7821349192267917E-2</c:v>
                </c:pt>
                <c:pt idx="1">
                  <c:v>8.7622597274230982E-2</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c:v>
                </c:pt>
                <c:pt idx="1">
                  <c:v>0.21900092581465458</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7.3129715063817713E-3</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99.933333333333337</c:v>
                </c:pt>
                <c:pt idx="1">
                  <c:v>99.932110245276888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6.6666666666662877E-2</c:v>
                </c:pt>
                <c:pt idx="1">
                  <c:v>6.6665850730667928E-2</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1.2239039924395456E-3</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73.433973423329192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24.84535312490247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1.7206734517679758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77.44188994770343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20.561924061340456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1.9961859909559145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85.18225805791468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13.143798312990699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1.6739436290942049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90.520565587241137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6.8619837743300129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2.6174506384290082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93.681615385522846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3.7019064378638951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2.6164781766128069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74.434446184591508</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23.602095853951543</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1.9634579614560541</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83.751535667072133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14.486807934401044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1.761656398526203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90.602307494221392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7.1343104828284982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2.2633820229500152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91.398372750296289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6.3294146075668554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2.2722126421366227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96.299463570761105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1.8167563350140352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1.8837800942251119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82.715161473282009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15.377915055251298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1.9069234714657719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92.618256442276504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5.4617916204658803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1.919951937257468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95.376685773957462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3.0209953586037925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1.6023188674390283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96.124442044203931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2.2143942976779867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1.661163658118596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96.820429674317552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0.92559738333004937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2.2539729423527937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DHS00!$M$18:$Q$18</c:f>
              <c:numCache>
                <c:formatCode>###0.0</c:formatCode>
                <c:ptCount val="5"/>
                <c:pt idx="0">
                  <c:v>89.3</c:v>
                </c:pt>
                <c:pt idx="1">
                  <c:v>93</c:v>
                </c:pt>
                <c:pt idx="2">
                  <c:v>96.5</c:v>
                </c:pt>
                <c:pt idx="3">
                  <c:v>97.3</c:v>
                </c:pt>
                <c:pt idx="4">
                  <c:v>98.3</c:v>
                </c:pt>
              </c:numCache>
            </c:numRef>
          </c:val>
          <c:extLst>
            <c:ext xmlns:c16="http://schemas.microsoft.com/office/drawing/2014/chart" uri="{C3380CC4-5D6E-409C-BE32-E72D297353CC}">
              <c16:uniqueId val="{00000000-9B59-40F2-BDB0-A5DB8D282887}"/>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DHS00!$M$19:$Q$19</c:f>
              <c:numCache>
                <c:formatCode>###0.0</c:formatCode>
                <c:ptCount val="5"/>
                <c:pt idx="0">
                  <c:v>3.6</c:v>
                </c:pt>
                <c:pt idx="1">
                  <c:v>2.7</c:v>
                </c:pt>
                <c:pt idx="2">
                  <c:v>1</c:v>
                </c:pt>
                <c:pt idx="3">
                  <c:v>0.7</c:v>
                </c:pt>
                <c:pt idx="4">
                  <c:v>0.3</c:v>
                </c:pt>
              </c:numCache>
            </c:numRef>
          </c:val>
          <c:extLst>
            <c:ext xmlns:c16="http://schemas.microsoft.com/office/drawing/2014/chart" uri="{C3380CC4-5D6E-409C-BE32-E72D297353CC}">
              <c16:uniqueId val="{00000001-9B59-40F2-BDB0-A5DB8D282887}"/>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DHS00!$M$20:$Q$20</c:f>
              <c:numCache>
                <c:formatCode>###0.0</c:formatCode>
                <c:ptCount val="5"/>
                <c:pt idx="0">
                  <c:v>6.9</c:v>
                </c:pt>
                <c:pt idx="1">
                  <c:v>4.3</c:v>
                </c:pt>
                <c:pt idx="2">
                  <c:v>2.4</c:v>
                </c:pt>
                <c:pt idx="3">
                  <c:v>2</c:v>
                </c:pt>
                <c:pt idx="4">
                  <c:v>1.4</c:v>
                </c:pt>
              </c:numCache>
            </c:numRef>
          </c:val>
          <c:extLst>
            <c:ext xmlns:c16="http://schemas.microsoft.com/office/drawing/2014/chart" uri="{C3380CC4-5D6E-409C-BE32-E72D297353CC}">
              <c16:uniqueId val="{00000002-9B59-40F2-BDB0-A5DB8D282887}"/>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DHS00!$M$15:$Q$15</c:f>
              <c:strCache>
                <c:ptCount val="5"/>
                <c:pt idx="0">
                  <c:v>Poorest</c:v>
                </c:pt>
                <c:pt idx="1">
                  <c:v>Poor</c:v>
                </c:pt>
                <c:pt idx="2">
                  <c:v>Middle</c:v>
                </c:pt>
                <c:pt idx="3">
                  <c:v>Rich</c:v>
                </c:pt>
                <c:pt idx="4">
                  <c:v>Richest</c:v>
                </c:pt>
              </c:strCache>
            </c:strRef>
          </c:cat>
          <c:val>
            <c:numRef>
              <c:f>DHS00!$M$21:$Q$21</c:f>
              <c:numCache>
                <c:formatCode>###0.0</c:formatCode>
                <c:ptCount val="5"/>
                <c:pt idx="0">
                  <c:v>0.3</c:v>
                </c:pt>
                <c:pt idx="1">
                  <c:v>0</c:v>
                </c:pt>
                <c:pt idx="2">
                  <c:v>0.1</c:v>
                </c:pt>
                <c:pt idx="3">
                  <c:v>0</c:v>
                </c:pt>
                <c:pt idx="4">
                  <c:v>0</c:v>
                </c:pt>
              </c:numCache>
            </c:numRef>
          </c:val>
          <c:extLst>
            <c:ext xmlns:c16="http://schemas.microsoft.com/office/drawing/2014/chart" uri="{C3380CC4-5D6E-409C-BE32-E72D297353CC}">
              <c16:uniqueId val="{00000003-9B59-40F2-BDB0-A5DB8D282887}"/>
            </c:ext>
          </c:extLst>
        </c:ser>
        <c:dLbls>
          <c:showLegendKey val="0"/>
          <c:showVal val="0"/>
          <c:showCatName val="0"/>
          <c:showSerName val="0"/>
          <c:showPercent val="0"/>
          <c:showBubbleSize val="0"/>
        </c:dLbls>
        <c:gapWidth val="50"/>
        <c:overlap val="100"/>
        <c:axId val="185062912"/>
        <c:axId val="185064448"/>
      </c:barChart>
      <c:catAx>
        <c:axId val="185062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064448"/>
        <c:crosses val="autoZero"/>
        <c:auto val="1"/>
        <c:lblAlgn val="ctr"/>
        <c:lblOffset val="100"/>
        <c:tickLblSkip val="1"/>
        <c:tickMarkSkip val="1"/>
        <c:noMultiLvlLbl val="0"/>
      </c:catAx>
      <c:valAx>
        <c:axId val="185064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062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DHS00!$R$15:$Y$15</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DHS00!$R$18:$Y$18</c:f>
              <c:numCache>
                <c:formatCode>###0.0</c:formatCode>
                <c:ptCount val="8"/>
                <c:pt idx="0">
                  <c:v>95.8</c:v>
                </c:pt>
                <c:pt idx="1">
                  <c:v>99</c:v>
                </c:pt>
                <c:pt idx="2">
                  <c:v>95.5</c:v>
                </c:pt>
                <c:pt idx="3">
                  <c:v>99.8</c:v>
                </c:pt>
                <c:pt idx="4">
                  <c:v>76.599999999999994</c:v>
                </c:pt>
                <c:pt idx="5">
                  <c:v>0</c:v>
                </c:pt>
                <c:pt idx="6">
                  <c:v>0</c:v>
                </c:pt>
                <c:pt idx="7">
                  <c:v>99.5</c:v>
                </c:pt>
              </c:numCache>
            </c:numRef>
          </c:val>
          <c:extLst>
            <c:ext xmlns:c16="http://schemas.microsoft.com/office/drawing/2014/chart" uri="{C3380CC4-5D6E-409C-BE32-E72D297353CC}">
              <c16:uniqueId val="{00000000-257F-44C0-88A9-059F7E40832E}"/>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DHS00!$R$15:$Y$15</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DHS00!$R$19:$Y$19</c:f>
              <c:numCache>
                <c:formatCode>###0.0</c:formatCode>
                <c:ptCount val="8"/>
                <c:pt idx="0">
                  <c:v>1.9</c:v>
                </c:pt>
                <c:pt idx="1">
                  <c:v>0.4</c:v>
                </c:pt>
                <c:pt idx="2">
                  <c:v>1.1000000000000001</c:v>
                </c:pt>
                <c:pt idx="3">
                  <c:v>0</c:v>
                </c:pt>
                <c:pt idx="4">
                  <c:v>1.2</c:v>
                </c:pt>
                <c:pt idx="5">
                  <c:v>0</c:v>
                </c:pt>
                <c:pt idx="6">
                  <c:v>0</c:v>
                </c:pt>
                <c:pt idx="7">
                  <c:v>0.5</c:v>
                </c:pt>
              </c:numCache>
            </c:numRef>
          </c:val>
          <c:extLst>
            <c:ext xmlns:c16="http://schemas.microsoft.com/office/drawing/2014/chart" uri="{C3380CC4-5D6E-409C-BE32-E72D297353CC}">
              <c16:uniqueId val="{00000001-257F-44C0-88A9-059F7E40832E}"/>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DHS00!$R$15:$Y$15</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DHS00!$R$20:$Y$20</c:f>
              <c:numCache>
                <c:formatCode>###0.0</c:formatCode>
                <c:ptCount val="8"/>
                <c:pt idx="0">
                  <c:v>2.2999999999999998</c:v>
                </c:pt>
                <c:pt idx="1">
                  <c:v>0.6</c:v>
                </c:pt>
                <c:pt idx="2">
                  <c:v>3.3</c:v>
                </c:pt>
                <c:pt idx="3">
                  <c:v>0.1</c:v>
                </c:pt>
                <c:pt idx="4">
                  <c:v>22.2</c:v>
                </c:pt>
                <c:pt idx="5">
                  <c:v>0</c:v>
                </c:pt>
                <c:pt idx="6">
                  <c:v>0</c:v>
                </c:pt>
                <c:pt idx="7">
                  <c:v>0</c:v>
                </c:pt>
              </c:numCache>
            </c:numRef>
          </c:val>
          <c:extLst>
            <c:ext xmlns:c16="http://schemas.microsoft.com/office/drawing/2014/chart" uri="{C3380CC4-5D6E-409C-BE32-E72D297353CC}">
              <c16:uniqueId val="{00000002-257F-44C0-88A9-059F7E40832E}"/>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DHS00!$R$15:$Y$15</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DHS00!$R$21:$Y$21</c:f>
              <c:numCache>
                <c:formatCode>###0.0</c:formatCode>
                <c:ptCount val="8"/>
                <c:pt idx="0">
                  <c:v>0</c:v>
                </c:pt>
                <c:pt idx="1">
                  <c:v>0</c:v>
                </c:pt>
                <c:pt idx="2">
                  <c:v>0.2</c:v>
                </c:pt>
                <c:pt idx="3">
                  <c:v>0</c:v>
                </c:pt>
                <c:pt idx="4">
                  <c:v>0</c:v>
                </c:pt>
                <c:pt idx="5">
                  <c:v>0</c:v>
                </c:pt>
                <c:pt idx="6">
                  <c:v>0</c:v>
                </c:pt>
                <c:pt idx="7">
                  <c:v>0</c:v>
                </c:pt>
              </c:numCache>
            </c:numRef>
          </c:val>
          <c:extLst>
            <c:ext xmlns:c16="http://schemas.microsoft.com/office/drawing/2014/chart" uri="{C3380CC4-5D6E-409C-BE32-E72D297353CC}">
              <c16:uniqueId val="{00000003-257F-44C0-88A9-059F7E40832E}"/>
            </c:ext>
          </c:extLst>
        </c:ser>
        <c:dLbls>
          <c:showLegendKey val="0"/>
          <c:showVal val="0"/>
          <c:showCatName val="0"/>
          <c:showSerName val="0"/>
          <c:showPercent val="0"/>
          <c:showBubbleSize val="0"/>
        </c:dLbls>
        <c:gapWidth val="50"/>
        <c:overlap val="100"/>
        <c:axId val="184884224"/>
        <c:axId val="184894208"/>
      </c:barChart>
      <c:catAx>
        <c:axId val="184884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894208"/>
        <c:crosses val="autoZero"/>
        <c:auto val="1"/>
        <c:lblAlgn val="ctr"/>
        <c:lblOffset val="100"/>
        <c:tickLblSkip val="1"/>
        <c:tickMarkSkip val="1"/>
        <c:noMultiLvlLbl val="0"/>
      </c:catAx>
      <c:valAx>
        <c:axId val="184894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884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DHS00!$C$18:$G$18</c:f>
              <c:numCache>
                <c:formatCode>###0.0</c:formatCode>
                <c:ptCount val="5"/>
                <c:pt idx="0">
                  <c:v>91.1</c:v>
                </c:pt>
                <c:pt idx="1">
                  <c:v>96.1</c:v>
                </c:pt>
                <c:pt idx="2">
                  <c:v>98</c:v>
                </c:pt>
                <c:pt idx="3">
                  <c:v>99.4</c:v>
                </c:pt>
                <c:pt idx="4">
                  <c:v>99.8</c:v>
                </c:pt>
              </c:numCache>
            </c:numRef>
          </c:val>
          <c:extLst>
            <c:ext xmlns:c16="http://schemas.microsoft.com/office/drawing/2014/chart" uri="{C3380CC4-5D6E-409C-BE32-E72D297353CC}">
              <c16:uniqueId val="{00000000-3306-40BE-9EDD-0D053A2B05C0}"/>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DHS00!$C$19:$G$19</c:f>
              <c:numCache>
                <c:formatCode>###0.0</c:formatCode>
                <c:ptCount val="5"/>
                <c:pt idx="0">
                  <c:v>3.2</c:v>
                </c:pt>
                <c:pt idx="1">
                  <c:v>1.4</c:v>
                </c:pt>
                <c:pt idx="2">
                  <c:v>0.6</c:v>
                </c:pt>
                <c:pt idx="3">
                  <c:v>0.1</c:v>
                </c:pt>
                <c:pt idx="4">
                  <c:v>0</c:v>
                </c:pt>
              </c:numCache>
            </c:numRef>
          </c:val>
          <c:extLst>
            <c:ext xmlns:c16="http://schemas.microsoft.com/office/drawing/2014/chart" uri="{C3380CC4-5D6E-409C-BE32-E72D297353CC}">
              <c16:uniqueId val="{00000001-3306-40BE-9EDD-0D053A2B05C0}"/>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DHS00!$C$20:$G$20</c:f>
              <c:numCache>
                <c:formatCode>###0.0</c:formatCode>
                <c:ptCount val="5"/>
                <c:pt idx="0">
                  <c:v>5.5</c:v>
                </c:pt>
                <c:pt idx="1">
                  <c:v>2.4</c:v>
                </c:pt>
                <c:pt idx="2">
                  <c:v>1.4</c:v>
                </c:pt>
                <c:pt idx="3">
                  <c:v>0.5</c:v>
                </c:pt>
                <c:pt idx="4">
                  <c:v>0.1</c:v>
                </c:pt>
              </c:numCache>
            </c:numRef>
          </c:val>
          <c:extLst>
            <c:ext xmlns:c16="http://schemas.microsoft.com/office/drawing/2014/chart" uri="{C3380CC4-5D6E-409C-BE32-E72D297353CC}">
              <c16:uniqueId val="{00000002-3306-40BE-9EDD-0D053A2B05C0}"/>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DHS00!$C$15:$G$15</c:f>
              <c:strCache>
                <c:ptCount val="5"/>
                <c:pt idx="0">
                  <c:v>Poorest</c:v>
                </c:pt>
                <c:pt idx="1">
                  <c:v>Poor</c:v>
                </c:pt>
                <c:pt idx="2">
                  <c:v>Middle</c:v>
                </c:pt>
                <c:pt idx="3">
                  <c:v>Rich</c:v>
                </c:pt>
                <c:pt idx="4">
                  <c:v>Richest</c:v>
                </c:pt>
              </c:strCache>
            </c:strRef>
          </c:cat>
          <c:val>
            <c:numRef>
              <c:f>DHS00!$C$21:$G$21</c:f>
              <c:numCache>
                <c:formatCode>###0.0</c:formatCode>
                <c:ptCount val="5"/>
                <c:pt idx="0">
                  <c:v>0.2</c:v>
                </c:pt>
                <c:pt idx="1">
                  <c:v>0.1</c:v>
                </c:pt>
                <c:pt idx="2">
                  <c:v>0</c:v>
                </c:pt>
                <c:pt idx="3">
                  <c:v>0</c:v>
                </c:pt>
                <c:pt idx="4">
                  <c:v>0</c:v>
                </c:pt>
              </c:numCache>
            </c:numRef>
          </c:val>
          <c:extLst>
            <c:ext xmlns:c16="http://schemas.microsoft.com/office/drawing/2014/chart" uri="{C3380CC4-5D6E-409C-BE32-E72D297353CC}">
              <c16:uniqueId val="{00000003-3306-40BE-9EDD-0D053A2B05C0}"/>
            </c:ext>
          </c:extLst>
        </c:ser>
        <c:dLbls>
          <c:showLegendKey val="0"/>
          <c:showVal val="0"/>
          <c:showCatName val="0"/>
          <c:showSerName val="0"/>
          <c:showPercent val="0"/>
          <c:showBubbleSize val="0"/>
        </c:dLbls>
        <c:gapWidth val="50"/>
        <c:overlap val="100"/>
        <c:axId val="185144064"/>
        <c:axId val="185145600"/>
      </c:barChart>
      <c:catAx>
        <c:axId val="1851440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145600"/>
        <c:crosses val="autoZero"/>
        <c:auto val="1"/>
        <c:lblAlgn val="ctr"/>
        <c:lblOffset val="100"/>
        <c:tickLblSkip val="1"/>
        <c:tickMarkSkip val="1"/>
        <c:noMultiLvlLbl val="0"/>
      </c:catAx>
      <c:valAx>
        <c:axId val="185145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1440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DHS00!$R$121:$Y$121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DHS00!$R$124:$Y$124</c:f>
              <c:numCache>
                <c:formatCode>###0.0</c:formatCode>
                <c:ptCount val="8"/>
                <c:pt idx="0">
                  <c:v>97.13796970247887</c:v>
                </c:pt>
                <c:pt idx="1">
                  <c:v>98.995405005180132</c:v>
                </c:pt>
                <c:pt idx="2">
                  <c:v>72.340033629669236</c:v>
                </c:pt>
                <c:pt idx="3">
                  <c:v>96.623216368046215</c:v>
                </c:pt>
                <c:pt idx="4">
                  <c:v>86.778049168088728</c:v>
                </c:pt>
                <c:pt idx="5">
                  <c:v>0</c:v>
                </c:pt>
                <c:pt idx="6">
                  <c:v>0</c:v>
                </c:pt>
                <c:pt idx="7">
                  <c:v>98.519434943677297</c:v>
                </c:pt>
              </c:numCache>
            </c:numRef>
          </c:val>
          <c:extLst>
            <c:ext xmlns:c16="http://schemas.microsoft.com/office/drawing/2014/chart" uri="{C3380CC4-5D6E-409C-BE32-E72D297353CC}">
              <c16:uniqueId val="{00000000-3BA1-406B-997F-2E3DEEE82E61}"/>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DHS00!$R$121:$Y$121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DHS00!$R$125:$Y$125</c:f>
              <c:numCache>
                <c:formatCode>###0.0</c:formatCode>
                <c:ptCount val="8"/>
                <c:pt idx="0">
                  <c:v>1.9824075449485485</c:v>
                </c:pt>
                <c:pt idx="1">
                  <c:v>0.79835004036435575</c:v>
                </c:pt>
                <c:pt idx="2">
                  <c:v>7.9485719526495622</c:v>
                </c:pt>
                <c:pt idx="3">
                  <c:v>2.5792645026377841</c:v>
                </c:pt>
                <c:pt idx="4">
                  <c:v>1.8614290424206978</c:v>
                </c:pt>
                <c:pt idx="5">
                  <c:v>0</c:v>
                </c:pt>
                <c:pt idx="6">
                  <c:v>0</c:v>
                </c:pt>
                <c:pt idx="7">
                  <c:v>1.2976217368468133</c:v>
                </c:pt>
              </c:numCache>
            </c:numRef>
          </c:val>
          <c:extLst>
            <c:ext xmlns:c16="http://schemas.microsoft.com/office/drawing/2014/chart" uri="{C3380CC4-5D6E-409C-BE32-E72D297353CC}">
              <c16:uniqueId val="{00000001-3BA1-406B-997F-2E3DEEE82E61}"/>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DHS00!$R$121:$Y$121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DHS00!$R$126:$Y$126</c:f>
              <c:numCache>
                <c:formatCode>###0.0</c:formatCode>
                <c:ptCount val="8"/>
                <c:pt idx="0">
                  <c:v>3.8191672047105385E-14</c:v>
                </c:pt>
                <c:pt idx="1">
                  <c:v>-5.9610649749686218E-13</c:v>
                </c:pt>
                <c:pt idx="2">
                  <c:v>11.005468732688717</c:v>
                </c:pt>
                <c:pt idx="3">
                  <c:v>1.730837695390619E-13</c:v>
                </c:pt>
                <c:pt idx="4">
                  <c:v>-2.042810365310288E-13</c:v>
                </c:pt>
                <c:pt idx="5">
                  <c:v>0</c:v>
                </c:pt>
                <c:pt idx="6">
                  <c:v>0</c:v>
                </c:pt>
                <c:pt idx="7">
                  <c:v>2.4419355426630318E-12</c:v>
                </c:pt>
              </c:numCache>
            </c:numRef>
          </c:val>
          <c:extLst>
            <c:ext xmlns:c16="http://schemas.microsoft.com/office/drawing/2014/chart" uri="{C3380CC4-5D6E-409C-BE32-E72D297353CC}">
              <c16:uniqueId val="{00000002-3BA1-406B-997F-2E3DEEE82E61}"/>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DHS00!$R$121:$Y$121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DHS00!$R$127:$Y$127</c:f>
              <c:numCache>
                <c:formatCode>###0.0</c:formatCode>
                <c:ptCount val="8"/>
                <c:pt idx="0">
                  <c:v>0.87962275257254352</c:v>
                </c:pt>
                <c:pt idx="1">
                  <c:v>0.2062449544561086</c:v>
                </c:pt>
                <c:pt idx="2">
                  <c:v>8.7059256849924846</c:v>
                </c:pt>
                <c:pt idx="3">
                  <c:v>0.7975191293158278</c:v>
                </c:pt>
                <c:pt idx="4">
                  <c:v>11.360521789490779</c:v>
                </c:pt>
                <c:pt idx="5">
                  <c:v>0</c:v>
                </c:pt>
                <c:pt idx="6">
                  <c:v>0</c:v>
                </c:pt>
                <c:pt idx="7">
                  <c:v>0.18294331947344811</c:v>
                </c:pt>
              </c:numCache>
            </c:numRef>
          </c:val>
          <c:extLst>
            <c:ext xmlns:c16="http://schemas.microsoft.com/office/drawing/2014/chart" uri="{C3380CC4-5D6E-409C-BE32-E72D297353CC}">
              <c16:uniqueId val="{00000003-3BA1-406B-997F-2E3DEEE82E61}"/>
            </c:ext>
          </c:extLst>
        </c:ser>
        <c:dLbls>
          <c:showLegendKey val="0"/>
          <c:showVal val="0"/>
          <c:showCatName val="0"/>
          <c:showSerName val="0"/>
          <c:showPercent val="0"/>
          <c:showBubbleSize val="0"/>
        </c:dLbls>
        <c:gapWidth val="50"/>
        <c:overlap val="100"/>
        <c:axId val="201949184"/>
        <c:axId val="201950720"/>
      </c:barChart>
      <c:catAx>
        <c:axId val="201949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1950720"/>
        <c:crosses val="autoZero"/>
        <c:auto val="1"/>
        <c:lblAlgn val="ctr"/>
        <c:lblOffset val="100"/>
        <c:tickLblSkip val="1"/>
        <c:tickMarkSkip val="1"/>
        <c:noMultiLvlLbl val="0"/>
      </c:catAx>
      <c:valAx>
        <c:axId val="201950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1949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BE9-4FA0-B27E-AA66DE43ED23}"/>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BE9-4FA0-B27E-AA66DE43ED23}"/>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DHS00!$M$221:$Q$221</c:f>
              <c:strCache>
                <c:ptCount val="5"/>
                <c:pt idx="0">
                  <c:v>Poorest</c:v>
                </c:pt>
                <c:pt idx="1">
                  <c:v>Poor</c:v>
                </c:pt>
                <c:pt idx="2">
                  <c:v>Middle</c:v>
                </c:pt>
                <c:pt idx="3">
                  <c:v>Rich</c:v>
                </c:pt>
                <c:pt idx="4">
                  <c:v>Richest</c:v>
                </c:pt>
              </c:strCache>
            </c:strRef>
          </c:cat>
          <c:val>
            <c:numRef>
              <c:f>DHS00!$M$224:$Q$224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BE9-4FA0-B27E-AA66DE43ED23}"/>
            </c:ext>
          </c:extLst>
        </c:ser>
        <c:dLbls>
          <c:showLegendKey val="0"/>
          <c:showVal val="0"/>
          <c:showCatName val="0"/>
          <c:showSerName val="0"/>
          <c:showPercent val="0"/>
          <c:showBubbleSize val="0"/>
        </c:dLbls>
        <c:gapWidth val="50"/>
        <c:overlap val="100"/>
        <c:axId val="202065792"/>
        <c:axId val="202067328"/>
      </c:barChart>
      <c:catAx>
        <c:axId val="202065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2067328"/>
        <c:crosses val="autoZero"/>
        <c:auto val="1"/>
        <c:lblAlgn val="ctr"/>
        <c:lblOffset val="100"/>
        <c:tickLblSkip val="1"/>
        <c:tickMarkSkip val="1"/>
        <c:noMultiLvlLbl val="0"/>
      </c:catAx>
      <c:valAx>
        <c:axId val="202067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2065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DHS00!$R$221:$Y$221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DHS00!$R$222:$Y$222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5C83-430B-9468-D47235F1E6C7}"/>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DHS00!$R$221:$Y$221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DHS00!$R$223:$Y$223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5C83-430B-9468-D47235F1E6C7}"/>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DHS00!$R$221:$Y$221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DHS00!$R$224:$Y$224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5C83-430B-9468-D47235F1E6C7}"/>
            </c:ext>
          </c:extLst>
        </c:ser>
        <c:dLbls>
          <c:showLegendKey val="0"/>
          <c:showVal val="0"/>
          <c:showCatName val="0"/>
          <c:showSerName val="0"/>
          <c:showPercent val="0"/>
          <c:showBubbleSize val="0"/>
        </c:dLbls>
        <c:gapWidth val="50"/>
        <c:overlap val="100"/>
        <c:axId val="209074432"/>
        <c:axId val="209088512"/>
      </c:barChart>
      <c:catAx>
        <c:axId val="209074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088512"/>
        <c:crosses val="autoZero"/>
        <c:auto val="1"/>
        <c:lblAlgn val="ctr"/>
        <c:lblOffset val="100"/>
        <c:tickLblSkip val="1"/>
        <c:tickMarkSkip val="1"/>
        <c:noMultiLvlLbl val="0"/>
      </c:catAx>
      <c:valAx>
        <c:axId val="209088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074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661-4AB9-9687-A13E4C6127BB}"/>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661-4AB9-9687-A13E4C6127BB}"/>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DHS00!$C$221:$G$221</c:f>
              <c:strCache>
                <c:ptCount val="5"/>
                <c:pt idx="0">
                  <c:v>Poorest</c:v>
                </c:pt>
                <c:pt idx="1">
                  <c:v>Poor</c:v>
                </c:pt>
                <c:pt idx="2">
                  <c:v>Middle</c:v>
                </c:pt>
                <c:pt idx="3">
                  <c:v>Rich</c:v>
                </c:pt>
                <c:pt idx="4">
                  <c:v>Richest</c:v>
                </c:pt>
              </c:strCache>
            </c:strRef>
          </c:cat>
          <c:val>
            <c:numRef>
              <c:f>DHS00!$C$224:$G$224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661-4AB9-9687-A13E4C6127BB}"/>
            </c:ext>
          </c:extLst>
        </c:ser>
        <c:dLbls>
          <c:showLegendKey val="0"/>
          <c:showVal val="0"/>
          <c:showCatName val="0"/>
          <c:showSerName val="0"/>
          <c:showPercent val="0"/>
          <c:showBubbleSize val="0"/>
        </c:dLbls>
        <c:gapWidth val="50"/>
        <c:overlap val="100"/>
        <c:axId val="209136256"/>
        <c:axId val="209150336"/>
      </c:barChart>
      <c:catAx>
        <c:axId val="209136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150336"/>
        <c:crosses val="autoZero"/>
        <c:auto val="1"/>
        <c:lblAlgn val="ctr"/>
        <c:lblOffset val="100"/>
        <c:tickLblSkip val="1"/>
        <c:tickMarkSkip val="1"/>
        <c:noMultiLvlLbl val="0"/>
      </c:catAx>
      <c:valAx>
        <c:axId val="209150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136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DHS00!$H$18:$L$18</c:f>
              <c:numCache>
                <c:formatCode>###0.0</c:formatCode>
                <c:ptCount val="5"/>
                <c:pt idx="0">
                  <c:v>98</c:v>
                </c:pt>
                <c:pt idx="1">
                  <c:v>99.4</c:v>
                </c:pt>
                <c:pt idx="2">
                  <c:v>99.9</c:v>
                </c:pt>
                <c:pt idx="3">
                  <c:v>99.9</c:v>
                </c:pt>
                <c:pt idx="4">
                  <c:v>99.8</c:v>
                </c:pt>
              </c:numCache>
            </c:numRef>
          </c:val>
          <c:extLst>
            <c:ext xmlns:c16="http://schemas.microsoft.com/office/drawing/2014/chart" uri="{C3380CC4-5D6E-409C-BE32-E72D297353CC}">
              <c16:uniqueId val="{00000000-55AA-488E-A855-5C962341F9B1}"/>
            </c:ext>
          </c:extLst>
        </c:ser>
        <c:ser>
          <c:idx val="1"/>
          <c:order val="1"/>
          <c:tx>
            <c:strRef>
              <c:f>DHS00!$B$19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DHS00!$H$19:$L$19</c:f>
              <c:numCache>
                <c:formatCode>###0.0</c:formatCode>
                <c:ptCount val="5"/>
                <c:pt idx="0">
                  <c:v>1.4</c:v>
                </c:pt>
                <c:pt idx="1">
                  <c:v>0.1</c:v>
                </c:pt>
                <c:pt idx="2">
                  <c:v>0.1</c:v>
                </c:pt>
                <c:pt idx="3">
                  <c:v>0</c:v>
                </c:pt>
                <c:pt idx="4">
                  <c:v>0.1</c:v>
                </c:pt>
              </c:numCache>
            </c:numRef>
          </c:val>
          <c:extLst>
            <c:ext xmlns:c16="http://schemas.microsoft.com/office/drawing/2014/chart" uri="{C3380CC4-5D6E-409C-BE32-E72D297353CC}">
              <c16:uniqueId val="{00000001-55AA-488E-A855-5C962341F9B1}"/>
            </c:ext>
          </c:extLst>
        </c:ser>
        <c:ser>
          <c:idx val="2"/>
          <c:order val="2"/>
          <c:tx>
            <c:strRef>
              <c:f>DHS00!$B$20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DHS00!$H$20:$L$20</c:f>
              <c:numCache>
                <c:formatCode>###0.0</c:formatCode>
                <c:ptCount val="5"/>
                <c:pt idx="0">
                  <c:v>0.5</c:v>
                </c:pt>
                <c:pt idx="1">
                  <c:v>0.5</c:v>
                </c:pt>
                <c:pt idx="2">
                  <c:v>0</c:v>
                </c:pt>
                <c:pt idx="3">
                  <c:v>0.1</c:v>
                </c:pt>
                <c:pt idx="4">
                  <c:v>0.1</c:v>
                </c:pt>
              </c:numCache>
            </c:numRef>
          </c:val>
          <c:extLst>
            <c:ext xmlns:c16="http://schemas.microsoft.com/office/drawing/2014/chart" uri="{C3380CC4-5D6E-409C-BE32-E72D297353CC}">
              <c16:uniqueId val="{00000002-55AA-488E-A855-5C962341F9B1}"/>
            </c:ext>
          </c:extLst>
        </c:ser>
        <c:ser>
          <c:idx val="3"/>
          <c:order val="3"/>
          <c:tx>
            <c:strRef>
              <c:f>DHS00!$B$21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DHS00!$H$15:$L$15</c:f>
              <c:strCache>
                <c:ptCount val="5"/>
                <c:pt idx="0">
                  <c:v>Poorest</c:v>
                </c:pt>
                <c:pt idx="1">
                  <c:v>Poor</c:v>
                </c:pt>
                <c:pt idx="2">
                  <c:v>Middle</c:v>
                </c:pt>
                <c:pt idx="3">
                  <c:v>Rich</c:v>
                </c:pt>
                <c:pt idx="4">
                  <c:v>Richest</c:v>
                </c:pt>
              </c:strCache>
            </c:strRef>
          </c:cat>
          <c:val>
            <c:numRef>
              <c:f>DHS00!$H$21:$L$21</c:f>
              <c:numCache>
                <c:formatCode>###0.0</c:formatCode>
                <c:ptCount val="5"/>
                <c:pt idx="0">
                  <c:v>0</c:v>
                </c:pt>
                <c:pt idx="1">
                  <c:v>0</c:v>
                </c:pt>
                <c:pt idx="2">
                  <c:v>0</c:v>
                </c:pt>
                <c:pt idx="3">
                  <c:v>0</c:v>
                </c:pt>
                <c:pt idx="4">
                  <c:v>0.1</c:v>
                </c:pt>
              </c:numCache>
            </c:numRef>
          </c:val>
          <c:extLst>
            <c:ext xmlns:c16="http://schemas.microsoft.com/office/drawing/2014/chart" uri="{C3380CC4-5D6E-409C-BE32-E72D297353CC}">
              <c16:uniqueId val="{00000003-55AA-488E-A855-5C962341F9B1}"/>
            </c:ext>
          </c:extLst>
        </c:ser>
        <c:dLbls>
          <c:showLegendKey val="0"/>
          <c:showVal val="0"/>
          <c:showCatName val="0"/>
          <c:showSerName val="0"/>
          <c:showPercent val="0"/>
          <c:showBubbleSize val="0"/>
        </c:dLbls>
        <c:gapWidth val="50"/>
        <c:overlap val="100"/>
        <c:axId val="209240448"/>
        <c:axId val="209241984"/>
      </c:barChart>
      <c:catAx>
        <c:axId val="209240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241984"/>
        <c:crosses val="autoZero"/>
        <c:auto val="1"/>
        <c:lblAlgn val="ctr"/>
        <c:lblOffset val="100"/>
        <c:tickLblSkip val="1"/>
        <c:tickMarkSkip val="1"/>
        <c:noMultiLvlLbl val="0"/>
      </c:catAx>
      <c:valAx>
        <c:axId val="209241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240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DHS00!$H$124:$L$124</c:f>
              <c:numCache>
                <c:formatCode>###0.0</c:formatCode>
                <c:ptCount val="5"/>
                <c:pt idx="0">
                  <c:v>93.019559013330095</c:v>
                </c:pt>
                <c:pt idx="1">
                  <c:v>98.259330932290467</c:v>
                </c:pt>
                <c:pt idx="2">
                  <c:v>99.600000000000421</c:v>
                </c:pt>
                <c:pt idx="3">
                  <c:v>99.800000000000139</c:v>
                </c:pt>
                <c:pt idx="4">
                  <c:v>99.800000000000011</c:v>
                </c:pt>
              </c:numCache>
            </c:numRef>
          </c:val>
          <c:extLst>
            <c:ext xmlns:c16="http://schemas.microsoft.com/office/drawing/2014/chart" uri="{C3380CC4-5D6E-409C-BE32-E72D297353CC}">
              <c16:uniqueId val="{00000000-6041-4BBF-8981-3E7CC7E3E272}"/>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DHS00!$H$125:$L$125</c:f>
              <c:numCache>
                <c:formatCode>###0.0</c:formatCode>
                <c:ptCount val="5"/>
                <c:pt idx="0">
                  <c:v>5.2059520883912294</c:v>
                </c:pt>
                <c:pt idx="1">
                  <c:v>1.699296669225776</c:v>
                </c:pt>
                <c:pt idx="2">
                  <c:v>0.40000000000000169</c:v>
                </c:pt>
                <c:pt idx="3">
                  <c:v>0.20000000000000029</c:v>
                </c:pt>
                <c:pt idx="4">
                  <c:v>0.20000000000000004</c:v>
                </c:pt>
              </c:numCache>
            </c:numRef>
          </c:val>
          <c:extLst>
            <c:ext xmlns:c16="http://schemas.microsoft.com/office/drawing/2014/chart" uri="{C3380CC4-5D6E-409C-BE32-E72D297353CC}">
              <c16:uniqueId val="{00000001-6041-4BBF-8981-3E7CC7E3E272}"/>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DHS00!$H$126:$L$126</c:f>
              <c:numCache>
                <c:formatCode>###0.0</c:formatCode>
                <c:ptCount val="5"/>
                <c:pt idx="0">
                  <c:v>-5.7065463465733046E-14</c:v>
                </c:pt>
                <c:pt idx="1">
                  <c:v>-4.0495384823202585E-13</c:v>
                </c:pt>
                <c:pt idx="2">
                  <c:v>-4.2232883856740955E-13</c:v>
                </c:pt>
                <c:pt idx="3">
                  <c:v>-1.3955503419538218E-13</c:v>
                </c:pt>
                <c:pt idx="4">
                  <c:v>-1.1407541578023483E-14</c:v>
                </c:pt>
              </c:numCache>
            </c:numRef>
          </c:val>
          <c:extLst>
            <c:ext xmlns:c16="http://schemas.microsoft.com/office/drawing/2014/chart" uri="{C3380CC4-5D6E-409C-BE32-E72D297353CC}">
              <c16:uniqueId val="{00000002-6041-4BBF-8981-3E7CC7E3E272}"/>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DHS00!$H$121:$L$121</c:f>
              <c:strCache>
                <c:ptCount val="5"/>
                <c:pt idx="0">
                  <c:v>Poorest</c:v>
                </c:pt>
                <c:pt idx="1">
                  <c:v>Poor</c:v>
                </c:pt>
                <c:pt idx="2">
                  <c:v>Middle</c:v>
                </c:pt>
                <c:pt idx="3">
                  <c:v>Rich</c:v>
                </c:pt>
                <c:pt idx="4">
                  <c:v>Richest</c:v>
                </c:pt>
              </c:strCache>
            </c:strRef>
          </c:cat>
          <c:val>
            <c:numRef>
              <c:f>DHS00!$H$127:$L$127</c:f>
              <c:numCache>
                <c:formatCode>###0.0</c:formatCode>
                <c:ptCount val="5"/>
                <c:pt idx="0">
                  <c:v>1.7744888982787324</c:v>
                </c:pt>
                <c:pt idx="1">
                  <c:v>4.1372398484161577E-2</c:v>
                </c:pt>
                <c:pt idx="2">
                  <c:v>0</c:v>
                </c:pt>
                <c:pt idx="3">
                  <c:v>0</c:v>
                </c:pt>
                <c:pt idx="4">
                  <c:v>0</c:v>
                </c:pt>
              </c:numCache>
            </c:numRef>
          </c:val>
          <c:extLst>
            <c:ext xmlns:c16="http://schemas.microsoft.com/office/drawing/2014/chart" uri="{C3380CC4-5D6E-409C-BE32-E72D297353CC}">
              <c16:uniqueId val="{00000003-6041-4BBF-8981-3E7CC7E3E272}"/>
            </c:ext>
          </c:extLst>
        </c:ser>
        <c:dLbls>
          <c:showLegendKey val="0"/>
          <c:showVal val="0"/>
          <c:showCatName val="0"/>
          <c:showSerName val="0"/>
          <c:showPercent val="0"/>
          <c:showBubbleSize val="0"/>
        </c:dLbls>
        <c:gapWidth val="50"/>
        <c:overlap val="100"/>
        <c:axId val="209291136"/>
        <c:axId val="209292672"/>
      </c:barChart>
      <c:catAx>
        <c:axId val="209291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292672"/>
        <c:crosses val="autoZero"/>
        <c:auto val="1"/>
        <c:lblAlgn val="ctr"/>
        <c:lblOffset val="100"/>
        <c:tickLblSkip val="1"/>
        <c:tickMarkSkip val="1"/>
        <c:noMultiLvlLbl val="0"/>
      </c:catAx>
      <c:valAx>
        <c:axId val="209292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291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EB8-46A7-AD84-F5DDF93B76F2}"/>
            </c:ext>
          </c:extLst>
        </c:ser>
        <c:ser>
          <c:idx val="1"/>
          <c:order val="1"/>
          <c:tx>
            <c:strRef>
              <c:f>DHS00!$B$223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EB8-46A7-AD84-F5DDF93B76F2}"/>
            </c:ext>
          </c:extLst>
        </c:ser>
        <c:ser>
          <c:idx val="2"/>
          <c:order val="2"/>
          <c:tx>
            <c:strRef>
              <c:f>DHS00!$B$224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DHS00!$H$221:$L$221</c:f>
              <c:strCache>
                <c:ptCount val="5"/>
                <c:pt idx="0">
                  <c:v>Poorest</c:v>
                </c:pt>
                <c:pt idx="1">
                  <c:v>Poor</c:v>
                </c:pt>
                <c:pt idx="2">
                  <c:v>Middle</c:v>
                </c:pt>
                <c:pt idx="3">
                  <c:v>Rich</c:v>
                </c:pt>
                <c:pt idx="4">
                  <c:v>Richest</c:v>
                </c:pt>
              </c:strCache>
            </c:strRef>
          </c:cat>
          <c:val>
            <c:numRef>
              <c:f>DHS00!$H$224:$L$224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EB8-46A7-AD84-F5DDF93B76F2}"/>
            </c:ext>
          </c:extLst>
        </c:ser>
        <c:dLbls>
          <c:showLegendKey val="0"/>
          <c:showVal val="0"/>
          <c:showCatName val="0"/>
          <c:showSerName val="0"/>
          <c:showPercent val="0"/>
          <c:showBubbleSize val="0"/>
        </c:dLbls>
        <c:gapWidth val="50"/>
        <c:overlap val="100"/>
        <c:axId val="210213120"/>
        <c:axId val="210223104"/>
      </c:barChart>
      <c:catAx>
        <c:axId val="210213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23104"/>
        <c:crosses val="autoZero"/>
        <c:auto val="1"/>
        <c:lblAlgn val="ctr"/>
        <c:lblOffset val="100"/>
        <c:tickLblSkip val="1"/>
        <c:tickMarkSkip val="1"/>
        <c:noMultiLvlLbl val="0"/>
      </c:catAx>
      <c:valAx>
        <c:axId val="210223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131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DHS00!$C$124:$G$124</c:f>
              <c:numCache>
                <c:formatCode>###0.0</c:formatCode>
                <c:ptCount val="5"/>
                <c:pt idx="0">
                  <c:v>66.420228621978069</c:v>
                </c:pt>
                <c:pt idx="1">
                  <c:v>90.491245445467072</c:v>
                </c:pt>
                <c:pt idx="2">
                  <c:v>96.784375240050963</c:v>
                </c:pt>
                <c:pt idx="3">
                  <c:v>98.860519026828698</c:v>
                </c:pt>
                <c:pt idx="4">
                  <c:v>99.699999999999775</c:v>
                </c:pt>
              </c:numCache>
            </c:numRef>
          </c:val>
          <c:extLst>
            <c:ext xmlns:c16="http://schemas.microsoft.com/office/drawing/2014/chart" uri="{C3380CC4-5D6E-409C-BE32-E72D297353CC}">
              <c16:uniqueId val="{00000000-F9EA-4B25-B1E5-B9A767269AD6}"/>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DHS00!$C$125:$G$125</c:f>
              <c:numCache>
                <c:formatCode>###0.0</c:formatCode>
                <c:ptCount val="5"/>
                <c:pt idx="0">
                  <c:v>7.2163884755585936</c:v>
                </c:pt>
                <c:pt idx="1">
                  <c:v>5.2666862428578716</c:v>
                </c:pt>
                <c:pt idx="2">
                  <c:v>2.9933311929912669</c:v>
                </c:pt>
                <c:pt idx="3">
                  <c:v>1.0995608789637166</c:v>
                </c:pt>
                <c:pt idx="4">
                  <c:v>0.29999999999999927</c:v>
                </c:pt>
              </c:numCache>
            </c:numRef>
          </c:val>
          <c:extLst>
            <c:ext xmlns:c16="http://schemas.microsoft.com/office/drawing/2014/chart" uri="{C3380CC4-5D6E-409C-BE32-E72D297353CC}">
              <c16:uniqueId val="{00000001-F9EA-4B25-B1E5-B9A767269AD6}"/>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DHS00!$C$126:$G$126</c:f>
              <c:numCache>
                <c:formatCode>###0.0</c:formatCode>
                <c:ptCount val="5"/>
                <c:pt idx="0">
                  <c:v>13.981659674955115</c:v>
                </c:pt>
                <c:pt idx="1">
                  <c:v>2.8605435244533419</c:v>
                </c:pt>
                <c:pt idx="2">
                  <c:v>-2.0775048348298242E-13</c:v>
                </c:pt>
                <c:pt idx="3">
                  <c:v>3.9177688870850602E-13</c:v>
                </c:pt>
                <c:pt idx="4">
                  <c:v>2.2526425169644426E-13</c:v>
                </c:pt>
              </c:numCache>
            </c:numRef>
          </c:val>
          <c:extLst>
            <c:ext xmlns:c16="http://schemas.microsoft.com/office/drawing/2014/chart" uri="{C3380CC4-5D6E-409C-BE32-E72D297353CC}">
              <c16:uniqueId val="{00000002-F9EA-4B25-B1E5-B9A767269AD6}"/>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DHS00!$C$121:$G$121</c:f>
              <c:strCache>
                <c:ptCount val="5"/>
                <c:pt idx="0">
                  <c:v>Poorest</c:v>
                </c:pt>
                <c:pt idx="1">
                  <c:v>Poor</c:v>
                </c:pt>
                <c:pt idx="2">
                  <c:v>Middle</c:v>
                </c:pt>
                <c:pt idx="3">
                  <c:v>Rich</c:v>
                </c:pt>
                <c:pt idx="4">
                  <c:v>Richest</c:v>
                </c:pt>
              </c:strCache>
            </c:strRef>
          </c:cat>
          <c:val>
            <c:numRef>
              <c:f>DHS00!$C$127:$G$127</c:f>
              <c:numCache>
                <c:formatCode>###0.0</c:formatCode>
                <c:ptCount val="5"/>
                <c:pt idx="0">
                  <c:v>12.381723227508221</c:v>
                </c:pt>
                <c:pt idx="1">
                  <c:v>1.381524787221714</c:v>
                </c:pt>
                <c:pt idx="2">
                  <c:v>0.22229356695797789</c:v>
                </c:pt>
                <c:pt idx="3">
                  <c:v>3.9920094207194133E-2</c:v>
                </c:pt>
                <c:pt idx="4">
                  <c:v>0</c:v>
                </c:pt>
              </c:numCache>
            </c:numRef>
          </c:val>
          <c:extLst>
            <c:ext xmlns:c16="http://schemas.microsoft.com/office/drawing/2014/chart" uri="{C3380CC4-5D6E-409C-BE32-E72D297353CC}">
              <c16:uniqueId val="{00000003-F9EA-4B25-B1E5-B9A767269AD6}"/>
            </c:ext>
          </c:extLst>
        </c:ser>
        <c:dLbls>
          <c:showLegendKey val="0"/>
          <c:showVal val="0"/>
          <c:showCatName val="0"/>
          <c:showSerName val="0"/>
          <c:showPercent val="0"/>
          <c:showBubbleSize val="0"/>
        </c:dLbls>
        <c:gapWidth val="50"/>
        <c:overlap val="100"/>
        <c:axId val="202003968"/>
        <c:axId val="202005504"/>
      </c:barChart>
      <c:catAx>
        <c:axId val="202003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2005504"/>
        <c:crosses val="autoZero"/>
        <c:auto val="1"/>
        <c:lblAlgn val="ctr"/>
        <c:lblOffset val="100"/>
        <c:tickLblSkip val="1"/>
        <c:tickMarkSkip val="1"/>
        <c:noMultiLvlLbl val="0"/>
      </c:catAx>
      <c:valAx>
        <c:axId val="202005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2003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DHS00!$M$124:$Q$124</c:f>
              <c:numCache>
                <c:formatCode>###0.0</c:formatCode>
                <c:ptCount val="5"/>
                <c:pt idx="0">
                  <c:v>57.867017416699454</c:v>
                </c:pt>
                <c:pt idx="1">
                  <c:v>81.617943570610322</c:v>
                </c:pt>
                <c:pt idx="2">
                  <c:v>90.735730818135067</c:v>
                </c:pt>
                <c:pt idx="3">
                  <c:v>96.226234549659893</c:v>
                </c:pt>
                <c:pt idx="4">
                  <c:v>98.559181357166267</c:v>
                </c:pt>
              </c:numCache>
            </c:numRef>
          </c:val>
          <c:extLst>
            <c:ext xmlns:c16="http://schemas.microsoft.com/office/drawing/2014/chart" uri="{C3380CC4-5D6E-409C-BE32-E72D297353CC}">
              <c16:uniqueId val="{00000000-F07F-4D45-9D9C-6013D9A39982}"/>
            </c:ext>
          </c:extLst>
        </c:ser>
        <c:ser>
          <c:idx val="1"/>
          <c:order val="1"/>
          <c:tx>
            <c:strRef>
              <c:f>DHS00!$B$125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DHS00!$M$125:$Q$125</c:f>
              <c:numCache>
                <c:formatCode>###0.0</c:formatCode>
                <c:ptCount val="5"/>
                <c:pt idx="0">
                  <c:v>7.1521032762212817</c:v>
                </c:pt>
                <c:pt idx="1">
                  <c:v>6.9047717988151893</c:v>
                </c:pt>
                <c:pt idx="2">
                  <c:v>5.0781348821131562</c:v>
                </c:pt>
                <c:pt idx="3">
                  <c:v>3.5897869883810944</c:v>
                </c:pt>
                <c:pt idx="4">
                  <c:v>1.3994204249496227</c:v>
                </c:pt>
              </c:numCache>
            </c:numRef>
          </c:val>
          <c:extLst>
            <c:ext xmlns:c16="http://schemas.microsoft.com/office/drawing/2014/chart" uri="{C3380CC4-5D6E-409C-BE32-E72D297353CC}">
              <c16:uniqueId val="{00000001-F07F-4D45-9D9C-6013D9A39982}"/>
            </c:ext>
          </c:extLst>
        </c:ser>
        <c:ser>
          <c:idx val="2"/>
          <c:order val="2"/>
          <c:tx>
            <c:strRef>
              <c:f>DHS00!$B$126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DHS00!$M$126:$Q$126</c:f>
              <c:numCache>
                <c:formatCode>###0.0</c:formatCode>
                <c:ptCount val="5"/>
                <c:pt idx="0">
                  <c:v>17.375900057400422</c:v>
                </c:pt>
                <c:pt idx="1">
                  <c:v>7.3532913669578059</c:v>
                </c:pt>
                <c:pt idx="2">
                  <c:v>2.9460613893355387</c:v>
                </c:pt>
                <c:pt idx="3">
                  <c:v>-9.9716305232556868E-2</c:v>
                </c:pt>
                <c:pt idx="4">
                  <c:v>-2.3918367286768216E-13</c:v>
                </c:pt>
              </c:numCache>
            </c:numRef>
          </c:val>
          <c:extLst>
            <c:ext xmlns:c16="http://schemas.microsoft.com/office/drawing/2014/chart" uri="{C3380CC4-5D6E-409C-BE32-E72D297353CC}">
              <c16:uniqueId val="{00000002-F07F-4D45-9D9C-6013D9A39982}"/>
            </c:ext>
          </c:extLst>
        </c:ser>
        <c:ser>
          <c:idx val="3"/>
          <c:order val="3"/>
          <c:tx>
            <c:strRef>
              <c:f>DHS00!$B$127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DHS00!$M$121:$Q$121</c:f>
              <c:strCache>
                <c:ptCount val="5"/>
                <c:pt idx="0">
                  <c:v>Poorest</c:v>
                </c:pt>
                <c:pt idx="1">
                  <c:v>Poor</c:v>
                </c:pt>
                <c:pt idx="2">
                  <c:v>Middle</c:v>
                </c:pt>
                <c:pt idx="3">
                  <c:v>Rich</c:v>
                </c:pt>
                <c:pt idx="4">
                  <c:v>Richest</c:v>
                </c:pt>
              </c:strCache>
            </c:strRef>
          </c:cat>
          <c:val>
            <c:numRef>
              <c:f>DHS00!$M$127:$Q$127</c:f>
              <c:numCache>
                <c:formatCode>###0.0</c:formatCode>
                <c:ptCount val="5"/>
                <c:pt idx="0">
                  <c:v>17.604979249678841</c:v>
                </c:pt>
                <c:pt idx="1">
                  <c:v>4.1239932636166818</c:v>
                </c:pt>
                <c:pt idx="2">
                  <c:v>1.2400729104162376</c:v>
                </c:pt>
                <c:pt idx="3">
                  <c:v>0.28369476719156989</c:v>
                </c:pt>
                <c:pt idx="4">
                  <c:v>4.1398217884349539E-2</c:v>
                </c:pt>
              </c:numCache>
            </c:numRef>
          </c:val>
          <c:extLst>
            <c:ext xmlns:c16="http://schemas.microsoft.com/office/drawing/2014/chart" uri="{C3380CC4-5D6E-409C-BE32-E72D297353CC}">
              <c16:uniqueId val="{00000003-F07F-4D45-9D9C-6013D9A39982}"/>
            </c:ext>
          </c:extLst>
        </c:ser>
        <c:dLbls>
          <c:showLegendKey val="0"/>
          <c:showVal val="0"/>
          <c:showCatName val="0"/>
          <c:showSerName val="0"/>
          <c:showPercent val="0"/>
          <c:showBubbleSize val="0"/>
        </c:dLbls>
        <c:gapWidth val="50"/>
        <c:overlap val="100"/>
        <c:axId val="185227520"/>
        <c:axId val="185241600"/>
      </c:barChart>
      <c:catAx>
        <c:axId val="18522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241600"/>
        <c:crosses val="autoZero"/>
        <c:auto val="1"/>
        <c:lblAlgn val="ctr"/>
        <c:lblOffset val="100"/>
        <c:tickLblSkip val="1"/>
        <c:tickMarkSkip val="1"/>
        <c:noMultiLvlLbl val="0"/>
      </c:catAx>
      <c:valAx>
        <c:axId val="185241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522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'DHS03'!$M$18:$Q$18</c:f>
              <c:numCache>
                <c:formatCode>###0.0</c:formatCode>
                <c:ptCount val="5"/>
                <c:pt idx="0">
                  <c:v>92.88905273257032</c:v>
                </c:pt>
                <c:pt idx="1">
                  <c:v>93.705870584607169</c:v>
                </c:pt>
                <c:pt idx="2">
                  <c:v>95.946508406076262</c:v>
                </c:pt>
                <c:pt idx="3">
                  <c:v>95.573154203713329</c:v>
                </c:pt>
                <c:pt idx="4">
                  <c:v>98.788596396018207</c:v>
                </c:pt>
              </c:numCache>
            </c:numRef>
          </c:val>
          <c:extLst>
            <c:ext xmlns:c16="http://schemas.microsoft.com/office/drawing/2014/chart" uri="{C3380CC4-5D6E-409C-BE32-E72D297353CC}">
              <c16:uniqueId val="{00000000-F4FB-4BCA-89ED-E72FF86E991F}"/>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'DHS03'!$M$19:$Q$19</c:f>
              <c:numCache>
                <c:formatCode>###0.0</c:formatCode>
                <c:ptCount val="5"/>
                <c:pt idx="0">
                  <c:v>2.5600164333076343</c:v>
                </c:pt>
                <c:pt idx="1">
                  <c:v>0.60625414416910528</c:v>
                </c:pt>
                <c:pt idx="2">
                  <c:v>0.13783405236404053</c:v>
                </c:pt>
                <c:pt idx="3">
                  <c:v>0.22518633045118056</c:v>
                </c:pt>
                <c:pt idx="4">
                  <c:v>0</c:v>
                </c:pt>
              </c:numCache>
            </c:numRef>
          </c:val>
          <c:extLst>
            <c:ext xmlns:c16="http://schemas.microsoft.com/office/drawing/2014/chart" uri="{C3380CC4-5D6E-409C-BE32-E72D297353CC}">
              <c16:uniqueId val="{00000001-F4FB-4BCA-89ED-E72FF86E991F}"/>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'DHS03'!$M$20:$Q$20</c:f>
              <c:numCache>
                <c:formatCode>###0.0</c:formatCode>
                <c:ptCount val="5"/>
                <c:pt idx="0">
                  <c:v>4.4263526246424707</c:v>
                </c:pt>
                <c:pt idx="1">
                  <c:v>5.6878752712237262</c:v>
                </c:pt>
                <c:pt idx="2">
                  <c:v>3.9156575415596975</c:v>
                </c:pt>
                <c:pt idx="3">
                  <c:v>4.2016594658354895</c:v>
                </c:pt>
                <c:pt idx="4">
                  <c:v>1.2114036039817933</c:v>
                </c:pt>
              </c:numCache>
            </c:numRef>
          </c:val>
          <c:extLst>
            <c:ext xmlns:c16="http://schemas.microsoft.com/office/drawing/2014/chart" uri="{C3380CC4-5D6E-409C-BE32-E72D297353CC}">
              <c16:uniqueId val="{00000002-F4FB-4BCA-89ED-E72FF86E991F}"/>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'DHS03'!$M$15:$Q$15</c:f>
              <c:strCache>
                <c:ptCount val="5"/>
                <c:pt idx="0">
                  <c:v>Poorest</c:v>
                </c:pt>
                <c:pt idx="1">
                  <c:v>Poor</c:v>
                </c:pt>
                <c:pt idx="2">
                  <c:v>Middle</c:v>
                </c:pt>
                <c:pt idx="3">
                  <c:v>Rich</c:v>
                </c:pt>
                <c:pt idx="4">
                  <c:v>Richest</c:v>
                </c:pt>
              </c:strCache>
            </c:strRef>
          </c:cat>
          <c:val>
            <c:numRef>
              <c:f>'DHS03'!$M$21:$Q$21</c:f>
              <c:numCache>
                <c:formatCode>###0.0</c:formatCode>
                <c:ptCount val="5"/>
                <c:pt idx="0">
                  <c:v>0.12457820947957472</c:v>
                </c:pt>
                <c:pt idx="1">
                  <c:v>0</c:v>
                </c:pt>
                <c:pt idx="2">
                  <c:v>0</c:v>
                </c:pt>
                <c:pt idx="3">
                  <c:v>0</c:v>
                </c:pt>
                <c:pt idx="4">
                  <c:v>0</c:v>
                </c:pt>
              </c:numCache>
            </c:numRef>
          </c:val>
          <c:extLst>
            <c:ext xmlns:c16="http://schemas.microsoft.com/office/drawing/2014/chart" uri="{C3380CC4-5D6E-409C-BE32-E72D297353CC}">
              <c16:uniqueId val="{00000003-F4FB-4BCA-89ED-E72FF86E991F}"/>
            </c:ext>
          </c:extLst>
        </c:ser>
        <c:dLbls>
          <c:showLegendKey val="0"/>
          <c:showVal val="0"/>
          <c:showCatName val="0"/>
          <c:showSerName val="0"/>
          <c:showPercent val="0"/>
          <c:showBubbleSize val="0"/>
        </c:dLbls>
        <c:gapWidth val="50"/>
        <c:overlap val="100"/>
        <c:axId val="208507648"/>
        <c:axId val="208509184"/>
      </c:barChart>
      <c:catAx>
        <c:axId val="208507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509184"/>
        <c:crosses val="autoZero"/>
        <c:auto val="1"/>
        <c:lblAlgn val="ctr"/>
        <c:lblOffset val="100"/>
        <c:tickLblSkip val="1"/>
        <c:tickMarkSkip val="1"/>
        <c:noMultiLvlLbl val="0"/>
      </c:catAx>
      <c:valAx>
        <c:axId val="208509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507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'DHS03'!$R$15:$Y$15</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'DHS03'!$R$18:$Y$18</c:f>
              <c:numCache>
                <c:formatCode>###0.0</c:formatCode>
                <c:ptCount val="8"/>
                <c:pt idx="0">
                  <c:v>95.888403697764844</c:v>
                </c:pt>
                <c:pt idx="1">
                  <c:v>99.901353066201452</c:v>
                </c:pt>
                <c:pt idx="2">
                  <c:v>94.899872475774558</c:v>
                </c:pt>
                <c:pt idx="3">
                  <c:v>99.576992904624987</c:v>
                </c:pt>
                <c:pt idx="4">
                  <c:v>0</c:v>
                </c:pt>
                <c:pt idx="5">
                  <c:v>0</c:v>
                </c:pt>
                <c:pt idx="6">
                  <c:v>0</c:v>
                </c:pt>
                <c:pt idx="7">
                  <c:v>99.88466087627225</c:v>
                </c:pt>
              </c:numCache>
            </c:numRef>
          </c:val>
          <c:extLst>
            <c:ext xmlns:c16="http://schemas.microsoft.com/office/drawing/2014/chart" uri="{C3380CC4-5D6E-409C-BE32-E72D297353CC}">
              <c16:uniqueId val="{00000000-528D-43E7-82D9-E3DD081255B3}"/>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'DHS03'!$R$15:$Y$15</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'DHS03'!$R$19:$Y$19</c:f>
              <c:numCache>
                <c:formatCode>###0.0</c:formatCode>
                <c:ptCount val="8"/>
                <c:pt idx="0">
                  <c:v>0.2911516645174379</c:v>
                </c:pt>
                <c:pt idx="1">
                  <c:v>9.8646933798560973E-2</c:v>
                </c:pt>
                <c:pt idx="2">
                  <c:v>1.0855885848788047</c:v>
                </c:pt>
                <c:pt idx="3">
                  <c:v>0.16208080137858982</c:v>
                </c:pt>
                <c:pt idx="4">
                  <c:v>0</c:v>
                </c:pt>
                <c:pt idx="5">
                  <c:v>0</c:v>
                </c:pt>
                <c:pt idx="6">
                  <c:v>0</c:v>
                </c:pt>
                <c:pt idx="7">
                  <c:v>0</c:v>
                </c:pt>
              </c:numCache>
            </c:numRef>
          </c:val>
          <c:extLst>
            <c:ext xmlns:c16="http://schemas.microsoft.com/office/drawing/2014/chart" uri="{C3380CC4-5D6E-409C-BE32-E72D297353CC}">
              <c16:uniqueId val="{00000001-528D-43E7-82D9-E3DD081255B3}"/>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'DHS03'!$R$15:$Y$15</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'DHS03'!$R$20:$Y$20</c:f>
              <c:numCache>
                <c:formatCode>###0.0</c:formatCode>
                <c:ptCount val="8"/>
                <c:pt idx="0">
                  <c:v>3.8204446377177188</c:v>
                </c:pt>
                <c:pt idx="1">
                  <c:v>-1.2698175844150228E-14</c:v>
                </c:pt>
                <c:pt idx="2">
                  <c:v>3.9652750984129996</c:v>
                </c:pt>
                <c:pt idx="3">
                  <c:v>0.26092629399642309</c:v>
                </c:pt>
                <c:pt idx="4">
                  <c:v>0</c:v>
                </c:pt>
                <c:pt idx="5">
                  <c:v>0</c:v>
                </c:pt>
                <c:pt idx="6">
                  <c:v>0</c:v>
                </c:pt>
                <c:pt idx="7">
                  <c:v>0.11533912372775035</c:v>
                </c:pt>
              </c:numCache>
            </c:numRef>
          </c:val>
          <c:extLst>
            <c:ext xmlns:c16="http://schemas.microsoft.com/office/drawing/2014/chart" uri="{C3380CC4-5D6E-409C-BE32-E72D297353CC}">
              <c16:uniqueId val="{00000002-528D-43E7-82D9-E3DD081255B3}"/>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'DHS03'!$R$15:$Y$15</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'DHS03'!$R$21:$Y$21</c:f>
              <c:numCache>
                <c:formatCode>###0.0</c:formatCode>
                <c:ptCount val="8"/>
                <c:pt idx="0">
                  <c:v>0</c:v>
                </c:pt>
                <c:pt idx="1">
                  <c:v>0</c:v>
                </c:pt>
                <c:pt idx="2">
                  <c:v>4.9263840933638073E-2</c:v>
                </c:pt>
                <c:pt idx="3">
                  <c:v>0</c:v>
                </c:pt>
                <c:pt idx="4">
                  <c:v>0</c:v>
                </c:pt>
                <c:pt idx="5">
                  <c:v>0</c:v>
                </c:pt>
                <c:pt idx="6">
                  <c:v>0</c:v>
                </c:pt>
                <c:pt idx="7">
                  <c:v>0</c:v>
                </c:pt>
              </c:numCache>
            </c:numRef>
          </c:val>
          <c:extLst>
            <c:ext xmlns:c16="http://schemas.microsoft.com/office/drawing/2014/chart" uri="{C3380CC4-5D6E-409C-BE32-E72D297353CC}">
              <c16:uniqueId val="{00000003-528D-43E7-82D9-E3DD081255B3}"/>
            </c:ext>
          </c:extLst>
        </c:ser>
        <c:dLbls>
          <c:showLegendKey val="0"/>
          <c:showVal val="0"/>
          <c:showCatName val="0"/>
          <c:showSerName val="0"/>
          <c:showPercent val="0"/>
          <c:showBubbleSize val="0"/>
        </c:dLbls>
        <c:gapWidth val="50"/>
        <c:overlap val="100"/>
        <c:axId val="208701696"/>
        <c:axId val="208711680"/>
      </c:barChart>
      <c:catAx>
        <c:axId val="208701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711680"/>
        <c:crosses val="autoZero"/>
        <c:auto val="1"/>
        <c:lblAlgn val="ctr"/>
        <c:lblOffset val="100"/>
        <c:tickLblSkip val="1"/>
        <c:tickMarkSkip val="1"/>
        <c:noMultiLvlLbl val="0"/>
      </c:catAx>
      <c:valAx>
        <c:axId val="208711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701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'DHS03'!$C$18:$G$18</c:f>
              <c:numCache>
                <c:formatCode>###0.0</c:formatCode>
                <c:ptCount val="5"/>
                <c:pt idx="0">
                  <c:v>93.673979154189098</c:v>
                </c:pt>
                <c:pt idx="1">
                  <c:v>96.018886833150461</c:v>
                </c:pt>
                <c:pt idx="2">
                  <c:v>97.236892232580843</c:v>
                </c:pt>
                <c:pt idx="3">
                  <c:v>99.600055857709819</c:v>
                </c:pt>
                <c:pt idx="4">
                  <c:v>99.913017954660262</c:v>
                </c:pt>
              </c:numCache>
            </c:numRef>
          </c:val>
          <c:extLst>
            <c:ext xmlns:c16="http://schemas.microsoft.com/office/drawing/2014/chart" uri="{C3380CC4-5D6E-409C-BE32-E72D297353CC}">
              <c16:uniqueId val="{00000000-97A4-462A-ADF6-4E87C2B97512}"/>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'DHS03'!$C$19:$G$19</c:f>
              <c:numCache>
                <c:formatCode>###0.0</c:formatCode>
                <c:ptCount val="5"/>
                <c:pt idx="0">
                  <c:v>1.7967595921925616</c:v>
                </c:pt>
                <c:pt idx="1">
                  <c:v>0.18370677988789147</c:v>
                </c:pt>
                <c:pt idx="2">
                  <c:v>0.18829185017336114</c:v>
                </c:pt>
                <c:pt idx="3">
                  <c:v>0</c:v>
                </c:pt>
                <c:pt idx="4">
                  <c:v>0</c:v>
                </c:pt>
              </c:numCache>
            </c:numRef>
          </c:val>
          <c:extLst>
            <c:ext xmlns:c16="http://schemas.microsoft.com/office/drawing/2014/chart" uri="{C3380CC4-5D6E-409C-BE32-E72D297353CC}">
              <c16:uniqueId val="{00000001-97A4-462A-ADF6-4E87C2B97512}"/>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'DHS03'!$C$20:$G$20</c:f>
              <c:numCache>
                <c:formatCode>###0.0</c:formatCode>
                <c:ptCount val="5"/>
                <c:pt idx="0">
                  <c:v>4.4583214045346091</c:v>
                </c:pt>
                <c:pt idx="1">
                  <c:v>3.7974063869616477</c:v>
                </c:pt>
                <c:pt idx="2">
                  <c:v>2.5748159172457963</c:v>
                </c:pt>
                <c:pt idx="3">
                  <c:v>0.39994414229018105</c:v>
                </c:pt>
                <c:pt idx="4">
                  <c:v>8.6982045339738079E-2</c:v>
                </c:pt>
              </c:numCache>
            </c:numRef>
          </c:val>
          <c:extLst>
            <c:ext xmlns:c16="http://schemas.microsoft.com/office/drawing/2014/chart" uri="{C3380CC4-5D6E-409C-BE32-E72D297353CC}">
              <c16:uniqueId val="{00000002-97A4-462A-ADF6-4E87C2B97512}"/>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'DHS03'!$C$15:$G$15</c:f>
              <c:strCache>
                <c:ptCount val="5"/>
                <c:pt idx="0">
                  <c:v>Poorest</c:v>
                </c:pt>
                <c:pt idx="1">
                  <c:v>Poor</c:v>
                </c:pt>
                <c:pt idx="2">
                  <c:v>Middle</c:v>
                </c:pt>
                <c:pt idx="3">
                  <c:v>Rich</c:v>
                </c:pt>
                <c:pt idx="4">
                  <c:v>Richest</c:v>
                </c:pt>
              </c:strCache>
            </c:strRef>
          </c:cat>
          <c:val>
            <c:numRef>
              <c:f>'DHS03'!$C$21:$G$21</c:f>
              <c:numCache>
                <c:formatCode>###0.0</c:formatCode>
                <c:ptCount val="5"/>
                <c:pt idx="0">
                  <c:v>7.0939849083731174E-2</c:v>
                </c:pt>
                <c:pt idx="1">
                  <c:v>0</c:v>
                </c:pt>
                <c:pt idx="2">
                  <c:v>0</c:v>
                </c:pt>
                <c:pt idx="3">
                  <c:v>0</c:v>
                </c:pt>
                <c:pt idx="4">
                  <c:v>0</c:v>
                </c:pt>
              </c:numCache>
            </c:numRef>
          </c:val>
          <c:extLst>
            <c:ext xmlns:c16="http://schemas.microsoft.com/office/drawing/2014/chart" uri="{C3380CC4-5D6E-409C-BE32-E72D297353CC}">
              <c16:uniqueId val="{00000003-97A4-462A-ADF6-4E87C2B97512}"/>
            </c:ext>
          </c:extLst>
        </c:ser>
        <c:dLbls>
          <c:showLegendKey val="0"/>
          <c:showVal val="0"/>
          <c:showCatName val="0"/>
          <c:showSerName val="0"/>
          <c:showPercent val="0"/>
          <c:showBubbleSize val="0"/>
        </c:dLbls>
        <c:gapWidth val="50"/>
        <c:overlap val="100"/>
        <c:axId val="208843136"/>
        <c:axId val="208844672"/>
      </c:barChart>
      <c:catAx>
        <c:axId val="208843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844672"/>
        <c:crosses val="autoZero"/>
        <c:auto val="1"/>
        <c:lblAlgn val="ctr"/>
        <c:lblOffset val="100"/>
        <c:tickLblSkip val="1"/>
        <c:tickMarkSkip val="1"/>
        <c:noMultiLvlLbl val="0"/>
      </c:catAx>
      <c:valAx>
        <c:axId val="208844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843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'DHS03'!$R$121:$Y$121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'DHS03'!$R$124:$Y$124</c:f>
              <c:numCache>
                <c:formatCode>###0.0</c:formatCode>
                <c:ptCount val="8"/>
                <c:pt idx="0">
                  <c:v>97.631405158253983</c:v>
                </c:pt>
                <c:pt idx="1">
                  <c:v>98.921794512077142</c:v>
                </c:pt>
                <c:pt idx="2">
                  <c:v>80.959178064917509</c:v>
                </c:pt>
                <c:pt idx="3">
                  <c:v>97.088509057611176</c:v>
                </c:pt>
                <c:pt idx="4">
                  <c:v>0</c:v>
                </c:pt>
                <c:pt idx="5">
                  <c:v>0</c:v>
                </c:pt>
                <c:pt idx="6">
                  <c:v>0</c:v>
                </c:pt>
                <c:pt idx="7">
                  <c:v>98.69718055110539</c:v>
                </c:pt>
              </c:numCache>
            </c:numRef>
          </c:val>
          <c:extLst>
            <c:ext xmlns:c16="http://schemas.microsoft.com/office/drawing/2014/chart" uri="{C3380CC4-5D6E-409C-BE32-E72D297353CC}">
              <c16:uniqueId val="{00000000-667D-4A6A-96A9-09D4C18A5756}"/>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'DHS03'!$R$121:$Y$121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'DHS03'!$R$125:$Y$125</c:f>
              <c:numCache>
                <c:formatCode>###0.0</c:formatCode>
                <c:ptCount val="8"/>
                <c:pt idx="0">
                  <c:v>1.9924776562908977</c:v>
                </c:pt>
                <c:pt idx="1">
                  <c:v>0.79775640735546094</c:v>
                </c:pt>
                <c:pt idx="2">
                  <c:v>8.8956255587423243</c:v>
                </c:pt>
                <c:pt idx="3">
                  <c:v>2.5916850467124131</c:v>
                </c:pt>
                <c:pt idx="4">
                  <c:v>0</c:v>
                </c:pt>
                <c:pt idx="5">
                  <c:v>0</c:v>
                </c:pt>
                <c:pt idx="6">
                  <c:v>0</c:v>
                </c:pt>
                <c:pt idx="7">
                  <c:v>1.2999628644015908</c:v>
                </c:pt>
              </c:numCache>
            </c:numRef>
          </c:val>
          <c:extLst>
            <c:ext xmlns:c16="http://schemas.microsoft.com/office/drawing/2014/chart" uri="{C3380CC4-5D6E-409C-BE32-E72D297353CC}">
              <c16:uniqueId val="{00000001-667D-4A6A-96A9-09D4C18A5756}"/>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'DHS03'!$R$121:$Y$121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'DHS03'!$R$126:$Y$126</c:f>
              <c:numCache>
                <c:formatCode>###0.0</c:formatCode>
                <c:ptCount val="8"/>
                <c:pt idx="0">
                  <c:v>3.0758728897239962E-13</c:v>
                </c:pt>
                <c:pt idx="1">
                  <c:v>7.9658502016854982E-14</c:v>
                </c:pt>
                <c:pt idx="2">
                  <c:v>5.7532368219457535</c:v>
                </c:pt>
                <c:pt idx="3">
                  <c:v>-2.1299628727433628E-13</c:v>
                </c:pt>
                <c:pt idx="4">
                  <c:v>0</c:v>
                </c:pt>
                <c:pt idx="5">
                  <c:v>0</c:v>
                </c:pt>
                <c:pt idx="6">
                  <c:v>0</c:v>
                </c:pt>
                <c:pt idx="7">
                  <c:v>-5.9043915590084595E-14</c:v>
                </c:pt>
              </c:numCache>
            </c:numRef>
          </c:val>
          <c:extLst>
            <c:ext xmlns:c16="http://schemas.microsoft.com/office/drawing/2014/chart" uri="{C3380CC4-5D6E-409C-BE32-E72D297353CC}">
              <c16:uniqueId val="{00000002-667D-4A6A-96A9-09D4C18A5756}"/>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'DHS03'!$R$121:$Y$121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'DHS03'!$R$127:$Y$127</c:f>
              <c:numCache>
                <c:formatCode>###0.0</c:formatCode>
                <c:ptCount val="8"/>
                <c:pt idx="0">
                  <c:v>0.37611718545481149</c:v>
                </c:pt>
                <c:pt idx="1">
                  <c:v>0.2804490805673176</c:v>
                </c:pt>
                <c:pt idx="2">
                  <c:v>4.391959554394413</c:v>
                </c:pt>
                <c:pt idx="3">
                  <c:v>0.31980589567662349</c:v>
                </c:pt>
                <c:pt idx="4">
                  <c:v>0</c:v>
                </c:pt>
                <c:pt idx="5">
                  <c:v>0</c:v>
                </c:pt>
                <c:pt idx="6">
                  <c:v>0</c:v>
                </c:pt>
                <c:pt idx="7">
                  <c:v>2.8565844930781093E-3</c:v>
                </c:pt>
              </c:numCache>
            </c:numRef>
          </c:val>
          <c:extLst>
            <c:ext xmlns:c16="http://schemas.microsoft.com/office/drawing/2014/chart" uri="{C3380CC4-5D6E-409C-BE32-E72D297353CC}">
              <c16:uniqueId val="{00000003-667D-4A6A-96A9-09D4C18A5756}"/>
            </c:ext>
          </c:extLst>
        </c:ser>
        <c:dLbls>
          <c:showLegendKey val="0"/>
          <c:showVal val="0"/>
          <c:showCatName val="0"/>
          <c:showSerName val="0"/>
          <c:showPercent val="0"/>
          <c:showBubbleSize val="0"/>
        </c:dLbls>
        <c:gapWidth val="50"/>
        <c:overlap val="100"/>
        <c:axId val="210685312"/>
        <c:axId val="210961536"/>
      </c:barChart>
      <c:catAx>
        <c:axId val="210685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961536"/>
        <c:crosses val="autoZero"/>
        <c:auto val="1"/>
        <c:lblAlgn val="ctr"/>
        <c:lblOffset val="100"/>
        <c:tickLblSkip val="1"/>
        <c:tickMarkSkip val="1"/>
        <c:noMultiLvlLbl val="0"/>
      </c:catAx>
      <c:valAx>
        <c:axId val="210961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685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EBB-4A26-8865-86BB72696BA4}"/>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EBB-4A26-8865-86BB72696BA4}"/>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'DHS03'!$M$221:$Q$221</c:f>
              <c:strCache>
                <c:ptCount val="5"/>
                <c:pt idx="0">
                  <c:v>Poorest</c:v>
                </c:pt>
                <c:pt idx="1">
                  <c:v>Poor</c:v>
                </c:pt>
                <c:pt idx="2">
                  <c:v>Middle</c:v>
                </c:pt>
                <c:pt idx="3">
                  <c:v>Rich</c:v>
                </c:pt>
                <c:pt idx="4">
                  <c:v>Richest</c:v>
                </c:pt>
              </c:strCache>
            </c:strRef>
          </c:cat>
          <c:val>
            <c:numRef>
              <c:f>'DHS03'!$M$224:$Q$224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EBB-4A26-8865-86BB72696BA4}"/>
            </c:ext>
          </c:extLst>
        </c:ser>
        <c:dLbls>
          <c:showLegendKey val="0"/>
          <c:showVal val="0"/>
          <c:showCatName val="0"/>
          <c:showSerName val="0"/>
          <c:showPercent val="0"/>
          <c:showBubbleSize val="0"/>
        </c:dLbls>
        <c:gapWidth val="50"/>
        <c:overlap val="100"/>
        <c:axId val="211088896"/>
        <c:axId val="211090432"/>
      </c:barChart>
      <c:catAx>
        <c:axId val="211088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90432"/>
        <c:crosses val="autoZero"/>
        <c:auto val="1"/>
        <c:lblAlgn val="ctr"/>
        <c:lblOffset val="100"/>
        <c:tickLblSkip val="1"/>
        <c:tickMarkSkip val="1"/>
        <c:noMultiLvlLbl val="0"/>
      </c:catAx>
      <c:valAx>
        <c:axId val="21109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88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'DHS03'!$R$221:$Y$221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'DHS03'!$R$222:$Y$222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D2E4-4508-A3D2-2E244117D64B}"/>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'DHS03'!$R$221:$Y$221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'DHS03'!$R$223:$Y$223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D2E4-4508-A3D2-2E244117D64B}"/>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'DHS03'!$R$221:$Y$221</c:f>
              <c:strCache>
                <c:ptCount val="8"/>
                <c:pt idx="0">
                  <c:v>..lower egypt - rural</c:v>
                </c:pt>
                <c:pt idx="1">
                  <c:v>..lower egypt - urban</c:v>
                </c:pt>
                <c:pt idx="2">
                  <c:v>..upper egypt - rural</c:v>
                </c:pt>
                <c:pt idx="3">
                  <c:v>..upper egypt - urban</c:v>
                </c:pt>
                <c:pt idx="4">
                  <c:v>frontier governorates</c:v>
                </c:pt>
                <c:pt idx="5">
                  <c:v>lower egypt</c:v>
                </c:pt>
                <c:pt idx="6">
                  <c:v>upper egypt</c:v>
                </c:pt>
                <c:pt idx="7">
                  <c:v>urban governorates</c:v>
                </c:pt>
              </c:strCache>
            </c:strRef>
          </c:cat>
          <c:val>
            <c:numRef>
              <c:f>'DHS03'!$R$224:$Y$224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2E4-4508-A3D2-2E244117D64B}"/>
            </c:ext>
          </c:extLst>
        </c:ser>
        <c:dLbls>
          <c:showLegendKey val="0"/>
          <c:showVal val="0"/>
          <c:showCatName val="0"/>
          <c:showSerName val="0"/>
          <c:showPercent val="0"/>
          <c:showBubbleSize val="0"/>
        </c:dLbls>
        <c:gapWidth val="50"/>
        <c:overlap val="100"/>
        <c:axId val="211150720"/>
        <c:axId val="211152256"/>
      </c:barChart>
      <c:catAx>
        <c:axId val="211150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2256"/>
        <c:crosses val="autoZero"/>
        <c:auto val="1"/>
        <c:lblAlgn val="ctr"/>
        <c:lblOffset val="100"/>
        <c:tickLblSkip val="1"/>
        <c:tickMarkSkip val="1"/>
        <c:noMultiLvlLbl val="0"/>
      </c:catAx>
      <c:valAx>
        <c:axId val="211152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0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D89-4770-8463-66D4956AFE0A}"/>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D89-4770-8463-66D4956AFE0A}"/>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'DHS03'!$C$221:$G$221</c:f>
              <c:strCache>
                <c:ptCount val="5"/>
                <c:pt idx="0">
                  <c:v>Poorest</c:v>
                </c:pt>
                <c:pt idx="1">
                  <c:v>Poor</c:v>
                </c:pt>
                <c:pt idx="2">
                  <c:v>Middle</c:v>
                </c:pt>
                <c:pt idx="3">
                  <c:v>Rich</c:v>
                </c:pt>
                <c:pt idx="4">
                  <c:v>Richest</c:v>
                </c:pt>
              </c:strCache>
            </c:strRef>
          </c:cat>
          <c:val>
            <c:numRef>
              <c:f>'DHS03'!$C$224:$G$224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D89-4770-8463-66D4956AFE0A}"/>
            </c:ext>
          </c:extLst>
        </c:ser>
        <c:dLbls>
          <c:showLegendKey val="0"/>
          <c:showVal val="0"/>
          <c:showCatName val="0"/>
          <c:showSerName val="0"/>
          <c:showPercent val="0"/>
          <c:showBubbleSize val="0"/>
        </c:dLbls>
        <c:gapWidth val="50"/>
        <c:overlap val="100"/>
        <c:axId val="211200256"/>
        <c:axId val="210771968"/>
      </c:barChart>
      <c:catAx>
        <c:axId val="211200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771968"/>
        <c:crosses val="autoZero"/>
        <c:auto val="1"/>
        <c:lblAlgn val="ctr"/>
        <c:lblOffset val="100"/>
        <c:tickLblSkip val="1"/>
        <c:tickMarkSkip val="1"/>
        <c:noMultiLvlLbl val="0"/>
      </c:catAx>
      <c:valAx>
        <c:axId val="210771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0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'DHS03'!$H$18:$L$18</c:f>
              <c:numCache>
                <c:formatCode>###0.0</c:formatCode>
                <c:ptCount val="5"/>
                <c:pt idx="0">
                  <c:v>99.275302786487913</c:v>
                </c:pt>
                <c:pt idx="1">
                  <c:v>99.944831867554385</c:v>
                </c:pt>
                <c:pt idx="2">
                  <c:v>100</c:v>
                </c:pt>
                <c:pt idx="3">
                  <c:v>100</c:v>
                </c:pt>
                <c:pt idx="4">
                  <c:v>99.802533936575472</c:v>
                </c:pt>
              </c:numCache>
            </c:numRef>
          </c:val>
          <c:extLst>
            <c:ext xmlns:c16="http://schemas.microsoft.com/office/drawing/2014/chart" uri="{C3380CC4-5D6E-409C-BE32-E72D297353CC}">
              <c16:uniqueId val="{00000000-7090-49EA-8236-406F4D87154D}"/>
            </c:ext>
          </c:extLst>
        </c:ser>
        <c:ser>
          <c:idx val="1"/>
          <c:order val="1"/>
          <c:tx>
            <c:strRef>
              <c:f>'DHS03'!$B$19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'DHS03'!$H$19:$L$19</c:f>
              <c:numCache>
                <c:formatCode>###0.0</c:formatCode>
                <c:ptCount val="5"/>
                <c:pt idx="0">
                  <c:v>0.36641959319595563</c:v>
                </c:pt>
                <c:pt idx="1">
                  <c:v>0</c:v>
                </c:pt>
                <c:pt idx="2">
                  <c:v>0</c:v>
                </c:pt>
                <c:pt idx="3">
                  <c:v>0</c:v>
                </c:pt>
                <c:pt idx="4">
                  <c:v>0</c:v>
                </c:pt>
              </c:numCache>
            </c:numRef>
          </c:val>
          <c:extLst>
            <c:ext xmlns:c16="http://schemas.microsoft.com/office/drawing/2014/chart" uri="{C3380CC4-5D6E-409C-BE32-E72D297353CC}">
              <c16:uniqueId val="{00000001-7090-49EA-8236-406F4D87154D}"/>
            </c:ext>
          </c:extLst>
        </c:ser>
        <c:ser>
          <c:idx val="2"/>
          <c:order val="2"/>
          <c:tx>
            <c:strRef>
              <c:f>'DHS03'!$B$20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'DHS03'!$H$20:$L$20</c:f>
              <c:numCache>
                <c:formatCode>###0.0</c:formatCode>
                <c:ptCount val="5"/>
                <c:pt idx="0">
                  <c:v>0.35827762031613142</c:v>
                </c:pt>
                <c:pt idx="1">
                  <c:v>5.516813244561547E-2</c:v>
                </c:pt>
                <c:pt idx="2">
                  <c:v>0</c:v>
                </c:pt>
                <c:pt idx="3">
                  <c:v>0</c:v>
                </c:pt>
                <c:pt idx="4">
                  <c:v>0.19746606342452822</c:v>
                </c:pt>
              </c:numCache>
            </c:numRef>
          </c:val>
          <c:extLst>
            <c:ext xmlns:c16="http://schemas.microsoft.com/office/drawing/2014/chart" uri="{C3380CC4-5D6E-409C-BE32-E72D297353CC}">
              <c16:uniqueId val="{00000002-7090-49EA-8236-406F4D87154D}"/>
            </c:ext>
          </c:extLst>
        </c:ser>
        <c:ser>
          <c:idx val="3"/>
          <c:order val="3"/>
          <c:tx>
            <c:strRef>
              <c:f>'DHS03'!$B$21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'DHS03'!$H$15:$L$15</c:f>
              <c:strCache>
                <c:ptCount val="5"/>
                <c:pt idx="0">
                  <c:v>Poorest</c:v>
                </c:pt>
                <c:pt idx="1">
                  <c:v>Poor</c:v>
                </c:pt>
                <c:pt idx="2">
                  <c:v>Middle</c:v>
                </c:pt>
                <c:pt idx="3">
                  <c:v>Rich</c:v>
                </c:pt>
                <c:pt idx="4">
                  <c:v>Richest</c:v>
                </c:pt>
              </c:strCache>
            </c:strRef>
          </c:cat>
          <c:val>
            <c:numRef>
              <c:f>'DHS03'!$H$21:$L$21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090-49EA-8236-406F4D87154D}"/>
            </c:ext>
          </c:extLst>
        </c:ser>
        <c:dLbls>
          <c:showLegendKey val="0"/>
          <c:showVal val="0"/>
          <c:showCatName val="0"/>
          <c:showSerName val="0"/>
          <c:showPercent val="0"/>
          <c:showBubbleSize val="0"/>
        </c:dLbls>
        <c:gapWidth val="50"/>
        <c:overlap val="100"/>
        <c:axId val="210853888"/>
        <c:axId val="210855424"/>
      </c:barChart>
      <c:catAx>
        <c:axId val="21085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855424"/>
        <c:crosses val="autoZero"/>
        <c:auto val="1"/>
        <c:lblAlgn val="ctr"/>
        <c:lblOffset val="100"/>
        <c:tickLblSkip val="1"/>
        <c:tickMarkSkip val="1"/>
        <c:noMultiLvlLbl val="0"/>
      </c:catAx>
      <c:valAx>
        <c:axId val="210855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853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'DHS03'!$H$124:$L$124</c:f>
              <c:numCache>
                <c:formatCode>###0.0</c:formatCode>
                <c:ptCount val="5"/>
                <c:pt idx="0">
                  <c:v>93.896808037955282</c:v>
                </c:pt>
                <c:pt idx="1">
                  <c:v>98.300000000000054</c:v>
                </c:pt>
                <c:pt idx="2">
                  <c:v>99.600000000000321</c:v>
                </c:pt>
                <c:pt idx="3">
                  <c:v>99.800000000000168</c:v>
                </c:pt>
                <c:pt idx="4">
                  <c:v>99.800000000000054</c:v>
                </c:pt>
              </c:numCache>
            </c:numRef>
          </c:val>
          <c:extLst>
            <c:ext xmlns:c16="http://schemas.microsoft.com/office/drawing/2014/chart" uri="{C3380CC4-5D6E-409C-BE32-E72D297353CC}">
              <c16:uniqueId val="{00000000-D74B-40C2-849C-D813D9DB06CE}"/>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'DHS03'!$H$125:$L$125</c:f>
              <c:numCache>
                <c:formatCode>###0.0</c:formatCode>
                <c:ptCount val="5"/>
                <c:pt idx="0">
                  <c:v>5.2550483907197778</c:v>
                </c:pt>
                <c:pt idx="1">
                  <c:v>1.7000000000000008</c:v>
                </c:pt>
                <c:pt idx="2">
                  <c:v>0.40000000000000135</c:v>
                </c:pt>
                <c:pt idx="3">
                  <c:v>0.20000000000000034</c:v>
                </c:pt>
                <c:pt idx="4">
                  <c:v>0.20000000000000015</c:v>
                </c:pt>
              </c:numCache>
            </c:numRef>
          </c:val>
          <c:extLst>
            <c:ext xmlns:c16="http://schemas.microsoft.com/office/drawing/2014/chart" uri="{C3380CC4-5D6E-409C-BE32-E72D297353CC}">
              <c16:uniqueId val="{00000001-D74B-40C2-849C-D813D9DB06CE}"/>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'DHS03'!$H$126:$L$126</c:f>
              <c:numCache>
                <c:formatCode>###0.0</c:formatCode>
                <c:ptCount val="5"/>
                <c:pt idx="0">
                  <c:v>7.1942451995710144E-14</c:v>
                </c:pt>
                <c:pt idx="1">
                  <c:v>-5.4845017416482733E-14</c:v>
                </c:pt>
                <c:pt idx="2">
                  <c:v>-3.2251978865360797E-13</c:v>
                </c:pt>
                <c:pt idx="3">
                  <c:v>-1.6803225477701744E-13</c:v>
                </c:pt>
                <c:pt idx="4">
                  <c:v>-5.415112802609201E-14</c:v>
                </c:pt>
              </c:numCache>
            </c:numRef>
          </c:val>
          <c:extLst>
            <c:ext xmlns:c16="http://schemas.microsoft.com/office/drawing/2014/chart" uri="{C3380CC4-5D6E-409C-BE32-E72D297353CC}">
              <c16:uniqueId val="{00000002-D74B-40C2-849C-D813D9DB06CE}"/>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'DHS03'!$H$121:$L$121</c:f>
              <c:strCache>
                <c:ptCount val="5"/>
                <c:pt idx="0">
                  <c:v>Poorest</c:v>
                </c:pt>
                <c:pt idx="1">
                  <c:v>Poor</c:v>
                </c:pt>
                <c:pt idx="2">
                  <c:v>Middle</c:v>
                </c:pt>
                <c:pt idx="3">
                  <c:v>Rich</c:v>
                </c:pt>
                <c:pt idx="4">
                  <c:v>Richest</c:v>
                </c:pt>
              </c:strCache>
            </c:strRef>
          </c:cat>
          <c:val>
            <c:numRef>
              <c:f>'DHS03'!$H$127:$L$127</c:f>
              <c:numCache>
                <c:formatCode>###0.0</c:formatCode>
                <c:ptCount val="5"/>
                <c:pt idx="0">
                  <c:v>0.84814357132486862</c:v>
                </c:pt>
                <c:pt idx="1">
                  <c:v>0</c:v>
                </c:pt>
                <c:pt idx="2">
                  <c:v>0</c:v>
                </c:pt>
                <c:pt idx="3">
                  <c:v>0</c:v>
                </c:pt>
                <c:pt idx="4">
                  <c:v>0</c:v>
                </c:pt>
              </c:numCache>
            </c:numRef>
          </c:val>
          <c:extLst>
            <c:ext xmlns:c16="http://schemas.microsoft.com/office/drawing/2014/chart" uri="{C3380CC4-5D6E-409C-BE32-E72D297353CC}">
              <c16:uniqueId val="{00000003-D74B-40C2-849C-D813D9DB06CE}"/>
            </c:ext>
          </c:extLst>
        </c:ser>
        <c:dLbls>
          <c:showLegendKey val="0"/>
          <c:showVal val="0"/>
          <c:showCatName val="0"/>
          <c:showSerName val="0"/>
          <c:showPercent val="0"/>
          <c:showBubbleSize val="0"/>
        </c:dLbls>
        <c:gapWidth val="50"/>
        <c:overlap val="100"/>
        <c:axId val="210925056"/>
        <c:axId val="210926592"/>
      </c:barChart>
      <c:catAx>
        <c:axId val="210925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926592"/>
        <c:crosses val="autoZero"/>
        <c:auto val="1"/>
        <c:lblAlgn val="ctr"/>
        <c:lblOffset val="100"/>
        <c:tickLblSkip val="1"/>
        <c:tickMarkSkip val="1"/>
        <c:noMultiLvlLbl val="0"/>
      </c:catAx>
      <c:valAx>
        <c:axId val="210926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925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4F61-4A62-87DC-A00E30798159}"/>
            </c:ext>
          </c:extLst>
        </c:ser>
        <c:ser>
          <c:idx val="1"/>
          <c:order val="1"/>
          <c:tx>
            <c:strRef>
              <c:f>'DHS03'!$B$223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4F61-4A62-87DC-A00E30798159}"/>
            </c:ext>
          </c:extLst>
        </c:ser>
        <c:ser>
          <c:idx val="2"/>
          <c:order val="2"/>
          <c:tx>
            <c:strRef>
              <c:f>'DHS03'!$B$224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'DHS03'!$H$221:$L$221</c:f>
              <c:strCache>
                <c:ptCount val="5"/>
                <c:pt idx="0">
                  <c:v>Poorest</c:v>
                </c:pt>
                <c:pt idx="1">
                  <c:v>Poor</c:v>
                </c:pt>
                <c:pt idx="2">
                  <c:v>Middle</c:v>
                </c:pt>
                <c:pt idx="3">
                  <c:v>Rich</c:v>
                </c:pt>
                <c:pt idx="4">
                  <c:v>Richest</c:v>
                </c:pt>
              </c:strCache>
            </c:strRef>
          </c:cat>
          <c:val>
            <c:numRef>
              <c:f>'DHS03'!$H$224:$L$224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4F61-4A62-87DC-A00E30798159}"/>
            </c:ext>
          </c:extLst>
        </c:ser>
        <c:dLbls>
          <c:showLegendKey val="0"/>
          <c:showVal val="0"/>
          <c:showCatName val="0"/>
          <c:showSerName val="0"/>
          <c:showPercent val="0"/>
          <c:showBubbleSize val="0"/>
        </c:dLbls>
        <c:gapWidth val="50"/>
        <c:overlap val="100"/>
        <c:axId val="211572608"/>
        <c:axId val="211574144"/>
      </c:barChart>
      <c:catAx>
        <c:axId val="211572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574144"/>
        <c:crosses val="autoZero"/>
        <c:auto val="1"/>
        <c:lblAlgn val="ctr"/>
        <c:lblOffset val="100"/>
        <c:tickLblSkip val="1"/>
        <c:tickMarkSkip val="1"/>
        <c:noMultiLvlLbl val="0"/>
      </c:catAx>
      <c:valAx>
        <c:axId val="2115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572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'DHS03'!$C$124:$G$124</c:f>
              <c:numCache>
                <c:formatCode>###0.0</c:formatCode>
                <c:ptCount val="5"/>
                <c:pt idx="0">
                  <c:v>76.550759085075796</c:v>
                </c:pt>
                <c:pt idx="1">
                  <c:v>92.451895873432917</c:v>
                </c:pt>
                <c:pt idx="2">
                  <c:v>96.884676984126074</c:v>
                </c:pt>
                <c:pt idx="3">
                  <c:v>98.900000000000333</c:v>
                </c:pt>
                <c:pt idx="4">
                  <c:v>99.699999999999875</c:v>
                </c:pt>
              </c:numCache>
            </c:numRef>
          </c:val>
          <c:extLst>
            <c:ext xmlns:c16="http://schemas.microsoft.com/office/drawing/2014/chart" uri="{C3380CC4-5D6E-409C-BE32-E72D297353CC}">
              <c16:uniqueId val="{00000000-259D-4CED-B545-6DC64B215806}"/>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'DHS03'!$C$125:$G$125</c:f>
              <c:numCache>
                <c:formatCode>###0.0</c:formatCode>
                <c:ptCount val="5"/>
                <c:pt idx="0">
                  <c:v>8.3170447786445987</c:v>
                </c:pt>
                <c:pt idx="1">
                  <c:v>5.3807981725278422</c:v>
                </c:pt>
                <c:pt idx="2">
                  <c:v>2.9964333087874042</c:v>
                </c:pt>
                <c:pt idx="3">
                  <c:v>1.1000000000000036</c:v>
                </c:pt>
                <c:pt idx="4">
                  <c:v>0.2999999999999996</c:v>
                </c:pt>
              </c:numCache>
            </c:numRef>
          </c:val>
          <c:extLst>
            <c:ext xmlns:c16="http://schemas.microsoft.com/office/drawing/2014/chart" uri="{C3380CC4-5D6E-409C-BE32-E72D297353CC}">
              <c16:uniqueId val="{00000001-259D-4CED-B545-6DC64B215806}"/>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'DHS03'!$C$126:$G$126</c:f>
              <c:numCache>
                <c:formatCode>###0.0</c:formatCode>
                <c:ptCount val="5"/>
                <c:pt idx="0">
                  <c:v>8.8019178159608682</c:v>
                </c:pt>
                <c:pt idx="1">
                  <c:v>1.8073574571298587</c:v>
                </c:pt>
                <c:pt idx="2">
                  <c:v>5.8147930914742574E-14</c:v>
                </c:pt>
                <c:pt idx="3">
                  <c:v>-3.361755318564974E-13</c:v>
                </c:pt>
                <c:pt idx="4">
                  <c:v>1.2545520178264269E-13</c:v>
                </c:pt>
              </c:numCache>
            </c:numRef>
          </c:val>
          <c:extLst>
            <c:ext xmlns:c16="http://schemas.microsoft.com/office/drawing/2014/chart" uri="{C3380CC4-5D6E-409C-BE32-E72D297353CC}">
              <c16:uniqueId val="{00000002-259D-4CED-B545-6DC64B215806}"/>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'DHS03'!$C$121:$G$121</c:f>
              <c:strCache>
                <c:ptCount val="5"/>
                <c:pt idx="0">
                  <c:v>Poorest</c:v>
                </c:pt>
                <c:pt idx="1">
                  <c:v>Poor</c:v>
                </c:pt>
                <c:pt idx="2">
                  <c:v>Middle</c:v>
                </c:pt>
                <c:pt idx="3">
                  <c:v>Rich</c:v>
                </c:pt>
                <c:pt idx="4">
                  <c:v>Richest</c:v>
                </c:pt>
              </c:strCache>
            </c:strRef>
          </c:cat>
          <c:val>
            <c:numRef>
              <c:f>'DHS03'!$C$127:$G$127</c:f>
              <c:numCache>
                <c:formatCode>###0.0</c:formatCode>
                <c:ptCount val="5"/>
                <c:pt idx="0">
                  <c:v>6.3302783203187367</c:v>
                </c:pt>
                <c:pt idx="1">
                  <c:v>0.35994849690938163</c:v>
                </c:pt>
                <c:pt idx="2">
                  <c:v>0.11888970708646387</c:v>
                </c:pt>
                <c:pt idx="3">
                  <c:v>0</c:v>
                </c:pt>
                <c:pt idx="4">
                  <c:v>0</c:v>
                </c:pt>
              </c:numCache>
            </c:numRef>
          </c:val>
          <c:extLst>
            <c:ext xmlns:c16="http://schemas.microsoft.com/office/drawing/2014/chart" uri="{C3380CC4-5D6E-409C-BE32-E72D297353CC}">
              <c16:uniqueId val="{00000003-259D-4CED-B545-6DC64B215806}"/>
            </c:ext>
          </c:extLst>
        </c:ser>
        <c:dLbls>
          <c:showLegendKey val="0"/>
          <c:showVal val="0"/>
          <c:showCatName val="0"/>
          <c:showSerName val="0"/>
          <c:showPercent val="0"/>
          <c:showBubbleSize val="0"/>
        </c:dLbls>
        <c:gapWidth val="50"/>
        <c:overlap val="100"/>
        <c:axId val="211027072"/>
        <c:axId val="211028608"/>
      </c:barChart>
      <c:catAx>
        <c:axId val="211027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28608"/>
        <c:crosses val="autoZero"/>
        <c:auto val="1"/>
        <c:lblAlgn val="ctr"/>
        <c:lblOffset val="100"/>
        <c:tickLblSkip val="1"/>
        <c:tickMarkSkip val="1"/>
        <c:noMultiLvlLbl val="0"/>
      </c:catAx>
      <c:valAx>
        <c:axId val="211028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27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'DHS03'!$M$124:$Q$124</c:f>
              <c:numCache>
                <c:formatCode>###0.0</c:formatCode>
                <c:ptCount val="5"/>
                <c:pt idx="0">
                  <c:v>69.793461953887913</c:v>
                </c:pt>
                <c:pt idx="1">
                  <c:v>87.323901717180817</c:v>
                </c:pt>
                <c:pt idx="2">
                  <c:v>93.707997005257326</c:v>
                </c:pt>
                <c:pt idx="3">
                  <c:v>96.31826565568673</c:v>
                </c:pt>
                <c:pt idx="4">
                  <c:v>98.60000000000035</c:v>
                </c:pt>
              </c:numCache>
            </c:numRef>
          </c:val>
          <c:extLst>
            <c:ext xmlns:c16="http://schemas.microsoft.com/office/drawing/2014/chart" uri="{C3380CC4-5D6E-409C-BE32-E72D297353CC}">
              <c16:uniqueId val="{00000000-25AA-48F6-A790-0343B93E77A1}"/>
            </c:ext>
          </c:extLst>
        </c:ser>
        <c:ser>
          <c:idx val="1"/>
          <c:order val="1"/>
          <c:tx>
            <c:strRef>
              <c:f>'DHS03'!$B$125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'DHS03'!$M$125:$Q$125</c:f>
              <c:numCache>
                <c:formatCode>###0.0</c:formatCode>
                <c:ptCount val="5"/>
                <c:pt idx="0">
                  <c:v>8.6261582190198549</c:v>
                </c:pt>
                <c:pt idx="1">
                  <c:v>7.387488431605318</c:v>
                </c:pt>
                <c:pt idx="2">
                  <c:v>5.2444813529869467</c:v>
                </c:pt>
                <c:pt idx="3">
                  <c:v>3.5932202731655156</c:v>
                </c:pt>
                <c:pt idx="4">
                  <c:v>1.4000000000000048</c:v>
                </c:pt>
              </c:numCache>
            </c:numRef>
          </c:val>
          <c:extLst>
            <c:ext xmlns:c16="http://schemas.microsoft.com/office/drawing/2014/chart" uri="{C3380CC4-5D6E-409C-BE32-E72D297353CC}">
              <c16:uniqueId val="{00000001-25AA-48F6-A790-0343B93E77A1}"/>
            </c:ext>
          </c:extLst>
        </c:ser>
        <c:ser>
          <c:idx val="2"/>
          <c:order val="2"/>
          <c:tx>
            <c:strRef>
              <c:f>'DHS03'!$B$126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'DHS03'!$M$126:$Q$126</c:f>
              <c:numCache>
                <c:formatCode>###0.0</c:formatCode>
                <c:ptCount val="5"/>
                <c:pt idx="0">
                  <c:v>11.536447277858683</c:v>
                </c:pt>
                <c:pt idx="1">
                  <c:v>4.574136858206602</c:v>
                </c:pt>
                <c:pt idx="2">
                  <c:v>0.69537905327754079</c:v>
                </c:pt>
                <c:pt idx="3">
                  <c:v>-9.9811674254779076E-2</c:v>
                </c:pt>
                <c:pt idx="4">
                  <c:v>-3.5438318946034997E-13</c:v>
                </c:pt>
              </c:numCache>
            </c:numRef>
          </c:val>
          <c:extLst>
            <c:ext xmlns:c16="http://schemas.microsoft.com/office/drawing/2014/chart" uri="{C3380CC4-5D6E-409C-BE32-E72D297353CC}">
              <c16:uniqueId val="{00000002-25AA-48F6-A790-0343B93E77A1}"/>
            </c:ext>
          </c:extLst>
        </c:ser>
        <c:ser>
          <c:idx val="3"/>
          <c:order val="3"/>
          <c:tx>
            <c:strRef>
              <c:f>'DHS03'!$B$127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'DHS03'!$M$121:$Q$121</c:f>
              <c:strCache>
                <c:ptCount val="5"/>
                <c:pt idx="0">
                  <c:v>Poorest</c:v>
                </c:pt>
                <c:pt idx="1">
                  <c:v>Poor</c:v>
                </c:pt>
                <c:pt idx="2">
                  <c:v>Middle</c:v>
                </c:pt>
                <c:pt idx="3">
                  <c:v>Rich</c:v>
                </c:pt>
                <c:pt idx="4">
                  <c:v>Richest</c:v>
                </c:pt>
              </c:strCache>
            </c:strRef>
          </c:cat>
          <c:val>
            <c:numRef>
              <c:f>'DHS03'!$M$127:$Q$127</c:f>
              <c:numCache>
                <c:formatCode>###0.0</c:formatCode>
                <c:ptCount val="5"/>
                <c:pt idx="0">
                  <c:v>10.043932549233547</c:v>
                </c:pt>
                <c:pt idx="1">
                  <c:v>0.71447299300726241</c:v>
                </c:pt>
                <c:pt idx="2">
                  <c:v>0.35214258847818664</c:v>
                </c:pt>
                <c:pt idx="3">
                  <c:v>0.18832574540253341</c:v>
                </c:pt>
                <c:pt idx="4">
                  <c:v>0</c:v>
                </c:pt>
              </c:numCache>
            </c:numRef>
          </c:val>
          <c:extLst>
            <c:ext xmlns:c16="http://schemas.microsoft.com/office/drawing/2014/chart" uri="{C3380CC4-5D6E-409C-BE32-E72D297353CC}">
              <c16:uniqueId val="{00000003-25AA-48F6-A790-0343B93E77A1}"/>
            </c:ext>
          </c:extLst>
        </c:ser>
        <c:dLbls>
          <c:showLegendKey val="0"/>
          <c:showVal val="0"/>
          <c:showCatName val="0"/>
          <c:showSerName val="0"/>
          <c:showPercent val="0"/>
          <c:showBubbleSize val="0"/>
        </c:dLbls>
        <c:gapWidth val="50"/>
        <c:overlap val="100"/>
        <c:axId val="208971648"/>
        <c:axId val="208973184"/>
      </c:barChart>
      <c:catAx>
        <c:axId val="20897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973184"/>
        <c:crosses val="autoZero"/>
        <c:auto val="1"/>
        <c:lblAlgn val="ctr"/>
        <c:lblOffset val="100"/>
        <c:tickLblSkip val="1"/>
        <c:tickMarkSkip val="1"/>
        <c:noMultiLvlLbl val="0"/>
      </c:catAx>
      <c:valAx>
        <c:axId val="208973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97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'DHS05'!$M$18:$Q$18</c:f>
              <c:numCache>
                <c:formatCode>###0.0</c:formatCode>
                <c:ptCount val="5"/>
                <c:pt idx="0">
                  <c:v>98.460160028072352</c:v>
                </c:pt>
                <c:pt idx="1">
                  <c:v>98.725850628731521</c:v>
                </c:pt>
                <c:pt idx="2">
                  <c:v>99.414879252483729</c:v>
                </c:pt>
                <c:pt idx="3">
                  <c:v>99.813245266608348</c:v>
                </c:pt>
                <c:pt idx="4">
                  <c:v>99.664103725916604</c:v>
                </c:pt>
              </c:numCache>
            </c:numRef>
          </c:val>
          <c:extLst>
            <c:ext xmlns:c16="http://schemas.microsoft.com/office/drawing/2014/chart" uri="{C3380CC4-5D6E-409C-BE32-E72D297353CC}">
              <c16:uniqueId val="{00000000-01A2-4518-BBFD-22282D132E29}"/>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'DHS05'!$M$19:$Q$19</c:f>
              <c:numCache>
                <c:formatCode>###0.0</c:formatCode>
                <c:ptCount val="5"/>
                <c:pt idx="0">
                  <c:v>1.0974293319421937</c:v>
                </c:pt>
                <c:pt idx="1">
                  <c:v>1.1188560401380216</c:v>
                </c:pt>
                <c:pt idx="2">
                  <c:v>0.31174751937436063</c:v>
                </c:pt>
                <c:pt idx="3">
                  <c:v>0.14463789014494122</c:v>
                </c:pt>
                <c:pt idx="4">
                  <c:v>0.31635411935202445</c:v>
                </c:pt>
              </c:numCache>
            </c:numRef>
          </c:val>
          <c:extLst>
            <c:ext xmlns:c16="http://schemas.microsoft.com/office/drawing/2014/chart" uri="{C3380CC4-5D6E-409C-BE32-E72D297353CC}">
              <c16:uniqueId val="{00000001-01A2-4518-BBFD-22282D132E29}"/>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'DHS05'!$M$20:$Q$20</c:f>
              <c:numCache>
                <c:formatCode>###0.0</c:formatCode>
                <c:ptCount val="5"/>
                <c:pt idx="0">
                  <c:v>0.24302135977130407</c:v>
                </c:pt>
                <c:pt idx="1">
                  <c:v>6.2009674758060823E-2</c:v>
                </c:pt>
                <c:pt idx="2">
                  <c:v>6.4323146217977981E-2</c:v>
                </c:pt>
                <c:pt idx="3">
                  <c:v>4.2116843246717051E-2</c:v>
                </c:pt>
                <c:pt idx="4">
                  <c:v>1.9542154731353872E-2</c:v>
                </c:pt>
              </c:numCache>
            </c:numRef>
          </c:val>
          <c:extLst>
            <c:ext xmlns:c16="http://schemas.microsoft.com/office/drawing/2014/chart" uri="{C3380CC4-5D6E-409C-BE32-E72D297353CC}">
              <c16:uniqueId val="{00000002-01A2-4518-BBFD-22282D132E29}"/>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'DHS05'!$M$21:$Q$21</c:f>
              <c:numCache>
                <c:formatCode>###0.0</c:formatCode>
                <c:ptCount val="5"/>
                <c:pt idx="0">
                  <c:v>0.19938928021411861</c:v>
                </c:pt>
                <c:pt idx="1">
                  <c:v>9.3283656372398188E-2</c:v>
                </c:pt>
                <c:pt idx="2">
                  <c:v>0.20905008192398086</c:v>
                </c:pt>
                <c:pt idx="3">
                  <c:v>0</c:v>
                </c:pt>
                <c:pt idx="4">
                  <c:v>0</c:v>
                </c:pt>
              </c:numCache>
            </c:numRef>
          </c:val>
          <c:extLst>
            <c:ext xmlns:c16="http://schemas.microsoft.com/office/drawing/2014/chart" uri="{C3380CC4-5D6E-409C-BE32-E72D297353CC}">
              <c16:uniqueId val="{00000003-01A2-4518-BBFD-22282D132E29}"/>
            </c:ext>
          </c:extLst>
        </c:ser>
        <c:dLbls>
          <c:showLegendKey val="0"/>
          <c:showVal val="0"/>
          <c:showCatName val="0"/>
          <c:showSerName val="0"/>
          <c:showPercent val="0"/>
          <c:showBubbleSize val="0"/>
        </c:dLbls>
        <c:gapWidth val="50"/>
        <c:overlap val="100"/>
        <c:axId val="208507648"/>
        <c:axId val="208509184"/>
      </c:barChart>
      <c:catAx>
        <c:axId val="208507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509184"/>
        <c:crosses val="autoZero"/>
        <c:auto val="1"/>
        <c:lblAlgn val="ctr"/>
        <c:lblOffset val="100"/>
        <c:tickLblSkip val="1"/>
        <c:tickMarkSkip val="1"/>
        <c:noMultiLvlLbl val="0"/>
      </c:catAx>
      <c:valAx>
        <c:axId val="208509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507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'DHS05'!$R$15:$Y$15</c:f>
              <c:strCache>
                <c:ptCount val="8"/>
                <c:pt idx="0">
                  <c:v>..rural le</c:v>
                </c:pt>
                <c:pt idx="1">
                  <c:v>..urban le</c:v>
                </c:pt>
                <c:pt idx="2">
                  <c:v>..rural ue</c:v>
                </c:pt>
                <c:pt idx="3">
                  <c:v>..urban ue</c:v>
                </c:pt>
                <c:pt idx="4">
                  <c:v>frontier governorates</c:v>
                </c:pt>
                <c:pt idx="5">
                  <c:v>lower egypt</c:v>
                </c:pt>
                <c:pt idx="6">
                  <c:v>upper egypt</c:v>
                </c:pt>
                <c:pt idx="7">
                  <c:v>urban governorates</c:v>
                </c:pt>
              </c:strCache>
            </c:strRef>
          </c:cat>
          <c:val>
            <c:numRef>
              <c:f>'DHS05'!$R$18:$Y$18</c:f>
              <c:numCache>
                <c:formatCode>###0.0</c:formatCode>
                <c:ptCount val="8"/>
                <c:pt idx="0">
                  <c:v>99.300547661052022</c:v>
                </c:pt>
                <c:pt idx="1">
                  <c:v>99.883321532072586</c:v>
                </c:pt>
                <c:pt idx="2">
                  <c:v>99.334420865676591</c:v>
                </c:pt>
                <c:pt idx="3">
                  <c:v>99.620861904284055</c:v>
                </c:pt>
                <c:pt idx="4">
                  <c:v>95.451099734623057</c:v>
                </c:pt>
                <c:pt idx="5">
                  <c:v>0</c:v>
                </c:pt>
                <c:pt idx="6">
                  <c:v>0</c:v>
                </c:pt>
                <c:pt idx="7">
                  <c:v>99.796294647709132</c:v>
                </c:pt>
              </c:numCache>
            </c:numRef>
          </c:val>
          <c:extLst>
            <c:ext xmlns:c16="http://schemas.microsoft.com/office/drawing/2014/chart" uri="{C3380CC4-5D6E-409C-BE32-E72D297353CC}">
              <c16:uniqueId val="{00000000-157F-42BD-AE0B-B1D82188196D}"/>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'DHS05'!$R$15:$Y$15</c:f>
              <c:strCache>
                <c:ptCount val="8"/>
                <c:pt idx="0">
                  <c:v>..rural le</c:v>
                </c:pt>
                <c:pt idx="1">
                  <c:v>..urban le</c:v>
                </c:pt>
                <c:pt idx="2">
                  <c:v>..rural ue</c:v>
                </c:pt>
                <c:pt idx="3">
                  <c:v>..urban ue</c:v>
                </c:pt>
                <c:pt idx="4">
                  <c:v>frontier governorates</c:v>
                </c:pt>
                <c:pt idx="5">
                  <c:v>lower egypt</c:v>
                </c:pt>
                <c:pt idx="6">
                  <c:v>upper egypt</c:v>
                </c:pt>
                <c:pt idx="7">
                  <c:v>urban governorates</c:v>
                </c:pt>
              </c:strCache>
            </c:strRef>
          </c:cat>
          <c:val>
            <c:numRef>
              <c:f>'DHS05'!$R$19:$Y$19</c:f>
              <c:numCache>
                <c:formatCode>###0.0</c:formatCode>
                <c:ptCount val="8"/>
                <c:pt idx="0">
                  <c:v>0.6791919804703378</c:v>
                </c:pt>
                <c:pt idx="1">
                  <c:v>7.0729681903690222E-2</c:v>
                </c:pt>
                <c:pt idx="2">
                  <c:v>0.37058167325882002</c:v>
                </c:pt>
                <c:pt idx="3">
                  <c:v>0.34651412735212134</c:v>
                </c:pt>
                <c:pt idx="4">
                  <c:v>2.8608981118303256</c:v>
                </c:pt>
                <c:pt idx="5">
                  <c:v>0</c:v>
                </c:pt>
                <c:pt idx="6">
                  <c:v>0</c:v>
                </c:pt>
                <c:pt idx="7">
                  <c:v>8.8658849839137882E-2</c:v>
                </c:pt>
              </c:numCache>
            </c:numRef>
          </c:val>
          <c:extLst>
            <c:ext xmlns:c16="http://schemas.microsoft.com/office/drawing/2014/chart" uri="{C3380CC4-5D6E-409C-BE32-E72D297353CC}">
              <c16:uniqueId val="{00000001-157F-42BD-AE0B-B1D82188196D}"/>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'DHS05'!$R$15:$Y$15</c:f>
              <c:strCache>
                <c:ptCount val="8"/>
                <c:pt idx="0">
                  <c:v>..rural le</c:v>
                </c:pt>
                <c:pt idx="1">
                  <c:v>..urban le</c:v>
                </c:pt>
                <c:pt idx="2">
                  <c:v>..rural ue</c:v>
                </c:pt>
                <c:pt idx="3">
                  <c:v>..urban ue</c:v>
                </c:pt>
                <c:pt idx="4">
                  <c:v>frontier governorates</c:v>
                </c:pt>
                <c:pt idx="5">
                  <c:v>lower egypt</c:v>
                </c:pt>
                <c:pt idx="6">
                  <c:v>upper egypt</c:v>
                </c:pt>
                <c:pt idx="7">
                  <c:v>urban governorates</c:v>
                </c:pt>
              </c:strCache>
            </c:strRef>
          </c:cat>
          <c:val>
            <c:numRef>
              <c:f>'DHS05'!$R$20:$Y$20</c:f>
              <c:numCache>
                <c:formatCode>###0.0</c:formatCode>
                <c:ptCount val="8"/>
                <c:pt idx="0">
                  <c:v>2.0260358477597846E-2</c:v>
                </c:pt>
                <c:pt idx="1">
                  <c:v>4.5948786023715708E-2</c:v>
                </c:pt>
                <c:pt idx="2">
                  <c:v>8.891824969851253E-2</c:v>
                </c:pt>
                <c:pt idx="3">
                  <c:v>7.124488271644463E-3</c:v>
                </c:pt>
                <c:pt idx="4">
                  <c:v>1.6880021535464487</c:v>
                </c:pt>
                <c:pt idx="5">
                  <c:v>0</c:v>
                </c:pt>
                <c:pt idx="6">
                  <c:v>0</c:v>
                </c:pt>
                <c:pt idx="7">
                  <c:v>0.11504650245169493</c:v>
                </c:pt>
              </c:numCache>
            </c:numRef>
          </c:val>
          <c:extLst>
            <c:ext xmlns:c16="http://schemas.microsoft.com/office/drawing/2014/chart" uri="{C3380CC4-5D6E-409C-BE32-E72D297353CC}">
              <c16:uniqueId val="{00000002-157F-42BD-AE0B-B1D82188196D}"/>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'DHS05'!$R$15:$Y$15</c:f>
              <c:strCache>
                <c:ptCount val="8"/>
                <c:pt idx="0">
                  <c:v>..rural le</c:v>
                </c:pt>
                <c:pt idx="1">
                  <c:v>..urban le</c:v>
                </c:pt>
                <c:pt idx="2">
                  <c:v>..rural ue</c:v>
                </c:pt>
                <c:pt idx="3">
                  <c:v>..urban ue</c:v>
                </c:pt>
                <c:pt idx="4">
                  <c:v>frontier governorates</c:v>
                </c:pt>
                <c:pt idx="5">
                  <c:v>lower egypt</c:v>
                </c:pt>
                <c:pt idx="6">
                  <c:v>upper egypt</c:v>
                </c:pt>
                <c:pt idx="7">
                  <c:v>urban governorates</c:v>
                </c:pt>
              </c:strCache>
            </c:strRef>
          </c:cat>
          <c:val>
            <c:numRef>
              <c:f>'DHS05'!$R$21:$Y$21</c:f>
              <c:numCache>
                <c:formatCode>###0.0</c:formatCode>
                <c:ptCount val="8"/>
                <c:pt idx="0">
                  <c:v>0</c:v>
                </c:pt>
                <c:pt idx="1">
                  <c:v>0</c:v>
                </c:pt>
                <c:pt idx="2">
                  <c:v>0.20607921136609475</c:v>
                </c:pt>
                <c:pt idx="3">
                  <c:v>2.5499480092194288E-2</c:v>
                </c:pt>
                <c:pt idx="4">
                  <c:v>0</c:v>
                </c:pt>
                <c:pt idx="5">
                  <c:v>0</c:v>
                </c:pt>
                <c:pt idx="6">
                  <c:v>0</c:v>
                </c:pt>
                <c:pt idx="7">
                  <c:v>0</c:v>
                </c:pt>
              </c:numCache>
            </c:numRef>
          </c:val>
          <c:extLst>
            <c:ext xmlns:c16="http://schemas.microsoft.com/office/drawing/2014/chart" uri="{C3380CC4-5D6E-409C-BE32-E72D297353CC}">
              <c16:uniqueId val="{00000003-157F-42BD-AE0B-B1D82188196D}"/>
            </c:ext>
          </c:extLst>
        </c:ser>
        <c:dLbls>
          <c:showLegendKey val="0"/>
          <c:showVal val="0"/>
          <c:showCatName val="0"/>
          <c:showSerName val="0"/>
          <c:showPercent val="0"/>
          <c:showBubbleSize val="0"/>
        </c:dLbls>
        <c:gapWidth val="50"/>
        <c:overlap val="100"/>
        <c:axId val="208701696"/>
        <c:axId val="208711680"/>
      </c:barChart>
      <c:catAx>
        <c:axId val="208701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711680"/>
        <c:crosses val="autoZero"/>
        <c:auto val="1"/>
        <c:lblAlgn val="ctr"/>
        <c:lblOffset val="100"/>
        <c:tickLblSkip val="1"/>
        <c:tickMarkSkip val="1"/>
        <c:noMultiLvlLbl val="0"/>
      </c:catAx>
      <c:valAx>
        <c:axId val="208711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701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'DHS05'!$C$18:$G$18</c:f>
              <c:numCache>
                <c:formatCode>###0.0</c:formatCode>
                <c:ptCount val="5"/>
                <c:pt idx="0">
                  <c:v>98.593876565590818</c:v>
                </c:pt>
                <c:pt idx="1">
                  <c:v>99.180480444097455</c:v>
                </c:pt>
                <c:pt idx="2">
                  <c:v>99.742434747183268</c:v>
                </c:pt>
                <c:pt idx="3">
                  <c:v>99.907806344989297</c:v>
                </c:pt>
                <c:pt idx="4">
                  <c:v>99.805041930148192</c:v>
                </c:pt>
              </c:numCache>
            </c:numRef>
          </c:val>
          <c:extLst>
            <c:ext xmlns:c16="http://schemas.microsoft.com/office/drawing/2014/chart" uri="{C3380CC4-5D6E-409C-BE32-E72D297353CC}">
              <c16:uniqueId val="{00000000-0C26-4C90-BA07-9A7EB0614357}"/>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'DHS05'!$C$19:$G$19</c:f>
              <c:numCache>
                <c:formatCode>###0.0</c:formatCode>
                <c:ptCount val="5"/>
                <c:pt idx="0">
                  <c:v>1.0636027872126173</c:v>
                </c:pt>
                <c:pt idx="1">
                  <c:v>0.5707203682640547</c:v>
                </c:pt>
                <c:pt idx="2">
                  <c:v>0.21261380616211598</c:v>
                </c:pt>
                <c:pt idx="3">
                  <c:v>9.2193655010714234E-2</c:v>
                </c:pt>
                <c:pt idx="4">
                  <c:v>0.13849565955606696</c:v>
                </c:pt>
              </c:numCache>
            </c:numRef>
          </c:val>
          <c:extLst>
            <c:ext xmlns:c16="http://schemas.microsoft.com/office/drawing/2014/chart" uri="{C3380CC4-5D6E-409C-BE32-E72D297353CC}">
              <c16:uniqueId val="{00000001-0C26-4C90-BA07-9A7EB0614357}"/>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'DHS05'!$C$20:$G$20</c:f>
              <c:numCache>
                <c:formatCode>###0.0</c:formatCode>
                <c:ptCount val="5"/>
                <c:pt idx="0">
                  <c:v>0.17621150549964387</c:v>
                </c:pt>
                <c:pt idx="1">
                  <c:v>0.12370332763835279</c:v>
                </c:pt>
                <c:pt idx="2">
                  <c:v>2.8814126711058805E-2</c:v>
                </c:pt>
                <c:pt idx="3">
                  <c:v>0</c:v>
                </c:pt>
                <c:pt idx="4">
                  <c:v>5.6462410295714402E-2</c:v>
                </c:pt>
              </c:numCache>
            </c:numRef>
          </c:val>
          <c:extLst>
            <c:ext xmlns:c16="http://schemas.microsoft.com/office/drawing/2014/chart" uri="{C3380CC4-5D6E-409C-BE32-E72D297353CC}">
              <c16:uniqueId val="{00000002-0C26-4C90-BA07-9A7EB0614357}"/>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'DHS05'!$C$21:$G$21</c:f>
              <c:numCache>
                <c:formatCode>###0.0</c:formatCode>
                <c:ptCount val="5"/>
                <c:pt idx="0">
                  <c:v>0.16630914169700864</c:v>
                </c:pt>
                <c:pt idx="1">
                  <c:v>0.12509586000015652</c:v>
                </c:pt>
                <c:pt idx="2">
                  <c:v>1.6137319943518229E-2</c:v>
                </c:pt>
                <c:pt idx="3">
                  <c:v>0</c:v>
                </c:pt>
                <c:pt idx="4">
                  <c:v>0</c:v>
                </c:pt>
              </c:numCache>
            </c:numRef>
          </c:val>
          <c:extLst>
            <c:ext xmlns:c16="http://schemas.microsoft.com/office/drawing/2014/chart" uri="{C3380CC4-5D6E-409C-BE32-E72D297353CC}">
              <c16:uniqueId val="{00000003-0C26-4C90-BA07-9A7EB0614357}"/>
            </c:ext>
          </c:extLst>
        </c:ser>
        <c:dLbls>
          <c:showLegendKey val="0"/>
          <c:showVal val="0"/>
          <c:showCatName val="0"/>
          <c:showSerName val="0"/>
          <c:showPercent val="0"/>
          <c:showBubbleSize val="0"/>
        </c:dLbls>
        <c:gapWidth val="50"/>
        <c:overlap val="100"/>
        <c:axId val="208843136"/>
        <c:axId val="208844672"/>
      </c:barChart>
      <c:catAx>
        <c:axId val="208843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844672"/>
        <c:crosses val="autoZero"/>
        <c:auto val="1"/>
        <c:lblAlgn val="ctr"/>
        <c:lblOffset val="100"/>
        <c:tickLblSkip val="1"/>
        <c:tickMarkSkip val="1"/>
        <c:noMultiLvlLbl val="0"/>
      </c:catAx>
      <c:valAx>
        <c:axId val="208844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843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'DHS05'!$R$121:$Y$121</c:f>
              <c:strCache>
                <c:ptCount val="8"/>
                <c:pt idx="0">
                  <c:v>..rural le</c:v>
                </c:pt>
                <c:pt idx="1">
                  <c:v>..urban le</c:v>
                </c:pt>
                <c:pt idx="2">
                  <c:v>..rural ue</c:v>
                </c:pt>
                <c:pt idx="3">
                  <c:v>..urban ue</c:v>
                </c:pt>
                <c:pt idx="4">
                  <c:v>frontier governorates</c:v>
                </c:pt>
                <c:pt idx="5">
                  <c:v>lower egypt</c:v>
                </c:pt>
                <c:pt idx="6">
                  <c:v>upper egypt</c:v>
                </c:pt>
                <c:pt idx="7">
                  <c:v>urban governorates</c:v>
                </c:pt>
              </c:strCache>
            </c:strRef>
          </c:cat>
          <c:val>
            <c:numRef>
              <c:f>'DHS05'!$R$124:$Y$124</c:f>
              <c:numCache>
                <c:formatCode>###0.0</c:formatCode>
                <c:ptCount val="8"/>
                <c:pt idx="0">
                  <c:v>97.661291890869563</c:v>
                </c:pt>
                <c:pt idx="1">
                  <c:v>99.199999999999633</c:v>
                </c:pt>
                <c:pt idx="2">
                  <c:v>83.716308779516282</c:v>
                </c:pt>
                <c:pt idx="3">
                  <c:v>96.993634197579723</c:v>
                </c:pt>
                <c:pt idx="4">
                  <c:v>97.633377128930135</c:v>
                </c:pt>
                <c:pt idx="5">
                  <c:v>0</c:v>
                </c:pt>
                <c:pt idx="6">
                  <c:v>0</c:v>
                </c:pt>
                <c:pt idx="7">
                  <c:v>98.654730376823167</c:v>
                </c:pt>
              </c:numCache>
            </c:numRef>
          </c:val>
          <c:extLst>
            <c:ext xmlns:c16="http://schemas.microsoft.com/office/drawing/2014/chart" uri="{C3380CC4-5D6E-409C-BE32-E72D297353CC}">
              <c16:uniqueId val="{00000000-7769-4512-ADF2-EFE16488526F}"/>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'DHS05'!$R$121:$Y$121</c:f>
              <c:strCache>
                <c:ptCount val="8"/>
                <c:pt idx="0">
                  <c:v>..rural le</c:v>
                </c:pt>
                <c:pt idx="1">
                  <c:v>..urban le</c:v>
                </c:pt>
                <c:pt idx="2">
                  <c:v>..rural ue</c:v>
                </c:pt>
                <c:pt idx="3">
                  <c:v>..urban ue</c:v>
                </c:pt>
                <c:pt idx="4">
                  <c:v>frontier governorates</c:v>
                </c:pt>
                <c:pt idx="5">
                  <c:v>lower egypt</c:v>
                </c:pt>
                <c:pt idx="6">
                  <c:v>upper egypt</c:v>
                </c:pt>
                <c:pt idx="7">
                  <c:v>urban governorates</c:v>
                </c:pt>
              </c:strCache>
            </c:strRef>
          </c:cat>
          <c:val>
            <c:numRef>
              <c:f>'DHS05'!$R$125:$Y$125</c:f>
              <c:numCache>
                <c:formatCode>###0.0</c:formatCode>
                <c:ptCount val="8"/>
                <c:pt idx="0">
                  <c:v>1.9930875896095828</c:v>
                </c:pt>
                <c:pt idx="1">
                  <c:v>0.79999999999999716</c:v>
                </c:pt>
                <c:pt idx="2">
                  <c:v>9.1985733287148861</c:v>
                </c:pt>
                <c:pt idx="3">
                  <c:v>2.5891524529128054</c:v>
                </c:pt>
                <c:pt idx="4">
                  <c:v>2.0942808168616271</c:v>
                </c:pt>
                <c:pt idx="5">
                  <c:v>0</c:v>
                </c:pt>
                <c:pt idx="6">
                  <c:v>0</c:v>
                </c:pt>
                <c:pt idx="7">
                  <c:v>1.299403743565047</c:v>
                </c:pt>
              </c:numCache>
            </c:numRef>
          </c:val>
          <c:extLst>
            <c:ext xmlns:c16="http://schemas.microsoft.com/office/drawing/2014/chart" uri="{C3380CC4-5D6E-409C-BE32-E72D297353CC}">
              <c16:uniqueId val="{00000001-7769-4512-ADF2-EFE16488526F}"/>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'DHS05'!$R$121:$Y$121</c:f>
              <c:strCache>
                <c:ptCount val="8"/>
                <c:pt idx="0">
                  <c:v>..rural le</c:v>
                </c:pt>
                <c:pt idx="1">
                  <c:v>..urban le</c:v>
                </c:pt>
                <c:pt idx="2">
                  <c:v>..rural ue</c:v>
                </c:pt>
                <c:pt idx="3">
                  <c:v>..urban ue</c:v>
                </c:pt>
                <c:pt idx="4">
                  <c:v>frontier governorates</c:v>
                </c:pt>
                <c:pt idx="5">
                  <c:v>lower egypt</c:v>
                </c:pt>
                <c:pt idx="6">
                  <c:v>upper egypt</c:v>
                </c:pt>
                <c:pt idx="7">
                  <c:v>urban governorates</c:v>
                </c:pt>
              </c:strCache>
            </c:strRef>
          </c:cat>
          <c:val>
            <c:numRef>
              <c:f>'DHS05'!$R$126:$Y$126</c:f>
              <c:numCache>
                <c:formatCode>###0.0</c:formatCode>
                <c:ptCount val="8"/>
                <c:pt idx="0">
                  <c:v>9.8269037247433744E-3</c:v>
                </c:pt>
                <c:pt idx="1">
                  <c:v>3.694822225952521E-13</c:v>
                </c:pt>
                <c:pt idx="2">
                  <c:v>3.6289058735651452</c:v>
                </c:pt>
                <c:pt idx="3">
                  <c:v>0.20746122709711301</c:v>
                </c:pt>
                <c:pt idx="4">
                  <c:v>0.13165551192591352</c:v>
                </c:pt>
                <c:pt idx="5">
                  <c:v>0</c:v>
                </c:pt>
                <c:pt idx="6">
                  <c:v>0</c:v>
                </c:pt>
                <c:pt idx="7">
                  <c:v>6.9959367123431093E-3</c:v>
                </c:pt>
              </c:numCache>
            </c:numRef>
          </c:val>
          <c:extLst>
            <c:ext xmlns:c16="http://schemas.microsoft.com/office/drawing/2014/chart" uri="{C3380CC4-5D6E-409C-BE32-E72D297353CC}">
              <c16:uniqueId val="{00000002-7769-4512-ADF2-EFE16488526F}"/>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'DHS05'!$R$121:$Y$121</c:f>
              <c:strCache>
                <c:ptCount val="8"/>
                <c:pt idx="0">
                  <c:v>..rural le</c:v>
                </c:pt>
                <c:pt idx="1">
                  <c:v>..urban le</c:v>
                </c:pt>
                <c:pt idx="2">
                  <c:v>..rural ue</c:v>
                </c:pt>
                <c:pt idx="3">
                  <c:v>..urban ue</c:v>
                </c:pt>
                <c:pt idx="4">
                  <c:v>frontier governorates</c:v>
                </c:pt>
                <c:pt idx="5">
                  <c:v>lower egypt</c:v>
                </c:pt>
                <c:pt idx="6">
                  <c:v>upper egypt</c:v>
                </c:pt>
                <c:pt idx="7">
                  <c:v>urban governorates</c:v>
                </c:pt>
              </c:strCache>
            </c:strRef>
          </c:cat>
          <c:val>
            <c:numRef>
              <c:f>'DHS05'!$R$127:$Y$127</c:f>
              <c:numCache>
                <c:formatCode>###0.0</c:formatCode>
                <c:ptCount val="8"/>
                <c:pt idx="0">
                  <c:v>0.33579361579610795</c:v>
                </c:pt>
                <c:pt idx="1">
                  <c:v>0</c:v>
                </c:pt>
                <c:pt idx="2">
                  <c:v>3.456212018203686</c:v>
                </c:pt>
                <c:pt idx="3">
                  <c:v>0.20975212241037103</c:v>
                </c:pt>
                <c:pt idx="4">
                  <c:v>0.14068654228232319</c:v>
                </c:pt>
                <c:pt idx="5">
                  <c:v>0</c:v>
                </c:pt>
                <c:pt idx="6">
                  <c:v>0</c:v>
                </c:pt>
                <c:pt idx="7">
                  <c:v>3.8869942899438459E-2</c:v>
                </c:pt>
              </c:numCache>
            </c:numRef>
          </c:val>
          <c:extLst>
            <c:ext xmlns:c16="http://schemas.microsoft.com/office/drawing/2014/chart" uri="{C3380CC4-5D6E-409C-BE32-E72D297353CC}">
              <c16:uniqueId val="{00000003-7769-4512-ADF2-EFE16488526F}"/>
            </c:ext>
          </c:extLst>
        </c:ser>
        <c:dLbls>
          <c:showLegendKey val="0"/>
          <c:showVal val="0"/>
          <c:showCatName val="0"/>
          <c:showSerName val="0"/>
          <c:showPercent val="0"/>
          <c:showBubbleSize val="0"/>
        </c:dLbls>
        <c:gapWidth val="50"/>
        <c:overlap val="100"/>
        <c:axId val="210685312"/>
        <c:axId val="210961536"/>
      </c:barChart>
      <c:catAx>
        <c:axId val="210685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961536"/>
        <c:crosses val="autoZero"/>
        <c:auto val="1"/>
        <c:lblAlgn val="ctr"/>
        <c:lblOffset val="100"/>
        <c:tickLblSkip val="1"/>
        <c:tickMarkSkip val="1"/>
        <c:noMultiLvlLbl val="0"/>
      </c:catAx>
      <c:valAx>
        <c:axId val="210961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685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180-48F7-A423-3F15851CB025}"/>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'DHS05'!$M$223:$Q$223</c:f>
              <c:numCache>
                <c:formatCode>###0.0</c:formatCode>
                <c:ptCount val="5"/>
                <c:pt idx="0">
                  <c:v>72.423183767523696</c:v>
                </c:pt>
                <c:pt idx="1">
                  <c:v>87.098753550011637</c:v>
                </c:pt>
                <c:pt idx="2">
                  <c:v>90.742959078143457</c:v>
                </c:pt>
                <c:pt idx="3">
                  <c:v>93.343092942121444</c:v>
                </c:pt>
                <c:pt idx="4">
                  <c:v>94.7523234740611</c:v>
                </c:pt>
              </c:numCache>
            </c:numRef>
          </c:val>
          <c:extLst>
            <c:ext xmlns:c16="http://schemas.microsoft.com/office/drawing/2014/chart" uri="{C3380CC4-5D6E-409C-BE32-E72D297353CC}">
              <c16:uniqueId val="{00000001-8180-48F7-A423-3F15851CB025}"/>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'DHS05'!$M$224:$Q$224</c:f>
              <c:numCache>
                <c:formatCode>###0.0</c:formatCode>
                <c:ptCount val="5"/>
                <c:pt idx="0">
                  <c:v>27.576816232476205</c:v>
                </c:pt>
                <c:pt idx="1">
                  <c:v>12.901246449988429</c:v>
                </c:pt>
                <c:pt idx="2">
                  <c:v>9.2570409218565999</c:v>
                </c:pt>
                <c:pt idx="3">
                  <c:v>6.6569070578785956</c:v>
                </c:pt>
                <c:pt idx="4">
                  <c:v>5.2476765259389158</c:v>
                </c:pt>
              </c:numCache>
            </c:numRef>
          </c:val>
          <c:extLst>
            <c:ext xmlns:c16="http://schemas.microsoft.com/office/drawing/2014/chart" uri="{C3380CC4-5D6E-409C-BE32-E72D297353CC}">
              <c16:uniqueId val="{00000002-8180-48F7-A423-3F15851CB025}"/>
            </c:ext>
          </c:extLst>
        </c:ser>
        <c:dLbls>
          <c:showLegendKey val="0"/>
          <c:showVal val="0"/>
          <c:showCatName val="0"/>
          <c:showSerName val="0"/>
          <c:showPercent val="0"/>
          <c:showBubbleSize val="0"/>
        </c:dLbls>
        <c:gapWidth val="50"/>
        <c:overlap val="100"/>
        <c:axId val="211088896"/>
        <c:axId val="211090432"/>
      </c:barChart>
      <c:catAx>
        <c:axId val="211088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90432"/>
        <c:crosses val="autoZero"/>
        <c:auto val="1"/>
        <c:lblAlgn val="ctr"/>
        <c:lblOffset val="100"/>
        <c:tickLblSkip val="1"/>
        <c:tickMarkSkip val="1"/>
        <c:noMultiLvlLbl val="0"/>
      </c:catAx>
      <c:valAx>
        <c:axId val="21109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88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'DHS05'!$R$221:$Y$221</c:f>
              <c:strCache>
                <c:ptCount val="8"/>
                <c:pt idx="0">
                  <c:v>..rural le</c:v>
                </c:pt>
                <c:pt idx="1">
                  <c:v>..urban le</c:v>
                </c:pt>
                <c:pt idx="2">
                  <c:v>..rural ue</c:v>
                </c:pt>
                <c:pt idx="3">
                  <c:v>..urban ue</c:v>
                </c:pt>
                <c:pt idx="4">
                  <c:v>frontier governorates</c:v>
                </c:pt>
                <c:pt idx="5">
                  <c:v>lower egypt</c:v>
                </c:pt>
                <c:pt idx="6">
                  <c:v>upper egypt</c:v>
                </c:pt>
                <c:pt idx="7">
                  <c:v>urban governorates</c:v>
                </c:pt>
              </c:strCache>
            </c:strRef>
          </c:cat>
          <c:val>
            <c:numRef>
              <c:f>'DHS05'!$R$222:$Y$222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F9C1-4FCB-9352-FB7FE4606A69}"/>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'DHS05'!$R$221:$Y$221</c:f>
              <c:strCache>
                <c:ptCount val="8"/>
                <c:pt idx="0">
                  <c:v>..rural le</c:v>
                </c:pt>
                <c:pt idx="1">
                  <c:v>..urban le</c:v>
                </c:pt>
                <c:pt idx="2">
                  <c:v>..rural ue</c:v>
                </c:pt>
                <c:pt idx="3">
                  <c:v>..urban ue</c:v>
                </c:pt>
                <c:pt idx="4">
                  <c:v>frontier governorates</c:v>
                </c:pt>
                <c:pt idx="5">
                  <c:v>lower egypt</c:v>
                </c:pt>
                <c:pt idx="6">
                  <c:v>upper egypt</c:v>
                </c:pt>
                <c:pt idx="7">
                  <c:v>urban governorates</c:v>
                </c:pt>
              </c:strCache>
            </c:strRef>
          </c:cat>
          <c:val>
            <c:numRef>
              <c:f>'DHS05'!$R$223:$Y$223</c:f>
              <c:numCache>
                <c:formatCode>###0.0</c:formatCode>
                <c:ptCount val="8"/>
                <c:pt idx="0">
                  <c:v>92.054128236968509</c:v>
                </c:pt>
                <c:pt idx="1">
                  <c:v>98.870633114196536</c:v>
                </c:pt>
                <c:pt idx="2">
                  <c:v>83.363524539201464</c:v>
                </c:pt>
                <c:pt idx="3">
                  <c:v>97.532115883629984</c:v>
                </c:pt>
                <c:pt idx="4">
                  <c:v>78.694706102753187</c:v>
                </c:pt>
                <c:pt idx="5">
                  <c:v>0</c:v>
                </c:pt>
                <c:pt idx="6">
                  <c:v>0</c:v>
                </c:pt>
                <c:pt idx="7">
                  <c:v>98.611268066808762</c:v>
                </c:pt>
              </c:numCache>
            </c:numRef>
          </c:val>
          <c:extLst>
            <c:ext xmlns:c16="http://schemas.microsoft.com/office/drawing/2014/chart" uri="{C3380CC4-5D6E-409C-BE32-E72D297353CC}">
              <c16:uniqueId val="{00000001-F9C1-4FCB-9352-FB7FE4606A69}"/>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'DHS05'!$R$221:$Y$221</c:f>
              <c:strCache>
                <c:ptCount val="8"/>
                <c:pt idx="0">
                  <c:v>..rural le</c:v>
                </c:pt>
                <c:pt idx="1">
                  <c:v>..urban le</c:v>
                </c:pt>
                <c:pt idx="2">
                  <c:v>..rural ue</c:v>
                </c:pt>
                <c:pt idx="3">
                  <c:v>..urban ue</c:v>
                </c:pt>
                <c:pt idx="4">
                  <c:v>frontier governorates</c:v>
                </c:pt>
                <c:pt idx="5">
                  <c:v>lower egypt</c:v>
                </c:pt>
                <c:pt idx="6">
                  <c:v>upper egypt</c:v>
                </c:pt>
                <c:pt idx="7">
                  <c:v>urban governorates</c:v>
                </c:pt>
              </c:strCache>
            </c:strRef>
          </c:cat>
          <c:val>
            <c:numRef>
              <c:f>'DHS05'!$R$224:$Y$224</c:f>
              <c:numCache>
                <c:formatCode>###0.0</c:formatCode>
                <c:ptCount val="8"/>
                <c:pt idx="0">
                  <c:v>7.9458717630311595</c:v>
                </c:pt>
                <c:pt idx="1">
                  <c:v>1.1293668858034664</c:v>
                </c:pt>
                <c:pt idx="2">
                  <c:v>16.636475460797733</c:v>
                </c:pt>
                <c:pt idx="3">
                  <c:v>2.4678841163698886</c:v>
                </c:pt>
                <c:pt idx="4">
                  <c:v>21.305293897246223</c:v>
                </c:pt>
                <c:pt idx="5">
                  <c:v>0</c:v>
                </c:pt>
                <c:pt idx="6">
                  <c:v>0</c:v>
                </c:pt>
                <c:pt idx="7">
                  <c:v>1.3887319331912027</c:v>
                </c:pt>
              </c:numCache>
            </c:numRef>
          </c:val>
          <c:extLst>
            <c:ext xmlns:c16="http://schemas.microsoft.com/office/drawing/2014/chart" uri="{C3380CC4-5D6E-409C-BE32-E72D297353CC}">
              <c16:uniqueId val="{00000002-F9C1-4FCB-9352-FB7FE4606A69}"/>
            </c:ext>
          </c:extLst>
        </c:ser>
        <c:dLbls>
          <c:showLegendKey val="0"/>
          <c:showVal val="0"/>
          <c:showCatName val="0"/>
          <c:showSerName val="0"/>
          <c:showPercent val="0"/>
          <c:showBubbleSize val="0"/>
        </c:dLbls>
        <c:gapWidth val="50"/>
        <c:overlap val="100"/>
        <c:axId val="211150720"/>
        <c:axId val="211152256"/>
      </c:barChart>
      <c:catAx>
        <c:axId val="211150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2256"/>
        <c:crosses val="autoZero"/>
        <c:auto val="1"/>
        <c:lblAlgn val="ctr"/>
        <c:lblOffset val="100"/>
        <c:tickLblSkip val="1"/>
        <c:tickMarkSkip val="1"/>
        <c:noMultiLvlLbl val="0"/>
      </c:catAx>
      <c:valAx>
        <c:axId val="211152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0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93E-4529-839C-04140B080383}"/>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'DHS05'!$C$223:$G$223</c:f>
              <c:numCache>
                <c:formatCode>###0.0</c:formatCode>
                <c:ptCount val="5"/>
                <c:pt idx="0">
                  <c:v>78.195761273572359</c:v>
                </c:pt>
                <c:pt idx="1">
                  <c:v>90.314851132142863</c:v>
                </c:pt>
                <c:pt idx="2">
                  <c:v>94.608956625381396</c:v>
                </c:pt>
                <c:pt idx="3">
                  <c:v>98.097657336176368</c:v>
                </c:pt>
                <c:pt idx="4">
                  <c:v>99.072146659233027</c:v>
                </c:pt>
              </c:numCache>
            </c:numRef>
          </c:val>
          <c:extLst>
            <c:ext xmlns:c16="http://schemas.microsoft.com/office/drawing/2014/chart" uri="{C3380CC4-5D6E-409C-BE32-E72D297353CC}">
              <c16:uniqueId val="{00000001-D93E-4529-839C-04140B080383}"/>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'DHS05'!$C$224:$G$224</c:f>
              <c:numCache>
                <c:formatCode>###0.0</c:formatCode>
                <c:ptCount val="5"/>
                <c:pt idx="0">
                  <c:v>21.804238726429396</c:v>
                </c:pt>
                <c:pt idx="1">
                  <c:v>9.685148867856773</c:v>
                </c:pt>
                <c:pt idx="2">
                  <c:v>5.3910433746186914</c:v>
                </c:pt>
                <c:pt idx="3">
                  <c:v>1.902342663823593</c:v>
                </c:pt>
                <c:pt idx="4">
                  <c:v>0.9278533407669709</c:v>
                </c:pt>
              </c:numCache>
            </c:numRef>
          </c:val>
          <c:extLst>
            <c:ext xmlns:c16="http://schemas.microsoft.com/office/drawing/2014/chart" uri="{C3380CC4-5D6E-409C-BE32-E72D297353CC}">
              <c16:uniqueId val="{00000002-D93E-4529-839C-04140B080383}"/>
            </c:ext>
          </c:extLst>
        </c:ser>
        <c:dLbls>
          <c:showLegendKey val="0"/>
          <c:showVal val="0"/>
          <c:showCatName val="0"/>
          <c:showSerName val="0"/>
          <c:showPercent val="0"/>
          <c:showBubbleSize val="0"/>
        </c:dLbls>
        <c:gapWidth val="50"/>
        <c:overlap val="100"/>
        <c:axId val="211200256"/>
        <c:axId val="210771968"/>
      </c:barChart>
      <c:catAx>
        <c:axId val="211200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771968"/>
        <c:crosses val="autoZero"/>
        <c:auto val="1"/>
        <c:lblAlgn val="ctr"/>
        <c:lblOffset val="100"/>
        <c:tickLblSkip val="1"/>
        <c:tickMarkSkip val="1"/>
        <c:noMultiLvlLbl val="0"/>
      </c:catAx>
      <c:valAx>
        <c:axId val="210771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0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'DHS05'!$H$18:$L$18</c:f>
              <c:numCache>
                <c:formatCode>###0.0</c:formatCode>
                <c:ptCount val="5"/>
                <c:pt idx="0">
                  <c:v>99.181320156360982</c:v>
                </c:pt>
                <c:pt idx="1">
                  <c:v>100</c:v>
                </c:pt>
                <c:pt idx="2">
                  <c:v>100</c:v>
                </c:pt>
                <c:pt idx="3">
                  <c:v>99.909423524107225</c:v>
                </c:pt>
                <c:pt idx="4">
                  <c:v>99.738915863246703</c:v>
                </c:pt>
              </c:numCache>
            </c:numRef>
          </c:val>
          <c:extLst>
            <c:ext xmlns:c16="http://schemas.microsoft.com/office/drawing/2014/chart" uri="{C3380CC4-5D6E-409C-BE32-E72D297353CC}">
              <c16:uniqueId val="{00000000-B77B-4273-B623-172B792F734F}"/>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'DHS05'!$H$19:$L$19</c:f>
              <c:numCache>
                <c:formatCode>###0.0</c:formatCode>
                <c:ptCount val="5"/>
                <c:pt idx="0">
                  <c:v>0.56766580558600888</c:v>
                </c:pt>
                <c:pt idx="1">
                  <c:v>0</c:v>
                </c:pt>
                <c:pt idx="2">
                  <c:v>0</c:v>
                </c:pt>
                <c:pt idx="3">
                  <c:v>9.0576475892780756E-2</c:v>
                </c:pt>
                <c:pt idx="4">
                  <c:v>0.15249953246973608</c:v>
                </c:pt>
              </c:numCache>
            </c:numRef>
          </c:val>
          <c:extLst>
            <c:ext xmlns:c16="http://schemas.microsoft.com/office/drawing/2014/chart" uri="{C3380CC4-5D6E-409C-BE32-E72D297353CC}">
              <c16:uniqueId val="{00000001-B77B-4273-B623-172B792F734F}"/>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'DHS05'!$H$20:$L$20</c:f>
              <c:numCache>
                <c:formatCode>###0.0</c:formatCode>
                <c:ptCount val="5"/>
                <c:pt idx="0">
                  <c:v>0.21205147669409943</c:v>
                </c:pt>
                <c:pt idx="1">
                  <c:v>0</c:v>
                </c:pt>
                <c:pt idx="2">
                  <c:v>0</c:v>
                </c:pt>
                <c:pt idx="3">
                  <c:v>0</c:v>
                </c:pt>
                <c:pt idx="4">
                  <c:v>0.10858460428357158</c:v>
                </c:pt>
              </c:numCache>
            </c:numRef>
          </c:val>
          <c:extLst>
            <c:ext xmlns:c16="http://schemas.microsoft.com/office/drawing/2014/chart" uri="{C3380CC4-5D6E-409C-BE32-E72D297353CC}">
              <c16:uniqueId val="{00000002-B77B-4273-B623-172B792F734F}"/>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'DHS05'!$H$21:$L$21</c:f>
              <c:numCache>
                <c:formatCode>###0.0</c:formatCode>
                <c:ptCount val="5"/>
                <c:pt idx="0">
                  <c:v>3.8962561358962373E-2</c:v>
                </c:pt>
                <c:pt idx="1">
                  <c:v>0</c:v>
                </c:pt>
                <c:pt idx="2">
                  <c:v>0</c:v>
                </c:pt>
                <c:pt idx="3">
                  <c:v>0</c:v>
                </c:pt>
                <c:pt idx="4">
                  <c:v>0</c:v>
                </c:pt>
              </c:numCache>
            </c:numRef>
          </c:val>
          <c:extLst>
            <c:ext xmlns:c16="http://schemas.microsoft.com/office/drawing/2014/chart" uri="{C3380CC4-5D6E-409C-BE32-E72D297353CC}">
              <c16:uniqueId val="{00000003-B77B-4273-B623-172B792F734F}"/>
            </c:ext>
          </c:extLst>
        </c:ser>
        <c:dLbls>
          <c:showLegendKey val="0"/>
          <c:showVal val="0"/>
          <c:showCatName val="0"/>
          <c:showSerName val="0"/>
          <c:showPercent val="0"/>
          <c:showBubbleSize val="0"/>
        </c:dLbls>
        <c:gapWidth val="50"/>
        <c:overlap val="100"/>
        <c:axId val="210853888"/>
        <c:axId val="210855424"/>
      </c:barChart>
      <c:catAx>
        <c:axId val="21085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855424"/>
        <c:crosses val="autoZero"/>
        <c:auto val="1"/>
        <c:lblAlgn val="ctr"/>
        <c:lblOffset val="100"/>
        <c:tickLblSkip val="1"/>
        <c:tickMarkSkip val="1"/>
        <c:noMultiLvlLbl val="0"/>
      </c:catAx>
      <c:valAx>
        <c:axId val="210855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853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'DHS05'!$H$124:$L$124</c:f>
              <c:numCache>
                <c:formatCode>###0.0</c:formatCode>
                <c:ptCount val="5"/>
                <c:pt idx="0">
                  <c:v>94.015168209558539</c:v>
                </c:pt>
                <c:pt idx="1">
                  <c:v>98.300000000000381</c:v>
                </c:pt>
                <c:pt idx="2">
                  <c:v>99.600000000000193</c:v>
                </c:pt>
                <c:pt idx="3">
                  <c:v>99.800000000000267</c:v>
                </c:pt>
                <c:pt idx="4">
                  <c:v>99.8</c:v>
                </c:pt>
              </c:numCache>
            </c:numRef>
          </c:val>
          <c:extLst>
            <c:ext xmlns:c16="http://schemas.microsoft.com/office/drawing/2014/chart" uri="{C3380CC4-5D6E-409C-BE32-E72D297353CC}">
              <c16:uniqueId val="{00000000-C811-4A79-A219-C699CF7D30E4}"/>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'DHS05'!$H$125:$L$125</c:f>
              <c:numCache>
                <c:formatCode>###0.0</c:formatCode>
                <c:ptCount val="5"/>
                <c:pt idx="0">
                  <c:v>5.2616725608306254</c:v>
                </c:pt>
                <c:pt idx="1">
                  <c:v>1.7000000000000068</c:v>
                </c:pt>
                <c:pt idx="2">
                  <c:v>0.40000000000000085</c:v>
                </c:pt>
                <c:pt idx="3">
                  <c:v>0.20000000000000057</c:v>
                </c:pt>
                <c:pt idx="4">
                  <c:v>0.2</c:v>
                </c:pt>
              </c:numCache>
            </c:numRef>
          </c:val>
          <c:extLst>
            <c:ext xmlns:c16="http://schemas.microsoft.com/office/drawing/2014/chart" uri="{C3380CC4-5D6E-409C-BE32-E72D297353CC}">
              <c16:uniqueId val="{00000001-C811-4A79-A219-C699CF7D30E4}"/>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'DHS05'!$H$126:$L$126</c:f>
              <c:numCache>
                <c:formatCode>###0.0</c:formatCode>
                <c:ptCount val="5"/>
                <c:pt idx="0">
                  <c:v>0.32583610745091107</c:v>
                </c:pt>
                <c:pt idx="1">
                  <c:v>-3.836930773104541E-13</c:v>
                </c:pt>
                <c:pt idx="2">
                  <c:v>-1.9895196601282805E-13</c:v>
                </c:pt>
                <c:pt idx="3">
                  <c:v>-2.7000623958883807E-13</c:v>
                </c:pt>
                <c:pt idx="4">
                  <c:v>0</c:v>
                </c:pt>
              </c:numCache>
            </c:numRef>
          </c:val>
          <c:extLst>
            <c:ext xmlns:c16="http://schemas.microsoft.com/office/drawing/2014/chart" uri="{C3380CC4-5D6E-409C-BE32-E72D297353CC}">
              <c16:uniqueId val="{00000002-C811-4A79-A219-C699CF7D30E4}"/>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'DHS05'!$H$127:$L$127</c:f>
              <c:numCache>
                <c:formatCode>###0.0</c:formatCode>
                <c:ptCount val="5"/>
                <c:pt idx="0">
                  <c:v>0.39732312215993487</c:v>
                </c:pt>
                <c:pt idx="1">
                  <c:v>0</c:v>
                </c:pt>
                <c:pt idx="2">
                  <c:v>0</c:v>
                </c:pt>
                <c:pt idx="3">
                  <c:v>0</c:v>
                </c:pt>
                <c:pt idx="4">
                  <c:v>0</c:v>
                </c:pt>
              </c:numCache>
            </c:numRef>
          </c:val>
          <c:extLst>
            <c:ext xmlns:c16="http://schemas.microsoft.com/office/drawing/2014/chart" uri="{C3380CC4-5D6E-409C-BE32-E72D297353CC}">
              <c16:uniqueId val="{00000003-C811-4A79-A219-C699CF7D30E4}"/>
            </c:ext>
          </c:extLst>
        </c:ser>
        <c:dLbls>
          <c:showLegendKey val="0"/>
          <c:showVal val="0"/>
          <c:showCatName val="0"/>
          <c:showSerName val="0"/>
          <c:showPercent val="0"/>
          <c:showBubbleSize val="0"/>
        </c:dLbls>
        <c:gapWidth val="50"/>
        <c:overlap val="100"/>
        <c:axId val="210925056"/>
        <c:axId val="210926592"/>
      </c:barChart>
      <c:catAx>
        <c:axId val="210925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926592"/>
        <c:crosses val="autoZero"/>
        <c:auto val="1"/>
        <c:lblAlgn val="ctr"/>
        <c:lblOffset val="100"/>
        <c:tickLblSkip val="1"/>
        <c:tickMarkSkip val="1"/>
        <c:noMultiLvlLbl val="0"/>
      </c:catAx>
      <c:valAx>
        <c:axId val="210926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925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A45-431E-81E7-7A7B30EE06CF}"/>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'DHS05'!$H$223:$L$223</c:f>
              <c:numCache>
                <c:formatCode>###0.0</c:formatCode>
                <c:ptCount val="5"/>
                <c:pt idx="0">
                  <c:v>93.726738784827447</c:v>
                </c:pt>
                <c:pt idx="1">
                  <c:v>99.020115936432234</c:v>
                </c:pt>
                <c:pt idx="2">
                  <c:v>99.123639032825324</c:v>
                </c:pt>
                <c:pt idx="3">
                  <c:v>99.542599125439835</c:v>
                </c:pt>
                <c:pt idx="4">
                  <c:v>99.476491870616272</c:v>
                </c:pt>
              </c:numCache>
            </c:numRef>
          </c:val>
          <c:extLst>
            <c:ext xmlns:c16="http://schemas.microsoft.com/office/drawing/2014/chart" uri="{C3380CC4-5D6E-409C-BE32-E72D297353CC}">
              <c16:uniqueId val="{00000001-6A45-431E-81E7-7A7B30EE06CF}"/>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'DHS05'!$H$224:$L$224</c:f>
              <c:numCache>
                <c:formatCode>###0.0</c:formatCode>
                <c:ptCount val="5"/>
                <c:pt idx="0">
                  <c:v>6.2732612151727016</c:v>
                </c:pt>
                <c:pt idx="1">
                  <c:v>0.97988406356780944</c:v>
                </c:pt>
                <c:pt idx="2">
                  <c:v>0.87636096717462386</c:v>
                </c:pt>
                <c:pt idx="3">
                  <c:v>0.45740087456019546</c:v>
                </c:pt>
                <c:pt idx="4">
                  <c:v>0.52350812938374169</c:v>
                </c:pt>
              </c:numCache>
            </c:numRef>
          </c:val>
          <c:extLst>
            <c:ext xmlns:c16="http://schemas.microsoft.com/office/drawing/2014/chart" uri="{C3380CC4-5D6E-409C-BE32-E72D297353CC}">
              <c16:uniqueId val="{00000002-6A45-431E-81E7-7A7B30EE06CF}"/>
            </c:ext>
          </c:extLst>
        </c:ser>
        <c:dLbls>
          <c:showLegendKey val="0"/>
          <c:showVal val="0"/>
          <c:showCatName val="0"/>
          <c:showSerName val="0"/>
          <c:showPercent val="0"/>
          <c:showBubbleSize val="0"/>
        </c:dLbls>
        <c:gapWidth val="50"/>
        <c:overlap val="100"/>
        <c:axId val="211572608"/>
        <c:axId val="211574144"/>
      </c:barChart>
      <c:catAx>
        <c:axId val="211572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574144"/>
        <c:crosses val="autoZero"/>
        <c:auto val="1"/>
        <c:lblAlgn val="ctr"/>
        <c:lblOffset val="100"/>
        <c:tickLblSkip val="1"/>
        <c:tickMarkSkip val="1"/>
        <c:noMultiLvlLbl val="0"/>
      </c:catAx>
      <c:valAx>
        <c:axId val="2115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572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'DHS05'!$C$124:$G$124</c:f>
              <c:numCache>
                <c:formatCode>###0.0</c:formatCode>
                <c:ptCount val="5"/>
                <c:pt idx="0">
                  <c:v>81.758424019399158</c:v>
                </c:pt>
                <c:pt idx="1">
                  <c:v>93.131714486943437</c:v>
                </c:pt>
                <c:pt idx="2">
                  <c:v>96.963750148629018</c:v>
                </c:pt>
                <c:pt idx="3">
                  <c:v>98.899999999999622</c:v>
                </c:pt>
                <c:pt idx="4">
                  <c:v>99.700000000000188</c:v>
                </c:pt>
              </c:numCache>
            </c:numRef>
          </c:val>
          <c:extLst>
            <c:ext xmlns:c16="http://schemas.microsoft.com/office/drawing/2014/chart" uri="{C3380CC4-5D6E-409C-BE32-E72D297353CC}">
              <c16:uniqueId val="{00000000-E654-4347-A08B-FF6B106CC2AA}"/>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'DHS05'!$C$125:$G$125</c:f>
              <c:numCache>
                <c:formatCode>###0.0</c:formatCode>
                <c:ptCount val="5"/>
                <c:pt idx="0">
                  <c:v>8.8828442947905959</c:v>
                </c:pt>
                <c:pt idx="1">
                  <c:v>5.420364335218931</c:v>
                </c:pt>
                <c:pt idx="2">
                  <c:v>2.9988788705761555</c:v>
                </c:pt>
                <c:pt idx="3">
                  <c:v>1.0999999999999956</c:v>
                </c:pt>
                <c:pt idx="4">
                  <c:v>0.30000000000000054</c:v>
                </c:pt>
              </c:numCache>
            </c:numRef>
          </c:val>
          <c:extLst>
            <c:ext xmlns:c16="http://schemas.microsoft.com/office/drawing/2014/chart" uri="{C3380CC4-5D6E-409C-BE32-E72D297353CC}">
              <c16:uniqueId val="{00000001-E654-4347-A08B-FF6B106CC2AA}"/>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'DHS05'!$C$126:$G$126</c:f>
              <c:numCache>
                <c:formatCode>###0.0</c:formatCode>
                <c:ptCount val="5"/>
                <c:pt idx="0">
                  <c:v>4.6171863128697197</c:v>
                </c:pt>
                <c:pt idx="1">
                  <c:v>0.73624923918829666</c:v>
                </c:pt>
                <c:pt idx="2">
                  <c:v>6.2485796777593805E-3</c:v>
                </c:pt>
                <c:pt idx="3">
                  <c:v>3.836930773104541E-13</c:v>
                </c:pt>
                <c:pt idx="4">
                  <c:v>-1.8474111129762605E-13</c:v>
                </c:pt>
              </c:numCache>
            </c:numRef>
          </c:val>
          <c:extLst>
            <c:ext xmlns:c16="http://schemas.microsoft.com/office/drawing/2014/chart" uri="{C3380CC4-5D6E-409C-BE32-E72D297353CC}">
              <c16:uniqueId val="{00000002-E654-4347-A08B-FF6B106CC2AA}"/>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'DHS05'!$C$127:$G$127</c:f>
              <c:numCache>
                <c:formatCode>###0.0</c:formatCode>
                <c:ptCount val="5"/>
                <c:pt idx="0">
                  <c:v>4.7415453729405233</c:v>
                </c:pt>
                <c:pt idx="1">
                  <c:v>0.71167193864932832</c:v>
                </c:pt>
                <c:pt idx="2">
                  <c:v>3.1122401117079954E-2</c:v>
                </c:pt>
                <c:pt idx="3">
                  <c:v>0</c:v>
                </c:pt>
                <c:pt idx="4">
                  <c:v>0</c:v>
                </c:pt>
              </c:numCache>
            </c:numRef>
          </c:val>
          <c:extLst>
            <c:ext xmlns:c16="http://schemas.microsoft.com/office/drawing/2014/chart" uri="{C3380CC4-5D6E-409C-BE32-E72D297353CC}">
              <c16:uniqueId val="{00000003-E654-4347-A08B-FF6B106CC2AA}"/>
            </c:ext>
          </c:extLst>
        </c:ser>
        <c:dLbls>
          <c:showLegendKey val="0"/>
          <c:showVal val="0"/>
          <c:showCatName val="0"/>
          <c:showSerName val="0"/>
          <c:showPercent val="0"/>
          <c:showBubbleSize val="0"/>
        </c:dLbls>
        <c:gapWidth val="50"/>
        <c:overlap val="100"/>
        <c:axId val="211027072"/>
        <c:axId val="211028608"/>
      </c:barChart>
      <c:catAx>
        <c:axId val="211027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28608"/>
        <c:crosses val="autoZero"/>
        <c:auto val="1"/>
        <c:lblAlgn val="ctr"/>
        <c:lblOffset val="100"/>
        <c:tickLblSkip val="1"/>
        <c:tickMarkSkip val="1"/>
        <c:noMultiLvlLbl val="0"/>
      </c:catAx>
      <c:valAx>
        <c:axId val="211028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27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'DHS05'!$M$124:$Q$124</c:f>
              <c:numCache>
                <c:formatCode>###0.0</c:formatCode>
                <c:ptCount val="5"/>
                <c:pt idx="0">
                  <c:v>77.482089360214687</c:v>
                </c:pt>
                <c:pt idx="1">
                  <c:v>88.802418274138361</c:v>
                </c:pt>
                <c:pt idx="2">
                  <c:v>93.870992310579538</c:v>
                </c:pt>
                <c:pt idx="3">
                  <c:v>96.181955018329063</c:v>
                </c:pt>
                <c:pt idx="4">
                  <c:v>98.600000000000492</c:v>
                </c:pt>
              </c:numCache>
            </c:numRef>
          </c:val>
          <c:extLst>
            <c:ext xmlns:c16="http://schemas.microsoft.com/office/drawing/2014/chart" uri="{C3380CC4-5D6E-409C-BE32-E72D297353CC}">
              <c16:uniqueId val="{00000000-F28D-4F32-B201-D08D66167DD4}"/>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'DHS05'!$M$125:$Q$125</c:f>
              <c:numCache>
                <c:formatCode>###0.0</c:formatCode>
                <c:ptCount val="5"/>
                <c:pt idx="0">
                  <c:v>9.5764380108130513</c:v>
                </c:pt>
                <c:pt idx="1">
                  <c:v>7.5125690080073673</c:v>
                </c:pt>
                <c:pt idx="2">
                  <c:v>5.2536035823238807</c:v>
                </c:pt>
                <c:pt idx="3">
                  <c:v>3.588135109492069</c:v>
                </c:pt>
                <c:pt idx="4">
                  <c:v>1.4000000000000068</c:v>
                </c:pt>
              </c:numCache>
            </c:numRef>
          </c:val>
          <c:extLst>
            <c:ext xmlns:c16="http://schemas.microsoft.com/office/drawing/2014/chart" uri="{C3380CC4-5D6E-409C-BE32-E72D297353CC}">
              <c16:uniqueId val="{00000001-F28D-4F32-B201-D08D66167DD4}"/>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'DHS05'!$M$126:$Q$126</c:f>
              <c:numCache>
                <c:formatCode>###0.0</c:formatCode>
                <c:ptCount val="5"/>
                <c:pt idx="0">
                  <c:v>6.3555619427033605</c:v>
                </c:pt>
                <c:pt idx="1">
                  <c:v>1.7561445694432223</c:v>
                </c:pt>
                <c:pt idx="2">
                  <c:v>0.58573350273981362</c:v>
                </c:pt>
                <c:pt idx="3">
                  <c:v>-9.5119599065711213E-2</c:v>
                </c:pt>
                <c:pt idx="4">
                  <c:v>-4.9737991503207013E-13</c:v>
                </c:pt>
              </c:numCache>
            </c:numRef>
          </c:val>
          <c:extLst>
            <c:ext xmlns:c16="http://schemas.microsoft.com/office/drawing/2014/chart" uri="{C3380CC4-5D6E-409C-BE32-E72D297353CC}">
              <c16:uniqueId val="{00000002-F28D-4F32-B201-D08D66167DD4}"/>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'DHS05'!$M$127:$Q$127</c:f>
              <c:numCache>
                <c:formatCode>###0.0</c:formatCode>
                <c:ptCount val="5"/>
                <c:pt idx="0">
                  <c:v>6.5859106862689059</c:v>
                </c:pt>
                <c:pt idx="1">
                  <c:v>1.9288681484110528</c:v>
                </c:pt>
                <c:pt idx="2">
                  <c:v>0.28967060435677372</c:v>
                </c:pt>
                <c:pt idx="3">
                  <c:v>0.32502947124457804</c:v>
                </c:pt>
                <c:pt idx="4">
                  <c:v>0</c:v>
                </c:pt>
              </c:numCache>
            </c:numRef>
          </c:val>
          <c:extLst>
            <c:ext xmlns:c16="http://schemas.microsoft.com/office/drawing/2014/chart" uri="{C3380CC4-5D6E-409C-BE32-E72D297353CC}">
              <c16:uniqueId val="{00000003-F28D-4F32-B201-D08D66167DD4}"/>
            </c:ext>
          </c:extLst>
        </c:ser>
        <c:dLbls>
          <c:showLegendKey val="0"/>
          <c:showVal val="0"/>
          <c:showCatName val="0"/>
          <c:showSerName val="0"/>
          <c:showPercent val="0"/>
          <c:showBubbleSize val="0"/>
        </c:dLbls>
        <c:gapWidth val="50"/>
        <c:overlap val="100"/>
        <c:axId val="208971648"/>
        <c:axId val="208973184"/>
      </c:barChart>
      <c:catAx>
        <c:axId val="20897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973184"/>
        <c:crosses val="autoZero"/>
        <c:auto val="1"/>
        <c:lblAlgn val="ctr"/>
        <c:lblOffset val="100"/>
        <c:tickLblSkip val="1"/>
        <c:tickMarkSkip val="1"/>
        <c:noMultiLvlLbl val="0"/>
      </c:catAx>
      <c:valAx>
        <c:axId val="208973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97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'DHS08'!$M$18:$Q$18</c:f>
              <c:numCache>
                <c:formatCode>###0.0</c:formatCode>
                <c:ptCount val="5"/>
                <c:pt idx="0">
                  <c:v>97.357994595622728</c:v>
                </c:pt>
                <c:pt idx="1">
                  <c:v>98.260982077873948</c:v>
                </c:pt>
                <c:pt idx="2">
                  <c:v>98.452548535750125</c:v>
                </c:pt>
                <c:pt idx="3">
                  <c:v>98.155654599645956</c:v>
                </c:pt>
                <c:pt idx="4">
                  <c:v>99.003332350620582</c:v>
                </c:pt>
              </c:numCache>
            </c:numRef>
          </c:val>
          <c:extLst>
            <c:ext xmlns:c16="http://schemas.microsoft.com/office/drawing/2014/chart" uri="{C3380CC4-5D6E-409C-BE32-E72D297353CC}">
              <c16:uniqueId val="{00000000-CAA5-46AA-86D5-F897095DA748}"/>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'DHS08'!$M$19:$Q$19</c:f>
              <c:numCache>
                <c:formatCode>###0.0</c:formatCode>
                <c:ptCount val="5"/>
                <c:pt idx="0">
                  <c:v>0.7794067548274719</c:v>
                </c:pt>
                <c:pt idx="1">
                  <c:v>0.68506481889436088</c:v>
                </c:pt>
                <c:pt idx="2">
                  <c:v>0.39534705434311945</c:v>
                </c:pt>
                <c:pt idx="3">
                  <c:v>0.46145127974909417</c:v>
                </c:pt>
                <c:pt idx="4">
                  <c:v>0.32052708700128285</c:v>
                </c:pt>
              </c:numCache>
            </c:numRef>
          </c:val>
          <c:extLst>
            <c:ext xmlns:c16="http://schemas.microsoft.com/office/drawing/2014/chart" uri="{C3380CC4-5D6E-409C-BE32-E72D297353CC}">
              <c16:uniqueId val="{00000001-CAA5-46AA-86D5-F897095DA748}"/>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'DHS08'!$M$20:$Q$20</c:f>
              <c:numCache>
                <c:formatCode>###0.0</c:formatCode>
                <c:ptCount val="5"/>
                <c:pt idx="0">
                  <c:v>1.8136086624592762</c:v>
                </c:pt>
                <c:pt idx="1">
                  <c:v>1.0539531032316916</c:v>
                </c:pt>
                <c:pt idx="2">
                  <c:v>1.0964486056540237</c:v>
                </c:pt>
                <c:pt idx="3">
                  <c:v>1.3273098982658846</c:v>
                </c:pt>
                <c:pt idx="4">
                  <c:v>0.67614056237813536</c:v>
                </c:pt>
              </c:numCache>
            </c:numRef>
          </c:val>
          <c:extLst>
            <c:ext xmlns:c16="http://schemas.microsoft.com/office/drawing/2014/chart" uri="{C3380CC4-5D6E-409C-BE32-E72D297353CC}">
              <c16:uniqueId val="{00000002-CAA5-46AA-86D5-F897095DA748}"/>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'DHS08'!$M$15:$Q$15</c:f>
              <c:strCache>
                <c:ptCount val="5"/>
                <c:pt idx="0">
                  <c:v>Poorest</c:v>
                </c:pt>
                <c:pt idx="1">
                  <c:v>Poor</c:v>
                </c:pt>
                <c:pt idx="2">
                  <c:v>Middle</c:v>
                </c:pt>
                <c:pt idx="3">
                  <c:v>Rich</c:v>
                </c:pt>
                <c:pt idx="4">
                  <c:v>Richest</c:v>
                </c:pt>
              </c:strCache>
            </c:strRef>
          </c:cat>
          <c:val>
            <c:numRef>
              <c:f>'DHS08'!$M$21:$Q$21</c:f>
              <c:numCache>
                <c:formatCode>###0.0</c:formatCode>
                <c:ptCount val="5"/>
                <c:pt idx="0">
                  <c:v>4.8989987090524267E-2</c:v>
                </c:pt>
                <c:pt idx="1">
                  <c:v>0</c:v>
                </c:pt>
                <c:pt idx="2">
                  <c:v>5.5655804252731596E-2</c:v>
                </c:pt>
                <c:pt idx="3">
                  <c:v>5.5584222339065043E-2</c:v>
                </c:pt>
                <c:pt idx="4">
                  <c:v>0</c:v>
                </c:pt>
              </c:numCache>
            </c:numRef>
          </c:val>
          <c:extLst>
            <c:ext xmlns:c16="http://schemas.microsoft.com/office/drawing/2014/chart" uri="{C3380CC4-5D6E-409C-BE32-E72D297353CC}">
              <c16:uniqueId val="{00000003-CAA5-46AA-86D5-F897095DA748}"/>
            </c:ext>
          </c:extLst>
        </c:ser>
        <c:dLbls>
          <c:showLegendKey val="0"/>
          <c:showVal val="0"/>
          <c:showCatName val="0"/>
          <c:showSerName val="0"/>
          <c:showPercent val="0"/>
          <c:showBubbleSize val="0"/>
        </c:dLbls>
        <c:gapWidth val="50"/>
        <c:overlap val="100"/>
        <c:axId val="178725248"/>
        <c:axId val="178726784"/>
      </c:barChart>
      <c:catAx>
        <c:axId val="178725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78726784"/>
        <c:crosses val="autoZero"/>
        <c:auto val="1"/>
        <c:lblAlgn val="ctr"/>
        <c:lblOffset val="100"/>
        <c:tickLblSkip val="1"/>
        <c:tickMarkSkip val="1"/>
        <c:noMultiLvlLbl val="0"/>
      </c:catAx>
      <c:valAx>
        <c:axId val="1787267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787252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'DHS08'!$R$15:$Y$15</c:f>
              <c:strCache>
                <c:ptCount val="8"/>
                <c:pt idx="0">
                  <c:v>Lower Egypt Rural</c:v>
                </c:pt>
                <c:pt idx="1">
                  <c:v>Lower Egypt Urban</c:v>
                </c:pt>
                <c:pt idx="2">
                  <c:v>Upper Egypt Rural</c:v>
                </c:pt>
                <c:pt idx="3">
                  <c:v>Upper Egypt Urban</c:v>
                </c:pt>
                <c:pt idx="4">
                  <c:v>Frontier Governorates</c:v>
                </c:pt>
                <c:pt idx="5">
                  <c:v>Lower Egypt</c:v>
                </c:pt>
                <c:pt idx="6">
                  <c:v>Upper Egypt</c:v>
                </c:pt>
                <c:pt idx="7">
                  <c:v>Urban Governorates</c:v>
                </c:pt>
              </c:strCache>
            </c:strRef>
          </c:cat>
          <c:val>
            <c:numRef>
              <c:f>'DHS08'!$R$18:$Y$18</c:f>
              <c:numCache>
                <c:formatCode>###0.0</c:formatCode>
                <c:ptCount val="8"/>
                <c:pt idx="0">
                  <c:v>99.206599066101319</c:v>
                </c:pt>
                <c:pt idx="1">
                  <c:v>99.889149848102775</c:v>
                </c:pt>
                <c:pt idx="2">
                  <c:v>97.243483861982057</c:v>
                </c:pt>
                <c:pt idx="3">
                  <c:v>99.876197322576942</c:v>
                </c:pt>
                <c:pt idx="4">
                  <c:v>92.075139910384891</c:v>
                </c:pt>
                <c:pt idx="5">
                  <c:v>0</c:v>
                </c:pt>
                <c:pt idx="6">
                  <c:v>0</c:v>
                </c:pt>
                <c:pt idx="7">
                  <c:v>99.952006933437318</c:v>
                </c:pt>
              </c:numCache>
            </c:numRef>
          </c:val>
          <c:extLst>
            <c:ext xmlns:c16="http://schemas.microsoft.com/office/drawing/2014/chart" uri="{C3380CC4-5D6E-409C-BE32-E72D297353CC}">
              <c16:uniqueId val="{00000000-FC6A-4125-A48A-834FC65CF7A3}"/>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'DHS08'!$R$15:$Y$15</c:f>
              <c:strCache>
                <c:ptCount val="8"/>
                <c:pt idx="0">
                  <c:v>Lower Egypt Rural</c:v>
                </c:pt>
                <c:pt idx="1">
                  <c:v>Lower Egypt Urban</c:v>
                </c:pt>
                <c:pt idx="2">
                  <c:v>Upper Egypt Rural</c:v>
                </c:pt>
                <c:pt idx="3">
                  <c:v>Upper Egypt Urban</c:v>
                </c:pt>
                <c:pt idx="4">
                  <c:v>Frontier Governorates</c:v>
                </c:pt>
                <c:pt idx="5">
                  <c:v>Lower Egypt</c:v>
                </c:pt>
                <c:pt idx="6">
                  <c:v>Upper Egypt</c:v>
                </c:pt>
                <c:pt idx="7">
                  <c:v>Urban Governorates</c:v>
                </c:pt>
              </c:strCache>
            </c:strRef>
          </c:cat>
          <c:val>
            <c:numRef>
              <c:f>'DHS08'!$R$19:$Y$19</c:f>
              <c:numCache>
                <c:formatCode>###0.0</c:formatCode>
                <c:ptCount val="8"/>
                <c:pt idx="0">
                  <c:v>0.54877566014008361</c:v>
                </c:pt>
                <c:pt idx="1">
                  <c:v>7.3900101264800178E-2</c:v>
                </c:pt>
                <c:pt idx="2">
                  <c:v>0.35712339063298104</c:v>
                </c:pt>
                <c:pt idx="3">
                  <c:v>0.12380267742304232</c:v>
                </c:pt>
                <c:pt idx="4">
                  <c:v>5.4104718508791825</c:v>
                </c:pt>
                <c:pt idx="5">
                  <c:v>0</c:v>
                </c:pt>
                <c:pt idx="6">
                  <c:v>0</c:v>
                </c:pt>
                <c:pt idx="7">
                  <c:v>1.4325179233889427E-2</c:v>
                </c:pt>
              </c:numCache>
            </c:numRef>
          </c:val>
          <c:extLst>
            <c:ext xmlns:c16="http://schemas.microsoft.com/office/drawing/2014/chart" uri="{C3380CC4-5D6E-409C-BE32-E72D297353CC}">
              <c16:uniqueId val="{00000001-FC6A-4125-A48A-834FC65CF7A3}"/>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'DHS08'!$R$15:$Y$15</c:f>
              <c:strCache>
                <c:ptCount val="8"/>
                <c:pt idx="0">
                  <c:v>Lower Egypt Rural</c:v>
                </c:pt>
                <c:pt idx="1">
                  <c:v>Lower Egypt Urban</c:v>
                </c:pt>
                <c:pt idx="2">
                  <c:v>Upper Egypt Rural</c:v>
                </c:pt>
                <c:pt idx="3">
                  <c:v>Upper Egypt Urban</c:v>
                </c:pt>
                <c:pt idx="4">
                  <c:v>Frontier Governorates</c:v>
                </c:pt>
                <c:pt idx="5">
                  <c:v>Lower Egypt</c:v>
                </c:pt>
                <c:pt idx="6">
                  <c:v>Upper Egypt</c:v>
                </c:pt>
                <c:pt idx="7">
                  <c:v>Urban Governorates</c:v>
                </c:pt>
              </c:strCache>
            </c:strRef>
          </c:cat>
          <c:val>
            <c:numRef>
              <c:f>'DHS08'!$R$20:$Y$20</c:f>
              <c:numCache>
                <c:formatCode>###0.0</c:formatCode>
                <c:ptCount val="8"/>
                <c:pt idx="0">
                  <c:v>0.24462527375859755</c:v>
                </c:pt>
                <c:pt idx="1">
                  <c:v>3.6950050632424514E-2</c:v>
                </c:pt>
                <c:pt idx="2">
                  <c:v>2.3266916260197417</c:v>
                </c:pt>
                <c:pt idx="3">
                  <c:v>1.5293322164211531E-14</c:v>
                </c:pt>
                <c:pt idx="4">
                  <c:v>2.5143882387359264</c:v>
                </c:pt>
                <c:pt idx="5">
                  <c:v>0</c:v>
                </c:pt>
                <c:pt idx="6">
                  <c:v>0</c:v>
                </c:pt>
                <c:pt idx="7">
                  <c:v>3.3667887328793E-2</c:v>
                </c:pt>
              </c:numCache>
            </c:numRef>
          </c:val>
          <c:extLst>
            <c:ext xmlns:c16="http://schemas.microsoft.com/office/drawing/2014/chart" uri="{C3380CC4-5D6E-409C-BE32-E72D297353CC}">
              <c16:uniqueId val="{00000002-FC6A-4125-A48A-834FC65CF7A3}"/>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'DHS08'!$R$15:$Y$15</c:f>
              <c:strCache>
                <c:ptCount val="8"/>
                <c:pt idx="0">
                  <c:v>Lower Egypt Rural</c:v>
                </c:pt>
                <c:pt idx="1">
                  <c:v>Lower Egypt Urban</c:v>
                </c:pt>
                <c:pt idx="2">
                  <c:v>Upper Egypt Rural</c:v>
                </c:pt>
                <c:pt idx="3">
                  <c:v>Upper Egypt Urban</c:v>
                </c:pt>
                <c:pt idx="4">
                  <c:v>Frontier Governorates</c:v>
                </c:pt>
                <c:pt idx="5">
                  <c:v>Lower Egypt</c:v>
                </c:pt>
                <c:pt idx="6">
                  <c:v>Upper Egypt</c:v>
                </c:pt>
                <c:pt idx="7">
                  <c:v>Urban Governorates</c:v>
                </c:pt>
              </c:strCache>
            </c:strRef>
          </c:cat>
          <c:val>
            <c:numRef>
              <c:f>'DHS08'!$R$21:$Y$21</c:f>
              <c:numCache>
                <c:formatCode>###0.0</c:formatCode>
                <c:ptCount val="8"/>
                <c:pt idx="0">
                  <c:v>0</c:v>
                </c:pt>
                <c:pt idx="1">
                  <c:v>0</c:v>
                </c:pt>
                <c:pt idx="2">
                  <c:v>7.2701121365220306E-2</c:v>
                </c:pt>
                <c:pt idx="3">
                  <c:v>0</c:v>
                </c:pt>
                <c:pt idx="4">
                  <c:v>0</c:v>
                </c:pt>
                <c:pt idx="5">
                  <c:v>0</c:v>
                </c:pt>
                <c:pt idx="6">
                  <c:v>0</c:v>
                </c:pt>
                <c:pt idx="7">
                  <c:v>0</c:v>
                </c:pt>
              </c:numCache>
            </c:numRef>
          </c:val>
          <c:extLst>
            <c:ext xmlns:c16="http://schemas.microsoft.com/office/drawing/2014/chart" uri="{C3380CC4-5D6E-409C-BE32-E72D297353CC}">
              <c16:uniqueId val="{00000003-FC6A-4125-A48A-834FC65CF7A3}"/>
            </c:ext>
          </c:extLst>
        </c:ser>
        <c:dLbls>
          <c:showLegendKey val="0"/>
          <c:showVal val="0"/>
          <c:showCatName val="0"/>
          <c:showSerName val="0"/>
          <c:showPercent val="0"/>
          <c:showBubbleSize val="0"/>
        </c:dLbls>
        <c:gapWidth val="50"/>
        <c:overlap val="100"/>
        <c:axId val="178520448"/>
        <c:axId val="178521984"/>
      </c:barChart>
      <c:catAx>
        <c:axId val="178520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78521984"/>
        <c:crosses val="autoZero"/>
        <c:auto val="1"/>
        <c:lblAlgn val="ctr"/>
        <c:lblOffset val="100"/>
        <c:tickLblSkip val="1"/>
        <c:tickMarkSkip val="1"/>
        <c:noMultiLvlLbl val="0"/>
      </c:catAx>
      <c:valAx>
        <c:axId val="178521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78520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'DHS08'!$C$18:$G$18</c:f>
              <c:numCache>
                <c:formatCode>###0.0</c:formatCode>
                <c:ptCount val="5"/>
                <c:pt idx="0">
                  <c:v>97.759302635073965</c:v>
                </c:pt>
                <c:pt idx="1">
                  <c:v>98.754214981263928</c:v>
                </c:pt>
                <c:pt idx="2">
                  <c:v>98.75085527735267</c:v>
                </c:pt>
                <c:pt idx="3">
                  <c:v>99.412573999903017</c:v>
                </c:pt>
                <c:pt idx="4">
                  <c:v>99.873921116915952</c:v>
                </c:pt>
              </c:numCache>
            </c:numRef>
          </c:val>
          <c:extLst>
            <c:ext xmlns:c16="http://schemas.microsoft.com/office/drawing/2014/chart" uri="{C3380CC4-5D6E-409C-BE32-E72D297353CC}">
              <c16:uniqueId val="{00000000-887B-4B6C-BEB7-D9DBC6F7A175}"/>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'DHS08'!$C$19:$G$19</c:f>
              <c:numCache>
                <c:formatCode>###0.0</c:formatCode>
                <c:ptCount val="5"/>
                <c:pt idx="0">
                  <c:v>0.72213588053271038</c:v>
                </c:pt>
                <c:pt idx="1">
                  <c:v>0.46660062992908535</c:v>
                </c:pt>
                <c:pt idx="2">
                  <c:v>0.35456414699836081</c:v>
                </c:pt>
                <c:pt idx="3">
                  <c:v>0.20018653523639984</c:v>
                </c:pt>
                <c:pt idx="4">
                  <c:v>6.3735805309469373E-2</c:v>
                </c:pt>
              </c:numCache>
            </c:numRef>
          </c:val>
          <c:extLst>
            <c:ext xmlns:c16="http://schemas.microsoft.com/office/drawing/2014/chart" uri="{C3380CC4-5D6E-409C-BE32-E72D297353CC}">
              <c16:uniqueId val="{00000001-887B-4B6C-BEB7-D9DBC6F7A175}"/>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'DHS08'!$C$20:$G$20</c:f>
              <c:numCache>
                <c:formatCode>###0.0</c:formatCode>
                <c:ptCount val="5"/>
                <c:pt idx="0">
                  <c:v>1.4907999356558679</c:v>
                </c:pt>
                <c:pt idx="1">
                  <c:v>0.74724662126738384</c:v>
                </c:pt>
                <c:pt idx="2">
                  <c:v>0.86276171554754</c:v>
                </c:pt>
                <c:pt idx="3">
                  <c:v>0.3872394648605828</c:v>
                </c:pt>
                <c:pt idx="4">
                  <c:v>6.234307777457887E-2</c:v>
                </c:pt>
              </c:numCache>
            </c:numRef>
          </c:val>
          <c:extLst>
            <c:ext xmlns:c16="http://schemas.microsoft.com/office/drawing/2014/chart" uri="{C3380CC4-5D6E-409C-BE32-E72D297353CC}">
              <c16:uniqueId val="{00000002-887B-4B6C-BEB7-D9DBC6F7A175}"/>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'DHS08'!$C$15:$G$15</c:f>
              <c:strCache>
                <c:ptCount val="5"/>
                <c:pt idx="0">
                  <c:v>Poorest</c:v>
                </c:pt>
                <c:pt idx="1">
                  <c:v>Poor</c:v>
                </c:pt>
                <c:pt idx="2">
                  <c:v>Middle</c:v>
                </c:pt>
                <c:pt idx="3">
                  <c:v>Rich</c:v>
                </c:pt>
                <c:pt idx="4">
                  <c:v>Richest</c:v>
                </c:pt>
              </c:strCache>
            </c:strRef>
          </c:cat>
          <c:val>
            <c:numRef>
              <c:f>'DHS08'!$C$21:$G$21</c:f>
              <c:numCache>
                <c:formatCode>###0.0</c:formatCode>
                <c:ptCount val="5"/>
                <c:pt idx="0">
                  <c:v>2.77615487374567E-2</c:v>
                </c:pt>
                <c:pt idx="1">
                  <c:v>3.1937767539602729E-2</c:v>
                </c:pt>
                <c:pt idx="2">
                  <c:v>3.1818860101428946E-2</c:v>
                </c:pt>
                <c:pt idx="3">
                  <c:v>0</c:v>
                </c:pt>
                <c:pt idx="4">
                  <c:v>0</c:v>
                </c:pt>
              </c:numCache>
            </c:numRef>
          </c:val>
          <c:extLst>
            <c:ext xmlns:c16="http://schemas.microsoft.com/office/drawing/2014/chart" uri="{C3380CC4-5D6E-409C-BE32-E72D297353CC}">
              <c16:uniqueId val="{00000003-887B-4B6C-BEB7-D9DBC6F7A175}"/>
            </c:ext>
          </c:extLst>
        </c:ser>
        <c:dLbls>
          <c:showLegendKey val="0"/>
          <c:showVal val="0"/>
          <c:showCatName val="0"/>
          <c:showSerName val="0"/>
          <c:showPercent val="0"/>
          <c:showBubbleSize val="0"/>
        </c:dLbls>
        <c:gapWidth val="50"/>
        <c:overlap val="100"/>
        <c:axId val="178583808"/>
        <c:axId val="178941952"/>
      </c:barChart>
      <c:catAx>
        <c:axId val="178583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78941952"/>
        <c:crosses val="autoZero"/>
        <c:auto val="1"/>
        <c:lblAlgn val="ctr"/>
        <c:lblOffset val="100"/>
        <c:tickLblSkip val="1"/>
        <c:tickMarkSkip val="1"/>
        <c:noMultiLvlLbl val="0"/>
      </c:catAx>
      <c:valAx>
        <c:axId val="178941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78583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'DHS08'!$R$121:$Y$121</c:f>
              <c:strCache>
                <c:ptCount val="8"/>
                <c:pt idx="0">
                  <c:v>Lower Egypt Rural</c:v>
                </c:pt>
                <c:pt idx="1">
                  <c:v>Lower Egypt Urban</c:v>
                </c:pt>
                <c:pt idx="2">
                  <c:v>Upper Egypt Rural</c:v>
                </c:pt>
                <c:pt idx="3">
                  <c:v>Upper Egypt Urban</c:v>
                </c:pt>
                <c:pt idx="4">
                  <c:v>Frontier Governorates</c:v>
                </c:pt>
                <c:pt idx="5">
                  <c:v>Lower Egypt</c:v>
                </c:pt>
                <c:pt idx="6">
                  <c:v>Upper Egypt</c:v>
                </c:pt>
                <c:pt idx="7">
                  <c:v>Urban Governorates</c:v>
                </c:pt>
              </c:strCache>
            </c:strRef>
          </c:cat>
          <c:val>
            <c:numRef>
              <c:f>'DHS08'!$R$124:$Y$124</c:f>
              <c:numCache>
                <c:formatCode>###0.0</c:formatCode>
                <c:ptCount val="8"/>
                <c:pt idx="0">
                  <c:v>97.7</c:v>
                </c:pt>
                <c:pt idx="1">
                  <c:v>99.2</c:v>
                </c:pt>
                <c:pt idx="2">
                  <c:v>88.5</c:v>
                </c:pt>
                <c:pt idx="3">
                  <c:v>97</c:v>
                </c:pt>
                <c:pt idx="4">
                  <c:v>96.7</c:v>
                </c:pt>
                <c:pt idx="5">
                  <c:v>0</c:v>
                </c:pt>
                <c:pt idx="6">
                  <c:v>0</c:v>
                </c:pt>
                <c:pt idx="7">
                  <c:v>98.6</c:v>
                </c:pt>
              </c:numCache>
            </c:numRef>
          </c:val>
          <c:extLst>
            <c:ext xmlns:c16="http://schemas.microsoft.com/office/drawing/2014/chart" uri="{C3380CC4-5D6E-409C-BE32-E72D297353CC}">
              <c16:uniqueId val="{00000000-96E5-45BF-BCD1-ED6343858757}"/>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'DHS08'!$R$121:$Y$121</c:f>
              <c:strCache>
                <c:ptCount val="8"/>
                <c:pt idx="0">
                  <c:v>Lower Egypt Rural</c:v>
                </c:pt>
                <c:pt idx="1">
                  <c:v>Lower Egypt Urban</c:v>
                </c:pt>
                <c:pt idx="2">
                  <c:v>Upper Egypt Rural</c:v>
                </c:pt>
                <c:pt idx="3">
                  <c:v>Upper Egypt Urban</c:v>
                </c:pt>
                <c:pt idx="4">
                  <c:v>Frontier Governorates</c:v>
                </c:pt>
                <c:pt idx="5">
                  <c:v>Lower Egypt</c:v>
                </c:pt>
                <c:pt idx="6">
                  <c:v>Upper Egypt</c:v>
                </c:pt>
                <c:pt idx="7">
                  <c:v>Urban Governorates</c:v>
                </c:pt>
              </c:strCache>
            </c:strRef>
          </c:cat>
          <c:val>
            <c:numRef>
              <c:f>'DHS08'!$R$125:$Y$125</c:f>
              <c:numCache>
                <c:formatCode>###0.0</c:formatCode>
                <c:ptCount val="8"/>
                <c:pt idx="0">
                  <c:v>2</c:v>
                </c:pt>
                <c:pt idx="1">
                  <c:v>0.8</c:v>
                </c:pt>
                <c:pt idx="2">
                  <c:v>9.6999999999999993</c:v>
                </c:pt>
                <c:pt idx="3">
                  <c:v>2.6</c:v>
                </c:pt>
                <c:pt idx="4">
                  <c:v>2.1</c:v>
                </c:pt>
                <c:pt idx="5">
                  <c:v>0</c:v>
                </c:pt>
                <c:pt idx="6">
                  <c:v>0</c:v>
                </c:pt>
                <c:pt idx="7">
                  <c:v>1.3</c:v>
                </c:pt>
              </c:numCache>
            </c:numRef>
          </c:val>
          <c:extLst>
            <c:ext xmlns:c16="http://schemas.microsoft.com/office/drawing/2014/chart" uri="{C3380CC4-5D6E-409C-BE32-E72D297353CC}">
              <c16:uniqueId val="{00000001-96E5-45BF-BCD1-ED6343858757}"/>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'DHS08'!$R$121:$Y$121</c:f>
              <c:strCache>
                <c:ptCount val="8"/>
                <c:pt idx="0">
                  <c:v>Lower Egypt Rural</c:v>
                </c:pt>
                <c:pt idx="1">
                  <c:v>Lower Egypt Urban</c:v>
                </c:pt>
                <c:pt idx="2">
                  <c:v>Upper Egypt Rural</c:v>
                </c:pt>
                <c:pt idx="3">
                  <c:v>Upper Egypt Urban</c:v>
                </c:pt>
                <c:pt idx="4">
                  <c:v>Frontier Governorates</c:v>
                </c:pt>
                <c:pt idx="5">
                  <c:v>Lower Egypt</c:v>
                </c:pt>
                <c:pt idx="6">
                  <c:v>Upper Egypt</c:v>
                </c:pt>
                <c:pt idx="7">
                  <c:v>Urban Governorates</c:v>
                </c:pt>
              </c:strCache>
            </c:strRef>
          </c:cat>
          <c:val>
            <c:numRef>
              <c:f>'DHS08'!$R$126:$Y$126</c:f>
              <c:numCache>
                <c:formatCode>###0.0</c:formatCode>
                <c:ptCount val="8"/>
                <c:pt idx="0">
                  <c:v>0.2</c:v>
                </c:pt>
                <c:pt idx="1">
                  <c:v>0</c:v>
                </c:pt>
                <c:pt idx="2">
                  <c:v>0.3</c:v>
                </c:pt>
                <c:pt idx="3">
                  <c:v>0.1</c:v>
                </c:pt>
                <c:pt idx="4">
                  <c:v>0.1</c:v>
                </c:pt>
                <c:pt idx="5">
                  <c:v>0</c:v>
                </c:pt>
                <c:pt idx="6">
                  <c:v>0</c:v>
                </c:pt>
                <c:pt idx="7">
                  <c:v>0.1</c:v>
                </c:pt>
              </c:numCache>
            </c:numRef>
          </c:val>
          <c:extLst>
            <c:ext xmlns:c16="http://schemas.microsoft.com/office/drawing/2014/chart" uri="{C3380CC4-5D6E-409C-BE32-E72D297353CC}">
              <c16:uniqueId val="{00000002-96E5-45BF-BCD1-ED6343858757}"/>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'DHS08'!$R$121:$Y$121</c:f>
              <c:strCache>
                <c:ptCount val="8"/>
                <c:pt idx="0">
                  <c:v>Lower Egypt Rural</c:v>
                </c:pt>
                <c:pt idx="1">
                  <c:v>Lower Egypt Urban</c:v>
                </c:pt>
                <c:pt idx="2">
                  <c:v>Upper Egypt Rural</c:v>
                </c:pt>
                <c:pt idx="3">
                  <c:v>Upper Egypt Urban</c:v>
                </c:pt>
                <c:pt idx="4">
                  <c:v>Frontier Governorates</c:v>
                </c:pt>
                <c:pt idx="5">
                  <c:v>Lower Egypt</c:v>
                </c:pt>
                <c:pt idx="6">
                  <c:v>Upper Egypt</c:v>
                </c:pt>
                <c:pt idx="7">
                  <c:v>Urban Governorates</c:v>
                </c:pt>
              </c:strCache>
            </c:strRef>
          </c:cat>
          <c:val>
            <c:numRef>
              <c:f>'DHS08'!$R$127:$Y$127</c:f>
              <c:numCache>
                <c:formatCode>###0.0</c:formatCode>
                <c:ptCount val="8"/>
                <c:pt idx="0">
                  <c:v>0.1</c:v>
                </c:pt>
                <c:pt idx="1">
                  <c:v>0</c:v>
                </c:pt>
                <c:pt idx="2">
                  <c:v>1.5</c:v>
                </c:pt>
                <c:pt idx="3">
                  <c:v>0.3</c:v>
                </c:pt>
                <c:pt idx="4">
                  <c:v>1.1000000000000001</c:v>
                </c:pt>
                <c:pt idx="5">
                  <c:v>0</c:v>
                </c:pt>
                <c:pt idx="6">
                  <c:v>0</c:v>
                </c:pt>
                <c:pt idx="7">
                  <c:v>0</c:v>
                </c:pt>
              </c:numCache>
            </c:numRef>
          </c:val>
          <c:extLst>
            <c:ext xmlns:c16="http://schemas.microsoft.com/office/drawing/2014/chart" uri="{C3380CC4-5D6E-409C-BE32-E72D297353CC}">
              <c16:uniqueId val="{00000003-96E5-45BF-BCD1-ED6343858757}"/>
            </c:ext>
          </c:extLst>
        </c:ser>
        <c:dLbls>
          <c:showLegendKey val="0"/>
          <c:showVal val="0"/>
          <c:showCatName val="0"/>
          <c:showSerName val="0"/>
          <c:showPercent val="0"/>
          <c:showBubbleSize val="0"/>
        </c:dLbls>
        <c:gapWidth val="50"/>
        <c:overlap val="100"/>
        <c:axId val="183641984"/>
        <c:axId val="183643520"/>
      </c:barChart>
      <c:catAx>
        <c:axId val="18364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643520"/>
        <c:crosses val="autoZero"/>
        <c:auto val="1"/>
        <c:lblAlgn val="ctr"/>
        <c:lblOffset val="100"/>
        <c:tickLblSkip val="1"/>
        <c:tickMarkSkip val="1"/>
        <c:noMultiLvlLbl val="0"/>
      </c:catAx>
      <c:valAx>
        <c:axId val="18364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64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'DHS08'!$M$221:$Q$221</c:f>
              <c:strCache>
                <c:ptCount val="5"/>
                <c:pt idx="0">
                  <c:v>Poorest</c:v>
                </c:pt>
                <c:pt idx="1">
                  <c:v>Poor</c:v>
                </c:pt>
                <c:pt idx="2">
                  <c:v>Middle</c:v>
                </c:pt>
                <c:pt idx="3">
                  <c:v>Rich</c:v>
                </c:pt>
                <c:pt idx="4">
                  <c:v>Richest</c:v>
                </c:pt>
              </c:strCache>
            </c:strRef>
          </c:cat>
          <c:val>
            <c:numRef>
              <c:f>'DHS08'!$M$222:$Q$222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F63-47DE-A250-E356F809B711}"/>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'DHS08'!$M$221:$Q$221</c:f>
              <c:strCache>
                <c:ptCount val="5"/>
                <c:pt idx="0">
                  <c:v>Poorest</c:v>
                </c:pt>
                <c:pt idx="1">
                  <c:v>Poor</c:v>
                </c:pt>
                <c:pt idx="2">
                  <c:v>Middle</c:v>
                </c:pt>
                <c:pt idx="3">
                  <c:v>Rich</c:v>
                </c:pt>
                <c:pt idx="4">
                  <c:v>Richest</c:v>
                </c:pt>
              </c:strCache>
            </c:strRef>
          </c:cat>
          <c:val>
            <c:numRef>
              <c:f>'DHS08'!$M$223:$Q$223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F63-47DE-A250-E356F809B711}"/>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'DHS08'!$M$221:$Q$221</c:f>
              <c:strCache>
                <c:ptCount val="5"/>
                <c:pt idx="0">
                  <c:v>Poorest</c:v>
                </c:pt>
                <c:pt idx="1">
                  <c:v>Poor</c:v>
                </c:pt>
                <c:pt idx="2">
                  <c:v>Middle</c:v>
                </c:pt>
                <c:pt idx="3">
                  <c:v>Rich</c:v>
                </c:pt>
                <c:pt idx="4">
                  <c:v>Richest</c:v>
                </c:pt>
              </c:strCache>
            </c:strRef>
          </c:cat>
          <c:val>
            <c:numRef>
              <c:f>'DHS08'!$M$224:$Q$224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F63-47DE-A250-E356F809B711}"/>
            </c:ext>
          </c:extLst>
        </c:ser>
        <c:dLbls>
          <c:showLegendKey val="0"/>
          <c:showVal val="0"/>
          <c:showCatName val="0"/>
          <c:showSerName val="0"/>
          <c:showPercent val="0"/>
          <c:showBubbleSize val="0"/>
        </c:dLbls>
        <c:gapWidth val="50"/>
        <c:overlap val="100"/>
        <c:axId val="183438720"/>
        <c:axId val="183440512"/>
      </c:barChart>
      <c:catAx>
        <c:axId val="183438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440512"/>
        <c:crosses val="autoZero"/>
        <c:auto val="1"/>
        <c:lblAlgn val="ctr"/>
        <c:lblOffset val="100"/>
        <c:tickLblSkip val="1"/>
        <c:tickMarkSkip val="1"/>
        <c:noMultiLvlLbl val="0"/>
      </c:catAx>
      <c:valAx>
        <c:axId val="183440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438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'DHS08'!$R$221:$Y$221</c:f>
              <c:strCache>
                <c:ptCount val="8"/>
                <c:pt idx="0">
                  <c:v>Lower Egypt Rural</c:v>
                </c:pt>
                <c:pt idx="1">
                  <c:v>Lower Egypt Urban</c:v>
                </c:pt>
                <c:pt idx="2">
                  <c:v>Upper Egypt Rural</c:v>
                </c:pt>
                <c:pt idx="3">
                  <c:v>Upper Egypt Urban</c:v>
                </c:pt>
                <c:pt idx="4">
                  <c:v>Frontier Governorates</c:v>
                </c:pt>
                <c:pt idx="5">
                  <c:v>Lower Egypt</c:v>
                </c:pt>
                <c:pt idx="6">
                  <c:v>Upper Egypt</c:v>
                </c:pt>
                <c:pt idx="7">
                  <c:v>Urban Governorates</c:v>
                </c:pt>
              </c:strCache>
            </c:strRef>
          </c:cat>
          <c:val>
            <c:numRef>
              <c:f>'DHS08'!$R$222:$Y$222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6169-46FD-9A61-70374FC2A2B3}"/>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'DHS08'!$R$221:$Y$221</c:f>
              <c:strCache>
                <c:ptCount val="8"/>
                <c:pt idx="0">
                  <c:v>Lower Egypt Rural</c:v>
                </c:pt>
                <c:pt idx="1">
                  <c:v>Lower Egypt Urban</c:v>
                </c:pt>
                <c:pt idx="2">
                  <c:v>Upper Egypt Rural</c:v>
                </c:pt>
                <c:pt idx="3">
                  <c:v>Upper Egypt Urban</c:v>
                </c:pt>
                <c:pt idx="4">
                  <c:v>Frontier Governorates</c:v>
                </c:pt>
                <c:pt idx="5">
                  <c:v>Lower Egypt</c:v>
                </c:pt>
                <c:pt idx="6">
                  <c:v>Upper Egypt</c:v>
                </c:pt>
                <c:pt idx="7">
                  <c:v>Urban Governorates</c:v>
                </c:pt>
              </c:strCache>
            </c:strRef>
          </c:cat>
          <c:val>
            <c:numRef>
              <c:f>'DHS08'!$R$223:$Y$223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6169-46FD-9A61-70374FC2A2B3}"/>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'DHS08'!$R$221:$Y$221</c:f>
              <c:strCache>
                <c:ptCount val="8"/>
                <c:pt idx="0">
                  <c:v>Lower Egypt Rural</c:v>
                </c:pt>
                <c:pt idx="1">
                  <c:v>Lower Egypt Urban</c:v>
                </c:pt>
                <c:pt idx="2">
                  <c:v>Upper Egypt Rural</c:v>
                </c:pt>
                <c:pt idx="3">
                  <c:v>Upper Egypt Urban</c:v>
                </c:pt>
                <c:pt idx="4">
                  <c:v>Frontier Governorates</c:v>
                </c:pt>
                <c:pt idx="5">
                  <c:v>Lower Egypt</c:v>
                </c:pt>
                <c:pt idx="6">
                  <c:v>Upper Egypt</c:v>
                </c:pt>
                <c:pt idx="7">
                  <c:v>Urban Governorates</c:v>
                </c:pt>
              </c:strCache>
            </c:strRef>
          </c:cat>
          <c:val>
            <c:numRef>
              <c:f>'DHS08'!$R$224:$Y$224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6169-46FD-9A61-70374FC2A2B3}"/>
            </c:ext>
          </c:extLst>
        </c:ser>
        <c:dLbls>
          <c:showLegendKey val="0"/>
          <c:showVal val="0"/>
          <c:showCatName val="0"/>
          <c:showSerName val="0"/>
          <c:showPercent val="0"/>
          <c:showBubbleSize val="0"/>
        </c:dLbls>
        <c:gapWidth val="50"/>
        <c:overlap val="100"/>
        <c:axId val="183508992"/>
        <c:axId val="183510528"/>
      </c:barChart>
      <c:catAx>
        <c:axId val="183508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510528"/>
        <c:crosses val="autoZero"/>
        <c:auto val="1"/>
        <c:lblAlgn val="ctr"/>
        <c:lblOffset val="100"/>
        <c:tickLblSkip val="1"/>
        <c:tickMarkSkip val="1"/>
        <c:noMultiLvlLbl val="0"/>
      </c:catAx>
      <c:valAx>
        <c:axId val="1835105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508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'DHS08'!$C$221:$G$221</c:f>
              <c:strCache>
                <c:ptCount val="5"/>
                <c:pt idx="0">
                  <c:v>Poorest</c:v>
                </c:pt>
                <c:pt idx="1">
                  <c:v>Poor</c:v>
                </c:pt>
                <c:pt idx="2">
                  <c:v>Middle</c:v>
                </c:pt>
                <c:pt idx="3">
                  <c:v>Rich</c:v>
                </c:pt>
                <c:pt idx="4">
                  <c:v>Richest</c:v>
                </c:pt>
              </c:strCache>
            </c:strRef>
          </c:cat>
          <c:val>
            <c:numRef>
              <c:f>'DHS08'!$C$222:$G$222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D76-4D96-B782-90D20D73BFD2}"/>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'DHS08'!$C$221:$G$221</c:f>
              <c:strCache>
                <c:ptCount val="5"/>
                <c:pt idx="0">
                  <c:v>Poorest</c:v>
                </c:pt>
                <c:pt idx="1">
                  <c:v>Poor</c:v>
                </c:pt>
                <c:pt idx="2">
                  <c:v>Middle</c:v>
                </c:pt>
                <c:pt idx="3">
                  <c:v>Rich</c:v>
                </c:pt>
                <c:pt idx="4">
                  <c:v>Richest</c:v>
                </c:pt>
              </c:strCache>
            </c:strRef>
          </c:cat>
          <c:val>
            <c:numRef>
              <c:f>'DHS08'!$C$223:$G$223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D76-4D96-B782-90D20D73BFD2}"/>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'DHS08'!$C$221:$G$221</c:f>
              <c:strCache>
                <c:ptCount val="5"/>
                <c:pt idx="0">
                  <c:v>Poorest</c:v>
                </c:pt>
                <c:pt idx="1">
                  <c:v>Poor</c:v>
                </c:pt>
                <c:pt idx="2">
                  <c:v>Middle</c:v>
                </c:pt>
                <c:pt idx="3">
                  <c:v>Rich</c:v>
                </c:pt>
                <c:pt idx="4">
                  <c:v>Richest</c:v>
                </c:pt>
              </c:strCache>
            </c:strRef>
          </c:cat>
          <c:val>
            <c:numRef>
              <c:f>'DHS08'!$C$224:$G$224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D76-4D96-B782-90D20D73BFD2}"/>
            </c:ext>
          </c:extLst>
        </c:ser>
        <c:dLbls>
          <c:showLegendKey val="0"/>
          <c:showVal val="0"/>
          <c:showCatName val="0"/>
          <c:showSerName val="0"/>
          <c:showPercent val="0"/>
          <c:showBubbleSize val="0"/>
        </c:dLbls>
        <c:gapWidth val="50"/>
        <c:overlap val="100"/>
        <c:axId val="183554432"/>
        <c:axId val="183555968"/>
      </c:barChart>
      <c:catAx>
        <c:axId val="183554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555968"/>
        <c:crosses val="autoZero"/>
        <c:auto val="1"/>
        <c:lblAlgn val="ctr"/>
        <c:lblOffset val="100"/>
        <c:tickLblSkip val="1"/>
        <c:tickMarkSkip val="1"/>
        <c:noMultiLvlLbl val="0"/>
      </c:catAx>
      <c:valAx>
        <c:axId val="183555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554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'DHS08'!$H$18:$L$18</c:f>
              <c:numCache>
                <c:formatCode>###0.0</c:formatCode>
                <c:ptCount val="5"/>
                <c:pt idx="0">
                  <c:v>99.472208011986908</c:v>
                </c:pt>
                <c:pt idx="1">
                  <c:v>99.8518617393201</c:v>
                </c:pt>
                <c:pt idx="2">
                  <c:v>99.807058727752135</c:v>
                </c:pt>
                <c:pt idx="3">
                  <c:v>99.870744673817839</c:v>
                </c:pt>
                <c:pt idx="4">
                  <c:v>99.986798723957122</c:v>
                </c:pt>
              </c:numCache>
            </c:numRef>
          </c:val>
          <c:extLst>
            <c:ext xmlns:c16="http://schemas.microsoft.com/office/drawing/2014/chart" uri="{C3380CC4-5D6E-409C-BE32-E72D297353CC}">
              <c16:uniqueId val="{00000000-A96E-4DC8-9033-AEB7D1626690}"/>
            </c:ext>
          </c:extLst>
        </c:ser>
        <c:ser>
          <c:idx val="1"/>
          <c:order val="1"/>
          <c:tx>
            <c:strRef>
              <c:f>'DHS08'!$B$19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'DHS08'!$H$19:$L$19</c:f>
              <c:numCache>
                <c:formatCode>###0.0</c:formatCode>
                <c:ptCount val="5"/>
                <c:pt idx="0">
                  <c:v>0.40325429914944505</c:v>
                </c:pt>
                <c:pt idx="1">
                  <c:v>8.9731990237812059E-2</c:v>
                </c:pt>
                <c:pt idx="2">
                  <c:v>7.2753201549536656E-2</c:v>
                </c:pt>
                <c:pt idx="3">
                  <c:v>0.1292553261821564</c:v>
                </c:pt>
                <c:pt idx="4">
                  <c:v>0</c:v>
                </c:pt>
              </c:numCache>
            </c:numRef>
          </c:val>
          <c:extLst>
            <c:ext xmlns:c16="http://schemas.microsoft.com/office/drawing/2014/chart" uri="{C3380CC4-5D6E-409C-BE32-E72D297353CC}">
              <c16:uniqueId val="{00000001-A96E-4DC8-9033-AEB7D1626690}"/>
            </c:ext>
          </c:extLst>
        </c:ser>
        <c:ser>
          <c:idx val="2"/>
          <c:order val="2"/>
          <c:tx>
            <c:strRef>
              <c:f>'DHS08'!$B$20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'DHS08'!$H$20:$L$20</c:f>
              <c:numCache>
                <c:formatCode>###0.0</c:formatCode>
                <c:ptCount val="5"/>
                <c:pt idx="0">
                  <c:v>0.1245376888636473</c:v>
                </c:pt>
                <c:pt idx="1">
                  <c:v>5.8406270442088154E-2</c:v>
                </c:pt>
                <c:pt idx="2">
                  <c:v>0.12018807069832785</c:v>
                </c:pt>
                <c:pt idx="3">
                  <c:v>4.5519144009631418E-15</c:v>
                </c:pt>
                <c:pt idx="4">
                  <c:v>1.3201276042877907E-2</c:v>
                </c:pt>
              </c:numCache>
            </c:numRef>
          </c:val>
          <c:extLst>
            <c:ext xmlns:c16="http://schemas.microsoft.com/office/drawing/2014/chart" uri="{C3380CC4-5D6E-409C-BE32-E72D297353CC}">
              <c16:uniqueId val="{00000002-A96E-4DC8-9033-AEB7D1626690}"/>
            </c:ext>
          </c:extLst>
        </c:ser>
        <c:ser>
          <c:idx val="3"/>
          <c:order val="3"/>
          <c:tx>
            <c:strRef>
              <c:f>'DHS08'!$B$21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'DHS08'!$H$15:$L$15</c:f>
              <c:strCache>
                <c:ptCount val="5"/>
                <c:pt idx="0">
                  <c:v>Poorest</c:v>
                </c:pt>
                <c:pt idx="1">
                  <c:v>Poor</c:v>
                </c:pt>
                <c:pt idx="2">
                  <c:v>Middle</c:v>
                </c:pt>
                <c:pt idx="3">
                  <c:v>Rich</c:v>
                </c:pt>
                <c:pt idx="4">
                  <c:v>Richest</c:v>
                </c:pt>
              </c:strCache>
            </c:strRef>
          </c:cat>
          <c:val>
            <c:numRef>
              <c:f>'DHS08'!$H$21:$L$21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A96E-4DC8-9033-AEB7D1626690}"/>
            </c:ext>
          </c:extLst>
        </c:ser>
        <c:dLbls>
          <c:showLegendKey val="0"/>
          <c:showVal val="0"/>
          <c:showCatName val="0"/>
          <c:showSerName val="0"/>
          <c:showPercent val="0"/>
          <c:showBubbleSize val="0"/>
        </c:dLbls>
        <c:gapWidth val="50"/>
        <c:overlap val="100"/>
        <c:axId val="184051584"/>
        <c:axId val="184053120"/>
      </c:barChart>
      <c:catAx>
        <c:axId val="184051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53120"/>
        <c:crosses val="autoZero"/>
        <c:auto val="1"/>
        <c:lblAlgn val="ctr"/>
        <c:lblOffset val="100"/>
        <c:tickLblSkip val="1"/>
        <c:tickMarkSkip val="1"/>
        <c:noMultiLvlLbl val="0"/>
      </c:catAx>
      <c:valAx>
        <c:axId val="1840531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51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'DHS08'!$H$124:$L$124</c:f>
              <c:numCache>
                <c:formatCode>###0.0</c:formatCode>
                <c:ptCount val="5"/>
                <c:pt idx="0">
                  <c:v>94.2</c:v>
                </c:pt>
                <c:pt idx="1">
                  <c:v>98.2</c:v>
                </c:pt>
                <c:pt idx="2">
                  <c:v>99.5</c:v>
                </c:pt>
                <c:pt idx="3">
                  <c:v>99.8</c:v>
                </c:pt>
                <c:pt idx="4">
                  <c:v>99.8</c:v>
                </c:pt>
              </c:numCache>
            </c:numRef>
          </c:val>
          <c:extLst>
            <c:ext xmlns:c16="http://schemas.microsoft.com/office/drawing/2014/chart" uri="{C3380CC4-5D6E-409C-BE32-E72D297353CC}">
              <c16:uniqueId val="{00000000-A998-40A9-8580-72E62E4DA42C}"/>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'DHS08'!$H$125:$L$125</c:f>
              <c:numCache>
                <c:formatCode>###0.0</c:formatCode>
                <c:ptCount val="5"/>
                <c:pt idx="0">
                  <c:v>5.3</c:v>
                </c:pt>
                <c:pt idx="1">
                  <c:v>1.7</c:v>
                </c:pt>
                <c:pt idx="2">
                  <c:v>0.4</c:v>
                </c:pt>
                <c:pt idx="3">
                  <c:v>0.2</c:v>
                </c:pt>
                <c:pt idx="4">
                  <c:v>0.2</c:v>
                </c:pt>
              </c:numCache>
            </c:numRef>
          </c:val>
          <c:extLst>
            <c:ext xmlns:c16="http://schemas.microsoft.com/office/drawing/2014/chart" uri="{C3380CC4-5D6E-409C-BE32-E72D297353CC}">
              <c16:uniqueId val="{00000001-A998-40A9-8580-72E62E4DA42C}"/>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'DHS08'!$H$126:$L$126</c:f>
              <c:numCache>
                <c:formatCode>###0.0</c:formatCode>
                <c:ptCount val="5"/>
                <c:pt idx="0">
                  <c:v>0.2</c:v>
                </c:pt>
                <c:pt idx="1">
                  <c:v>0.1</c:v>
                </c:pt>
                <c:pt idx="2">
                  <c:v>0.1</c:v>
                </c:pt>
                <c:pt idx="3">
                  <c:v>0</c:v>
                </c:pt>
                <c:pt idx="4">
                  <c:v>0</c:v>
                </c:pt>
              </c:numCache>
            </c:numRef>
          </c:val>
          <c:extLst>
            <c:ext xmlns:c16="http://schemas.microsoft.com/office/drawing/2014/chart" uri="{C3380CC4-5D6E-409C-BE32-E72D297353CC}">
              <c16:uniqueId val="{00000002-A998-40A9-8580-72E62E4DA42C}"/>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'DHS08'!$H$121:$L$121</c:f>
              <c:strCache>
                <c:ptCount val="5"/>
                <c:pt idx="0">
                  <c:v>Poorest</c:v>
                </c:pt>
                <c:pt idx="1">
                  <c:v>Poor</c:v>
                </c:pt>
                <c:pt idx="2">
                  <c:v>Middle</c:v>
                </c:pt>
                <c:pt idx="3">
                  <c:v>Rich</c:v>
                </c:pt>
                <c:pt idx="4">
                  <c:v>Richest</c:v>
                </c:pt>
              </c:strCache>
            </c:strRef>
          </c:cat>
          <c:val>
            <c:numRef>
              <c:f>'DHS08'!$H$127:$L$127</c:f>
              <c:numCache>
                <c:formatCode>###0.0</c:formatCode>
                <c:ptCount val="5"/>
                <c:pt idx="0">
                  <c:v>0.4</c:v>
                </c:pt>
                <c:pt idx="1">
                  <c:v>0</c:v>
                </c:pt>
                <c:pt idx="2">
                  <c:v>0</c:v>
                </c:pt>
                <c:pt idx="3">
                  <c:v>0</c:v>
                </c:pt>
                <c:pt idx="4">
                  <c:v>0</c:v>
                </c:pt>
              </c:numCache>
            </c:numRef>
          </c:val>
          <c:extLst>
            <c:ext xmlns:c16="http://schemas.microsoft.com/office/drawing/2014/chart" uri="{C3380CC4-5D6E-409C-BE32-E72D297353CC}">
              <c16:uniqueId val="{00000003-A998-40A9-8580-72E62E4DA42C}"/>
            </c:ext>
          </c:extLst>
        </c:ser>
        <c:dLbls>
          <c:showLegendKey val="0"/>
          <c:showVal val="0"/>
          <c:showCatName val="0"/>
          <c:showSerName val="0"/>
          <c:showPercent val="0"/>
          <c:showBubbleSize val="0"/>
        </c:dLbls>
        <c:gapWidth val="50"/>
        <c:overlap val="100"/>
        <c:axId val="183799168"/>
        <c:axId val="183809152"/>
      </c:barChart>
      <c:catAx>
        <c:axId val="183799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809152"/>
        <c:crosses val="autoZero"/>
        <c:auto val="1"/>
        <c:lblAlgn val="ctr"/>
        <c:lblOffset val="100"/>
        <c:tickLblSkip val="1"/>
        <c:tickMarkSkip val="1"/>
        <c:noMultiLvlLbl val="0"/>
      </c:catAx>
      <c:valAx>
        <c:axId val="183809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799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'DHS08'!$H$221:$L$221</c:f>
              <c:strCache>
                <c:ptCount val="5"/>
                <c:pt idx="0">
                  <c:v>Poorest</c:v>
                </c:pt>
                <c:pt idx="1">
                  <c:v>Poor</c:v>
                </c:pt>
                <c:pt idx="2">
                  <c:v>Middle</c:v>
                </c:pt>
                <c:pt idx="3">
                  <c:v>Rich</c:v>
                </c:pt>
                <c:pt idx="4">
                  <c:v>Richest</c:v>
                </c:pt>
              </c:strCache>
            </c:strRef>
          </c:cat>
          <c:val>
            <c:numRef>
              <c:f>'DHS08'!$H$222:$L$222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6CE-4786-B970-8394F64BD817}"/>
            </c:ext>
          </c:extLst>
        </c:ser>
        <c:ser>
          <c:idx val="1"/>
          <c:order val="1"/>
          <c:tx>
            <c:strRef>
              <c:f>'DHS08'!$B$223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'DHS08'!$H$221:$L$221</c:f>
              <c:strCache>
                <c:ptCount val="5"/>
                <c:pt idx="0">
                  <c:v>Poorest</c:v>
                </c:pt>
                <c:pt idx="1">
                  <c:v>Poor</c:v>
                </c:pt>
                <c:pt idx="2">
                  <c:v>Middle</c:v>
                </c:pt>
                <c:pt idx="3">
                  <c:v>Rich</c:v>
                </c:pt>
                <c:pt idx="4">
                  <c:v>Richest</c:v>
                </c:pt>
              </c:strCache>
            </c:strRef>
          </c:cat>
          <c:val>
            <c:numRef>
              <c:f>'DHS08'!$H$223:$L$223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6CE-4786-B970-8394F64BD817}"/>
            </c:ext>
          </c:extLst>
        </c:ser>
        <c:ser>
          <c:idx val="2"/>
          <c:order val="2"/>
          <c:tx>
            <c:strRef>
              <c:f>'DHS08'!$B$224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'DHS08'!$H$221:$L$221</c:f>
              <c:strCache>
                <c:ptCount val="5"/>
                <c:pt idx="0">
                  <c:v>Poorest</c:v>
                </c:pt>
                <c:pt idx="1">
                  <c:v>Poor</c:v>
                </c:pt>
                <c:pt idx="2">
                  <c:v>Middle</c:v>
                </c:pt>
                <c:pt idx="3">
                  <c:v>Rich</c:v>
                </c:pt>
                <c:pt idx="4">
                  <c:v>Richest</c:v>
                </c:pt>
              </c:strCache>
            </c:strRef>
          </c:cat>
          <c:val>
            <c:numRef>
              <c:f>'DHS08'!$H$224:$L$224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6CE-4786-B970-8394F64BD817}"/>
            </c:ext>
          </c:extLst>
        </c:ser>
        <c:dLbls>
          <c:showLegendKey val="0"/>
          <c:showVal val="0"/>
          <c:showCatName val="0"/>
          <c:showSerName val="0"/>
          <c:showPercent val="0"/>
          <c:showBubbleSize val="0"/>
        </c:dLbls>
        <c:gapWidth val="50"/>
        <c:overlap val="100"/>
        <c:axId val="183865344"/>
        <c:axId val="183866880"/>
      </c:barChart>
      <c:catAx>
        <c:axId val="183865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866880"/>
        <c:crosses val="autoZero"/>
        <c:auto val="1"/>
        <c:lblAlgn val="ctr"/>
        <c:lblOffset val="100"/>
        <c:tickLblSkip val="1"/>
        <c:tickMarkSkip val="1"/>
        <c:noMultiLvlLbl val="0"/>
      </c:catAx>
      <c:valAx>
        <c:axId val="1838668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8653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'DHS08'!$C$124:$G$124</c:f>
              <c:numCache>
                <c:formatCode>###0.0</c:formatCode>
                <c:ptCount val="5"/>
                <c:pt idx="0">
                  <c:v>87.5</c:v>
                </c:pt>
                <c:pt idx="1">
                  <c:v>94.2</c:v>
                </c:pt>
                <c:pt idx="2">
                  <c:v>96.9</c:v>
                </c:pt>
                <c:pt idx="3">
                  <c:v>98.8</c:v>
                </c:pt>
                <c:pt idx="4">
                  <c:v>99.7</c:v>
                </c:pt>
              </c:numCache>
            </c:numRef>
          </c:val>
          <c:extLst>
            <c:ext xmlns:c16="http://schemas.microsoft.com/office/drawing/2014/chart" uri="{C3380CC4-5D6E-409C-BE32-E72D297353CC}">
              <c16:uniqueId val="{00000000-A013-4FB4-BDB9-AB855122820B}"/>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'DHS08'!$C$125:$G$125</c:f>
              <c:numCache>
                <c:formatCode>###0.0</c:formatCode>
                <c:ptCount val="5"/>
                <c:pt idx="0">
                  <c:v>9.5</c:v>
                </c:pt>
                <c:pt idx="1">
                  <c:v>5.5</c:v>
                </c:pt>
                <c:pt idx="2">
                  <c:v>3</c:v>
                </c:pt>
                <c:pt idx="3">
                  <c:v>1.1000000000000001</c:v>
                </c:pt>
                <c:pt idx="4">
                  <c:v>0.3</c:v>
                </c:pt>
              </c:numCache>
            </c:numRef>
          </c:val>
          <c:extLst>
            <c:ext xmlns:c16="http://schemas.microsoft.com/office/drawing/2014/chart" uri="{C3380CC4-5D6E-409C-BE32-E72D297353CC}">
              <c16:uniqueId val="{00000001-A013-4FB4-BDB9-AB855122820B}"/>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'DHS08'!$C$126:$G$126</c:f>
              <c:numCache>
                <c:formatCode>###0.0</c:formatCode>
                <c:ptCount val="5"/>
                <c:pt idx="0">
                  <c:v>0.5</c:v>
                </c:pt>
                <c:pt idx="1">
                  <c:v>0.2</c:v>
                </c:pt>
                <c:pt idx="2">
                  <c:v>0.1</c:v>
                </c:pt>
                <c:pt idx="3">
                  <c:v>0.1</c:v>
                </c:pt>
                <c:pt idx="4">
                  <c:v>0</c:v>
                </c:pt>
              </c:numCache>
            </c:numRef>
          </c:val>
          <c:extLst>
            <c:ext xmlns:c16="http://schemas.microsoft.com/office/drawing/2014/chart" uri="{C3380CC4-5D6E-409C-BE32-E72D297353CC}">
              <c16:uniqueId val="{00000002-A013-4FB4-BDB9-AB855122820B}"/>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'DHS08'!$C$121:$G$121</c:f>
              <c:strCache>
                <c:ptCount val="5"/>
                <c:pt idx="0">
                  <c:v>Poorest</c:v>
                </c:pt>
                <c:pt idx="1">
                  <c:v>Poor</c:v>
                </c:pt>
                <c:pt idx="2">
                  <c:v>Middle</c:v>
                </c:pt>
                <c:pt idx="3">
                  <c:v>Rich</c:v>
                </c:pt>
                <c:pt idx="4">
                  <c:v>Richest</c:v>
                </c:pt>
              </c:strCache>
            </c:strRef>
          </c:cat>
          <c:val>
            <c:numRef>
              <c:f>'DHS08'!$C$127:$G$127</c:f>
              <c:numCache>
                <c:formatCode>###0.0</c:formatCode>
                <c:ptCount val="5"/>
                <c:pt idx="0">
                  <c:v>2.5</c:v>
                </c:pt>
                <c:pt idx="1">
                  <c:v>0.1</c:v>
                </c:pt>
                <c:pt idx="2">
                  <c:v>0</c:v>
                </c:pt>
                <c:pt idx="3">
                  <c:v>0</c:v>
                </c:pt>
                <c:pt idx="4">
                  <c:v>0</c:v>
                </c:pt>
              </c:numCache>
            </c:numRef>
          </c:val>
          <c:extLst>
            <c:ext xmlns:c16="http://schemas.microsoft.com/office/drawing/2014/chart" uri="{C3380CC4-5D6E-409C-BE32-E72D297353CC}">
              <c16:uniqueId val="{00000003-A013-4FB4-BDB9-AB855122820B}"/>
            </c:ext>
          </c:extLst>
        </c:ser>
        <c:dLbls>
          <c:showLegendKey val="0"/>
          <c:showVal val="0"/>
          <c:showCatName val="0"/>
          <c:showSerName val="0"/>
          <c:showPercent val="0"/>
          <c:showBubbleSize val="0"/>
        </c:dLbls>
        <c:gapWidth val="50"/>
        <c:overlap val="100"/>
        <c:axId val="183696768"/>
        <c:axId val="183379072"/>
      </c:barChart>
      <c:catAx>
        <c:axId val="18369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379072"/>
        <c:crosses val="autoZero"/>
        <c:auto val="1"/>
        <c:lblAlgn val="ctr"/>
        <c:lblOffset val="100"/>
        <c:tickLblSkip val="1"/>
        <c:tickMarkSkip val="1"/>
        <c:noMultiLvlLbl val="0"/>
      </c:catAx>
      <c:valAx>
        <c:axId val="183379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696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'DHS08'!$M$124:$Q$124</c:f>
              <c:numCache>
                <c:formatCode>###0.0</c:formatCode>
                <c:ptCount val="5"/>
                <c:pt idx="0">
                  <c:v>85</c:v>
                </c:pt>
                <c:pt idx="1">
                  <c:v>91.7</c:v>
                </c:pt>
                <c:pt idx="2">
                  <c:v>94.5</c:v>
                </c:pt>
                <c:pt idx="3">
                  <c:v>96.4</c:v>
                </c:pt>
                <c:pt idx="4">
                  <c:v>98.5</c:v>
                </c:pt>
              </c:numCache>
            </c:numRef>
          </c:val>
          <c:extLst>
            <c:ext xmlns:c16="http://schemas.microsoft.com/office/drawing/2014/chart" uri="{C3380CC4-5D6E-409C-BE32-E72D297353CC}">
              <c16:uniqueId val="{00000000-6291-4B30-BA05-8EAC14EE36A7}"/>
            </c:ext>
          </c:extLst>
        </c:ser>
        <c:ser>
          <c:idx val="1"/>
          <c:order val="1"/>
          <c:tx>
            <c:strRef>
              <c:f>'DHS08'!$B$125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'DHS08'!$M$125:$Q$125</c:f>
              <c:numCache>
                <c:formatCode>###0.0</c:formatCode>
                <c:ptCount val="5"/>
                <c:pt idx="0">
                  <c:v>10.5</c:v>
                </c:pt>
                <c:pt idx="1">
                  <c:v>7.8</c:v>
                </c:pt>
                <c:pt idx="2">
                  <c:v>5.3</c:v>
                </c:pt>
                <c:pt idx="3">
                  <c:v>3.5</c:v>
                </c:pt>
                <c:pt idx="4">
                  <c:v>1.4</c:v>
                </c:pt>
              </c:numCache>
            </c:numRef>
          </c:val>
          <c:extLst>
            <c:ext xmlns:c16="http://schemas.microsoft.com/office/drawing/2014/chart" uri="{C3380CC4-5D6E-409C-BE32-E72D297353CC}">
              <c16:uniqueId val="{00000001-6291-4B30-BA05-8EAC14EE36A7}"/>
            </c:ext>
          </c:extLst>
        </c:ser>
        <c:ser>
          <c:idx val="2"/>
          <c:order val="2"/>
          <c:tx>
            <c:strRef>
              <c:f>'DHS08'!$B$126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'DHS08'!$M$126:$Q$126</c:f>
              <c:numCache>
                <c:formatCode>###0.0</c:formatCode>
                <c:ptCount val="5"/>
                <c:pt idx="0">
                  <c:v>0.7</c:v>
                </c:pt>
                <c:pt idx="1">
                  <c:v>0.2</c:v>
                </c:pt>
                <c:pt idx="2">
                  <c:v>0.2</c:v>
                </c:pt>
                <c:pt idx="3">
                  <c:v>0.1</c:v>
                </c:pt>
                <c:pt idx="4">
                  <c:v>0.1</c:v>
                </c:pt>
              </c:numCache>
            </c:numRef>
          </c:val>
          <c:extLst>
            <c:ext xmlns:c16="http://schemas.microsoft.com/office/drawing/2014/chart" uri="{C3380CC4-5D6E-409C-BE32-E72D297353CC}">
              <c16:uniqueId val="{00000002-6291-4B30-BA05-8EAC14EE36A7}"/>
            </c:ext>
          </c:extLst>
        </c:ser>
        <c:ser>
          <c:idx val="3"/>
          <c:order val="3"/>
          <c:tx>
            <c:strRef>
              <c:f>'DHS08'!$B$127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'DHS08'!$M$121:$Q$121</c:f>
              <c:strCache>
                <c:ptCount val="5"/>
                <c:pt idx="0">
                  <c:v>Poorest</c:v>
                </c:pt>
                <c:pt idx="1">
                  <c:v>Poor</c:v>
                </c:pt>
                <c:pt idx="2">
                  <c:v>Middle</c:v>
                </c:pt>
                <c:pt idx="3">
                  <c:v>Rich</c:v>
                </c:pt>
                <c:pt idx="4">
                  <c:v>Richest</c:v>
                </c:pt>
              </c:strCache>
            </c:strRef>
          </c:cat>
          <c:val>
            <c:numRef>
              <c:f>'DHS08'!$M$127:$Q$127</c:f>
              <c:numCache>
                <c:formatCode>###0.0</c:formatCode>
                <c:ptCount val="5"/>
                <c:pt idx="0">
                  <c:v>3.8</c:v>
                </c:pt>
                <c:pt idx="1">
                  <c:v>0.3</c:v>
                </c:pt>
                <c:pt idx="2">
                  <c:v>0.1</c:v>
                </c:pt>
                <c:pt idx="3">
                  <c:v>0</c:v>
                </c:pt>
                <c:pt idx="4">
                  <c:v>0</c:v>
                </c:pt>
              </c:numCache>
            </c:numRef>
          </c:val>
          <c:extLst>
            <c:ext xmlns:c16="http://schemas.microsoft.com/office/drawing/2014/chart" uri="{C3380CC4-5D6E-409C-BE32-E72D297353CC}">
              <c16:uniqueId val="{00000003-6291-4B30-BA05-8EAC14EE36A7}"/>
            </c:ext>
          </c:extLst>
        </c:ser>
        <c:dLbls>
          <c:showLegendKey val="0"/>
          <c:showVal val="0"/>
          <c:showCatName val="0"/>
          <c:showSerName val="0"/>
          <c:showPercent val="0"/>
          <c:showBubbleSize val="0"/>
        </c:dLbls>
        <c:gapWidth val="50"/>
        <c:overlap val="100"/>
        <c:axId val="183578624"/>
        <c:axId val="183580160"/>
      </c:barChart>
      <c:catAx>
        <c:axId val="18357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580160"/>
        <c:crosses val="autoZero"/>
        <c:auto val="1"/>
        <c:lblAlgn val="ctr"/>
        <c:lblOffset val="100"/>
        <c:tickLblSkip val="1"/>
        <c:tickMarkSkip val="1"/>
        <c:noMultiLvlLbl val="0"/>
      </c:catAx>
      <c:valAx>
        <c:axId val="183580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357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'DHS14'!$M$18:$Q$18</c:f>
              <c:numCache>
                <c:formatCode>###0.0</c:formatCode>
                <c:ptCount val="5"/>
                <c:pt idx="0">
                  <c:v>98.894704791824978</c:v>
                </c:pt>
                <c:pt idx="1">
                  <c:v>98.088489196363938</c:v>
                </c:pt>
                <c:pt idx="2">
                  <c:v>98.136164836824108</c:v>
                </c:pt>
                <c:pt idx="3">
                  <c:v>98.584644176208286</c:v>
                </c:pt>
                <c:pt idx="4">
                  <c:v>98.928861503455465</c:v>
                </c:pt>
              </c:numCache>
            </c:numRef>
          </c:val>
          <c:extLst>
            <c:ext xmlns:c16="http://schemas.microsoft.com/office/drawing/2014/chart" uri="{C3380CC4-5D6E-409C-BE32-E72D297353CC}">
              <c16:uniqueId val="{00000000-2497-4F1A-B84A-6B267FAF3319}"/>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'DHS14'!$M$19:$Q$19</c:f>
              <c:numCache>
                <c:formatCode>###0.0</c:formatCode>
                <c:ptCount val="5"/>
                <c:pt idx="0">
                  <c:v>0.7545230651552427</c:v>
                </c:pt>
                <c:pt idx="1">
                  <c:v>1.1142459405817184</c:v>
                </c:pt>
                <c:pt idx="2">
                  <c:v>0.76612949748898573</c:v>
                </c:pt>
                <c:pt idx="3">
                  <c:v>1.0137705181202705</c:v>
                </c:pt>
                <c:pt idx="4">
                  <c:v>0.83756506859996127</c:v>
                </c:pt>
              </c:numCache>
            </c:numRef>
          </c:val>
          <c:extLst>
            <c:ext xmlns:c16="http://schemas.microsoft.com/office/drawing/2014/chart" uri="{C3380CC4-5D6E-409C-BE32-E72D297353CC}">
              <c16:uniqueId val="{00000001-2497-4F1A-B84A-6B267FAF3319}"/>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'DHS14'!$M$20:$Q$20</c:f>
              <c:numCache>
                <c:formatCode>###0.0</c:formatCode>
                <c:ptCount val="5"/>
                <c:pt idx="0">
                  <c:v>0.35077214301974396</c:v>
                </c:pt>
                <c:pt idx="1">
                  <c:v>0.74275378380507806</c:v>
                </c:pt>
                <c:pt idx="2">
                  <c:v>1.0977056656869075</c:v>
                </c:pt>
                <c:pt idx="3">
                  <c:v>0.40158530567146278</c:v>
                </c:pt>
                <c:pt idx="4">
                  <c:v>0.23357342794451619</c:v>
                </c:pt>
              </c:numCache>
            </c:numRef>
          </c:val>
          <c:extLst>
            <c:ext xmlns:c16="http://schemas.microsoft.com/office/drawing/2014/chart" uri="{C3380CC4-5D6E-409C-BE32-E72D297353CC}">
              <c16:uniqueId val="{00000002-2497-4F1A-B84A-6B267FAF3319}"/>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'DHS14'!$M$21:$Q$21</c:f>
              <c:numCache>
                <c:formatCode>###0.0</c:formatCode>
                <c:ptCount val="5"/>
                <c:pt idx="0">
                  <c:v>0</c:v>
                </c:pt>
                <c:pt idx="1">
                  <c:v>5.4511079249300383E-2</c:v>
                </c:pt>
                <c:pt idx="2">
                  <c:v>0</c:v>
                </c:pt>
                <c:pt idx="3">
                  <c:v>0</c:v>
                </c:pt>
                <c:pt idx="4">
                  <c:v>0</c:v>
                </c:pt>
              </c:numCache>
            </c:numRef>
          </c:val>
          <c:extLst>
            <c:ext xmlns:c16="http://schemas.microsoft.com/office/drawing/2014/chart" uri="{C3380CC4-5D6E-409C-BE32-E72D297353CC}">
              <c16:uniqueId val="{00000003-2497-4F1A-B84A-6B267FAF3319}"/>
            </c:ext>
          </c:extLst>
        </c:ser>
        <c:dLbls>
          <c:showLegendKey val="0"/>
          <c:showVal val="0"/>
          <c:showCatName val="0"/>
          <c:showSerName val="0"/>
          <c:showPercent val="0"/>
          <c:showBubbleSize val="0"/>
        </c:dLbls>
        <c:gapWidth val="50"/>
        <c:overlap val="100"/>
        <c:axId val="208507648"/>
        <c:axId val="208509184"/>
      </c:barChart>
      <c:catAx>
        <c:axId val="208507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509184"/>
        <c:crosses val="autoZero"/>
        <c:auto val="1"/>
        <c:lblAlgn val="ctr"/>
        <c:lblOffset val="100"/>
        <c:tickLblSkip val="1"/>
        <c:tickMarkSkip val="1"/>
        <c:noMultiLvlLbl val="0"/>
      </c:catAx>
      <c:valAx>
        <c:axId val="208509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507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'DHS14'!$R$15:$Y$15</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'DHS14'!$R$18:$Y$18</c:f>
              <c:numCache>
                <c:formatCode>###0.0</c:formatCode>
                <c:ptCount val="8"/>
                <c:pt idx="0">
                  <c:v>98.729289193293567</c:v>
                </c:pt>
                <c:pt idx="1">
                  <c:v>99.576739483875315</c:v>
                </c:pt>
                <c:pt idx="2">
                  <c:v>98.523446473093074</c:v>
                </c:pt>
                <c:pt idx="3">
                  <c:v>99.746294909559182</c:v>
                </c:pt>
                <c:pt idx="4">
                  <c:v>86.093243428592942</c:v>
                </c:pt>
                <c:pt idx="5">
                  <c:v>0</c:v>
                </c:pt>
                <c:pt idx="6">
                  <c:v>0</c:v>
                </c:pt>
                <c:pt idx="7">
                  <c:v>99.930228783238775</c:v>
                </c:pt>
              </c:numCache>
            </c:numRef>
          </c:val>
          <c:extLst>
            <c:ext xmlns:c16="http://schemas.microsoft.com/office/drawing/2014/chart" uri="{C3380CC4-5D6E-409C-BE32-E72D297353CC}">
              <c16:uniqueId val="{00000000-8EED-4AE5-A618-7707890A0890}"/>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'DHS14'!$R$15:$Y$15</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'DHS14'!$R$19:$Y$19</c:f>
              <c:numCache>
                <c:formatCode>###0.0</c:formatCode>
                <c:ptCount val="8"/>
                <c:pt idx="0">
                  <c:v>1.0130083355748969</c:v>
                </c:pt>
                <c:pt idx="1">
                  <c:v>0.34678430472207344</c:v>
                </c:pt>
                <c:pt idx="2">
                  <c:v>0.74276208799395715</c:v>
                </c:pt>
                <c:pt idx="3">
                  <c:v>0.16164157350234531</c:v>
                </c:pt>
                <c:pt idx="4">
                  <c:v>0.98166220685633365</c:v>
                </c:pt>
                <c:pt idx="5">
                  <c:v>0</c:v>
                </c:pt>
                <c:pt idx="6">
                  <c:v>0</c:v>
                </c:pt>
                <c:pt idx="7">
                  <c:v>6.671041763552979E-2</c:v>
                </c:pt>
              </c:numCache>
            </c:numRef>
          </c:val>
          <c:extLst>
            <c:ext xmlns:c16="http://schemas.microsoft.com/office/drawing/2014/chart" uri="{C3380CC4-5D6E-409C-BE32-E72D297353CC}">
              <c16:uniqueId val="{00000001-8EED-4AE5-A618-7707890A0890}"/>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'DHS14'!$R$15:$Y$15</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'DHS14'!$R$20:$Y$20</c:f>
              <c:numCache>
                <c:formatCode>###0.0</c:formatCode>
                <c:ptCount val="8"/>
                <c:pt idx="0">
                  <c:v>0.23856315147500073</c:v>
                </c:pt>
                <c:pt idx="1">
                  <c:v>7.6476211402669775E-2</c:v>
                </c:pt>
                <c:pt idx="2">
                  <c:v>0.73379143891299714</c:v>
                </c:pt>
                <c:pt idx="3">
                  <c:v>9.2063516938462847E-2</c:v>
                </c:pt>
                <c:pt idx="4">
                  <c:v>12.925094364550811</c:v>
                </c:pt>
                <c:pt idx="5">
                  <c:v>0</c:v>
                </c:pt>
                <c:pt idx="6">
                  <c:v>0</c:v>
                </c:pt>
                <c:pt idx="7">
                  <c:v>0</c:v>
                </c:pt>
              </c:numCache>
            </c:numRef>
          </c:val>
          <c:extLst>
            <c:ext xmlns:c16="http://schemas.microsoft.com/office/drawing/2014/chart" uri="{C3380CC4-5D6E-409C-BE32-E72D297353CC}">
              <c16:uniqueId val="{00000002-8EED-4AE5-A618-7707890A0890}"/>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'DHS14'!$R$15:$Y$15</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'DHS14'!$R$21:$Y$21</c:f>
              <c:numCache>
                <c:formatCode>###0.0</c:formatCode>
                <c:ptCount val="8"/>
                <c:pt idx="0">
                  <c:v>1.9139319656903696E-2</c:v>
                </c:pt>
                <c:pt idx="1">
                  <c:v>0</c:v>
                </c:pt>
                <c:pt idx="2">
                  <c:v>0</c:v>
                </c:pt>
                <c:pt idx="3">
                  <c:v>0</c:v>
                </c:pt>
                <c:pt idx="4">
                  <c:v>0</c:v>
                </c:pt>
                <c:pt idx="5">
                  <c:v>0</c:v>
                </c:pt>
                <c:pt idx="6">
                  <c:v>0</c:v>
                </c:pt>
                <c:pt idx="7">
                  <c:v>3.0607991256601697E-3</c:v>
                </c:pt>
              </c:numCache>
            </c:numRef>
          </c:val>
          <c:extLst>
            <c:ext xmlns:c16="http://schemas.microsoft.com/office/drawing/2014/chart" uri="{C3380CC4-5D6E-409C-BE32-E72D297353CC}">
              <c16:uniqueId val="{00000003-8EED-4AE5-A618-7707890A0890}"/>
            </c:ext>
          </c:extLst>
        </c:ser>
        <c:dLbls>
          <c:showLegendKey val="0"/>
          <c:showVal val="0"/>
          <c:showCatName val="0"/>
          <c:showSerName val="0"/>
          <c:showPercent val="0"/>
          <c:showBubbleSize val="0"/>
        </c:dLbls>
        <c:gapWidth val="50"/>
        <c:overlap val="100"/>
        <c:axId val="208701696"/>
        <c:axId val="208711680"/>
      </c:barChart>
      <c:catAx>
        <c:axId val="2087016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711680"/>
        <c:crosses val="autoZero"/>
        <c:auto val="1"/>
        <c:lblAlgn val="ctr"/>
        <c:lblOffset val="100"/>
        <c:tickLblSkip val="1"/>
        <c:tickMarkSkip val="1"/>
        <c:noMultiLvlLbl val="0"/>
      </c:catAx>
      <c:valAx>
        <c:axId val="208711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7016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'DHS14'!$C$18:$G$18</c:f>
              <c:numCache>
                <c:formatCode>###0.0</c:formatCode>
                <c:ptCount val="5"/>
                <c:pt idx="0">
                  <c:v>98.494473585911194</c:v>
                </c:pt>
                <c:pt idx="1">
                  <c:v>98.20348368869648</c:v>
                </c:pt>
                <c:pt idx="2">
                  <c:v>98.726136530227564</c:v>
                </c:pt>
                <c:pt idx="3">
                  <c:v>99.496150440810496</c:v>
                </c:pt>
                <c:pt idx="4">
                  <c:v>99.810926587212734</c:v>
                </c:pt>
              </c:numCache>
            </c:numRef>
          </c:val>
          <c:extLst>
            <c:ext xmlns:c16="http://schemas.microsoft.com/office/drawing/2014/chart" uri="{C3380CC4-5D6E-409C-BE32-E72D297353CC}">
              <c16:uniqueId val="{00000000-B53E-4CBE-8F3A-880DB0514625}"/>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'DHS14'!$C$19:$G$19</c:f>
              <c:numCache>
                <c:formatCode>###0.0</c:formatCode>
                <c:ptCount val="5"/>
                <c:pt idx="0">
                  <c:v>0.90735283822654855</c:v>
                </c:pt>
                <c:pt idx="1">
                  <c:v>0.81760482879960661</c:v>
                </c:pt>
                <c:pt idx="2">
                  <c:v>0.9234691818463161</c:v>
                </c:pt>
                <c:pt idx="3">
                  <c:v>0.3849667064995056</c:v>
                </c:pt>
                <c:pt idx="4">
                  <c:v>0.13439869492773968</c:v>
                </c:pt>
              </c:numCache>
            </c:numRef>
          </c:val>
          <c:extLst>
            <c:ext xmlns:c16="http://schemas.microsoft.com/office/drawing/2014/chart" uri="{C3380CC4-5D6E-409C-BE32-E72D297353CC}">
              <c16:uniqueId val="{00000001-B53E-4CBE-8F3A-880DB0514625}"/>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'DHS14'!$C$20:$G$20</c:f>
              <c:numCache>
                <c:formatCode>###0.0</c:formatCode>
                <c:ptCount val="5"/>
                <c:pt idx="0">
                  <c:v>0.56405209905774589</c:v>
                </c:pt>
                <c:pt idx="1">
                  <c:v>0.97891148250390625</c:v>
                </c:pt>
                <c:pt idx="2">
                  <c:v>0.35039428792601318</c:v>
                </c:pt>
                <c:pt idx="3">
                  <c:v>0.11888285268994989</c:v>
                </c:pt>
                <c:pt idx="4">
                  <c:v>5.2525340585853841E-2</c:v>
                </c:pt>
              </c:numCache>
            </c:numRef>
          </c:val>
          <c:extLst>
            <c:ext xmlns:c16="http://schemas.microsoft.com/office/drawing/2014/chart" uri="{C3380CC4-5D6E-409C-BE32-E72D297353CC}">
              <c16:uniqueId val="{00000002-B53E-4CBE-8F3A-880DB0514625}"/>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'DHS14'!$C$21:$G$21</c:f>
              <c:numCache>
                <c:formatCode>###0.0</c:formatCode>
                <c:ptCount val="5"/>
                <c:pt idx="0">
                  <c:v>3.4121476804421992E-2</c:v>
                </c:pt>
                <c:pt idx="1">
                  <c:v>0</c:v>
                </c:pt>
                <c:pt idx="2">
                  <c:v>0</c:v>
                </c:pt>
                <c:pt idx="3">
                  <c:v>0</c:v>
                </c:pt>
                <c:pt idx="4">
                  <c:v>2.1493772736976835E-3</c:v>
                </c:pt>
              </c:numCache>
            </c:numRef>
          </c:val>
          <c:extLst>
            <c:ext xmlns:c16="http://schemas.microsoft.com/office/drawing/2014/chart" uri="{C3380CC4-5D6E-409C-BE32-E72D297353CC}">
              <c16:uniqueId val="{00000003-B53E-4CBE-8F3A-880DB0514625}"/>
            </c:ext>
          </c:extLst>
        </c:ser>
        <c:dLbls>
          <c:showLegendKey val="0"/>
          <c:showVal val="0"/>
          <c:showCatName val="0"/>
          <c:showSerName val="0"/>
          <c:showPercent val="0"/>
          <c:showBubbleSize val="0"/>
        </c:dLbls>
        <c:gapWidth val="50"/>
        <c:overlap val="100"/>
        <c:axId val="208843136"/>
        <c:axId val="208844672"/>
      </c:barChart>
      <c:catAx>
        <c:axId val="208843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844672"/>
        <c:crosses val="autoZero"/>
        <c:auto val="1"/>
        <c:lblAlgn val="ctr"/>
        <c:lblOffset val="100"/>
        <c:tickLblSkip val="1"/>
        <c:tickMarkSkip val="1"/>
        <c:noMultiLvlLbl val="0"/>
      </c:catAx>
      <c:valAx>
        <c:axId val="208844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843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'DHS14'!$R$121:$Y$121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'DHS14'!$R$124:$Y$124</c:f>
              <c:numCache>
                <c:formatCode>###0.0</c:formatCode>
                <c:ptCount val="8"/>
                <c:pt idx="0">
                  <c:v>79.232592090607369</c:v>
                </c:pt>
                <c:pt idx="1">
                  <c:v>99.039004077968812</c:v>
                </c:pt>
                <c:pt idx="2">
                  <c:v>92.563180306113608</c:v>
                </c:pt>
                <c:pt idx="3">
                  <c:v>98.597079306731573</c:v>
                </c:pt>
                <c:pt idx="4">
                  <c:v>99.25980210661389</c:v>
                </c:pt>
                <c:pt idx="5">
                  <c:v>0</c:v>
                </c:pt>
                <c:pt idx="6">
                  <c:v>0</c:v>
                </c:pt>
                <c:pt idx="7">
                  <c:v>98.94792299883936</c:v>
                </c:pt>
              </c:numCache>
            </c:numRef>
          </c:val>
          <c:extLst>
            <c:ext xmlns:c16="http://schemas.microsoft.com/office/drawing/2014/chart" uri="{C3380CC4-5D6E-409C-BE32-E72D297353CC}">
              <c16:uniqueId val="{00000000-506A-466B-A8BA-34BC360B88C3}"/>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'DHS14'!$R$121:$Y$121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'DHS14'!$R$125:$Y$125</c:f>
              <c:numCache>
                <c:formatCode>###0.0</c:formatCode>
                <c:ptCount val="8"/>
                <c:pt idx="0">
                  <c:v>1.4900959037531814</c:v>
                </c:pt>
                <c:pt idx="1">
                  <c:v>0.67582179546440102</c:v>
                </c:pt>
                <c:pt idx="2">
                  <c:v>4.6640651421830368</c:v>
                </c:pt>
                <c:pt idx="3">
                  <c:v>1.3863376354705592</c:v>
                </c:pt>
                <c:pt idx="4">
                  <c:v>7.435822911816406E-2</c:v>
                </c:pt>
                <c:pt idx="5">
                  <c:v>0</c:v>
                </c:pt>
                <c:pt idx="6">
                  <c:v>0</c:v>
                </c:pt>
                <c:pt idx="7">
                  <c:v>0.81442556936215571</c:v>
                </c:pt>
              </c:numCache>
            </c:numRef>
          </c:val>
          <c:extLst>
            <c:ext xmlns:c16="http://schemas.microsoft.com/office/drawing/2014/chart" uri="{C3380CC4-5D6E-409C-BE32-E72D297353CC}">
              <c16:uniqueId val="{00000001-506A-466B-A8BA-34BC360B88C3}"/>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'DHS14'!$R$121:$Y$121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'DHS14'!$R$126:$Y$126</c:f>
              <c:numCache>
                <c:formatCode>###0.0</c:formatCode>
                <c:ptCount val="8"/>
                <c:pt idx="0">
                  <c:v>19.261236353156725</c:v>
                </c:pt>
                <c:pt idx="1">
                  <c:v>0.27523098395411966</c:v>
                </c:pt>
                <c:pt idx="2">
                  <c:v>2.5798461709743044</c:v>
                </c:pt>
                <c:pt idx="3">
                  <c:v>1.5668583762061657E-2</c:v>
                </c:pt>
                <c:pt idx="4">
                  <c:v>0.25450525178036298</c:v>
                </c:pt>
                <c:pt idx="5">
                  <c:v>0</c:v>
                </c:pt>
                <c:pt idx="6">
                  <c:v>0</c:v>
                </c:pt>
                <c:pt idx="7">
                  <c:v>0.23765143179762016</c:v>
                </c:pt>
              </c:numCache>
            </c:numRef>
          </c:val>
          <c:extLst>
            <c:ext xmlns:c16="http://schemas.microsoft.com/office/drawing/2014/chart" uri="{C3380CC4-5D6E-409C-BE32-E72D297353CC}">
              <c16:uniqueId val="{00000002-506A-466B-A8BA-34BC360B88C3}"/>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'DHS14'!$R$121:$Y$121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'DHS14'!$R$127:$Y$127</c:f>
              <c:numCache>
                <c:formatCode>###0.0</c:formatCode>
                <c:ptCount val="8"/>
                <c:pt idx="0">
                  <c:v>1.6075652484560044E-2</c:v>
                </c:pt>
                <c:pt idx="1">
                  <c:v>9.9431426127659338E-3</c:v>
                </c:pt>
                <c:pt idx="2">
                  <c:v>0.19290838072879748</c:v>
                </c:pt>
                <c:pt idx="3">
                  <c:v>9.1447403586015477E-4</c:v>
                </c:pt>
                <c:pt idx="4">
                  <c:v>0.41133441248760849</c:v>
                </c:pt>
                <c:pt idx="5">
                  <c:v>0</c:v>
                </c:pt>
                <c:pt idx="6">
                  <c:v>0</c:v>
                </c:pt>
                <c:pt idx="7">
                  <c:v>0</c:v>
                </c:pt>
              </c:numCache>
            </c:numRef>
          </c:val>
          <c:extLst>
            <c:ext xmlns:c16="http://schemas.microsoft.com/office/drawing/2014/chart" uri="{C3380CC4-5D6E-409C-BE32-E72D297353CC}">
              <c16:uniqueId val="{00000003-506A-466B-A8BA-34BC360B88C3}"/>
            </c:ext>
          </c:extLst>
        </c:ser>
        <c:dLbls>
          <c:showLegendKey val="0"/>
          <c:showVal val="0"/>
          <c:showCatName val="0"/>
          <c:showSerName val="0"/>
          <c:showPercent val="0"/>
          <c:showBubbleSize val="0"/>
        </c:dLbls>
        <c:gapWidth val="50"/>
        <c:overlap val="100"/>
        <c:axId val="210685312"/>
        <c:axId val="210961536"/>
      </c:barChart>
      <c:catAx>
        <c:axId val="210685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961536"/>
        <c:crosses val="autoZero"/>
        <c:auto val="1"/>
        <c:lblAlgn val="ctr"/>
        <c:lblOffset val="100"/>
        <c:tickLblSkip val="1"/>
        <c:tickMarkSkip val="1"/>
        <c:noMultiLvlLbl val="0"/>
      </c:catAx>
      <c:valAx>
        <c:axId val="210961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685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'DHS14'!$M$222:$Q$222</c:f>
              <c:numCache>
                <c:formatCode>###0.0</c:formatCode>
                <c:ptCount val="5"/>
                <c:pt idx="0">
                  <c:v>73.433973423329192</c:v>
                </c:pt>
                <c:pt idx="1">
                  <c:v>77.44188994770343</c:v>
                </c:pt>
                <c:pt idx="2">
                  <c:v>85.18225805791468</c:v>
                </c:pt>
                <c:pt idx="3">
                  <c:v>90.520565587241137</c:v>
                </c:pt>
                <c:pt idx="4">
                  <c:v>93.681615385522846</c:v>
                </c:pt>
              </c:numCache>
            </c:numRef>
          </c:val>
          <c:extLst>
            <c:ext xmlns:c16="http://schemas.microsoft.com/office/drawing/2014/chart" uri="{C3380CC4-5D6E-409C-BE32-E72D297353CC}">
              <c16:uniqueId val="{00000000-A279-4BFC-8F23-1F8F611C2DF8}"/>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'DHS14'!$M$223:$Q$223</c:f>
              <c:numCache>
                <c:formatCode>###0.0</c:formatCode>
                <c:ptCount val="5"/>
                <c:pt idx="0">
                  <c:v>24.84535312490247</c:v>
                </c:pt>
                <c:pt idx="1">
                  <c:v>20.561924061340456</c:v>
                </c:pt>
                <c:pt idx="2">
                  <c:v>13.143798312990699</c:v>
                </c:pt>
                <c:pt idx="3">
                  <c:v>6.8619837743300129</c:v>
                </c:pt>
                <c:pt idx="4">
                  <c:v>3.7019064378638951</c:v>
                </c:pt>
              </c:numCache>
            </c:numRef>
          </c:val>
          <c:extLst>
            <c:ext xmlns:c16="http://schemas.microsoft.com/office/drawing/2014/chart" uri="{C3380CC4-5D6E-409C-BE32-E72D297353CC}">
              <c16:uniqueId val="{00000001-A279-4BFC-8F23-1F8F611C2DF8}"/>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'DHS14'!$M$224:$Q$224</c:f>
              <c:numCache>
                <c:formatCode>###0.0</c:formatCode>
                <c:ptCount val="5"/>
                <c:pt idx="0">
                  <c:v>1.7206734517679758</c:v>
                </c:pt>
                <c:pt idx="1">
                  <c:v>1.9961859909559145</c:v>
                </c:pt>
                <c:pt idx="2">
                  <c:v>1.6739436290942049</c:v>
                </c:pt>
                <c:pt idx="3">
                  <c:v>2.6174506384290082</c:v>
                </c:pt>
                <c:pt idx="4">
                  <c:v>2.6164781766128069</c:v>
                </c:pt>
              </c:numCache>
            </c:numRef>
          </c:val>
          <c:extLst>
            <c:ext xmlns:c16="http://schemas.microsoft.com/office/drawing/2014/chart" uri="{C3380CC4-5D6E-409C-BE32-E72D297353CC}">
              <c16:uniqueId val="{00000002-A279-4BFC-8F23-1F8F611C2DF8}"/>
            </c:ext>
          </c:extLst>
        </c:ser>
        <c:dLbls>
          <c:showLegendKey val="0"/>
          <c:showVal val="0"/>
          <c:showCatName val="0"/>
          <c:showSerName val="0"/>
          <c:showPercent val="0"/>
          <c:showBubbleSize val="0"/>
        </c:dLbls>
        <c:gapWidth val="50"/>
        <c:overlap val="100"/>
        <c:axId val="211088896"/>
        <c:axId val="211090432"/>
      </c:barChart>
      <c:catAx>
        <c:axId val="211088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90432"/>
        <c:crosses val="autoZero"/>
        <c:auto val="1"/>
        <c:lblAlgn val="ctr"/>
        <c:lblOffset val="100"/>
        <c:tickLblSkip val="1"/>
        <c:tickMarkSkip val="1"/>
        <c:noMultiLvlLbl val="0"/>
      </c:catAx>
      <c:valAx>
        <c:axId val="21109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88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'DHS14'!$R$221:$Y$221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'DHS14'!$R$222:$Y$222</c:f>
              <c:numCache>
                <c:formatCode>###0.0</c:formatCode>
                <c:ptCount val="8"/>
                <c:pt idx="0">
                  <c:v>90.00126084646665</c:v>
                </c:pt>
                <c:pt idx="1">
                  <c:v>93.294592126161675</c:v>
                </c:pt>
                <c:pt idx="2">
                  <c:v>76.038225930819721</c:v>
                </c:pt>
                <c:pt idx="3">
                  <c:v>91.718338960448648</c:v>
                </c:pt>
                <c:pt idx="4">
                  <c:v>86.13045562764718</c:v>
                </c:pt>
                <c:pt idx="5">
                  <c:v>0</c:v>
                </c:pt>
                <c:pt idx="6">
                  <c:v>0</c:v>
                </c:pt>
                <c:pt idx="7">
                  <c:v>93.383927902830592</c:v>
                </c:pt>
              </c:numCache>
            </c:numRef>
          </c:val>
          <c:extLst>
            <c:ext xmlns:c16="http://schemas.microsoft.com/office/drawing/2014/chart" uri="{C3380CC4-5D6E-409C-BE32-E72D297353CC}">
              <c16:uniqueId val="{00000000-77B9-4676-82E7-153A60C7407D}"/>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'DHS14'!$R$221:$Y$221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'DHS14'!$R$223:$Y$223</c:f>
              <c:numCache>
                <c:formatCode>###0.0</c:formatCode>
                <c:ptCount val="8"/>
                <c:pt idx="0">
                  <c:v>7.5550915708346063</c:v>
                </c:pt>
                <c:pt idx="1">
                  <c:v>4.8883151222960466</c:v>
                </c:pt>
                <c:pt idx="2">
                  <c:v>22.258221740068802</c:v>
                </c:pt>
                <c:pt idx="3">
                  <c:v>6.7947533790970756</c:v>
                </c:pt>
                <c:pt idx="4">
                  <c:v>8.217205556481213</c:v>
                </c:pt>
                <c:pt idx="5">
                  <c:v>0</c:v>
                </c:pt>
                <c:pt idx="6">
                  <c:v>0</c:v>
                </c:pt>
                <c:pt idx="7">
                  <c:v>4.6269861811657229</c:v>
                </c:pt>
              </c:numCache>
            </c:numRef>
          </c:val>
          <c:extLst>
            <c:ext xmlns:c16="http://schemas.microsoft.com/office/drawing/2014/chart" uri="{C3380CC4-5D6E-409C-BE32-E72D297353CC}">
              <c16:uniqueId val="{00000001-77B9-4676-82E7-153A60C7407D}"/>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'DHS14'!$R$221:$Y$221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'DHS14'!$R$224:$Y$224</c:f>
              <c:numCache>
                <c:formatCode>###0.0</c:formatCode>
                <c:ptCount val="8"/>
                <c:pt idx="0">
                  <c:v>2.4436475826994295</c:v>
                </c:pt>
                <c:pt idx="1">
                  <c:v>1.8170927515429318</c:v>
                </c:pt>
                <c:pt idx="2">
                  <c:v>1.7035523291103269</c:v>
                </c:pt>
                <c:pt idx="3">
                  <c:v>1.4869076604544533</c:v>
                </c:pt>
                <c:pt idx="4">
                  <c:v>5.65233881587144</c:v>
                </c:pt>
                <c:pt idx="5">
                  <c:v>0</c:v>
                </c:pt>
                <c:pt idx="6">
                  <c:v>0</c:v>
                </c:pt>
                <c:pt idx="7">
                  <c:v>1.9890859160027876</c:v>
                </c:pt>
              </c:numCache>
            </c:numRef>
          </c:val>
          <c:extLst>
            <c:ext xmlns:c16="http://schemas.microsoft.com/office/drawing/2014/chart" uri="{C3380CC4-5D6E-409C-BE32-E72D297353CC}">
              <c16:uniqueId val="{00000002-77B9-4676-82E7-153A60C7407D}"/>
            </c:ext>
          </c:extLst>
        </c:ser>
        <c:dLbls>
          <c:showLegendKey val="0"/>
          <c:showVal val="0"/>
          <c:showCatName val="0"/>
          <c:showSerName val="0"/>
          <c:showPercent val="0"/>
          <c:showBubbleSize val="0"/>
        </c:dLbls>
        <c:gapWidth val="50"/>
        <c:overlap val="100"/>
        <c:axId val="211150720"/>
        <c:axId val="211152256"/>
      </c:barChart>
      <c:catAx>
        <c:axId val="211150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2256"/>
        <c:crosses val="autoZero"/>
        <c:auto val="1"/>
        <c:lblAlgn val="ctr"/>
        <c:lblOffset val="100"/>
        <c:tickLblSkip val="1"/>
        <c:tickMarkSkip val="1"/>
        <c:noMultiLvlLbl val="0"/>
      </c:catAx>
      <c:valAx>
        <c:axId val="211152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50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'DHS14'!$C$222:$G$222</c:f>
              <c:numCache>
                <c:formatCode>###0.0</c:formatCode>
                <c:ptCount val="5"/>
                <c:pt idx="0">
                  <c:v>74.434446184591508</c:v>
                </c:pt>
                <c:pt idx="1">
                  <c:v>83.751535667072133</c:v>
                </c:pt>
                <c:pt idx="2">
                  <c:v>90.602307494221392</c:v>
                </c:pt>
                <c:pt idx="3">
                  <c:v>91.398372750296289</c:v>
                </c:pt>
                <c:pt idx="4">
                  <c:v>96.299463570761105</c:v>
                </c:pt>
              </c:numCache>
            </c:numRef>
          </c:val>
          <c:extLst>
            <c:ext xmlns:c16="http://schemas.microsoft.com/office/drawing/2014/chart" uri="{C3380CC4-5D6E-409C-BE32-E72D297353CC}">
              <c16:uniqueId val="{00000000-96C0-4CAD-9B81-001460042DED}"/>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'DHS14'!$C$223:$G$223</c:f>
              <c:numCache>
                <c:formatCode>###0.0</c:formatCode>
                <c:ptCount val="5"/>
                <c:pt idx="0">
                  <c:v>23.602095853951543</c:v>
                </c:pt>
                <c:pt idx="1">
                  <c:v>14.486807934401044</c:v>
                </c:pt>
                <c:pt idx="2">
                  <c:v>7.1343104828284982</c:v>
                </c:pt>
                <c:pt idx="3">
                  <c:v>6.3294146075668554</c:v>
                </c:pt>
                <c:pt idx="4">
                  <c:v>1.8167563350140352</c:v>
                </c:pt>
              </c:numCache>
            </c:numRef>
          </c:val>
          <c:extLst>
            <c:ext xmlns:c16="http://schemas.microsoft.com/office/drawing/2014/chart" uri="{C3380CC4-5D6E-409C-BE32-E72D297353CC}">
              <c16:uniqueId val="{00000001-96C0-4CAD-9B81-001460042DED}"/>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'DHS14'!$C$224:$G$224</c:f>
              <c:numCache>
                <c:formatCode>###0.0</c:formatCode>
                <c:ptCount val="5"/>
                <c:pt idx="0">
                  <c:v>1.9634579614560541</c:v>
                </c:pt>
                <c:pt idx="1">
                  <c:v>1.761656398526203</c:v>
                </c:pt>
                <c:pt idx="2">
                  <c:v>2.2633820229500152</c:v>
                </c:pt>
                <c:pt idx="3">
                  <c:v>2.2722126421366227</c:v>
                </c:pt>
                <c:pt idx="4">
                  <c:v>1.8837800942251119</c:v>
                </c:pt>
              </c:numCache>
            </c:numRef>
          </c:val>
          <c:extLst>
            <c:ext xmlns:c16="http://schemas.microsoft.com/office/drawing/2014/chart" uri="{C3380CC4-5D6E-409C-BE32-E72D297353CC}">
              <c16:uniqueId val="{00000002-96C0-4CAD-9B81-001460042DED}"/>
            </c:ext>
          </c:extLst>
        </c:ser>
        <c:dLbls>
          <c:showLegendKey val="0"/>
          <c:showVal val="0"/>
          <c:showCatName val="0"/>
          <c:showSerName val="0"/>
          <c:showPercent val="0"/>
          <c:showBubbleSize val="0"/>
        </c:dLbls>
        <c:gapWidth val="50"/>
        <c:overlap val="100"/>
        <c:axId val="211200256"/>
        <c:axId val="210771968"/>
      </c:barChart>
      <c:catAx>
        <c:axId val="211200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771968"/>
        <c:crosses val="autoZero"/>
        <c:auto val="1"/>
        <c:lblAlgn val="ctr"/>
        <c:lblOffset val="100"/>
        <c:tickLblSkip val="1"/>
        <c:tickMarkSkip val="1"/>
        <c:noMultiLvlLbl val="0"/>
      </c:catAx>
      <c:valAx>
        <c:axId val="210771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200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'DHS14'!$H$18:$L$18</c:f>
              <c:numCache>
                <c:formatCode>###0.0</c:formatCode>
                <c:ptCount val="5"/>
                <c:pt idx="0">
                  <c:v>99.109937934412343</c:v>
                </c:pt>
                <c:pt idx="1">
                  <c:v>99.696216114878339</c:v>
                </c:pt>
                <c:pt idx="2">
                  <c:v>99.749467124746744</c:v>
                </c:pt>
                <c:pt idx="3">
                  <c:v>99.836395694621487</c:v>
                </c:pt>
                <c:pt idx="4">
                  <c:v>99.853545487940139</c:v>
                </c:pt>
              </c:numCache>
            </c:numRef>
          </c:val>
          <c:extLst>
            <c:ext xmlns:c16="http://schemas.microsoft.com/office/drawing/2014/chart" uri="{C3380CC4-5D6E-409C-BE32-E72D297353CC}">
              <c16:uniqueId val="{00000000-CE11-4624-8749-E52F820238DD}"/>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'DHS14'!$H$19:$L$19</c:f>
              <c:numCache>
                <c:formatCode>###0.0</c:formatCode>
                <c:ptCount val="5"/>
                <c:pt idx="0">
                  <c:v>0.36063299075823158</c:v>
                </c:pt>
                <c:pt idx="1">
                  <c:v>0.18946381974942006</c:v>
                </c:pt>
                <c:pt idx="2">
                  <c:v>0.12647883018735068</c:v>
                </c:pt>
                <c:pt idx="3">
                  <c:v>0.14143551339592489</c:v>
                </c:pt>
                <c:pt idx="4">
                  <c:v>0.14162535431028683</c:v>
                </c:pt>
              </c:numCache>
            </c:numRef>
          </c:val>
          <c:extLst>
            <c:ext xmlns:c16="http://schemas.microsoft.com/office/drawing/2014/chart" uri="{C3380CC4-5D6E-409C-BE32-E72D297353CC}">
              <c16:uniqueId val="{00000001-CE11-4624-8749-E52F820238DD}"/>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'DHS14'!$H$20:$L$20</c:f>
              <c:numCache>
                <c:formatCode>###0.0</c:formatCode>
                <c:ptCount val="5"/>
                <c:pt idx="0">
                  <c:v>0.52942907482937185</c:v>
                </c:pt>
                <c:pt idx="1">
                  <c:v>0.11432006537220821</c:v>
                </c:pt>
                <c:pt idx="2">
                  <c:v>0.12405404506593412</c:v>
                </c:pt>
                <c:pt idx="3">
                  <c:v>2.124641164312915E-2</c:v>
                </c:pt>
                <c:pt idx="4">
                  <c:v>0</c:v>
                </c:pt>
              </c:numCache>
            </c:numRef>
          </c:val>
          <c:extLst>
            <c:ext xmlns:c16="http://schemas.microsoft.com/office/drawing/2014/chart" uri="{C3380CC4-5D6E-409C-BE32-E72D297353CC}">
              <c16:uniqueId val="{00000002-CE11-4624-8749-E52F820238DD}"/>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'DHS14'!$H$21:$L$21</c:f>
              <c:numCache>
                <c:formatCode>###0.0</c:formatCode>
                <c:ptCount val="5"/>
                <c:pt idx="0">
                  <c:v>0</c:v>
                </c:pt>
                <c:pt idx="1">
                  <c:v>0</c:v>
                </c:pt>
                <c:pt idx="2">
                  <c:v>0</c:v>
                </c:pt>
                <c:pt idx="3">
                  <c:v>9.2238033942016612E-4</c:v>
                </c:pt>
                <c:pt idx="4">
                  <c:v>4.8291577495946448E-3</c:v>
                </c:pt>
              </c:numCache>
            </c:numRef>
          </c:val>
          <c:extLst>
            <c:ext xmlns:c16="http://schemas.microsoft.com/office/drawing/2014/chart" uri="{C3380CC4-5D6E-409C-BE32-E72D297353CC}">
              <c16:uniqueId val="{00000003-CE11-4624-8749-E52F820238DD}"/>
            </c:ext>
          </c:extLst>
        </c:ser>
        <c:dLbls>
          <c:showLegendKey val="0"/>
          <c:showVal val="0"/>
          <c:showCatName val="0"/>
          <c:showSerName val="0"/>
          <c:showPercent val="0"/>
          <c:showBubbleSize val="0"/>
        </c:dLbls>
        <c:gapWidth val="50"/>
        <c:overlap val="100"/>
        <c:axId val="210853888"/>
        <c:axId val="210855424"/>
      </c:barChart>
      <c:catAx>
        <c:axId val="210853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855424"/>
        <c:crosses val="autoZero"/>
        <c:auto val="1"/>
        <c:lblAlgn val="ctr"/>
        <c:lblOffset val="100"/>
        <c:tickLblSkip val="1"/>
        <c:tickMarkSkip val="1"/>
        <c:noMultiLvlLbl val="0"/>
      </c:catAx>
      <c:valAx>
        <c:axId val="210855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853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'DHS14'!$H$124:$L$124</c:f>
              <c:numCache>
                <c:formatCode>###0.0</c:formatCode>
                <c:ptCount val="5"/>
                <c:pt idx="0">
                  <c:v>95.57681077774059</c:v>
                </c:pt>
                <c:pt idx="1">
                  <c:v>99.13781377414962</c:v>
                </c:pt>
                <c:pt idx="2">
                  <c:v>99.78774777472151</c:v>
                </c:pt>
                <c:pt idx="3">
                  <c:v>99.875693738807385</c:v>
                </c:pt>
                <c:pt idx="4">
                  <c:v>99.997585450275793</c:v>
                </c:pt>
              </c:numCache>
            </c:numRef>
          </c:val>
          <c:extLst>
            <c:ext xmlns:c16="http://schemas.microsoft.com/office/drawing/2014/chart" uri="{C3380CC4-5D6E-409C-BE32-E72D297353CC}">
              <c16:uniqueId val="{00000000-41E7-4FC0-B66E-5DEA56817910}"/>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'DHS14'!$H$125:$L$125</c:f>
              <c:numCache>
                <c:formatCode>###0.0</c:formatCode>
                <c:ptCount val="5"/>
                <c:pt idx="0">
                  <c:v>3.888644205013307</c:v>
                </c:pt>
                <c:pt idx="1">
                  <c:v>0.66272002246612283</c:v>
                </c:pt>
                <c:pt idx="2">
                  <c:v>0.12283056253472321</c:v>
                </c:pt>
                <c:pt idx="3">
                  <c:v>6.3425410124493833E-2</c:v>
                </c:pt>
                <c:pt idx="4">
                  <c:v>0</c:v>
                </c:pt>
              </c:numCache>
            </c:numRef>
          </c:val>
          <c:extLst>
            <c:ext xmlns:c16="http://schemas.microsoft.com/office/drawing/2014/chart" uri="{C3380CC4-5D6E-409C-BE32-E72D297353CC}">
              <c16:uniqueId val="{00000001-41E7-4FC0-B66E-5DEA56817910}"/>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'DHS14'!$H$126:$L$126</c:f>
              <c:numCache>
                <c:formatCode>###0.0</c:formatCode>
                <c:ptCount val="5"/>
                <c:pt idx="0">
                  <c:v>0.53307606439516386</c:v>
                </c:pt>
                <c:pt idx="1">
                  <c:v>0.19946620338424909</c:v>
                </c:pt>
                <c:pt idx="2">
                  <c:v>8.9421662743773139E-2</c:v>
                </c:pt>
                <c:pt idx="3">
                  <c:v>4.6453630107144657E-2</c:v>
                </c:pt>
                <c:pt idx="4">
                  <c:v>2.4145497241935408E-3</c:v>
                </c:pt>
              </c:numCache>
            </c:numRef>
          </c:val>
          <c:extLst>
            <c:ext xmlns:c16="http://schemas.microsoft.com/office/drawing/2014/chart" uri="{C3380CC4-5D6E-409C-BE32-E72D297353CC}">
              <c16:uniqueId val="{00000002-41E7-4FC0-B66E-5DEA56817910}"/>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'DHS14'!$H$127:$L$127</c:f>
              <c:numCache>
                <c:formatCode>###0.0</c:formatCode>
                <c:ptCount val="5"/>
                <c:pt idx="0">
                  <c:v>1.4689528510718726E-3</c:v>
                </c:pt>
                <c:pt idx="1">
                  <c:v>0</c:v>
                </c:pt>
                <c:pt idx="2">
                  <c:v>0</c:v>
                </c:pt>
                <c:pt idx="3">
                  <c:v>1.4427220960959832E-2</c:v>
                </c:pt>
                <c:pt idx="4">
                  <c:v>0</c:v>
                </c:pt>
              </c:numCache>
            </c:numRef>
          </c:val>
          <c:extLst>
            <c:ext xmlns:c16="http://schemas.microsoft.com/office/drawing/2014/chart" uri="{C3380CC4-5D6E-409C-BE32-E72D297353CC}">
              <c16:uniqueId val="{00000003-41E7-4FC0-B66E-5DEA56817910}"/>
            </c:ext>
          </c:extLst>
        </c:ser>
        <c:dLbls>
          <c:showLegendKey val="0"/>
          <c:showVal val="0"/>
          <c:showCatName val="0"/>
          <c:showSerName val="0"/>
          <c:showPercent val="0"/>
          <c:showBubbleSize val="0"/>
        </c:dLbls>
        <c:gapWidth val="50"/>
        <c:overlap val="100"/>
        <c:axId val="210925056"/>
        <c:axId val="210926592"/>
      </c:barChart>
      <c:catAx>
        <c:axId val="210925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926592"/>
        <c:crosses val="autoZero"/>
        <c:auto val="1"/>
        <c:lblAlgn val="ctr"/>
        <c:lblOffset val="100"/>
        <c:tickLblSkip val="1"/>
        <c:tickMarkSkip val="1"/>
        <c:noMultiLvlLbl val="0"/>
      </c:catAx>
      <c:valAx>
        <c:axId val="210926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925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'DHS14'!$H$222:$L$222</c:f>
              <c:numCache>
                <c:formatCode>###0.0</c:formatCode>
                <c:ptCount val="5"/>
                <c:pt idx="0">
                  <c:v>82.715161473282009</c:v>
                </c:pt>
                <c:pt idx="1">
                  <c:v>92.618256442276504</c:v>
                </c:pt>
                <c:pt idx="2">
                  <c:v>95.376685773957462</c:v>
                </c:pt>
                <c:pt idx="3">
                  <c:v>96.124442044203931</c:v>
                </c:pt>
                <c:pt idx="4">
                  <c:v>96.820429674317552</c:v>
                </c:pt>
              </c:numCache>
            </c:numRef>
          </c:val>
          <c:extLst>
            <c:ext xmlns:c16="http://schemas.microsoft.com/office/drawing/2014/chart" uri="{C3380CC4-5D6E-409C-BE32-E72D297353CC}">
              <c16:uniqueId val="{00000000-327B-43A1-9EF4-60E5FCA0E854}"/>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'DHS14'!$H$223:$L$223</c:f>
              <c:numCache>
                <c:formatCode>###0.0</c:formatCode>
                <c:ptCount val="5"/>
                <c:pt idx="0">
                  <c:v>15.377915055251298</c:v>
                </c:pt>
                <c:pt idx="1">
                  <c:v>5.4617916204658803</c:v>
                </c:pt>
                <c:pt idx="2">
                  <c:v>3.0209953586037925</c:v>
                </c:pt>
                <c:pt idx="3">
                  <c:v>2.2143942976779867</c:v>
                </c:pt>
                <c:pt idx="4">
                  <c:v>0.92559738333004937</c:v>
                </c:pt>
              </c:numCache>
            </c:numRef>
          </c:val>
          <c:extLst>
            <c:ext xmlns:c16="http://schemas.microsoft.com/office/drawing/2014/chart" uri="{C3380CC4-5D6E-409C-BE32-E72D297353CC}">
              <c16:uniqueId val="{00000001-327B-43A1-9EF4-60E5FCA0E854}"/>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'DHS14'!$H$224:$L$224</c:f>
              <c:numCache>
                <c:formatCode>###0.0</c:formatCode>
                <c:ptCount val="5"/>
                <c:pt idx="0">
                  <c:v>1.9069234714657719</c:v>
                </c:pt>
                <c:pt idx="1">
                  <c:v>1.919951937257468</c:v>
                </c:pt>
                <c:pt idx="2">
                  <c:v>1.6023188674390283</c:v>
                </c:pt>
                <c:pt idx="3">
                  <c:v>1.661163658118596</c:v>
                </c:pt>
                <c:pt idx="4">
                  <c:v>2.2539729423527937</c:v>
                </c:pt>
              </c:numCache>
            </c:numRef>
          </c:val>
          <c:extLst>
            <c:ext xmlns:c16="http://schemas.microsoft.com/office/drawing/2014/chart" uri="{C3380CC4-5D6E-409C-BE32-E72D297353CC}">
              <c16:uniqueId val="{00000002-327B-43A1-9EF4-60E5FCA0E854}"/>
            </c:ext>
          </c:extLst>
        </c:ser>
        <c:dLbls>
          <c:showLegendKey val="0"/>
          <c:showVal val="0"/>
          <c:showCatName val="0"/>
          <c:showSerName val="0"/>
          <c:showPercent val="0"/>
          <c:showBubbleSize val="0"/>
        </c:dLbls>
        <c:gapWidth val="50"/>
        <c:overlap val="100"/>
        <c:axId val="211572608"/>
        <c:axId val="211574144"/>
      </c:barChart>
      <c:catAx>
        <c:axId val="211572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574144"/>
        <c:crosses val="autoZero"/>
        <c:auto val="1"/>
        <c:lblAlgn val="ctr"/>
        <c:lblOffset val="100"/>
        <c:tickLblSkip val="1"/>
        <c:tickMarkSkip val="1"/>
        <c:noMultiLvlLbl val="0"/>
      </c:catAx>
      <c:valAx>
        <c:axId val="2115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5726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'DHS14'!$C$124:$G$124</c:f>
              <c:numCache>
                <c:formatCode>###0.0</c:formatCode>
                <c:ptCount val="5"/>
                <c:pt idx="0">
                  <c:v>82.459901714755006</c:v>
                </c:pt>
                <c:pt idx="1">
                  <c:v>84.799737373810487</c:v>
                </c:pt>
                <c:pt idx="2">
                  <c:v>87.286694037534801</c:v>
                </c:pt>
                <c:pt idx="3">
                  <c:v>96.487600585769968</c:v>
                </c:pt>
                <c:pt idx="4">
                  <c:v>99.920648403953848</c:v>
                </c:pt>
              </c:numCache>
            </c:numRef>
          </c:val>
          <c:extLst>
            <c:ext xmlns:c16="http://schemas.microsoft.com/office/drawing/2014/chart" uri="{C3380CC4-5D6E-409C-BE32-E72D297353CC}">
              <c16:uniqueId val="{00000000-61FF-4CAE-9668-0982DB00D6E4}"/>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'DHS14'!$C$125:$G$125</c:f>
              <c:numCache>
                <c:formatCode>###0.0</c:formatCode>
                <c:ptCount val="5"/>
                <c:pt idx="0">
                  <c:v>3.9621396004649743</c:v>
                </c:pt>
                <c:pt idx="1">
                  <c:v>4.1289368034534579</c:v>
                </c:pt>
                <c:pt idx="2">
                  <c:v>1.4988101782527166</c:v>
                </c:pt>
                <c:pt idx="3">
                  <c:v>0.98673170544057742</c:v>
                </c:pt>
                <c:pt idx="4">
                  <c:v>4.9013819796340528E-2</c:v>
                </c:pt>
              </c:numCache>
            </c:numRef>
          </c:val>
          <c:extLst>
            <c:ext xmlns:c16="http://schemas.microsoft.com/office/drawing/2014/chart" uri="{C3380CC4-5D6E-409C-BE32-E72D297353CC}">
              <c16:uniqueId val="{00000001-61FF-4CAE-9668-0982DB00D6E4}"/>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'DHS14'!$C$126:$G$126</c:f>
              <c:numCache>
                <c:formatCode>###0.0</c:formatCode>
                <c:ptCount val="5"/>
                <c:pt idx="0">
                  <c:v>13.380650721211268</c:v>
                </c:pt>
                <c:pt idx="1">
                  <c:v>10.966999551030563</c:v>
                </c:pt>
                <c:pt idx="2">
                  <c:v>11.212633606452117</c:v>
                </c:pt>
                <c:pt idx="3">
                  <c:v>2.5256677087891726</c:v>
                </c:pt>
                <c:pt idx="4">
                  <c:v>2.4949175501724843E-2</c:v>
                </c:pt>
              </c:numCache>
            </c:numRef>
          </c:val>
          <c:extLst>
            <c:ext xmlns:c16="http://schemas.microsoft.com/office/drawing/2014/chart" uri="{C3380CC4-5D6E-409C-BE32-E72D297353CC}">
              <c16:uniqueId val="{00000002-61FF-4CAE-9668-0982DB00D6E4}"/>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'DHS14'!$C$127:$G$127</c:f>
              <c:numCache>
                <c:formatCode>###0.0</c:formatCode>
                <c:ptCount val="5"/>
                <c:pt idx="0">
                  <c:v>0.19730796356845701</c:v>
                </c:pt>
                <c:pt idx="1">
                  <c:v>0.10432627170499986</c:v>
                </c:pt>
                <c:pt idx="2">
                  <c:v>1.8621777605783252E-3</c:v>
                </c:pt>
                <c:pt idx="3">
                  <c:v>0</c:v>
                </c:pt>
                <c:pt idx="4">
                  <c:v>5.3886007480965946E-3</c:v>
                </c:pt>
              </c:numCache>
            </c:numRef>
          </c:val>
          <c:extLst>
            <c:ext xmlns:c16="http://schemas.microsoft.com/office/drawing/2014/chart" uri="{C3380CC4-5D6E-409C-BE32-E72D297353CC}">
              <c16:uniqueId val="{00000003-61FF-4CAE-9668-0982DB00D6E4}"/>
            </c:ext>
          </c:extLst>
        </c:ser>
        <c:dLbls>
          <c:showLegendKey val="0"/>
          <c:showVal val="0"/>
          <c:showCatName val="0"/>
          <c:showSerName val="0"/>
          <c:showPercent val="0"/>
          <c:showBubbleSize val="0"/>
        </c:dLbls>
        <c:gapWidth val="50"/>
        <c:overlap val="100"/>
        <c:axId val="211027072"/>
        <c:axId val="211028608"/>
      </c:barChart>
      <c:catAx>
        <c:axId val="211027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28608"/>
        <c:crosses val="autoZero"/>
        <c:auto val="1"/>
        <c:lblAlgn val="ctr"/>
        <c:lblOffset val="100"/>
        <c:tickLblSkip val="1"/>
        <c:tickMarkSkip val="1"/>
        <c:noMultiLvlLbl val="0"/>
      </c:catAx>
      <c:valAx>
        <c:axId val="2110286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27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'DHS14'!$M$124:$Q$124</c:f>
              <c:numCache>
                <c:formatCode>###0.0</c:formatCode>
                <c:ptCount val="5"/>
                <c:pt idx="0">
                  <c:v>81.854043115560231</c:v>
                </c:pt>
                <c:pt idx="1">
                  <c:v>82.889845501777813</c:v>
                </c:pt>
                <c:pt idx="2">
                  <c:v>85.146639025437736</c:v>
                </c:pt>
                <c:pt idx="3">
                  <c:v>85.332539472058244</c:v>
                </c:pt>
                <c:pt idx="4">
                  <c:v>89.810094428232517</c:v>
                </c:pt>
              </c:numCache>
            </c:numRef>
          </c:val>
          <c:extLst>
            <c:ext xmlns:c16="http://schemas.microsoft.com/office/drawing/2014/chart" uri="{C3380CC4-5D6E-409C-BE32-E72D297353CC}">
              <c16:uniqueId val="{00000000-1201-41EE-8566-2DE4277936A3}"/>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'DHS14'!$M$125:$Q$125</c:f>
              <c:numCache>
                <c:formatCode>###0.0</c:formatCode>
                <c:ptCount val="5"/>
                <c:pt idx="0">
                  <c:v>3.8965911933604112</c:v>
                </c:pt>
                <c:pt idx="1">
                  <c:v>4.6861241252780603</c:v>
                </c:pt>
                <c:pt idx="2">
                  <c:v>3.8392835785501802</c:v>
                </c:pt>
                <c:pt idx="3">
                  <c:v>1.5047162454897103</c:v>
                </c:pt>
                <c:pt idx="4">
                  <c:v>0.21502254346327584</c:v>
                </c:pt>
              </c:numCache>
            </c:numRef>
          </c:val>
          <c:extLst>
            <c:ext xmlns:c16="http://schemas.microsoft.com/office/drawing/2014/chart" uri="{C3380CC4-5D6E-409C-BE32-E72D297353CC}">
              <c16:uniqueId val="{00000001-1201-41EE-8566-2DE4277936A3}"/>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'DHS14'!$M$126:$Q$126</c:f>
              <c:numCache>
                <c:formatCode>###0.0</c:formatCode>
                <c:ptCount val="5"/>
                <c:pt idx="0">
                  <c:v>14.059694861480093</c:v>
                </c:pt>
                <c:pt idx="1">
                  <c:v>12.169604965857975</c:v>
                </c:pt>
                <c:pt idx="2">
                  <c:v>10.977368669475652</c:v>
                </c:pt>
                <c:pt idx="3">
                  <c:v>13.162744282452321</c:v>
                </c:pt>
                <c:pt idx="4">
                  <c:v>9.9719097526672869</c:v>
                </c:pt>
              </c:numCache>
            </c:numRef>
          </c:val>
          <c:extLst>
            <c:ext xmlns:c16="http://schemas.microsoft.com/office/drawing/2014/chart" uri="{C3380CC4-5D6E-409C-BE32-E72D297353CC}">
              <c16:uniqueId val="{00000002-1201-41EE-8566-2DE4277936A3}"/>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'DHS14'!$M$127:$Q$127</c:f>
              <c:numCache>
                <c:formatCode>###0.0</c:formatCode>
                <c:ptCount val="5"/>
                <c:pt idx="0">
                  <c:v>0.18967082959907275</c:v>
                </c:pt>
                <c:pt idx="1">
                  <c:v>0.2544254070861855</c:v>
                </c:pt>
                <c:pt idx="2">
                  <c:v>3.6708726536111555E-2</c:v>
                </c:pt>
                <c:pt idx="3">
                  <c:v>0</c:v>
                </c:pt>
                <c:pt idx="4">
                  <c:v>2.9732756362574261E-3</c:v>
                </c:pt>
              </c:numCache>
            </c:numRef>
          </c:val>
          <c:extLst>
            <c:ext xmlns:c16="http://schemas.microsoft.com/office/drawing/2014/chart" uri="{C3380CC4-5D6E-409C-BE32-E72D297353CC}">
              <c16:uniqueId val="{00000003-1201-41EE-8566-2DE4277936A3}"/>
            </c:ext>
          </c:extLst>
        </c:ser>
        <c:dLbls>
          <c:showLegendKey val="0"/>
          <c:showVal val="0"/>
          <c:showCatName val="0"/>
          <c:showSerName val="0"/>
          <c:showPercent val="0"/>
          <c:showBubbleSize val="0"/>
        </c:dLbls>
        <c:gapWidth val="50"/>
        <c:overlap val="100"/>
        <c:axId val="208971648"/>
        <c:axId val="208973184"/>
      </c:barChart>
      <c:catAx>
        <c:axId val="20897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973184"/>
        <c:crosses val="autoZero"/>
        <c:auto val="1"/>
        <c:lblAlgn val="ctr"/>
        <c:lblOffset val="100"/>
        <c:tickLblSkip val="1"/>
        <c:tickMarkSkip val="1"/>
        <c:noMultiLvlLbl val="0"/>
      </c:catAx>
      <c:valAx>
        <c:axId val="208973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897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'DHS15'!$M$18:$Q$18</c:f>
              <c:numCache>
                <c:formatCode>###0.0</c:formatCode>
                <c:ptCount val="5"/>
                <c:pt idx="0">
                  <c:v>99.96887539712155</c:v>
                </c:pt>
                <c:pt idx="1">
                  <c:v>99.936711347439029</c:v>
                </c:pt>
                <c:pt idx="2">
                  <c:v>99.966606772792503</c:v>
                </c:pt>
                <c:pt idx="3">
                  <c:v>100</c:v>
                </c:pt>
                <c:pt idx="4">
                  <c:v>100</c:v>
                </c:pt>
              </c:numCache>
            </c:numRef>
          </c:val>
          <c:extLst>
            <c:ext xmlns:c16="http://schemas.microsoft.com/office/drawing/2014/chart" uri="{C3380CC4-5D6E-409C-BE32-E72D297353CC}">
              <c16:uniqueId val="{00000000-B3A1-48F8-80E9-0152CD2EC1B3}"/>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'DHS15'!$M$19:$Q$19</c:f>
              <c:numCache>
                <c:formatCode>###0.0</c:formatCode>
                <c:ptCount val="5"/>
                <c:pt idx="0">
                  <c:v>0</c:v>
                </c:pt>
                <c:pt idx="1">
                  <c:v>0</c:v>
                </c:pt>
                <c:pt idx="2">
                  <c:v>3.3393227207518035E-2</c:v>
                </c:pt>
                <c:pt idx="3">
                  <c:v>0</c:v>
                </c:pt>
                <c:pt idx="4">
                  <c:v>0</c:v>
                </c:pt>
              </c:numCache>
            </c:numRef>
          </c:val>
          <c:extLst>
            <c:ext xmlns:c16="http://schemas.microsoft.com/office/drawing/2014/chart" uri="{C3380CC4-5D6E-409C-BE32-E72D297353CC}">
              <c16:uniqueId val="{00000001-B3A1-48F8-80E9-0152CD2EC1B3}"/>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'DHS15'!$M$20:$Q$20</c:f>
              <c:numCache>
                <c:formatCode>###0.0</c:formatCode>
                <c:ptCount val="5"/>
                <c:pt idx="0">
                  <c:v>3.1124602878451615E-2</c:v>
                </c:pt>
                <c:pt idx="1">
                  <c:v>6.3288652560973754E-2</c:v>
                </c:pt>
                <c:pt idx="2">
                  <c:v>0</c:v>
                </c:pt>
                <c:pt idx="3">
                  <c:v>0</c:v>
                </c:pt>
                <c:pt idx="4">
                  <c:v>0</c:v>
                </c:pt>
              </c:numCache>
            </c:numRef>
          </c:val>
          <c:extLst>
            <c:ext xmlns:c16="http://schemas.microsoft.com/office/drawing/2014/chart" uri="{C3380CC4-5D6E-409C-BE32-E72D297353CC}">
              <c16:uniqueId val="{00000002-B3A1-48F8-80E9-0152CD2EC1B3}"/>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'DHS15'!$M$15:$Q$15</c:f>
              <c:strCache>
                <c:ptCount val="5"/>
                <c:pt idx="0">
                  <c:v>Poorest</c:v>
                </c:pt>
                <c:pt idx="1">
                  <c:v>Poor</c:v>
                </c:pt>
                <c:pt idx="2">
                  <c:v>Middle</c:v>
                </c:pt>
                <c:pt idx="3">
                  <c:v>Rich</c:v>
                </c:pt>
                <c:pt idx="4">
                  <c:v>Richest</c:v>
                </c:pt>
              </c:strCache>
            </c:strRef>
          </c:cat>
          <c:val>
            <c:numRef>
              <c:f>'DHS15'!$M$21:$Q$21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B3A1-48F8-80E9-0152CD2EC1B3}"/>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'DHS15'!$R$15:$Y$15</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'DHS15'!$R$18:$Y$18</c:f>
              <c:numCache>
                <c:formatCode>###0.0</c:formatCode>
                <c:ptCount val="8"/>
                <c:pt idx="0">
                  <c:v>99.988286467483817</c:v>
                </c:pt>
                <c:pt idx="1">
                  <c:v>99.92180767545463</c:v>
                </c:pt>
                <c:pt idx="2">
                  <c:v>99.955362886323002</c:v>
                </c:pt>
                <c:pt idx="3">
                  <c:v>100</c:v>
                </c:pt>
                <c:pt idx="4">
                  <c:v>100</c:v>
                </c:pt>
                <c:pt idx="5">
                  <c:v>0</c:v>
                </c:pt>
                <c:pt idx="6">
                  <c:v>0</c:v>
                </c:pt>
                <c:pt idx="7">
                  <c:v>100</c:v>
                </c:pt>
              </c:numCache>
            </c:numRef>
          </c:val>
          <c:extLst>
            <c:ext xmlns:c16="http://schemas.microsoft.com/office/drawing/2014/chart" uri="{C3380CC4-5D6E-409C-BE32-E72D297353CC}">
              <c16:uniqueId val="{00000000-B02A-4ABF-B234-31FDB02C663A}"/>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'DHS15'!$R$15:$Y$15</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'DHS15'!$R$19:$Y$19</c:f>
              <c:numCache>
                <c:formatCode>###0.0</c:formatCode>
                <c:ptCount val="8"/>
                <c:pt idx="0">
                  <c:v>1.1713532516195913E-2</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02A-4ABF-B234-31FDB02C663A}"/>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'DHS15'!$R$15:$Y$15</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'DHS15'!$R$20:$Y$20</c:f>
              <c:numCache>
                <c:formatCode>###0.0</c:formatCode>
                <c:ptCount val="8"/>
                <c:pt idx="0">
                  <c:v>0</c:v>
                </c:pt>
                <c:pt idx="1">
                  <c:v>7.8192324545354727E-2</c:v>
                </c:pt>
                <c:pt idx="2">
                  <c:v>4.4637113677005888E-2</c:v>
                </c:pt>
                <c:pt idx="3">
                  <c:v>0</c:v>
                </c:pt>
                <c:pt idx="4">
                  <c:v>0</c:v>
                </c:pt>
                <c:pt idx="5">
                  <c:v>0</c:v>
                </c:pt>
                <c:pt idx="6">
                  <c:v>0</c:v>
                </c:pt>
                <c:pt idx="7">
                  <c:v>0</c:v>
                </c:pt>
              </c:numCache>
            </c:numRef>
          </c:val>
          <c:extLst>
            <c:ext xmlns:c16="http://schemas.microsoft.com/office/drawing/2014/chart" uri="{C3380CC4-5D6E-409C-BE32-E72D297353CC}">
              <c16:uniqueId val="{00000002-B02A-4ABF-B234-31FDB02C663A}"/>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'DHS15'!$R$15:$Y$15</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'DHS15'!$R$21:$Y$21</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B02A-4ABF-B234-31FDB02C663A}"/>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'DHS15'!$C$18:$G$18</c:f>
              <c:numCache>
                <c:formatCode>###0.0</c:formatCode>
                <c:ptCount val="5"/>
                <c:pt idx="0">
                  <c:v>99.939753270461551</c:v>
                </c:pt>
                <c:pt idx="1">
                  <c:v>99.978613634450468</c:v>
                </c:pt>
                <c:pt idx="2">
                  <c:v>100</c:v>
                </c:pt>
                <c:pt idx="3">
                  <c:v>99.957740780716748</c:v>
                </c:pt>
                <c:pt idx="4">
                  <c:v>100</c:v>
                </c:pt>
              </c:numCache>
            </c:numRef>
          </c:val>
          <c:extLst>
            <c:ext xmlns:c16="http://schemas.microsoft.com/office/drawing/2014/chart" uri="{C3380CC4-5D6E-409C-BE32-E72D297353CC}">
              <c16:uniqueId val="{00000000-C274-424F-9E36-D929E5B331C6}"/>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'DHS15'!$C$19:$G$19</c:f>
              <c:numCache>
                <c:formatCode>###0.0</c:formatCode>
                <c:ptCount val="5"/>
                <c:pt idx="0">
                  <c:v>0</c:v>
                </c:pt>
                <c:pt idx="1">
                  <c:v>2.1386365549535699E-2</c:v>
                </c:pt>
                <c:pt idx="2">
                  <c:v>0</c:v>
                </c:pt>
                <c:pt idx="3">
                  <c:v>0</c:v>
                </c:pt>
                <c:pt idx="4">
                  <c:v>0</c:v>
                </c:pt>
              </c:numCache>
            </c:numRef>
          </c:val>
          <c:extLst>
            <c:ext xmlns:c16="http://schemas.microsoft.com/office/drawing/2014/chart" uri="{C3380CC4-5D6E-409C-BE32-E72D297353CC}">
              <c16:uniqueId val="{00000001-C274-424F-9E36-D929E5B331C6}"/>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'DHS15'!$C$20:$G$20</c:f>
              <c:numCache>
                <c:formatCode>###0.0</c:formatCode>
                <c:ptCount val="5"/>
                <c:pt idx="0">
                  <c:v>6.0246729538460865E-2</c:v>
                </c:pt>
                <c:pt idx="1">
                  <c:v>0</c:v>
                </c:pt>
                <c:pt idx="2">
                  <c:v>0</c:v>
                </c:pt>
                <c:pt idx="3">
                  <c:v>4.2259219283264773E-2</c:v>
                </c:pt>
                <c:pt idx="4">
                  <c:v>0</c:v>
                </c:pt>
              </c:numCache>
            </c:numRef>
          </c:val>
          <c:extLst>
            <c:ext xmlns:c16="http://schemas.microsoft.com/office/drawing/2014/chart" uri="{C3380CC4-5D6E-409C-BE32-E72D297353CC}">
              <c16:uniqueId val="{00000002-C274-424F-9E36-D929E5B331C6}"/>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'DHS15'!$C$15:$G$15</c:f>
              <c:strCache>
                <c:ptCount val="5"/>
                <c:pt idx="0">
                  <c:v>Poorest</c:v>
                </c:pt>
                <c:pt idx="1">
                  <c:v>Poor</c:v>
                </c:pt>
                <c:pt idx="2">
                  <c:v>Middle</c:v>
                </c:pt>
                <c:pt idx="3">
                  <c:v>Rich</c:v>
                </c:pt>
                <c:pt idx="4">
                  <c:v>Richest</c:v>
                </c:pt>
              </c:strCache>
            </c:strRef>
          </c:cat>
          <c:val>
            <c:numRef>
              <c:f>'DHS15'!$C$21:$G$21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C274-424F-9E36-D929E5B331C6}"/>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'DHS15'!$R$121:$Y$121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'DHS15'!$R$124:$Y$124</c:f>
              <c:numCache>
                <c:formatCode>###0.0</c:formatCode>
                <c:ptCount val="8"/>
                <c:pt idx="0">
                  <c:v>90.8658131443906</c:v>
                </c:pt>
                <c:pt idx="1">
                  <c:v>99.281086478871742</c:v>
                </c:pt>
                <c:pt idx="2">
                  <c:v>89.575919717087629</c:v>
                </c:pt>
                <c:pt idx="3">
                  <c:v>98.876701895119339</c:v>
                </c:pt>
                <c:pt idx="4">
                  <c:v>95.709606547603812</c:v>
                </c:pt>
                <c:pt idx="5">
                  <c:v>0</c:v>
                </c:pt>
                <c:pt idx="6">
                  <c:v>0</c:v>
                </c:pt>
                <c:pt idx="7">
                  <c:v>99.311075842100195</c:v>
                </c:pt>
              </c:numCache>
            </c:numRef>
          </c:val>
          <c:extLst>
            <c:ext xmlns:c16="http://schemas.microsoft.com/office/drawing/2014/chart" uri="{C3380CC4-5D6E-409C-BE32-E72D297353CC}">
              <c16:uniqueId val="{00000000-98FC-4E9E-B5CD-4958EAB8BCF5}"/>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'DHS15'!$R$121:$Y$121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'DHS15'!$R$125:$Y$125</c:f>
              <c:numCache>
                <c:formatCode>###0.0</c:formatCode>
                <c:ptCount val="8"/>
                <c:pt idx="0">
                  <c:v>0.47935213335713572</c:v>
                </c:pt>
                <c:pt idx="1">
                  <c:v>0.71891352112824669</c:v>
                </c:pt>
                <c:pt idx="2">
                  <c:v>5.430534193714136</c:v>
                </c:pt>
                <c:pt idx="3">
                  <c:v>0.9482595201961832</c:v>
                </c:pt>
                <c:pt idx="4">
                  <c:v>0.24672549000644531</c:v>
                </c:pt>
                <c:pt idx="5">
                  <c:v>0</c:v>
                </c:pt>
                <c:pt idx="6">
                  <c:v>0</c:v>
                </c:pt>
                <c:pt idx="7">
                  <c:v>0.31881284077158745</c:v>
                </c:pt>
              </c:numCache>
            </c:numRef>
          </c:val>
          <c:extLst>
            <c:ext xmlns:c16="http://schemas.microsoft.com/office/drawing/2014/chart" uri="{C3380CC4-5D6E-409C-BE32-E72D297353CC}">
              <c16:uniqueId val="{00000001-98FC-4E9E-B5CD-4958EAB8BCF5}"/>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'DHS15'!$R$121:$Y$121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'DHS15'!$R$126:$Y$126</c:f>
              <c:numCache>
                <c:formatCode>###0.0</c:formatCode>
                <c:ptCount val="8"/>
                <c:pt idx="0">
                  <c:v>8.6548347222523141</c:v>
                </c:pt>
                <c:pt idx="1">
                  <c:v>0</c:v>
                </c:pt>
                <c:pt idx="2">
                  <c:v>4.7985762343373599</c:v>
                </c:pt>
                <c:pt idx="3">
                  <c:v>0.1750385846844669</c:v>
                </c:pt>
                <c:pt idx="4">
                  <c:v>3.8833973595987246</c:v>
                </c:pt>
                <c:pt idx="5">
                  <c:v>0</c:v>
                </c:pt>
                <c:pt idx="6">
                  <c:v>0</c:v>
                </c:pt>
                <c:pt idx="7">
                  <c:v>0.37011131712821815</c:v>
                </c:pt>
              </c:numCache>
            </c:numRef>
          </c:val>
          <c:extLst>
            <c:ext xmlns:c16="http://schemas.microsoft.com/office/drawing/2014/chart" uri="{C3380CC4-5D6E-409C-BE32-E72D297353CC}">
              <c16:uniqueId val="{00000002-98FC-4E9E-B5CD-4958EAB8BCF5}"/>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'DHS15'!$R$121:$Y$121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'DHS15'!$R$127:$Y$127</c:f>
              <c:numCache>
                <c:formatCode>###0.0</c:formatCode>
                <c:ptCount val="8"/>
                <c:pt idx="0">
                  <c:v>0</c:v>
                </c:pt>
                <c:pt idx="1">
                  <c:v>0</c:v>
                </c:pt>
                <c:pt idx="2">
                  <c:v>0.19496985486094645</c:v>
                </c:pt>
                <c:pt idx="3">
                  <c:v>0</c:v>
                </c:pt>
                <c:pt idx="4">
                  <c:v>0.16027060279099717</c:v>
                </c:pt>
                <c:pt idx="5">
                  <c:v>0</c:v>
                </c:pt>
                <c:pt idx="6">
                  <c:v>0</c:v>
                </c:pt>
                <c:pt idx="7">
                  <c:v>0</c:v>
                </c:pt>
              </c:numCache>
            </c:numRef>
          </c:val>
          <c:extLst>
            <c:ext xmlns:c16="http://schemas.microsoft.com/office/drawing/2014/chart" uri="{C3380CC4-5D6E-409C-BE32-E72D297353CC}">
              <c16:uniqueId val="{00000003-98FC-4E9E-B5CD-4958EAB8BCF5}"/>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0E9-473E-A4A6-20E81A660F3F}"/>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0E9-473E-A4A6-20E81A660F3F}"/>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'DHS15'!$M$221:$Q$221</c:f>
              <c:strCache>
                <c:ptCount val="5"/>
                <c:pt idx="0">
                  <c:v>Poorest</c:v>
                </c:pt>
                <c:pt idx="1">
                  <c:v>Poor</c:v>
                </c:pt>
                <c:pt idx="2">
                  <c:v>Middle</c:v>
                </c:pt>
                <c:pt idx="3">
                  <c:v>Rich</c:v>
                </c:pt>
                <c:pt idx="4">
                  <c:v>Richest</c:v>
                </c:pt>
              </c:strCache>
            </c:strRef>
          </c:cat>
          <c:val>
            <c:numRef>
              <c:f>'DHS15'!$M$224:$Q$224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0E9-473E-A4A6-20E81A660F3F}"/>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'DHS15'!$R$221:$Y$221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'DHS15'!$R$222:$Y$222</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C7DD-4FBC-982C-D1E331AA0EE6}"/>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'DHS15'!$R$221:$Y$221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'DHS15'!$R$223:$Y$223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C7DD-4FBC-982C-D1E331AA0EE6}"/>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'DHS15'!$R$221:$Y$221</c:f>
              <c:strCache>
                <c:ptCount val="8"/>
                <c:pt idx="0">
                  <c:v>..LE Rural</c:v>
                </c:pt>
                <c:pt idx="1">
                  <c:v>..LE Urban</c:v>
                </c:pt>
                <c:pt idx="2">
                  <c:v>..UE Rural</c:v>
                </c:pt>
                <c:pt idx="3">
                  <c:v>..UE Urban</c:v>
                </c:pt>
                <c:pt idx="4">
                  <c:v>Frontier governorates</c:v>
                </c:pt>
                <c:pt idx="5">
                  <c:v>Lower Egypt</c:v>
                </c:pt>
                <c:pt idx="6">
                  <c:v>Upper Egypt</c:v>
                </c:pt>
                <c:pt idx="7">
                  <c:v>Urban governorates</c:v>
                </c:pt>
              </c:strCache>
            </c:strRef>
          </c:cat>
          <c:val>
            <c:numRef>
              <c:f>'DHS15'!$R$224:$Y$224</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C7DD-4FBC-982C-D1E331AA0EE6}"/>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96A-4A12-ACA1-95407C43F2C2}"/>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96A-4A12-ACA1-95407C43F2C2}"/>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'DHS15'!$C$221:$G$221</c:f>
              <c:strCache>
                <c:ptCount val="5"/>
                <c:pt idx="0">
                  <c:v>Poorest</c:v>
                </c:pt>
                <c:pt idx="1">
                  <c:v>Poor</c:v>
                </c:pt>
                <c:pt idx="2">
                  <c:v>Middle</c:v>
                </c:pt>
                <c:pt idx="3">
                  <c:v>Rich</c:v>
                </c:pt>
                <c:pt idx="4">
                  <c:v>Richest</c:v>
                </c:pt>
              </c:strCache>
            </c:strRef>
          </c:cat>
          <c:val>
            <c:numRef>
              <c:f>'DHS15'!$C$224:$G$224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96A-4A12-ACA1-95407C43F2C2}"/>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'DHS15'!$H$18:$L$18</c:f>
              <c:numCache>
                <c:formatCode>###0.0</c:formatCode>
                <c:ptCount val="5"/>
                <c:pt idx="0">
                  <c:v>100</c:v>
                </c:pt>
                <c:pt idx="1">
                  <c:v>100</c:v>
                </c:pt>
                <c:pt idx="2">
                  <c:v>99.882531630157374</c:v>
                </c:pt>
                <c:pt idx="3">
                  <c:v>100</c:v>
                </c:pt>
                <c:pt idx="4">
                  <c:v>100</c:v>
                </c:pt>
              </c:numCache>
            </c:numRef>
          </c:val>
          <c:extLst>
            <c:ext xmlns:c16="http://schemas.microsoft.com/office/drawing/2014/chart" uri="{C3380CC4-5D6E-409C-BE32-E72D297353CC}">
              <c16:uniqueId val="{00000000-92C9-4B6B-BD35-895E87EBF3F6}"/>
            </c:ext>
          </c:extLst>
        </c:ser>
        <c:ser>
          <c:idx val="1"/>
          <c:order val="1"/>
          <c:tx>
            <c:strRef>
              <c:f>'DHS15'!$B$19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2C9-4B6B-BD35-895E87EBF3F6}"/>
            </c:ext>
          </c:extLst>
        </c:ser>
        <c:ser>
          <c:idx val="2"/>
          <c:order val="2"/>
          <c:tx>
            <c:strRef>
              <c:f>'DHS15'!$B$20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'DHS15'!$H$20:$L$20</c:f>
              <c:numCache>
                <c:formatCode>###0.0</c:formatCode>
                <c:ptCount val="5"/>
                <c:pt idx="0">
                  <c:v>0</c:v>
                </c:pt>
                <c:pt idx="1">
                  <c:v>0</c:v>
                </c:pt>
                <c:pt idx="2">
                  <c:v>0.11746836984260739</c:v>
                </c:pt>
                <c:pt idx="3">
                  <c:v>0</c:v>
                </c:pt>
                <c:pt idx="4">
                  <c:v>0</c:v>
                </c:pt>
              </c:numCache>
            </c:numRef>
          </c:val>
          <c:extLst>
            <c:ext xmlns:c16="http://schemas.microsoft.com/office/drawing/2014/chart" uri="{C3380CC4-5D6E-409C-BE32-E72D297353CC}">
              <c16:uniqueId val="{00000002-92C9-4B6B-BD35-895E87EBF3F6}"/>
            </c:ext>
          </c:extLst>
        </c:ser>
        <c:ser>
          <c:idx val="3"/>
          <c:order val="3"/>
          <c:tx>
            <c:strRef>
              <c:f>'DHS15'!$B$21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'DHS15'!$H$15:$L$15</c:f>
              <c:strCache>
                <c:ptCount val="5"/>
                <c:pt idx="0">
                  <c:v>Poorest</c:v>
                </c:pt>
                <c:pt idx="1">
                  <c:v>Poor</c:v>
                </c:pt>
                <c:pt idx="2">
                  <c:v>Middle</c:v>
                </c:pt>
                <c:pt idx="3">
                  <c:v>Rich</c:v>
                </c:pt>
                <c:pt idx="4">
                  <c:v>Richest</c:v>
                </c:pt>
              </c:strCache>
            </c:strRef>
          </c:cat>
          <c:val>
            <c:numRef>
              <c:f>'DHS15'!$H$21:$L$21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2C9-4B6B-BD35-895E87EBF3F6}"/>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'DHS15'!$H$124:$L$124</c:f>
              <c:numCache>
                <c:formatCode>###0.0</c:formatCode>
                <c:ptCount val="5"/>
                <c:pt idx="0">
                  <c:v>96.576871933866101</c:v>
                </c:pt>
                <c:pt idx="1">
                  <c:v>99.80582122617615</c:v>
                </c:pt>
                <c:pt idx="2">
                  <c:v>99.833033087500993</c:v>
                </c:pt>
                <c:pt idx="3">
                  <c:v>99.650473364309917</c:v>
                </c:pt>
                <c:pt idx="4">
                  <c:v>100</c:v>
                </c:pt>
              </c:numCache>
            </c:numRef>
          </c:val>
          <c:extLst>
            <c:ext xmlns:c16="http://schemas.microsoft.com/office/drawing/2014/chart" uri="{C3380CC4-5D6E-409C-BE32-E72D297353CC}">
              <c16:uniqueId val="{00000000-F6FF-45A3-AC64-7D3DC2E6E009}"/>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'DHS15'!$H$125:$L$125</c:f>
              <c:numCache>
                <c:formatCode>###0.0</c:formatCode>
                <c:ptCount val="5"/>
                <c:pt idx="0">
                  <c:v>3.1437309471639434</c:v>
                </c:pt>
                <c:pt idx="1">
                  <c:v>6.6302952860905012E-2</c:v>
                </c:pt>
                <c:pt idx="2">
                  <c:v>0</c:v>
                </c:pt>
                <c:pt idx="3">
                  <c:v>0</c:v>
                </c:pt>
                <c:pt idx="4">
                  <c:v>0</c:v>
                </c:pt>
              </c:numCache>
            </c:numRef>
          </c:val>
          <c:extLst>
            <c:ext xmlns:c16="http://schemas.microsoft.com/office/drawing/2014/chart" uri="{C3380CC4-5D6E-409C-BE32-E72D297353CC}">
              <c16:uniqueId val="{00000001-F6FF-45A3-AC64-7D3DC2E6E009}"/>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'DHS15'!$H$126:$L$126</c:f>
              <c:numCache>
                <c:formatCode>###0.0</c:formatCode>
                <c:ptCount val="5"/>
                <c:pt idx="0">
                  <c:v>0.263082851835646</c:v>
                </c:pt>
                <c:pt idx="1">
                  <c:v>0.12787582096292055</c:v>
                </c:pt>
                <c:pt idx="2">
                  <c:v>0.16696691249900972</c:v>
                </c:pt>
                <c:pt idx="3">
                  <c:v>0.34952663569008485</c:v>
                </c:pt>
                <c:pt idx="4">
                  <c:v>0</c:v>
                </c:pt>
              </c:numCache>
            </c:numRef>
          </c:val>
          <c:extLst>
            <c:ext xmlns:c16="http://schemas.microsoft.com/office/drawing/2014/chart" uri="{C3380CC4-5D6E-409C-BE32-E72D297353CC}">
              <c16:uniqueId val="{00000002-F6FF-45A3-AC64-7D3DC2E6E009}"/>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'DHS15'!$H$121:$L$121</c:f>
              <c:strCache>
                <c:ptCount val="5"/>
                <c:pt idx="0">
                  <c:v>Poorest</c:v>
                </c:pt>
                <c:pt idx="1">
                  <c:v>Poor</c:v>
                </c:pt>
                <c:pt idx="2">
                  <c:v>Middle</c:v>
                </c:pt>
                <c:pt idx="3">
                  <c:v>Rich</c:v>
                </c:pt>
                <c:pt idx="4">
                  <c:v>Richest</c:v>
                </c:pt>
              </c:strCache>
            </c:strRef>
          </c:cat>
          <c:val>
            <c:numRef>
              <c:f>'DHS15'!$H$127:$L$127</c:f>
              <c:numCache>
                <c:formatCode>###0.0</c:formatCode>
                <c:ptCount val="5"/>
                <c:pt idx="0">
                  <c:v>1.6314267134252779E-2</c:v>
                </c:pt>
                <c:pt idx="1">
                  <c:v>0</c:v>
                </c:pt>
                <c:pt idx="2">
                  <c:v>0</c:v>
                </c:pt>
                <c:pt idx="3">
                  <c:v>0</c:v>
                </c:pt>
                <c:pt idx="4">
                  <c:v>0</c:v>
                </c:pt>
              </c:numCache>
            </c:numRef>
          </c:val>
          <c:extLst>
            <c:ext xmlns:c16="http://schemas.microsoft.com/office/drawing/2014/chart" uri="{C3380CC4-5D6E-409C-BE32-E72D297353CC}">
              <c16:uniqueId val="{00000003-F6FF-45A3-AC64-7D3DC2E6E009}"/>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8B7E-4A0D-B3C1-3A2487557037}"/>
            </c:ext>
          </c:extLst>
        </c:ser>
        <c:ser>
          <c:idx val="1"/>
          <c:order val="1"/>
          <c:tx>
            <c:strRef>
              <c:f>'DHS15'!$B$223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8B7E-4A0D-B3C1-3A2487557037}"/>
            </c:ext>
          </c:extLst>
        </c:ser>
        <c:ser>
          <c:idx val="2"/>
          <c:order val="2"/>
          <c:tx>
            <c:strRef>
              <c:f>'DHS15'!$B$224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'DHS15'!$H$221:$L$221</c:f>
              <c:strCache>
                <c:ptCount val="5"/>
                <c:pt idx="0">
                  <c:v>Poorest</c:v>
                </c:pt>
                <c:pt idx="1">
                  <c:v>Poor</c:v>
                </c:pt>
                <c:pt idx="2">
                  <c:v>Middle</c:v>
                </c:pt>
                <c:pt idx="3">
                  <c:v>Rich</c:v>
                </c:pt>
                <c:pt idx="4">
                  <c:v>Richest</c:v>
                </c:pt>
              </c:strCache>
            </c:strRef>
          </c:cat>
          <c:val>
            <c:numRef>
              <c:f>'DHS15'!$H$224:$L$224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B7E-4A0D-B3C1-3A2487557037}"/>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'DHS15'!$C$124:$G$124</c:f>
              <c:numCache>
                <c:formatCode>###0.0</c:formatCode>
                <c:ptCount val="5"/>
                <c:pt idx="0">
                  <c:v>88.517512939654225</c:v>
                </c:pt>
                <c:pt idx="1">
                  <c:v>92.729475507210097</c:v>
                </c:pt>
                <c:pt idx="2">
                  <c:v>93.31082805455469</c:v>
                </c:pt>
                <c:pt idx="3">
                  <c:v>96.092883652179083</c:v>
                </c:pt>
                <c:pt idx="4">
                  <c:v>96.880654316838701</c:v>
                </c:pt>
              </c:numCache>
            </c:numRef>
          </c:val>
          <c:extLst>
            <c:ext xmlns:c16="http://schemas.microsoft.com/office/drawing/2014/chart" uri="{C3380CC4-5D6E-409C-BE32-E72D297353CC}">
              <c16:uniqueId val="{00000000-457F-4B73-9957-F0F80F890426}"/>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'DHS15'!$C$125:$G$125</c:f>
              <c:numCache>
                <c:formatCode>###0.0</c:formatCode>
                <c:ptCount val="5"/>
                <c:pt idx="0">
                  <c:v>5.642191613840569</c:v>
                </c:pt>
                <c:pt idx="1">
                  <c:v>2.4116629009214803</c:v>
                </c:pt>
                <c:pt idx="2">
                  <c:v>1.140801585666587</c:v>
                </c:pt>
                <c:pt idx="3">
                  <c:v>0.1606568957819538</c:v>
                </c:pt>
                <c:pt idx="4">
                  <c:v>0</c:v>
                </c:pt>
              </c:numCache>
            </c:numRef>
          </c:val>
          <c:extLst>
            <c:ext xmlns:c16="http://schemas.microsoft.com/office/drawing/2014/chart" uri="{C3380CC4-5D6E-409C-BE32-E72D297353CC}">
              <c16:uniqueId val="{00000001-457F-4B73-9957-F0F80F890426}"/>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'DHS15'!$C$126:$G$126</c:f>
              <c:numCache>
                <c:formatCode>###0.0</c:formatCode>
                <c:ptCount val="5"/>
                <c:pt idx="0">
                  <c:v>5.5712839257734945</c:v>
                </c:pt>
                <c:pt idx="1">
                  <c:v>4.8588615918685338</c:v>
                </c:pt>
                <c:pt idx="2">
                  <c:v>5.5483703597787315</c:v>
                </c:pt>
                <c:pt idx="3">
                  <c:v>3.7464594520389882</c:v>
                </c:pt>
                <c:pt idx="4">
                  <c:v>3.1193456831612831</c:v>
                </c:pt>
              </c:numCache>
            </c:numRef>
          </c:val>
          <c:extLst>
            <c:ext xmlns:c16="http://schemas.microsoft.com/office/drawing/2014/chart" uri="{C3380CC4-5D6E-409C-BE32-E72D297353CC}">
              <c16:uniqueId val="{00000002-457F-4B73-9957-F0F80F890426}"/>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'DHS15'!$C$121:$G$121</c:f>
              <c:strCache>
                <c:ptCount val="5"/>
                <c:pt idx="0">
                  <c:v>Poorest</c:v>
                </c:pt>
                <c:pt idx="1">
                  <c:v>Poor</c:v>
                </c:pt>
                <c:pt idx="2">
                  <c:v>Middle</c:v>
                </c:pt>
                <c:pt idx="3">
                  <c:v>Rich</c:v>
                </c:pt>
                <c:pt idx="4">
                  <c:v>Richest</c:v>
                </c:pt>
              </c:strCache>
            </c:strRef>
          </c:cat>
          <c:val>
            <c:numRef>
              <c:f>'DHS15'!$C$127:$G$127</c:f>
              <c:numCache>
                <c:formatCode>###0.0</c:formatCode>
                <c:ptCount val="5"/>
                <c:pt idx="0">
                  <c:v>0.26901152073172557</c:v>
                </c:pt>
                <c:pt idx="1">
                  <c:v>0</c:v>
                </c:pt>
                <c:pt idx="2">
                  <c:v>0</c:v>
                </c:pt>
                <c:pt idx="3">
                  <c:v>0</c:v>
                </c:pt>
                <c:pt idx="4">
                  <c:v>0</c:v>
                </c:pt>
              </c:numCache>
            </c:numRef>
          </c:val>
          <c:extLst>
            <c:ext xmlns:c16="http://schemas.microsoft.com/office/drawing/2014/chart" uri="{C3380CC4-5D6E-409C-BE32-E72D297353CC}">
              <c16:uniqueId val="{00000003-457F-4B73-9957-F0F80F890426}"/>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'DHS15'!$M$124:$Q$124</c:f>
              <c:numCache>
                <c:formatCode>###0.0</c:formatCode>
                <c:ptCount val="5"/>
                <c:pt idx="0">
                  <c:v>88.07810459336666</c:v>
                </c:pt>
                <c:pt idx="1">
                  <c:v>90.319757337376245</c:v>
                </c:pt>
                <c:pt idx="2">
                  <c:v>91.934521905451874</c:v>
                </c:pt>
                <c:pt idx="3">
                  <c:v>91.275935659113344</c:v>
                </c:pt>
                <c:pt idx="4">
                  <c:v>89.993128663330936</c:v>
                </c:pt>
              </c:numCache>
            </c:numRef>
          </c:val>
          <c:extLst>
            <c:ext xmlns:c16="http://schemas.microsoft.com/office/drawing/2014/chart" uri="{C3380CC4-5D6E-409C-BE32-E72D297353CC}">
              <c16:uniqueId val="{00000000-F23F-4051-9C9C-33A5BE53EF25}"/>
            </c:ext>
          </c:extLst>
        </c:ser>
        <c:ser>
          <c:idx val="1"/>
          <c:order val="1"/>
          <c:tx>
            <c:strRef>
              <c:f>'DHS15'!$B$125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'DHS15'!$M$125:$Q$125</c:f>
              <c:numCache>
                <c:formatCode>###0.0</c:formatCode>
                <c:ptCount val="5"/>
                <c:pt idx="0">
                  <c:v>6.3087440652412203</c:v>
                </c:pt>
                <c:pt idx="1">
                  <c:v>3.5275653727494327</c:v>
                </c:pt>
                <c:pt idx="2">
                  <c:v>1.7914918565916766</c:v>
                </c:pt>
                <c:pt idx="3">
                  <c:v>0.97881770976497151</c:v>
                </c:pt>
                <c:pt idx="4">
                  <c:v>0.2139747555003442</c:v>
                </c:pt>
              </c:numCache>
            </c:numRef>
          </c:val>
          <c:extLst>
            <c:ext xmlns:c16="http://schemas.microsoft.com/office/drawing/2014/chart" uri="{C3380CC4-5D6E-409C-BE32-E72D297353CC}">
              <c16:uniqueId val="{00000001-F23F-4051-9C9C-33A5BE53EF25}"/>
            </c:ext>
          </c:extLst>
        </c:ser>
        <c:ser>
          <c:idx val="2"/>
          <c:order val="2"/>
          <c:tx>
            <c:strRef>
              <c:f>'DHS15'!$B$126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'DHS15'!$M$126:$Q$126</c:f>
              <c:numCache>
                <c:formatCode>###0.0</c:formatCode>
                <c:ptCount val="5"/>
                <c:pt idx="0">
                  <c:v>5.2028763632262001</c:v>
                </c:pt>
                <c:pt idx="1">
                  <c:v>6.152677289874287</c:v>
                </c:pt>
                <c:pt idx="2">
                  <c:v>6.2739862379564988</c:v>
                </c:pt>
                <c:pt idx="3">
                  <c:v>7.7452466311216899</c:v>
                </c:pt>
                <c:pt idx="4">
                  <c:v>9.7928965811687174</c:v>
                </c:pt>
              </c:numCache>
            </c:numRef>
          </c:val>
          <c:extLst>
            <c:ext xmlns:c16="http://schemas.microsoft.com/office/drawing/2014/chart" uri="{C3380CC4-5D6E-409C-BE32-E72D297353CC}">
              <c16:uniqueId val="{00000002-F23F-4051-9C9C-33A5BE53EF25}"/>
            </c:ext>
          </c:extLst>
        </c:ser>
        <c:ser>
          <c:idx val="3"/>
          <c:order val="3"/>
          <c:tx>
            <c:strRef>
              <c:f>'DHS15'!$B$127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'DHS15'!$M$121:$Q$121</c:f>
              <c:strCache>
                <c:ptCount val="5"/>
                <c:pt idx="0">
                  <c:v>Poorest</c:v>
                </c:pt>
                <c:pt idx="1">
                  <c:v>Poor</c:v>
                </c:pt>
                <c:pt idx="2">
                  <c:v>Middle</c:v>
                </c:pt>
                <c:pt idx="3">
                  <c:v>Rich</c:v>
                </c:pt>
                <c:pt idx="4">
                  <c:v>Richest</c:v>
                </c:pt>
              </c:strCache>
            </c:strRef>
          </c:cat>
          <c:val>
            <c:numRef>
              <c:f>'DHS15'!$M$127:$Q$127</c:f>
              <c:numCache>
                <c:formatCode>###0.0</c:formatCode>
                <c:ptCount val="5"/>
                <c:pt idx="0">
                  <c:v>0.41027497816591829</c:v>
                </c:pt>
                <c:pt idx="1">
                  <c:v>0</c:v>
                </c:pt>
                <c:pt idx="2">
                  <c:v>0</c:v>
                </c:pt>
                <c:pt idx="3">
                  <c:v>0</c:v>
                </c:pt>
                <c:pt idx="4">
                  <c:v>0</c:v>
                </c:pt>
              </c:numCache>
            </c:numRef>
          </c:val>
          <c:extLst>
            <c:ext xmlns:c16="http://schemas.microsoft.com/office/drawing/2014/chart" uri="{C3380CC4-5D6E-409C-BE32-E72D297353CC}">
              <c16:uniqueId val="{00000003-F23F-4051-9C9C-33A5BE53EF25}"/>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5"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drawing10.xml.rels><?xml version="1.0" encoding="UTF-8"?><Relationships xmlns="http://schemas.openxmlformats.org/package/2006/relationships"><Relationship Target="../charts/chart155.xml" Type="http://schemas.openxmlformats.org/officeDocument/2006/relationships/chart" Id="rId8"/><Relationship Target="../charts/chart150.xml" Type="http://schemas.openxmlformats.org/officeDocument/2006/relationships/chart" Id="rId3"/><Relationship Target="../charts/chart154.xml" Type="http://schemas.openxmlformats.org/officeDocument/2006/relationships/chart" Id="rId7"/><Relationship Target="../charts/chart159.xml" Type="http://schemas.openxmlformats.org/officeDocument/2006/relationships/chart" Id="rId12"/><Relationship Target="../charts/chart149.xml" Type="http://schemas.openxmlformats.org/officeDocument/2006/relationships/chart" Id="rId2"/><Relationship Target="../charts/chart148.xml" Type="http://schemas.openxmlformats.org/officeDocument/2006/relationships/chart" Id="rId1"/><Relationship Target="../charts/chart153.xml" Type="http://schemas.openxmlformats.org/officeDocument/2006/relationships/chart" Id="rId6"/><Relationship Target="../charts/chart158.xml" Type="http://schemas.openxmlformats.org/officeDocument/2006/relationships/chart" Id="rId11"/><Relationship Target="../charts/chart152.xml" Type="http://schemas.openxmlformats.org/officeDocument/2006/relationships/chart" Id="rId5"/><Relationship Target="../charts/chart157.xml" Type="http://schemas.openxmlformats.org/officeDocument/2006/relationships/chart" Id="rId10"/><Relationship Target="../charts/chart151.xml" Type="http://schemas.openxmlformats.org/officeDocument/2006/relationships/chart" Id="rId4"/><Relationship Target="../charts/chart156.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0241"/>
            </a:ext>
            <a:ext xmlns:a16="http://schemas.microsoft.com/office/drawing/2014/main" uri="{FF2B5EF4-FFF2-40B4-BE49-F238E27FC236}">
              <a16:creationId xmlns:a16="http://schemas.microsoft.com/office/drawing/2014/main" id="{00000000-0008-0000-0400-000002000000}"/>
            </a:ext>
          </a:extLst>
        </xdr:cNvPr>
        <xdr:cNvSpPr/>
      </xdr:nvSpPr>
      <xdr:spPr>
        <a:xfrm>
          <a:off x="9496425" y="224599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0242"/>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034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0243"/>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0244"/>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0245"/>
            </a:ext>
            <a:ext xmlns:a16="http://schemas.microsoft.com/office/drawing/2014/main" uri="{FF2B5EF4-FFF2-40B4-BE49-F238E27FC236}">
              <a16:creationId xmlns:a16="http://schemas.microsoft.com/office/drawing/2014/main" id="{00000000-0008-0000-0400-000013000000}"/>
            </a:ext>
          </a:extLst>
        </xdr:cNvPr>
        <xdr:cNvSpPr/>
      </xdr:nvSpPr>
      <xdr:spPr>
        <a:xfrm>
          <a:off x="876300" y="224599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0246"/>
            </a:ext>
            <a:ext xmlns:a16="http://schemas.microsoft.com/office/drawing/2014/main" uri="{FF2B5EF4-FFF2-40B4-BE49-F238E27FC236}">
              <a16:creationId xmlns:a16="http://schemas.microsoft.com/office/drawing/2014/main" id="{00000000-0008-0000-0400-000014000000}"/>
            </a:ext>
          </a:extLst>
        </xdr:cNvPr>
        <xdr:cNvSpPr/>
      </xdr:nvSpPr>
      <xdr:spPr>
        <a:xfrm>
          <a:off x="2205038" y="224599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0247"/>
            </a:ext>
            <a:ext xmlns:a16="http://schemas.microsoft.com/office/drawing/2014/main" uri="{FF2B5EF4-FFF2-40B4-BE49-F238E27FC236}">
              <a16:creationId xmlns:a16="http://schemas.microsoft.com/office/drawing/2014/main" id="{00000000-0008-0000-0400-000015000000}"/>
            </a:ext>
          </a:extLst>
        </xdr:cNvPr>
        <xdr:cNvSpPr/>
      </xdr:nvSpPr>
      <xdr:spPr>
        <a:xfrm>
          <a:off x="942975" y="432054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0248"/>
            </a:ext>
            <a:ext xmlns:a16="http://schemas.microsoft.com/office/drawing/2014/main" uri="{FF2B5EF4-FFF2-40B4-BE49-F238E27FC236}">
              <a16:creationId xmlns:a16="http://schemas.microsoft.com/office/drawing/2014/main" id="{00000000-0008-0000-0400-000016000000}"/>
            </a:ext>
          </a:extLst>
        </xdr:cNvPr>
        <xdr:cNvSpPr/>
      </xdr:nvSpPr>
      <xdr:spPr>
        <a:xfrm>
          <a:off x="2205038" y="432054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034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034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034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0249"/>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0250"/>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0251"/>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0252"/>
            </a:ext>
            <a:ext xmlns:a16="http://schemas.microsoft.com/office/drawing/2014/main" uri="{FF2B5EF4-FFF2-40B4-BE49-F238E27FC236}">
              <a16:creationId xmlns:a16="http://schemas.microsoft.com/office/drawing/2014/main" id="{00000000-0008-0000-0400-00001F000000}"/>
            </a:ext>
          </a:extLst>
        </xdr:cNvPr>
        <xdr:cNvSpPr/>
      </xdr:nvSpPr>
      <xdr:spPr>
        <a:xfrm>
          <a:off x="2357438" y="812387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0253"/>
            </a:ext>
            <a:ext xmlns:a16="http://schemas.microsoft.com/office/drawing/2014/main" uri="{FF2B5EF4-FFF2-40B4-BE49-F238E27FC236}">
              <a16:creationId xmlns:a16="http://schemas.microsoft.com/office/drawing/2014/main" id="{00000000-0008-0000-0400-000023000000}"/>
            </a:ext>
          </a:extLst>
        </xdr:cNvPr>
        <xdr:cNvSpPr/>
      </xdr:nvSpPr>
      <xdr:spPr>
        <a:xfrm>
          <a:off x="9429750" y="432054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0254"/>
            </a:ext>
            <a:ext xmlns:a16="http://schemas.microsoft.com/office/drawing/2014/main" uri="{FF2B5EF4-FFF2-40B4-BE49-F238E27FC236}">
              <a16:creationId xmlns:a16="http://schemas.microsoft.com/office/drawing/2014/main" id="{00000000-0008-0000-0400-000024000000}"/>
            </a:ext>
          </a:extLst>
        </xdr:cNvPr>
        <xdr:cNvSpPr/>
      </xdr:nvSpPr>
      <xdr:spPr>
        <a:xfrm>
          <a:off x="4533900" y="224599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0255"/>
            </a:ext>
            <a:ext xmlns:a16="http://schemas.microsoft.com/office/drawing/2014/main" uri="{FF2B5EF4-FFF2-40B4-BE49-F238E27FC236}">
              <a16:creationId xmlns:a16="http://schemas.microsoft.com/office/drawing/2014/main" id="{00000000-0008-0000-0400-000025000000}"/>
            </a:ext>
          </a:extLst>
        </xdr:cNvPr>
        <xdr:cNvSpPr/>
      </xdr:nvSpPr>
      <xdr:spPr>
        <a:xfrm>
          <a:off x="4533900" y="432054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0256"/>
            </a:ext>
            <a:ext xmlns:a16="http://schemas.microsoft.com/office/drawing/2014/main" uri="{FF2B5EF4-FFF2-40B4-BE49-F238E27FC236}">
              <a16:creationId xmlns:a16="http://schemas.microsoft.com/office/drawing/2014/main" id="{00000000-0008-0000-0400-000026000000}"/>
            </a:ext>
          </a:extLst>
        </xdr:cNvPr>
        <xdr:cNvSpPr/>
      </xdr:nvSpPr>
      <xdr:spPr>
        <a:xfrm>
          <a:off x="16073438" y="224599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0257"/>
            </a:ext>
            <a:ext xmlns:a16="http://schemas.microsoft.com/office/drawing/2014/main" uri="{FF2B5EF4-FFF2-40B4-BE49-F238E27FC236}">
              <a16:creationId xmlns:a16="http://schemas.microsoft.com/office/drawing/2014/main" id="{00000000-0008-0000-0400-000027000000}"/>
            </a:ext>
          </a:extLst>
        </xdr:cNvPr>
        <xdr:cNvSpPr/>
      </xdr:nvSpPr>
      <xdr:spPr>
        <a:xfrm>
          <a:off x="16054388" y="432054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0258"/>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0259"/>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A000000}"/>
            </a:ext>
          </a:extLst>
        </xdr:cNvPr>
        <xdr:cNvSpPr/>
      </xdr:nvSpPr>
      <xdr:spPr>
        <a:xfrm>
          <a:off x="2357438" y="812387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142875</xdr:rowOff>
        </xdr:from>
        <xdr:to>
          <xdr:col>1</xdr:col>
          <xdr:colOff>1704975</xdr:colOff>
          <xdr:row>400</xdr:row>
          <xdr:rowOff>28575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981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288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981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981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981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85725</xdr:rowOff>
        </xdr:from>
        <xdr:to>
          <xdr:col>1</xdr:col>
          <xdr:colOff>1704975</xdr:colOff>
          <xdr:row>400</xdr:row>
          <xdr:rowOff>85725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076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076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076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076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180975</xdr:rowOff>
        </xdr:from>
        <xdr:to>
          <xdr:col>1</xdr:col>
          <xdr:colOff>1704975</xdr:colOff>
          <xdr:row>400</xdr:row>
          <xdr:rowOff>180975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2289"/>
            </a:ext>
            <a:ext xmlns:a16="http://schemas.microsoft.com/office/drawing/2014/main" uri="{FF2B5EF4-FFF2-40B4-BE49-F238E27FC236}">
              <a16:creationId xmlns:a16="http://schemas.microsoft.com/office/drawing/2014/main" id="{00000000-0008-0000-0700-000002000000}"/>
            </a:ext>
          </a:extLst>
        </xdr:cNvPr>
        <xdr:cNvSpPr/>
      </xdr:nvSpPr>
      <xdr:spPr>
        <a:xfrm>
          <a:off x="4533900" y="22602825"/>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2290"/>
            </a:ext>
            <a:ext xmlns:a16="http://schemas.microsoft.com/office/drawing/2014/main" uri="{FF2B5EF4-FFF2-40B4-BE49-F238E27FC236}">
              <a16:creationId xmlns:a16="http://schemas.microsoft.com/office/drawing/2014/main" id="{00000000-0008-0000-0700-000003000000}"/>
            </a:ext>
          </a:extLst>
        </xdr:cNvPr>
        <xdr:cNvSpPr/>
      </xdr:nvSpPr>
      <xdr:spPr>
        <a:xfrm>
          <a:off x="4533900" y="0"/>
          <a:ext cx="16097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28574</xdr:colOff>
      <xdr:row>107</xdr:row>
      <xdr:rowOff>3301</xdr:rowOff>
    </xdr:from>
    <xdr:to>
      <xdr:col>25</xdr:col>
      <xdr:colOff>28574</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319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2291"/>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2292"/>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2293"/>
            </a:ext>
            <a:ext xmlns:a16="http://schemas.microsoft.com/office/drawing/2014/main" uri="{FF2B5EF4-FFF2-40B4-BE49-F238E27FC236}">
              <a16:creationId xmlns:a16="http://schemas.microsoft.com/office/drawing/2014/main" id="{00000000-0008-0000-0700-000013000000}"/>
            </a:ext>
          </a:extLst>
        </xdr:cNvPr>
        <xdr:cNvSpPr/>
      </xdr:nvSpPr>
      <xdr:spPr>
        <a:xfrm>
          <a:off x="876300" y="22602825"/>
          <a:ext cx="10191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2294"/>
            </a:ext>
            <a:ext xmlns:a16="http://schemas.microsoft.com/office/drawing/2014/main" uri="{FF2B5EF4-FFF2-40B4-BE49-F238E27FC236}">
              <a16:creationId xmlns:a16="http://schemas.microsoft.com/office/drawing/2014/main" id="{00000000-0008-0000-0700-000014000000}"/>
            </a:ext>
          </a:extLst>
        </xdr:cNvPr>
        <xdr:cNvSpPr/>
      </xdr:nvSpPr>
      <xdr:spPr>
        <a:xfrm>
          <a:off x="2205038" y="22602825"/>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2295"/>
            </a:ext>
            <a:ext xmlns:a16="http://schemas.microsoft.com/office/drawing/2014/main" uri="{FF2B5EF4-FFF2-40B4-BE49-F238E27FC236}">
              <a16:creationId xmlns:a16="http://schemas.microsoft.com/office/drawing/2014/main" id="{00000000-0008-0000-0700-000015000000}"/>
            </a:ext>
          </a:extLst>
        </xdr:cNvPr>
        <xdr:cNvSpPr/>
      </xdr:nvSpPr>
      <xdr:spPr>
        <a:xfrm>
          <a:off x="942975" y="43491150"/>
          <a:ext cx="9525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2296"/>
            </a:ext>
            <a:ext xmlns:a16="http://schemas.microsoft.com/office/drawing/2014/main" uri="{FF2B5EF4-FFF2-40B4-BE49-F238E27FC236}">
              <a16:creationId xmlns:a16="http://schemas.microsoft.com/office/drawing/2014/main" id="{00000000-0008-0000-0700-000016000000}"/>
            </a:ext>
          </a:extLst>
        </xdr:cNvPr>
        <xdr:cNvSpPr/>
      </xdr:nvSpPr>
      <xdr:spPr>
        <a:xfrm>
          <a:off x="2205038" y="43491150"/>
          <a:ext cx="12192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319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319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319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2297"/>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21</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2298"/>
            </a:ext>
            <a:ext xmlns:a16="http://schemas.microsoft.com/office/drawing/2014/main" uri="{FF2B5EF4-FFF2-40B4-BE49-F238E27FC236}">
              <a16:creationId xmlns:a16="http://schemas.microsoft.com/office/drawing/2014/main" id="{00000000-0008-0000-0700-00001D000000}"/>
            </a:ext>
          </a:extLst>
        </xdr:cNvPr>
        <xdr:cNvSpPr/>
      </xdr:nvSpPr>
      <xdr:spPr>
        <a:xfrm>
          <a:off x="7600950" y="0"/>
          <a:ext cx="16859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2299"/>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2300"/>
            </a:ext>
            <a:ext xmlns:a16="http://schemas.microsoft.com/office/drawing/2014/main" uri="{FF2B5EF4-FFF2-40B4-BE49-F238E27FC236}">
              <a16:creationId xmlns:a16="http://schemas.microsoft.com/office/drawing/2014/main" id="{00000000-0008-0000-0700-00001F000000}"/>
            </a:ext>
          </a:extLst>
        </xdr:cNvPr>
        <xdr:cNvSpPr/>
      </xdr:nvSpPr>
      <xdr:spPr>
        <a:xfrm>
          <a:off x="2357438" y="81357788"/>
          <a:ext cx="1476375" cy="381000"/>
        </a:xfrm>
        <a:prstGeom prst="rect">
          <a:avLst/>
        </a:prstGeom>
      </xdr:spPr>
      <xdr:txBody>
        <a:bodyPr vertOverflow="clip" wrap="square" lIns="27432" tIns="22860" rIns="27432" bIns="22860" anchor="ctr" upright="true"/>
        <a:lstStyle/>
        <a:p>
          <a:pPr algn="ctr" rtl="false">
            <a:defRPr sz="1000"/>
          </a:pPr>
          <a:r>
            <a:rPr lang="en-GB" sz="1000" b="false" i="false" u="none" strike="noStrike" baseline="0">
              <a:solidFill>
                <a:srgbClr val="000000"/>
              </a:solidFill>
              <a:latin typeface="Arial"/>
              <a:cs typeface="Arial"/>
            </a:rPr>
            <a:t>Go back to</a:t>
          </a:r>
        </a:p>
        <a:p>
          <a:pPr algn="ctr" rtl="false">
            <a:defRPr sz="1000"/>
          </a:pPr>
          <a:r>
            <a:rPr lang="en-GB"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2301"/>
            </a:ext>
            <a:ext xmlns:a16="http://schemas.microsoft.com/office/drawing/2014/main" uri="{FF2B5EF4-FFF2-40B4-BE49-F238E27FC236}">
              <a16:creationId xmlns:a16="http://schemas.microsoft.com/office/drawing/2014/main" id="{00000000-0008-0000-0700-000023000000}"/>
            </a:ext>
          </a:extLst>
        </xdr:cNvPr>
        <xdr:cNvSpPr/>
      </xdr:nvSpPr>
      <xdr:spPr>
        <a:xfrm>
          <a:off x="4533900" y="434911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2302"/>
            </a:ext>
            <a:ext xmlns:a16="http://schemas.microsoft.com/office/drawing/2014/main" uri="{FF2B5EF4-FFF2-40B4-BE49-F238E27FC236}">
              <a16:creationId xmlns:a16="http://schemas.microsoft.com/office/drawing/2014/main" id="{00000000-0008-0000-0700-000024000000}"/>
            </a:ext>
          </a:extLst>
        </xdr:cNvPr>
        <xdr:cNvSpPr/>
      </xdr:nvSpPr>
      <xdr:spPr>
        <a:xfrm>
          <a:off x="4533900" y="22602825"/>
          <a:ext cx="13239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2303"/>
            </a:ext>
            <a:ext xmlns:a16="http://schemas.microsoft.com/office/drawing/2014/main" uri="{FF2B5EF4-FFF2-40B4-BE49-F238E27FC236}">
              <a16:creationId xmlns:a16="http://schemas.microsoft.com/office/drawing/2014/main" id="{00000000-0008-0000-0700-000025000000}"/>
            </a:ext>
          </a:extLst>
        </xdr:cNvPr>
        <xdr:cNvSpPr/>
      </xdr:nvSpPr>
      <xdr:spPr>
        <a:xfrm>
          <a:off x="4533900" y="43491150"/>
          <a:ext cx="13620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SUBNATIONAL   </a:t>
          </a:r>
        </a:p>
      </xdr:txBody>
    </xdr:sp>
    <xdr:clientData fPrintsWithSheet="false"/>
  </xdr:oneCellAnchor>
  <xdr:oneCellAnchor>
    <xdr:from>
      <xdr:col>21</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2304"/>
            </a:ext>
            <a:ext xmlns:a16="http://schemas.microsoft.com/office/drawing/2014/main" uri="{FF2B5EF4-FFF2-40B4-BE49-F238E27FC236}">
              <a16:creationId xmlns:a16="http://schemas.microsoft.com/office/drawing/2014/main" id="{00000000-0008-0000-0700-000026000000}"/>
            </a:ext>
          </a:extLst>
        </xdr:cNvPr>
        <xdr:cNvSpPr/>
      </xdr:nvSpPr>
      <xdr:spPr>
        <a:xfrm>
          <a:off x="7639050" y="22602825"/>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21</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2305"/>
            </a:ext>
            <a:ext xmlns:a16="http://schemas.microsoft.com/office/drawing/2014/main" uri="{FF2B5EF4-FFF2-40B4-BE49-F238E27FC236}">
              <a16:creationId xmlns:a16="http://schemas.microsoft.com/office/drawing/2014/main" id="{00000000-0008-0000-0700-000027000000}"/>
            </a:ext>
          </a:extLst>
        </xdr:cNvPr>
        <xdr:cNvSpPr/>
      </xdr:nvSpPr>
      <xdr:spPr>
        <a:xfrm>
          <a:off x="7620000" y="43491150"/>
          <a:ext cx="164782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2306"/>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2307"/>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en-GB"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58"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700-00003A000000}"/>
            </a:ext>
          </a:extLst>
        </xdr:cNvPr>
        <xdr:cNvSpPr/>
      </xdr:nvSpPr>
      <xdr:spPr>
        <a:xfrm>
          <a:off x="2357438" y="813577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editAs="oneCell">
    <xdr:from>
      <xdr:col>1</xdr:col>
      <xdr:colOff>161925</xdr:colOff>
      <xdr:row>398</xdr:row>
      <xdr:rowOff>133350</xdr:rowOff>
    </xdr:from>
    <xdr:to>
      <xdr:col>1</xdr:col>
      <xdr:colOff>1638300</xdr:colOff>
      <xdr:row>400</xdr:row>
      <xdr:rowOff>133350</xdr:rowOff>
    </xdr:to>
    <xdr:sp macro="" textlink="">
      <xdr:nvSpPr>
        <xdr:cNvPr id="59"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700-00003B000000}"/>
            </a:ext>
          </a:extLst>
        </xdr:cNvPr>
        <xdr:cNvSpPr/>
      </xdr:nvSpPr>
      <xdr:spPr>
        <a:xfrm>
          <a:off x="2357438" y="813577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676275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676275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676275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xdr:rowOff>
        </xdr:from>
        <xdr:to>
          <xdr:col>1</xdr:col>
          <xdr:colOff>1704975</xdr:colOff>
          <xdr:row>399</xdr:row>
          <xdr:rowOff>209550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700-000072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4600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4600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4600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4600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104775</xdr:rowOff>
        </xdr:from>
        <xdr:to>
          <xdr:col>1</xdr:col>
          <xdr:colOff>1704975</xdr:colOff>
          <xdr:row>400</xdr:row>
          <xdr:rowOff>104775</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8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8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8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8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8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8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8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8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8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8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8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8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8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8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8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8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8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8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8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8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14663" y="23217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900-00000F000000}"/>
            </a:ext>
          </a:extLst>
        </xdr:cNvPr>
        <xdr:cNvSpPr txBox="true"/>
      </xdr:nvSpPr>
      <xdr:spPr>
        <a:xfrm>
          <a:off x="3014663" y="44243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9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14663" y="23217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14663" y="23217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14663" y="44243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900-00001A000000}"/>
            </a:ext>
          </a:extLst>
        </xdr:cNvPr>
        <xdr:cNvSpPr txBox="true"/>
      </xdr:nvSpPr>
      <xdr:spPr>
        <a:xfrm>
          <a:off x="3014663" y="44243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900-00001B000000}"/>
            </a:ext>
          </a:extLst>
        </xdr:cNvPr>
        <xdr:cNvSpPr txBox="true"/>
      </xdr:nvSpPr>
      <xdr:spPr>
        <a:xfrm>
          <a:off x="3014663" y="44243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8065" name="B_Com1" hidden="1">
              <a:extLst>
                <a:ext uri="{63B3BB69-23CF-44E3-9099-C40C66FF867C}">
                  <a14:compatExt spid="_x0000_s258065"/>
                </a:ext>
                <a:ext uri="{FF2B5EF4-FFF2-40B4-BE49-F238E27FC236}">
                  <a16:creationId xmlns:a16="http://schemas.microsoft.com/office/drawing/2014/main" id="{00000000-0008-0000-09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8066" name="B_San1" hidden="1">
              <a:extLst>
                <a:ext uri="{63B3BB69-23CF-44E3-9099-C40C66FF867C}">
                  <a14:compatExt spid="_x0000_s258066"/>
                </a:ext>
                <a:ext uri="{FF2B5EF4-FFF2-40B4-BE49-F238E27FC236}">
                  <a16:creationId xmlns:a16="http://schemas.microsoft.com/office/drawing/2014/main" id="{00000000-0008-0000-09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8067" name="B_Hyg1" hidden="1">
              <a:extLst>
                <a:ext uri="{63B3BB69-23CF-44E3-9099-C40C66FF867C}">
                  <a14:compatExt spid="_x0000_s258067"/>
                </a:ext>
                <a:ext uri="{FF2B5EF4-FFF2-40B4-BE49-F238E27FC236}">
                  <a16:creationId xmlns:a16="http://schemas.microsoft.com/office/drawing/2014/main" id="{00000000-0008-0000-09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8068" name="B_Sub1" hidden="1">
              <a:extLst>
                <a:ext uri="{63B3BB69-23CF-44E3-9099-C40C66FF867C}">
                  <a14:compatExt spid="_x0000_s258068"/>
                </a:ext>
                <a:ext uri="{FF2B5EF4-FFF2-40B4-BE49-F238E27FC236}">
                  <a16:creationId xmlns:a16="http://schemas.microsoft.com/office/drawing/2014/main" id="{00000000-0008-0000-09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8069" name="B_WQ1" hidden="1">
              <a:extLst>
                <a:ext uri="{63B3BB69-23CF-44E3-9099-C40C66FF867C}">
                  <a14:compatExt spid="_x0000_s258069"/>
                </a:ext>
                <a:ext uri="{FF2B5EF4-FFF2-40B4-BE49-F238E27FC236}">
                  <a16:creationId xmlns:a16="http://schemas.microsoft.com/office/drawing/2014/main" id="{00000000-0008-0000-09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8070" name="B_Com2" hidden="1">
              <a:extLst>
                <a:ext uri="{63B3BB69-23CF-44E3-9099-C40C66FF867C}">
                  <a14:compatExt spid="_x0000_s258070"/>
                </a:ext>
                <a:ext uri="{FF2B5EF4-FFF2-40B4-BE49-F238E27FC236}">
                  <a16:creationId xmlns:a16="http://schemas.microsoft.com/office/drawing/2014/main" id="{00000000-0008-0000-09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8071" name="B_Hyg2" hidden="1">
              <a:extLst>
                <a:ext uri="{63B3BB69-23CF-44E3-9099-C40C66FF867C}">
                  <a14:compatExt spid="_x0000_s258071"/>
                </a:ext>
                <a:ext uri="{FF2B5EF4-FFF2-40B4-BE49-F238E27FC236}">
                  <a16:creationId xmlns:a16="http://schemas.microsoft.com/office/drawing/2014/main" id="{00000000-0008-0000-09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8072" name="B_Wat2" hidden="1">
              <a:extLst>
                <a:ext uri="{63B3BB69-23CF-44E3-9099-C40C66FF867C}">
                  <a14:compatExt spid="_x0000_s258072"/>
                </a:ext>
                <a:ext uri="{FF2B5EF4-FFF2-40B4-BE49-F238E27FC236}">
                  <a16:creationId xmlns:a16="http://schemas.microsoft.com/office/drawing/2014/main" id="{00000000-0008-0000-09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8073" name="B_Sub2" hidden="1">
              <a:extLst>
                <a:ext uri="{63B3BB69-23CF-44E3-9099-C40C66FF867C}">
                  <a14:compatExt spid="_x0000_s258073"/>
                </a:ext>
                <a:ext uri="{FF2B5EF4-FFF2-40B4-BE49-F238E27FC236}">
                  <a16:creationId xmlns:a16="http://schemas.microsoft.com/office/drawing/2014/main" id="{00000000-0008-0000-09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8074" name="B_WQ2" hidden="1">
              <a:extLst>
                <a:ext uri="{63B3BB69-23CF-44E3-9099-C40C66FF867C}">
                  <a14:compatExt spid="_x0000_s258074"/>
                </a:ext>
                <a:ext uri="{FF2B5EF4-FFF2-40B4-BE49-F238E27FC236}">
                  <a16:creationId xmlns:a16="http://schemas.microsoft.com/office/drawing/2014/main" id="{00000000-0008-0000-09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8075" name="B_Wat3" hidden="1">
              <a:extLst>
                <a:ext uri="{63B3BB69-23CF-44E3-9099-C40C66FF867C}">
                  <a14:compatExt spid="_x0000_s258075"/>
                </a:ext>
                <a:ext uri="{FF2B5EF4-FFF2-40B4-BE49-F238E27FC236}">
                  <a16:creationId xmlns:a16="http://schemas.microsoft.com/office/drawing/2014/main" id="{00000000-0008-0000-09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8076" name="B_San3" hidden="1">
              <a:extLst>
                <a:ext uri="{63B3BB69-23CF-44E3-9099-C40C66FF867C}">
                  <a14:compatExt spid="_x0000_s258076"/>
                </a:ext>
                <a:ext uri="{FF2B5EF4-FFF2-40B4-BE49-F238E27FC236}">
                  <a16:creationId xmlns:a16="http://schemas.microsoft.com/office/drawing/2014/main" id="{00000000-0008-0000-09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8077" name="B_Com3" hidden="1">
              <a:extLst>
                <a:ext uri="{63B3BB69-23CF-44E3-9099-C40C66FF867C}">
                  <a14:compatExt spid="_x0000_s258077"/>
                </a:ext>
                <a:ext uri="{FF2B5EF4-FFF2-40B4-BE49-F238E27FC236}">
                  <a16:creationId xmlns:a16="http://schemas.microsoft.com/office/drawing/2014/main" id="{00000000-0008-0000-09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8078" name="B_Sub3" hidden="1">
              <a:extLst>
                <a:ext uri="{63B3BB69-23CF-44E3-9099-C40C66FF867C}">
                  <a14:compatExt spid="_x0000_s258078"/>
                </a:ext>
                <a:ext uri="{FF2B5EF4-FFF2-40B4-BE49-F238E27FC236}">
                  <a16:creationId xmlns:a16="http://schemas.microsoft.com/office/drawing/2014/main" id="{00000000-0008-0000-09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8079" name="B_WQ3" hidden="1">
              <a:extLst>
                <a:ext uri="{63B3BB69-23CF-44E3-9099-C40C66FF867C}">
                  <a14:compatExt spid="_x0000_s258079"/>
                </a:ext>
                <a:ext uri="{FF2B5EF4-FFF2-40B4-BE49-F238E27FC236}">
                  <a16:creationId xmlns:a16="http://schemas.microsoft.com/office/drawing/2014/main" id="{00000000-0008-0000-09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85725</xdr:rowOff>
        </xdr:from>
        <xdr:to>
          <xdr:col>1</xdr:col>
          <xdr:colOff>1704975</xdr:colOff>
          <xdr:row>400</xdr:row>
          <xdr:rowOff>85725</xdr:rowOff>
        </xdr:to>
        <xdr:sp macro="" textlink="">
          <xdr:nvSpPr>
            <xdr:cNvPr id="258080" name="B_Matrix" hidden="1">
              <a:extLst>
                <a:ext uri="{63B3BB69-23CF-44E3-9099-C40C66FF867C}">
                  <a14:compatExt spid="_x0000_s258080"/>
                </a:ext>
                <a:ext uri="{FF2B5EF4-FFF2-40B4-BE49-F238E27FC236}">
                  <a16:creationId xmlns:a16="http://schemas.microsoft.com/office/drawing/2014/main" id="{00000000-0008-0000-0900-00002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900-00002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900-00002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900-000023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9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900-00002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900-00002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9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8" name="Button 40" hidden="1">
              <a:extLst>
                <a:ext uri="{63B3BB69-23CF-44E3-9099-C40C66FF867C}">
                  <a14:compatExt spid="_x0000_s258088"/>
                </a:ext>
                <a:ext uri="{FF2B5EF4-FFF2-40B4-BE49-F238E27FC236}">
                  <a16:creationId xmlns:a16="http://schemas.microsoft.com/office/drawing/2014/main" id="{00000000-0008-0000-09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9" name="Button 41" descr="   Go to MHH  " hidden="1">
              <a:extLst>
                <a:ext uri="{63B3BB69-23CF-44E3-9099-C40C66FF867C}">
                  <a14:compatExt spid="_x0000_s258089"/>
                </a:ext>
                <a:ext uri="{FF2B5EF4-FFF2-40B4-BE49-F238E27FC236}">
                  <a16:creationId xmlns:a16="http://schemas.microsoft.com/office/drawing/2014/main" id="{00000000-0008-0000-09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9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1" name="Button 43" hidden="1">
              <a:extLst>
                <a:ext uri="{63B3BB69-23CF-44E3-9099-C40C66FF867C}">
                  <a14:compatExt spid="_x0000_s258091"/>
                </a:ext>
                <a:ext uri="{FF2B5EF4-FFF2-40B4-BE49-F238E27FC236}">
                  <a16:creationId xmlns:a16="http://schemas.microsoft.com/office/drawing/2014/main" id="{00000000-0008-0000-09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2" name="Button 44" descr="   Go to MHH  " hidden="1">
              <a:extLst>
                <a:ext uri="{63B3BB69-23CF-44E3-9099-C40C66FF867C}">
                  <a14:compatExt spid="_x0000_s258092"/>
                </a:ext>
                <a:ext uri="{FF2B5EF4-FFF2-40B4-BE49-F238E27FC236}">
                  <a16:creationId xmlns:a16="http://schemas.microsoft.com/office/drawing/2014/main" id="{00000000-0008-0000-09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9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9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9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096" name="Button 48" descr="   Go to MHH  " hidden="1">
              <a:extLst>
                <a:ext uri="{63B3BB69-23CF-44E3-9099-C40C66FF867C}">
                  <a14:compatExt spid="_x0000_s258096"/>
                </a:ext>
                <a:ext uri="{FF2B5EF4-FFF2-40B4-BE49-F238E27FC236}">
                  <a16:creationId xmlns:a16="http://schemas.microsoft.com/office/drawing/2014/main" id="{00000000-0008-0000-09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9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098" name="Button 50" hidden="1">
              <a:extLst>
                <a:ext uri="{63B3BB69-23CF-44E3-9099-C40C66FF867C}">
                  <a14:compatExt spid="_x0000_s258098"/>
                </a:ext>
                <a:ext uri="{FF2B5EF4-FFF2-40B4-BE49-F238E27FC236}">
                  <a16:creationId xmlns:a16="http://schemas.microsoft.com/office/drawing/2014/main" id="{00000000-0008-0000-09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099" name="Button 51" descr="   Go to MHH  " hidden="1">
              <a:extLst>
                <a:ext uri="{63B3BB69-23CF-44E3-9099-C40C66FF867C}">
                  <a14:compatExt spid="_x0000_s258099"/>
                </a:ext>
                <a:ext uri="{FF2B5EF4-FFF2-40B4-BE49-F238E27FC236}">
                  <a16:creationId xmlns:a16="http://schemas.microsoft.com/office/drawing/2014/main" id="{00000000-0008-0000-09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9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9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9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03" name="Button 55" hidden="1">
              <a:extLst>
                <a:ext uri="{63B3BB69-23CF-44E3-9099-C40C66FF867C}">
                  <a14:compatExt spid="_x0000_s258103"/>
                </a:ext>
                <a:ext uri="{FF2B5EF4-FFF2-40B4-BE49-F238E27FC236}">
                  <a16:creationId xmlns:a16="http://schemas.microsoft.com/office/drawing/2014/main" id="{00000000-0008-0000-09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9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9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9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9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9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9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9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900-00003F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900-00004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13" name="Button 65" hidden="1">
              <a:extLst>
                <a:ext uri="{63B3BB69-23CF-44E3-9099-C40C66FF867C}">
                  <a14:compatExt spid="_x0000_s258113"/>
                </a:ext>
                <a:ext uri="{FF2B5EF4-FFF2-40B4-BE49-F238E27FC236}">
                  <a16:creationId xmlns:a16="http://schemas.microsoft.com/office/drawing/2014/main" id="{00000000-0008-0000-0900-00004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9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9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9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9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9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9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9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9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9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9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9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9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9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9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9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9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9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9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9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9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9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9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drawings/vmlDrawing8.vml" Type="http://schemas.openxmlformats.org/officeDocument/2006/relationships/vmlDrawing" Id="rId3"/><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46.xml" Type="http://schemas.openxmlformats.org/officeDocument/2006/relationships/ctrlProp" Id="rId7"/><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drawings/drawing9.xml" Type="http://schemas.openxmlformats.org/officeDocument/2006/relationships/drawing" Id="rId2"/><Relationship Target="../ctrlProps/ctrlProp255.xml" Type="http://schemas.openxmlformats.org/officeDocument/2006/relationships/ctrlProp" Id="rId16"/><Relationship Target="../ctrlProps/ctrlProp259.xml" Type="http://schemas.openxmlformats.org/officeDocument/2006/relationships/ctrlProp" Id="rId20"/><Relationship Target="../ctrlProps/ctrlProp268.xml" Type="http://schemas.openxmlformats.org/officeDocument/2006/relationships/ctrlProp" Id="rId29"/><Relationship Target="../ctrlProps/ctrlProp280.xml" Type="http://schemas.openxmlformats.org/officeDocument/2006/relationships/ctrlProp" Id="rId41"/><Relationship Target="../ctrlProps/ctrlProp293.xml" Type="http://schemas.openxmlformats.org/officeDocument/2006/relationships/ctrlProp" Id="rId54"/><Relationship Target="../printerSettings/printerSettings8.bin" Type="http://schemas.openxmlformats.org/officeDocument/2006/relationships/printerSettings" Id="rId1"/><Relationship Target="../ctrlProps/ctrlProp245.xml" Type="http://schemas.openxmlformats.org/officeDocument/2006/relationships/ctrlProp" Id="rId6"/><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47.xml" Type="http://schemas.openxmlformats.org/officeDocument/2006/relationships/ctrlProp" Id="rId8"/><Relationship Target="../ctrlProps/ctrlProp290.xml" Type="http://schemas.openxmlformats.org/officeDocument/2006/relationships/ctrlProp" Id="rId51"/></Relationships>
</file>

<file path=xl/worksheets/_rels/sheet10.xml.rels><?xml version="1.0" encoding="UTF-8"?><Relationships xmlns="http://schemas.openxmlformats.org/package/2006/relationships"><Relationship Target="../ctrlProps/ctrlProp303.xml" Type="http://schemas.openxmlformats.org/officeDocument/2006/relationships/ctrlProp" Id="rId13"/><Relationship Target="../ctrlProps/ctrlProp308.xml" Type="http://schemas.openxmlformats.org/officeDocument/2006/relationships/ctrlProp" Id="rId18"/><Relationship Target="../ctrlProps/ctrlProp316.xml" Type="http://schemas.openxmlformats.org/officeDocument/2006/relationships/ctrlProp" Id="rId26"/><Relationship Target="../ctrlProps/ctrlProp329.xml" Type="http://schemas.openxmlformats.org/officeDocument/2006/relationships/ctrlProp" Id="rId39"/><Relationship Target="../drawings/vmlDrawing9.vml" Type="http://schemas.openxmlformats.org/officeDocument/2006/relationships/vmlDrawing" Id="rId3"/><Relationship Target="../ctrlProps/ctrlProp311.xml" Type="http://schemas.openxmlformats.org/officeDocument/2006/relationships/ctrlProp" Id="rId21"/><Relationship Target="../ctrlProps/ctrlProp324.xml" Type="http://schemas.openxmlformats.org/officeDocument/2006/relationships/ctrlProp" Id="rId34"/><Relationship Target="../ctrlProps/ctrlProp332.xml" Type="http://schemas.openxmlformats.org/officeDocument/2006/relationships/ctrlProp" Id="rId42"/><Relationship Target="../ctrlProps/ctrlProp337.xml" Type="http://schemas.openxmlformats.org/officeDocument/2006/relationships/ctrlProp" Id="rId47"/><Relationship Target="../ctrlProps/ctrlProp340.xml" Type="http://schemas.openxmlformats.org/officeDocument/2006/relationships/ctrlProp" Id="rId50"/><Relationship Target="../ctrlProps/ctrlProp297.xml" Type="http://schemas.openxmlformats.org/officeDocument/2006/relationships/ctrlProp" Id="rId7"/><Relationship Target="../ctrlProps/ctrlProp302.xml" Type="http://schemas.openxmlformats.org/officeDocument/2006/relationships/ctrlProp" Id="rId12"/><Relationship Target="../ctrlProps/ctrlProp307.xml" Type="http://schemas.openxmlformats.org/officeDocument/2006/relationships/ctrlProp" Id="rId17"/><Relationship Target="../ctrlProps/ctrlProp315.xml" Type="http://schemas.openxmlformats.org/officeDocument/2006/relationships/ctrlProp" Id="rId25"/><Relationship Target="../ctrlProps/ctrlProp323.xml" Type="http://schemas.openxmlformats.org/officeDocument/2006/relationships/ctrlProp" Id="rId33"/><Relationship Target="../ctrlProps/ctrlProp328.xml" Type="http://schemas.openxmlformats.org/officeDocument/2006/relationships/ctrlProp" Id="rId38"/><Relationship Target="../ctrlProps/ctrlProp336.xml" Type="http://schemas.openxmlformats.org/officeDocument/2006/relationships/ctrlProp" Id="rId46"/><Relationship Target="../drawings/drawing10.xml" Type="http://schemas.openxmlformats.org/officeDocument/2006/relationships/drawing" Id="rId2"/><Relationship Target="../ctrlProps/ctrlProp306.xml" Type="http://schemas.openxmlformats.org/officeDocument/2006/relationships/ctrlProp" Id="rId16"/><Relationship Target="../ctrlProps/ctrlProp310.xml" Type="http://schemas.openxmlformats.org/officeDocument/2006/relationships/ctrlProp" Id="rId20"/><Relationship Target="../ctrlProps/ctrlProp319.xml" Type="http://schemas.openxmlformats.org/officeDocument/2006/relationships/ctrlProp" Id="rId29"/><Relationship Target="../ctrlProps/ctrlProp331.xml" Type="http://schemas.openxmlformats.org/officeDocument/2006/relationships/ctrlProp" Id="rId41"/><Relationship Target="../ctrlProps/ctrlProp344.xml" Type="http://schemas.openxmlformats.org/officeDocument/2006/relationships/ctrlProp" Id="rId54"/><Relationship Target="../printerSettings/printerSettings9.bin" Type="http://schemas.openxmlformats.org/officeDocument/2006/relationships/printerSettings" Id="rId1"/><Relationship Target="../ctrlProps/ctrlProp296.xml" Type="http://schemas.openxmlformats.org/officeDocument/2006/relationships/ctrlProp" Id="rId6"/><Relationship Target="../ctrlProps/ctrlProp301.xml" Type="http://schemas.openxmlformats.org/officeDocument/2006/relationships/ctrlProp" Id="rId11"/><Relationship Target="../ctrlProps/ctrlProp314.xml" Type="http://schemas.openxmlformats.org/officeDocument/2006/relationships/ctrlProp" Id="rId24"/><Relationship Target="../ctrlProps/ctrlProp322.xml" Type="http://schemas.openxmlformats.org/officeDocument/2006/relationships/ctrlProp" Id="rId32"/><Relationship Target="../ctrlProps/ctrlProp327.xml" Type="http://schemas.openxmlformats.org/officeDocument/2006/relationships/ctrlProp" Id="rId37"/><Relationship Target="../ctrlProps/ctrlProp330.xml" Type="http://schemas.openxmlformats.org/officeDocument/2006/relationships/ctrlProp" Id="rId40"/><Relationship Target="../ctrlProps/ctrlProp335.xml" Type="http://schemas.openxmlformats.org/officeDocument/2006/relationships/ctrlProp" Id="rId45"/><Relationship Target="../ctrlProps/ctrlProp343.xml" Type="http://schemas.openxmlformats.org/officeDocument/2006/relationships/ctrlProp" Id="rId53"/><Relationship Target="../ctrlProps/ctrlProp295.xml" Type="http://schemas.openxmlformats.org/officeDocument/2006/relationships/ctrlProp" Id="rId5"/><Relationship Target="../ctrlProps/ctrlProp305.xml" Type="http://schemas.openxmlformats.org/officeDocument/2006/relationships/ctrlProp" Id="rId15"/><Relationship Target="../ctrlProps/ctrlProp313.xml" Type="http://schemas.openxmlformats.org/officeDocument/2006/relationships/ctrlProp" Id="rId23"/><Relationship Target="../ctrlProps/ctrlProp318.xml" Type="http://schemas.openxmlformats.org/officeDocument/2006/relationships/ctrlProp" Id="rId28"/><Relationship Target="../ctrlProps/ctrlProp326.xml" Type="http://schemas.openxmlformats.org/officeDocument/2006/relationships/ctrlProp" Id="rId36"/><Relationship Target="../ctrlProps/ctrlProp339.xml" Type="http://schemas.openxmlformats.org/officeDocument/2006/relationships/ctrlProp" Id="rId49"/><Relationship Target="../ctrlProps/ctrlProp300.xml" Type="http://schemas.openxmlformats.org/officeDocument/2006/relationships/ctrlProp" Id="rId10"/><Relationship Target="../ctrlProps/ctrlProp309.xml" Type="http://schemas.openxmlformats.org/officeDocument/2006/relationships/ctrlProp" Id="rId19"/><Relationship Target="../ctrlProps/ctrlProp321.xml" Type="http://schemas.openxmlformats.org/officeDocument/2006/relationships/ctrlProp" Id="rId31"/><Relationship Target="../ctrlProps/ctrlProp334.xml" Type="http://schemas.openxmlformats.org/officeDocument/2006/relationships/ctrlProp" Id="rId44"/><Relationship Target="../ctrlProps/ctrlProp342.xml" Type="http://schemas.openxmlformats.org/officeDocument/2006/relationships/ctrlProp" Id="rId52"/><Relationship Target="../ctrlProps/ctrlProp294.xml" Type="http://schemas.openxmlformats.org/officeDocument/2006/relationships/ctrlProp" Id="rId4"/><Relationship Target="../ctrlProps/ctrlProp299.xml" Type="http://schemas.openxmlformats.org/officeDocument/2006/relationships/ctrlProp" Id="rId9"/><Relationship Target="../ctrlProps/ctrlProp304.xml" Type="http://schemas.openxmlformats.org/officeDocument/2006/relationships/ctrlProp" Id="rId14"/><Relationship Target="../ctrlProps/ctrlProp312.xml" Type="http://schemas.openxmlformats.org/officeDocument/2006/relationships/ctrlProp" Id="rId22"/><Relationship Target="../ctrlProps/ctrlProp317.xml" Type="http://schemas.openxmlformats.org/officeDocument/2006/relationships/ctrlProp" Id="rId27"/><Relationship Target="../ctrlProps/ctrlProp320.xml" Type="http://schemas.openxmlformats.org/officeDocument/2006/relationships/ctrlProp" Id="rId30"/><Relationship Target="../ctrlProps/ctrlProp325.xml" Type="http://schemas.openxmlformats.org/officeDocument/2006/relationships/ctrlProp" Id="rId35"/><Relationship Target="../ctrlProps/ctrlProp333.xml" Type="http://schemas.openxmlformats.org/officeDocument/2006/relationships/ctrlProp" Id="rId43"/><Relationship Target="../ctrlProps/ctrlProp338.xml" Type="http://schemas.openxmlformats.org/officeDocument/2006/relationships/ctrlProp" Id="rId48"/><Relationship Target="../ctrlProps/ctrlProp298.xml" Type="http://schemas.openxmlformats.org/officeDocument/2006/relationships/ctrlProp" Id="rId8"/><Relationship Target="../ctrlProps/ctrlProp341.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95" customWidth="true"/>
    <col min="2" max="2" width="2.7109375" style="195" customWidth="true"/>
    <col min="3" max="3" width="66.28515625" style="195" customWidth="true"/>
    <col min="4" max="4" width="8.85546875" style="195" customWidth="true"/>
    <col min="5" max="16384" width="8.85546875" style="195"/>
  </cols>
  <sheetData>
    <row r="1" ht="44.1" customHeight="true" x14ac:dyDescent="0.25">
      <c r="A1" s="192"/>
      <c r="B1" s="193"/>
      <c r="C1" s="193"/>
      <c r="D1" s="193"/>
      <c r="E1" s="194"/>
      <c r="F1" s="194"/>
      <c r="G1" s="194"/>
      <c r="H1" s="194"/>
      <c r="I1" s="194"/>
      <c r="J1" s="194"/>
      <c r="K1" s="194"/>
      <c r="L1" s="194"/>
      <c r="M1" s="194"/>
      <c r="N1" s="194"/>
      <c r="O1" s="194"/>
      <c r="P1" s="194"/>
      <c r="Q1" s="194"/>
      <c r="R1" s="194"/>
    </row>
    <row r="2" s="298" customFormat="true" ht="22.5" customHeight="true" x14ac:dyDescent="0.35">
      <c r="A2" s="903"/>
      <c r="B2" s="904"/>
    </row>
    <row r="3" s="298" customFormat="true" ht="22.5" customHeight="true" x14ac:dyDescent="0.35">
      <c r="A3" s="311"/>
      <c r="B3" s="312"/>
    </row>
    <row r="4" s="298" customFormat="true" ht="22.5" customHeight="true" x14ac:dyDescent="0.35">
      <c r="A4" s="307"/>
      <c r="B4" s="308"/>
      <c r="C4" s="432" t="s">
        <v>27</v>
      </c>
    </row>
    <row r="5" s="298" customFormat="true" ht="22.5" customHeight="true" x14ac:dyDescent="0.35">
      <c r="A5" s="903"/>
      <c r="B5" s="904"/>
      <c r="C5" s="432"/>
    </row>
    <row r="6" s="298" customFormat="true" ht="29.25" customHeight="true" x14ac:dyDescent="0.2">
      <c r="A6" s="905"/>
      <c r="B6" s="906"/>
      <c r="C6" s="432" t="s">
        <v>28</v>
      </c>
    </row>
    <row r="7" s="298" customFormat="true" ht="25.9" customHeight="true" x14ac:dyDescent="0.4">
      <c r="A7" s="907"/>
      <c r="B7" s="908"/>
      <c r="C7" s="434" t="str">
        <f ca="true">+Water!B5</f>
        <v>Egypt</v>
      </c>
    </row>
    <row r="8" s="298" customFormat="true" ht="15" customHeight="true" x14ac:dyDescent="0.2">
      <c r="A8" s="909"/>
      <c r="B8" s="910"/>
      <c r="C8" s="432"/>
    </row>
    <row r="9" s="298" customFormat="true" ht="15" customHeight="true" x14ac:dyDescent="0.2">
      <c r="A9" s="312"/>
      <c r="B9" s="315"/>
      <c r="C9" s="433" t="s">
        <v>145</v>
      </c>
    </row>
    <row r="10" ht="8.25" customHeight="true" x14ac:dyDescent="0.2">
      <c r="A10" s="193"/>
      <c r="B10" s="193"/>
      <c r="C10" s="196"/>
      <c r="D10" s="194"/>
      <c r="E10" s="194"/>
      <c r="F10" s="194"/>
      <c r="G10" s="194"/>
      <c r="H10" s="194"/>
      <c r="I10" s="194"/>
      <c r="J10" s="194"/>
      <c r="K10" s="194"/>
      <c r="L10" s="194"/>
      <c r="M10" s="194"/>
      <c r="N10" s="194"/>
      <c r="O10" s="194"/>
      <c r="P10" s="194"/>
      <c r="Q10" s="194"/>
      <c r="R10" s="194"/>
    </row>
    <row r="11" ht="15.95" customHeight="true" x14ac:dyDescent="0.2">
      <c r="A11" s="193"/>
      <c r="C11" s="197" t="s">
        <v>29</v>
      </c>
      <c r="D11" s="194"/>
      <c r="E11" s="193"/>
      <c r="F11" s="194"/>
      <c r="G11" s="194"/>
      <c r="H11" s="194"/>
      <c r="I11" s="194"/>
      <c r="J11" s="194"/>
      <c r="K11" s="194"/>
      <c r="L11" s="194"/>
      <c r="M11" s="194"/>
      <c r="N11" s="194"/>
      <c r="O11" s="194"/>
      <c r="P11" s="194"/>
      <c r="Q11" s="194"/>
      <c r="R11" s="194"/>
    </row>
    <row r="12" ht="9" customHeight="true" x14ac:dyDescent="0.2">
      <c r="A12" s="193"/>
      <c r="B12" s="194"/>
      <c r="C12" s="198"/>
      <c r="D12" s="194"/>
      <c r="E12" s="193"/>
      <c r="F12" s="194"/>
      <c r="G12" s="194"/>
      <c r="H12" s="194"/>
      <c r="I12" s="194"/>
      <c r="J12" s="194"/>
      <c r="K12" s="194"/>
      <c r="L12" s="194"/>
      <c r="M12" s="194"/>
      <c r="N12" s="194"/>
      <c r="O12" s="194"/>
      <c r="P12" s="194"/>
      <c r="Q12" s="194"/>
      <c r="R12" s="194"/>
    </row>
    <row r="13" ht="33" customHeight="true" x14ac:dyDescent="0.25">
      <c r="A13" s="193"/>
      <c r="B13" s="194"/>
      <c r="C13" s="199" t="s">
        <v>30</v>
      </c>
      <c r="D13" s="194"/>
      <c r="E13" s="193"/>
      <c r="F13" s="194"/>
      <c r="G13" s="194"/>
      <c r="H13" s="194"/>
      <c r="I13" s="194"/>
      <c r="J13" s="194"/>
      <c r="K13" s="194"/>
      <c r="L13" s="194"/>
      <c r="M13" s="194"/>
      <c r="N13" s="194"/>
      <c r="O13" s="194"/>
      <c r="P13" s="194"/>
      <c r="Q13" s="194"/>
      <c r="R13" s="194"/>
    </row>
    <row r="14" ht="33" customHeight="true" x14ac:dyDescent="0.2">
      <c r="A14" s="193"/>
      <c r="B14" s="194"/>
      <c r="C14" s="200" t="s">
        <v>31</v>
      </c>
      <c r="D14" s="194"/>
      <c r="E14" s="193"/>
      <c r="F14" s="194"/>
      <c r="G14" s="194"/>
      <c r="H14" s="194"/>
      <c r="I14" s="194"/>
      <c r="J14" s="194"/>
      <c r="K14" s="194"/>
      <c r="L14" s="194"/>
      <c r="M14" s="194"/>
      <c r="N14" s="194"/>
      <c r="O14" s="194"/>
      <c r="P14" s="194"/>
      <c r="Q14" s="194"/>
      <c r="R14" s="194"/>
    </row>
    <row r="15" ht="21.95" customHeight="true" x14ac:dyDescent="0.2">
      <c r="A15" s="193"/>
      <c r="B15" s="201"/>
      <c r="C15" s="202" t="s">
        <v>13</v>
      </c>
      <c r="D15" s="194"/>
      <c r="E15" s="193"/>
      <c r="F15" s="194"/>
      <c r="G15" s="194"/>
      <c r="H15" s="194"/>
      <c r="I15" s="194"/>
      <c r="J15" s="194"/>
      <c r="K15" s="194"/>
      <c r="L15" s="194"/>
      <c r="M15" s="194"/>
      <c r="N15" s="194"/>
      <c r="O15" s="194"/>
      <c r="P15" s="194"/>
      <c r="Q15" s="194"/>
      <c r="R15" s="194"/>
    </row>
    <row r="16" ht="15" x14ac:dyDescent="0.2">
      <c r="A16" s="193"/>
      <c r="B16" s="201"/>
      <c r="C16" s="202" t="s">
        <v>18</v>
      </c>
      <c r="D16" s="194"/>
      <c r="E16" s="193"/>
      <c r="F16" s="194"/>
      <c r="G16" s="194"/>
      <c r="H16" s="194"/>
      <c r="I16" s="194"/>
      <c r="J16" s="194"/>
      <c r="K16" s="194"/>
      <c r="L16" s="194"/>
      <c r="M16" s="194"/>
      <c r="N16" s="194"/>
      <c r="O16" s="194"/>
      <c r="P16" s="194"/>
      <c r="Q16" s="194"/>
      <c r="R16" s="194"/>
    </row>
    <row r="17" ht="15" x14ac:dyDescent="0.2">
      <c r="A17" s="193"/>
      <c r="B17" s="201"/>
      <c r="C17" s="202" t="s">
        <v>32</v>
      </c>
      <c r="D17" s="194"/>
      <c r="E17" s="193"/>
      <c r="F17" s="194"/>
      <c r="G17" s="194"/>
      <c r="H17" s="194"/>
      <c r="I17" s="194"/>
      <c r="J17" s="194"/>
      <c r="K17" s="194"/>
      <c r="L17" s="194"/>
      <c r="M17" s="194"/>
      <c r="N17" s="194"/>
      <c r="O17" s="194"/>
      <c r="P17" s="194"/>
      <c r="Q17" s="194"/>
      <c r="R17" s="194"/>
    </row>
    <row r="18" ht="21" customHeight="true" x14ac:dyDescent="0.2">
      <c r="A18" s="193"/>
      <c r="B18" s="193"/>
      <c r="C18" s="203"/>
      <c r="D18" s="194"/>
      <c r="E18" s="201"/>
      <c r="F18" s="194"/>
      <c r="G18" s="194"/>
      <c r="H18" s="194"/>
      <c r="I18" s="194"/>
      <c r="J18" s="194"/>
      <c r="K18" s="194"/>
      <c r="L18" s="194"/>
      <c r="M18" s="194"/>
      <c r="N18" s="194"/>
      <c r="O18" s="194"/>
      <c r="P18" s="194"/>
      <c r="Q18" s="194"/>
      <c r="R18" s="194"/>
    </row>
    <row r="19" ht="15.75" x14ac:dyDescent="0.25">
      <c r="A19" s="193"/>
      <c r="B19" s="193"/>
      <c r="C19" s="204" t="s">
        <v>33</v>
      </c>
      <c r="D19" s="194"/>
      <c r="E19" s="205"/>
      <c r="F19" s="194"/>
      <c r="G19" s="194"/>
      <c r="H19" s="194"/>
      <c r="I19" s="194"/>
      <c r="J19" s="194"/>
      <c r="K19" s="194"/>
      <c r="L19" s="194"/>
      <c r="M19" s="194"/>
      <c r="N19" s="194"/>
      <c r="O19" s="194"/>
      <c r="P19" s="194"/>
      <c r="Q19" s="194"/>
      <c r="R19" s="194"/>
    </row>
    <row r="20" ht="15.75" x14ac:dyDescent="0.25">
      <c r="A20" s="193"/>
      <c r="B20" s="193"/>
      <c r="C20" s="206" t="s">
        <v>34</v>
      </c>
      <c r="D20" s="194"/>
      <c r="E20" s="205"/>
      <c r="F20" s="194"/>
      <c r="G20" s="194"/>
      <c r="H20" s="194"/>
      <c r="I20" s="194"/>
      <c r="J20" s="194"/>
      <c r="K20" s="194"/>
      <c r="L20" s="194"/>
      <c r="M20" s="194"/>
      <c r="N20" s="194"/>
      <c r="O20" s="194"/>
      <c r="P20" s="194"/>
      <c r="Q20" s="194"/>
      <c r="R20" s="194"/>
    </row>
    <row r="21" ht="15" x14ac:dyDescent="0.2">
      <c r="A21" s="207"/>
      <c r="B21" s="207"/>
      <c r="C21" s="208" t="str">
        <f ca="true">IF(INDIRECT(CONCATENATE("Water","!B105"))=0,"",INDIRECT(CONCATENATE("Water","!B105")))</f>
        <v>DHS00</v>
      </c>
      <c r="D21" s="194"/>
      <c r="E21" s="209"/>
      <c r="F21" s="194"/>
      <c r="G21" s="194"/>
      <c r="H21" s="194"/>
      <c r="I21" s="194"/>
      <c r="J21" s="194"/>
      <c r="K21" s="194"/>
      <c r="L21" s="194"/>
      <c r="M21" s="194"/>
      <c r="N21" s="194"/>
      <c r="O21" s="194"/>
      <c r="P21" s="194"/>
      <c r="Q21" s="194"/>
      <c r="R21" s="194"/>
    </row>
    <row r="22" ht="15" x14ac:dyDescent="0.2">
      <c r="A22" s="207"/>
      <c r="B22" s="207"/>
      <c r="C22" s="208" t="str">
        <f ca="true">IF(INDIRECT(CONCATENATE("Water","!B106"))=0,"",INDIRECT(CONCATENATE("Water","!B106")))</f>
        <v>DHS03</v>
      </c>
      <c r="D22" s="194"/>
      <c r="E22" s="210"/>
      <c r="F22" s="194"/>
      <c r="G22" s="194"/>
      <c r="H22" s="194"/>
      <c r="I22" s="194"/>
      <c r="J22" s="194"/>
      <c r="K22" s="194"/>
      <c r="L22" s="194"/>
      <c r="M22" s="194"/>
      <c r="N22" s="194"/>
      <c r="O22" s="194"/>
      <c r="P22" s="194"/>
      <c r="Q22" s="194"/>
      <c r="R22" s="194"/>
    </row>
    <row r="23" ht="15" x14ac:dyDescent="0.2">
      <c r="A23" s="207"/>
      <c r="B23" s="207"/>
      <c r="C23" s="208" t="str">
        <f ca="true">IF(INDIRECT(CONCATENATE("Water","!B107"))=0,"",INDIRECT(CONCATENATE("Water","!B107")))</f>
        <v>DHS05</v>
      </c>
      <c r="D23" s="194"/>
      <c r="E23" s="211"/>
      <c r="F23" s="194"/>
      <c r="G23" s="194"/>
      <c r="H23" s="194"/>
      <c r="I23" s="194"/>
      <c r="J23" s="194"/>
      <c r="K23" s="194"/>
      <c r="L23" s="194"/>
      <c r="M23" s="194"/>
      <c r="N23" s="194"/>
      <c r="O23" s="194"/>
      <c r="P23" s="194"/>
      <c r="Q23" s="194"/>
      <c r="R23" s="194"/>
    </row>
    <row r="24" x14ac:dyDescent="0.2">
      <c r="A24" s="207"/>
      <c r="B24" s="207"/>
      <c r="C24" s="208" t="str">
        <f ca="true">IF(INDIRECT(CONCATENATE("Water","!B108"))=0,"",INDIRECT(CONCATENATE("Water","!B108")))</f>
        <v>DHS08</v>
      </c>
      <c r="D24" s="194"/>
      <c r="E24" s="194"/>
      <c r="F24" s="194"/>
      <c r="G24" s="194"/>
      <c r="H24" s="194"/>
      <c r="I24" s="194"/>
      <c r="J24" s="194"/>
      <c r="K24" s="194"/>
      <c r="L24" s="194"/>
      <c r="M24" s="194"/>
      <c r="N24" s="194"/>
      <c r="O24" s="194"/>
      <c r="P24" s="194"/>
      <c r="Q24" s="194"/>
      <c r="R24" s="194"/>
    </row>
    <row r="25" x14ac:dyDescent="0.2">
      <c r="A25" s="207"/>
      <c r="B25" s="207"/>
      <c r="C25" s="208" t="str">
        <f ca="true">IF(INDIRECT(CONCATENATE("Water","!B109"))=0,"",INDIRECT(CONCATENATE("Water","!B109")))</f>
        <v>DHS14</v>
      </c>
      <c r="D25" s="194"/>
      <c r="E25" s="194"/>
      <c r="F25" s="194"/>
      <c r="G25" s="194"/>
      <c r="H25" s="194"/>
      <c r="I25" s="194"/>
      <c r="J25" s="194"/>
      <c r="K25" s="194"/>
      <c r="L25" s="194"/>
      <c r="M25" s="194"/>
      <c r="N25" s="194"/>
      <c r="O25" s="194"/>
      <c r="P25" s="194"/>
      <c r="Q25" s="194"/>
      <c r="R25" s="194"/>
    </row>
    <row r="26" x14ac:dyDescent="0.2">
      <c r="A26" s="207"/>
      <c r="B26" s="207"/>
      <c r="C26" s="208" t="str">
        <f ca="true">IF(INDIRECT(CONCATENATE("Water","!B110"))=0,"",INDIRECT(CONCATENATE("Water","!B110")))</f>
        <v>DHS15</v>
      </c>
      <c r="D26" s="194"/>
      <c r="E26" s="194"/>
      <c r="F26" s="194"/>
      <c r="G26" s="194"/>
      <c r="H26" s="194"/>
      <c r="I26" s="194"/>
      <c r="J26" s="194"/>
      <c r="K26" s="194"/>
      <c r="L26" s="194"/>
      <c r="M26" s="194"/>
      <c r="N26" s="194"/>
      <c r="O26" s="194"/>
      <c r="P26" s="194"/>
      <c r="Q26" s="194"/>
      <c r="R26" s="194"/>
    </row>
    <row r="27" x14ac:dyDescent="0.2">
      <c r="A27" s="207"/>
      <c r="B27" s="207"/>
      <c r="C27" s="208" t="str">
        <f ca="true">IF(INDIRECT(CONCATENATE("Water","!B111"))=0,"",INDIRECT(CONCATENATE("Water","!B111")))</f>
        <v/>
      </c>
      <c r="D27" s="194"/>
      <c r="E27" s="194"/>
      <c r="F27" s="194"/>
      <c r="G27" s="194"/>
      <c r="H27" s="194"/>
      <c r="I27" s="194"/>
      <c r="J27" s="194"/>
      <c r="K27" s="194"/>
      <c r="L27" s="194"/>
      <c r="M27" s="194"/>
      <c r="N27" s="194"/>
      <c r="O27" s="194"/>
      <c r="P27" s="194"/>
      <c r="Q27" s="194"/>
      <c r="R27" s="194"/>
    </row>
    <row r="28" x14ac:dyDescent="0.2">
      <c r="A28" s="207"/>
      <c r="B28" s="207"/>
      <c r="C28" s="208" t="str">
        <f ca="true">IF(INDIRECT(CONCATENATE("Water","!B112"))=0,"",INDIRECT(CONCATENATE("Water","!B112")))</f>
        <v/>
      </c>
      <c r="D28" s="194"/>
      <c r="E28" s="194"/>
      <c r="F28" s="194"/>
      <c r="G28" s="194"/>
      <c r="H28" s="194"/>
      <c r="I28" s="194"/>
      <c r="J28" s="194"/>
      <c r="K28" s="194"/>
      <c r="L28" s="194"/>
      <c r="M28" s="194"/>
      <c r="N28" s="194"/>
      <c r="O28" s="194"/>
      <c r="P28" s="194"/>
      <c r="Q28" s="194"/>
      <c r="R28" s="194"/>
    </row>
    <row r="29" x14ac:dyDescent="0.2">
      <c r="A29" s="207"/>
      <c r="B29" s="207"/>
      <c r="C29" s="208" t="str">
        <f ca="true">IF(INDIRECT(CONCATENATE("Water","!B113"))=0,"",INDIRECT(CONCATENATE("Water","!B113")))</f>
        <v/>
      </c>
      <c r="D29" s="194"/>
      <c r="E29" s="194"/>
      <c r="F29" s="194"/>
      <c r="G29" s="194"/>
      <c r="H29" s="194"/>
      <c r="I29" s="194"/>
      <c r="J29" s="194"/>
      <c r="K29" s="194"/>
      <c r="L29" s="194"/>
      <c r="M29" s="194"/>
      <c r="N29" s="194"/>
      <c r="O29" s="194"/>
      <c r="P29" s="194"/>
      <c r="Q29" s="194"/>
      <c r="R29" s="194"/>
    </row>
    <row r="30" x14ac:dyDescent="0.2">
      <c r="A30" s="207"/>
      <c r="B30" s="207"/>
      <c r="C30" s="208" t="str">
        <f ca="true">IF(INDIRECT(CONCATENATE("Water","!B114"))=0,"",INDIRECT(CONCATENATE("Water","!B114")))</f>
        <v/>
      </c>
      <c r="D30" s="194"/>
      <c r="E30" s="194"/>
      <c r="F30" s="194"/>
      <c r="G30" s="194"/>
      <c r="H30" s="194"/>
      <c r="I30" s="194"/>
      <c r="J30" s="194"/>
      <c r="K30" s="194"/>
      <c r="L30" s="194"/>
      <c r="M30" s="194"/>
      <c r="N30" s="194"/>
      <c r="O30" s="194"/>
      <c r="P30" s="194"/>
      <c r="Q30" s="194"/>
      <c r="R30" s="194"/>
    </row>
    <row r="31" x14ac:dyDescent="0.2">
      <c r="A31" s="207"/>
      <c r="B31" s="207"/>
      <c r="C31" s="208" t="str">
        <f ca="true">IF(INDIRECT(CONCATENATE("Water","!B115"))=0,"",INDIRECT(CONCATENATE("Water","!B115")))</f>
        <v/>
      </c>
      <c r="D31" s="194"/>
      <c r="E31" s="194"/>
      <c r="F31" s="194"/>
      <c r="G31" s="194"/>
      <c r="H31" s="194"/>
      <c r="I31" s="194"/>
      <c r="J31" s="194"/>
      <c r="K31" s="194"/>
      <c r="L31" s="194"/>
      <c r="M31" s="194"/>
      <c r="N31" s="194"/>
      <c r="O31" s="194"/>
      <c r="P31" s="194"/>
      <c r="Q31" s="194"/>
      <c r="R31" s="194"/>
    </row>
    <row r="32" x14ac:dyDescent="0.2">
      <c r="A32" s="207"/>
      <c r="B32" s="207"/>
      <c r="C32" s="208" t="str">
        <f ca="true">IF(INDIRECT(CONCATENATE("Water","!B116"))=0,"",INDIRECT(CONCATENATE("Water","!B116")))</f>
        <v/>
      </c>
      <c r="D32" s="194"/>
      <c r="E32" s="194"/>
      <c r="F32" s="194"/>
      <c r="G32" s="194"/>
      <c r="H32" s="194"/>
      <c r="I32" s="194"/>
      <c r="J32" s="194"/>
      <c r="K32" s="194"/>
      <c r="L32" s="194"/>
      <c r="M32" s="194"/>
      <c r="N32" s="194"/>
      <c r="O32" s="194"/>
      <c r="P32" s="194"/>
      <c r="Q32" s="194"/>
      <c r="R32" s="194"/>
    </row>
    <row r="33" ht="3" customHeight="true" x14ac:dyDescent="0.2">
      <c r="A33" s="193"/>
      <c r="B33" s="193"/>
      <c r="C33" s="208"/>
      <c r="D33" s="194"/>
      <c r="E33" s="194"/>
      <c r="F33" s="194"/>
      <c r="G33" s="194"/>
      <c r="H33" s="194"/>
      <c r="I33" s="194"/>
      <c r="J33" s="194"/>
      <c r="K33" s="194"/>
      <c r="L33" s="194"/>
      <c r="M33" s="194"/>
      <c r="N33" s="194"/>
      <c r="O33" s="194"/>
      <c r="P33" s="194"/>
      <c r="Q33" s="194"/>
      <c r="R33" s="194"/>
    </row>
    <row r="34" ht="15.95" customHeight="true" x14ac:dyDescent="0.2">
      <c r="A34" s="212"/>
      <c r="B34" s="212"/>
      <c r="C34" s="213"/>
      <c r="D34" s="193"/>
      <c r="E34" s="194"/>
      <c r="F34" s="194"/>
      <c r="G34" s="194"/>
      <c r="H34" s="194"/>
      <c r="I34" s="194"/>
      <c r="J34" s="194"/>
      <c r="K34" s="194"/>
      <c r="L34" s="194"/>
      <c r="M34" s="194"/>
      <c r="N34" s="194"/>
      <c r="O34" s="194"/>
      <c r="P34" s="194"/>
      <c r="Q34" s="194"/>
      <c r="R34" s="194"/>
    </row>
    <row r="35" ht="23.25" x14ac:dyDescent="0.2">
      <c r="A35" s="212"/>
      <c r="B35" s="212"/>
      <c r="C35" s="212"/>
      <c r="D35" s="193"/>
      <c r="E35" s="194"/>
      <c r="F35" s="194"/>
      <c r="G35" s="194"/>
      <c r="H35" s="194"/>
      <c r="I35" s="194"/>
      <c r="J35" s="194"/>
      <c r="K35" s="194"/>
      <c r="L35" s="194"/>
      <c r="M35" s="194"/>
      <c r="N35" s="194"/>
      <c r="O35" s="194"/>
      <c r="P35" s="194"/>
      <c r="Q35" s="194"/>
      <c r="R35" s="194"/>
    </row>
    <row r="36" ht="15" x14ac:dyDescent="0.2">
      <c r="A36" s="214"/>
      <c r="B36" s="215"/>
      <c r="C36" s="216"/>
      <c r="D36" s="193"/>
      <c r="E36" s="194"/>
      <c r="F36" s="194"/>
      <c r="G36" s="194"/>
      <c r="H36" s="194"/>
      <c r="I36" s="194"/>
      <c r="J36" s="194"/>
      <c r="K36" s="194"/>
      <c r="L36" s="194"/>
      <c r="M36" s="194"/>
      <c r="N36" s="194"/>
      <c r="O36" s="194"/>
      <c r="P36" s="194"/>
      <c r="Q36" s="194"/>
      <c r="R36" s="194"/>
    </row>
    <row r="37" ht="15" x14ac:dyDescent="0.2">
      <c r="A37" s="214"/>
      <c r="B37" s="215"/>
      <c r="C37" s="217"/>
      <c r="D37" s="193"/>
      <c r="E37" s="194"/>
      <c r="F37" s="194"/>
      <c r="G37" s="194"/>
      <c r="H37" s="194"/>
      <c r="I37" s="194"/>
      <c r="J37" s="194"/>
      <c r="K37" s="194"/>
      <c r="L37" s="194"/>
      <c r="M37" s="194"/>
      <c r="N37" s="194"/>
      <c r="O37" s="194"/>
      <c r="P37" s="194"/>
      <c r="Q37" s="194"/>
      <c r="R37" s="194"/>
    </row>
    <row r="38" ht="15" x14ac:dyDescent="0.2">
      <c r="A38" s="214"/>
      <c r="B38" s="215"/>
      <c r="C38" s="218"/>
      <c r="D38" s="193"/>
      <c r="E38" s="194"/>
      <c r="F38" s="194"/>
      <c r="G38" s="194"/>
      <c r="H38" s="194"/>
      <c r="I38" s="194"/>
      <c r="J38" s="194"/>
      <c r="K38" s="194"/>
      <c r="L38" s="194"/>
      <c r="M38" s="194"/>
      <c r="N38" s="194"/>
      <c r="O38" s="194"/>
      <c r="P38" s="194"/>
      <c r="Q38" s="194"/>
      <c r="R38" s="194"/>
    </row>
    <row r="39" ht="15" x14ac:dyDescent="0.2">
      <c r="A39" s="214"/>
      <c r="B39" s="215"/>
      <c r="C39" s="218"/>
      <c r="D39" s="193"/>
      <c r="E39" s="194"/>
      <c r="F39" s="194"/>
      <c r="G39" s="194"/>
      <c r="H39" s="194"/>
      <c r="I39" s="194"/>
      <c r="J39" s="194"/>
      <c r="K39" s="194"/>
      <c r="L39" s="194"/>
      <c r="M39" s="194"/>
      <c r="N39" s="194"/>
      <c r="O39" s="194"/>
      <c r="P39" s="194"/>
      <c r="Q39" s="194"/>
      <c r="R39" s="194"/>
    </row>
    <row r="40" ht="15" x14ac:dyDescent="0.2">
      <c r="A40" s="214"/>
      <c r="B40" s="215"/>
      <c r="C40" s="218"/>
      <c r="D40" s="193"/>
      <c r="E40" s="194"/>
      <c r="F40" s="194"/>
      <c r="G40" s="194"/>
      <c r="H40" s="194"/>
      <c r="I40" s="194"/>
      <c r="J40" s="194"/>
      <c r="K40" s="194"/>
      <c r="L40" s="194"/>
      <c r="M40" s="194"/>
      <c r="N40" s="194"/>
      <c r="O40" s="194"/>
      <c r="P40" s="194"/>
      <c r="Q40" s="194"/>
      <c r="R40" s="194"/>
    </row>
    <row r="41" ht="15" x14ac:dyDescent="0.2">
      <c r="A41" s="214"/>
      <c r="B41" s="215"/>
      <c r="C41" s="218"/>
      <c r="D41" s="193"/>
      <c r="E41" s="194"/>
      <c r="F41" s="194"/>
      <c r="G41" s="194"/>
      <c r="H41" s="194"/>
      <c r="I41" s="194"/>
      <c r="J41" s="194"/>
      <c r="K41" s="194"/>
      <c r="L41" s="194"/>
      <c r="M41" s="194"/>
      <c r="N41" s="194"/>
      <c r="O41" s="194"/>
      <c r="P41" s="194"/>
      <c r="Q41" s="194"/>
      <c r="R41" s="194"/>
    </row>
    <row r="42" ht="15" x14ac:dyDescent="0.2">
      <c r="A42" s="214"/>
      <c r="B42" s="215"/>
      <c r="C42" s="218"/>
      <c r="D42" s="193"/>
      <c r="E42" s="194"/>
      <c r="F42" s="194"/>
      <c r="G42" s="194"/>
      <c r="H42" s="194"/>
      <c r="I42" s="194"/>
      <c r="J42" s="194"/>
      <c r="K42" s="194"/>
      <c r="L42" s="194"/>
      <c r="M42" s="194"/>
      <c r="N42" s="194"/>
      <c r="O42" s="194"/>
      <c r="P42" s="194"/>
      <c r="Q42" s="194"/>
      <c r="R42" s="194"/>
    </row>
    <row r="43" ht="15" x14ac:dyDescent="0.2">
      <c r="A43" s="214"/>
      <c r="B43" s="215"/>
      <c r="D43" s="193"/>
      <c r="E43" s="194"/>
      <c r="F43" s="194"/>
      <c r="G43" s="194"/>
      <c r="H43" s="194"/>
      <c r="I43" s="194"/>
      <c r="J43" s="194"/>
      <c r="K43" s="194"/>
      <c r="L43" s="194"/>
      <c r="M43" s="194"/>
      <c r="N43" s="194"/>
      <c r="O43" s="194"/>
      <c r="P43" s="194"/>
      <c r="Q43" s="194"/>
      <c r="R43" s="194"/>
    </row>
    <row r="44" ht="15" x14ac:dyDescent="0.2">
      <c r="A44" s="193"/>
      <c r="B44" s="193"/>
      <c r="C44" s="193"/>
      <c r="D44" s="193"/>
      <c r="E44" s="194"/>
      <c r="F44" s="194"/>
      <c r="G44" s="194"/>
      <c r="H44" s="194"/>
      <c r="I44" s="194"/>
      <c r="J44" s="194"/>
      <c r="K44" s="194"/>
      <c r="L44" s="194"/>
      <c r="M44" s="194"/>
      <c r="N44" s="194"/>
      <c r="O44" s="194"/>
      <c r="P44" s="194"/>
      <c r="Q44" s="194"/>
      <c r="R44" s="194"/>
    </row>
    <row r="45" ht="15" x14ac:dyDescent="0.2">
      <c r="A45" s="193"/>
      <c r="B45" s="193"/>
      <c r="C45" s="193"/>
      <c r="D45" s="193"/>
      <c r="E45" s="194"/>
      <c r="F45" s="194"/>
      <c r="G45" s="194"/>
      <c r="H45" s="194"/>
      <c r="I45" s="194"/>
      <c r="J45" s="194"/>
      <c r="K45" s="194"/>
      <c r="L45" s="194"/>
      <c r="M45" s="194"/>
      <c r="N45" s="194"/>
      <c r="O45" s="194"/>
      <c r="P45" s="194"/>
      <c r="Q45" s="194"/>
      <c r="R45" s="194"/>
    </row>
    <row r="46" ht="15" x14ac:dyDescent="0.2">
      <c r="A46" s="193"/>
      <c r="B46" s="193"/>
      <c r="C46" s="193"/>
      <c r="D46" s="193"/>
    </row>
    <row r="47" ht="15" x14ac:dyDescent="0.2">
      <c r="A47" s="193"/>
      <c r="B47" s="193"/>
      <c r="C47" s="193"/>
      <c r="D47" s="193"/>
    </row>
    <row r="48" ht="15" x14ac:dyDescent="0.2">
      <c r="A48" s="193"/>
      <c r="B48" s="193"/>
      <c r="C48" s="193"/>
      <c r="D48" s="193"/>
    </row>
    <row r="49" ht="15" x14ac:dyDescent="0.2">
      <c r="A49" s="193"/>
      <c r="B49" s="193"/>
      <c r="C49" s="193"/>
      <c r="D49" s="193"/>
    </row>
    <row r="55" x14ac:dyDescent="0.2">
      <c r="L55" s="219" t="str">
        <f>+IF(ISNUMBER(M48), "", "Insufficient data to estimate safely managed sanitation services at national level")</f>
        <v>Insufficient data to estimate safely managed sanitation services at national level</v>
      </c>
    </row>
    <row r="107" s="309" customFormat="true" x14ac:dyDescent="0.2"/>
    <row r="108" s="310" customFormat="true" ht="22.5" customHeight="true" x14ac:dyDescent="0.35">
      <c r="A108" s="903"/>
      <c r="B108" s="904"/>
      <c r="C108" s="316"/>
      <c r="D108" s="316"/>
      <c r="E108" s="316"/>
      <c r="F108" s="316"/>
      <c r="G108" s="316"/>
      <c r="H108" s="316"/>
      <c r="I108" s="316"/>
      <c r="J108" s="316"/>
      <c r="K108" s="316"/>
      <c r="L108" s="316"/>
      <c r="M108" s="316"/>
      <c r="N108" s="316"/>
      <c r="O108" s="316"/>
      <c r="P108" s="316"/>
      <c r="Q108" s="316"/>
      <c r="R108" s="316"/>
      <c r="S108" s="316"/>
      <c r="T108" s="316"/>
      <c r="U108" s="316"/>
    </row>
    <row r="109" s="310" customFormat="true" ht="22.5" customHeight="true" x14ac:dyDescent="0.35">
      <c r="A109" s="311"/>
      <c r="B109" s="312"/>
      <c r="C109" s="316"/>
      <c r="D109" s="316"/>
      <c r="E109" s="316"/>
      <c r="F109" s="316"/>
      <c r="G109" s="316"/>
      <c r="H109" s="316"/>
      <c r="I109" s="316"/>
      <c r="J109" s="316"/>
      <c r="K109" s="316"/>
      <c r="L109" s="316"/>
      <c r="M109" s="316"/>
      <c r="N109" s="316"/>
      <c r="O109" s="316"/>
      <c r="P109" s="316"/>
      <c r="Q109" s="316"/>
      <c r="R109" s="316"/>
      <c r="S109" s="316"/>
      <c r="T109" s="316"/>
      <c r="U109" s="316"/>
    </row>
    <row r="110" s="310" customFormat="true" ht="23.85" customHeight="true" x14ac:dyDescent="0.35">
      <c r="A110" s="307"/>
      <c r="B110" s="313"/>
      <c r="C110" s="316"/>
      <c r="D110" s="316"/>
      <c r="E110" s="316"/>
      <c r="F110" s="316"/>
      <c r="G110" s="316"/>
      <c r="H110" s="316"/>
      <c r="I110" s="316"/>
      <c r="J110" s="316"/>
      <c r="K110" s="316"/>
      <c r="L110" s="316"/>
      <c r="M110" s="316"/>
      <c r="N110" s="316"/>
      <c r="O110" s="316"/>
      <c r="P110" s="316"/>
      <c r="Q110" s="316"/>
      <c r="R110" s="316"/>
      <c r="S110" s="316"/>
      <c r="T110" s="316"/>
      <c r="U110" s="316"/>
    </row>
    <row r="111" s="310" customFormat="true" ht="23.85" customHeight="true" x14ac:dyDescent="0.35">
      <c r="A111" s="306"/>
      <c r="B111" s="312"/>
      <c r="C111" s="316"/>
      <c r="D111" s="316"/>
      <c r="E111" s="316"/>
      <c r="F111" s="316"/>
      <c r="G111" s="316"/>
      <c r="H111" s="316"/>
      <c r="I111" s="316"/>
      <c r="J111" s="316"/>
      <c r="K111" s="316"/>
      <c r="L111" s="316"/>
      <c r="M111" s="316"/>
      <c r="N111" s="316"/>
      <c r="O111" s="316"/>
      <c r="P111" s="316"/>
      <c r="Q111" s="316"/>
      <c r="R111" s="316"/>
      <c r="S111" s="316"/>
      <c r="T111" s="316"/>
      <c r="U111" s="316"/>
    </row>
    <row r="112" s="310" customFormat="true" ht="15" customHeight="true" x14ac:dyDescent="0.2">
      <c r="A112" s="314"/>
      <c r="B112" s="312"/>
      <c r="C112" s="316"/>
      <c r="D112" s="316"/>
      <c r="E112" s="316"/>
      <c r="F112" s="316"/>
      <c r="G112" s="316"/>
      <c r="H112" s="316"/>
      <c r="I112" s="316"/>
      <c r="J112" s="316"/>
      <c r="K112" s="316"/>
      <c r="L112" s="316"/>
      <c r="M112" s="316"/>
      <c r="N112" s="316"/>
      <c r="O112" s="316"/>
      <c r="P112" s="316"/>
      <c r="Q112" s="316"/>
      <c r="R112" s="316"/>
      <c r="S112" s="316"/>
      <c r="T112" s="316"/>
      <c r="U112" s="316"/>
    </row>
    <row r="113" s="310" customFormat="true" ht="15" customHeight="true" x14ac:dyDescent="0.2">
      <c r="A113" s="907"/>
      <c r="B113" s="908"/>
      <c r="C113" s="316"/>
      <c r="D113" s="316"/>
      <c r="E113" s="316"/>
      <c r="F113" s="316"/>
      <c r="G113" s="316"/>
      <c r="H113" s="316"/>
      <c r="I113" s="316"/>
      <c r="J113" s="316"/>
      <c r="K113" s="316"/>
      <c r="L113" s="316"/>
      <c r="M113" s="316"/>
      <c r="N113" s="316"/>
      <c r="O113" s="316"/>
      <c r="P113" s="316"/>
      <c r="Q113" s="316"/>
      <c r="R113" s="316"/>
      <c r="S113" s="316"/>
      <c r="T113" s="316"/>
      <c r="U113" s="316"/>
    </row>
    <row r="114" s="310" customFormat="true" ht="15" customHeight="true" x14ac:dyDescent="0.2">
      <c r="A114" s="909"/>
      <c r="B114" s="910"/>
      <c r="C114" s="316"/>
      <c r="D114" s="316"/>
      <c r="E114" s="316"/>
      <c r="F114" s="316"/>
      <c r="G114" s="316"/>
      <c r="H114" s="316"/>
      <c r="I114" s="316"/>
      <c r="J114" s="316"/>
      <c r="K114" s="316"/>
      <c r="L114" s="316"/>
      <c r="M114" s="316"/>
      <c r="N114" s="316"/>
      <c r="O114" s="316"/>
      <c r="P114" s="316"/>
      <c r="Q114" s="316"/>
      <c r="R114" s="316"/>
      <c r="S114" s="316"/>
      <c r="T114" s="316"/>
      <c r="U114" s="316"/>
    </row>
    <row r="115" s="310" customFormat="true" ht="15" customHeight="true" x14ac:dyDescent="0.2">
      <c r="A115" s="312"/>
      <c r="B115" s="315"/>
      <c r="C115" s="316"/>
      <c r="D115" s="316"/>
      <c r="E115" s="316"/>
      <c r="F115" s="316"/>
      <c r="G115" s="316"/>
      <c r="H115" s="316"/>
      <c r="I115" s="316"/>
      <c r="J115" s="316"/>
      <c r="K115" s="316"/>
      <c r="L115" s="316"/>
      <c r="M115" s="316"/>
      <c r="N115" s="316"/>
      <c r="O115" s="316"/>
      <c r="P115" s="316"/>
      <c r="Q115" s="316"/>
      <c r="R115" s="316"/>
      <c r="S115" s="316"/>
      <c r="T115" s="316"/>
      <c r="U115" s="316"/>
    </row>
    <row r="116" s="309" customFormat="true" x14ac:dyDescent="0.2"/>
    <row r="117" s="309" customFormat="true" x14ac:dyDescent="0.2"/>
    <row r="207" s="309" customFormat="true" x14ac:dyDescent="0.2"/>
    <row r="208" s="310" customFormat="true" ht="22.5" customHeight="true" x14ac:dyDescent="0.35">
      <c r="A208" s="903"/>
      <c r="B208" s="904"/>
    </row>
    <row r="209" s="310" customFormat="true" ht="22.5" customHeight="true" x14ac:dyDescent="0.35">
      <c r="A209" s="311"/>
      <c r="B209" s="312"/>
    </row>
    <row r="210" s="310" customFormat="true" ht="22.5" customHeight="true" x14ac:dyDescent="0.35">
      <c r="A210" s="307"/>
      <c r="B210" s="313"/>
    </row>
    <row r="211" s="310" customFormat="true" ht="22.5" customHeight="true" x14ac:dyDescent="0.35">
      <c r="A211" s="306"/>
      <c r="B211" s="312"/>
    </row>
    <row r="212" s="310" customFormat="true" ht="15" customHeight="true" x14ac:dyDescent="0.2">
      <c r="A212" s="314"/>
      <c r="B212" s="312"/>
    </row>
    <row r="213" s="310" customFormat="true" ht="15" customHeight="true" x14ac:dyDescent="0.2">
      <c r="A213" s="907"/>
      <c r="B213" s="908"/>
    </row>
    <row r="214" s="310" customFormat="true" ht="15" customHeight="true" x14ac:dyDescent="0.2">
      <c r="A214" s="905"/>
      <c r="B214" s="911"/>
    </row>
    <row r="215" s="310" customFormat="true" ht="15" customHeight="true" x14ac:dyDescent="0.2">
      <c r="A215" s="312"/>
      <c r="B215" s="315"/>
    </row>
    <row r="216" s="309" customFormat="true" x14ac:dyDescent="0.2"/>
    <row r="217" s="309"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23" customWidth="true"/>
    <col min="6" max="7" width="9" style="226" customWidth="true"/>
    <col min="8" max="38" width="9" style="223" customWidth="true"/>
    <col min="39" max="261" width="9.140625" style="223"/>
    <col min="262" max="262" width="5" style="223" customWidth="true"/>
    <col min="263" max="263" width="13.85546875" style="223" customWidth="true"/>
    <col min="264" max="265" width="6.28515625" style="223" customWidth="true"/>
    <col min="266" max="267" width="7" style="223" customWidth="true"/>
    <col min="268" max="274" width="6.28515625" style="223" customWidth="true"/>
    <col min="275" max="517" width="9.140625" style="223"/>
    <col min="518" max="518" width="5" style="223" customWidth="true"/>
    <col min="519" max="519" width="13.85546875" style="223" customWidth="true"/>
    <col min="520" max="521" width="6.28515625" style="223" customWidth="true"/>
    <col min="522" max="523" width="7" style="223" customWidth="true"/>
    <col min="524" max="530" width="6.28515625" style="223" customWidth="true"/>
    <col min="531" max="773" width="9.140625" style="223"/>
    <col min="774" max="774" width="5" style="223" customWidth="true"/>
    <col min="775" max="775" width="13.85546875" style="223" customWidth="true"/>
    <col min="776" max="777" width="6.28515625" style="223" customWidth="true"/>
    <col min="778" max="779" width="7" style="223" customWidth="true"/>
    <col min="780" max="786" width="6.28515625" style="223" customWidth="true"/>
    <col min="787" max="1029" width="9.140625" style="223"/>
    <col min="1030" max="1030" width="5" style="223" customWidth="true"/>
    <col min="1031" max="1031" width="13.85546875" style="223" customWidth="true"/>
    <col min="1032" max="1033" width="6.28515625" style="223" customWidth="true"/>
    <col min="1034" max="1035" width="7" style="223" customWidth="true"/>
    <col min="1036" max="1042" width="6.28515625" style="223" customWidth="true"/>
    <col min="1043" max="1285" width="9.140625" style="223"/>
    <col min="1286" max="1286" width="5" style="223" customWidth="true"/>
    <col min="1287" max="1287" width="13.85546875" style="223" customWidth="true"/>
    <col min="1288" max="1289" width="6.28515625" style="223" customWidth="true"/>
    <col min="1290" max="1291" width="7" style="223" customWidth="true"/>
    <col min="1292" max="1298" width="6.28515625" style="223" customWidth="true"/>
    <col min="1299" max="1541" width="9.140625" style="223"/>
    <col min="1542" max="1542" width="5" style="223" customWidth="true"/>
    <col min="1543" max="1543" width="13.85546875" style="223" customWidth="true"/>
    <col min="1544" max="1545" width="6.28515625" style="223" customWidth="true"/>
    <col min="1546" max="1547" width="7" style="223" customWidth="true"/>
    <col min="1548" max="1554" width="6.28515625" style="223" customWidth="true"/>
    <col min="1555" max="1797" width="9.140625" style="223"/>
    <col min="1798" max="1798" width="5" style="223" customWidth="true"/>
    <col min="1799" max="1799" width="13.85546875" style="223" customWidth="true"/>
    <col min="1800" max="1801" width="6.28515625" style="223" customWidth="true"/>
    <col min="1802" max="1803" width="7" style="223" customWidth="true"/>
    <col min="1804" max="1810" width="6.28515625" style="223" customWidth="true"/>
    <col min="1811" max="2053" width="9.140625" style="223"/>
    <col min="2054" max="2054" width="5" style="223" customWidth="true"/>
    <col min="2055" max="2055" width="13.85546875" style="223" customWidth="true"/>
    <col min="2056" max="2057" width="6.28515625" style="223" customWidth="true"/>
    <col min="2058" max="2059" width="7" style="223" customWidth="true"/>
    <col min="2060" max="2066" width="6.28515625" style="223" customWidth="true"/>
    <col min="2067" max="2309" width="9.140625" style="223"/>
    <col min="2310" max="2310" width="5" style="223" customWidth="true"/>
    <col min="2311" max="2311" width="13.85546875" style="223" customWidth="true"/>
    <col min="2312" max="2313" width="6.28515625" style="223" customWidth="true"/>
    <col min="2314" max="2315" width="7" style="223" customWidth="true"/>
    <col min="2316" max="2322" width="6.28515625" style="223" customWidth="true"/>
    <col min="2323" max="2565" width="9.140625" style="223"/>
    <col min="2566" max="2566" width="5" style="223" customWidth="true"/>
    <col min="2567" max="2567" width="13.85546875" style="223" customWidth="true"/>
    <col min="2568" max="2569" width="6.28515625" style="223" customWidth="true"/>
    <col min="2570" max="2571" width="7" style="223" customWidth="true"/>
    <col min="2572" max="2578" width="6.28515625" style="223" customWidth="true"/>
    <col min="2579" max="2821" width="9.140625" style="223"/>
    <col min="2822" max="2822" width="5" style="223" customWidth="true"/>
    <col min="2823" max="2823" width="13.85546875" style="223" customWidth="true"/>
    <col min="2824" max="2825" width="6.28515625" style="223" customWidth="true"/>
    <col min="2826" max="2827" width="7" style="223" customWidth="true"/>
    <col min="2828" max="2834" width="6.28515625" style="223" customWidth="true"/>
    <col min="2835" max="3077" width="9.140625" style="223"/>
    <col min="3078" max="3078" width="5" style="223" customWidth="true"/>
    <col min="3079" max="3079" width="13.85546875" style="223" customWidth="true"/>
    <col min="3080" max="3081" width="6.28515625" style="223" customWidth="true"/>
    <col min="3082" max="3083" width="7" style="223" customWidth="true"/>
    <col min="3084" max="3090" width="6.28515625" style="223" customWidth="true"/>
    <col min="3091" max="3333" width="9.140625" style="223"/>
    <col min="3334" max="3334" width="5" style="223" customWidth="true"/>
    <col min="3335" max="3335" width="13.85546875" style="223" customWidth="true"/>
    <col min="3336" max="3337" width="6.28515625" style="223" customWidth="true"/>
    <col min="3338" max="3339" width="7" style="223" customWidth="true"/>
    <col min="3340" max="3346" width="6.28515625" style="223" customWidth="true"/>
    <col min="3347" max="3589" width="9.140625" style="223"/>
    <col min="3590" max="3590" width="5" style="223" customWidth="true"/>
    <col min="3591" max="3591" width="13.85546875" style="223" customWidth="true"/>
    <col min="3592" max="3593" width="6.28515625" style="223" customWidth="true"/>
    <col min="3594" max="3595" width="7" style="223" customWidth="true"/>
    <col min="3596" max="3602" width="6.28515625" style="223" customWidth="true"/>
    <col min="3603" max="3845" width="9.140625" style="223"/>
    <col min="3846" max="3846" width="5" style="223" customWidth="true"/>
    <col min="3847" max="3847" width="13.85546875" style="223" customWidth="true"/>
    <col min="3848" max="3849" width="6.28515625" style="223" customWidth="true"/>
    <col min="3850" max="3851" width="7" style="223" customWidth="true"/>
    <col min="3852" max="3858" width="6.28515625" style="223" customWidth="true"/>
    <col min="3859" max="4101" width="9.140625" style="223"/>
    <col min="4102" max="4102" width="5" style="223" customWidth="true"/>
    <col min="4103" max="4103" width="13.85546875" style="223" customWidth="true"/>
    <col min="4104" max="4105" width="6.28515625" style="223" customWidth="true"/>
    <col min="4106" max="4107" width="7" style="223" customWidth="true"/>
    <col min="4108" max="4114" width="6.28515625" style="223" customWidth="true"/>
    <col min="4115" max="4357" width="9.140625" style="223"/>
    <col min="4358" max="4358" width="5" style="223" customWidth="true"/>
    <col min="4359" max="4359" width="13.85546875" style="223" customWidth="true"/>
    <col min="4360" max="4361" width="6.28515625" style="223" customWidth="true"/>
    <col min="4362" max="4363" width="7" style="223" customWidth="true"/>
    <col min="4364" max="4370" width="6.28515625" style="223" customWidth="true"/>
    <col min="4371" max="4613" width="9.140625" style="223"/>
    <col min="4614" max="4614" width="5" style="223" customWidth="true"/>
    <col min="4615" max="4615" width="13.85546875" style="223" customWidth="true"/>
    <col min="4616" max="4617" width="6.28515625" style="223" customWidth="true"/>
    <col min="4618" max="4619" width="7" style="223" customWidth="true"/>
    <col min="4620" max="4626" width="6.28515625" style="223" customWidth="true"/>
    <col min="4627" max="4869" width="9.140625" style="223"/>
    <col min="4870" max="4870" width="5" style="223" customWidth="true"/>
    <col min="4871" max="4871" width="13.85546875" style="223" customWidth="true"/>
    <col min="4872" max="4873" width="6.28515625" style="223" customWidth="true"/>
    <col min="4874" max="4875" width="7" style="223" customWidth="true"/>
    <col min="4876" max="4882" width="6.28515625" style="223" customWidth="true"/>
    <col min="4883" max="5125" width="9.140625" style="223"/>
    <col min="5126" max="5126" width="5" style="223" customWidth="true"/>
    <col min="5127" max="5127" width="13.85546875" style="223" customWidth="true"/>
    <col min="5128" max="5129" width="6.28515625" style="223" customWidth="true"/>
    <col min="5130" max="5131" width="7" style="223" customWidth="true"/>
    <col min="5132" max="5138" width="6.28515625" style="223" customWidth="true"/>
    <col min="5139" max="5381" width="9.140625" style="223"/>
    <col min="5382" max="5382" width="5" style="223" customWidth="true"/>
    <col min="5383" max="5383" width="13.85546875" style="223" customWidth="true"/>
    <col min="5384" max="5385" width="6.28515625" style="223" customWidth="true"/>
    <col min="5386" max="5387" width="7" style="223" customWidth="true"/>
    <col min="5388" max="5394" width="6.28515625" style="223" customWidth="true"/>
    <col min="5395" max="5637" width="9.140625" style="223"/>
    <col min="5638" max="5638" width="5" style="223" customWidth="true"/>
    <col min="5639" max="5639" width="13.85546875" style="223" customWidth="true"/>
    <col min="5640" max="5641" width="6.28515625" style="223" customWidth="true"/>
    <col min="5642" max="5643" width="7" style="223" customWidth="true"/>
    <col min="5644" max="5650" width="6.28515625" style="223" customWidth="true"/>
    <col min="5651" max="5893" width="9.140625" style="223"/>
    <col min="5894" max="5894" width="5" style="223" customWidth="true"/>
    <col min="5895" max="5895" width="13.85546875" style="223" customWidth="true"/>
    <col min="5896" max="5897" width="6.28515625" style="223" customWidth="true"/>
    <col min="5898" max="5899" width="7" style="223" customWidth="true"/>
    <col min="5900" max="5906" width="6.28515625" style="223" customWidth="true"/>
    <col min="5907" max="6149" width="9.140625" style="223"/>
    <col min="6150" max="6150" width="5" style="223" customWidth="true"/>
    <col min="6151" max="6151" width="13.85546875" style="223" customWidth="true"/>
    <col min="6152" max="6153" width="6.28515625" style="223" customWidth="true"/>
    <col min="6154" max="6155" width="7" style="223" customWidth="true"/>
    <col min="6156" max="6162" width="6.28515625" style="223" customWidth="true"/>
    <col min="6163" max="6405" width="9.140625" style="223"/>
    <col min="6406" max="6406" width="5" style="223" customWidth="true"/>
    <col min="6407" max="6407" width="13.85546875" style="223" customWidth="true"/>
    <col min="6408" max="6409" width="6.28515625" style="223" customWidth="true"/>
    <col min="6410" max="6411" width="7" style="223" customWidth="true"/>
    <col min="6412" max="6418" width="6.28515625" style="223" customWidth="true"/>
    <col min="6419" max="6661" width="9.140625" style="223"/>
    <col min="6662" max="6662" width="5" style="223" customWidth="true"/>
    <col min="6663" max="6663" width="13.85546875" style="223" customWidth="true"/>
    <col min="6664" max="6665" width="6.28515625" style="223" customWidth="true"/>
    <col min="6666" max="6667" width="7" style="223" customWidth="true"/>
    <col min="6668" max="6674" width="6.28515625" style="223" customWidth="true"/>
    <col min="6675" max="6917" width="9.140625" style="223"/>
    <col min="6918" max="6918" width="5" style="223" customWidth="true"/>
    <col min="6919" max="6919" width="13.85546875" style="223" customWidth="true"/>
    <col min="6920" max="6921" width="6.28515625" style="223" customWidth="true"/>
    <col min="6922" max="6923" width="7" style="223" customWidth="true"/>
    <col min="6924" max="6930" width="6.28515625" style="223" customWidth="true"/>
    <col min="6931" max="7173" width="9.140625" style="223"/>
    <col min="7174" max="7174" width="5" style="223" customWidth="true"/>
    <col min="7175" max="7175" width="13.85546875" style="223" customWidth="true"/>
    <col min="7176" max="7177" width="6.28515625" style="223" customWidth="true"/>
    <col min="7178" max="7179" width="7" style="223" customWidth="true"/>
    <col min="7180" max="7186" width="6.28515625" style="223" customWidth="true"/>
    <col min="7187" max="7429" width="9.140625" style="223"/>
    <col min="7430" max="7430" width="5" style="223" customWidth="true"/>
    <col min="7431" max="7431" width="13.85546875" style="223" customWidth="true"/>
    <col min="7432" max="7433" width="6.28515625" style="223" customWidth="true"/>
    <col min="7434" max="7435" width="7" style="223" customWidth="true"/>
    <col min="7436" max="7442" width="6.28515625" style="223" customWidth="true"/>
    <col min="7443" max="7685" width="9.140625" style="223"/>
    <col min="7686" max="7686" width="5" style="223" customWidth="true"/>
    <col min="7687" max="7687" width="13.85546875" style="223" customWidth="true"/>
    <col min="7688" max="7689" width="6.28515625" style="223" customWidth="true"/>
    <col min="7690" max="7691" width="7" style="223" customWidth="true"/>
    <col min="7692" max="7698" width="6.28515625" style="223" customWidth="true"/>
    <col min="7699" max="7941" width="9.140625" style="223"/>
    <col min="7942" max="7942" width="5" style="223" customWidth="true"/>
    <col min="7943" max="7943" width="13.85546875" style="223" customWidth="true"/>
    <col min="7944" max="7945" width="6.28515625" style="223" customWidth="true"/>
    <col min="7946" max="7947" width="7" style="223" customWidth="true"/>
    <col min="7948" max="7954" width="6.28515625" style="223" customWidth="true"/>
    <col min="7955" max="8197" width="9.140625" style="223"/>
    <col min="8198" max="8198" width="5" style="223" customWidth="true"/>
    <col min="8199" max="8199" width="13.85546875" style="223" customWidth="true"/>
    <col min="8200" max="8201" width="6.28515625" style="223" customWidth="true"/>
    <col min="8202" max="8203" width="7" style="223" customWidth="true"/>
    <col min="8204" max="8210" width="6.28515625" style="223" customWidth="true"/>
    <col min="8211" max="8453" width="9.140625" style="223"/>
    <col min="8454" max="8454" width="5" style="223" customWidth="true"/>
    <col min="8455" max="8455" width="13.85546875" style="223" customWidth="true"/>
    <col min="8456" max="8457" width="6.28515625" style="223" customWidth="true"/>
    <col min="8458" max="8459" width="7" style="223" customWidth="true"/>
    <col min="8460" max="8466" width="6.28515625" style="223" customWidth="true"/>
    <col min="8467" max="8709" width="9.140625" style="223"/>
    <col min="8710" max="8710" width="5" style="223" customWidth="true"/>
    <col min="8711" max="8711" width="13.85546875" style="223" customWidth="true"/>
    <col min="8712" max="8713" width="6.28515625" style="223" customWidth="true"/>
    <col min="8714" max="8715" width="7" style="223" customWidth="true"/>
    <col min="8716" max="8722" width="6.28515625" style="223" customWidth="true"/>
    <col min="8723" max="8965" width="9.140625" style="223"/>
    <col min="8966" max="8966" width="5" style="223" customWidth="true"/>
    <col min="8967" max="8967" width="13.85546875" style="223" customWidth="true"/>
    <col min="8968" max="8969" width="6.28515625" style="223" customWidth="true"/>
    <col min="8970" max="8971" width="7" style="223" customWidth="true"/>
    <col min="8972" max="8978" width="6.28515625" style="223" customWidth="true"/>
    <col min="8979" max="9221" width="9.140625" style="223"/>
    <col min="9222" max="9222" width="5" style="223" customWidth="true"/>
    <col min="9223" max="9223" width="13.85546875" style="223" customWidth="true"/>
    <col min="9224" max="9225" width="6.28515625" style="223" customWidth="true"/>
    <col min="9226" max="9227" width="7" style="223" customWidth="true"/>
    <col min="9228" max="9234" width="6.28515625" style="223" customWidth="true"/>
    <col min="9235" max="9477" width="9.140625" style="223"/>
    <col min="9478" max="9478" width="5" style="223" customWidth="true"/>
    <col min="9479" max="9479" width="13.85546875" style="223" customWidth="true"/>
    <col min="9480" max="9481" width="6.28515625" style="223" customWidth="true"/>
    <col min="9482" max="9483" width="7" style="223" customWidth="true"/>
    <col min="9484" max="9490" width="6.28515625" style="223" customWidth="true"/>
    <col min="9491" max="9733" width="9.140625" style="223"/>
    <col min="9734" max="9734" width="5" style="223" customWidth="true"/>
    <col min="9735" max="9735" width="13.85546875" style="223" customWidth="true"/>
    <col min="9736" max="9737" width="6.28515625" style="223" customWidth="true"/>
    <col min="9738" max="9739" width="7" style="223" customWidth="true"/>
    <col min="9740" max="9746" width="6.28515625" style="223" customWidth="true"/>
    <col min="9747" max="9989" width="9.140625" style="223"/>
    <col min="9990" max="9990" width="5" style="223" customWidth="true"/>
    <col min="9991" max="9991" width="13.85546875" style="223" customWidth="true"/>
    <col min="9992" max="9993" width="6.28515625" style="223" customWidth="true"/>
    <col min="9994" max="9995" width="7" style="223" customWidth="true"/>
    <col min="9996" max="10002" width="6.28515625" style="223" customWidth="true"/>
    <col min="10003" max="10245" width="9.140625" style="223"/>
    <col min="10246" max="10246" width="5" style="223" customWidth="true"/>
    <col min="10247" max="10247" width="13.85546875" style="223" customWidth="true"/>
    <col min="10248" max="10249" width="6.28515625" style="223" customWidth="true"/>
    <col min="10250" max="10251" width="7" style="223" customWidth="true"/>
    <col min="10252" max="10258" width="6.28515625" style="223" customWidth="true"/>
    <col min="10259" max="10501" width="9.140625" style="223"/>
    <col min="10502" max="10502" width="5" style="223" customWidth="true"/>
    <col min="10503" max="10503" width="13.85546875" style="223" customWidth="true"/>
    <col min="10504" max="10505" width="6.28515625" style="223" customWidth="true"/>
    <col min="10506" max="10507" width="7" style="223" customWidth="true"/>
    <col min="10508" max="10514" width="6.28515625" style="223" customWidth="true"/>
    <col min="10515" max="10757" width="9.140625" style="223"/>
    <col min="10758" max="10758" width="5" style="223" customWidth="true"/>
    <col min="10759" max="10759" width="13.85546875" style="223" customWidth="true"/>
    <col min="10760" max="10761" width="6.28515625" style="223" customWidth="true"/>
    <col min="10762" max="10763" width="7" style="223" customWidth="true"/>
    <col min="10764" max="10770" width="6.28515625" style="223" customWidth="true"/>
    <col min="10771" max="11013" width="9.140625" style="223"/>
    <col min="11014" max="11014" width="5" style="223" customWidth="true"/>
    <col min="11015" max="11015" width="13.85546875" style="223" customWidth="true"/>
    <col min="11016" max="11017" width="6.28515625" style="223" customWidth="true"/>
    <col min="11018" max="11019" width="7" style="223" customWidth="true"/>
    <col min="11020" max="11026" width="6.28515625" style="223" customWidth="true"/>
    <col min="11027" max="11269" width="9.140625" style="223"/>
    <col min="11270" max="11270" width="5" style="223" customWidth="true"/>
    <col min="11271" max="11271" width="13.85546875" style="223" customWidth="true"/>
    <col min="11272" max="11273" width="6.28515625" style="223" customWidth="true"/>
    <col min="11274" max="11275" width="7" style="223" customWidth="true"/>
    <col min="11276" max="11282" width="6.28515625" style="223" customWidth="true"/>
    <col min="11283" max="11525" width="9.140625" style="223"/>
    <col min="11526" max="11526" width="5" style="223" customWidth="true"/>
    <col min="11527" max="11527" width="13.85546875" style="223" customWidth="true"/>
    <col min="11528" max="11529" width="6.28515625" style="223" customWidth="true"/>
    <col min="11530" max="11531" width="7" style="223" customWidth="true"/>
    <col min="11532" max="11538" width="6.28515625" style="223" customWidth="true"/>
    <col min="11539" max="11781" width="9.140625" style="223"/>
    <col min="11782" max="11782" width="5" style="223" customWidth="true"/>
    <col min="11783" max="11783" width="13.85546875" style="223" customWidth="true"/>
    <col min="11784" max="11785" width="6.28515625" style="223" customWidth="true"/>
    <col min="11786" max="11787" width="7" style="223" customWidth="true"/>
    <col min="11788" max="11794" width="6.28515625" style="223" customWidth="true"/>
    <col min="11795" max="12037" width="9.140625" style="223"/>
    <col min="12038" max="12038" width="5" style="223" customWidth="true"/>
    <col min="12039" max="12039" width="13.85546875" style="223" customWidth="true"/>
    <col min="12040" max="12041" width="6.28515625" style="223" customWidth="true"/>
    <col min="12042" max="12043" width="7" style="223" customWidth="true"/>
    <col min="12044" max="12050" width="6.28515625" style="223" customWidth="true"/>
    <col min="12051" max="12293" width="9.140625" style="223"/>
    <col min="12294" max="12294" width="5" style="223" customWidth="true"/>
    <col min="12295" max="12295" width="13.85546875" style="223" customWidth="true"/>
    <col min="12296" max="12297" width="6.28515625" style="223" customWidth="true"/>
    <col min="12298" max="12299" width="7" style="223" customWidth="true"/>
    <col min="12300" max="12306" width="6.28515625" style="223" customWidth="true"/>
    <col min="12307" max="12549" width="9.140625" style="223"/>
    <col min="12550" max="12550" width="5" style="223" customWidth="true"/>
    <col min="12551" max="12551" width="13.85546875" style="223" customWidth="true"/>
    <col min="12552" max="12553" width="6.28515625" style="223" customWidth="true"/>
    <col min="12554" max="12555" width="7" style="223" customWidth="true"/>
    <col min="12556" max="12562" width="6.28515625" style="223" customWidth="true"/>
    <col min="12563" max="12805" width="9.140625" style="223"/>
    <col min="12806" max="12806" width="5" style="223" customWidth="true"/>
    <col min="12807" max="12807" width="13.85546875" style="223" customWidth="true"/>
    <col min="12808" max="12809" width="6.28515625" style="223" customWidth="true"/>
    <col min="12810" max="12811" width="7" style="223" customWidth="true"/>
    <col min="12812" max="12818" width="6.28515625" style="223" customWidth="true"/>
    <col min="12819" max="13061" width="9.140625" style="223"/>
    <col min="13062" max="13062" width="5" style="223" customWidth="true"/>
    <col min="13063" max="13063" width="13.85546875" style="223" customWidth="true"/>
    <col min="13064" max="13065" width="6.28515625" style="223" customWidth="true"/>
    <col min="13066" max="13067" width="7" style="223" customWidth="true"/>
    <col min="13068" max="13074" width="6.28515625" style="223" customWidth="true"/>
    <col min="13075" max="13317" width="9.140625" style="223"/>
    <col min="13318" max="13318" width="5" style="223" customWidth="true"/>
    <col min="13319" max="13319" width="13.85546875" style="223" customWidth="true"/>
    <col min="13320" max="13321" width="6.28515625" style="223" customWidth="true"/>
    <col min="13322" max="13323" width="7" style="223" customWidth="true"/>
    <col min="13324" max="13330" width="6.28515625" style="223" customWidth="true"/>
    <col min="13331" max="13573" width="9.140625" style="223"/>
    <col min="13574" max="13574" width="5" style="223" customWidth="true"/>
    <col min="13575" max="13575" width="13.85546875" style="223" customWidth="true"/>
    <col min="13576" max="13577" width="6.28515625" style="223" customWidth="true"/>
    <col min="13578" max="13579" width="7" style="223" customWidth="true"/>
    <col min="13580" max="13586" width="6.28515625" style="223" customWidth="true"/>
    <col min="13587" max="13829" width="9.140625" style="223"/>
    <col min="13830" max="13830" width="5" style="223" customWidth="true"/>
    <col min="13831" max="13831" width="13.85546875" style="223" customWidth="true"/>
    <col min="13832" max="13833" width="6.28515625" style="223" customWidth="true"/>
    <col min="13834" max="13835" width="7" style="223" customWidth="true"/>
    <col min="13836" max="13842" width="6.28515625" style="223" customWidth="true"/>
    <col min="13843" max="14085" width="9.140625" style="223"/>
    <col min="14086" max="14086" width="5" style="223" customWidth="true"/>
    <col min="14087" max="14087" width="13.85546875" style="223" customWidth="true"/>
    <col min="14088" max="14089" width="6.28515625" style="223" customWidth="true"/>
    <col min="14090" max="14091" width="7" style="223" customWidth="true"/>
    <col min="14092" max="14098" width="6.28515625" style="223" customWidth="true"/>
    <col min="14099" max="14341" width="9.140625" style="223"/>
    <col min="14342" max="14342" width="5" style="223" customWidth="true"/>
    <col min="14343" max="14343" width="13.85546875" style="223" customWidth="true"/>
    <col min="14344" max="14345" width="6.28515625" style="223" customWidth="true"/>
    <col min="14346" max="14347" width="7" style="223" customWidth="true"/>
    <col min="14348" max="14354" width="6.28515625" style="223" customWidth="true"/>
    <col min="14355" max="14597" width="9.140625" style="223"/>
    <col min="14598" max="14598" width="5" style="223" customWidth="true"/>
    <col min="14599" max="14599" width="13.85546875" style="223" customWidth="true"/>
    <col min="14600" max="14601" width="6.28515625" style="223" customWidth="true"/>
    <col min="14602" max="14603" width="7" style="223" customWidth="true"/>
    <col min="14604" max="14610" width="6.28515625" style="223" customWidth="true"/>
    <col min="14611" max="14853" width="9.140625" style="223"/>
    <col min="14854" max="14854" width="5" style="223" customWidth="true"/>
    <col min="14855" max="14855" width="13.85546875" style="223" customWidth="true"/>
    <col min="14856" max="14857" width="6.28515625" style="223" customWidth="true"/>
    <col min="14858" max="14859" width="7" style="223" customWidth="true"/>
    <col min="14860" max="14866" width="6.28515625" style="223" customWidth="true"/>
    <col min="14867" max="15109" width="9.140625" style="223"/>
    <col min="15110" max="15110" width="5" style="223" customWidth="true"/>
    <col min="15111" max="15111" width="13.85546875" style="223" customWidth="true"/>
    <col min="15112" max="15113" width="6.28515625" style="223" customWidth="true"/>
    <col min="15114" max="15115" width="7" style="223" customWidth="true"/>
    <col min="15116" max="15122" width="6.28515625" style="223" customWidth="true"/>
    <col min="15123" max="15365" width="9.140625" style="223"/>
    <col min="15366" max="15366" width="5" style="223" customWidth="true"/>
    <col min="15367" max="15367" width="13.85546875" style="223" customWidth="true"/>
    <col min="15368" max="15369" width="6.28515625" style="223" customWidth="true"/>
    <col min="15370" max="15371" width="7" style="223" customWidth="true"/>
    <col min="15372" max="15378" width="6.28515625" style="223" customWidth="true"/>
    <col min="15379" max="15621" width="9.140625" style="223"/>
    <col min="15622" max="15622" width="5" style="223" customWidth="true"/>
    <col min="15623" max="15623" width="13.85546875" style="223" customWidth="true"/>
    <col min="15624" max="15625" width="6.28515625" style="223" customWidth="true"/>
    <col min="15626" max="15627" width="7" style="223" customWidth="true"/>
    <col min="15628" max="15634" width="6.28515625" style="223" customWidth="true"/>
    <col min="15635" max="15877" width="9.140625" style="223"/>
    <col min="15878" max="15878" width="5" style="223" customWidth="true"/>
    <col min="15879" max="15879" width="13.85546875" style="223" customWidth="true"/>
    <col min="15880" max="15881" width="6.28515625" style="223" customWidth="true"/>
    <col min="15882" max="15883" width="7" style="223" customWidth="true"/>
    <col min="15884" max="15890" width="6.28515625" style="223" customWidth="true"/>
    <col min="15891" max="16133" width="9.140625" style="223"/>
    <col min="16134" max="16134" width="5" style="223" customWidth="true"/>
    <col min="16135" max="16135" width="13.85546875" style="223" customWidth="true"/>
    <col min="16136" max="16137" width="6.28515625" style="223" customWidth="true"/>
    <col min="16138" max="16139" width="7" style="223" customWidth="true"/>
    <col min="16140" max="16146" width="6.28515625" style="223" customWidth="true"/>
    <col min="16147" max="16384" width="9.140625" style="223"/>
  </cols>
  <sheetData>
    <row r="1" x14ac:dyDescent="0.2">
      <c r="A1" s="191" t="s">
        <v>63</v>
      </c>
    </row>
    <row r="4" ht="29.1" customHeight="true" x14ac:dyDescent="0.4">
      <c r="A4" s="222"/>
      <c r="B4" s="912" t="s">
        <v>123</v>
      </c>
      <c r="C4" s="912"/>
      <c r="D4" s="912"/>
      <c r="E4" s="912"/>
      <c r="F4" s="912"/>
      <c r="G4" s="912"/>
      <c r="H4" s="912"/>
      <c r="I4" s="912"/>
      <c r="J4" s="912"/>
      <c r="K4" s="912"/>
      <c r="L4" s="912"/>
      <c r="M4" s="912"/>
      <c r="N4" s="912"/>
      <c r="O4" s="912"/>
      <c r="P4" s="912"/>
      <c r="Q4" s="912"/>
      <c r="R4" s="912"/>
      <c r="S4" s="912"/>
      <c r="T4" s="912"/>
      <c r="U4" s="912"/>
      <c r="V4" s="912"/>
      <c r="W4" s="912"/>
      <c r="X4" s="912"/>
      <c r="Y4" s="912"/>
    </row>
    <row r="5" ht="29.1" customHeight="true" x14ac:dyDescent="0.4">
      <c r="A5" s="222"/>
      <c r="B5" s="938" t="str">
        <f ca="true">IF(ISERROR(INDIRECT(CONCATENATE($B105,"!A2"))),"",INDIRECT(CONCATENATE($B105,"!A2")))</f>
        <v>Egypt</v>
      </c>
      <c r="C5" s="938"/>
      <c r="D5" s="938"/>
      <c r="E5" s="938"/>
      <c r="F5" s="938"/>
      <c r="G5" s="938"/>
      <c r="H5" s="938"/>
      <c r="I5" s="938"/>
      <c r="J5" s="938"/>
      <c r="K5" s="938"/>
      <c r="L5" s="938"/>
      <c r="M5" s="938"/>
      <c r="N5" s="938"/>
      <c r="O5" s="938"/>
      <c r="P5" s="938"/>
      <c r="Q5" s="938"/>
      <c r="R5" s="938"/>
      <c r="S5" s="938"/>
      <c r="T5" s="938"/>
      <c r="U5" s="938"/>
      <c r="V5" s="938"/>
      <c r="W5" s="938"/>
      <c r="X5" s="938"/>
      <c r="Y5" s="938"/>
    </row>
    <row r="6" x14ac:dyDescent="0.2">
      <c r="F6" s="223"/>
      <c r="G6" s="223"/>
      <c r="J6" s="224"/>
      <c r="K6" s="224"/>
      <c r="L6" s="224"/>
      <c r="M6" s="224"/>
      <c r="N6" s="224"/>
      <c r="O6" s="224"/>
      <c r="P6" s="224"/>
    </row>
    <row r="7" s="225" customFormat="true" ht="18" x14ac:dyDescent="0.25">
      <c r="B7" s="930" t="str">
        <f>B118</f>
        <v>National use of drinking water sources, 2000–2020</v>
      </c>
      <c r="C7" s="930"/>
      <c r="D7" s="930"/>
      <c r="E7" s="930"/>
      <c r="F7" s="930"/>
      <c r="G7" s="930"/>
      <c r="H7" s="930"/>
      <c r="I7" s="930"/>
      <c r="J7" s="930" t="str">
        <f>B218</f>
        <v>Urban use of drinking water sources,  2000–2020</v>
      </c>
      <c r="K7" s="930"/>
      <c r="L7" s="930"/>
      <c r="M7" s="930"/>
      <c r="N7" s="930"/>
      <c r="O7" s="930"/>
      <c r="P7" s="930"/>
      <c r="Q7" s="930"/>
      <c r="R7" s="930" t="str">
        <f>B318</f>
        <v>Rural use of drinking water sources, 2000–2020</v>
      </c>
      <c r="S7" s="930"/>
      <c r="T7" s="930"/>
      <c r="U7" s="930"/>
      <c r="V7" s="930"/>
      <c r="W7" s="930"/>
      <c r="X7" s="930"/>
      <c r="Y7" s="930"/>
    </row>
    <row r="8" s="225" customFormat="true" x14ac:dyDescent="0.2"/>
    <row r="17" x14ac:dyDescent="0.2">
      <c r="Q17" s="224"/>
      <c r="R17" s="224"/>
      <c r="S17" s="224"/>
      <c r="T17" s="224"/>
      <c r="U17" s="224"/>
      <c r="V17" s="224"/>
    </row>
    <row r="18" x14ac:dyDescent="0.2">
      <c r="Q18" s="224"/>
      <c r="R18" s="224"/>
      <c r="S18" s="224"/>
      <c r="T18" s="224"/>
      <c r="U18" s="224"/>
      <c r="V18" s="224"/>
    </row>
    <row r="19" x14ac:dyDescent="0.2">
      <c r="Q19" s="224"/>
      <c r="R19" s="224"/>
      <c r="S19" s="224"/>
      <c r="T19" s="224"/>
      <c r="U19" s="224"/>
      <c r="V19" s="224"/>
    </row>
    <row r="20" x14ac:dyDescent="0.2">
      <c r="Q20" s="224"/>
      <c r="R20" s="224"/>
      <c r="S20" s="224"/>
      <c r="T20" s="224"/>
      <c r="U20" s="224"/>
      <c r="V20" s="224"/>
    </row>
    <row r="21" x14ac:dyDescent="0.2">
      <c r="Q21" s="224"/>
      <c r="R21" s="224"/>
      <c r="S21" s="224"/>
      <c r="T21" s="224"/>
      <c r="U21" s="224"/>
      <c r="V21" s="224"/>
    </row>
    <row r="22" x14ac:dyDescent="0.2">
      <c r="Q22" s="224"/>
      <c r="R22" s="224"/>
      <c r="S22" s="224"/>
      <c r="T22" s="224"/>
      <c r="U22" s="224"/>
      <c r="V22" s="224"/>
    </row>
    <row r="23" x14ac:dyDescent="0.2">
      <c r="Q23" s="224"/>
      <c r="R23" s="224"/>
      <c r="S23" s="224"/>
      <c r="T23" s="224"/>
      <c r="U23" s="224"/>
      <c r="V23" s="224"/>
    </row>
    <row r="31" s="227" customFormat="true" x14ac:dyDescent="0.2">
      <c r="B31" s="942" t="str">
        <f ca="true">IF(ISERROR(INDIRECT(CONCATENATE($B105,"!A2"))),"",INDIRECT(CONCATENATE($B105,"!A2")))</f>
        <v>Egypt</v>
      </c>
      <c r="C31" s="943"/>
      <c r="D31" s="943"/>
      <c r="E31" s="944"/>
      <c r="F31" s="940" t="s">
        <v>0</v>
      </c>
      <c r="G31" s="940"/>
      <c r="H31" s="940"/>
      <c r="I31" s="941"/>
      <c r="J31" s="939" t="s">
        <v>1</v>
      </c>
      <c r="K31" s="940"/>
      <c r="L31" s="940"/>
      <c r="M31" s="941"/>
      <c r="N31" s="939" t="s">
        <v>2</v>
      </c>
      <c r="O31" s="940"/>
      <c r="P31" s="940"/>
      <c r="Q31" s="941"/>
      <c r="R31" s="939" t="s">
        <v>3</v>
      </c>
      <c r="S31" s="940"/>
      <c r="T31" s="940"/>
      <c r="U31" s="941"/>
      <c r="V31" s="939" t="s">
        <v>4</v>
      </c>
      <c r="W31" s="940"/>
      <c r="X31" s="940"/>
      <c r="Y31" s="941"/>
    </row>
    <row r="32" s="231" customFormat="true" ht="22.5" customHeight="true" x14ac:dyDescent="0.2">
      <c r="B32" s="945"/>
      <c r="C32" s="946"/>
      <c r="D32" s="946"/>
      <c r="E32" s="947"/>
      <c r="F32" s="228" t="s">
        <v>15</v>
      </c>
      <c r="G32" s="229" t="s">
        <v>16</v>
      </c>
      <c r="H32" s="229" t="s">
        <v>22</v>
      </c>
      <c r="I32" s="230" t="s">
        <v>24</v>
      </c>
      <c r="J32" s="228" t="s">
        <v>15</v>
      </c>
      <c r="K32" s="229" t="s">
        <v>16</v>
      </c>
      <c r="L32" s="229" t="s">
        <v>22</v>
      </c>
      <c r="M32" s="230" t="s">
        <v>23</v>
      </c>
      <c r="N32" s="228" t="s">
        <v>15</v>
      </c>
      <c r="O32" s="229" t="s">
        <v>16</v>
      </c>
      <c r="P32" s="229" t="s">
        <v>22</v>
      </c>
      <c r="Q32" s="230" t="s">
        <v>23</v>
      </c>
      <c r="R32" s="228" t="s">
        <v>15</v>
      </c>
      <c r="S32" s="229" t="s">
        <v>16</v>
      </c>
      <c r="T32" s="229" t="s">
        <v>22</v>
      </c>
      <c r="U32" s="230" t="s">
        <v>23</v>
      </c>
      <c r="V32" s="228" t="s">
        <v>15</v>
      </c>
      <c r="W32" s="229" t="s">
        <v>16</v>
      </c>
      <c r="X32" s="229" t="s">
        <v>22</v>
      </c>
      <c r="Y32" s="230" t="s">
        <v>23</v>
      </c>
    </row>
    <row r="33" x14ac:dyDescent="0.2">
      <c r="B33" s="934" t="s">
        <v>5</v>
      </c>
      <c r="C33" s="917"/>
      <c r="D33" s="932" t="s">
        <v>25</v>
      </c>
      <c r="E33" s="220">
        <f>C99</f>
        <v>2000</v>
      </c>
      <c r="F33" s="232">
        <f ca="true">E99</f>
        <v>94.745758879632973</v>
      </c>
      <c r="G33" s="233">
        <f t="shared" ref="G33:I34" ca="true" si="0">F99</f>
        <v>1.2795926665787325</v>
      </c>
      <c r="H33" s="234">
        <f t="shared" ca="true" si="0"/>
        <v>3.8088427678093808</v>
      </c>
      <c r="I33" s="235">
        <f t="shared" ca="true" si="0"/>
        <v>0.16580568597891343</v>
      </c>
      <c r="J33" s="232">
        <f ca="true">J99</f>
        <v>96.96924466837072</v>
      </c>
      <c r="K33" s="233">
        <f t="shared" ref="K33:M34" ca="true" si="1">K99</f>
        <v>0.56577478530482328</v>
      </c>
      <c r="L33" s="234">
        <f t="shared" ca="true" si="1"/>
        <v>2.3788866180610597</v>
      </c>
      <c r="M33" s="235">
        <f t="shared" ca="true" si="1"/>
        <v>8.6093928263398567E-2</v>
      </c>
      <c r="N33" s="232">
        <f ca="true">O99</f>
        <v>97.990218201498394</v>
      </c>
      <c r="O33" s="233">
        <f t="shared" ref="O33:Q34" ca="true" si="2">P99</f>
        <v>0.37550435112073538</v>
      </c>
      <c r="P33" s="234">
        <f t="shared" ca="true" si="2"/>
        <v>1.6252750866650558</v>
      </c>
      <c r="Q33" s="235">
        <f t="shared" ca="true" si="2"/>
        <v>9.0023607158141172E-3</v>
      </c>
      <c r="R33" s="232">
        <f ca="true">T99</f>
        <v>99.453091077191971</v>
      </c>
      <c r="S33" s="233">
        <f t="shared" ref="S33:U34" ca="true" si="3">U99</f>
        <v>0.12922187901051735</v>
      </c>
      <c r="T33" s="234">
        <f t="shared" ca="true" si="3"/>
        <v>0.41768704379751398</v>
      </c>
      <c r="U33" s="235">
        <f t="shared" ca="true" si="3"/>
        <v>0</v>
      </c>
      <c r="V33" s="232">
        <f ca="true">Y99</f>
        <v>99.79928769351524</v>
      </c>
      <c r="W33" s="233">
        <f t="shared" ref="W33:Y34" ca="true" si="4">Z99</f>
        <v>5.60557415393046E-2</v>
      </c>
      <c r="X33" s="234">
        <f t="shared" ca="true" si="4"/>
        <v>0.14465656494544987</v>
      </c>
      <c r="Y33" s="235">
        <f t="shared" ca="true" si="4"/>
        <v>0</v>
      </c>
    </row>
    <row r="34" x14ac:dyDescent="0.2">
      <c r="B34" s="935"/>
      <c r="C34" s="936"/>
      <c r="D34" s="933"/>
      <c r="E34" s="221">
        <f>C100</f>
        <v>2020</v>
      </c>
      <c r="F34" s="237">
        <f ca="true">E100</f>
        <v>98.667442872143056</v>
      </c>
      <c r="G34" s="238">
        <f t="shared" ca="true" si="0"/>
        <v>1.3325571278569441</v>
      </c>
      <c r="H34" s="239">
        <f t="shared" ca="true" si="0"/>
        <v>0</v>
      </c>
      <c r="I34" s="240">
        <f t="shared" ca="true" si="0"/>
        <v>0</v>
      </c>
      <c r="J34" s="237">
        <f ca="true">J100</f>
        <v>99.419926516164239</v>
      </c>
      <c r="K34" s="238">
        <f t="shared" ca="true" si="1"/>
        <v>0.58007348383576129</v>
      </c>
      <c r="L34" s="239">
        <f t="shared" ca="true" si="1"/>
        <v>0</v>
      </c>
      <c r="M34" s="240">
        <f t="shared" ca="true" si="1"/>
        <v>0</v>
      </c>
      <c r="N34" s="237">
        <f ca="true">O100</f>
        <v>99.611569197149478</v>
      </c>
      <c r="O34" s="238">
        <f t="shared" ca="true" si="2"/>
        <v>0.38171746468181544</v>
      </c>
      <c r="P34" s="239">
        <f t="shared" ca="true" si="2"/>
        <v>0</v>
      </c>
      <c r="Q34" s="240">
        <f t="shared" ca="true" si="2"/>
        <v>6.7133381687079687E-3</v>
      </c>
      <c r="R34" s="237">
        <f ca="true">T100</f>
        <v>99.852184567792989</v>
      </c>
      <c r="S34" s="238">
        <f t="shared" ca="true" si="3"/>
        <v>0.12974043112586892</v>
      </c>
      <c r="T34" s="239">
        <f t="shared" ca="true" si="3"/>
        <v>1.8075001081143682E-2</v>
      </c>
      <c r="U34" s="240">
        <f t="shared" ca="true" si="3"/>
        <v>0</v>
      </c>
      <c r="V34" s="237">
        <f ca="true">Y100</f>
        <v>99.942774184640797</v>
      </c>
      <c r="W34" s="238">
        <f t="shared" ca="true" si="4"/>
        <v>5.6136335718349424E-2</v>
      </c>
      <c r="X34" s="239">
        <f t="shared" ca="true" si="4"/>
        <v>0</v>
      </c>
      <c r="Y34" s="240">
        <f t="shared" ca="true" si="4"/>
        <v>1.0894796408464464E-3</v>
      </c>
    </row>
    <row r="35" x14ac:dyDescent="0.2">
      <c r="F35" s="223"/>
      <c r="H35" s="226"/>
    </row>
    <row r="36" x14ac:dyDescent="0.2">
      <c r="B36" s="934" t="s">
        <v>6</v>
      </c>
      <c r="C36" s="917"/>
      <c r="D36" s="932" t="s">
        <v>25</v>
      </c>
      <c r="E36" s="220">
        <f>C199</f>
        <v>2000</v>
      </c>
      <c r="F36" s="232">
        <f ca="true">E199</f>
        <v>99.073587677101969</v>
      </c>
      <c r="G36" s="233">
        <f t="shared" ref="G36:I37" ca="true" si="5">F199</f>
        <v>0.53174990151843393</v>
      </c>
      <c r="H36" s="234">
        <f t="shared" ca="true" si="5"/>
        <v>0.38414360316147622</v>
      </c>
      <c r="I36" s="235">
        <f t="shared" ca="true" si="5"/>
        <v>1.0518818218122172E-2</v>
      </c>
      <c r="J36" s="232">
        <f ca="true">J199</f>
        <v>99.682296434855573</v>
      </c>
      <c r="K36" s="233">
        <f t="shared" ref="K36:M37" ca="true" si="6">K199</f>
        <v>6.3083149530941518E-2</v>
      </c>
      <c r="L36" s="234">
        <f t="shared" ca="true" si="6"/>
        <v>0.25462041561348769</v>
      </c>
      <c r="M36" s="235">
        <f t="shared" ca="true" si="6"/>
        <v>0</v>
      </c>
      <c r="N36" s="232">
        <f ca="true">O199</f>
        <v>99.950087220897316</v>
      </c>
      <c r="O36" s="233">
        <f t="shared" ref="O36:Q37" ca="true" si="7">P199</f>
        <v>4.9912779102683658E-2</v>
      </c>
      <c r="P36" s="234">
        <f t="shared" ca="true" si="7"/>
        <v>0</v>
      </c>
      <c r="Q36" s="235">
        <f t="shared" ca="true" si="7"/>
        <v>0</v>
      </c>
      <c r="R36" s="232">
        <f ca="true">T199</f>
        <v>99.894410865774958</v>
      </c>
      <c r="S36" s="233">
        <f t="shared" ref="S36:U37" ca="true" si="8">U199</f>
        <v>6.0189107878926403E-2</v>
      </c>
      <c r="T36" s="234">
        <f t="shared" ca="true" si="8"/>
        <v>4.5400026346115396E-2</v>
      </c>
      <c r="U36" s="235">
        <f t="shared" ca="true" si="8"/>
        <v>0</v>
      </c>
      <c r="V36" s="232">
        <f ca="true">Y199</f>
        <v>99.786611097258046</v>
      </c>
      <c r="W36" s="233">
        <f t="shared" ref="W36:Y37" ca="true" si="9">Z199</f>
        <v>6.5619140827424843E-2</v>
      </c>
      <c r="X36" s="234">
        <f t="shared" ca="true" si="9"/>
        <v>0.10060358791105273</v>
      </c>
      <c r="Y36" s="235">
        <f t="shared" ca="true" si="9"/>
        <v>4.7166174003485217E-2</v>
      </c>
    </row>
    <row r="37" x14ac:dyDescent="0.2">
      <c r="B37" s="935"/>
      <c r="C37" s="936"/>
      <c r="D37" s="933"/>
      <c r="E37" s="221">
        <f>C200</f>
        <v>2020</v>
      </c>
      <c r="F37" s="237">
        <f ca="true">E200</f>
        <v>99.303535387434252</v>
      </c>
      <c r="G37" s="238">
        <f t="shared" ca="true" si="5"/>
        <v>0.53298408184025792</v>
      </c>
      <c r="H37" s="239">
        <f t="shared" ca="true" si="5"/>
        <v>0.16208517728838956</v>
      </c>
      <c r="I37" s="240">
        <f t="shared" ca="true" si="5"/>
        <v>1.395353437097846E-3</v>
      </c>
      <c r="J37" s="237">
        <f ca="true">J200</f>
        <v>99.936755817869667</v>
      </c>
      <c r="K37" s="238">
        <f t="shared" ca="true" si="6"/>
        <v>6.3244182130333115E-2</v>
      </c>
      <c r="L37" s="239">
        <f t="shared" ca="true" si="6"/>
        <v>0</v>
      </c>
      <c r="M37" s="240">
        <f t="shared" ca="true" si="6"/>
        <v>0</v>
      </c>
      <c r="N37" s="237">
        <f ca="true">O200</f>
        <v>99.798413133374723</v>
      </c>
      <c r="O37" s="238">
        <f t="shared" ca="true" si="7"/>
        <v>4.9837036545207096E-2</v>
      </c>
      <c r="P37" s="239">
        <f t="shared" ca="true" si="7"/>
        <v>0.15174983008006393</v>
      </c>
      <c r="Q37" s="240">
        <f t="shared" ca="true" si="7"/>
        <v>0</v>
      </c>
      <c r="R37" s="237">
        <f ca="true">T200</f>
        <v>99.939316294909474</v>
      </c>
      <c r="S37" s="238">
        <f t="shared" ca="true" si="8"/>
        <v>6.0216164625095707E-2</v>
      </c>
      <c r="T37" s="239">
        <f t="shared" ca="true" si="8"/>
        <v>0</v>
      </c>
      <c r="U37" s="240">
        <f t="shared" ca="true" si="8"/>
        <v>4.6754046543544096E-4</v>
      </c>
      <c r="V37" s="237">
        <f ca="true">Y200</f>
        <v>99.934283750427042</v>
      </c>
      <c r="W37" s="238">
        <f t="shared" ca="true" si="9"/>
        <v>6.5716249572957963E-2</v>
      </c>
      <c r="X37" s="239">
        <f t="shared" ca="true" si="9"/>
        <v>0</v>
      </c>
      <c r="Y37" s="240">
        <f t="shared" ca="true" si="9"/>
        <v>0</v>
      </c>
    </row>
    <row r="38" x14ac:dyDescent="0.2">
      <c r="F38" s="223"/>
      <c r="G38" s="223"/>
      <c r="H38" s="226"/>
      <c r="I38" s="226"/>
    </row>
    <row r="39" x14ac:dyDescent="0.2">
      <c r="B39" s="934" t="s">
        <v>7</v>
      </c>
      <c r="C39" s="917"/>
      <c r="D39" s="932" t="s">
        <v>25</v>
      </c>
      <c r="E39" s="220">
        <f>C299</f>
        <v>2000</v>
      </c>
      <c r="F39" s="232">
        <f ca="true">E299</f>
        <v>93.987040224827112</v>
      </c>
      <c r="G39" s="233">
        <f t="shared" ref="G39:I40" ca="true" si="10">F299</f>
        <v>1.4531985976229456</v>
      </c>
      <c r="H39" s="234">
        <f t="shared" ca="true" si="10"/>
        <v>4.3118751456211157</v>
      </c>
      <c r="I39" s="235">
        <f t="shared" ca="true" si="10"/>
        <v>0.24788603192882874</v>
      </c>
      <c r="J39" s="232">
        <f ca="true">J299</f>
        <v>95.201471534306563</v>
      </c>
      <c r="K39" s="233">
        <f t="shared" ref="K39:M40" ca="true" si="11">K299</f>
        <v>1.0230228729412263</v>
      </c>
      <c r="L39" s="234">
        <f t="shared" ca="true" si="11"/>
        <v>3.7558778010379683</v>
      </c>
      <c r="M39" s="235">
        <f t="shared" ca="true" si="11"/>
        <v>1.9627791714244891E-2</v>
      </c>
      <c r="N39" s="232">
        <f ca="true">O299</f>
        <v>97.012305798752365</v>
      </c>
      <c r="O39" s="233">
        <f t="shared" ref="O39:Q40" ca="true" si="12">P299</f>
        <v>0.43266118516204566</v>
      </c>
      <c r="P39" s="234">
        <f t="shared" ca="true" si="12"/>
        <v>2.4428107966532338</v>
      </c>
      <c r="Q39" s="235">
        <f t="shared" ca="true" si="12"/>
        <v>0.11222221943235411</v>
      </c>
      <c r="R39" s="232">
        <f ca="true">T299</f>
        <v>97.10290339361373</v>
      </c>
      <c r="S39" s="233">
        <f t="shared" ref="S39:U40" ca="true" si="13">U299</f>
        <v>0.43331145204288346</v>
      </c>
      <c r="T39" s="234">
        <f t="shared" ca="true" si="13"/>
        <v>2.4556695516327238</v>
      </c>
      <c r="U39" s="235">
        <f t="shared" ca="true" si="13"/>
        <v>8.1156027106623618E-3</v>
      </c>
      <c r="V39" s="232">
        <f ca="true">Y299</f>
        <v>98.580063034354509</v>
      </c>
      <c r="W39" s="233">
        <f t="shared" ref="W39:Y40" ca="true" si="14">Z299</f>
        <v>0.29310141905119691</v>
      </c>
      <c r="X39" s="234">
        <f t="shared" ca="true" si="14"/>
        <v>1.1268355465942932</v>
      </c>
      <c r="Y39" s="235">
        <f t="shared" ca="true" si="14"/>
        <v>0</v>
      </c>
    </row>
    <row r="40" x14ac:dyDescent="0.2">
      <c r="B40" s="935"/>
      <c r="C40" s="936"/>
      <c r="D40" s="933"/>
      <c r="E40" s="221">
        <f>C300</f>
        <v>2020</v>
      </c>
      <c r="F40" s="237">
        <f ca="true">E300</f>
        <v>98.477373259379235</v>
      </c>
      <c r="G40" s="238">
        <f t="shared" ca="true" si="10"/>
        <v>1.5226267406207654</v>
      </c>
      <c r="H40" s="239">
        <f t="shared" ca="true" si="10"/>
        <v>0</v>
      </c>
      <c r="I40" s="240">
        <f t="shared" ca="true" si="10"/>
        <v>0</v>
      </c>
      <c r="J40" s="237">
        <f ca="true">J300</f>
        <v>98.906204431975482</v>
      </c>
      <c r="K40" s="238">
        <f t="shared" ca="true" si="11"/>
        <v>1.0628334602291272</v>
      </c>
      <c r="L40" s="239">
        <f t="shared" ca="true" si="11"/>
        <v>0</v>
      </c>
      <c r="M40" s="240">
        <f t="shared" ca="true" si="11"/>
        <v>3.0962107795409585E-2</v>
      </c>
      <c r="N40" s="237">
        <f ca="true">O300</f>
        <v>99.53539163275363</v>
      </c>
      <c r="O40" s="238">
        <f t="shared" ca="true" si="12"/>
        <v>0.44391379170733392</v>
      </c>
      <c r="P40" s="239">
        <f t="shared" ca="true" si="12"/>
        <v>2.0694575539039306E-2</v>
      </c>
      <c r="Q40" s="240">
        <f t="shared" ca="true" si="12"/>
        <v>0</v>
      </c>
      <c r="R40" s="237">
        <f ca="true">T300</f>
        <v>99.545073051982229</v>
      </c>
      <c r="S40" s="238">
        <f t="shared" ca="true" si="13"/>
        <v>0.44420937624308121</v>
      </c>
      <c r="T40" s="239">
        <f t="shared" ca="true" si="13"/>
        <v>0</v>
      </c>
      <c r="U40" s="240">
        <f t="shared" ca="true" si="13"/>
        <v>1.0717571774682745E-2</v>
      </c>
      <c r="V40" s="237">
        <f ca="true">Y300</f>
        <v>99.703558169022386</v>
      </c>
      <c r="W40" s="238">
        <f t="shared" ca="true" si="14"/>
        <v>0.29644183097762777</v>
      </c>
      <c r="X40" s="239">
        <f t="shared" ca="true" si="14"/>
        <v>0</v>
      </c>
      <c r="Y40" s="240">
        <f t="shared" ca="true" si="14"/>
        <v>0</v>
      </c>
    </row>
    <row r="97" s="227" customFormat="true" ht="16.5" customHeight="true" x14ac:dyDescent="0.2">
      <c r="A97" s="927" t="s">
        <v>5</v>
      </c>
      <c r="B97" s="927"/>
      <c r="C97" s="927"/>
      <c r="D97" s="916" t="s">
        <v>0</v>
      </c>
      <c r="E97" s="917"/>
      <c r="F97" s="917"/>
      <c r="G97" s="917"/>
      <c r="H97" s="918"/>
      <c r="I97" s="916" t="s">
        <v>1</v>
      </c>
      <c r="J97" s="917"/>
      <c r="K97" s="917"/>
      <c r="L97" s="917"/>
      <c r="M97" s="918"/>
      <c r="N97" s="916" t="s">
        <v>2</v>
      </c>
      <c r="O97" s="917"/>
      <c r="P97" s="917"/>
      <c r="Q97" s="917"/>
      <c r="R97" s="918"/>
      <c r="S97" s="916" t="s">
        <v>3</v>
      </c>
      <c r="T97" s="917"/>
      <c r="U97" s="917"/>
      <c r="V97" s="917"/>
      <c r="W97" s="918"/>
      <c r="X97" s="916" t="s">
        <v>4</v>
      </c>
      <c r="Y97" s="917"/>
      <c r="Z97" s="917"/>
      <c r="AA97" s="917"/>
      <c r="AB97" s="918"/>
    </row>
    <row r="98" s="231" customFormat="true" ht="22.5" customHeight="true" x14ac:dyDescent="0.2">
      <c r="A98" s="928"/>
      <c r="B98" s="928"/>
      <c r="C98" s="928"/>
      <c r="D98" s="241" t="s">
        <v>14</v>
      </c>
      <c r="E98" s="242" t="s">
        <v>15</v>
      </c>
      <c r="F98" s="229" t="s">
        <v>16</v>
      </c>
      <c r="G98" s="229" t="s">
        <v>22</v>
      </c>
      <c r="H98" s="230" t="s">
        <v>17</v>
      </c>
      <c r="I98" s="241" t="s">
        <v>14</v>
      </c>
      <c r="J98" s="242" t="s">
        <v>15</v>
      </c>
      <c r="K98" s="229" t="s">
        <v>16</v>
      </c>
      <c r="L98" s="229" t="s">
        <v>22</v>
      </c>
      <c r="M98" s="230" t="s">
        <v>17</v>
      </c>
      <c r="N98" s="241" t="s">
        <v>14</v>
      </c>
      <c r="O98" s="242" t="s">
        <v>15</v>
      </c>
      <c r="P98" s="229" t="s">
        <v>16</v>
      </c>
      <c r="Q98" s="229" t="s">
        <v>22</v>
      </c>
      <c r="R98" s="230" t="s">
        <v>17</v>
      </c>
      <c r="S98" s="241" t="s">
        <v>14</v>
      </c>
      <c r="T98" s="242" t="s">
        <v>15</v>
      </c>
      <c r="U98" s="229" t="s">
        <v>16</v>
      </c>
      <c r="V98" s="229" t="s">
        <v>22</v>
      </c>
      <c r="W98" s="230" t="s">
        <v>17</v>
      </c>
      <c r="X98" s="241" t="s">
        <v>14</v>
      </c>
      <c r="Y98" s="242" t="s">
        <v>15</v>
      </c>
      <c r="Z98" s="229" t="s">
        <v>16</v>
      </c>
      <c r="AA98" s="229" t="s">
        <v>22</v>
      </c>
      <c r="AB98" s="230" t="s">
        <v>17</v>
      </c>
    </row>
    <row r="99" s="251" customFormat="true" ht="15" customHeight="true" x14ac:dyDescent="0.2">
      <c r="A99" s="919" t="s">
        <v>10</v>
      </c>
      <c r="B99" s="920"/>
      <c r="C99" s="339">
        <v>2000</v>
      </c>
      <c r="D99" s="243">
        <f ca="true">IF((D101+H101)&gt;100,D101*100/(D101+H101),D101)</f>
        <v>96.025351546211709</v>
      </c>
      <c r="E99" s="244">
        <f ca="true">D99*AVERAGEIF(E105:E116,"&gt;0")/100</f>
        <v>94.745758879632973</v>
      </c>
      <c r="F99" s="245">
        <f ca="true">D99*(100-AVERAGEIF(E105:E116,"&gt;0"))/100</f>
        <v>1.2795926665787325</v>
      </c>
      <c r="G99" s="246">
        <f ca="true">100-(E99+F99+H99)</f>
        <v>3.8088427678093808</v>
      </c>
      <c r="H99" s="247">
        <f ca="true">IF((D101+H101)&gt;100,H101*100/(D101+H101),H101)</f>
        <v>0.16580568597891343</v>
      </c>
      <c r="I99" s="243">
        <f ca="true">IF((I101+M101)&gt;100,I101*100/(I101+M101),I101)</f>
        <v>97.535019453675545</v>
      </c>
      <c r="J99" s="244">
        <f ca="true">I99*AVERAGEIF(J105:J116,"&gt;0")/100</f>
        <v>96.96924466837072</v>
      </c>
      <c r="K99" s="248">
        <f ca="true">I99*(100-AVERAGEIF(J105:J116,"&gt;0"))/100</f>
        <v>0.56577478530482328</v>
      </c>
      <c r="L99" s="249">
        <f ca="true">100-(J99+K99+M99)</f>
        <v>2.3788866180610597</v>
      </c>
      <c r="M99" s="250">
        <f ca="true">IF((I101+M101)&gt;100,M101*100/(I101+M101),M101)</f>
        <v>8.6093928263398567E-2</v>
      </c>
      <c r="N99" s="243">
        <f ca="true">IF((N101+R101)&gt;100,N101*100/(N101+R101),N101)</f>
        <v>98.365722552619118</v>
      </c>
      <c r="O99" s="244">
        <f ca="true">N99*AVERAGEIF(O105:O116,"&gt;0")/100</f>
        <v>97.990218201498394</v>
      </c>
      <c r="P99" s="248">
        <f ca="true">N99*(100-AVERAGEIF(O105:O116,"&gt;0"))/100</f>
        <v>0.37550435112073538</v>
      </c>
      <c r="Q99" s="249">
        <f ca="true">100-(O99+P99+R99)</f>
        <v>1.6252750866650558</v>
      </c>
      <c r="R99" s="250">
        <f ca="true">IF((N101+R101)&gt;100,R101*100/(N101+R101),R101)</f>
        <v>9.0023607158141172E-3</v>
      </c>
      <c r="S99" s="243">
        <f ca="true">IF((S101+W101)&gt;100,S101*100/(S101+W101),S101)</f>
        <v>99.582312956202486</v>
      </c>
      <c r="T99" s="244">
        <f ca="true">S99*AVERAGEIF(T105:T116,"&gt;0")/100</f>
        <v>99.453091077191971</v>
      </c>
      <c r="U99" s="248">
        <f ca="true">S99*(100-AVERAGEIF(T105:T116,"&gt;0"))/100</f>
        <v>0.12922187901051735</v>
      </c>
      <c r="V99" s="249">
        <f ca="true">100-(T99+U99+W99)</f>
        <v>0.41768704379751398</v>
      </c>
      <c r="W99" s="250">
        <f ca="true">IF((S101+W101)&gt;100,W101*100/(S101+W101),W101)</f>
        <v>0</v>
      </c>
      <c r="X99" s="243">
        <f ca="true">IF((X101+AB101)&gt;100,X101*100/(X101+AB101),X101)</f>
        <v>99.855343435054536</v>
      </c>
      <c r="Y99" s="244">
        <f ca="true">X99*AVERAGEIF(Y105:Y116,"&gt;0")/100</f>
        <v>99.79928769351524</v>
      </c>
      <c r="Z99" s="248">
        <f ca="true">X99*(100-AVERAGEIF(Y105:Y116,"&gt;0"))/100</f>
        <v>5.60557415393046E-2</v>
      </c>
      <c r="AA99" s="249">
        <f ca="true">100-(Y99+Z99+AB99)</f>
        <v>0.14465656494544987</v>
      </c>
      <c r="AB99" s="250">
        <f ca="true">IF((X101+AB101)&gt;100,AB101*100/(X101+AB101),AB101)</f>
        <v>0</v>
      </c>
    </row>
    <row r="100" s="251" customFormat="true" ht="15" customHeight="true" x14ac:dyDescent="0.2">
      <c r="A100" s="921"/>
      <c r="B100" s="922"/>
      <c r="C100" s="340">
        <v>2020</v>
      </c>
      <c r="D100" s="252">
        <f ca="true">IF((D102+H102)&gt;100,D102*100/(D102+H102),D102)</f>
        <v>100</v>
      </c>
      <c r="E100" s="253">
        <f ca="true">D100*AVERAGEIF(E105:E116,"&gt;0")/100</f>
        <v>98.667442872143056</v>
      </c>
      <c r="F100" s="254">
        <f ca="true">D100*(100-AVERAGEIF(E105:E116,"&gt;0"))/100</f>
        <v>1.3325571278569441</v>
      </c>
      <c r="G100" s="255">
        <f ca="true">100-(E100+F100+H100)</f>
        <v>0</v>
      </c>
      <c r="H100" s="256">
        <f ca="true">IF((D102+H102)&gt;100,H102*100/(D102+H102),H102)</f>
        <v>0</v>
      </c>
      <c r="I100" s="252">
        <f ca="true">IF((I102+M102)&gt;100,I102*100/(I102+M102),I102)</f>
        <v>100</v>
      </c>
      <c r="J100" s="253">
        <f ca="true">I100*AVERAGEIF(J105:J116,"&gt;0")/100</f>
        <v>99.419926516164239</v>
      </c>
      <c r="K100" s="254">
        <f ca="true">I100*(100-AVERAGEIF(J105:J116,"&gt;0"))/100</f>
        <v>0.58007348383576129</v>
      </c>
      <c r="L100" s="255">
        <f ca="true">100-(J100+K100+M100)</f>
        <v>0</v>
      </c>
      <c r="M100" s="256">
        <f ca="true">IF((I102+M102)&gt;100,M102*100/(I102+M102),M102)</f>
        <v>0</v>
      </c>
      <c r="N100" s="252">
        <f ca="true">IF((N102+R102)&gt;100,N102*100/(N102+R102),N102)</f>
        <v>99.993286661831291</v>
      </c>
      <c r="O100" s="253">
        <f ca="true">N100*AVERAGEIF(O105:O116,"&gt;0")/100</f>
        <v>99.611569197149478</v>
      </c>
      <c r="P100" s="254">
        <f ca="true">N100*(100-AVERAGEIF(O105:O116,"&gt;0"))/100</f>
        <v>0.38171746468181544</v>
      </c>
      <c r="Q100" s="255">
        <f ca="true">100-(O100+P100+R100)</f>
        <v>0</v>
      </c>
      <c r="R100" s="256">
        <f ca="true">IF((N102+R102)&gt;100,R102*100/(N102+R102),R102)</f>
        <v>6.7133381687079687E-3</v>
      </c>
      <c r="S100" s="252">
        <f ca="true">IF((S102+W102)&gt;100,S102*100/(S102+W102),S102)</f>
        <v>99.981924998918856</v>
      </c>
      <c r="T100" s="253">
        <f ca="true">S100*AVERAGEIF(T105:T116,"&gt;0")/100</f>
        <v>99.852184567792989</v>
      </c>
      <c r="U100" s="254">
        <f ca="true">S100*(100-AVERAGEIF(T105:T116,"&gt;0"))/100</f>
        <v>0.12974043112586892</v>
      </c>
      <c r="V100" s="255">
        <f ca="true">100-(T100+U100+W100)</f>
        <v>1.8075001081143682E-2</v>
      </c>
      <c r="W100" s="256">
        <f ca="true">IF((S102+W102)&gt;100,W102*100/(S102+W102),W102)</f>
        <v>0</v>
      </c>
      <c r="X100" s="252">
        <f ca="true">IF((X102+AB102)&gt;100,X102*100/(X102+AB102),X102)</f>
        <v>99.998910520359146</v>
      </c>
      <c r="Y100" s="253">
        <f ca="true">X100*AVERAGEIF(Y105:Y116,"&gt;0")/100</f>
        <v>99.942774184640797</v>
      </c>
      <c r="Z100" s="254">
        <f ca="true">X100*(100-AVERAGEIF(Y105:Y116,"&gt;0"))/100</f>
        <v>5.6136335718349424E-2</v>
      </c>
      <c r="AA100" s="255">
        <f ca="true">100-(Y100+Z100+AB100)</f>
        <v>0</v>
      </c>
      <c r="AB100" s="256">
        <f ca="true">IF((X102+AB102)&gt;100,AB102*100/(X102+AB102),AB102)</f>
        <v>1.0894796408464464E-3</v>
      </c>
    </row>
    <row r="101" hidden="true" x14ac:dyDescent="0.2">
      <c r="A101" s="923" t="s">
        <v>12</v>
      </c>
      <c r="B101" s="924"/>
      <c r="C101" s="257">
        <f>MinRegYear(C99,C105:C116)</f>
        <v>2000</v>
      </c>
      <c r="D101" s="258">
        <f ca="true">IF(MAX(C105:C116)-MIN(C105:C116)&lt;5,AVERAGEIF(C105:C116,"&gt;0",D105:D116),
IF(FORECAST($C101,D$105:D$116,$C$105:$C$116)&lt;0,0,
IF(FORECAST($C101,D$105:D$116,$C$105:$C$116)&gt;100,100,
FORECAST($C101,D$105:D$116,$C$105:$C$116))))</f>
        <v>96.025351546211709</v>
      </c>
      <c r="E101" s="259"/>
      <c r="F101" s="260"/>
      <c r="G101" s="260"/>
      <c r="H101" s="261">
        <f ca="true">IF(MAX(C105:C116)-MIN(C105:C116)&lt;5,AVERAGEIF(C105:C116,"&gt;0",H105:H116),
IF(FORECAST($C101,H$105:H$116,$C$105:$C$116)&lt;0,0,
IF(FORECAST($C101,H$105:H$116,$C$105:$C$116)&gt;100,100,
FORECAST($C101,H$105:H$116,$C$105:$C$116))))</f>
        <v>0.16580568597891343</v>
      </c>
      <c r="I101" s="258">
        <f ca="true">IF(MAX(C105:C116)-MIN(C105:C116)&lt;5,AVERAGEIF(C105:C116,"&gt;0",I105:I116),
IF(FORECAST($C101,I$105:I$116,$C$105:$C$116)&lt;0,0,
IF(FORECAST($C101,I$105:I$116,$C$105:$C$116)&gt;100,100,
FORECAST($C101,I$105:I$116,$C$105:$C$116))))</f>
        <v>97.535019453675545</v>
      </c>
      <c r="J101" s="259"/>
      <c r="K101" s="260"/>
      <c r="L101" s="260"/>
      <c r="M101" s="261">
        <f ca="true">IF(MAX(C105:C116)-MIN(C105:C116)&lt;5,AVERAGEIF(C105:C116,"&gt;0",M105:M116),
IF(FORECAST($C101,M$105:M$116,$C$105:$C$116)&lt;0,0,
IF(FORECAST($C101,M$105:M$116,$C$105:$C$116)&gt;100,100,
FORECAST($C101,M$105:M$116,$C$105:$C$116))))</f>
        <v>8.6093928263398567E-2</v>
      </c>
      <c r="N101" s="258">
        <f ca="true">IF(MAX(C105:C116)-MIN(C105:C116)&lt;5,AVERAGEIF(C105:C116,"&gt;0",N105:N116),
IF(FORECAST($C101,N$105:N$116,$C$105:$C$116)&lt;0,0,
IF(FORECAST($C101,N$105:N$116,$C$105:$C$116)&gt;100,100,
FORECAST($C101,N$105:N$116,$C$105:$C$116))))</f>
        <v>98.365722552619118</v>
      </c>
      <c r="O101" s="259"/>
      <c r="P101" s="260"/>
      <c r="Q101" s="260"/>
      <c r="R101" s="261">
        <f ca="true">IF(MAX(C105:C116)-MIN(C105:C116)&lt;5,AVERAGEIF(C105:C116,"&gt;0",R105:R116),
IF(FORECAST($C101,R$105:R$116,$C$105:$C$116)&lt;0,0,
IF(FORECAST($C101,R$105:R$116,$C$105:$C$116)&gt;100,100,
FORECAST($C101,R$105:R$116,$C$105:$C$116))))</f>
        <v>9.0023607158141172E-3</v>
      </c>
      <c r="S101" s="258">
        <f ca="true">IF(MAX(C105:C116)-MIN(C105:C116)&lt;5,AVERAGEIF(C105:C116,"&gt;0",S105:S116),
IF(FORECAST($C101,S$105:S$116,$C$105:$C$116)&lt;0,0,
IF(FORECAST($C101,S$105:S$116,$C$105:$C$116)&gt;100,100,
FORECAST($C101,S$105:S$116,$C$105:$C$116))))</f>
        <v>99.582312956202486</v>
      </c>
      <c r="T101" s="259"/>
      <c r="U101" s="260"/>
      <c r="V101" s="260"/>
      <c r="W101" s="261">
        <f ca="true">IF(MAX(C105:C116)-MIN(C105:C116)&lt;5,AVERAGEIF(C105:C116,"&gt;0",W105:W116),
IF(FORECAST($C101,W$105:W$116,$C$105:$C$116)&lt;0,0,
IF(FORECAST($C101,W$105:W$116,$C$105:$C$116)&gt;100,100,
FORECAST($C101,W$105:W$116,$C$105:$C$116))))</f>
        <v>0</v>
      </c>
      <c r="X101" s="258">
        <f ca="true">IF(MAX(C105:C116)-MIN(C105:C116)&lt;5,AVERAGEIF(C105:C116,"&gt;0",X105:X116),
IF(FORECAST($C101,X$105:X$116,$C$105:$C$116)&lt;0,0,
IF(FORECAST($C101,X$105:X$116,$C$105:$C$116)&gt;100,100,
FORECAST($C101,X$105:X$116,$C$105:$C$116))))</f>
        <v>99.855343435054536</v>
      </c>
      <c r="Y101" s="259"/>
      <c r="Z101" s="260"/>
      <c r="AA101" s="260"/>
      <c r="AB101" s="261">
        <f ca="true">IF(MAX(C105:C116)-MIN(C105:C116)&lt;5,AVERAGEIF(C105:C116,"&gt;0",AB105:AB116),
IF(FORECAST($C101,AB$105:AB$116,$C$105:$C$116)&lt;0,0,
IF(FORECAST($C101,AB$105:AB$116,$C$105:$C$116)&gt;100,100,
FORECAST($C101,AB$105:AB$116,$C$105:$C$116))))</f>
        <v>0</v>
      </c>
    </row>
    <row r="102" hidden="true" x14ac:dyDescent="0.2">
      <c r="A102" s="925"/>
      <c r="B102" s="926"/>
      <c r="C102" s="236">
        <f>MaxRegYear(C100,C105:C116)</f>
        <v>2017</v>
      </c>
      <c r="D102" s="262">
        <f ca="true">IF(MAX(C105:C116)-MIN(C105:C116)&lt;5,AVERAGEIF(C105:C116,"&gt;0",D105:D116),
IF(FORECAST($C102,D$105:D$116,$C$105:$C$116)&lt;0,0,
IF(FORECAST($C102,D$105:D$116,$C$105:$C$116)&gt;100,100,
FORECAST($C102,D$105:D$116,$C$105:$C$116))))</f>
        <v>100</v>
      </c>
      <c r="E102" s="263"/>
      <c r="F102" s="264"/>
      <c r="G102" s="264"/>
      <c r="H102" s="265">
        <f ca="true">IF(MAX(C105:C116)-MIN(C105:C116)&lt;5,AVERAGEIF(C105:C116,"&gt;0",H105:H116),
IF(FORECAST($C102,H$105:H$116,$C$105:$C$116)&lt;0,0,
IF(FORECAST($C102,H$105:H$116,$C$105:$C$116)&gt;100,100,
FORECAST($C102,H$105:H$116,$C$105:$C$116))))</f>
        <v>0</v>
      </c>
      <c r="I102" s="262">
        <f ca="true">IF(MAX(C105:C116)-MIN(C105:C116)&lt;5,AVERAGEIF(C105:C116,"&gt;0",I105:I116),
IF(FORECAST($C102,I$105:I$116,$C$105:$C$116)&lt;0,0,
IF(FORECAST($C102,I$105:I$116,$C$105:$C$116)&gt;100,100,
FORECAST($C102,I$105:I$116,$C$105:$C$116))))</f>
        <v>100</v>
      </c>
      <c r="J102" s="263"/>
      <c r="K102" s="264"/>
      <c r="L102" s="264"/>
      <c r="M102" s="265">
        <f ca="true">IF(MAX(C105:C116)-MIN(C105:C116)&lt;5,AVERAGEIF(C105:C116,"&gt;0",M105:M116),
IF(FORECAST($C102,M$105:M$116,$C$105:$C$116)&lt;0,0,
IF(FORECAST($C102,M$105:M$116,$C$105:$C$116)&gt;100,100,
FORECAST($C102,M$105:M$116,$C$105:$C$116))))</f>
        <v>0</v>
      </c>
      <c r="N102" s="262">
        <f ca="true">IF(MAX(C105:C116)-MIN(C105:C116)&lt;5,AVERAGEIF(C105:C116,"&gt;0",N105:N116),
IF(FORECAST($C102,N$105:N$116,$C$105:$C$116)&lt;0,0,
IF(FORECAST($C102,N$105:N$116,$C$105:$C$116)&gt;100,100,
FORECAST($C102,N$105:N$116,$C$105:$C$116))))</f>
        <v>100</v>
      </c>
      <c r="O102" s="263"/>
      <c r="P102" s="264"/>
      <c r="Q102" s="264"/>
      <c r="R102" s="265">
        <f ca="true">IF(MAX(C105:C116)-MIN(C105:C116)&lt;5,AVERAGEIF(C105:C116,"&gt;0",R105:R116),
IF(FORECAST($C102,R$105:R$116,$C$105:$C$116)&lt;0,0,
IF(FORECAST($C102,R$105:R$116,$C$105:$C$116)&gt;100,100,
FORECAST($C102,R$105:R$116,$C$105:$C$116))))</f>
        <v>6.7137888880599572E-3</v>
      </c>
      <c r="S102" s="262">
        <f ca="true">IF(MAX(C105:C116)-MIN(C105:C116)&lt;5,AVERAGEIF(C105:C116,"&gt;0",S105:S116),
IF(FORECAST($C102,S$105:S$116,$C$105:$C$116)&lt;0,0,
IF(FORECAST($C102,S$105:S$116,$C$105:$C$116)&gt;100,100,
FORECAST($C102,S$105:S$116,$C$105:$C$116))))</f>
        <v>99.981924998918856</v>
      </c>
      <c r="T102" s="263"/>
      <c r="U102" s="264"/>
      <c r="V102" s="264"/>
      <c r="W102" s="265">
        <f ca="true">IF(MAX(C105:C116)-MIN(C105:C116)&lt;5,AVERAGEIF(C105:C116,"&gt;0",W105:W116),
IF(FORECAST($C102,W$105:W$116,$C$105:$C$116)&lt;0,0,
IF(FORECAST($C102,W$105:W$116,$C$105:$C$116)&gt;100,100,
FORECAST($C102,W$105:W$116,$C$105:$C$116))))</f>
        <v>0</v>
      </c>
      <c r="X102" s="262">
        <f ca="true">IF(MAX(C105:C116)-MIN(C105:C116)&lt;5,AVERAGEIF(C105:C116,"&gt;0",X105:X116),
IF(FORECAST($C102,X$105:X$116,$C$105:$C$116)&lt;0,0,
IF(FORECAST($C102,X$105:X$116,$C$105:$C$116)&gt;100,100,
FORECAST($C102,X$105:X$116,$C$105:$C$116))))</f>
        <v>100</v>
      </c>
      <c r="Y102" s="263"/>
      <c r="Z102" s="264"/>
      <c r="AA102" s="264"/>
      <c r="AB102" s="265">
        <f ca="true">IF(MAX(C105:C116)-MIN(C105:C116)&lt;5,AVERAGEIF(C105:C116,"&gt;0",AB105:AB116),
IF(FORECAST($C102,AB$105:AB$116,$C$105:$C$116)&lt;0,0,
IF(FORECAST($C102,AB$105:AB$116,$C$105:$C$116)&gt;100,100,
FORECAST($C102,AB$105:AB$116,$C$105:$C$116))))</f>
        <v>1.0894915106346437E-3</v>
      </c>
    </row>
    <row r="103" ht="9" customHeight="true" x14ac:dyDescent="0.2">
      <c r="D103" s="266"/>
      <c r="I103" s="266"/>
      <c r="K103" s="226"/>
      <c r="L103" s="226"/>
      <c r="N103" s="266"/>
      <c r="P103" s="226"/>
      <c r="Q103" s="226"/>
      <c r="S103" s="266"/>
      <c r="U103" s="226"/>
      <c r="V103" s="226"/>
      <c r="X103" s="266"/>
      <c r="Z103" s="226"/>
      <c r="AA103" s="226"/>
      <c r="AB103" s="267"/>
    </row>
    <row r="104" s="295" customFormat="true" ht="22.5" customHeight="true" x14ac:dyDescent="0.2">
      <c r="B104" s="268" t="s">
        <v>8</v>
      </c>
      <c r="C104" s="269" t="s">
        <v>9</v>
      </c>
      <c r="D104" s="270" t="s">
        <v>14</v>
      </c>
      <c r="E104" s="902" t="s">
        <v>592</v>
      </c>
      <c r="F104" s="349"/>
      <c r="G104" s="349"/>
      <c r="H104" s="272" t="s">
        <v>17</v>
      </c>
      <c r="I104" s="269" t="s">
        <v>14</v>
      </c>
      <c r="J104" s="902" t="s">
        <v>592</v>
      </c>
      <c r="K104" s="349"/>
      <c r="L104" s="349"/>
      <c r="M104" s="272" t="s">
        <v>17</v>
      </c>
      <c r="N104" s="270" t="s">
        <v>14</v>
      </c>
      <c r="O104" s="902" t="s">
        <v>592</v>
      </c>
      <c r="P104" s="349"/>
      <c r="Q104" s="349"/>
      <c r="R104" s="272" t="s">
        <v>17</v>
      </c>
      <c r="S104" s="270" t="s">
        <v>14</v>
      </c>
      <c r="T104" s="902" t="s">
        <v>592</v>
      </c>
      <c r="U104" s="349"/>
      <c r="V104" s="349"/>
      <c r="W104" s="272" t="s">
        <v>17</v>
      </c>
      <c r="X104" s="270" t="s">
        <v>14</v>
      </c>
      <c r="Y104" s="902" t="s">
        <v>592</v>
      </c>
      <c r="Z104" s="349"/>
      <c r="AA104" s="349"/>
      <c r="AB104" s="272" t="s">
        <v>17</v>
      </c>
      <c r="AD104" s="350"/>
    </row>
    <row r="105" x14ac:dyDescent="0.2">
      <c r="A105" s="274"/>
      <c r="B105" s="542" t="s">
        <v>178</v>
      </c>
      <c r="C105" s="543">
        <v>2000</v>
      </c>
      <c r="D105" s="188">
        <f t="shared" ref="D105:D116" ca="true" si="15">IF(ISERROR(INDIRECT(CONCATENATE($B105,"!C16"))),"",INDIRECT(CONCATENATE($B105,"!C16")))</f>
        <v>95.5</v>
      </c>
      <c r="E105" s="275">
        <f t="shared" ref="E105:E116" ca="true" si="16">IF(ISERROR(INDIRECT(CONCATENATE($B105,"!C23"))),"",INDIRECT(CONCATENATE($B105,"!C23")))</f>
        <v>96.6</v>
      </c>
      <c r="F105" s="276"/>
      <c r="G105" s="276"/>
      <c r="H105" s="277">
        <f t="shared" ref="H105:H116" ca="true" si="17">IF(ISERROR(INDIRECT(CONCATENATE($B105,"!C21"))),"",INDIRECT(CONCATENATE($B105,"!C21")))</f>
        <v>0.2</v>
      </c>
      <c r="I105" s="188">
        <f t="shared" ref="I105:I116" ca="true" si="18">IF(ISERROR(INDIRECT(CONCATENATE($B105,"!D16"))),"",INDIRECT(CONCATENATE($B105,"!D16")))</f>
        <v>97.8</v>
      </c>
      <c r="J105" s="275">
        <f t="shared" ref="J105:J116" ca="true" si="19">IF(ISERROR(INDIRECT(CONCATENATE($B105,"!D23"))),"",INDIRECT(CONCATENATE($B105,"!D23")))</f>
        <v>98.6</v>
      </c>
      <c r="K105" s="276"/>
      <c r="L105" s="276"/>
      <c r="M105" s="277">
        <f t="shared" ref="M105:M116" ca="true" si="20">IF(ISERROR(INDIRECT(CONCATENATE($B105,"!D21"))),"",INDIRECT(CONCATENATE($B105,"!D21")))</f>
        <v>0.1</v>
      </c>
      <c r="N105" s="188">
        <f t="shared" ref="N105:N116" ca="true" si="21">IF(ISERROR(INDIRECT(CONCATENATE($B105,"!E16"))),"",INDIRECT(CONCATENATE($B105,"!E16")))</f>
        <v>98.7</v>
      </c>
      <c r="O105" s="275">
        <f t="shared" ref="O105:O116" ca="true" si="22">IF(ISERROR(INDIRECT(CONCATENATE($B105,"!E23"))),"",INDIRECT(CONCATENATE($B105,"!E23")))</f>
        <v>99.4</v>
      </c>
      <c r="P105" s="276"/>
      <c r="Q105" s="276"/>
      <c r="R105" s="277">
        <f t="shared" ref="R105:R116" ca="true" si="23">IF(ISERROR(INDIRECT(CONCATENATE($B105,"!E21"))),"",INDIRECT(CONCATENATE($B105,"!E21")))</f>
        <v>0</v>
      </c>
      <c r="S105" s="188">
        <f t="shared" ref="S105:S116" ca="true" si="24">IF(ISERROR(INDIRECT(CONCATENATE($B105,"!F16"))),"",INDIRECT(CONCATENATE($B105,"!F16")))</f>
        <v>99.5</v>
      </c>
      <c r="T105" s="275">
        <f t="shared" ref="T105:T116" ca="true" si="25">IF(ISERROR(INDIRECT(CONCATENATE($B105,"!F23"))),"",INDIRECT(CONCATENATE($B105,"!F23")))</f>
        <v>99.9</v>
      </c>
      <c r="U105" s="276"/>
      <c r="V105" s="276"/>
      <c r="W105" s="277">
        <f t="shared" ref="W105:W116" ca="true" si="26">IF(ISERROR(INDIRECT(CONCATENATE($B105,"!F21"))),"",INDIRECT(CONCATENATE($B105,"!F21")))</f>
        <v>0</v>
      </c>
      <c r="X105" s="188">
        <f t="shared" ref="X105:X116" ca="true" si="27">IF(ISERROR(INDIRECT(CONCATENATE($B105,"!G16"))),"",INDIRECT(CONCATENATE($B105,"!G16")))</f>
        <v>99.8</v>
      </c>
      <c r="Y105" s="275">
        <f t="shared" ref="Y105:Y116" ca="true" si="28">IF(ISERROR(INDIRECT(CONCATENATE($B105,"!G23"))),"",INDIRECT(CONCATENATE($B105,"!G23")))</f>
        <v>100</v>
      </c>
      <c r="Z105" s="276"/>
      <c r="AA105" s="276"/>
      <c r="AB105" s="277">
        <f t="shared" ref="AB105:AB116" ca="true" si="29">IF(ISERROR(INDIRECT(CONCATENATE($B105,"!G221"))),"",INDIRECT(CONCATENATE($B105,"!G21")))</f>
        <v>0</v>
      </c>
    </row>
    <row r="106" x14ac:dyDescent="0.2">
      <c r="A106" s="274"/>
      <c r="B106" s="544" t="s">
        <v>273</v>
      </c>
      <c r="C106" s="545">
        <v>2003</v>
      </c>
      <c r="D106" s="189">
        <f t="shared" ca="true" si="15"/>
        <v>95.470738746381585</v>
      </c>
      <c r="E106" s="278">
        <f t="shared" ca="true" si="16"/>
        <v>98.117999697304541</v>
      </c>
      <c r="F106" s="276"/>
      <c r="G106" s="276"/>
      <c r="H106" s="279">
        <f t="shared" ca="true" si="17"/>
        <v>7.0939849083731174E-2</v>
      </c>
      <c r="I106" s="189">
        <f t="shared" ca="true" si="18"/>
        <v>96.202593613038346</v>
      </c>
      <c r="J106" s="278">
        <f t="shared" ca="true" si="19"/>
        <v>99.809041759698474</v>
      </c>
      <c r="K106" s="276"/>
      <c r="L106" s="276"/>
      <c r="M106" s="279">
        <f t="shared" ca="true" si="20"/>
        <v>0</v>
      </c>
      <c r="N106" s="189">
        <f t="shared" ca="true" si="21"/>
        <v>97.4251840827542</v>
      </c>
      <c r="O106" s="278">
        <f t="shared" ca="true" si="22"/>
        <v>99.806731850756975</v>
      </c>
      <c r="P106" s="276"/>
      <c r="Q106" s="276"/>
      <c r="R106" s="279">
        <f t="shared" ca="true" si="23"/>
        <v>0</v>
      </c>
      <c r="S106" s="189">
        <f t="shared" ca="true" si="24"/>
        <v>99.600055857709819</v>
      </c>
      <c r="T106" s="278">
        <f t="shared" ca="true" si="25"/>
        <v>100</v>
      </c>
      <c r="U106" s="276"/>
      <c r="V106" s="276"/>
      <c r="W106" s="279">
        <f t="shared" ca="true" si="26"/>
        <v>0</v>
      </c>
      <c r="X106" s="189">
        <f t="shared" ca="true" si="27"/>
        <v>99.913017954660262</v>
      </c>
      <c r="Y106" s="278">
        <f t="shared" ca="true" si="28"/>
        <v>100</v>
      </c>
      <c r="Z106" s="276"/>
      <c r="AA106" s="276"/>
      <c r="AB106" s="279">
        <f t="shared" ca="true" si="29"/>
        <v>0</v>
      </c>
    </row>
    <row r="107" x14ac:dyDescent="0.2">
      <c r="A107" s="274"/>
      <c r="B107" s="544" t="s">
        <v>341</v>
      </c>
      <c r="C107" s="545">
        <v>2005</v>
      </c>
      <c r="D107" s="189">
        <f t="shared" ca="true" si="15"/>
        <v>99.700785182178791</v>
      </c>
      <c r="E107" s="278">
        <f t="shared" ca="true" si="16"/>
        <v>98.932741632519878</v>
      </c>
      <c r="F107" s="276"/>
      <c r="G107" s="276"/>
      <c r="H107" s="279">
        <f t="shared" ca="true" si="17"/>
        <v>0.16630914169700864</v>
      </c>
      <c r="I107" s="189">
        <f t="shared" ca="true" si="18"/>
        <v>99.765176663370099</v>
      </c>
      <c r="J107" s="278">
        <f t="shared" ca="true" si="19"/>
        <v>99.427856142466297</v>
      </c>
      <c r="K107" s="276"/>
      <c r="L107" s="276"/>
      <c r="M107" s="279">
        <f t="shared" ca="true" si="20"/>
        <v>0.12509586000015652</v>
      </c>
      <c r="N107" s="189">
        <f t="shared" ca="true" si="21"/>
        <v>99.956016762879159</v>
      </c>
      <c r="O107" s="278">
        <f t="shared" ca="true" si="22"/>
        <v>99.787290577875424</v>
      </c>
      <c r="P107" s="276"/>
      <c r="Q107" s="276"/>
      <c r="R107" s="279">
        <f t="shared" ca="true" si="23"/>
        <v>1.6137319943518229E-2</v>
      </c>
      <c r="S107" s="189">
        <f t="shared" ca="true" si="24"/>
        <v>100</v>
      </c>
      <c r="T107" s="278">
        <f t="shared" ca="true" si="25"/>
        <v>99.907806344989297</v>
      </c>
      <c r="U107" s="276"/>
      <c r="V107" s="276"/>
      <c r="W107" s="279">
        <f t="shared" ca="true" si="26"/>
        <v>0</v>
      </c>
      <c r="X107" s="189">
        <f t="shared" ca="true" si="27"/>
        <v>99.943928729779472</v>
      </c>
      <c r="Y107" s="278">
        <f t="shared" ca="true" si="28"/>
        <v>99.861426098278969</v>
      </c>
      <c r="Z107" s="276"/>
      <c r="AA107" s="276"/>
      <c r="AB107" s="279">
        <f t="shared" ca="true" si="29"/>
        <v>0</v>
      </c>
      <c r="AD107" s="280"/>
    </row>
    <row r="108" x14ac:dyDescent="0.2">
      <c r="A108" s="274"/>
      <c r="B108" s="544" t="s">
        <v>167</v>
      </c>
      <c r="C108" s="545">
        <v>2008</v>
      </c>
      <c r="D108" s="189">
        <f t="shared" ca="true" si="15"/>
        <v>98.481438515606683</v>
      </c>
      <c r="E108" s="278">
        <f t="shared" ca="true" si="16"/>
        <v>99.266728947690709</v>
      </c>
      <c r="F108" s="276"/>
      <c r="G108" s="276"/>
      <c r="H108" s="279">
        <f t="shared" ca="true" si="17"/>
        <v>2.77615487374567E-2</v>
      </c>
      <c r="I108" s="189">
        <f t="shared" ca="true" si="18"/>
        <v>99.220815611193018</v>
      </c>
      <c r="J108" s="278">
        <f t="shared" ca="true" si="19"/>
        <v>99.529735139693358</v>
      </c>
      <c r="K108" s="276"/>
      <c r="L108" s="276"/>
      <c r="M108" s="279">
        <f t="shared" ca="true" si="20"/>
        <v>3.1937767539602729E-2</v>
      </c>
      <c r="N108" s="189">
        <f t="shared" ca="true" si="21"/>
        <v>99.105419424351098</v>
      </c>
      <c r="O108" s="278">
        <f t="shared" ca="true" si="22"/>
        <v>99.642235360025836</v>
      </c>
      <c r="P108" s="276"/>
      <c r="Q108" s="276"/>
      <c r="R108" s="279">
        <f t="shared" ca="true" si="23"/>
        <v>3.1818860101428946E-2</v>
      </c>
      <c r="S108" s="189">
        <f t="shared" ca="true" si="24"/>
        <v>99.612760535139387</v>
      </c>
      <c r="T108" s="278">
        <f t="shared" ca="true" si="25"/>
        <v>99.799035249940943</v>
      </c>
      <c r="U108" s="276"/>
      <c r="V108" s="276"/>
      <c r="W108" s="279">
        <f t="shared" ca="true" si="26"/>
        <v>0</v>
      </c>
      <c r="X108" s="189">
        <f t="shared" ca="true" si="27"/>
        <v>99.937656922225457</v>
      </c>
      <c r="Y108" s="278">
        <f t="shared" ca="true" si="28"/>
        <v>99.93622443504043</v>
      </c>
      <c r="Z108" s="276"/>
      <c r="AA108" s="276"/>
      <c r="AB108" s="279">
        <f t="shared" ca="true" si="29"/>
        <v>0</v>
      </c>
    </row>
    <row r="109" x14ac:dyDescent="0.2">
      <c r="A109" s="274"/>
      <c r="B109" s="544" t="s">
        <v>166</v>
      </c>
      <c r="C109" s="545">
        <v>2014</v>
      </c>
      <c r="D109" s="189">
        <f t="shared" ca="true" si="15"/>
        <v>99.402107226449914</v>
      </c>
      <c r="E109" s="278">
        <f t="shared" ca="true" si="16"/>
        <v>99.087186955343185</v>
      </c>
      <c r="F109" s="276"/>
      <c r="G109" s="276"/>
      <c r="H109" s="279">
        <f t="shared" ca="true" si="17"/>
        <v>3.4121476804421992E-2</v>
      </c>
      <c r="I109" s="189">
        <f t="shared" ca="true" si="18"/>
        <v>99.021904356437616</v>
      </c>
      <c r="J109" s="278">
        <f t="shared" ca="true" si="19"/>
        <v>99.174312420676799</v>
      </c>
      <c r="K109" s="276"/>
      <c r="L109" s="276"/>
      <c r="M109" s="279">
        <f t="shared" ca="true" si="20"/>
        <v>0</v>
      </c>
      <c r="N109" s="189">
        <f t="shared" ca="true" si="21"/>
        <v>99.649814817420619</v>
      </c>
      <c r="O109" s="278">
        <f t="shared" ca="true" si="22"/>
        <v>99.073283657022571</v>
      </c>
      <c r="P109" s="276"/>
      <c r="Q109" s="276"/>
      <c r="R109" s="279">
        <f t="shared" ca="true" si="23"/>
        <v>0</v>
      </c>
      <c r="S109" s="189">
        <f t="shared" ca="true" si="24"/>
        <v>99.881117147309979</v>
      </c>
      <c r="T109" s="278">
        <f t="shared" ca="true" si="25"/>
        <v>99.614575089371797</v>
      </c>
      <c r="U109" s="276"/>
      <c r="V109" s="276"/>
      <c r="W109" s="279">
        <f t="shared" ca="true" si="26"/>
        <v>0</v>
      </c>
      <c r="X109" s="189">
        <f t="shared" ca="true" si="27"/>
        <v>99.945336855893288</v>
      </c>
      <c r="Y109" s="278">
        <f t="shared" ca="true" si="28"/>
        <v>99.865527782766904</v>
      </c>
      <c r="Z109" s="276"/>
      <c r="AA109" s="276"/>
      <c r="AB109" s="279">
        <f t="shared" ca="true" si="29"/>
        <v>2.1493772736976835E-3</v>
      </c>
    </row>
    <row r="110" x14ac:dyDescent="0.2">
      <c r="A110" s="274"/>
      <c r="B110" s="544" t="s">
        <v>576</v>
      </c>
      <c r="C110" s="545">
        <v>2015</v>
      </c>
      <c r="D110" s="189">
        <f t="shared" ca="true" si="15"/>
        <v>99.939753270461551</v>
      </c>
      <c r="E110" s="278">
        <f t="shared" ca="true" si="16"/>
        <v>100</v>
      </c>
      <c r="F110" s="276"/>
      <c r="G110" s="276"/>
      <c r="H110" s="279">
        <f t="shared" ca="true" si="17"/>
        <v>0</v>
      </c>
      <c r="I110" s="189">
        <f t="shared" ca="true" si="18"/>
        <v>100</v>
      </c>
      <c r="J110" s="278">
        <f t="shared" ca="true" si="19"/>
        <v>99.978613634450468</v>
      </c>
      <c r="K110" s="276"/>
      <c r="L110" s="276"/>
      <c r="M110" s="279">
        <f t="shared" ca="true" si="20"/>
        <v>0</v>
      </c>
      <c r="N110" s="189">
        <f t="shared" ca="true" si="21"/>
        <v>100</v>
      </c>
      <c r="O110" s="278">
        <f t="shared" ca="true" si="22"/>
        <v>100</v>
      </c>
      <c r="P110" s="276"/>
      <c r="Q110" s="276"/>
      <c r="R110" s="279">
        <f t="shared" ca="true" si="23"/>
        <v>0</v>
      </c>
      <c r="S110" s="189">
        <f t="shared" ca="true" si="24"/>
        <v>99.957740780716748</v>
      </c>
      <c r="T110" s="278">
        <f t="shared" ca="true" si="25"/>
        <v>100</v>
      </c>
      <c r="U110" s="276"/>
      <c r="V110" s="276"/>
      <c r="W110" s="279">
        <f t="shared" ca="true" si="26"/>
        <v>0</v>
      </c>
      <c r="X110" s="189">
        <f t="shared" ca="true" si="27"/>
        <v>100</v>
      </c>
      <c r="Y110" s="278">
        <f t="shared" ca="true" si="28"/>
        <v>100</v>
      </c>
      <c r="Z110" s="276"/>
      <c r="AA110" s="276"/>
      <c r="AB110" s="279">
        <f t="shared" ca="true" si="29"/>
        <v>0</v>
      </c>
    </row>
    <row r="111" x14ac:dyDescent="0.2">
      <c r="A111" s="274"/>
      <c r="B111" s="544"/>
      <c r="C111" s="545"/>
      <c r="D111" s="189" t="str">
        <f ca="true">IF(ISERROR(INDIRECT(CONCATENATE($B111,"!C16"))),"",INDIRECT(CONCATENATE($B111,"!C16")))</f>
        <v/>
      </c>
      <c r="E111" s="278" t="str">
        <f ca="true">IF(ISERROR(INDIRECT(CONCATENATE($B111,"!C23"))),"",INDIRECT(CONCATENATE($B111,"!C23")))</f>
        <v/>
      </c>
      <c r="F111" s="276"/>
      <c r="G111" s="276"/>
      <c r="H111" s="279" t="str">
        <f ca="true">IF(ISERROR(INDIRECT(CONCATENATE($B111,"!C21"))),"",INDIRECT(CONCATENATE($B111,"!C21")))</f>
        <v/>
      </c>
      <c r="I111" s="189" t="str">
        <f ca="true">IF(ISERROR(INDIRECT(CONCATENATE($B111,"!D16"))),"",INDIRECT(CONCATENATE($B111,"!D16")))</f>
        <v/>
      </c>
      <c r="J111" s="278" t="str">
        <f ca="true">IF(ISERROR(INDIRECT(CONCATENATE($B111,"!D23"))),"",INDIRECT(CONCATENATE($B111,"!D23")))</f>
        <v/>
      </c>
      <c r="K111" s="276"/>
      <c r="L111" s="276"/>
      <c r="M111" s="279" t="str">
        <f ca="true">IF(ISERROR(INDIRECT(CONCATENATE($B111,"!D21"))),"",INDIRECT(CONCATENATE($B111,"!D21")))</f>
        <v/>
      </c>
      <c r="N111" s="189" t="str">
        <f ca="true">IF(ISERROR(INDIRECT(CONCATENATE($B111,"!E16"))),"",INDIRECT(CONCATENATE($B111,"!E16")))</f>
        <v/>
      </c>
      <c r="O111" s="278" t="str">
        <f ca="true">IF(ISERROR(INDIRECT(CONCATENATE($B111,"!E23"))),"",INDIRECT(CONCATENATE($B111,"!E23")))</f>
        <v/>
      </c>
      <c r="P111" s="276"/>
      <c r="Q111" s="276"/>
      <c r="R111" s="279" t="str">
        <f ca="true">IF(ISERROR(INDIRECT(CONCATENATE($B111,"!E21"))),"",INDIRECT(CONCATENATE($B111,"!E21")))</f>
        <v/>
      </c>
      <c r="S111" s="189" t="str">
        <f ca="true">IF(ISERROR(INDIRECT(CONCATENATE($B111,"!F16"))),"",INDIRECT(CONCATENATE($B111,"!F16")))</f>
        <v/>
      </c>
      <c r="T111" s="278" t="str">
        <f ca="true">IF(ISERROR(INDIRECT(CONCATENATE($B111,"!F23"))),"",INDIRECT(CONCATENATE($B111,"!F23")))</f>
        <v/>
      </c>
      <c r="U111" s="276"/>
      <c r="V111" s="276"/>
      <c r="W111" s="279" t="str">
        <f ca="true">IF(ISERROR(INDIRECT(CONCATENATE($B111,"!F21"))),"",INDIRECT(CONCATENATE($B111,"!F21")))</f>
        <v/>
      </c>
      <c r="X111" s="189" t="str">
        <f ca="true">IF(ISERROR(INDIRECT(CONCATENATE($B111,"!G16"))),"",INDIRECT(CONCATENATE($B111,"!G16")))</f>
        <v/>
      </c>
      <c r="Y111" s="278" t="str">
        <f ca="true">IF(ISERROR(INDIRECT(CONCATENATE($B111,"!G23"))),"",INDIRECT(CONCATENATE($B111,"!G23")))</f>
        <v/>
      </c>
      <c r="Z111" s="276"/>
      <c r="AA111" s="276"/>
      <c r="AB111" s="279" t="str">
        <f ca="true">IF(ISERROR(INDIRECT(CONCATENATE($B111,"!G221"))),"",INDIRECT(CONCATENATE($B111,"!G21")))</f>
        <v/>
      </c>
    </row>
    <row r="112" x14ac:dyDescent="0.2">
      <c r="A112" s="274"/>
      <c r="B112" s="544"/>
      <c r="C112" s="545"/>
      <c r="D112" s="189" t="str">
        <f ca="true">IF(ISERROR(INDIRECT(CONCATENATE($B112,"!C16"))),"",INDIRECT(CONCATENATE($B112,"!C16")))</f>
        <v/>
      </c>
      <c r="E112" s="278" t="str">
        <f ca="true">IF(ISERROR(INDIRECT(CONCATENATE($B112,"!C23"))),"",INDIRECT(CONCATENATE($B112,"!C23")))</f>
        <v/>
      </c>
      <c r="F112" s="276"/>
      <c r="G112" s="276"/>
      <c r="H112" s="279" t="str">
        <f ca="true">IF(ISERROR(INDIRECT(CONCATENATE($B112,"!C21"))),"",INDIRECT(CONCATENATE($B112,"!C21")))</f>
        <v/>
      </c>
      <c r="I112" s="189" t="str">
        <f ca="true">IF(ISERROR(INDIRECT(CONCATENATE($B112,"!D16"))),"",INDIRECT(CONCATENATE($B112,"!D16")))</f>
        <v/>
      </c>
      <c r="J112" s="278" t="str">
        <f ca="true">IF(ISERROR(INDIRECT(CONCATENATE($B112,"!D23"))),"",INDIRECT(CONCATENATE($B112,"!D23")))</f>
        <v/>
      </c>
      <c r="K112" s="276"/>
      <c r="L112" s="276"/>
      <c r="M112" s="279" t="str">
        <f ca="true">IF(ISERROR(INDIRECT(CONCATENATE($B112,"!D21"))),"",INDIRECT(CONCATENATE($B112,"!D21")))</f>
        <v/>
      </c>
      <c r="N112" s="189" t="str">
        <f ca="true">IF(ISERROR(INDIRECT(CONCATENATE($B112,"!E16"))),"",INDIRECT(CONCATENATE($B112,"!E16")))</f>
        <v/>
      </c>
      <c r="O112" s="278" t="str">
        <f ca="true">IF(ISERROR(INDIRECT(CONCATENATE($B112,"!E23"))),"",INDIRECT(CONCATENATE($B112,"!E23")))</f>
        <v/>
      </c>
      <c r="P112" s="276"/>
      <c r="Q112" s="276"/>
      <c r="R112" s="279" t="str">
        <f ca="true">IF(ISERROR(INDIRECT(CONCATENATE($B112,"!E21"))),"",INDIRECT(CONCATENATE($B112,"!E21")))</f>
        <v/>
      </c>
      <c r="S112" s="189" t="str">
        <f ca="true">IF(ISERROR(INDIRECT(CONCATENATE($B112,"!F16"))),"",INDIRECT(CONCATENATE($B112,"!F16")))</f>
        <v/>
      </c>
      <c r="T112" s="278" t="str">
        <f ca="true">IF(ISERROR(INDIRECT(CONCATENATE($B112,"!F23"))),"",INDIRECT(CONCATENATE($B112,"!F23")))</f>
        <v/>
      </c>
      <c r="U112" s="276"/>
      <c r="V112" s="276"/>
      <c r="W112" s="279" t="str">
        <f ca="true">IF(ISERROR(INDIRECT(CONCATENATE($B112,"!F21"))),"",INDIRECT(CONCATENATE($B112,"!F21")))</f>
        <v/>
      </c>
      <c r="X112" s="189" t="str">
        <f ca="true">IF(ISERROR(INDIRECT(CONCATENATE($B112,"!G16"))),"",INDIRECT(CONCATENATE($B112,"!G16")))</f>
        <v/>
      </c>
      <c r="Y112" s="278" t="str">
        <f ca="true">IF(ISERROR(INDIRECT(CONCATENATE($B112,"!G23"))),"",INDIRECT(CONCATENATE($B112,"!G23")))</f>
        <v/>
      </c>
      <c r="Z112" s="276"/>
      <c r="AA112" s="276"/>
      <c r="AB112" s="279" t="str">
        <f ca="true">IF(ISERROR(INDIRECT(CONCATENATE($B112,"!G221"))),"",INDIRECT(CONCATENATE($B112,"!G21")))</f>
        <v/>
      </c>
    </row>
    <row r="113" x14ac:dyDescent="0.2">
      <c r="A113" s="274"/>
      <c r="B113" s="544"/>
      <c r="C113" s="545"/>
      <c r="D113" s="189" t="str">
        <f t="shared" ca="true" si="15"/>
        <v/>
      </c>
      <c r="E113" s="278" t="str">
        <f t="shared" ca="true" si="16"/>
        <v/>
      </c>
      <c r="F113" s="276"/>
      <c r="G113" s="276"/>
      <c r="H113" s="279" t="str">
        <f t="shared" ca="true" si="17"/>
        <v/>
      </c>
      <c r="I113" s="189" t="str">
        <f t="shared" ca="true" si="18"/>
        <v/>
      </c>
      <c r="J113" s="278" t="str">
        <f t="shared" ca="true" si="19"/>
        <v/>
      </c>
      <c r="K113" s="276"/>
      <c r="L113" s="276"/>
      <c r="M113" s="279" t="str">
        <f t="shared" ca="true" si="20"/>
        <v/>
      </c>
      <c r="N113" s="189" t="str">
        <f t="shared" ca="true" si="21"/>
        <v/>
      </c>
      <c r="O113" s="278" t="str">
        <f t="shared" ca="true" si="22"/>
        <v/>
      </c>
      <c r="P113" s="276"/>
      <c r="Q113" s="276"/>
      <c r="R113" s="279" t="str">
        <f t="shared" ca="true" si="23"/>
        <v/>
      </c>
      <c r="S113" s="189" t="str">
        <f t="shared" ca="true" si="24"/>
        <v/>
      </c>
      <c r="T113" s="278" t="str">
        <f t="shared" ca="true" si="25"/>
        <v/>
      </c>
      <c r="U113" s="276"/>
      <c r="V113" s="276"/>
      <c r="W113" s="279" t="str">
        <f t="shared" ca="true" si="26"/>
        <v/>
      </c>
      <c r="X113" s="189" t="str">
        <f t="shared" ca="true" si="27"/>
        <v/>
      </c>
      <c r="Y113" s="278" t="str">
        <f t="shared" ca="true" si="28"/>
        <v/>
      </c>
      <c r="Z113" s="276"/>
      <c r="AA113" s="276"/>
      <c r="AB113" s="279" t="str">
        <f t="shared" ca="true" si="29"/>
        <v/>
      </c>
    </row>
    <row r="114" x14ac:dyDescent="0.2">
      <c r="A114" s="274"/>
      <c r="B114" s="544"/>
      <c r="C114" s="545"/>
      <c r="D114" s="189" t="str">
        <f t="shared" ca="true" si="15"/>
        <v/>
      </c>
      <c r="E114" s="278" t="str">
        <f t="shared" ca="true" si="16"/>
        <v/>
      </c>
      <c r="F114" s="276"/>
      <c r="G114" s="276"/>
      <c r="H114" s="279" t="str">
        <f t="shared" ca="true" si="17"/>
        <v/>
      </c>
      <c r="I114" s="189" t="str">
        <f t="shared" ca="true" si="18"/>
        <v/>
      </c>
      <c r="J114" s="278" t="str">
        <f t="shared" ca="true" si="19"/>
        <v/>
      </c>
      <c r="K114" s="276"/>
      <c r="L114" s="276"/>
      <c r="M114" s="279" t="str">
        <f t="shared" ca="true" si="20"/>
        <v/>
      </c>
      <c r="N114" s="189" t="str">
        <f t="shared" ca="true" si="21"/>
        <v/>
      </c>
      <c r="O114" s="278" t="str">
        <f t="shared" ca="true" si="22"/>
        <v/>
      </c>
      <c r="P114" s="276"/>
      <c r="Q114" s="276"/>
      <c r="R114" s="279" t="str">
        <f t="shared" ca="true" si="23"/>
        <v/>
      </c>
      <c r="S114" s="189" t="str">
        <f t="shared" ca="true" si="24"/>
        <v/>
      </c>
      <c r="T114" s="278" t="str">
        <f t="shared" ca="true" si="25"/>
        <v/>
      </c>
      <c r="U114" s="276"/>
      <c r="V114" s="276"/>
      <c r="W114" s="279" t="str">
        <f t="shared" ca="true" si="26"/>
        <v/>
      </c>
      <c r="X114" s="189" t="str">
        <f t="shared" ca="true" si="27"/>
        <v/>
      </c>
      <c r="Y114" s="278" t="str">
        <f t="shared" ca="true" si="28"/>
        <v/>
      </c>
      <c r="Z114" s="276"/>
      <c r="AA114" s="276"/>
      <c r="AB114" s="279" t="str">
        <f t="shared" ca="true" si="29"/>
        <v/>
      </c>
    </row>
    <row r="115" x14ac:dyDescent="0.2">
      <c r="A115" s="274"/>
      <c r="B115" s="544"/>
      <c r="C115" s="545"/>
      <c r="D115" s="189" t="str">
        <f t="shared" ca="true" si="15"/>
        <v/>
      </c>
      <c r="E115" s="278" t="str">
        <f t="shared" ca="true" si="16"/>
        <v/>
      </c>
      <c r="F115" s="276"/>
      <c r="G115" s="276"/>
      <c r="H115" s="279" t="str">
        <f t="shared" ca="true" si="17"/>
        <v/>
      </c>
      <c r="I115" s="189" t="str">
        <f t="shared" ca="true" si="18"/>
        <v/>
      </c>
      <c r="J115" s="278" t="str">
        <f t="shared" ca="true" si="19"/>
        <v/>
      </c>
      <c r="K115" s="276"/>
      <c r="L115" s="276"/>
      <c r="M115" s="279" t="str">
        <f t="shared" ca="true" si="20"/>
        <v/>
      </c>
      <c r="N115" s="189" t="str">
        <f t="shared" ca="true" si="21"/>
        <v/>
      </c>
      <c r="O115" s="278" t="str">
        <f t="shared" ca="true" si="22"/>
        <v/>
      </c>
      <c r="P115" s="276"/>
      <c r="Q115" s="276"/>
      <c r="R115" s="279" t="str">
        <f t="shared" ca="true" si="23"/>
        <v/>
      </c>
      <c r="S115" s="189" t="str">
        <f t="shared" ca="true" si="24"/>
        <v/>
      </c>
      <c r="T115" s="278" t="str">
        <f t="shared" ca="true" si="25"/>
        <v/>
      </c>
      <c r="U115" s="276"/>
      <c r="V115" s="276"/>
      <c r="W115" s="279" t="str">
        <f t="shared" ca="true" si="26"/>
        <v/>
      </c>
      <c r="X115" s="189" t="str">
        <f t="shared" ca="true" si="27"/>
        <v/>
      </c>
      <c r="Y115" s="278" t="str">
        <f t="shared" ca="true" si="28"/>
        <v/>
      </c>
      <c r="Z115" s="276"/>
      <c r="AA115" s="276"/>
      <c r="AB115" s="279" t="str">
        <f t="shared" ca="true" si="29"/>
        <v/>
      </c>
    </row>
    <row r="116" x14ac:dyDescent="0.2">
      <c r="A116" s="274"/>
      <c r="B116" s="546"/>
      <c r="C116" s="547"/>
      <c r="D116" s="190" t="str">
        <f t="shared" ca="true" si="15"/>
        <v/>
      </c>
      <c r="E116" s="281" t="str">
        <f t="shared" ca="true" si="16"/>
        <v/>
      </c>
      <c r="F116" s="282"/>
      <c r="G116" s="283"/>
      <c r="H116" s="284" t="str">
        <f t="shared" ca="true" si="17"/>
        <v/>
      </c>
      <c r="I116" s="190" t="str">
        <f t="shared" ca="true" si="18"/>
        <v/>
      </c>
      <c r="J116" s="281" t="str">
        <f t="shared" ca="true" si="19"/>
        <v/>
      </c>
      <c r="K116" s="282"/>
      <c r="L116" s="283"/>
      <c r="M116" s="284" t="str">
        <f t="shared" ca="true" si="20"/>
        <v/>
      </c>
      <c r="N116" s="190" t="str">
        <f t="shared" ca="true" si="21"/>
        <v/>
      </c>
      <c r="O116" s="281" t="str">
        <f t="shared" ca="true" si="22"/>
        <v/>
      </c>
      <c r="P116" s="282"/>
      <c r="Q116" s="283"/>
      <c r="R116" s="284" t="str">
        <f t="shared" ca="true" si="23"/>
        <v/>
      </c>
      <c r="S116" s="190" t="str">
        <f t="shared" ca="true" si="24"/>
        <v/>
      </c>
      <c r="T116" s="281" t="str">
        <f t="shared" ca="true" si="25"/>
        <v/>
      </c>
      <c r="U116" s="282"/>
      <c r="V116" s="283"/>
      <c r="W116" s="284" t="str">
        <f t="shared" ca="true" si="26"/>
        <v/>
      </c>
      <c r="X116" s="190" t="str">
        <f t="shared" ca="true" si="27"/>
        <v/>
      </c>
      <c r="Y116" s="281" t="str">
        <f t="shared" ca="true" si="28"/>
        <v/>
      </c>
      <c r="Z116" s="282"/>
      <c r="AA116" s="283"/>
      <c r="AB116" s="284" t="str">
        <f t="shared" ca="true" si="29"/>
        <v/>
      </c>
    </row>
    <row r="117" ht="11.25" customHeight="true" x14ac:dyDescent="0.2"/>
    <row r="118" ht="22.5" customHeight="true" x14ac:dyDescent="0.25">
      <c r="B118" s="930" t="str">
        <f>CONCATENATE("National use of drinking water sources, ",C99,"–",C100)</f>
        <v>National use of drinking water sources, 2000–2020</v>
      </c>
      <c r="C118" s="931"/>
      <c r="D118" s="931"/>
      <c r="E118" s="931"/>
      <c r="F118" s="931"/>
      <c r="G118" s="931"/>
      <c r="H118" s="931"/>
      <c r="I118" s="931"/>
      <c r="J118" s="931"/>
      <c r="K118" s="931"/>
      <c r="L118" s="931"/>
      <c r="N118" s="285"/>
      <c r="O118" s="285"/>
      <c r="P118" s="285"/>
      <c r="Q118" s="285"/>
      <c r="R118" s="285"/>
      <c r="S118" s="913" t="s">
        <v>11</v>
      </c>
      <c r="T118" s="914"/>
      <c r="U118" s="914"/>
      <c r="V118" s="914"/>
      <c r="W118" s="915"/>
      <c r="X118" s="285"/>
      <c r="Y118" s="285"/>
      <c r="Z118" s="285"/>
      <c r="AA118" s="285"/>
      <c r="AB118" s="286"/>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7"/>
      <c r="D153" s="287"/>
      <c r="E153" s="288" t="str">
        <f t="shared" ref="E153:E158" ca="true" si="30">IF(ISERROR(INDIRECT(CONCATENATE($B153,"!M18"))),"",INDIRECT(CONCATENATE($B153,"!M18")))</f>
        <v/>
      </c>
      <c r="F153" s="288" t="str">
        <f t="shared" ref="F153:F158" ca="true" si="31">IF(ISERROR(INDIRECT(CONCATENATE($B153,"!M19"))),"",INDIRECT(CONCATENATE($B153,"!M19")))</f>
        <v/>
      </c>
      <c r="G153" s="288" t="str">
        <f t="shared" ref="G153:G158" ca="true" si="32">IF(ISERROR(INDIRECT(CONCATENATE($B153,"!M20"))),"",INDIRECT(CONCATENATE($B153,"!M20")))</f>
        <v/>
      </c>
      <c r="H153" s="288" t="str">
        <f t="shared" ref="H153:H158" ca="true" si="33">IF(ISERROR(INDIRECT(CONCATENATE($B153,"!M21"))),"",INDIRECT(CONCATENATE($B153,"!M21")))</f>
        <v/>
      </c>
      <c r="I153" s="288"/>
      <c r="J153" s="288" t="str">
        <f t="shared" ref="J153:J158" ca="true" si="34">IF(ISERROR(INDIRECT(CONCATENATE($B153,"!N18"))),"",INDIRECT(CONCATENATE($B153,"!N18")))</f>
        <v/>
      </c>
      <c r="K153" s="288" t="str">
        <f t="shared" ref="K153:K158" ca="true" si="35">IF(ISERROR(INDIRECT(CONCATENATE($B153,"!N19"))),"",INDIRECT(CONCATENATE($B153,"!N19")))</f>
        <v/>
      </c>
      <c r="L153" s="288" t="str">
        <f t="shared" ref="L153:L158" ca="true" si="36">IF(ISERROR(INDIRECT(CONCATENATE($B153,"!N20"))),"",INDIRECT(CONCATENATE($B153,"!N20")))</f>
        <v/>
      </c>
      <c r="M153" s="288" t="str">
        <f t="shared" ref="M153:M158" ca="true" si="37">IF(ISERROR(INDIRECT(CONCATENATE($B153,"!N21"))),"",INDIRECT(CONCATENATE($B153,"!N21")))</f>
        <v/>
      </c>
      <c r="N153" s="288"/>
      <c r="O153" s="288" t="str">
        <f t="shared" ref="O153:O158" ca="true" si="38">IF(ISERROR(INDIRECT(CONCATENATE($B153,"!O18"))),"",INDIRECT(CONCATENATE($B153,"!O18")))</f>
        <v/>
      </c>
      <c r="P153" s="288" t="str">
        <f t="shared" ref="P153:P158" ca="true" si="39">IF(ISERROR(INDIRECT(CONCATENATE($B153,"!O19"))),"",INDIRECT(CONCATENATE($B153,"!O19")))</f>
        <v/>
      </c>
      <c r="Q153" s="288" t="str">
        <f t="shared" ref="Q153:Q158" ca="true" si="40">IF(ISERROR(INDIRECT(CONCATENATE($B153,"!O20"))),"",INDIRECT(CONCATENATE($B153,"!O20")))</f>
        <v/>
      </c>
      <c r="R153" s="288" t="str">
        <f t="shared" ref="R153:R158" ca="true" si="41">IF(ISERROR(INDIRECT(CONCATENATE($B153,"!O21"))),"",INDIRECT(CONCATENATE($B153,"!O21")))</f>
        <v/>
      </c>
      <c r="S153" s="288"/>
      <c r="T153" s="288" t="str">
        <f t="shared" ref="T153:T158" ca="true" si="42">IF(ISERROR(INDIRECT(CONCATENATE($B153,"!P18"))),"",INDIRECT(CONCATENATE($B153,"!P18")))</f>
        <v/>
      </c>
      <c r="U153" s="288" t="str">
        <f t="shared" ref="U153:U158" ca="true" si="43">IF(ISERROR(INDIRECT(CONCATENATE($B153,"!P19"))),"",INDIRECT(CONCATENATE($B153,"!P19")))</f>
        <v/>
      </c>
      <c r="V153" s="288" t="str">
        <f t="shared" ref="V153:V158" ca="true" si="44">IF(ISERROR(INDIRECT(CONCATENATE($B153,"!P20"))),"",INDIRECT(CONCATENATE($B153,"!P20")))</f>
        <v/>
      </c>
      <c r="W153" s="288" t="str">
        <f t="shared" ref="W153:W158" ca="true" si="45">IF(ISERROR(INDIRECT(CONCATENATE($B153,"!P21"))),"",INDIRECT(CONCATENATE($B153,"!P21")))</f>
        <v/>
      </c>
      <c r="X153" s="288"/>
      <c r="Y153" s="288" t="str">
        <f t="shared" ref="Y153:Y158" ca="true" si="46">IF(ISERROR(INDIRECT(CONCATENATE($B153,"!Q18"))),"",INDIRECT(CONCATENATE($B153,"!Q18")))</f>
        <v/>
      </c>
      <c r="Z153" s="288" t="str">
        <f t="shared" ref="Z153:Z158" ca="true" si="47">IF(ISERROR(INDIRECT(CONCATENATE($B153,"!Q19"))),"",INDIRECT(CONCATENATE($B153,"!Q19")))</f>
        <v/>
      </c>
      <c r="AA153" s="288" t="str">
        <f t="shared" ref="AA153:AA158" ca="true" si="48">IF(ISERROR(INDIRECT(CONCATENATE($B153,"!Q20"))),"",INDIRECT(CONCATENATE($B153,"!Q20")))</f>
        <v/>
      </c>
      <c r="AB153" s="288" t="str">
        <f t="shared" ref="AB153:AB158" ca="true" si="49">IF(ISERROR(INDIRECT(CONCATENATE($B153,"!Q21"))),"",INDIRECT(CONCATENATE($B153,"!Q1")))</f>
        <v/>
      </c>
    </row>
    <row r="154" x14ac:dyDescent="0.2">
      <c r="C154" s="287"/>
      <c r="D154" s="287"/>
      <c r="E154" s="288" t="str">
        <f t="shared" ca="true" si="30"/>
        <v/>
      </c>
      <c r="F154" s="288" t="str">
        <f t="shared" ca="true" si="31"/>
        <v/>
      </c>
      <c r="G154" s="288" t="str">
        <f t="shared" ca="true" si="32"/>
        <v/>
      </c>
      <c r="H154" s="288" t="str">
        <f t="shared" ca="true" si="33"/>
        <v/>
      </c>
      <c r="I154" s="288"/>
      <c r="J154" s="288" t="str">
        <f t="shared" ca="true" si="34"/>
        <v/>
      </c>
      <c r="K154" s="288" t="str">
        <f t="shared" ca="true" si="35"/>
        <v/>
      </c>
      <c r="L154" s="288" t="str">
        <f t="shared" ca="true" si="36"/>
        <v/>
      </c>
      <c r="M154" s="288" t="str">
        <f t="shared" ca="true" si="37"/>
        <v/>
      </c>
      <c r="N154" s="288"/>
      <c r="O154" s="288" t="str">
        <f t="shared" ca="true" si="38"/>
        <v/>
      </c>
      <c r="P154" s="288" t="str">
        <f t="shared" ca="true" si="39"/>
        <v/>
      </c>
      <c r="Q154" s="288" t="str">
        <f t="shared" ca="true" si="40"/>
        <v/>
      </c>
      <c r="R154" s="288" t="str">
        <f t="shared" ca="true" si="41"/>
        <v/>
      </c>
      <c r="S154" s="288"/>
      <c r="T154" s="288" t="str">
        <f t="shared" ca="true" si="42"/>
        <v/>
      </c>
      <c r="U154" s="288" t="str">
        <f t="shared" ca="true" si="43"/>
        <v/>
      </c>
      <c r="V154" s="288" t="str">
        <f t="shared" ca="true" si="44"/>
        <v/>
      </c>
      <c r="W154" s="288" t="str">
        <f t="shared" ca="true" si="45"/>
        <v/>
      </c>
      <c r="X154" s="288"/>
      <c r="Y154" s="288" t="str">
        <f t="shared" ca="true" si="46"/>
        <v/>
      </c>
      <c r="Z154" s="288" t="str">
        <f t="shared" ca="true" si="47"/>
        <v/>
      </c>
      <c r="AA154" s="288" t="str">
        <f t="shared" ca="true" si="48"/>
        <v/>
      </c>
      <c r="AB154" s="288" t="str">
        <f t="shared" ca="true" si="49"/>
        <v/>
      </c>
    </row>
    <row r="155" x14ac:dyDescent="0.2">
      <c r="C155" s="287"/>
      <c r="D155" s="287"/>
      <c r="E155" s="288" t="str">
        <f t="shared" ca="true" si="30"/>
        <v/>
      </c>
      <c r="F155" s="288" t="str">
        <f t="shared" ca="true" si="31"/>
        <v/>
      </c>
      <c r="G155" s="288" t="str">
        <f t="shared" ca="true" si="32"/>
        <v/>
      </c>
      <c r="H155" s="288" t="str">
        <f t="shared" ca="true" si="33"/>
        <v/>
      </c>
      <c r="I155" s="288"/>
      <c r="J155" s="288" t="str">
        <f t="shared" ca="true" si="34"/>
        <v/>
      </c>
      <c r="K155" s="288" t="str">
        <f t="shared" ca="true" si="35"/>
        <v/>
      </c>
      <c r="L155" s="288" t="str">
        <f t="shared" ca="true" si="36"/>
        <v/>
      </c>
      <c r="M155" s="288" t="str">
        <f t="shared" ca="true" si="37"/>
        <v/>
      </c>
      <c r="N155" s="288"/>
      <c r="O155" s="288" t="str">
        <f t="shared" ca="true" si="38"/>
        <v/>
      </c>
      <c r="P155" s="288" t="str">
        <f t="shared" ca="true" si="39"/>
        <v/>
      </c>
      <c r="Q155" s="288" t="str">
        <f t="shared" ca="true" si="40"/>
        <v/>
      </c>
      <c r="R155" s="288" t="str">
        <f t="shared" ca="true" si="41"/>
        <v/>
      </c>
      <c r="S155" s="288"/>
      <c r="T155" s="288" t="str">
        <f t="shared" ca="true" si="42"/>
        <v/>
      </c>
      <c r="U155" s="288" t="str">
        <f t="shared" ca="true" si="43"/>
        <v/>
      </c>
      <c r="V155" s="288" t="str">
        <f t="shared" ca="true" si="44"/>
        <v/>
      </c>
      <c r="W155" s="288" t="str">
        <f t="shared" ca="true" si="45"/>
        <v/>
      </c>
      <c r="X155" s="288"/>
      <c r="Y155" s="288" t="str">
        <f t="shared" ca="true" si="46"/>
        <v/>
      </c>
      <c r="Z155" s="288" t="str">
        <f t="shared" ca="true" si="47"/>
        <v/>
      </c>
      <c r="AA155" s="288" t="str">
        <f t="shared" ca="true" si="48"/>
        <v/>
      </c>
      <c r="AB155" s="288" t="str">
        <f t="shared" ca="true" si="49"/>
        <v/>
      </c>
    </row>
    <row r="156" x14ac:dyDescent="0.2">
      <c r="C156" s="287"/>
      <c r="D156" s="287"/>
      <c r="E156" s="288" t="str">
        <f t="shared" ca="true" si="30"/>
        <v/>
      </c>
      <c r="F156" s="288" t="str">
        <f t="shared" ca="true" si="31"/>
        <v/>
      </c>
      <c r="G156" s="288" t="str">
        <f t="shared" ca="true" si="32"/>
        <v/>
      </c>
      <c r="H156" s="288" t="str">
        <f t="shared" ca="true" si="33"/>
        <v/>
      </c>
      <c r="I156" s="288"/>
      <c r="J156" s="288" t="str">
        <f t="shared" ca="true" si="34"/>
        <v/>
      </c>
      <c r="K156" s="288" t="str">
        <f t="shared" ca="true" si="35"/>
        <v/>
      </c>
      <c r="L156" s="288" t="str">
        <f t="shared" ca="true" si="36"/>
        <v/>
      </c>
      <c r="M156" s="288" t="str">
        <f t="shared" ca="true" si="37"/>
        <v/>
      </c>
      <c r="N156" s="288"/>
      <c r="O156" s="288" t="str">
        <f t="shared" ca="true" si="38"/>
        <v/>
      </c>
      <c r="P156" s="288" t="str">
        <f t="shared" ca="true" si="39"/>
        <v/>
      </c>
      <c r="Q156" s="288" t="str">
        <f t="shared" ca="true" si="40"/>
        <v/>
      </c>
      <c r="R156" s="288" t="str">
        <f t="shared" ca="true" si="41"/>
        <v/>
      </c>
      <c r="S156" s="288"/>
      <c r="T156" s="288" t="str">
        <f t="shared" ca="true" si="42"/>
        <v/>
      </c>
      <c r="U156" s="288" t="str">
        <f t="shared" ca="true" si="43"/>
        <v/>
      </c>
      <c r="V156" s="288" t="str">
        <f t="shared" ca="true" si="44"/>
        <v/>
      </c>
      <c r="W156" s="288" t="str">
        <f t="shared" ca="true" si="45"/>
        <v/>
      </c>
      <c r="X156" s="288"/>
      <c r="Y156" s="288" t="str">
        <f t="shared" ca="true" si="46"/>
        <v/>
      </c>
      <c r="Z156" s="288" t="str">
        <f t="shared" ca="true" si="47"/>
        <v/>
      </c>
      <c r="AA156" s="288" t="str">
        <f t="shared" ca="true" si="48"/>
        <v/>
      </c>
      <c r="AB156" s="288" t="str">
        <f t="shared" ca="true" si="49"/>
        <v/>
      </c>
    </row>
    <row r="157" x14ac:dyDescent="0.2">
      <c r="B157" s="288"/>
      <c r="C157" s="287"/>
      <c r="D157" s="287"/>
      <c r="E157" s="288" t="str">
        <f t="shared" ca="true" si="30"/>
        <v/>
      </c>
      <c r="F157" s="288" t="str">
        <f t="shared" ca="true" si="31"/>
        <v/>
      </c>
      <c r="G157" s="288" t="str">
        <f t="shared" ca="true" si="32"/>
        <v/>
      </c>
      <c r="H157" s="288" t="str">
        <f t="shared" ca="true" si="33"/>
        <v/>
      </c>
      <c r="I157" s="288"/>
      <c r="J157" s="288" t="str">
        <f t="shared" ca="true" si="34"/>
        <v/>
      </c>
      <c r="K157" s="288" t="str">
        <f t="shared" ca="true" si="35"/>
        <v/>
      </c>
      <c r="L157" s="288" t="str">
        <f t="shared" ca="true" si="36"/>
        <v/>
      </c>
      <c r="M157" s="288" t="str">
        <f t="shared" ca="true" si="37"/>
        <v/>
      </c>
      <c r="N157" s="288"/>
      <c r="O157" s="288" t="str">
        <f t="shared" ca="true" si="38"/>
        <v/>
      </c>
      <c r="P157" s="288" t="str">
        <f t="shared" ca="true" si="39"/>
        <v/>
      </c>
      <c r="Q157" s="288" t="str">
        <f t="shared" ca="true" si="40"/>
        <v/>
      </c>
      <c r="R157" s="288" t="str">
        <f t="shared" ca="true" si="41"/>
        <v/>
      </c>
      <c r="S157" s="288"/>
      <c r="T157" s="288" t="str">
        <f t="shared" ca="true" si="42"/>
        <v/>
      </c>
      <c r="U157" s="288" t="str">
        <f t="shared" ca="true" si="43"/>
        <v/>
      </c>
      <c r="V157" s="288" t="str">
        <f t="shared" ca="true" si="44"/>
        <v/>
      </c>
      <c r="W157" s="288" t="str">
        <f t="shared" ca="true" si="45"/>
        <v/>
      </c>
      <c r="X157" s="288"/>
      <c r="Y157" s="288" t="str">
        <f t="shared" ca="true" si="46"/>
        <v/>
      </c>
      <c r="Z157" s="288" t="str">
        <f t="shared" ca="true" si="47"/>
        <v/>
      </c>
      <c r="AA157" s="288" t="str">
        <f t="shared" ca="true" si="48"/>
        <v/>
      </c>
      <c r="AB157" s="288" t="str">
        <f t="shared" ca="true" si="49"/>
        <v/>
      </c>
    </row>
    <row r="158" x14ac:dyDescent="0.2">
      <c r="B158" s="288"/>
      <c r="C158" s="287"/>
      <c r="D158" s="287"/>
      <c r="E158" s="288" t="str">
        <f t="shared" ca="true" si="30"/>
        <v/>
      </c>
      <c r="F158" s="288" t="str">
        <f t="shared" ca="true" si="31"/>
        <v/>
      </c>
      <c r="G158" s="288" t="str">
        <f t="shared" ca="true" si="32"/>
        <v/>
      </c>
      <c r="H158" s="288" t="str">
        <f t="shared" ca="true" si="33"/>
        <v/>
      </c>
      <c r="I158" s="288"/>
      <c r="J158" s="288" t="str">
        <f t="shared" ca="true" si="34"/>
        <v/>
      </c>
      <c r="K158" s="288" t="str">
        <f t="shared" ca="true" si="35"/>
        <v/>
      </c>
      <c r="L158" s="288" t="str">
        <f t="shared" ca="true" si="36"/>
        <v/>
      </c>
      <c r="M158" s="288" t="str">
        <f t="shared" ca="true" si="37"/>
        <v/>
      </c>
      <c r="N158" s="288"/>
      <c r="O158" s="288" t="str">
        <f t="shared" ca="true" si="38"/>
        <v/>
      </c>
      <c r="P158" s="288" t="str">
        <f t="shared" ca="true" si="39"/>
        <v/>
      </c>
      <c r="Q158" s="288" t="str">
        <f t="shared" ca="true" si="40"/>
        <v/>
      </c>
      <c r="R158" s="288" t="str">
        <f t="shared" ca="true" si="41"/>
        <v/>
      </c>
      <c r="S158" s="288"/>
      <c r="T158" s="288" t="str">
        <f t="shared" ca="true" si="42"/>
        <v/>
      </c>
      <c r="U158" s="288" t="str">
        <f t="shared" ca="true" si="43"/>
        <v/>
      </c>
      <c r="V158" s="288" t="str">
        <f t="shared" ca="true" si="44"/>
        <v/>
      </c>
      <c r="W158" s="288" t="str">
        <f t="shared" ca="true" si="45"/>
        <v/>
      </c>
      <c r="X158" s="288"/>
      <c r="Y158" s="288" t="str">
        <f t="shared" ca="true" si="46"/>
        <v/>
      </c>
      <c r="Z158" s="288" t="str">
        <f t="shared" ca="true" si="47"/>
        <v/>
      </c>
      <c r="AA158" s="288" t="str">
        <f t="shared" ca="true" si="48"/>
        <v/>
      </c>
      <c r="AB158" s="288" t="str">
        <f t="shared" ca="true" si="49"/>
        <v/>
      </c>
    </row>
    <row r="197" s="227" customFormat="true" ht="16.5" customHeight="true" x14ac:dyDescent="0.2">
      <c r="A197" s="927" t="s">
        <v>6</v>
      </c>
      <c r="B197" s="927"/>
      <c r="C197" s="927"/>
      <c r="D197" s="916" t="s">
        <v>0</v>
      </c>
      <c r="E197" s="917"/>
      <c r="F197" s="917"/>
      <c r="G197" s="917"/>
      <c r="H197" s="918"/>
      <c r="I197" s="916" t="s">
        <v>1</v>
      </c>
      <c r="J197" s="917"/>
      <c r="K197" s="917"/>
      <c r="L197" s="917"/>
      <c r="M197" s="918"/>
      <c r="N197" s="916" t="s">
        <v>2</v>
      </c>
      <c r="O197" s="917"/>
      <c r="P197" s="917"/>
      <c r="Q197" s="917"/>
      <c r="R197" s="918"/>
      <c r="S197" s="916" t="s">
        <v>3</v>
      </c>
      <c r="T197" s="917"/>
      <c r="U197" s="917"/>
      <c r="V197" s="917"/>
      <c r="W197" s="918"/>
      <c r="X197" s="916" t="s">
        <v>4</v>
      </c>
      <c r="Y197" s="917"/>
      <c r="Z197" s="917"/>
      <c r="AA197" s="917"/>
      <c r="AB197" s="918"/>
    </row>
    <row r="198" s="231" customFormat="true" ht="22.5" customHeight="true" x14ac:dyDescent="0.2">
      <c r="A198" s="929"/>
      <c r="B198" s="929"/>
      <c r="C198" s="929"/>
      <c r="D198" s="241" t="s">
        <v>14</v>
      </c>
      <c r="E198" s="242" t="s">
        <v>15</v>
      </c>
      <c r="F198" s="229" t="s">
        <v>16</v>
      </c>
      <c r="G198" s="229" t="s">
        <v>22</v>
      </c>
      <c r="H198" s="230" t="s">
        <v>17</v>
      </c>
      <c r="I198" s="241" t="s">
        <v>14</v>
      </c>
      <c r="J198" s="242" t="s">
        <v>15</v>
      </c>
      <c r="K198" s="229" t="s">
        <v>16</v>
      </c>
      <c r="L198" s="229" t="s">
        <v>22</v>
      </c>
      <c r="M198" s="230" t="s">
        <v>17</v>
      </c>
      <c r="N198" s="241" t="s">
        <v>14</v>
      </c>
      <c r="O198" s="242" t="s">
        <v>15</v>
      </c>
      <c r="P198" s="229" t="s">
        <v>16</v>
      </c>
      <c r="Q198" s="229" t="s">
        <v>22</v>
      </c>
      <c r="R198" s="230" t="s">
        <v>17</v>
      </c>
      <c r="S198" s="241" t="s">
        <v>14</v>
      </c>
      <c r="T198" s="242" t="s">
        <v>15</v>
      </c>
      <c r="U198" s="229" t="s">
        <v>16</v>
      </c>
      <c r="V198" s="229" t="s">
        <v>22</v>
      </c>
      <c r="W198" s="230" t="s">
        <v>17</v>
      </c>
      <c r="X198" s="241" t="s">
        <v>14</v>
      </c>
      <c r="Y198" s="242" t="s">
        <v>15</v>
      </c>
      <c r="Z198" s="229" t="s">
        <v>16</v>
      </c>
      <c r="AA198" s="229" t="s">
        <v>22</v>
      </c>
      <c r="AB198" s="230" t="s">
        <v>17</v>
      </c>
    </row>
    <row r="199" s="251" customFormat="true" ht="15" customHeight="true" x14ac:dyDescent="0.2">
      <c r="A199" s="919" t="s">
        <v>10</v>
      </c>
      <c r="B199" s="920"/>
      <c r="C199" s="339">
        <v>2000</v>
      </c>
      <c r="D199" s="243">
        <f ca="true">IF((D201+H201)&gt;100,D201*100/(D201+H201),D201)</f>
        <v>99.605337578620407</v>
      </c>
      <c r="E199" s="244">
        <f ca="true">D199*AVERAGEIF(E205:E216,"&gt;0")/100</f>
        <v>99.073587677101969</v>
      </c>
      <c r="F199" s="245">
        <f ca="true">D199*(100-AVERAGEIF(E205:E216,"&gt;0"))/100</f>
        <v>0.53174990151843393</v>
      </c>
      <c r="G199" s="246">
        <f ca="true">100-(E199+F199+H199)</f>
        <v>0.38414360316147622</v>
      </c>
      <c r="H199" s="247">
        <f ca="true">IF((D201+H201)&gt;100,H201*100/(D201+H201),H201)</f>
        <v>1.0518818218122172E-2</v>
      </c>
      <c r="I199" s="243">
        <f ca="true">IF((I201+M201)&gt;100,I201*100/(I201+M201),I201)</f>
        <v>99.745379584386512</v>
      </c>
      <c r="J199" s="244">
        <f ca="true">I199*AVERAGEIF(J205:J216,"&gt;0")/100</f>
        <v>99.682296434855573</v>
      </c>
      <c r="K199" s="248">
        <f ca="true">I199*(100-AVERAGEIF(J205:J216,"&gt;0"))/100</f>
        <v>6.3083149530941518E-2</v>
      </c>
      <c r="L199" s="249">
        <f ca="true">100-(J199+K199+M199)</f>
        <v>0.25462041561348769</v>
      </c>
      <c r="M199" s="250">
        <f ca="true">IF((I201+M201)&gt;100,M201*100/(I201+M201),M201)</f>
        <v>0</v>
      </c>
      <c r="N199" s="243">
        <f ca="true">IF((N201+R201)&gt;100,N201*100/(N201+R201),N201)</f>
        <v>100</v>
      </c>
      <c r="O199" s="244">
        <f ca="true">N199*AVERAGEIF(O205:O216,"&gt;0")/100</f>
        <v>99.950087220897316</v>
      </c>
      <c r="P199" s="248">
        <f ca="true">N199*(100-AVERAGEIF(O205:O216,"&gt;0"))/100</f>
        <v>4.9912779102683658E-2</v>
      </c>
      <c r="Q199" s="249">
        <f ca="true">100-(O199+P199+R199)</f>
        <v>0</v>
      </c>
      <c r="R199" s="250">
        <f ca="true">IF((N201+R201)&gt;100,R201*100/(N201+R201),R201)</f>
        <v>0</v>
      </c>
      <c r="S199" s="243">
        <f ca="true">IF((S201+W201)&gt;100,S201*100/(S201+W201),S201)</f>
        <v>99.95459997365387</v>
      </c>
      <c r="T199" s="244">
        <f ca="true">S199*AVERAGEIF(T205:T216,"&gt;0")/100</f>
        <v>99.894410865774958</v>
      </c>
      <c r="U199" s="248">
        <f ca="true">S199*(100-AVERAGEIF(T205:T216,"&gt;0"))/100</f>
        <v>6.0189107878926403E-2</v>
      </c>
      <c r="V199" s="249">
        <f ca="true">100-(T199+U199+W199)</f>
        <v>4.5400026346115396E-2</v>
      </c>
      <c r="W199" s="250">
        <f ca="true">IF((S201+W201)&gt;100,W201*100/(S201+W201),W201)</f>
        <v>0</v>
      </c>
      <c r="X199" s="243">
        <f ca="true">IF((X201+AB201)&gt;100,X201*100/(X201+AB201),X201)</f>
        <v>99.852230238085468</v>
      </c>
      <c r="Y199" s="244">
        <f ca="true">X199*AVERAGEIF(Y205:Y216,"&gt;0")/100</f>
        <v>99.786611097258046</v>
      </c>
      <c r="Z199" s="248">
        <f ca="true">X199*(100-AVERAGEIF(Y205:Y216,"&gt;0"))/100</f>
        <v>6.5619140827424843E-2</v>
      </c>
      <c r="AA199" s="249">
        <f ca="true">100-(Y199+Z199+AB199)</f>
        <v>0.10060358791105273</v>
      </c>
      <c r="AB199" s="250">
        <f ca="true">IF((X201+AB201)&gt;100,AB201*100/(X201+AB201),AB201)</f>
        <v>4.7166174003485217E-2</v>
      </c>
    </row>
    <row r="200" s="251" customFormat="true" ht="15" customHeight="true" x14ac:dyDescent="0.2">
      <c r="A200" s="921"/>
      <c r="B200" s="922"/>
      <c r="C200" s="340">
        <v>2020</v>
      </c>
      <c r="D200" s="252">
        <f ca="true">IF((D202+H202)&gt;100,D202*100/(D202+H202),D202)</f>
        <v>99.836519469274521</v>
      </c>
      <c r="E200" s="253">
        <f ca="true">D200*AVERAGEIF(E205:E216,"&gt;0")/100</f>
        <v>99.303535387434252</v>
      </c>
      <c r="F200" s="254">
        <f ca="true">D200*(100-AVERAGEIF(E205:E216,"&gt;0"))/100</f>
        <v>0.53298408184025792</v>
      </c>
      <c r="G200" s="255">
        <f ca="true">100-(E200+F200+H200)</f>
        <v>0.16208517728838956</v>
      </c>
      <c r="H200" s="256">
        <f ca="true">IF((D202+H202)&gt;100,H202*100/(D202+H202),H202)</f>
        <v>1.395353437097846E-3</v>
      </c>
      <c r="I200" s="252">
        <f ca="true">IF((I202+M202)&gt;100,I202*100/(I202+M202),I202)</f>
        <v>100</v>
      </c>
      <c r="J200" s="253">
        <f ca="true">I200*AVERAGEIF(J205:J216,"&gt;0")/100</f>
        <v>99.936755817869667</v>
      </c>
      <c r="K200" s="254">
        <f ca="true">I200*(100-AVERAGEIF(J205:J216,"&gt;0"))/100</f>
        <v>6.3244182130333115E-2</v>
      </c>
      <c r="L200" s="255">
        <f ca="true">100-(J200+K200+M200)</f>
        <v>0</v>
      </c>
      <c r="M200" s="256">
        <f ca="true">IF((I202+M202)&gt;100,M202*100/(I202+M202),M202)</f>
        <v>0</v>
      </c>
      <c r="N200" s="252">
        <f ca="true">IF((N202+R202)&gt;100,N202*100/(N202+R202),N202)</f>
        <v>99.848250169919936</v>
      </c>
      <c r="O200" s="253">
        <f ca="true">N200*AVERAGEIF(O205:O216,"&gt;0")/100</f>
        <v>99.798413133374723</v>
      </c>
      <c r="P200" s="254">
        <f ca="true">N200*(100-AVERAGEIF(O205:O216,"&gt;0"))/100</f>
        <v>4.9837036545207096E-2</v>
      </c>
      <c r="Q200" s="255">
        <f ca="true">100-(O200+P200+R200)</f>
        <v>0.15174983008006393</v>
      </c>
      <c r="R200" s="256">
        <f ca="true">IF((N202+R202)&gt;100,R202*100/(N202+R202),R202)</f>
        <v>0</v>
      </c>
      <c r="S200" s="252">
        <f ca="true">IF((S202+W202)&gt;100,S202*100/(S202+W202),S202)</f>
        <v>99.999532459534564</v>
      </c>
      <c r="T200" s="253">
        <f ca="true">S200*AVERAGEIF(T205:T216,"&gt;0")/100</f>
        <v>99.939316294909474</v>
      </c>
      <c r="U200" s="254">
        <f ca="true">S200*(100-AVERAGEIF(T205:T216,"&gt;0"))/100</f>
        <v>6.0216164625095707E-2</v>
      </c>
      <c r="V200" s="255">
        <f ca="true">100-(T200+U200+W200)</f>
        <v>0</v>
      </c>
      <c r="W200" s="256">
        <f ca="true">IF((S202+W202)&gt;100,W202*100/(S202+W202),W202)</f>
        <v>4.6754046543544096E-4</v>
      </c>
      <c r="X200" s="252">
        <f ca="true">IF((X202+AB202)&gt;100,X202*100/(X202+AB202),X202)</f>
        <v>100</v>
      </c>
      <c r="Y200" s="253">
        <f ca="true">X200*AVERAGEIF(Y205:Y216,"&gt;0")/100</f>
        <v>99.934283750427042</v>
      </c>
      <c r="Z200" s="254">
        <f ca="true">X200*(100-AVERAGEIF(Y205:Y216,"&gt;0"))/100</f>
        <v>6.5716249572957963E-2</v>
      </c>
      <c r="AA200" s="255">
        <f ca="true">100-(Y200+Z200+AB200)</f>
        <v>0</v>
      </c>
      <c r="AB200" s="256">
        <f ca="true">IF((X202+AB202)&gt;100,AB202*100/(X202+AB202),AB202)</f>
        <v>0</v>
      </c>
    </row>
    <row r="201" hidden="true" x14ac:dyDescent="0.2">
      <c r="A201" s="923" t="s">
        <v>12</v>
      </c>
      <c r="B201" s="924"/>
      <c r="C201" s="257">
        <f>MinRegYear(C199,C205:C216)</f>
        <v>2000</v>
      </c>
      <c r="D201" s="258">
        <f ca="true">IF(MAX(C205:C216)-MIN(C205:C216)&lt;5,AVERAGEIF(C205:C216,"&gt;0",D205:D216),
IF(FORECAST($C201,D$205:D$216,$C$205:$C$216)&lt;0,0,
IF(FORECAST($C201,D$205:D$216,$C$205:$C$216)&gt;100,100,
FORECAST($C201,D$205:D$216,$C$205:$C$216))))</f>
        <v>99.605337578620407</v>
      </c>
      <c r="E201" s="259"/>
      <c r="F201" s="260"/>
      <c r="G201" s="260"/>
      <c r="H201" s="261">
        <f ca="true">IF(MAX(C205:C216)-MIN(C205:C216)&lt;5,AVERAGEIF(C205:C216,"&gt;0",H205:H216),
IF(FORECAST($C201,H$205:H$216,$C$205:$C$216)&lt;0,0,
IF(FORECAST($C201,H$205:H$216,$C$205:$C$216)&gt;100,100,
FORECAST($C201,H$205:H$216,$C$205:$C$216))))</f>
        <v>1.0518818218122172E-2</v>
      </c>
      <c r="I201" s="258">
        <f ca="true">IF(MAX(C205:C216)-MIN(C205:C216)&lt;5,AVERAGEIF(C205:C216,"&gt;0",I205:I216),
IF(FORECAST($C201,I$205:I$216,$C$205:$C$216)&lt;0,0,
IF(FORECAST($C201,I$205:I$216,$C$205:$C$216)&gt;100,100,
FORECAST($C201,I$205:I$216,$C$205:$C$216))))</f>
        <v>99.745379584386512</v>
      </c>
      <c r="J201" s="259"/>
      <c r="K201" s="260"/>
      <c r="L201" s="260"/>
      <c r="M201" s="261">
        <f ca="true">IF(MAX(C205:C216)-MIN(C205:C216)&lt;5,AVERAGEIF(C205:C216,"&gt;0",M205:M216),
IF(FORECAST($C201,M$205:M$216,$C$205:$C$216)&lt;0,0,
IF(FORECAST($C201,M$205:M$216,$C$205:$C$216)&gt;100,100,
FORECAST($C201,M$205:M$216,$C$205:$C$216))))</f>
        <v>0</v>
      </c>
      <c r="N201" s="258">
        <f ca="true">IF(MAX(C205:C216)-MIN(C205:C216)&lt;5,AVERAGEIF(C205:C216,"&gt;0",N205:N216),
IF(FORECAST($C201,N$205:N$216,$C$205:$C$216)&lt;0,0,
IF(FORECAST($C201,N$205:N$216,$C$205:$C$216)&gt;100,100,
FORECAST($C201,N$205:N$216,$C$205:$C$216))))</f>
        <v>100</v>
      </c>
      <c r="O201" s="259"/>
      <c r="P201" s="260"/>
      <c r="Q201" s="260"/>
      <c r="R201" s="261">
        <f ca="true">IF(MAX(C205:C216)-MIN(C205:C216)&lt;5,AVERAGEIF(C205:C216,"&gt;0",R205:R216),
IF(FORECAST($C201,R$205:R$216,$C$205:$C$216)&lt;0,0,
IF(FORECAST($C201,R$205:R$216,$C$205:$C$216)&gt;100,100,
FORECAST($C201,R$205:R$216,$C$205:$C$216))))</f>
        <v>0</v>
      </c>
      <c r="S201" s="258">
        <f ca="true">IF(MAX(C205:C216)-MIN(C205:C216)&lt;5,AVERAGEIF(C205:C216,"&gt;0",S205:S216),
IF(FORECAST($C201,S$205:S$216,$C$205:$C$216)&lt;0,0,
IF(FORECAST($C201,S$205:S$216,$C$205:$C$216)&gt;100,100,
FORECAST($C201,S$205:S$216,$C$205:$C$216))))</f>
        <v>99.95459997365387</v>
      </c>
      <c r="T201" s="259"/>
      <c r="U201" s="260"/>
      <c r="V201" s="260"/>
      <c r="W201" s="261">
        <f ca="true">IF(MAX(C205:C216)-MIN(C205:C216)&lt;5,AVERAGEIF(C205:C216,"&gt;0",W205:W216),
IF(FORECAST($C201,W$205:W$216,$C$205:$C$216)&lt;0,0,
IF(FORECAST($C201,W$205:W$216,$C$205:$C$216)&gt;100,100,
FORECAST($C201,W$205:W$216,$C$205:$C$216))))</f>
        <v>0</v>
      </c>
      <c r="X201" s="258">
        <f ca="true">IF(MAX(C205:C216)-MIN(C205:C216)&lt;5,AVERAGEIF(C205:C216,"&gt;0",X205:X216),
IF(FORECAST($C201,X$205:X$216,$C$205:$C$216)&lt;0,0,
IF(FORECAST($C201,X$205:X$216,$C$205:$C$216)&gt;100,100,
FORECAST($C201,X$205:X$216,$C$205:$C$216))))</f>
        <v>99.852230238085468</v>
      </c>
      <c r="Y201" s="259"/>
      <c r="Z201" s="260"/>
      <c r="AA201" s="260"/>
      <c r="AB201" s="261">
        <f ca="true">IF(MAX(C205:C216)-MIN(C205:C216)&lt;5,AVERAGEIF(C205:C216,"&gt;0",AB205:AB216),
IF(FORECAST($C201,AB$205:AB$216,$C$205:$C$216)&lt;0,0,
IF(FORECAST($C201,AB$205:AB$216,$C$205:$C$216)&gt;100,100,
FORECAST($C201,AB$205:AB$216,$C$205:$C$216))))</f>
        <v>4.7166174003485217E-2</v>
      </c>
    </row>
    <row r="202" hidden="true" x14ac:dyDescent="0.2">
      <c r="A202" s="925"/>
      <c r="B202" s="926"/>
      <c r="C202" s="236">
        <f>MaxRegYear(C200,C205:C216)</f>
        <v>2017</v>
      </c>
      <c r="D202" s="262">
        <f ca="true">IF(MAX(C205:C216)-MIN(C205:C216)&lt;5,AVERAGEIF(C205:C216,"&gt;0",D205:D216),
IF(FORECAST($C202,D$205:D$216,$C$205:$C$216)&lt;0,0,
IF(FORECAST($C202,D$205:D$216,$C$205:$C$216)&gt;100,100,
FORECAST($C202,D$205:D$216,$C$205:$C$216))))</f>
        <v>99.836519469274521</v>
      </c>
      <c r="E202" s="263"/>
      <c r="F202" s="264"/>
      <c r="G202" s="264"/>
      <c r="H202" s="265">
        <f ca="true">IF(MAX(C205:C216)-MIN(C205:C216)&lt;5,AVERAGEIF(C205:C216,"&gt;0",H205:H216),
IF(FORECAST($C202,H$205:H$216,$C$205:$C$216)&lt;0,0,
IF(FORECAST($C202,H$205:H$216,$C$205:$C$216)&gt;100,100,
FORECAST($C202,H$205:H$216,$C$205:$C$216))))</f>
        <v>1.395353437097846E-3</v>
      </c>
      <c r="I202" s="262">
        <f ca="true">IF(MAX(C205:C216)-MIN(C205:C216)&lt;5,AVERAGEIF(C205:C216,"&gt;0",I205:I216),
IF(FORECAST($C202,I$205:I$216,$C$205:$C$216)&lt;0,0,
IF(FORECAST($C202,I$205:I$216,$C$205:$C$216)&gt;100,100,
FORECAST($C202,I$205:I$216,$C$205:$C$216))))</f>
        <v>100</v>
      </c>
      <c r="J202" s="263"/>
      <c r="K202" s="264"/>
      <c r="L202" s="264"/>
      <c r="M202" s="265">
        <f ca="true">IF(MAX(C205:C216)-MIN(C205:C216)&lt;5,AVERAGEIF(C205:C216,"&gt;0",M205:M216),
IF(FORECAST($C202,M$205:M$216,$C$205:$C$216)&lt;0,0,
IF(FORECAST($C202,M$205:M$216,$C$205:$C$216)&gt;100,100,
FORECAST($C202,M$205:M$216,$C$205:$C$216))))</f>
        <v>0</v>
      </c>
      <c r="N202" s="262">
        <f ca="true">IF(MAX(C205:C216)-MIN(C205:C216)&lt;5,AVERAGEIF(C205:C216,"&gt;0",N205:N216),
IF(FORECAST($C202,N$205:N$216,$C$205:$C$216)&lt;0,0,
IF(FORECAST($C202,N$205:N$216,$C$205:$C$216)&gt;100,100,
FORECAST($C202,N$205:N$216,$C$205:$C$216))))</f>
        <v>99.848250169919936</v>
      </c>
      <c r="O202" s="263"/>
      <c r="P202" s="264"/>
      <c r="Q202" s="264"/>
      <c r="R202" s="265">
        <f ca="true">IF(MAX(C205:C216)-MIN(C205:C216)&lt;5,AVERAGEIF(C205:C216,"&gt;0",R205:R216),
IF(FORECAST($C202,R$205:R$216,$C$205:$C$216)&lt;0,0,
IF(FORECAST($C202,R$205:R$216,$C$205:$C$216)&gt;100,100,
FORECAST($C202,R$205:R$216,$C$205:$C$216))))</f>
        <v>0</v>
      </c>
      <c r="S202" s="262">
        <f ca="true">IF(MAX(C205:C216)-MIN(C205:C216)&lt;5,AVERAGEIF(C205:C216,"&gt;0",S205:S216),
IF(FORECAST($C202,S$205:S$216,$C$205:$C$216)&lt;0,0,
IF(FORECAST($C202,S$205:S$216,$C$205:$C$216)&gt;100,100,
FORECAST($C202,S$205:S$216,$C$205:$C$216))))</f>
        <v>100</v>
      </c>
      <c r="T202" s="263"/>
      <c r="U202" s="264"/>
      <c r="V202" s="264"/>
      <c r="W202" s="265">
        <f ca="true">IF(MAX(C205:C216)-MIN(C205:C216)&lt;5,AVERAGEIF(C205:C216,"&gt;0",W205:W216),
IF(FORECAST($C202,W$205:W$216,$C$205:$C$216)&lt;0,0,
IF(FORECAST($C202,W$205:W$216,$C$205:$C$216)&gt;100,100,
FORECAST($C202,W$205:W$216,$C$205:$C$216))))</f>
        <v>4.675426513865294E-4</v>
      </c>
      <c r="X202" s="262">
        <f ca="true">IF(MAX(C205:C216)-MIN(C205:C216)&lt;5,AVERAGEIF(C205:C216,"&gt;0",X205:X216),
IF(FORECAST($C202,X$205:X$216,$C$205:$C$216)&lt;0,0,
IF(FORECAST($C202,X$205:X$216,$C$205:$C$216)&gt;100,100,
FORECAST($C202,X$205:X$216,$C$205:$C$216))))</f>
        <v>100</v>
      </c>
      <c r="Y202" s="263"/>
      <c r="Z202" s="264"/>
      <c r="AA202" s="264"/>
      <c r="AB202" s="265">
        <f ca="true">IF(MAX(C205:C216)-MIN(C205:C216)&lt;5,AVERAGEIF(C205:C216,"&gt;0",AB205:AB216),
IF(FORECAST($C202,AB$205:AB$216,$C$205:$C$216)&lt;0,0,
IF(FORECAST($C202,AB$205:AB$216,$C$205:$C$216)&gt;100,100,
FORECAST($C202,AB$205:AB$216,$C$205:$C$216))))</f>
        <v>0</v>
      </c>
    </row>
    <row r="203" ht="9" customHeight="true" x14ac:dyDescent="0.2">
      <c r="D203" s="266"/>
      <c r="I203" s="266"/>
      <c r="K203" s="226"/>
      <c r="L203" s="226"/>
      <c r="N203" s="266"/>
      <c r="P203" s="226"/>
      <c r="Q203" s="226"/>
      <c r="S203" s="266"/>
      <c r="U203" s="226"/>
      <c r="V203" s="226"/>
      <c r="X203" s="266"/>
      <c r="Z203" s="226"/>
      <c r="AA203" s="226"/>
      <c r="AB203" s="267"/>
    </row>
    <row r="204" s="295" customFormat="true" ht="22.5" customHeight="true" x14ac:dyDescent="0.2">
      <c r="B204" s="268" t="s">
        <v>8</v>
      </c>
      <c r="C204" s="269" t="s">
        <v>9</v>
      </c>
      <c r="D204" s="270" t="s">
        <v>14</v>
      </c>
      <c r="E204" s="902" t="s">
        <v>592</v>
      </c>
      <c r="F204" s="349"/>
      <c r="G204" s="349"/>
      <c r="H204" s="272" t="s">
        <v>17</v>
      </c>
      <c r="I204" s="270" t="s">
        <v>14</v>
      </c>
      <c r="J204" s="902" t="s">
        <v>592</v>
      </c>
      <c r="K204" s="349"/>
      <c r="L204" s="349"/>
      <c r="M204" s="272" t="s">
        <v>17</v>
      </c>
      <c r="N204" s="270" t="s">
        <v>14</v>
      </c>
      <c r="O204" s="902" t="s">
        <v>592</v>
      </c>
      <c r="P204" s="349"/>
      <c r="Q204" s="349"/>
      <c r="R204" s="272" t="s">
        <v>17</v>
      </c>
      <c r="S204" s="270" t="s">
        <v>14</v>
      </c>
      <c r="T204" s="902" t="s">
        <v>592</v>
      </c>
      <c r="U204" s="349"/>
      <c r="V204" s="349"/>
      <c r="W204" s="272" t="s">
        <v>17</v>
      </c>
      <c r="X204" s="270" t="s">
        <v>14</v>
      </c>
      <c r="Y204" s="902" t="s">
        <v>592</v>
      </c>
      <c r="Z204" s="349"/>
      <c r="AA204" s="349"/>
      <c r="AB204" s="272" t="s">
        <v>17</v>
      </c>
      <c r="AD204" s="350"/>
    </row>
    <row r="205" x14ac:dyDescent="0.2">
      <c r="A205" s="274"/>
      <c r="B205" s="542" t="s">
        <v>178</v>
      </c>
      <c r="C205" s="543">
        <v>2000</v>
      </c>
      <c r="D205" s="188">
        <f t="shared" ref="D205:D216" ca="true" si="50">IF(ISERROR(INDIRECT(CONCATENATE($B205,"!H16"))),"",INDIRECT(CONCATENATE($B205,"!H16")))</f>
        <v>99.5</v>
      </c>
      <c r="E205" s="278">
        <f t="shared" ref="E205:E216" ca="true" si="51">IF(ISERROR(INDIRECT(CONCATENATE($B205,"!H23"))),"",INDIRECT(CONCATENATE($B205,"!H23")))</f>
        <v>98.5</v>
      </c>
      <c r="F205" s="276"/>
      <c r="G205" s="276"/>
      <c r="H205" s="277">
        <f t="shared" ref="H205:H216" ca="true" si="52">IF(ISERROR(INDIRECT(CONCATENATE($B205,"!H21"))),"",INDIRECT(CONCATENATE($B205,"!H21")))</f>
        <v>0</v>
      </c>
      <c r="I205" s="188">
        <f t="shared" ref="I205:I216" ca="true" si="53">IF(ISERROR(INDIRECT(CONCATENATE($B205,"!I16"))),"",INDIRECT(CONCATENATE($B205,"!I16")))</f>
        <v>99.5</v>
      </c>
      <c r="J205" s="278">
        <f t="shared" ref="J205:J216" ca="true" si="54">IF(ISERROR(INDIRECT(CONCATENATE($B205,"!I23"))),"",INDIRECT(CONCATENATE($B205,"!I23")))</f>
        <v>99.9</v>
      </c>
      <c r="K205" s="276"/>
      <c r="L205" s="276"/>
      <c r="M205" s="277">
        <f t="shared" ref="M205:M216" ca="true" si="55">IF(ISERROR(INDIRECT(CONCATENATE($B205,"!I21"))),"",INDIRECT(CONCATENATE($B205,"!I21")))</f>
        <v>0</v>
      </c>
      <c r="N205" s="188">
        <f t="shared" ref="N205:N216" ca="true" si="56">IF(ISERROR(INDIRECT(CONCATENATE($B205,"!J16"))),"",INDIRECT(CONCATENATE($B205,"!J16")))</f>
        <v>100</v>
      </c>
      <c r="O205" s="278">
        <f t="shared" ref="O205:O216" ca="true" si="57">IF(ISERROR(INDIRECT(CONCATENATE($B205,"!J23"))),"",INDIRECT(CONCATENATE($B205,"!J23")))</f>
        <v>99.9</v>
      </c>
      <c r="P205" s="276"/>
      <c r="Q205" s="276"/>
      <c r="R205" s="277">
        <f t="shared" ref="R205:R216" ca="true" si="58">IF(ISERROR(INDIRECT(CONCATENATE($B205,"!J21"))),"",INDIRECT(CONCATENATE($B205,"!J21")))</f>
        <v>0</v>
      </c>
      <c r="S205" s="188">
        <f t="shared" ref="S205:S216" ca="true" si="59">IF(ISERROR(INDIRECT(CONCATENATE($B205,"!K16"))),"",INDIRECT(CONCATENATE($B205,"!K16")))</f>
        <v>99.9</v>
      </c>
      <c r="T205" s="278">
        <f t="shared" ref="T205:T216" ca="true" si="60">IF(ISERROR(INDIRECT(CONCATENATE($B205,"!K23"))),"",INDIRECT(CONCATENATE($B205,"!K23")))</f>
        <v>100</v>
      </c>
      <c r="U205" s="276"/>
      <c r="V205" s="276"/>
      <c r="W205" s="277">
        <f t="shared" ref="W205:W216" ca="true" si="61">IF(ISERROR(INDIRECT(CONCATENATE($B205,"!K21"))),"",INDIRECT(CONCATENATE($B205,"!K21")))</f>
        <v>0</v>
      </c>
      <c r="X205" s="188">
        <f t="shared" ref="X205:X216" ca="true" si="62">IF(ISERROR(INDIRECT(CONCATENATE($B205,"!L16"))),"",INDIRECT(CONCATENATE($B205,"!L16")))</f>
        <v>99.9</v>
      </c>
      <c r="Y205" s="278">
        <f t="shared" ref="Y205:Y216" ca="true" si="63">IF(ISERROR(INDIRECT(CONCATENATE($B205,"!L23"))),"",INDIRECT(CONCATENATE($B205,"!L23")))</f>
        <v>99.9</v>
      </c>
      <c r="Z205" s="276"/>
      <c r="AA205" s="276"/>
      <c r="AB205" s="277">
        <f t="shared" ref="AB205:AB216" ca="true" si="64">IF(ISERROR(INDIRECT(CONCATENATE($B205,"!L221"))),"",INDIRECT(CONCATENATE($B205,"!L21")))</f>
        <v>0.1</v>
      </c>
    </row>
    <row r="206" x14ac:dyDescent="0.2">
      <c r="A206" s="274"/>
      <c r="B206" s="544" t="s">
        <v>273</v>
      </c>
      <c r="C206" s="545">
        <v>2003</v>
      </c>
      <c r="D206" s="189">
        <f t="shared" ca="true" si="50"/>
        <v>99.641722379683856</v>
      </c>
      <c r="E206" s="278">
        <f t="shared" ca="true" si="51"/>
        <v>99.632262887026684</v>
      </c>
      <c r="F206" s="276"/>
      <c r="G206" s="276"/>
      <c r="H206" s="279">
        <f t="shared" ca="true" si="52"/>
        <v>0</v>
      </c>
      <c r="I206" s="189">
        <f t="shared" ca="true" si="53"/>
        <v>99.944831867554385</v>
      </c>
      <c r="J206" s="278">
        <f t="shared" ca="true" si="54"/>
        <v>100</v>
      </c>
      <c r="K206" s="276"/>
      <c r="L206" s="276"/>
      <c r="M206" s="279">
        <f t="shared" ca="true" si="55"/>
        <v>0</v>
      </c>
      <c r="N206" s="189">
        <f t="shared" ca="true" si="56"/>
        <v>100</v>
      </c>
      <c r="O206" s="278">
        <f t="shared" ca="true" si="57"/>
        <v>100</v>
      </c>
      <c r="P206" s="276"/>
      <c r="Q206" s="276"/>
      <c r="R206" s="279">
        <f t="shared" ca="true" si="58"/>
        <v>0</v>
      </c>
      <c r="S206" s="189">
        <f t="shared" ca="true" si="59"/>
        <v>100</v>
      </c>
      <c r="T206" s="278">
        <f t="shared" ca="true" si="60"/>
        <v>100</v>
      </c>
      <c r="U206" s="276"/>
      <c r="V206" s="276"/>
      <c r="W206" s="279">
        <f t="shared" ca="true" si="61"/>
        <v>0</v>
      </c>
      <c r="X206" s="189">
        <f t="shared" ca="true" si="62"/>
        <v>99.802533936575472</v>
      </c>
      <c r="Y206" s="278">
        <f t="shared" ca="true" si="63"/>
        <v>100</v>
      </c>
      <c r="Z206" s="276"/>
      <c r="AA206" s="276"/>
      <c r="AB206" s="279">
        <f t="shared" ca="true" si="64"/>
        <v>0</v>
      </c>
    </row>
    <row r="207" x14ac:dyDescent="0.2">
      <c r="A207" s="274"/>
      <c r="B207" s="544" t="s">
        <v>341</v>
      </c>
      <c r="C207" s="545">
        <v>2005</v>
      </c>
      <c r="D207" s="189">
        <f t="shared" ca="true" si="50"/>
        <v>99.756214142164382</v>
      </c>
      <c r="E207" s="278">
        <f t="shared" ca="true" si="51"/>
        <v>99.430905687800617</v>
      </c>
      <c r="F207" s="276"/>
      <c r="G207" s="276"/>
      <c r="H207" s="279">
        <f t="shared" ca="true" si="52"/>
        <v>3.8962561358962373E-2</v>
      </c>
      <c r="I207" s="189">
        <f t="shared" ca="true" si="53"/>
        <v>100</v>
      </c>
      <c r="J207" s="278">
        <f t="shared" ca="true" si="54"/>
        <v>100</v>
      </c>
      <c r="K207" s="276"/>
      <c r="L207" s="276"/>
      <c r="M207" s="279">
        <f t="shared" ca="true" si="55"/>
        <v>0</v>
      </c>
      <c r="N207" s="189">
        <f t="shared" ca="true" si="56"/>
        <v>100</v>
      </c>
      <c r="O207" s="278">
        <f t="shared" ca="true" si="57"/>
        <v>100</v>
      </c>
      <c r="P207" s="276"/>
      <c r="Q207" s="276"/>
      <c r="R207" s="279">
        <f t="shared" ca="true" si="58"/>
        <v>0</v>
      </c>
      <c r="S207" s="189">
        <f t="shared" ca="true" si="59"/>
        <v>100</v>
      </c>
      <c r="T207" s="278">
        <f t="shared" ca="true" si="60"/>
        <v>99.909423524107225</v>
      </c>
      <c r="U207" s="276"/>
      <c r="V207" s="276"/>
      <c r="W207" s="279">
        <f t="shared" ca="true" si="61"/>
        <v>0</v>
      </c>
      <c r="X207" s="189">
        <f t="shared" ca="true" si="62"/>
        <v>99.892410443816814</v>
      </c>
      <c r="Y207" s="278">
        <f t="shared" ca="true" si="63"/>
        <v>99.847334696514594</v>
      </c>
      <c r="Z207" s="276"/>
      <c r="AA207" s="276"/>
      <c r="AB207" s="279">
        <f t="shared" ca="true" si="64"/>
        <v>0</v>
      </c>
      <c r="AD207" s="280"/>
    </row>
    <row r="208" x14ac:dyDescent="0.2">
      <c r="A208" s="274"/>
      <c r="B208" s="544" t="s">
        <v>167</v>
      </c>
      <c r="C208" s="545">
        <v>2008</v>
      </c>
      <c r="D208" s="189">
        <f t="shared" ca="true" si="50"/>
        <v>99.87546231113636</v>
      </c>
      <c r="E208" s="278">
        <f t="shared" ca="true" si="51"/>
        <v>99.596242871053533</v>
      </c>
      <c r="F208" s="276"/>
      <c r="G208" s="276"/>
      <c r="H208" s="279">
        <f t="shared" ca="true" si="52"/>
        <v>0</v>
      </c>
      <c r="I208" s="189">
        <f t="shared" ca="true" si="53"/>
        <v>99.941593729557894</v>
      </c>
      <c r="J208" s="278">
        <f t="shared" ca="true" si="54"/>
        <v>99.910215570025215</v>
      </c>
      <c r="K208" s="276"/>
      <c r="L208" s="276"/>
      <c r="M208" s="279">
        <f t="shared" ca="true" si="55"/>
        <v>0</v>
      </c>
      <c r="N208" s="189">
        <f t="shared" ca="true" si="56"/>
        <v>99.879811929301681</v>
      </c>
      <c r="O208" s="278">
        <f t="shared" ca="true" si="57"/>
        <v>99.927159252561424</v>
      </c>
      <c r="P208" s="276"/>
      <c r="Q208" s="276"/>
      <c r="R208" s="279">
        <f t="shared" ca="true" si="58"/>
        <v>0</v>
      </c>
      <c r="S208" s="189">
        <f t="shared" ca="true" si="59"/>
        <v>100</v>
      </c>
      <c r="T208" s="278">
        <f t="shared" ca="true" si="60"/>
        <v>99.870744673817839</v>
      </c>
      <c r="U208" s="276"/>
      <c r="V208" s="276"/>
      <c r="W208" s="279">
        <f t="shared" ca="true" si="61"/>
        <v>0</v>
      </c>
      <c r="X208" s="189">
        <f t="shared" ca="true" si="62"/>
        <v>99.986798723957122</v>
      </c>
      <c r="Y208" s="278">
        <f t="shared" ca="true" si="63"/>
        <v>100</v>
      </c>
      <c r="Z208" s="276"/>
      <c r="AA208" s="276"/>
      <c r="AB208" s="279">
        <f t="shared" ca="true" si="64"/>
        <v>0</v>
      </c>
    </row>
    <row r="209" x14ac:dyDescent="0.2">
      <c r="A209" s="274"/>
      <c r="B209" s="544" t="s">
        <v>166</v>
      </c>
      <c r="C209" s="545">
        <v>2014</v>
      </c>
      <c r="D209" s="189">
        <f t="shared" ca="true" si="50"/>
        <v>99.470578702234064</v>
      </c>
      <c r="E209" s="278">
        <f t="shared" ca="true" si="51"/>
        <v>99.637447551166133</v>
      </c>
      <c r="F209" s="276"/>
      <c r="G209" s="276"/>
      <c r="H209" s="279">
        <f t="shared" ca="true" si="52"/>
        <v>0</v>
      </c>
      <c r="I209" s="189">
        <f t="shared" ca="true" si="53"/>
        <v>99.885679934627802</v>
      </c>
      <c r="J209" s="278">
        <f t="shared" ca="true" si="54"/>
        <v>99.810319337192837</v>
      </c>
      <c r="K209" s="276"/>
      <c r="L209" s="276"/>
      <c r="M209" s="279">
        <f t="shared" ca="true" si="55"/>
        <v>0</v>
      </c>
      <c r="N209" s="189">
        <f t="shared" ca="true" si="56"/>
        <v>99.875945954934082</v>
      </c>
      <c r="O209" s="278">
        <f t="shared" ca="true" si="57"/>
        <v>99.873364072822497</v>
      </c>
      <c r="P209" s="276"/>
      <c r="Q209" s="276"/>
      <c r="R209" s="279">
        <f t="shared" ca="true" si="58"/>
        <v>0</v>
      </c>
      <c r="S209" s="189">
        <f t="shared" ca="true" si="59"/>
        <v>99.977843501720173</v>
      </c>
      <c r="T209" s="278">
        <f t="shared" ca="true" si="60"/>
        <v>99.858533125106831</v>
      </c>
      <c r="U209" s="276"/>
      <c r="V209" s="276"/>
      <c r="W209" s="279">
        <f t="shared" ca="true" si="61"/>
        <v>9.2238033942016612E-4</v>
      </c>
      <c r="X209" s="189">
        <f t="shared" ca="true" si="62"/>
        <v>99.995170900551628</v>
      </c>
      <c r="Y209" s="278">
        <f t="shared" ca="true" si="63"/>
        <v>99.858367806047667</v>
      </c>
      <c r="Z209" s="276"/>
      <c r="AA209" s="276"/>
      <c r="AB209" s="279">
        <f t="shared" ca="true" si="64"/>
        <v>4.8291577495946448E-3</v>
      </c>
    </row>
    <row r="210" x14ac:dyDescent="0.2">
      <c r="A210" s="274"/>
      <c r="B210" s="544" t="s">
        <v>576</v>
      </c>
      <c r="C210" s="545">
        <v>2015</v>
      </c>
      <c r="D210" s="189">
        <f t="shared" ca="true" si="50"/>
        <v>100</v>
      </c>
      <c r="E210" s="278">
        <f t="shared" ca="true" si="51"/>
        <v>100</v>
      </c>
      <c r="F210" s="276"/>
      <c r="G210" s="276"/>
      <c r="H210" s="279">
        <f t="shared" ca="true" si="52"/>
        <v>0</v>
      </c>
      <c r="I210" s="189">
        <f t="shared" ca="true" si="53"/>
        <v>100</v>
      </c>
      <c r="J210" s="278">
        <f t="shared" ca="true" si="54"/>
        <v>100</v>
      </c>
      <c r="K210" s="276"/>
      <c r="L210" s="276"/>
      <c r="M210" s="279">
        <f t="shared" ca="true" si="55"/>
        <v>0</v>
      </c>
      <c r="N210" s="189">
        <f t="shared" ca="true" si="56"/>
        <v>99.882531630157374</v>
      </c>
      <c r="O210" s="278">
        <f t="shared" ca="true" si="57"/>
        <v>100</v>
      </c>
      <c r="P210" s="276"/>
      <c r="Q210" s="276"/>
      <c r="R210" s="279">
        <f t="shared" ca="true" si="58"/>
        <v>0</v>
      </c>
      <c r="S210" s="189">
        <f t="shared" ca="true" si="59"/>
        <v>100</v>
      </c>
      <c r="T210" s="278">
        <f t="shared" ca="true" si="60"/>
        <v>100</v>
      </c>
      <c r="U210" s="276"/>
      <c r="V210" s="276"/>
      <c r="W210" s="279">
        <f t="shared" ca="true" si="61"/>
        <v>0</v>
      </c>
      <c r="X210" s="189">
        <f t="shared" ca="true" si="62"/>
        <v>100</v>
      </c>
      <c r="Y210" s="278">
        <f t="shared" ca="true" si="63"/>
        <v>100</v>
      </c>
      <c r="Z210" s="276"/>
      <c r="AA210" s="276"/>
      <c r="AB210" s="279">
        <f t="shared" ca="true" si="64"/>
        <v>0</v>
      </c>
    </row>
    <row r="211" x14ac:dyDescent="0.2">
      <c r="A211" s="274"/>
      <c r="B211" s="544"/>
      <c r="C211" s="545"/>
      <c r="D211" s="189" t="str">
        <f t="shared" ca="true" si="50"/>
        <v/>
      </c>
      <c r="E211" s="278" t="str">
        <f t="shared" ca="true" si="51"/>
        <v/>
      </c>
      <c r="F211" s="276"/>
      <c r="G211" s="276"/>
      <c r="H211" s="279" t="str">
        <f t="shared" ca="true" si="52"/>
        <v/>
      </c>
      <c r="I211" s="189" t="str">
        <f t="shared" ca="true" si="53"/>
        <v/>
      </c>
      <c r="J211" s="278" t="str">
        <f t="shared" ca="true" si="54"/>
        <v/>
      </c>
      <c r="K211" s="276"/>
      <c r="L211" s="276"/>
      <c r="M211" s="279" t="str">
        <f t="shared" ca="true" si="55"/>
        <v/>
      </c>
      <c r="N211" s="189" t="str">
        <f t="shared" ca="true" si="56"/>
        <v/>
      </c>
      <c r="O211" s="278" t="str">
        <f t="shared" ca="true" si="57"/>
        <v/>
      </c>
      <c r="P211" s="276"/>
      <c r="Q211" s="276"/>
      <c r="R211" s="279" t="str">
        <f t="shared" ca="true" si="58"/>
        <v/>
      </c>
      <c r="S211" s="189" t="str">
        <f t="shared" ca="true" si="59"/>
        <v/>
      </c>
      <c r="T211" s="278" t="str">
        <f t="shared" ca="true" si="60"/>
        <v/>
      </c>
      <c r="U211" s="276"/>
      <c r="V211" s="276"/>
      <c r="W211" s="279" t="str">
        <f t="shared" ca="true" si="61"/>
        <v/>
      </c>
      <c r="X211" s="189" t="str">
        <f t="shared" ca="true" si="62"/>
        <v/>
      </c>
      <c r="Y211" s="278" t="str">
        <f t="shared" ca="true" si="63"/>
        <v/>
      </c>
      <c r="Z211" s="276"/>
      <c r="AA211" s="276"/>
      <c r="AB211" s="279" t="str">
        <f t="shared" ca="true" si="64"/>
        <v/>
      </c>
    </row>
    <row r="212" x14ac:dyDescent="0.2">
      <c r="A212" s="274"/>
      <c r="B212" s="544"/>
      <c r="C212" s="545"/>
      <c r="D212" s="189" t="str">
        <f t="shared" ca="true" si="50"/>
        <v/>
      </c>
      <c r="E212" s="278" t="str">
        <f t="shared" ca="true" si="51"/>
        <v/>
      </c>
      <c r="F212" s="276"/>
      <c r="G212" s="276"/>
      <c r="H212" s="279" t="str">
        <f t="shared" ca="true" si="52"/>
        <v/>
      </c>
      <c r="I212" s="189" t="str">
        <f t="shared" ca="true" si="53"/>
        <v/>
      </c>
      <c r="J212" s="278" t="str">
        <f t="shared" ca="true" si="54"/>
        <v/>
      </c>
      <c r="K212" s="276"/>
      <c r="L212" s="276"/>
      <c r="M212" s="279" t="str">
        <f t="shared" ca="true" si="55"/>
        <v/>
      </c>
      <c r="N212" s="189" t="str">
        <f t="shared" ca="true" si="56"/>
        <v/>
      </c>
      <c r="O212" s="278" t="str">
        <f t="shared" ca="true" si="57"/>
        <v/>
      </c>
      <c r="P212" s="276"/>
      <c r="Q212" s="276"/>
      <c r="R212" s="279" t="str">
        <f t="shared" ca="true" si="58"/>
        <v/>
      </c>
      <c r="S212" s="189" t="str">
        <f t="shared" ca="true" si="59"/>
        <v/>
      </c>
      <c r="T212" s="278" t="str">
        <f t="shared" ca="true" si="60"/>
        <v/>
      </c>
      <c r="U212" s="276"/>
      <c r="V212" s="276"/>
      <c r="W212" s="279" t="str">
        <f t="shared" ca="true" si="61"/>
        <v/>
      </c>
      <c r="X212" s="189" t="str">
        <f t="shared" ca="true" si="62"/>
        <v/>
      </c>
      <c r="Y212" s="278" t="str">
        <f t="shared" ca="true" si="63"/>
        <v/>
      </c>
      <c r="Z212" s="276"/>
      <c r="AA212" s="276"/>
      <c r="AB212" s="279" t="str">
        <f t="shared" ca="true" si="64"/>
        <v/>
      </c>
    </row>
    <row r="213" x14ac:dyDescent="0.2">
      <c r="A213" s="274"/>
      <c r="B213" s="544"/>
      <c r="C213" s="545"/>
      <c r="D213" s="189" t="str">
        <f t="shared" ca="true" si="50"/>
        <v/>
      </c>
      <c r="E213" s="278" t="str">
        <f t="shared" ca="true" si="51"/>
        <v/>
      </c>
      <c r="F213" s="276"/>
      <c r="G213" s="276"/>
      <c r="H213" s="279" t="str">
        <f t="shared" ca="true" si="52"/>
        <v/>
      </c>
      <c r="I213" s="189" t="str">
        <f t="shared" ca="true" si="53"/>
        <v/>
      </c>
      <c r="J213" s="278" t="str">
        <f t="shared" ca="true" si="54"/>
        <v/>
      </c>
      <c r="K213" s="276"/>
      <c r="L213" s="276"/>
      <c r="M213" s="279" t="str">
        <f t="shared" ca="true" si="55"/>
        <v/>
      </c>
      <c r="N213" s="189" t="str">
        <f t="shared" ca="true" si="56"/>
        <v/>
      </c>
      <c r="O213" s="278" t="str">
        <f t="shared" ca="true" si="57"/>
        <v/>
      </c>
      <c r="P213" s="276"/>
      <c r="Q213" s="276"/>
      <c r="R213" s="279" t="str">
        <f t="shared" ca="true" si="58"/>
        <v/>
      </c>
      <c r="S213" s="189" t="str">
        <f t="shared" ca="true" si="59"/>
        <v/>
      </c>
      <c r="T213" s="278" t="str">
        <f t="shared" ca="true" si="60"/>
        <v/>
      </c>
      <c r="U213" s="276"/>
      <c r="V213" s="276"/>
      <c r="W213" s="279" t="str">
        <f t="shared" ca="true" si="61"/>
        <v/>
      </c>
      <c r="X213" s="189" t="str">
        <f t="shared" ca="true" si="62"/>
        <v/>
      </c>
      <c r="Y213" s="278" t="str">
        <f t="shared" ca="true" si="63"/>
        <v/>
      </c>
      <c r="Z213" s="276"/>
      <c r="AA213" s="276"/>
      <c r="AB213" s="279" t="str">
        <f t="shared" ca="true" si="64"/>
        <v/>
      </c>
    </row>
    <row r="214" x14ac:dyDescent="0.2">
      <c r="A214" s="274"/>
      <c r="B214" s="544"/>
      <c r="C214" s="545"/>
      <c r="D214" s="189" t="str">
        <f t="shared" ca="true" si="50"/>
        <v/>
      </c>
      <c r="E214" s="278" t="str">
        <f t="shared" ca="true" si="51"/>
        <v/>
      </c>
      <c r="F214" s="276"/>
      <c r="G214" s="276"/>
      <c r="H214" s="279" t="str">
        <f t="shared" ca="true" si="52"/>
        <v/>
      </c>
      <c r="I214" s="189" t="str">
        <f t="shared" ca="true" si="53"/>
        <v/>
      </c>
      <c r="J214" s="278" t="str">
        <f t="shared" ca="true" si="54"/>
        <v/>
      </c>
      <c r="K214" s="276"/>
      <c r="L214" s="276"/>
      <c r="M214" s="279" t="str">
        <f t="shared" ca="true" si="55"/>
        <v/>
      </c>
      <c r="N214" s="189" t="str">
        <f t="shared" ca="true" si="56"/>
        <v/>
      </c>
      <c r="O214" s="278" t="str">
        <f t="shared" ca="true" si="57"/>
        <v/>
      </c>
      <c r="P214" s="276"/>
      <c r="Q214" s="276"/>
      <c r="R214" s="279" t="str">
        <f t="shared" ca="true" si="58"/>
        <v/>
      </c>
      <c r="S214" s="189" t="str">
        <f t="shared" ca="true" si="59"/>
        <v/>
      </c>
      <c r="T214" s="278" t="str">
        <f t="shared" ca="true" si="60"/>
        <v/>
      </c>
      <c r="U214" s="276"/>
      <c r="V214" s="276"/>
      <c r="W214" s="279" t="str">
        <f t="shared" ca="true" si="61"/>
        <v/>
      </c>
      <c r="X214" s="189" t="str">
        <f t="shared" ca="true" si="62"/>
        <v/>
      </c>
      <c r="Y214" s="278" t="str">
        <f t="shared" ca="true" si="63"/>
        <v/>
      </c>
      <c r="Z214" s="276"/>
      <c r="AA214" s="276"/>
      <c r="AB214" s="279" t="str">
        <f t="shared" ca="true" si="64"/>
        <v/>
      </c>
    </row>
    <row r="215" x14ac:dyDescent="0.2">
      <c r="A215" s="274"/>
      <c r="B215" s="544"/>
      <c r="C215" s="545"/>
      <c r="D215" s="189" t="str">
        <f t="shared" ca="true" si="50"/>
        <v/>
      </c>
      <c r="E215" s="278" t="str">
        <f t="shared" ca="true" si="51"/>
        <v/>
      </c>
      <c r="F215" s="276"/>
      <c r="G215" s="276"/>
      <c r="H215" s="279" t="str">
        <f t="shared" ca="true" si="52"/>
        <v/>
      </c>
      <c r="I215" s="189" t="str">
        <f t="shared" ca="true" si="53"/>
        <v/>
      </c>
      <c r="J215" s="278" t="str">
        <f t="shared" ca="true" si="54"/>
        <v/>
      </c>
      <c r="K215" s="276"/>
      <c r="L215" s="276"/>
      <c r="M215" s="279" t="str">
        <f t="shared" ca="true" si="55"/>
        <v/>
      </c>
      <c r="N215" s="189" t="str">
        <f t="shared" ca="true" si="56"/>
        <v/>
      </c>
      <c r="O215" s="278" t="str">
        <f t="shared" ca="true" si="57"/>
        <v/>
      </c>
      <c r="P215" s="276"/>
      <c r="Q215" s="276"/>
      <c r="R215" s="279" t="str">
        <f t="shared" ca="true" si="58"/>
        <v/>
      </c>
      <c r="S215" s="189" t="str">
        <f t="shared" ca="true" si="59"/>
        <v/>
      </c>
      <c r="T215" s="278" t="str">
        <f t="shared" ca="true" si="60"/>
        <v/>
      </c>
      <c r="U215" s="276"/>
      <c r="V215" s="276"/>
      <c r="W215" s="279" t="str">
        <f t="shared" ca="true" si="61"/>
        <v/>
      </c>
      <c r="X215" s="189" t="str">
        <f t="shared" ca="true" si="62"/>
        <v/>
      </c>
      <c r="Y215" s="278" t="str">
        <f t="shared" ca="true" si="63"/>
        <v/>
      </c>
      <c r="Z215" s="276"/>
      <c r="AA215" s="276"/>
      <c r="AB215" s="279" t="str">
        <f t="shared" ca="true" si="64"/>
        <v/>
      </c>
    </row>
    <row r="216" x14ac:dyDescent="0.2">
      <c r="A216" s="274"/>
      <c r="B216" s="546"/>
      <c r="C216" s="547"/>
      <c r="D216" s="190" t="str">
        <f t="shared" ca="true" si="50"/>
        <v/>
      </c>
      <c r="E216" s="281" t="str">
        <f t="shared" ca="true" si="51"/>
        <v/>
      </c>
      <c r="F216" s="282"/>
      <c r="G216" s="283"/>
      <c r="H216" s="284" t="str">
        <f t="shared" ca="true" si="52"/>
        <v/>
      </c>
      <c r="I216" s="190" t="str">
        <f t="shared" ca="true" si="53"/>
        <v/>
      </c>
      <c r="J216" s="281" t="str">
        <f t="shared" ca="true" si="54"/>
        <v/>
      </c>
      <c r="K216" s="282"/>
      <c r="L216" s="283"/>
      <c r="M216" s="284" t="str">
        <f t="shared" ca="true" si="55"/>
        <v/>
      </c>
      <c r="N216" s="190" t="str">
        <f t="shared" ca="true" si="56"/>
        <v/>
      </c>
      <c r="O216" s="281" t="str">
        <f t="shared" ca="true" si="57"/>
        <v/>
      </c>
      <c r="P216" s="282"/>
      <c r="Q216" s="283"/>
      <c r="R216" s="284" t="str">
        <f t="shared" ca="true" si="58"/>
        <v/>
      </c>
      <c r="S216" s="190" t="str">
        <f t="shared" ca="true" si="59"/>
        <v/>
      </c>
      <c r="T216" s="281" t="str">
        <f t="shared" ca="true" si="60"/>
        <v/>
      </c>
      <c r="U216" s="282"/>
      <c r="V216" s="283"/>
      <c r="W216" s="284" t="str">
        <f t="shared" ca="true" si="61"/>
        <v/>
      </c>
      <c r="X216" s="190" t="str">
        <f t="shared" ca="true" si="62"/>
        <v/>
      </c>
      <c r="Y216" s="281" t="str">
        <f t="shared" ca="true" si="63"/>
        <v/>
      </c>
      <c r="Z216" s="282"/>
      <c r="AA216" s="283"/>
      <c r="AB216" s="284" t="str">
        <f t="shared" ca="true" si="64"/>
        <v/>
      </c>
    </row>
    <row r="217" ht="11.25" customHeight="true" x14ac:dyDescent="0.2"/>
    <row r="218" ht="22.5" customHeight="true" x14ac:dyDescent="0.25">
      <c r="B218" s="930" t="str">
        <f>CONCATENATE("Urban use of drinking water sources,  ",C199,"–",C200)</f>
        <v>Urban use of drinking water sources,  2000–2020</v>
      </c>
      <c r="C218" s="931"/>
      <c r="D218" s="931"/>
      <c r="E218" s="931"/>
      <c r="F218" s="931"/>
      <c r="G218" s="931"/>
      <c r="H218" s="931"/>
      <c r="I218" s="931"/>
      <c r="J218" s="931"/>
      <c r="K218" s="931"/>
      <c r="L218" s="931"/>
      <c r="N218" s="285"/>
      <c r="O218" s="285"/>
      <c r="P218" s="285"/>
      <c r="Q218" s="285"/>
      <c r="R218" s="285"/>
      <c r="S218" s="913" t="s">
        <v>11</v>
      </c>
      <c r="T218" s="914"/>
      <c r="U218" s="914"/>
      <c r="V218" s="914"/>
      <c r="W218" s="915"/>
      <c r="X218" s="285"/>
      <c r="Y218" s="285"/>
      <c r="Z218" s="285"/>
      <c r="AA218" s="285"/>
      <c r="AB218" s="286"/>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7"/>
      <c r="D253" s="287"/>
      <c r="E253" s="288" t="str">
        <f ca="true">IF(ISERROR(INDIRECT(CONCATENATE($B253,"!M18"))),"",INDIRECT(CONCATENATE($B253,"!M18")))</f>
        <v/>
      </c>
      <c r="F253" s="288" t="str">
        <f ca="true">IF(ISERROR(INDIRECT(CONCATENATE($B253,"!M19"))),"",INDIRECT(CONCATENATE($B253,"!M19")))</f>
        <v/>
      </c>
      <c r="G253" s="288" t="str">
        <f ca="true">IF(ISERROR(INDIRECT(CONCATENATE($B253,"!M20"))),"",INDIRECT(CONCATENATE($B253,"!M20")))</f>
        <v/>
      </c>
      <c r="H253" s="288" t="str">
        <f ca="true">IF(ISERROR(INDIRECT(CONCATENATE($B253,"!M21"))),"",INDIRECT(CONCATENATE($B253,"!M21")))</f>
        <v/>
      </c>
      <c r="I253" s="288"/>
      <c r="J253" s="288" t="str">
        <f ca="true">IF(ISERROR(INDIRECT(CONCATENATE($B253,"!N18"))),"",INDIRECT(CONCATENATE($B253,"!N18")))</f>
        <v/>
      </c>
      <c r="K253" s="288" t="str">
        <f ca="true">IF(ISERROR(INDIRECT(CONCATENATE($B253,"!N19"))),"",INDIRECT(CONCATENATE($B253,"!N19")))</f>
        <v/>
      </c>
      <c r="L253" s="288" t="str">
        <f ca="true">IF(ISERROR(INDIRECT(CONCATENATE($B253,"!N20"))),"",INDIRECT(CONCATENATE($B253,"!N20")))</f>
        <v/>
      </c>
      <c r="M253" s="288" t="str">
        <f ca="true">IF(ISERROR(INDIRECT(CONCATENATE($B253,"!N21"))),"",INDIRECT(CONCATENATE($B253,"!N21")))</f>
        <v/>
      </c>
      <c r="N253" s="288"/>
      <c r="O253" s="288" t="str">
        <f ca="true">IF(ISERROR(INDIRECT(CONCATENATE($B253,"!O18"))),"",INDIRECT(CONCATENATE($B253,"!O18")))</f>
        <v/>
      </c>
      <c r="P253" s="288" t="str">
        <f ca="true">IF(ISERROR(INDIRECT(CONCATENATE($B253,"!O19"))),"",INDIRECT(CONCATENATE($B253,"!O19")))</f>
        <v/>
      </c>
      <c r="Q253" s="288" t="str">
        <f ca="true">IF(ISERROR(INDIRECT(CONCATENATE($B253,"!O20"))),"",INDIRECT(CONCATENATE($B253,"!O20")))</f>
        <v/>
      </c>
      <c r="R253" s="288" t="str">
        <f ca="true">IF(ISERROR(INDIRECT(CONCATENATE($B253,"!O21"))),"",INDIRECT(CONCATENATE($B253,"!O21")))</f>
        <v/>
      </c>
      <c r="S253" s="288"/>
      <c r="T253" s="288" t="str">
        <f ca="true">IF(ISERROR(INDIRECT(CONCATENATE($B253,"!P18"))),"",INDIRECT(CONCATENATE($B253,"!P18")))</f>
        <v/>
      </c>
      <c r="U253" s="288" t="str">
        <f ca="true">IF(ISERROR(INDIRECT(CONCATENATE($B253,"!P19"))),"",INDIRECT(CONCATENATE($B253,"!P19")))</f>
        <v/>
      </c>
      <c r="V253" s="288" t="str">
        <f ca="true">IF(ISERROR(INDIRECT(CONCATENATE($B253,"!P20"))),"",INDIRECT(CONCATENATE($B253,"!P20")))</f>
        <v/>
      </c>
      <c r="W253" s="288" t="str">
        <f ca="true">IF(ISERROR(INDIRECT(CONCATENATE($B253,"!P21"))),"",INDIRECT(CONCATENATE($B253,"!P21")))</f>
        <v/>
      </c>
      <c r="X253" s="288"/>
      <c r="Y253" s="288" t="str">
        <f ca="true">IF(ISERROR(INDIRECT(CONCATENATE($B253,"!Q18"))),"",INDIRECT(CONCATENATE($B253,"!Q18")))</f>
        <v/>
      </c>
      <c r="Z253" s="288" t="str">
        <f ca="true">IF(ISERROR(INDIRECT(CONCATENATE($B253,"!Q19"))),"",INDIRECT(CONCATENATE($B253,"!Q19")))</f>
        <v/>
      </c>
      <c r="AA253" s="288" t="str">
        <f ca="true">IF(ISERROR(INDIRECT(CONCATENATE($B253,"!Q20"))),"",INDIRECT(CONCATENATE($B253,"!Q20")))</f>
        <v/>
      </c>
      <c r="AB253" s="288" t="str">
        <f ca="true">IF(ISERROR(INDIRECT(CONCATENATE($B253,"!Q21"))),"",INDIRECT(CONCATENATE($B253,"!Q1")))</f>
        <v/>
      </c>
    </row>
    <row r="254" x14ac:dyDescent="0.2">
      <c r="C254" s="287"/>
      <c r="D254" s="287"/>
      <c r="E254" s="288" t="str">
        <f ca="true">IF(ISERROR(INDIRECT(CONCATENATE($B254,"!M18"))),"",INDIRECT(CONCATENATE($B254,"!M18")))</f>
        <v/>
      </c>
      <c r="F254" s="288" t="str">
        <f ca="true">IF(ISERROR(INDIRECT(CONCATENATE($B254,"!M19"))),"",INDIRECT(CONCATENATE($B254,"!M19")))</f>
        <v/>
      </c>
      <c r="G254" s="288" t="str">
        <f ca="true">IF(ISERROR(INDIRECT(CONCATENATE($B254,"!M20"))),"",INDIRECT(CONCATENATE($B254,"!M20")))</f>
        <v/>
      </c>
      <c r="H254" s="288" t="str">
        <f ca="true">IF(ISERROR(INDIRECT(CONCATENATE($B254,"!M21"))),"",INDIRECT(CONCATENATE($B254,"!M21")))</f>
        <v/>
      </c>
      <c r="I254" s="288"/>
      <c r="J254" s="288" t="str">
        <f ca="true">IF(ISERROR(INDIRECT(CONCATENATE($B254,"!N18"))),"",INDIRECT(CONCATENATE($B254,"!N18")))</f>
        <v/>
      </c>
      <c r="K254" s="288" t="str">
        <f ca="true">IF(ISERROR(INDIRECT(CONCATENATE($B254,"!N19"))),"",INDIRECT(CONCATENATE($B254,"!N19")))</f>
        <v/>
      </c>
      <c r="L254" s="288" t="str">
        <f ca="true">IF(ISERROR(INDIRECT(CONCATENATE($B254,"!N20"))),"",INDIRECT(CONCATENATE($B254,"!N20")))</f>
        <v/>
      </c>
      <c r="M254" s="288" t="str">
        <f ca="true">IF(ISERROR(INDIRECT(CONCATENATE($B254,"!N21"))),"",INDIRECT(CONCATENATE($B254,"!N21")))</f>
        <v/>
      </c>
      <c r="N254" s="288"/>
      <c r="O254" s="288" t="str">
        <f ca="true">IF(ISERROR(INDIRECT(CONCATENATE($B254,"!O18"))),"",INDIRECT(CONCATENATE($B254,"!O18")))</f>
        <v/>
      </c>
      <c r="P254" s="288" t="str">
        <f ca="true">IF(ISERROR(INDIRECT(CONCATENATE($B254,"!O19"))),"",INDIRECT(CONCATENATE($B254,"!O19")))</f>
        <v/>
      </c>
      <c r="Q254" s="288" t="str">
        <f ca="true">IF(ISERROR(INDIRECT(CONCATENATE($B254,"!O20"))),"",INDIRECT(CONCATENATE($B254,"!O20")))</f>
        <v/>
      </c>
      <c r="R254" s="288" t="str">
        <f ca="true">IF(ISERROR(INDIRECT(CONCATENATE($B254,"!O21"))),"",INDIRECT(CONCATENATE($B254,"!O21")))</f>
        <v/>
      </c>
      <c r="S254" s="288"/>
      <c r="T254" s="288" t="str">
        <f ca="true">IF(ISERROR(INDIRECT(CONCATENATE($B254,"!P18"))),"",INDIRECT(CONCATENATE($B254,"!P18")))</f>
        <v/>
      </c>
      <c r="U254" s="288" t="str">
        <f ca="true">IF(ISERROR(INDIRECT(CONCATENATE($B254,"!P19"))),"",INDIRECT(CONCATENATE($B254,"!P19")))</f>
        <v/>
      </c>
      <c r="V254" s="288" t="str">
        <f ca="true">IF(ISERROR(INDIRECT(CONCATENATE($B254,"!P20"))),"",INDIRECT(CONCATENATE($B254,"!P20")))</f>
        <v/>
      </c>
      <c r="W254" s="288" t="str">
        <f ca="true">IF(ISERROR(INDIRECT(CONCATENATE($B254,"!P21"))),"",INDIRECT(CONCATENATE($B254,"!P21")))</f>
        <v/>
      </c>
      <c r="X254" s="288"/>
      <c r="Y254" s="288" t="str">
        <f ca="true">IF(ISERROR(INDIRECT(CONCATENATE($B254,"!Q18"))),"",INDIRECT(CONCATENATE($B254,"!Q18")))</f>
        <v/>
      </c>
      <c r="Z254" s="288" t="str">
        <f ca="true">IF(ISERROR(INDIRECT(CONCATENATE($B254,"!Q19"))),"",INDIRECT(CONCATENATE($B254,"!Q19")))</f>
        <v/>
      </c>
      <c r="AA254" s="288" t="str">
        <f ca="true">IF(ISERROR(INDIRECT(CONCATENATE($B254,"!Q20"))),"",INDIRECT(CONCATENATE($B254,"!Q20")))</f>
        <v/>
      </c>
      <c r="AB254" s="288" t="str">
        <f ca="true">IF(ISERROR(INDIRECT(CONCATENATE($B254,"!Q21"))),"",INDIRECT(CONCATENATE($B254,"!Q1")))</f>
        <v/>
      </c>
    </row>
    <row r="255" x14ac:dyDescent="0.2">
      <c r="C255" s="287"/>
      <c r="D255" s="287"/>
      <c r="E255" s="288" t="str">
        <f ca="true">IF(ISERROR(INDIRECT(CONCATENATE($B255,"!M18"))),"",INDIRECT(CONCATENATE($B255,"!M18")))</f>
        <v/>
      </c>
      <c r="F255" s="288" t="str">
        <f ca="true">IF(ISERROR(INDIRECT(CONCATENATE($B255,"!M19"))),"",INDIRECT(CONCATENATE($B255,"!M19")))</f>
        <v/>
      </c>
      <c r="G255" s="288" t="str">
        <f ca="true">IF(ISERROR(INDIRECT(CONCATENATE($B255,"!M20"))),"",INDIRECT(CONCATENATE($B255,"!M20")))</f>
        <v/>
      </c>
      <c r="H255" s="288" t="str">
        <f ca="true">IF(ISERROR(INDIRECT(CONCATENATE($B255,"!M21"))),"",INDIRECT(CONCATENATE($B255,"!M21")))</f>
        <v/>
      </c>
      <c r="I255" s="288"/>
      <c r="J255" s="288" t="str">
        <f ca="true">IF(ISERROR(INDIRECT(CONCATENATE($B255,"!N18"))),"",INDIRECT(CONCATENATE($B255,"!N18")))</f>
        <v/>
      </c>
      <c r="K255" s="288" t="str">
        <f ca="true">IF(ISERROR(INDIRECT(CONCATENATE($B255,"!N19"))),"",INDIRECT(CONCATENATE($B255,"!N19")))</f>
        <v/>
      </c>
      <c r="L255" s="288" t="str">
        <f ca="true">IF(ISERROR(INDIRECT(CONCATENATE($B255,"!N20"))),"",INDIRECT(CONCATENATE($B255,"!N20")))</f>
        <v/>
      </c>
      <c r="M255" s="288" t="str">
        <f ca="true">IF(ISERROR(INDIRECT(CONCATENATE($B255,"!N21"))),"",INDIRECT(CONCATENATE($B255,"!N21")))</f>
        <v/>
      </c>
      <c r="N255" s="288"/>
      <c r="O255" s="288" t="str">
        <f ca="true">IF(ISERROR(INDIRECT(CONCATENATE($B255,"!O18"))),"",INDIRECT(CONCATENATE($B255,"!O18")))</f>
        <v/>
      </c>
      <c r="P255" s="288" t="str">
        <f ca="true">IF(ISERROR(INDIRECT(CONCATENATE($B255,"!O19"))),"",INDIRECT(CONCATENATE($B255,"!O19")))</f>
        <v/>
      </c>
      <c r="Q255" s="288" t="str">
        <f ca="true">IF(ISERROR(INDIRECT(CONCATENATE($B255,"!O20"))),"",INDIRECT(CONCATENATE($B255,"!O20")))</f>
        <v/>
      </c>
      <c r="R255" s="288" t="str">
        <f ca="true">IF(ISERROR(INDIRECT(CONCATENATE($B255,"!O21"))),"",INDIRECT(CONCATENATE($B255,"!O21")))</f>
        <v/>
      </c>
      <c r="S255" s="288"/>
      <c r="T255" s="288" t="str">
        <f ca="true">IF(ISERROR(INDIRECT(CONCATENATE($B255,"!P18"))),"",INDIRECT(CONCATENATE($B255,"!P18")))</f>
        <v/>
      </c>
      <c r="U255" s="288" t="str">
        <f ca="true">IF(ISERROR(INDIRECT(CONCATENATE($B255,"!P19"))),"",INDIRECT(CONCATENATE($B255,"!P19")))</f>
        <v/>
      </c>
      <c r="V255" s="288" t="str">
        <f ca="true">IF(ISERROR(INDIRECT(CONCATENATE($B255,"!P20"))),"",INDIRECT(CONCATENATE($B255,"!P20")))</f>
        <v/>
      </c>
      <c r="W255" s="288" t="str">
        <f ca="true">IF(ISERROR(INDIRECT(CONCATENATE($B255,"!P21"))),"",INDIRECT(CONCATENATE($B255,"!P21")))</f>
        <v/>
      </c>
      <c r="X255" s="288"/>
      <c r="Y255" s="288" t="str">
        <f ca="true">IF(ISERROR(INDIRECT(CONCATENATE($B255,"!Q18"))),"",INDIRECT(CONCATENATE($B255,"!Q18")))</f>
        <v/>
      </c>
      <c r="Z255" s="288" t="str">
        <f ca="true">IF(ISERROR(INDIRECT(CONCATENATE($B255,"!Q19"))),"",INDIRECT(CONCATENATE($B255,"!Q19")))</f>
        <v/>
      </c>
      <c r="AA255" s="288" t="str">
        <f ca="true">IF(ISERROR(INDIRECT(CONCATENATE($B255,"!Q20"))),"",INDIRECT(CONCATENATE($B255,"!Q20")))</f>
        <v/>
      </c>
      <c r="AB255" s="288" t="str">
        <f ca="true">IF(ISERROR(INDIRECT(CONCATENATE($B255,"!Q21"))),"",INDIRECT(CONCATENATE($B255,"!Q1")))</f>
        <v/>
      </c>
    </row>
    <row r="256" x14ac:dyDescent="0.2">
      <c r="B256" s="288"/>
      <c r="C256" s="287"/>
      <c r="D256" s="287"/>
      <c r="E256" s="288" t="str">
        <f ca="true">IF(ISERROR(INDIRECT(CONCATENATE($B256,"!M18"))),"",INDIRECT(CONCATENATE($B256,"!M18")))</f>
        <v/>
      </c>
      <c r="F256" s="288" t="str">
        <f ca="true">IF(ISERROR(INDIRECT(CONCATENATE($B256,"!M19"))),"",INDIRECT(CONCATENATE($B256,"!M19")))</f>
        <v/>
      </c>
      <c r="G256" s="288" t="str">
        <f ca="true">IF(ISERROR(INDIRECT(CONCATENATE($B256,"!M20"))),"",INDIRECT(CONCATENATE($B256,"!M20")))</f>
        <v/>
      </c>
      <c r="H256" s="288" t="str">
        <f ca="true">IF(ISERROR(INDIRECT(CONCATENATE($B256,"!M21"))),"",INDIRECT(CONCATENATE($B256,"!M21")))</f>
        <v/>
      </c>
      <c r="I256" s="288"/>
      <c r="J256" s="288" t="str">
        <f ca="true">IF(ISERROR(INDIRECT(CONCATENATE($B256,"!N18"))),"",INDIRECT(CONCATENATE($B256,"!N18")))</f>
        <v/>
      </c>
      <c r="K256" s="288" t="str">
        <f ca="true">IF(ISERROR(INDIRECT(CONCATENATE($B256,"!N19"))),"",INDIRECT(CONCATENATE($B256,"!N19")))</f>
        <v/>
      </c>
      <c r="L256" s="288" t="str">
        <f ca="true">IF(ISERROR(INDIRECT(CONCATENATE($B256,"!N20"))),"",INDIRECT(CONCATENATE($B256,"!N20")))</f>
        <v/>
      </c>
      <c r="M256" s="288" t="str">
        <f ca="true">IF(ISERROR(INDIRECT(CONCATENATE($B256,"!N21"))),"",INDIRECT(CONCATENATE($B256,"!N21")))</f>
        <v/>
      </c>
      <c r="N256" s="288"/>
      <c r="O256" s="288" t="str">
        <f ca="true">IF(ISERROR(INDIRECT(CONCATENATE($B256,"!O18"))),"",INDIRECT(CONCATENATE($B256,"!O18")))</f>
        <v/>
      </c>
      <c r="P256" s="288" t="str">
        <f ca="true">IF(ISERROR(INDIRECT(CONCATENATE($B256,"!O19"))),"",INDIRECT(CONCATENATE($B256,"!O19")))</f>
        <v/>
      </c>
      <c r="Q256" s="288" t="str">
        <f ca="true">IF(ISERROR(INDIRECT(CONCATENATE($B256,"!O20"))),"",INDIRECT(CONCATENATE($B256,"!O20")))</f>
        <v/>
      </c>
      <c r="R256" s="288" t="str">
        <f ca="true">IF(ISERROR(INDIRECT(CONCATENATE($B256,"!O21"))),"",INDIRECT(CONCATENATE($B256,"!O21")))</f>
        <v/>
      </c>
      <c r="S256" s="288"/>
      <c r="T256" s="288" t="str">
        <f ca="true">IF(ISERROR(INDIRECT(CONCATENATE($B256,"!P18"))),"",INDIRECT(CONCATENATE($B256,"!P18")))</f>
        <v/>
      </c>
      <c r="U256" s="288" t="str">
        <f ca="true">IF(ISERROR(INDIRECT(CONCATENATE($B256,"!P19"))),"",INDIRECT(CONCATENATE($B256,"!P19")))</f>
        <v/>
      </c>
      <c r="V256" s="288" t="str">
        <f ca="true">IF(ISERROR(INDIRECT(CONCATENATE($B256,"!P20"))),"",INDIRECT(CONCATENATE($B256,"!P20")))</f>
        <v/>
      </c>
      <c r="W256" s="288" t="str">
        <f ca="true">IF(ISERROR(INDIRECT(CONCATENATE($B256,"!P21"))),"",INDIRECT(CONCATENATE($B256,"!P21")))</f>
        <v/>
      </c>
      <c r="X256" s="288"/>
      <c r="Y256" s="288" t="str">
        <f ca="true">IF(ISERROR(INDIRECT(CONCATENATE($B256,"!Q18"))),"",INDIRECT(CONCATENATE($B256,"!Q18")))</f>
        <v/>
      </c>
      <c r="Z256" s="288" t="str">
        <f ca="true">IF(ISERROR(INDIRECT(CONCATENATE($B256,"!Q19"))),"",INDIRECT(CONCATENATE($B256,"!Q19")))</f>
        <v/>
      </c>
      <c r="AA256" s="288" t="str">
        <f ca="true">IF(ISERROR(INDIRECT(CONCATENATE($B256,"!Q20"))),"",INDIRECT(CONCATENATE($B256,"!Q20")))</f>
        <v/>
      </c>
      <c r="AB256" s="288" t="str">
        <f ca="true">IF(ISERROR(INDIRECT(CONCATENATE($B256,"!Q21"))),"",INDIRECT(CONCATENATE($B256,"!Q1")))</f>
        <v/>
      </c>
    </row>
    <row r="257" x14ac:dyDescent="0.2">
      <c r="B257" s="288"/>
      <c r="C257" s="287"/>
      <c r="D257" s="287"/>
      <c r="E257" s="288" t="str">
        <f ca="true">IF(ISERROR(INDIRECT(CONCATENATE($B257,"!M18"))),"",INDIRECT(CONCATENATE($B257,"!M18")))</f>
        <v/>
      </c>
      <c r="F257" s="288" t="str">
        <f ca="true">IF(ISERROR(INDIRECT(CONCATENATE($B257,"!M19"))),"",INDIRECT(CONCATENATE($B257,"!M19")))</f>
        <v/>
      </c>
      <c r="G257" s="288" t="str">
        <f ca="true">IF(ISERROR(INDIRECT(CONCATENATE($B257,"!M20"))),"",INDIRECT(CONCATENATE($B257,"!M20")))</f>
        <v/>
      </c>
      <c r="H257" s="288" t="str">
        <f ca="true">IF(ISERROR(INDIRECT(CONCATENATE($B257,"!M21"))),"",INDIRECT(CONCATENATE($B257,"!M21")))</f>
        <v/>
      </c>
      <c r="I257" s="288"/>
      <c r="J257" s="288" t="str">
        <f ca="true">IF(ISERROR(INDIRECT(CONCATENATE($B257,"!N18"))),"",INDIRECT(CONCATENATE($B257,"!N18")))</f>
        <v/>
      </c>
      <c r="K257" s="288" t="str">
        <f ca="true">IF(ISERROR(INDIRECT(CONCATENATE($B257,"!N19"))),"",INDIRECT(CONCATENATE($B257,"!N19")))</f>
        <v/>
      </c>
      <c r="L257" s="288" t="str">
        <f ca="true">IF(ISERROR(INDIRECT(CONCATENATE($B257,"!N20"))),"",INDIRECT(CONCATENATE($B257,"!N20")))</f>
        <v/>
      </c>
      <c r="M257" s="288" t="str">
        <f ca="true">IF(ISERROR(INDIRECT(CONCATENATE($B257,"!N21"))),"",INDIRECT(CONCATENATE($B257,"!N21")))</f>
        <v/>
      </c>
      <c r="N257" s="288"/>
      <c r="O257" s="288" t="str">
        <f ca="true">IF(ISERROR(INDIRECT(CONCATENATE($B257,"!O18"))),"",INDIRECT(CONCATENATE($B257,"!O18")))</f>
        <v/>
      </c>
      <c r="P257" s="288" t="str">
        <f ca="true">IF(ISERROR(INDIRECT(CONCATENATE($B257,"!O19"))),"",INDIRECT(CONCATENATE($B257,"!O19")))</f>
        <v/>
      </c>
      <c r="Q257" s="288" t="str">
        <f ca="true">IF(ISERROR(INDIRECT(CONCATENATE($B257,"!O20"))),"",INDIRECT(CONCATENATE($B257,"!O20")))</f>
        <v/>
      </c>
      <c r="R257" s="288" t="str">
        <f ca="true">IF(ISERROR(INDIRECT(CONCATENATE($B257,"!O21"))),"",INDIRECT(CONCATENATE($B257,"!O21")))</f>
        <v/>
      </c>
      <c r="S257" s="288"/>
      <c r="T257" s="288" t="str">
        <f ca="true">IF(ISERROR(INDIRECT(CONCATENATE($B257,"!P18"))),"",INDIRECT(CONCATENATE($B257,"!P18")))</f>
        <v/>
      </c>
      <c r="U257" s="288" t="str">
        <f ca="true">IF(ISERROR(INDIRECT(CONCATENATE($B257,"!P19"))),"",INDIRECT(CONCATENATE($B257,"!P19")))</f>
        <v/>
      </c>
      <c r="V257" s="288" t="str">
        <f ca="true">IF(ISERROR(INDIRECT(CONCATENATE($B257,"!P20"))),"",INDIRECT(CONCATENATE($B257,"!P20")))</f>
        <v/>
      </c>
      <c r="W257" s="288" t="str">
        <f ca="true">IF(ISERROR(INDIRECT(CONCATENATE($B257,"!P21"))),"",INDIRECT(CONCATENATE($B257,"!P21")))</f>
        <v/>
      </c>
      <c r="X257" s="288"/>
      <c r="Y257" s="288" t="str">
        <f ca="true">IF(ISERROR(INDIRECT(CONCATENATE($B257,"!Q18"))),"",INDIRECT(CONCATENATE($B257,"!Q18")))</f>
        <v/>
      </c>
      <c r="Z257" s="288" t="str">
        <f ca="true">IF(ISERROR(INDIRECT(CONCATENATE($B257,"!Q19"))),"",INDIRECT(CONCATENATE($B257,"!Q19")))</f>
        <v/>
      </c>
      <c r="AA257" s="288" t="str">
        <f ca="true">IF(ISERROR(INDIRECT(CONCATENATE($B257,"!Q20"))),"",INDIRECT(CONCATENATE($B257,"!Q20")))</f>
        <v/>
      </c>
      <c r="AB257" s="288" t="str">
        <f ca="true">IF(ISERROR(INDIRECT(CONCATENATE($B257,"!Q21"))),"",INDIRECT(CONCATENATE($B257,"!Q1")))</f>
        <v/>
      </c>
    </row>
    <row r="297" s="227" customFormat="true" ht="16.5" customHeight="true" x14ac:dyDescent="0.2">
      <c r="A297" s="927" t="s">
        <v>7</v>
      </c>
      <c r="B297" s="927"/>
      <c r="C297" s="927"/>
      <c r="D297" s="916" t="s">
        <v>0</v>
      </c>
      <c r="E297" s="917"/>
      <c r="F297" s="917"/>
      <c r="G297" s="917"/>
      <c r="H297" s="918"/>
      <c r="I297" s="916" t="s">
        <v>1</v>
      </c>
      <c r="J297" s="917"/>
      <c r="K297" s="917"/>
      <c r="L297" s="917"/>
      <c r="M297" s="918"/>
      <c r="N297" s="916" t="s">
        <v>2</v>
      </c>
      <c r="O297" s="917"/>
      <c r="P297" s="917"/>
      <c r="Q297" s="917"/>
      <c r="R297" s="918"/>
      <c r="S297" s="916" t="s">
        <v>3</v>
      </c>
      <c r="T297" s="917"/>
      <c r="U297" s="917"/>
      <c r="V297" s="917"/>
      <c r="W297" s="918"/>
      <c r="X297" s="916" t="s">
        <v>4</v>
      </c>
      <c r="Y297" s="917"/>
      <c r="Z297" s="917"/>
      <c r="AA297" s="917"/>
      <c r="AB297" s="918"/>
    </row>
    <row r="298" s="231" customFormat="true" ht="22.5" customHeight="true" x14ac:dyDescent="0.2">
      <c r="A298" s="928"/>
      <c r="B298" s="928"/>
      <c r="C298" s="928"/>
      <c r="D298" s="241" t="s">
        <v>14</v>
      </c>
      <c r="E298" s="242" t="s">
        <v>15</v>
      </c>
      <c r="F298" s="229" t="s">
        <v>16</v>
      </c>
      <c r="G298" s="229" t="s">
        <v>22</v>
      </c>
      <c r="H298" s="230" t="s">
        <v>17</v>
      </c>
      <c r="I298" s="241" t="s">
        <v>14</v>
      </c>
      <c r="J298" s="242" t="s">
        <v>15</v>
      </c>
      <c r="K298" s="229" t="s">
        <v>16</v>
      </c>
      <c r="L298" s="229" t="s">
        <v>22</v>
      </c>
      <c r="M298" s="230" t="s">
        <v>17</v>
      </c>
      <c r="N298" s="241" t="s">
        <v>14</v>
      </c>
      <c r="O298" s="242" t="s">
        <v>15</v>
      </c>
      <c r="P298" s="229" t="s">
        <v>16</v>
      </c>
      <c r="Q298" s="229" t="s">
        <v>22</v>
      </c>
      <c r="R298" s="230" t="s">
        <v>17</v>
      </c>
      <c r="S298" s="241" t="s">
        <v>14</v>
      </c>
      <c r="T298" s="242" t="s">
        <v>15</v>
      </c>
      <c r="U298" s="229" t="s">
        <v>16</v>
      </c>
      <c r="V298" s="229" t="s">
        <v>22</v>
      </c>
      <c r="W298" s="230" t="s">
        <v>17</v>
      </c>
      <c r="X298" s="241" t="s">
        <v>14</v>
      </c>
      <c r="Y298" s="242" t="s">
        <v>15</v>
      </c>
      <c r="Z298" s="229" t="s">
        <v>16</v>
      </c>
      <c r="AA298" s="229" t="s">
        <v>22</v>
      </c>
      <c r="AB298" s="230" t="s">
        <v>17</v>
      </c>
    </row>
    <row r="299" s="251" customFormat="true" ht="15" customHeight="true" x14ac:dyDescent="0.2">
      <c r="A299" s="919" t="s">
        <v>10</v>
      </c>
      <c r="B299" s="920"/>
      <c r="C299" s="339">
        <v>2000</v>
      </c>
      <c r="D299" s="243">
        <f ca="true">IF((D301+H301)&gt;100,D301*100/(D301+H301),D301)</f>
        <v>95.440238822450056</v>
      </c>
      <c r="E299" s="244">
        <f ca="true">D299*AVERAGEIF(E305:E316,"&gt;0")/100</f>
        <v>93.987040224827112</v>
      </c>
      <c r="F299" s="245">
        <f ca="true">D299*(100-AVERAGEIF(E305:E316,"&gt;0"))/100</f>
        <v>1.4531985976229456</v>
      </c>
      <c r="G299" s="246">
        <f ca="true">100-(E299+F299+H299)</f>
        <v>4.3118751456211157</v>
      </c>
      <c r="H299" s="247">
        <f ca="true">IF((D301+H301)&gt;100,H301*100/(D301+H301),H301)</f>
        <v>0.24788603192882874</v>
      </c>
      <c r="I299" s="243">
        <f ca="true">IF((I301+M301)&gt;100,I301*100/(I301+M301),I301)</f>
        <v>96.224494407247789</v>
      </c>
      <c r="J299" s="244">
        <f ca="true">I299*AVERAGEIF(J305:J316,"&gt;0")/100</f>
        <v>95.201471534306563</v>
      </c>
      <c r="K299" s="248">
        <f ca="true">I299*(100-AVERAGEIF(J305:J316,"&gt;0"))/100</f>
        <v>1.0230228729412263</v>
      </c>
      <c r="L299" s="249">
        <f ca="true">100-(J299+K299+M299)</f>
        <v>3.7558778010379683</v>
      </c>
      <c r="M299" s="250">
        <f ca="true">IF((I301+M301)&gt;100,M301*100/(I301+M301),M301)</f>
        <v>1.9627791714244891E-2</v>
      </c>
      <c r="N299" s="243">
        <f ca="true">IF((N301+R301)&gt;100,N301*100/(N301+R301),N301)</f>
        <v>97.444966983914412</v>
      </c>
      <c r="O299" s="244">
        <f ca="true">N299*AVERAGEIF(O305:O316,"&gt;0")/100</f>
        <v>97.012305798752365</v>
      </c>
      <c r="P299" s="248">
        <f ca="true">N299*(100-AVERAGEIF(O305:O316,"&gt;0"))/100</f>
        <v>0.43266118516204566</v>
      </c>
      <c r="Q299" s="249">
        <f ca="true">100-(O299+P299+R299)</f>
        <v>2.4428107966532338</v>
      </c>
      <c r="R299" s="250">
        <f ca="true">IF((N301+R301)&gt;100,R301*100/(N301+R301),R301)</f>
        <v>0.11222221943235411</v>
      </c>
      <c r="S299" s="243">
        <f ca="true">IF((S301+W301)&gt;100,S301*100/(S301+W301),S301)</f>
        <v>97.536214845656616</v>
      </c>
      <c r="T299" s="244">
        <f ca="true">S299*AVERAGEIF(T305:T316,"&gt;0")/100</f>
        <v>97.10290339361373</v>
      </c>
      <c r="U299" s="248">
        <f ca="true">S299*(100-AVERAGEIF(T305:T316,"&gt;0"))/100</f>
        <v>0.43331145204288346</v>
      </c>
      <c r="V299" s="249">
        <f ca="true">100-(T299+U299+W299)</f>
        <v>2.4556695516327238</v>
      </c>
      <c r="W299" s="250">
        <f ca="true">IF((S301+W301)&gt;100,W301*100/(S301+W301),W301)</f>
        <v>8.1156027106623618E-3</v>
      </c>
      <c r="X299" s="243">
        <f ca="true">IF((X301+AB301)&gt;100,X301*100/(X301+AB301),X301)</f>
        <v>98.873164453405707</v>
      </c>
      <c r="Y299" s="244">
        <f ca="true">X299*AVERAGEIF(Y305:Y316,"&gt;0")/100</f>
        <v>98.580063034354509</v>
      </c>
      <c r="Z299" s="248">
        <f ca="true">X299*(100-AVERAGEIF(Y305:Y316,"&gt;0"))/100</f>
        <v>0.29310141905119691</v>
      </c>
      <c r="AA299" s="249">
        <f ca="true">100-(Y299+Z299+AB299)</f>
        <v>1.1268355465942932</v>
      </c>
      <c r="AB299" s="250">
        <f ca="true">IF((X301+AB301)&gt;100,AB301*100/(X301+AB301),AB301)</f>
        <v>0</v>
      </c>
    </row>
    <row r="300" s="251" customFormat="true" ht="15" customHeight="true" x14ac:dyDescent="0.2">
      <c r="A300" s="921"/>
      <c r="B300" s="922"/>
      <c r="C300" s="340">
        <v>2020</v>
      </c>
      <c r="D300" s="252">
        <f ca="true">IF((D302+H302)&gt;100,D302*100/(D302+H302),D302)</f>
        <v>100</v>
      </c>
      <c r="E300" s="253">
        <f ca="true">D300*AVERAGEIF(E305:E316,"&gt;0")/100</f>
        <v>98.477373259379235</v>
      </c>
      <c r="F300" s="254">
        <f ca="true">D300*(100-AVERAGEIF(E305:E316,"&gt;0"))/100</f>
        <v>1.5226267406207654</v>
      </c>
      <c r="G300" s="255">
        <f ca="true">100-(E300+F300+H300)</f>
        <v>0</v>
      </c>
      <c r="H300" s="256">
        <f ca="true">IF((D302+H302)&gt;100,H302*100/(D302+H302),H302)</f>
        <v>0</v>
      </c>
      <c r="I300" s="252">
        <f ca="true">IF((I302+M302)&gt;100,I302*100/(I302+M302),I302)</f>
        <v>99.969037892204597</v>
      </c>
      <c r="J300" s="253">
        <f ca="true">I300*AVERAGEIF(J305:J316,"&gt;0")/100</f>
        <v>98.906204431975482</v>
      </c>
      <c r="K300" s="254">
        <f ca="true">I300*(100-AVERAGEIF(J305:J316,"&gt;0"))/100</f>
        <v>1.0628334602291272</v>
      </c>
      <c r="L300" s="255">
        <f ca="true">100-(J300+K300+M300)</f>
        <v>0</v>
      </c>
      <c r="M300" s="256">
        <f ca="true">IF((I302+M302)&gt;100,M302*100/(I302+M302),M302)</f>
        <v>3.0962107795409585E-2</v>
      </c>
      <c r="N300" s="252">
        <f ca="true">IF((N302+R302)&gt;100,N302*100/(N302+R302),N302)</f>
        <v>99.979305424460961</v>
      </c>
      <c r="O300" s="253">
        <f ca="true">N300*AVERAGEIF(O305:O316,"&gt;0")/100</f>
        <v>99.53539163275363</v>
      </c>
      <c r="P300" s="254">
        <f ca="true">N300*(100-AVERAGEIF(O305:O316,"&gt;0"))/100</f>
        <v>0.44391379170733392</v>
      </c>
      <c r="Q300" s="255">
        <f ca="true">100-(O300+P300+R300)</f>
        <v>2.0694575539039306E-2</v>
      </c>
      <c r="R300" s="256">
        <f ca="true">IF((N302+R302)&gt;100,R302*100/(N302+R302),R302)</f>
        <v>0</v>
      </c>
      <c r="S300" s="252">
        <f ca="true">IF((S302+W302)&gt;100,S302*100/(S302+W302),S302)</f>
        <v>99.989282428225309</v>
      </c>
      <c r="T300" s="253">
        <f ca="true">S300*AVERAGEIF(T305:T316,"&gt;0")/100</f>
        <v>99.545073051982229</v>
      </c>
      <c r="U300" s="254">
        <f ca="true">S300*(100-AVERAGEIF(T305:T316,"&gt;0"))/100</f>
        <v>0.44420937624308121</v>
      </c>
      <c r="V300" s="255">
        <f ca="true">100-(T300+U300+W300)</f>
        <v>0</v>
      </c>
      <c r="W300" s="256">
        <f ca="true">IF((S302+W302)&gt;100,W302*100/(S302+W302),W302)</f>
        <v>1.0717571774682745E-2</v>
      </c>
      <c r="X300" s="252">
        <f ca="true">IF((X302+AB302)&gt;100,X302*100/(X302+AB302),X302)</f>
        <v>100</v>
      </c>
      <c r="Y300" s="253">
        <f ca="true">X300*AVERAGEIF(Y305:Y316,"&gt;0")/100</f>
        <v>99.703558169022386</v>
      </c>
      <c r="Z300" s="254">
        <f ca="true">X300*(100-AVERAGEIF(Y305:Y316,"&gt;0"))/100</f>
        <v>0.29644183097762777</v>
      </c>
      <c r="AA300" s="255">
        <f ca="true">100-(Y300+Z300+AB300)</f>
        <v>0</v>
      </c>
      <c r="AB300" s="256">
        <f ca="true">IF((X302+AB302)&gt;100,AB302*100/(X302+AB302),AB302)</f>
        <v>0</v>
      </c>
    </row>
    <row r="301" hidden="true" x14ac:dyDescent="0.2">
      <c r="A301" s="923" t="s">
        <v>12</v>
      </c>
      <c r="B301" s="924"/>
      <c r="C301" s="257">
        <f>MinRegYear(C299,C305:C316)</f>
        <v>2000</v>
      </c>
      <c r="D301" s="258">
        <f ca="true">IF(MAX(C305:C316)-MIN(C305:C316)&lt;5,AVERAGEIF(C305:C316,"&gt;0",D305:D316),
IF(FORECAST($C301,D$305:D$316,$C$305:$C$316)&lt;0,0,
IF(FORECAST($C301,D$305:D$316,$C$305:$C$316)&gt;100,100,
FORECAST($C301,D$305:D$316,$C$305:$C$316))))</f>
        <v>95.440238822450056</v>
      </c>
      <c r="E301" s="259"/>
      <c r="F301" s="260"/>
      <c r="G301" s="260"/>
      <c r="H301" s="261">
        <f ca="true">IF(MAX(C305:C316)-MIN(C305:C316)&lt;5,AVERAGEIF(C305:C316,"&gt;0",H305:H316),
IF(FORECAST($C301,H$305:H$316,$C$305:$C$316)&lt;0,0,
IF(FORECAST($C301,H$305:H$316,$C$305:$C$316)&gt;100,100,
FORECAST($C301,H$305:H$316,$C$305:$C$316))))</f>
        <v>0.24788603192882874</v>
      </c>
      <c r="I301" s="258">
        <f ca="true">IF(MAX(C305:C316)-MIN(C305:C316)&lt;5,AVERAGEIF(C305:C316,"&gt;0",I305:I316),
IF(FORECAST($C301,I$305:I$316,$C$305:$C$316)&lt;0,0,
IF(FORECAST($C301,I$305:I$316,$C$305:$C$316)&gt;100,100,
FORECAST($C301,I$305:I$316,$C$305:$C$316))))</f>
        <v>96.224494407247789</v>
      </c>
      <c r="J301" s="259"/>
      <c r="K301" s="260"/>
      <c r="L301" s="260"/>
      <c r="M301" s="261">
        <f ca="true">IF(MAX(C305:C316)-MIN(C305:C316)&lt;5,AVERAGEIF(C305:C316,"&gt;0",M305:M316),
IF(FORECAST($C301,M$305:M$316,$C$305:$C$316)&lt;0,0,
IF(FORECAST($C301,M$305:M$316,$C$305:$C$316)&gt;100,100,
FORECAST($C301,M$305:M$316,$C$305:$C$316))))</f>
        <v>1.9627791714244891E-2</v>
      </c>
      <c r="N301" s="258">
        <f ca="true">IF(MAX(C305:C316)-MIN(C305:C316)&lt;5,AVERAGEIF(C305:C316,"&gt;0",N305:N316),
IF(FORECAST($C301,N$305:N$316,$C$305:$C$316)&lt;0,0,
IF(FORECAST($C301,N$305:N$316,$C$305:$C$316)&gt;100,100,
FORECAST($C301,N$305:N$316,$C$305:$C$316))))</f>
        <v>97.444966983914412</v>
      </c>
      <c r="O301" s="259"/>
      <c r="P301" s="260"/>
      <c r="Q301" s="260"/>
      <c r="R301" s="261">
        <f ca="true">IF(MAX(C305:C316)-MIN(C305:C316)&lt;5,AVERAGEIF(C305:C316,"&gt;0",R305:R316),
IF(FORECAST($C301,R$305:R$316,$C$305:$C$316)&lt;0,0,
IF(FORECAST($C301,R$305:R$316,$C$305:$C$316)&gt;100,100,
FORECAST($C301,R$305:R$316,$C$305:$C$316))))</f>
        <v>0.11222221943235411</v>
      </c>
      <c r="S301" s="258">
        <f ca="true">IF(MAX(C305:C316)-MIN(C305:C316)&lt;5,AVERAGEIF(C305:C316,"&gt;0",S305:S316),
IF(FORECAST($C301,S$305:S$316,$C$305:$C$316)&lt;0,0,
IF(FORECAST($C301,S$305:S$316,$C$305:$C$316)&gt;100,100,
FORECAST($C301,S$305:S$316,$C$305:$C$316))))</f>
        <v>97.536214845656616</v>
      </c>
      <c r="T301" s="259"/>
      <c r="U301" s="260"/>
      <c r="V301" s="260"/>
      <c r="W301" s="261">
        <f ca="true">IF(MAX(C305:C316)-MIN(C305:C316)&lt;5,AVERAGEIF(C305:C316,"&gt;0",W305:W316),
IF(FORECAST($C301,W$305:W$316,$C$305:$C$316)&lt;0,0,
IF(FORECAST($C301,W$305:W$316,$C$305:$C$316)&gt;100,100,
FORECAST($C301,W$305:W$316,$C$305:$C$316))))</f>
        <v>8.1156027106623618E-3</v>
      </c>
      <c r="X301" s="258">
        <f ca="true">IF(MAX(C305:C316)-MIN(C305:C316)&lt;5,AVERAGEIF(C305:C316,"&gt;0",X305:X316),
IF(FORECAST($C301,X$305:X$316,$C$305:$C$316)&lt;0,0,
IF(FORECAST($C301,X$305:X$316,$C$305:$C$316)&gt;100,100,
FORECAST($C301,X$305:X$316,$C$305:$C$316))))</f>
        <v>98.873164453405707</v>
      </c>
      <c r="Y301" s="259"/>
      <c r="Z301" s="260"/>
      <c r="AA301" s="260"/>
      <c r="AB301" s="261">
        <f ca="true">IF(MAX(C305:C316)-MIN(C305:C316)&lt;5,AVERAGEIF(C305:C316,"&gt;0",AB305:AB316),
IF(FORECAST($C301,AB$305:AB$316,$C$305:$C$316)&lt;0,0,
IF(FORECAST($C301,AB$305:AB$316,$C$305:$C$316)&gt;100,100,
FORECAST($C301,AB$305:AB$316,$C$305:$C$316))))</f>
        <v>0</v>
      </c>
    </row>
    <row r="302" hidden="true" x14ac:dyDescent="0.2">
      <c r="A302" s="925"/>
      <c r="B302" s="926"/>
      <c r="C302" s="236">
        <f>MaxRegYear(C300,C305:C316)</f>
        <v>2017</v>
      </c>
      <c r="D302" s="262">
        <f ca="true">IF(MAX(C305:C316)-MIN(C305:C316)&lt;5,AVERAGEIF(C305:C316,"&gt;0",D305:D316),
IF(FORECAST($C302,D$305:D$316,$C$305:$C$316)&lt;0,0,
IF(FORECAST($C302,D$305:D$316,$C$305:$C$316)&gt;100,100,
FORECAST($C302,D$305:D$316,$C$305:$C$316))))</f>
        <v>100</v>
      </c>
      <c r="E302" s="263"/>
      <c r="F302" s="264"/>
      <c r="G302" s="264"/>
      <c r="H302" s="265">
        <f ca="true">IF(MAX(C305:C316)-MIN(C305:C316)&lt;5,AVERAGEIF(C305:C316,"&gt;0",H305:H316),
IF(FORECAST($C302,H$305:H$316,$C$305:$C$316)&lt;0,0,
IF(FORECAST($C302,H$305:H$316,$C$305:$C$316)&gt;100,100,
FORECAST($C302,H$305:H$316,$C$305:$C$316))))</f>
        <v>0</v>
      </c>
      <c r="I302" s="262">
        <f ca="true">IF(MAX(C305:C316)-MIN(C305:C316)&lt;5,AVERAGEIF(C305:C316,"&gt;0",I305:I316),
IF(FORECAST($C302,I$305:I$316,$C$305:$C$316)&lt;0,0,
IF(FORECAST($C302,I$305:I$316,$C$305:$C$316)&gt;100,100,
FORECAST($C302,I$305:I$316,$C$305:$C$316))))</f>
        <v>100</v>
      </c>
      <c r="J302" s="263"/>
      <c r="K302" s="264"/>
      <c r="L302" s="264"/>
      <c r="M302" s="265">
        <f ca="true">IF(MAX(C305:C316)-MIN(C305:C316)&lt;5,AVERAGEIF(C305:C316,"&gt;0",M305:M316),
IF(FORECAST($C302,M$305:M$316,$C$305:$C$316)&lt;0,0,
IF(FORECAST($C302,M$305:M$316,$C$305:$C$316)&gt;100,100,
FORECAST($C302,M$305:M$316,$C$305:$C$316))))</f>
        <v>3.0971697285709254E-2</v>
      </c>
      <c r="N302" s="262">
        <f ca="true">IF(MAX(C305:C316)-MIN(C305:C316)&lt;5,AVERAGEIF(C305:C316,"&gt;0",N305:N316),
IF(FORECAST($C302,N$305:N$316,$C$305:$C$316)&lt;0,0,
IF(FORECAST($C302,N$305:N$316,$C$305:$C$316)&gt;100,100,
FORECAST($C302,N$305:N$316,$C$305:$C$316))))</f>
        <v>99.979305424460961</v>
      </c>
      <c r="O302" s="263"/>
      <c r="P302" s="264"/>
      <c r="Q302" s="264"/>
      <c r="R302" s="265">
        <f ca="true">IF(MAX(C305:C316)-MIN(C305:C316)&lt;5,AVERAGEIF(C305:C316,"&gt;0",R305:R316),
IF(FORECAST($C302,R$305:R$316,$C$305:$C$316)&lt;0,0,
IF(FORECAST($C302,R$305:R$316,$C$305:$C$316)&gt;100,100,
FORECAST($C302,R$305:R$316,$C$305:$C$316))))</f>
        <v>0</v>
      </c>
      <c r="S302" s="262">
        <f ca="true">IF(MAX(C305:C316)-MIN(C305:C316)&lt;5,AVERAGEIF(C305:C316,"&gt;0",S305:S316),
IF(FORECAST($C302,S$305:S$316,$C$305:$C$316)&lt;0,0,
IF(FORECAST($C302,S$305:S$316,$C$305:$C$316)&gt;100,100,
FORECAST($C302,S$305:S$316,$C$305:$C$316))))</f>
        <v>100</v>
      </c>
      <c r="T302" s="263"/>
      <c r="U302" s="264"/>
      <c r="V302" s="264"/>
      <c r="W302" s="265">
        <f ca="true">IF(MAX(C305:C316)-MIN(C305:C316)&lt;5,AVERAGEIF(C305:C316,"&gt;0",W305:W316),
IF(FORECAST($C302,W$305:W$316,$C$305:$C$316)&lt;0,0,
IF(FORECAST($C302,W$305:W$316,$C$305:$C$316)&gt;100,100,
FORECAST($C302,W$305:W$316,$C$305:$C$316))))</f>
        <v>1.0718720561252226E-2</v>
      </c>
      <c r="X302" s="262">
        <f ca="true">IF(MAX(C305:C316)-MIN(C305:C316)&lt;5,AVERAGEIF(C305:C316,"&gt;0",X305:X316),
IF(FORECAST($C302,X$305:X$316,$C$305:$C$316)&lt;0,0,
IF(FORECAST($C302,X$305:X$316,$C$305:$C$316)&gt;100,100,
FORECAST($C302,X$305:X$316,$C$305:$C$316))))</f>
        <v>100</v>
      </c>
      <c r="Y302" s="263"/>
      <c r="Z302" s="264"/>
      <c r="AA302" s="264"/>
      <c r="AB302" s="265">
        <f ca="true">IF(MAX(C305:C316)-MIN(C305:C316)&lt;5,AVERAGEIF(C305:C316,"&gt;0",AB305:AB316),
IF(FORECAST($C302,AB$305:AB$316,$C$305:$C$316)&lt;0,0,
IF(FORECAST($C302,AB$305:AB$316,$C$305:$C$316)&gt;100,100,
FORECAST($C302,AB$305:AB$316,$C$305:$C$316))))</f>
        <v>0</v>
      </c>
    </row>
    <row r="303" ht="9" customHeight="true" x14ac:dyDescent="0.2">
      <c r="D303" s="266"/>
      <c r="I303" s="266"/>
      <c r="K303" s="226"/>
      <c r="L303" s="226"/>
      <c r="N303" s="266"/>
      <c r="P303" s="226"/>
      <c r="Q303" s="226"/>
      <c r="S303" s="266"/>
      <c r="U303" s="226"/>
      <c r="V303" s="226"/>
      <c r="X303" s="266"/>
      <c r="Z303" s="226"/>
      <c r="AA303" s="226"/>
      <c r="AB303" s="267"/>
    </row>
    <row r="304" s="295" customFormat="true" ht="22.5" customHeight="true" x14ac:dyDescent="0.2">
      <c r="B304" s="289" t="s">
        <v>8</v>
      </c>
      <c r="C304" s="269" t="s">
        <v>9</v>
      </c>
      <c r="D304" s="270" t="s">
        <v>14</v>
      </c>
      <c r="E304" s="902" t="s">
        <v>592</v>
      </c>
      <c r="F304" s="349"/>
      <c r="G304" s="349"/>
      <c r="H304" s="272" t="s">
        <v>17</v>
      </c>
      <c r="I304" s="270" t="s">
        <v>14</v>
      </c>
      <c r="J304" s="902" t="s">
        <v>592</v>
      </c>
      <c r="K304" s="349"/>
      <c r="L304" s="349"/>
      <c r="M304" s="272" t="s">
        <v>17</v>
      </c>
      <c r="N304" s="270" t="s">
        <v>14</v>
      </c>
      <c r="O304" s="902" t="s">
        <v>592</v>
      </c>
      <c r="P304" s="349"/>
      <c r="Q304" s="349"/>
      <c r="R304" s="272" t="s">
        <v>17</v>
      </c>
      <c r="S304" s="270" t="s">
        <v>14</v>
      </c>
      <c r="T304" s="902" t="s">
        <v>592</v>
      </c>
      <c r="U304" s="349"/>
      <c r="V304" s="349"/>
      <c r="W304" s="272" t="s">
        <v>17</v>
      </c>
      <c r="X304" s="270" t="s">
        <v>14</v>
      </c>
      <c r="Y304" s="902" t="s">
        <v>592</v>
      </c>
      <c r="Z304" s="349"/>
      <c r="AA304" s="349"/>
      <c r="AB304" s="272" t="s">
        <v>17</v>
      </c>
      <c r="AD304" s="350"/>
    </row>
    <row r="305" x14ac:dyDescent="0.2">
      <c r="A305" s="274"/>
      <c r="B305" s="542" t="s">
        <v>178</v>
      </c>
      <c r="C305" s="543">
        <v>2000</v>
      </c>
      <c r="D305" s="188">
        <f t="shared" ref="D305:D316" ca="true" si="65">IF(ISERROR(INDIRECT(CONCATENATE($B305,"!M16"))),"",INDIRECT(CONCATENATE($B305,"!M16")))</f>
        <v>94.5</v>
      </c>
      <c r="E305" s="278">
        <f t="shared" ref="E305:E316" ca="true" si="66">IF(ISERROR(INDIRECT(CONCATENATE($B305,"!M23"))),"",INDIRECT(CONCATENATE($B305,"!M23")))</f>
        <v>96.2</v>
      </c>
      <c r="F305" s="276"/>
      <c r="G305" s="276"/>
      <c r="H305" s="277">
        <f t="shared" ref="H305:H316" ca="true" si="67">IF(ISERROR(INDIRECT(CONCATENATE($B305,"!M21"))),"",INDIRECT(CONCATENATE($B305,"!M21")))</f>
        <v>0.3</v>
      </c>
      <c r="I305" s="188">
        <f t="shared" ref="I305:I316" ca="true" si="68">IF(ISERROR(INDIRECT(CONCATENATE($B305,"!N16"))),"",INDIRECT(CONCATENATE($B305,"!N16")))</f>
        <v>96.5</v>
      </c>
      <c r="J305" s="275">
        <f t="shared" ref="J305:J316" ca="true" si="69">IF(ISERROR(INDIRECT(CONCATENATE($B305,"!N23"))),"",INDIRECT(CONCATENATE($B305,"!N23")))</f>
        <v>97.2</v>
      </c>
      <c r="K305" s="276"/>
      <c r="L305" s="276"/>
      <c r="M305" s="277">
        <f t="shared" ref="M305:M316" ca="true" si="70">IF(ISERROR(INDIRECT(CONCATENATE($B305,"!N21"))),"",INDIRECT(CONCATENATE($B305,"!N21")))</f>
        <v>0</v>
      </c>
      <c r="N305" s="188">
        <f t="shared" ref="N305:N316" ca="true" si="71">IF(ISERROR(INDIRECT(CONCATENATE($B305,"!O16"))),"",INDIRECT(CONCATENATE($B305,"!O16")))</f>
        <v>97.8</v>
      </c>
      <c r="O305" s="275">
        <f t="shared" ref="O305:O316" ca="true" si="72">IF(ISERROR(INDIRECT(CONCATENATE($B305,"!O23"))),"",INDIRECT(CONCATENATE($B305,"!O23")))</f>
        <v>99</v>
      </c>
      <c r="P305" s="276"/>
      <c r="Q305" s="276"/>
      <c r="R305" s="277">
        <f t="shared" ref="R305:R316" ca="true" si="73">IF(ISERROR(INDIRECT(CONCATENATE($B305,"!O21"))),"",INDIRECT(CONCATENATE($B305,"!O21")))</f>
        <v>0.1</v>
      </c>
      <c r="S305" s="188">
        <f t="shared" ref="S305:S316" ca="true" si="74">IF(ISERROR(INDIRECT(CONCATENATE($B305,"!P16"))),"",INDIRECT(CONCATENATE($B305,"!P16")))</f>
        <v>98.3</v>
      </c>
      <c r="T305" s="275">
        <f t="shared" ref="T305:T316" ca="true" si="75">IF(ISERROR(INDIRECT(CONCATENATE($B305,"!P23"))),"",INDIRECT(CONCATENATE($B305,"!P23")))</f>
        <v>99.2</v>
      </c>
      <c r="U305" s="276"/>
      <c r="V305" s="276"/>
      <c r="W305" s="277">
        <f t="shared" ref="W305:W316" ca="true" si="76">IF(ISERROR(INDIRECT(CONCATENATE($B305,"!P21"))),"",INDIRECT(CONCATENATE($B305,"!P21")))</f>
        <v>0</v>
      </c>
      <c r="X305" s="188">
        <f t="shared" ref="X305:X316" ca="true" si="77">IF(ISERROR(INDIRECT(CONCATENATE($B305,"!Q16"))),"",INDIRECT(CONCATENATE($B305,"!Q16")))</f>
        <v>98.7</v>
      </c>
      <c r="Y305" s="275">
        <f t="shared" ref="Y305:Y316" ca="true" si="78">IF(ISERROR(INDIRECT(CONCATENATE($B305,"!Q23"))),"",INDIRECT(CONCATENATE($B305,"!Q23")))</f>
        <v>99.7</v>
      </c>
      <c r="Z305" s="276"/>
      <c r="AA305" s="276"/>
      <c r="AB305" s="277">
        <f t="shared" ref="AB305:AB316" ca="true" si="79">IF(ISERROR(INDIRECT(CONCATENATE($B305,"!Q221"))),"",INDIRECT(CONCATENATE($B305,"!Q21")))</f>
        <v>0</v>
      </c>
    </row>
    <row r="306" x14ac:dyDescent="0.2">
      <c r="A306" s="274"/>
      <c r="B306" s="544" t="s">
        <v>273</v>
      </c>
      <c r="C306" s="545">
        <v>2003</v>
      </c>
      <c r="D306" s="189">
        <f t="shared" ca="true" si="65"/>
        <v>95.449069165877916</v>
      </c>
      <c r="E306" s="278">
        <f t="shared" ca="true" si="66"/>
        <v>97.317924149832606</v>
      </c>
      <c r="F306" s="276"/>
      <c r="G306" s="276"/>
      <c r="H306" s="279">
        <f t="shared" ca="true" si="67"/>
        <v>0.12457820947957472</v>
      </c>
      <c r="I306" s="189">
        <f t="shared" ca="true" si="68"/>
        <v>94.312124728776283</v>
      </c>
      <c r="J306" s="278">
        <f t="shared" ca="true" si="69"/>
        <v>99.357183240317624</v>
      </c>
      <c r="K306" s="276"/>
      <c r="L306" s="276"/>
      <c r="M306" s="279">
        <f t="shared" ca="true" si="70"/>
        <v>0</v>
      </c>
      <c r="N306" s="189">
        <f t="shared" ca="true" si="71"/>
        <v>96.084342458440304</v>
      </c>
      <c r="O306" s="278">
        <f t="shared" ca="true" si="72"/>
        <v>99.856548893568529</v>
      </c>
      <c r="P306" s="276"/>
      <c r="Q306" s="276"/>
      <c r="R306" s="279">
        <f t="shared" ca="true" si="73"/>
        <v>0</v>
      </c>
      <c r="S306" s="189">
        <f t="shared" ca="true" si="74"/>
        <v>95.79834053416451</v>
      </c>
      <c r="T306" s="278">
        <f t="shared" ca="true" si="75"/>
        <v>99.764937128142762</v>
      </c>
      <c r="U306" s="276"/>
      <c r="V306" s="276"/>
      <c r="W306" s="279">
        <f t="shared" ca="true" si="76"/>
        <v>0</v>
      </c>
      <c r="X306" s="189">
        <f t="shared" ca="true" si="77"/>
        <v>98.788596396018207</v>
      </c>
      <c r="Y306" s="278">
        <f t="shared" ca="true" si="78"/>
        <v>100</v>
      </c>
      <c r="Z306" s="276"/>
      <c r="AA306" s="276"/>
      <c r="AB306" s="279">
        <f t="shared" ca="true" si="79"/>
        <v>0</v>
      </c>
    </row>
    <row r="307" x14ac:dyDescent="0.2">
      <c r="A307" s="274"/>
      <c r="B307" s="544" t="s">
        <v>341</v>
      </c>
      <c r="C307" s="545">
        <v>2005</v>
      </c>
      <c r="D307" s="189">
        <f t="shared" ca="true" si="65"/>
        <v>99.621903256140527</v>
      </c>
      <c r="E307" s="278">
        <f t="shared" ca="true" si="66"/>
        <v>98.897693948802086</v>
      </c>
      <c r="F307" s="276"/>
      <c r="G307" s="276"/>
      <c r="H307" s="279">
        <f t="shared" ca="true" si="67"/>
        <v>0.19938928021411861</v>
      </c>
      <c r="I307" s="189">
        <f t="shared" ca="true" si="68"/>
        <v>99.85848291303391</v>
      </c>
      <c r="J307" s="278">
        <f t="shared" ca="true" si="69"/>
        <v>98.879403748614706</v>
      </c>
      <c r="K307" s="276"/>
      <c r="L307" s="276"/>
      <c r="M307" s="279">
        <f t="shared" ca="true" si="70"/>
        <v>9.3283656372398188E-2</v>
      </c>
      <c r="N307" s="189">
        <f t="shared" ca="true" si="71"/>
        <v>99.742923446523264</v>
      </c>
      <c r="O307" s="278">
        <f t="shared" ca="true" si="72"/>
        <v>99.687397910201526</v>
      </c>
      <c r="P307" s="276"/>
      <c r="Q307" s="276"/>
      <c r="R307" s="279">
        <f t="shared" ca="true" si="73"/>
        <v>0.20905008192398086</v>
      </c>
      <c r="S307" s="189">
        <f t="shared" ca="true" si="74"/>
        <v>99.959191320868342</v>
      </c>
      <c r="T307" s="278">
        <f t="shared" ca="true" si="75"/>
        <v>99.85530116727449</v>
      </c>
      <c r="U307" s="276"/>
      <c r="V307" s="276"/>
      <c r="W307" s="279">
        <f t="shared" ca="true" si="76"/>
        <v>0</v>
      </c>
      <c r="X307" s="189">
        <f t="shared" ca="true" si="77"/>
        <v>99.980814546522282</v>
      </c>
      <c r="Y307" s="278">
        <f t="shared" ca="true" si="78"/>
        <v>99.68358404615266</v>
      </c>
      <c r="Z307" s="276"/>
      <c r="AA307" s="276"/>
      <c r="AB307" s="279">
        <f t="shared" ca="true" si="79"/>
        <v>0</v>
      </c>
      <c r="AD307" s="280"/>
    </row>
    <row r="308" x14ac:dyDescent="0.2">
      <c r="A308" s="274"/>
      <c r="B308" s="544" t="s">
        <v>167</v>
      </c>
      <c r="C308" s="545">
        <v>2008</v>
      </c>
      <c r="D308" s="189">
        <f t="shared" ca="true" si="65"/>
        <v>98.137401350450233</v>
      </c>
      <c r="E308" s="278">
        <f t="shared" ca="true" si="66"/>
        <v>99.205800495935051</v>
      </c>
      <c r="F308" s="276"/>
      <c r="G308" s="276"/>
      <c r="H308" s="279">
        <f t="shared" ca="true" si="67"/>
        <v>4.8989987090524267E-2</v>
      </c>
      <c r="I308" s="189">
        <f t="shared" ca="true" si="68"/>
        <v>98.946046896768308</v>
      </c>
      <c r="J308" s="278">
        <f t="shared" ca="true" si="69"/>
        <v>99.307638010430978</v>
      </c>
      <c r="K308" s="276"/>
      <c r="L308" s="276"/>
      <c r="M308" s="279">
        <f t="shared" ca="true" si="70"/>
        <v>0</v>
      </c>
      <c r="N308" s="189">
        <f t="shared" ca="true" si="71"/>
        <v>98.847895590093287</v>
      </c>
      <c r="O308" s="278">
        <f t="shared" ca="true" si="72"/>
        <v>99.60004504700575</v>
      </c>
      <c r="P308" s="276"/>
      <c r="Q308" s="276"/>
      <c r="R308" s="279">
        <f t="shared" ca="true" si="73"/>
        <v>5.5655804252731596E-2</v>
      </c>
      <c r="S308" s="189">
        <f t="shared" ca="true" si="74"/>
        <v>98.617105879395055</v>
      </c>
      <c r="T308" s="278">
        <f t="shared" ca="true" si="75"/>
        <v>99.532077852382486</v>
      </c>
      <c r="U308" s="276"/>
      <c r="V308" s="276"/>
      <c r="W308" s="279">
        <f t="shared" ca="true" si="76"/>
        <v>5.5584222339065043E-2</v>
      </c>
      <c r="X308" s="189">
        <f t="shared" ca="true" si="77"/>
        <v>99.323859437621849</v>
      </c>
      <c r="Y308" s="278">
        <f t="shared" ca="true" si="78"/>
        <v>99.677290946187441</v>
      </c>
      <c r="Z308" s="276"/>
      <c r="AA308" s="276"/>
      <c r="AB308" s="279">
        <f t="shared" ca="true" si="79"/>
        <v>0</v>
      </c>
    </row>
    <row r="309" x14ac:dyDescent="0.2">
      <c r="A309" s="274"/>
      <c r="B309" s="544" t="s">
        <v>166</v>
      </c>
      <c r="C309" s="545">
        <v>2014</v>
      </c>
      <c r="D309" s="189">
        <f t="shared" ca="true" si="65"/>
        <v>99.649227856980275</v>
      </c>
      <c r="E309" s="278">
        <f t="shared" ca="true" si="66"/>
        <v>99.24282096170559</v>
      </c>
      <c r="F309" s="276"/>
      <c r="G309" s="276"/>
      <c r="H309" s="279">
        <f t="shared" ca="true" si="67"/>
        <v>0</v>
      </c>
      <c r="I309" s="189">
        <f t="shared" ca="true" si="68"/>
        <v>99.203332875449178</v>
      </c>
      <c r="J309" s="278">
        <f t="shared" ca="true" si="69"/>
        <v>98.876799173890163</v>
      </c>
      <c r="K309" s="276"/>
      <c r="L309" s="276"/>
      <c r="M309" s="279">
        <f t="shared" ca="true" si="70"/>
        <v>5.4511079249300383E-2</v>
      </c>
      <c r="N309" s="189">
        <f t="shared" ca="true" si="71"/>
        <v>98.903183339288091</v>
      </c>
      <c r="O309" s="278">
        <f t="shared" ca="true" si="72"/>
        <v>99.225367315646579</v>
      </c>
      <c r="P309" s="276"/>
      <c r="Q309" s="276"/>
      <c r="R309" s="279">
        <f t="shared" ca="true" si="73"/>
        <v>0</v>
      </c>
      <c r="S309" s="189">
        <f t="shared" ca="true" si="74"/>
        <v>99.598620552776438</v>
      </c>
      <c r="T309" s="278">
        <f t="shared" ca="true" si="75"/>
        <v>98.982141913371251</v>
      </c>
      <c r="U309" s="276"/>
      <c r="V309" s="276"/>
      <c r="W309" s="279">
        <f t="shared" ca="true" si="76"/>
        <v>0</v>
      </c>
      <c r="X309" s="189">
        <f t="shared" ca="true" si="77"/>
        <v>99.766649131275599</v>
      </c>
      <c r="Y309" s="278">
        <f t="shared" ca="true" si="78"/>
        <v>99.160474021794215</v>
      </c>
      <c r="Z309" s="276"/>
      <c r="AA309" s="276"/>
      <c r="AB309" s="279">
        <f t="shared" ca="true" si="79"/>
        <v>0</v>
      </c>
    </row>
    <row r="310" x14ac:dyDescent="0.2">
      <c r="A310" s="274"/>
      <c r="B310" s="544" t="s">
        <v>576</v>
      </c>
      <c r="C310" s="545">
        <v>2015</v>
      </c>
      <c r="D310" s="189">
        <f t="shared" ca="true" si="65"/>
        <v>99.96887539712155</v>
      </c>
      <c r="E310" s="278">
        <f t="shared" ca="true" si="66"/>
        <v>100</v>
      </c>
      <c r="F310" s="276"/>
      <c r="G310" s="276"/>
      <c r="H310" s="279">
        <f t="shared" ca="true" si="67"/>
        <v>0</v>
      </c>
      <c r="I310" s="189">
        <f t="shared" ca="true" si="68"/>
        <v>99.936711347439029</v>
      </c>
      <c r="J310" s="278">
        <f t="shared" ca="true" si="69"/>
        <v>100</v>
      </c>
      <c r="K310" s="276"/>
      <c r="L310" s="276"/>
      <c r="M310" s="279">
        <f t="shared" ca="true" si="70"/>
        <v>0</v>
      </c>
      <c r="N310" s="189">
        <f t="shared" ca="true" si="71"/>
        <v>100</v>
      </c>
      <c r="O310" s="278">
        <f t="shared" ca="true" si="72"/>
        <v>99.966606772792503</v>
      </c>
      <c r="P310" s="276"/>
      <c r="Q310" s="276"/>
      <c r="R310" s="279">
        <f t="shared" ca="true" si="73"/>
        <v>0</v>
      </c>
      <c r="S310" s="189">
        <f t="shared" ca="true" si="74"/>
        <v>100</v>
      </c>
      <c r="T310" s="278">
        <f t="shared" ca="true" si="75"/>
        <v>100</v>
      </c>
      <c r="U310" s="276"/>
      <c r="V310" s="276"/>
      <c r="W310" s="279">
        <f t="shared" ca="true" si="76"/>
        <v>0</v>
      </c>
      <c r="X310" s="189">
        <f t="shared" ca="true" si="77"/>
        <v>100</v>
      </c>
      <c r="Y310" s="278">
        <f t="shared" ca="true" si="78"/>
        <v>100</v>
      </c>
      <c r="Z310" s="276"/>
      <c r="AA310" s="276"/>
      <c r="AB310" s="279">
        <f t="shared" ca="true" si="79"/>
        <v>0</v>
      </c>
    </row>
    <row r="311" x14ac:dyDescent="0.2">
      <c r="A311" s="274"/>
      <c r="B311" s="544"/>
      <c r="C311" s="545"/>
      <c r="D311" s="189" t="str">
        <f t="shared" ca="true" si="65"/>
        <v/>
      </c>
      <c r="E311" s="278" t="str">
        <f t="shared" ca="true" si="66"/>
        <v/>
      </c>
      <c r="F311" s="276"/>
      <c r="G311" s="276"/>
      <c r="H311" s="279" t="str">
        <f t="shared" ca="true" si="67"/>
        <v/>
      </c>
      <c r="I311" s="189" t="str">
        <f t="shared" ca="true" si="68"/>
        <v/>
      </c>
      <c r="J311" s="278" t="str">
        <f t="shared" ca="true" si="69"/>
        <v/>
      </c>
      <c r="K311" s="276"/>
      <c r="L311" s="276"/>
      <c r="M311" s="279" t="str">
        <f t="shared" ca="true" si="70"/>
        <v/>
      </c>
      <c r="N311" s="189" t="str">
        <f t="shared" ca="true" si="71"/>
        <v/>
      </c>
      <c r="O311" s="278" t="str">
        <f t="shared" ca="true" si="72"/>
        <v/>
      </c>
      <c r="P311" s="276"/>
      <c r="Q311" s="276"/>
      <c r="R311" s="279" t="str">
        <f t="shared" ca="true" si="73"/>
        <v/>
      </c>
      <c r="S311" s="189" t="str">
        <f t="shared" ca="true" si="74"/>
        <v/>
      </c>
      <c r="T311" s="278" t="str">
        <f t="shared" ca="true" si="75"/>
        <v/>
      </c>
      <c r="U311" s="276"/>
      <c r="V311" s="276"/>
      <c r="W311" s="279" t="str">
        <f t="shared" ca="true" si="76"/>
        <v/>
      </c>
      <c r="X311" s="189" t="str">
        <f t="shared" ca="true" si="77"/>
        <v/>
      </c>
      <c r="Y311" s="278" t="str">
        <f t="shared" ca="true" si="78"/>
        <v/>
      </c>
      <c r="Z311" s="276"/>
      <c r="AA311" s="276"/>
      <c r="AB311" s="279" t="str">
        <f t="shared" ca="true" si="79"/>
        <v/>
      </c>
    </row>
    <row r="312" x14ac:dyDescent="0.2">
      <c r="A312" s="274"/>
      <c r="B312" s="544"/>
      <c r="C312" s="545"/>
      <c r="D312" s="189" t="str">
        <f t="shared" ca="true" si="65"/>
        <v/>
      </c>
      <c r="E312" s="278" t="str">
        <f t="shared" ca="true" si="66"/>
        <v/>
      </c>
      <c r="F312" s="276"/>
      <c r="G312" s="276"/>
      <c r="H312" s="279" t="str">
        <f t="shared" ca="true" si="67"/>
        <v/>
      </c>
      <c r="I312" s="189" t="str">
        <f t="shared" ca="true" si="68"/>
        <v/>
      </c>
      <c r="J312" s="278" t="str">
        <f t="shared" ca="true" si="69"/>
        <v/>
      </c>
      <c r="K312" s="276"/>
      <c r="L312" s="276"/>
      <c r="M312" s="279" t="str">
        <f t="shared" ca="true" si="70"/>
        <v/>
      </c>
      <c r="N312" s="189" t="str">
        <f t="shared" ca="true" si="71"/>
        <v/>
      </c>
      <c r="O312" s="278" t="str">
        <f t="shared" ca="true" si="72"/>
        <v/>
      </c>
      <c r="P312" s="276"/>
      <c r="Q312" s="276"/>
      <c r="R312" s="279" t="str">
        <f t="shared" ca="true" si="73"/>
        <v/>
      </c>
      <c r="S312" s="189" t="str">
        <f t="shared" ca="true" si="74"/>
        <v/>
      </c>
      <c r="T312" s="278" t="str">
        <f t="shared" ca="true" si="75"/>
        <v/>
      </c>
      <c r="U312" s="276"/>
      <c r="V312" s="276"/>
      <c r="W312" s="279" t="str">
        <f t="shared" ca="true" si="76"/>
        <v/>
      </c>
      <c r="X312" s="189" t="str">
        <f t="shared" ca="true" si="77"/>
        <v/>
      </c>
      <c r="Y312" s="278" t="str">
        <f t="shared" ca="true" si="78"/>
        <v/>
      </c>
      <c r="Z312" s="276"/>
      <c r="AA312" s="276"/>
      <c r="AB312" s="279" t="str">
        <f t="shared" ca="true" si="79"/>
        <v/>
      </c>
    </row>
    <row r="313" x14ac:dyDescent="0.2">
      <c r="A313" s="274"/>
      <c r="B313" s="544"/>
      <c r="C313" s="545"/>
      <c r="D313" s="189" t="str">
        <f t="shared" ca="true" si="65"/>
        <v/>
      </c>
      <c r="E313" s="278" t="str">
        <f t="shared" ca="true" si="66"/>
        <v/>
      </c>
      <c r="F313" s="276"/>
      <c r="G313" s="276"/>
      <c r="H313" s="279" t="str">
        <f t="shared" ca="true" si="67"/>
        <v/>
      </c>
      <c r="I313" s="189" t="str">
        <f t="shared" ca="true" si="68"/>
        <v/>
      </c>
      <c r="J313" s="278" t="str">
        <f t="shared" ca="true" si="69"/>
        <v/>
      </c>
      <c r="K313" s="276"/>
      <c r="L313" s="276"/>
      <c r="M313" s="279" t="str">
        <f t="shared" ca="true" si="70"/>
        <v/>
      </c>
      <c r="N313" s="189" t="str">
        <f t="shared" ca="true" si="71"/>
        <v/>
      </c>
      <c r="O313" s="278" t="str">
        <f t="shared" ca="true" si="72"/>
        <v/>
      </c>
      <c r="P313" s="276"/>
      <c r="Q313" s="276"/>
      <c r="R313" s="279" t="str">
        <f t="shared" ca="true" si="73"/>
        <v/>
      </c>
      <c r="S313" s="189" t="str">
        <f t="shared" ca="true" si="74"/>
        <v/>
      </c>
      <c r="T313" s="278" t="str">
        <f t="shared" ca="true" si="75"/>
        <v/>
      </c>
      <c r="U313" s="276"/>
      <c r="V313" s="276"/>
      <c r="W313" s="279" t="str">
        <f t="shared" ca="true" si="76"/>
        <v/>
      </c>
      <c r="X313" s="189" t="str">
        <f t="shared" ca="true" si="77"/>
        <v/>
      </c>
      <c r="Y313" s="278" t="str">
        <f t="shared" ca="true" si="78"/>
        <v/>
      </c>
      <c r="Z313" s="276"/>
      <c r="AA313" s="276"/>
      <c r="AB313" s="279" t="str">
        <f t="shared" ca="true" si="79"/>
        <v/>
      </c>
    </row>
    <row r="314" x14ac:dyDescent="0.2">
      <c r="A314" s="274"/>
      <c r="B314" s="544"/>
      <c r="C314" s="545"/>
      <c r="D314" s="189" t="str">
        <f t="shared" ca="true" si="65"/>
        <v/>
      </c>
      <c r="E314" s="278" t="str">
        <f t="shared" ca="true" si="66"/>
        <v/>
      </c>
      <c r="F314" s="276"/>
      <c r="G314" s="276"/>
      <c r="H314" s="279" t="str">
        <f t="shared" ca="true" si="67"/>
        <v/>
      </c>
      <c r="I314" s="189" t="str">
        <f t="shared" ca="true" si="68"/>
        <v/>
      </c>
      <c r="J314" s="278" t="str">
        <f t="shared" ca="true" si="69"/>
        <v/>
      </c>
      <c r="K314" s="276"/>
      <c r="L314" s="276"/>
      <c r="M314" s="279" t="str">
        <f t="shared" ca="true" si="70"/>
        <v/>
      </c>
      <c r="N314" s="189" t="str">
        <f t="shared" ca="true" si="71"/>
        <v/>
      </c>
      <c r="O314" s="278" t="str">
        <f t="shared" ca="true" si="72"/>
        <v/>
      </c>
      <c r="P314" s="276"/>
      <c r="Q314" s="276"/>
      <c r="R314" s="279" t="str">
        <f t="shared" ca="true" si="73"/>
        <v/>
      </c>
      <c r="S314" s="189" t="str">
        <f t="shared" ca="true" si="74"/>
        <v/>
      </c>
      <c r="T314" s="278" t="str">
        <f t="shared" ca="true" si="75"/>
        <v/>
      </c>
      <c r="U314" s="276"/>
      <c r="V314" s="276"/>
      <c r="W314" s="279" t="str">
        <f t="shared" ca="true" si="76"/>
        <v/>
      </c>
      <c r="X314" s="189" t="str">
        <f t="shared" ca="true" si="77"/>
        <v/>
      </c>
      <c r="Y314" s="278" t="str">
        <f t="shared" ca="true" si="78"/>
        <v/>
      </c>
      <c r="Z314" s="276"/>
      <c r="AA314" s="276"/>
      <c r="AB314" s="279" t="str">
        <f t="shared" ca="true" si="79"/>
        <v/>
      </c>
    </row>
    <row r="315" x14ac:dyDescent="0.2">
      <c r="A315" s="274"/>
      <c r="B315" s="544"/>
      <c r="C315" s="545"/>
      <c r="D315" s="189" t="str">
        <f t="shared" ca="true" si="65"/>
        <v/>
      </c>
      <c r="E315" s="278" t="str">
        <f t="shared" ca="true" si="66"/>
        <v/>
      </c>
      <c r="F315" s="276"/>
      <c r="G315" s="276"/>
      <c r="H315" s="279" t="str">
        <f t="shared" ca="true" si="67"/>
        <v/>
      </c>
      <c r="I315" s="189" t="str">
        <f t="shared" ca="true" si="68"/>
        <v/>
      </c>
      <c r="J315" s="278" t="str">
        <f t="shared" ca="true" si="69"/>
        <v/>
      </c>
      <c r="K315" s="276"/>
      <c r="L315" s="276"/>
      <c r="M315" s="279" t="str">
        <f t="shared" ca="true" si="70"/>
        <v/>
      </c>
      <c r="N315" s="189" t="str">
        <f t="shared" ca="true" si="71"/>
        <v/>
      </c>
      <c r="O315" s="278" t="str">
        <f t="shared" ca="true" si="72"/>
        <v/>
      </c>
      <c r="P315" s="276"/>
      <c r="Q315" s="276"/>
      <c r="R315" s="279" t="str">
        <f t="shared" ca="true" si="73"/>
        <v/>
      </c>
      <c r="S315" s="189" t="str">
        <f t="shared" ca="true" si="74"/>
        <v/>
      </c>
      <c r="T315" s="278" t="str">
        <f t="shared" ca="true" si="75"/>
        <v/>
      </c>
      <c r="U315" s="276"/>
      <c r="V315" s="276"/>
      <c r="W315" s="279" t="str">
        <f t="shared" ca="true" si="76"/>
        <v/>
      </c>
      <c r="X315" s="189" t="str">
        <f t="shared" ca="true" si="77"/>
        <v/>
      </c>
      <c r="Y315" s="278" t="str">
        <f t="shared" ca="true" si="78"/>
        <v/>
      </c>
      <c r="Z315" s="276"/>
      <c r="AA315" s="276"/>
      <c r="AB315" s="279" t="str">
        <f t="shared" ca="true" si="79"/>
        <v/>
      </c>
    </row>
    <row r="316" x14ac:dyDescent="0.2">
      <c r="A316" s="274"/>
      <c r="B316" s="546"/>
      <c r="C316" s="547"/>
      <c r="D316" s="190" t="str">
        <f t="shared" ca="true" si="65"/>
        <v/>
      </c>
      <c r="E316" s="281" t="str">
        <f t="shared" ca="true" si="66"/>
        <v/>
      </c>
      <c r="F316" s="282"/>
      <c r="G316" s="283"/>
      <c r="H316" s="284" t="str">
        <f t="shared" ca="true" si="67"/>
        <v/>
      </c>
      <c r="I316" s="190" t="str">
        <f t="shared" ca="true" si="68"/>
        <v/>
      </c>
      <c r="J316" s="281" t="str">
        <f t="shared" ca="true" si="69"/>
        <v/>
      </c>
      <c r="K316" s="282"/>
      <c r="L316" s="283"/>
      <c r="M316" s="284" t="str">
        <f t="shared" ca="true" si="70"/>
        <v/>
      </c>
      <c r="N316" s="190" t="str">
        <f t="shared" ca="true" si="71"/>
        <v/>
      </c>
      <c r="O316" s="281" t="str">
        <f t="shared" ca="true" si="72"/>
        <v/>
      </c>
      <c r="P316" s="282"/>
      <c r="Q316" s="283"/>
      <c r="R316" s="284" t="str">
        <f t="shared" ca="true" si="73"/>
        <v/>
      </c>
      <c r="S316" s="190" t="str">
        <f t="shared" ca="true" si="74"/>
        <v/>
      </c>
      <c r="T316" s="281" t="str">
        <f t="shared" ca="true" si="75"/>
        <v/>
      </c>
      <c r="U316" s="282"/>
      <c r="V316" s="283"/>
      <c r="W316" s="284" t="str">
        <f t="shared" ca="true" si="76"/>
        <v/>
      </c>
      <c r="X316" s="190" t="str">
        <f t="shared" ca="true" si="77"/>
        <v/>
      </c>
      <c r="Y316" s="281" t="str">
        <f t="shared" ca="true" si="78"/>
        <v/>
      </c>
      <c r="Z316" s="282"/>
      <c r="AA316" s="283"/>
      <c r="AB316" s="284" t="str">
        <f t="shared" ca="true" si="79"/>
        <v/>
      </c>
    </row>
    <row r="317" ht="11.25" customHeight="true" x14ac:dyDescent="0.2"/>
    <row r="318" ht="22.5" customHeight="true" x14ac:dyDescent="0.25">
      <c r="B318" s="930" t="str">
        <f>CONCATENATE("Rural use of drinking water sources, ",C299,"–",C300)</f>
        <v>Rural use of drinking water sources, 2000–2020</v>
      </c>
      <c r="C318" s="931"/>
      <c r="D318" s="931"/>
      <c r="E318" s="931"/>
      <c r="F318" s="931"/>
      <c r="G318" s="931"/>
      <c r="H318" s="931"/>
      <c r="I318" s="931"/>
      <c r="J318" s="931"/>
      <c r="K318" s="931"/>
      <c r="L318" s="937"/>
      <c r="N318" s="285"/>
      <c r="O318" s="285"/>
      <c r="P318" s="285"/>
      <c r="Q318" s="285"/>
      <c r="R318" s="285"/>
      <c r="S318" s="913" t="s">
        <v>11</v>
      </c>
      <c r="T318" s="914"/>
      <c r="U318" s="914"/>
      <c r="V318" s="914"/>
      <c r="W318" s="915"/>
      <c r="X318" s="285"/>
      <c r="Y318" s="285"/>
      <c r="Z318" s="285"/>
      <c r="AA318" s="285"/>
      <c r="AB318" s="286"/>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23" customWidth="true"/>
    <col min="6" max="7" width="9" style="226" customWidth="true"/>
    <col min="8" max="38" width="9" style="223" customWidth="true"/>
    <col min="39" max="261" width="9.140625" style="223"/>
    <col min="262" max="262" width="5" style="223" customWidth="true"/>
    <col min="263" max="263" width="13.85546875" style="223" customWidth="true"/>
    <col min="264" max="265" width="6.28515625" style="223" customWidth="true"/>
    <col min="266" max="267" width="7" style="223" customWidth="true"/>
    <col min="268" max="274" width="6.28515625" style="223" customWidth="true"/>
    <col min="275" max="517" width="9.140625" style="223"/>
    <col min="518" max="518" width="5" style="223" customWidth="true"/>
    <col min="519" max="519" width="13.85546875" style="223" customWidth="true"/>
    <col min="520" max="521" width="6.28515625" style="223" customWidth="true"/>
    <col min="522" max="523" width="7" style="223" customWidth="true"/>
    <col min="524" max="530" width="6.28515625" style="223" customWidth="true"/>
    <col min="531" max="773" width="9.140625" style="223"/>
    <col min="774" max="774" width="5" style="223" customWidth="true"/>
    <col min="775" max="775" width="13.85546875" style="223" customWidth="true"/>
    <col min="776" max="777" width="6.28515625" style="223" customWidth="true"/>
    <col min="778" max="779" width="7" style="223" customWidth="true"/>
    <col min="780" max="786" width="6.28515625" style="223" customWidth="true"/>
    <col min="787" max="1029" width="9.140625" style="223"/>
    <col min="1030" max="1030" width="5" style="223" customWidth="true"/>
    <col min="1031" max="1031" width="13.85546875" style="223" customWidth="true"/>
    <col min="1032" max="1033" width="6.28515625" style="223" customWidth="true"/>
    <col min="1034" max="1035" width="7" style="223" customWidth="true"/>
    <col min="1036" max="1042" width="6.28515625" style="223" customWidth="true"/>
    <col min="1043" max="1285" width="9.140625" style="223"/>
    <col min="1286" max="1286" width="5" style="223" customWidth="true"/>
    <col min="1287" max="1287" width="13.85546875" style="223" customWidth="true"/>
    <col min="1288" max="1289" width="6.28515625" style="223" customWidth="true"/>
    <col min="1290" max="1291" width="7" style="223" customWidth="true"/>
    <col min="1292" max="1298" width="6.28515625" style="223" customWidth="true"/>
    <col min="1299" max="1541" width="9.140625" style="223"/>
    <col min="1542" max="1542" width="5" style="223" customWidth="true"/>
    <col min="1543" max="1543" width="13.85546875" style="223" customWidth="true"/>
    <col min="1544" max="1545" width="6.28515625" style="223" customWidth="true"/>
    <col min="1546" max="1547" width="7" style="223" customWidth="true"/>
    <col min="1548" max="1554" width="6.28515625" style="223" customWidth="true"/>
    <col min="1555" max="1797" width="9.140625" style="223"/>
    <col min="1798" max="1798" width="5" style="223" customWidth="true"/>
    <col min="1799" max="1799" width="13.85546875" style="223" customWidth="true"/>
    <col min="1800" max="1801" width="6.28515625" style="223" customWidth="true"/>
    <col min="1802" max="1803" width="7" style="223" customWidth="true"/>
    <col min="1804" max="1810" width="6.28515625" style="223" customWidth="true"/>
    <col min="1811" max="2053" width="9.140625" style="223"/>
    <col min="2054" max="2054" width="5" style="223" customWidth="true"/>
    <col min="2055" max="2055" width="13.85546875" style="223" customWidth="true"/>
    <col min="2056" max="2057" width="6.28515625" style="223" customWidth="true"/>
    <col min="2058" max="2059" width="7" style="223" customWidth="true"/>
    <col min="2060" max="2066" width="6.28515625" style="223" customWidth="true"/>
    <col min="2067" max="2309" width="9.140625" style="223"/>
    <col min="2310" max="2310" width="5" style="223" customWidth="true"/>
    <col min="2311" max="2311" width="13.85546875" style="223" customWidth="true"/>
    <col min="2312" max="2313" width="6.28515625" style="223" customWidth="true"/>
    <col min="2314" max="2315" width="7" style="223" customWidth="true"/>
    <col min="2316" max="2322" width="6.28515625" style="223" customWidth="true"/>
    <col min="2323" max="2565" width="9.140625" style="223"/>
    <col min="2566" max="2566" width="5" style="223" customWidth="true"/>
    <col min="2567" max="2567" width="13.85546875" style="223" customWidth="true"/>
    <col min="2568" max="2569" width="6.28515625" style="223" customWidth="true"/>
    <col min="2570" max="2571" width="7" style="223" customWidth="true"/>
    <col min="2572" max="2578" width="6.28515625" style="223" customWidth="true"/>
    <col min="2579" max="2821" width="9.140625" style="223"/>
    <col min="2822" max="2822" width="5" style="223" customWidth="true"/>
    <col min="2823" max="2823" width="13.85546875" style="223" customWidth="true"/>
    <col min="2824" max="2825" width="6.28515625" style="223" customWidth="true"/>
    <col min="2826" max="2827" width="7" style="223" customWidth="true"/>
    <col min="2828" max="2834" width="6.28515625" style="223" customWidth="true"/>
    <col min="2835" max="3077" width="9.140625" style="223"/>
    <col min="3078" max="3078" width="5" style="223" customWidth="true"/>
    <col min="3079" max="3079" width="13.85546875" style="223" customWidth="true"/>
    <col min="3080" max="3081" width="6.28515625" style="223" customWidth="true"/>
    <col min="3082" max="3083" width="7" style="223" customWidth="true"/>
    <col min="3084" max="3090" width="6.28515625" style="223" customWidth="true"/>
    <col min="3091" max="3333" width="9.140625" style="223"/>
    <col min="3334" max="3334" width="5" style="223" customWidth="true"/>
    <col min="3335" max="3335" width="13.85546875" style="223" customWidth="true"/>
    <col min="3336" max="3337" width="6.28515625" style="223" customWidth="true"/>
    <col min="3338" max="3339" width="7" style="223" customWidth="true"/>
    <col min="3340" max="3346" width="6.28515625" style="223" customWidth="true"/>
    <col min="3347" max="3589" width="9.140625" style="223"/>
    <col min="3590" max="3590" width="5" style="223" customWidth="true"/>
    <col min="3591" max="3591" width="13.85546875" style="223" customWidth="true"/>
    <col min="3592" max="3593" width="6.28515625" style="223" customWidth="true"/>
    <col min="3594" max="3595" width="7" style="223" customWidth="true"/>
    <col min="3596" max="3602" width="6.28515625" style="223" customWidth="true"/>
    <col min="3603" max="3845" width="9.140625" style="223"/>
    <col min="3846" max="3846" width="5" style="223" customWidth="true"/>
    <col min="3847" max="3847" width="13.85546875" style="223" customWidth="true"/>
    <col min="3848" max="3849" width="6.28515625" style="223" customWidth="true"/>
    <col min="3850" max="3851" width="7" style="223" customWidth="true"/>
    <col min="3852" max="3858" width="6.28515625" style="223" customWidth="true"/>
    <col min="3859" max="4101" width="9.140625" style="223"/>
    <col min="4102" max="4102" width="5" style="223" customWidth="true"/>
    <col min="4103" max="4103" width="13.85546875" style="223" customWidth="true"/>
    <col min="4104" max="4105" width="6.28515625" style="223" customWidth="true"/>
    <col min="4106" max="4107" width="7" style="223" customWidth="true"/>
    <col min="4108" max="4114" width="6.28515625" style="223" customWidth="true"/>
    <col min="4115" max="4357" width="9.140625" style="223"/>
    <col min="4358" max="4358" width="5" style="223" customWidth="true"/>
    <col min="4359" max="4359" width="13.85546875" style="223" customWidth="true"/>
    <col min="4360" max="4361" width="6.28515625" style="223" customWidth="true"/>
    <col min="4362" max="4363" width="7" style="223" customWidth="true"/>
    <col min="4364" max="4370" width="6.28515625" style="223" customWidth="true"/>
    <col min="4371" max="4613" width="9.140625" style="223"/>
    <col min="4614" max="4614" width="5" style="223" customWidth="true"/>
    <col min="4615" max="4615" width="13.85546875" style="223" customWidth="true"/>
    <col min="4616" max="4617" width="6.28515625" style="223" customWidth="true"/>
    <col min="4618" max="4619" width="7" style="223" customWidth="true"/>
    <col min="4620" max="4626" width="6.28515625" style="223" customWidth="true"/>
    <col min="4627" max="4869" width="9.140625" style="223"/>
    <col min="4870" max="4870" width="5" style="223" customWidth="true"/>
    <col min="4871" max="4871" width="13.85546875" style="223" customWidth="true"/>
    <col min="4872" max="4873" width="6.28515625" style="223" customWidth="true"/>
    <col min="4874" max="4875" width="7" style="223" customWidth="true"/>
    <col min="4876" max="4882" width="6.28515625" style="223" customWidth="true"/>
    <col min="4883" max="5125" width="9.140625" style="223"/>
    <col min="5126" max="5126" width="5" style="223" customWidth="true"/>
    <col min="5127" max="5127" width="13.85546875" style="223" customWidth="true"/>
    <col min="5128" max="5129" width="6.28515625" style="223" customWidth="true"/>
    <col min="5130" max="5131" width="7" style="223" customWidth="true"/>
    <col min="5132" max="5138" width="6.28515625" style="223" customWidth="true"/>
    <col min="5139" max="5381" width="9.140625" style="223"/>
    <col min="5382" max="5382" width="5" style="223" customWidth="true"/>
    <col min="5383" max="5383" width="13.85546875" style="223" customWidth="true"/>
    <col min="5384" max="5385" width="6.28515625" style="223" customWidth="true"/>
    <col min="5386" max="5387" width="7" style="223" customWidth="true"/>
    <col min="5388" max="5394" width="6.28515625" style="223" customWidth="true"/>
    <col min="5395" max="5637" width="9.140625" style="223"/>
    <col min="5638" max="5638" width="5" style="223" customWidth="true"/>
    <col min="5639" max="5639" width="13.85546875" style="223" customWidth="true"/>
    <col min="5640" max="5641" width="6.28515625" style="223" customWidth="true"/>
    <col min="5642" max="5643" width="7" style="223" customWidth="true"/>
    <col min="5644" max="5650" width="6.28515625" style="223" customWidth="true"/>
    <col min="5651" max="5893" width="9.140625" style="223"/>
    <col min="5894" max="5894" width="5" style="223" customWidth="true"/>
    <col min="5895" max="5895" width="13.85546875" style="223" customWidth="true"/>
    <col min="5896" max="5897" width="6.28515625" style="223" customWidth="true"/>
    <col min="5898" max="5899" width="7" style="223" customWidth="true"/>
    <col min="5900" max="5906" width="6.28515625" style="223" customWidth="true"/>
    <col min="5907" max="6149" width="9.140625" style="223"/>
    <col min="6150" max="6150" width="5" style="223" customWidth="true"/>
    <col min="6151" max="6151" width="13.85546875" style="223" customWidth="true"/>
    <col min="6152" max="6153" width="6.28515625" style="223" customWidth="true"/>
    <col min="6154" max="6155" width="7" style="223" customWidth="true"/>
    <col min="6156" max="6162" width="6.28515625" style="223" customWidth="true"/>
    <col min="6163" max="6405" width="9.140625" style="223"/>
    <col min="6406" max="6406" width="5" style="223" customWidth="true"/>
    <col min="6407" max="6407" width="13.85546875" style="223" customWidth="true"/>
    <col min="6408" max="6409" width="6.28515625" style="223" customWidth="true"/>
    <col min="6410" max="6411" width="7" style="223" customWidth="true"/>
    <col min="6412" max="6418" width="6.28515625" style="223" customWidth="true"/>
    <col min="6419" max="6661" width="9.140625" style="223"/>
    <col min="6662" max="6662" width="5" style="223" customWidth="true"/>
    <col min="6663" max="6663" width="13.85546875" style="223" customWidth="true"/>
    <col min="6664" max="6665" width="6.28515625" style="223" customWidth="true"/>
    <col min="6666" max="6667" width="7" style="223" customWidth="true"/>
    <col min="6668" max="6674" width="6.28515625" style="223" customWidth="true"/>
    <col min="6675" max="6917" width="9.140625" style="223"/>
    <col min="6918" max="6918" width="5" style="223" customWidth="true"/>
    <col min="6919" max="6919" width="13.85546875" style="223" customWidth="true"/>
    <col min="6920" max="6921" width="6.28515625" style="223" customWidth="true"/>
    <col min="6922" max="6923" width="7" style="223" customWidth="true"/>
    <col min="6924" max="6930" width="6.28515625" style="223" customWidth="true"/>
    <col min="6931" max="7173" width="9.140625" style="223"/>
    <col min="7174" max="7174" width="5" style="223" customWidth="true"/>
    <col min="7175" max="7175" width="13.85546875" style="223" customWidth="true"/>
    <col min="7176" max="7177" width="6.28515625" style="223" customWidth="true"/>
    <col min="7178" max="7179" width="7" style="223" customWidth="true"/>
    <col min="7180" max="7186" width="6.28515625" style="223" customWidth="true"/>
    <col min="7187" max="7429" width="9.140625" style="223"/>
    <col min="7430" max="7430" width="5" style="223" customWidth="true"/>
    <col min="7431" max="7431" width="13.85546875" style="223" customWidth="true"/>
    <col min="7432" max="7433" width="6.28515625" style="223" customWidth="true"/>
    <col min="7434" max="7435" width="7" style="223" customWidth="true"/>
    <col min="7436" max="7442" width="6.28515625" style="223" customWidth="true"/>
    <col min="7443" max="7685" width="9.140625" style="223"/>
    <col min="7686" max="7686" width="5" style="223" customWidth="true"/>
    <col min="7687" max="7687" width="13.85546875" style="223" customWidth="true"/>
    <col min="7688" max="7689" width="6.28515625" style="223" customWidth="true"/>
    <col min="7690" max="7691" width="7" style="223" customWidth="true"/>
    <col min="7692" max="7698" width="6.28515625" style="223" customWidth="true"/>
    <col min="7699" max="7941" width="9.140625" style="223"/>
    <col min="7942" max="7942" width="5" style="223" customWidth="true"/>
    <col min="7943" max="7943" width="13.85546875" style="223" customWidth="true"/>
    <col min="7944" max="7945" width="6.28515625" style="223" customWidth="true"/>
    <col min="7946" max="7947" width="7" style="223" customWidth="true"/>
    <col min="7948" max="7954" width="6.28515625" style="223" customWidth="true"/>
    <col min="7955" max="8197" width="9.140625" style="223"/>
    <col min="8198" max="8198" width="5" style="223" customWidth="true"/>
    <col min="8199" max="8199" width="13.85546875" style="223" customWidth="true"/>
    <col min="8200" max="8201" width="6.28515625" style="223" customWidth="true"/>
    <col min="8202" max="8203" width="7" style="223" customWidth="true"/>
    <col min="8204" max="8210" width="6.28515625" style="223" customWidth="true"/>
    <col min="8211" max="8453" width="9.140625" style="223"/>
    <col min="8454" max="8454" width="5" style="223" customWidth="true"/>
    <col min="8455" max="8455" width="13.85546875" style="223" customWidth="true"/>
    <col min="8456" max="8457" width="6.28515625" style="223" customWidth="true"/>
    <col min="8458" max="8459" width="7" style="223" customWidth="true"/>
    <col min="8460" max="8466" width="6.28515625" style="223" customWidth="true"/>
    <col min="8467" max="8709" width="9.140625" style="223"/>
    <col min="8710" max="8710" width="5" style="223" customWidth="true"/>
    <col min="8711" max="8711" width="13.85546875" style="223" customWidth="true"/>
    <col min="8712" max="8713" width="6.28515625" style="223" customWidth="true"/>
    <col min="8714" max="8715" width="7" style="223" customWidth="true"/>
    <col min="8716" max="8722" width="6.28515625" style="223" customWidth="true"/>
    <col min="8723" max="8965" width="9.140625" style="223"/>
    <col min="8966" max="8966" width="5" style="223" customWidth="true"/>
    <col min="8967" max="8967" width="13.85546875" style="223" customWidth="true"/>
    <col min="8968" max="8969" width="6.28515625" style="223" customWidth="true"/>
    <col min="8970" max="8971" width="7" style="223" customWidth="true"/>
    <col min="8972" max="8978" width="6.28515625" style="223" customWidth="true"/>
    <col min="8979" max="9221" width="9.140625" style="223"/>
    <col min="9222" max="9222" width="5" style="223" customWidth="true"/>
    <col min="9223" max="9223" width="13.85546875" style="223" customWidth="true"/>
    <col min="9224" max="9225" width="6.28515625" style="223" customWidth="true"/>
    <col min="9226" max="9227" width="7" style="223" customWidth="true"/>
    <col min="9228" max="9234" width="6.28515625" style="223" customWidth="true"/>
    <col min="9235" max="9477" width="9.140625" style="223"/>
    <col min="9478" max="9478" width="5" style="223" customWidth="true"/>
    <col min="9479" max="9479" width="13.85546875" style="223" customWidth="true"/>
    <col min="9480" max="9481" width="6.28515625" style="223" customWidth="true"/>
    <col min="9482" max="9483" width="7" style="223" customWidth="true"/>
    <col min="9484" max="9490" width="6.28515625" style="223" customWidth="true"/>
    <col min="9491" max="9733" width="9.140625" style="223"/>
    <col min="9734" max="9734" width="5" style="223" customWidth="true"/>
    <col min="9735" max="9735" width="13.85546875" style="223" customWidth="true"/>
    <col min="9736" max="9737" width="6.28515625" style="223" customWidth="true"/>
    <col min="9738" max="9739" width="7" style="223" customWidth="true"/>
    <col min="9740" max="9746" width="6.28515625" style="223" customWidth="true"/>
    <col min="9747" max="9989" width="9.140625" style="223"/>
    <col min="9990" max="9990" width="5" style="223" customWidth="true"/>
    <col min="9991" max="9991" width="13.85546875" style="223" customWidth="true"/>
    <col min="9992" max="9993" width="6.28515625" style="223" customWidth="true"/>
    <col min="9994" max="9995" width="7" style="223" customWidth="true"/>
    <col min="9996" max="10002" width="6.28515625" style="223" customWidth="true"/>
    <col min="10003" max="10245" width="9.140625" style="223"/>
    <col min="10246" max="10246" width="5" style="223" customWidth="true"/>
    <col min="10247" max="10247" width="13.85546875" style="223" customWidth="true"/>
    <col min="10248" max="10249" width="6.28515625" style="223" customWidth="true"/>
    <col min="10250" max="10251" width="7" style="223" customWidth="true"/>
    <col min="10252" max="10258" width="6.28515625" style="223" customWidth="true"/>
    <col min="10259" max="10501" width="9.140625" style="223"/>
    <col min="10502" max="10502" width="5" style="223" customWidth="true"/>
    <col min="10503" max="10503" width="13.85546875" style="223" customWidth="true"/>
    <col min="10504" max="10505" width="6.28515625" style="223" customWidth="true"/>
    <col min="10506" max="10507" width="7" style="223" customWidth="true"/>
    <col min="10508" max="10514" width="6.28515625" style="223" customWidth="true"/>
    <col min="10515" max="10757" width="9.140625" style="223"/>
    <col min="10758" max="10758" width="5" style="223" customWidth="true"/>
    <col min="10759" max="10759" width="13.85546875" style="223" customWidth="true"/>
    <col min="10760" max="10761" width="6.28515625" style="223" customWidth="true"/>
    <col min="10762" max="10763" width="7" style="223" customWidth="true"/>
    <col min="10764" max="10770" width="6.28515625" style="223" customWidth="true"/>
    <col min="10771" max="11013" width="9.140625" style="223"/>
    <col min="11014" max="11014" width="5" style="223" customWidth="true"/>
    <col min="11015" max="11015" width="13.85546875" style="223" customWidth="true"/>
    <col min="11016" max="11017" width="6.28515625" style="223" customWidth="true"/>
    <col min="11018" max="11019" width="7" style="223" customWidth="true"/>
    <col min="11020" max="11026" width="6.28515625" style="223" customWidth="true"/>
    <col min="11027" max="11269" width="9.140625" style="223"/>
    <col min="11270" max="11270" width="5" style="223" customWidth="true"/>
    <col min="11271" max="11271" width="13.85546875" style="223" customWidth="true"/>
    <col min="11272" max="11273" width="6.28515625" style="223" customWidth="true"/>
    <col min="11274" max="11275" width="7" style="223" customWidth="true"/>
    <col min="11276" max="11282" width="6.28515625" style="223" customWidth="true"/>
    <col min="11283" max="11525" width="9.140625" style="223"/>
    <col min="11526" max="11526" width="5" style="223" customWidth="true"/>
    <col min="11527" max="11527" width="13.85546875" style="223" customWidth="true"/>
    <col min="11528" max="11529" width="6.28515625" style="223" customWidth="true"/>
    <col min="11530" max="11531" width="7" style="223" customWidth="true"/>
    <col min="11532" max="11538" width="6.28515625" style="223" customWidth="true"/>
    <col min="11539" max="11781" width="9.140625" style="223"/>
    <col min="11782" max="11782" width="5" style="223" customWidth="true"/>
    <col min="11783" max="11783" width="13.85546875" style="223" customWidth="true"/>
    <col min="11784" max="11785" width="6.28515625" style="223" customWidth="true"/>
    <col min="11786" max="11787" width="7" style="223" customWidth="true"/>
    <col min="11788" max="11794" width="6.28515625" style="223" customWidth="true"/>
    <col min="11795" max="12037" width="9.140625" style="223"/>
    <col min="12038" max="12038" width="5" style="223" customWidth="true"/>
    <col min="12039" max="12039" width="13.85546875" style="223" customWidth="true"/>
    <col min="12040" max="12041" width="6.28515625" style="223" customWidth="true"/>
    <col min="12042" max="12043" width="7" style="223" customWidth="true"/>
    <col min="12044" max="12050" width="6.28515625" style="223" customWidth="true"/>
    <col min="12051" max="12293" width="9.140625" style="223"/>
    <col min="12294" max="12294" width="5" style="223" customWidth="true"/>
    <col min="12295" max="12295" width="13.85546875" style="223" customWidth="true"/>
    <col min="12296" max="12297" width="6.28515625" style="223" customWidth="true"/>
    <col min="12298" max="12299" width="7" style="223" customWidth="true"/>
    <col min="12300" max="12306" width="6.28515625" style="223" customWidth="true"/>
    <col min="12307" max="12549" width="9.140625" style="223"/>
    <col min="12550" max="12550" width="5" style="223" customWidth="true"/>
    <col min="12551" max="12551" width="13.85546875" style="223" customWidth="true"/>
    <col min="12552" max="12553" width="6.28515625" style="223" customWidth="true"/>
    <col min="12554" max="12555" width="7" style="223" customWidth="true"/>
    <col min="12556" max="12562" width="6.28515625" style="223" customWidth="true"/>
    <col min="12563" max="12805" width="9.140625" style="223"/>
    <col min="12806" max="12806" width="5" style="223" customWidth="true"/>
    <col min="12807" max="12807" width="13.85546875" style="223" customWidth="true"/>
    <col min="12808" max="12809" width="6.28515625" style="223" customWidth="true"/>
    <col min="12810" max="12811" width="7" style="223" customWidth="true"/>
    <col min="12812" max="12818" width="6.28515625" style="223" customWidth="true"/>
    <col min="12819" max="13061" width="9.140625" style="223"/>
    <col min="13062" max="13062" width="5" style="223" customWidth="true"/>
    <col min="13063" max="13063" width="13.85546875" style="223" customWidth="true"/>
    <col min="13064" max="13065" width="6.28515625" style="223" customWidth="true"/>
    <col min="13066" max="13067" width="7" style="223" customWidth="true"/>
    <col min="13068" max="13074" width="6.28515625" style="223" customWidth="true"/>
    <col min="13075" max="13317" width="9.140625" style="223"/>
    <col min="13318" max="13318" width="5" style="223" customWidth="true"/>
    <col min="13319" max="13319" width="13.85546875" style="223" customWidth="true"/>
    <col min="13320" max="13321" width="6.28515625" style="223" customWidth="true"/>
    <col min="13322" max="13323" width="7" style="223" customWidth="true"/>
    <col min="13324" max="13330" width="6.28515625" style="223" customWidth="true"/>
    <col min="13331" max="13573" width="9.140625" style="223"/>
    <col min="13574" max="13574" width="5" style="223" customWidth="true"/>
    <col min="13575" max="13575" width="13.85546875" style="223" customWidth="true"/>
    <col min="13576" max="13577" width="6.28515625" style="223" customWidth="true"/>
    <col min="13578" max="13579" width="7" style="223" customWidth="true"/>
    <col min="13580" max="13586" width="6.28515625" style="223" customWidth="true"/>
    <col min="13587" max="13829" width="9.140625" style="223"/>
    <col min="13830" max="13830" width="5" style="223" customWidth="true"/>
    <col min="13831" max="13831" width="13.85546875" style="223" customWidth="true"/>
    <col min="13832" max="13833" width="6.28515625" style="223" customWidth="true"/>
    <col min="13834" max="13835" width="7" style="223" customWidth="true"/>
    <col min="13836" max="13842" width="6.28515625" style="223" customWidth="true"/>
    <col min="13843" max="14085" width="9.140625" style="223"/>
    <col min="14086" max="14086" width="5" style="223" customWidth="true"/>
    <col min="14087" max="14087" width="13.85546875" style="223" customWidth="true"/>
    <col min="14088" max="14089" width="6.28515625" style="223" customWidth="true"/>
    <col min="14090" max="14091" width="7" style="223" customWidth="true"/>
    <col min="14092" max="14098" width="6.28515625" style="223" customWidth="true"/>
    <col min="14099" max="14341" width="9.140625" style="223"/>
    <col min="14342" max="14342" width="5" style="223" customWidth="true"/>
    <col min="14343" max="14343" width="13.85546875" style="223" customWidth="true"/>
    <col min="14344" max="14345" width="6.28515625" style="223" customWidth="true"/>
    <col min="14346" max="14347" width="7" style="223" customWidth="true"/>
    <col min="14348" max="14354" width="6.28515625" style="223" customWidth="true"/>
    <col min="14355" max="14597" width="9.140625" style="223"/>
    <col min="14598" max="14598" width="5" style="223" customWidth="true"/>
    <col min="14599" max="14599" width="13.85546875" style="223" customWidth="true"/>
    <col min="14600" max="14601" width="6.28515625" style="223" customWidth="true"/>
    <col min="14602" max="14603" width="7" style="223" customWidth="true"/>
    <col min="14604" max="14610" width="6.28515625" style="223" customWidth="true"/>
    <col min="14611" max="14853" width="9.140625" style="223"/>
    <col min="14854" max="14854" width="5" style="223" customWidth="true"/>
    <col min="14855" max="14855" width="13.85546875" style="223" customWidth="true"/>
    <col min="14856" max="14857" width="6.28515625" style="223" customWidth="true"/>
    <col min="14858" max="14859" width="7" style="223" customWidth="true"/>
    <col min="14860" max="14866" width="6.28515625" style="223" customWidth="true"/>
    <col min="14867" max="15109" width="9.140625" style="223"/>
    <col min="15110" max="15110" width="5" style="223" customWidth="true"/>
    <col min="15111" max="15111" width="13.85546875" style="223" customWidth="true"/>
    <col min="15112" max="15113" width="6.28515625" style="223" customWidth="true"/>
    <col min="15114" max="15115" width="7" style="223" customWidth="true"/>
    <col min="15116" max="15122" width="6.28515625" style="223" customWidth="true"/>
    <col min="15123" max="15365" width="9.140625" style="223"/>
    <col min="15366" max="15366" width="5" style="223" customWidth="true"/>
    <col min="15367" max="15367" width="13.85546875" style="223" customWidth="true"/>
    <col min="15368" max="15369" width="6.28515625" style="223" customWidth="true"/>
    <col min="15370" max="15371" width="7" style="223" customWidth="true"/>
    <col min="15372" max="15378" width="6.28515625" style="223" customWidth="true"/>
    <col min="15379" max="15621" width="9.140625" style="223"/>
    <col min="15622" max="15622" width="5" style="223" customWidth="true"/>
    <col min="15623" max="15623" width="13.85546875" style="223" customWidth="true"/>
    <col min="15624" max="15625" width="6.28515625" style="223" customWidth="true"/>
    <col min="15626" max="15627" width="7" style="223" customWidth="true"/>
    <col min="15628" max="15634" width="6.28515625" style="223" customWidth="true"/>
    <col min="15635" max="15877" width="9.140625" style="223"/>
    <col min="15878" max="15878" width="5" style="223" customWidth="true"/>
    <col min="15879" max="15879" width="13.85546875" style="223" customWidth="true"/>
    <col min="15880" max="15881" width="6.28515625" style="223" customWidth="true"/>
    <col min="15882" max="15883" width="7" style="223" customWidth="true"/>
    <col min="15884" max="15890" width="6.28515625" style="223" customWidth="true"/>
    <col min="15891" max="16133" width="9.140625" style="223"/>
    <col min="16134" max="16134" width="5" style="223" customWidth="true"/>
    <col min="16135" max="16135" width="13.85546875" style="223" customWidth="true"/>
    <col min="16136" max="16137" width="6.28515625" style="223" customWidth="true"/>
    <col min="16138" max="16139" width="7" style="223" customWidth="true"/>
    <col min="16140" max="16146" width="6.28515625" style="223" customWidth="true"/>
    <col min="16147" max="16384" width="9.140625" style="223"/>
  </cols>
  <sheetData>
    <row r="4" ht="28.5" customHeight="true" x14ac:dyDescent="0.2">
      <c r="B4" s="950" t="s">
        <v>124</v>
      </c>
      <c r="C4" s="951"/>
      <c r="D4" s="951"/>
      <c r="E4" s="951"/>
      <c r="F4" s="951"/>
      <c r="G4" s="951"/>
      <c r="H4" s="951"/>
      <c r="I4" s="951"/>
      <c r="J4" s="951"/>
      <c r="K4" s="951"/>
      <c r="L4" s="951"/>
      <c r="M4" s="951"/>
      <c r="N4" s="951"/>
      <c r="O4" s="951"/>
      <c r="P4" s="951"/>
      <c r="Q4" s="951"/>
      <c r="R4" s="951"/>
      <c r="S4" s="951"/>
      <c r="T4" s="951"/>
      <c r="U4" s="951"/>
      <c r="V4" s="951"/>
      <c r="W4" s="951"/>
      <c r="X4" s="951"/>
      <c r="Y4" s="951"/>
    </row>
    <row r="5" ht="28.5" customHeight="true" x14ac:dyDescent="0.2">
      <c r="B5" s="938" t="str">
        <f ca="true">IF(ISERROR(INDIRECT(CONCATENATE($B105,"!A2"))),"",INDIRECT(CONCATENATE($B105,"!A2")))</f>
        <v>Egypt</v>
      </c>
      <c r="C5" s="948"/>
      <c r="D5" s="948"/>
      <c r="E5" s="948"/>
      <c r="F5" s="948"/>
      <c r="G5" s="948"/>
      <c r="H5" s="948"/>
      <c r="I5" s="948"/>
      <c r="J5" s="948"/>
      <c r="K5" s="949"/>
      <c r="L5" s="949"/>
      <c r="M5" s="949"/>
      <c r="N5" s="949"/>
      <c r="O5" s="949"/>
      <c r="P5" s="949"/>
      <c r="Q5" s="949"/>
      <c r="R5" s="949"/>
      <c r="S5" s="949"/>
      <c r="T5" s="949"/>
      <c r="U5" s="949"/>
      <c r="V5" s="949"/>
      <c r="W5" s="949"/>
      <c r="X5" s="949"/>
      <c r="Y5" s="949"/>
    </row>
    <row r="6" x14ac:dyDescent="0.2">
      <c r="F6" s="223"/>
      <c r="G6" s="223"/>
      <c r="J6" s="224"/>
      <c r="K6" s="224"/>
      <c r="L6" s="224"/>
      <c r="M6" s="224"/>
      <c r="N6" s="224"/>
      <c r="O6" s="224"/>
      <c r="P6" s="224"/>
    </row>
    <row r="7" s="225" customFormat="true" ht="18" x14ac:dyDescent="0.25">
      <c r="B7" s="930" t="str">
        <f>B118</f>
        <v>National use of sanitation facilities, 2000–2020</v>
      </c>
      <c r="C7" s="952"/>
      <c r="D7" s="952"/>
      <c r="E7" s="952"/>
      <c r="F7" s="952"/>
      <c r="G7" s="952"/>
      <c r="H7" s="952"/>
      <c r="I7" s="952"/>
      <c r="J7" s="930" t="str">
        <f>B218</f>
        <v>Urban use of sanitation facilities, 2000–2020</v>
      </c>
      <c r="K7" s="952"/>
      <c r="L7" s="952"/>
      <c r="M7" s="952"/>
      <c r="N7" s="952"/>
      <c r="O7" s="952"/>
      <c r="P7" s="952"/>
      <c r="Q7" s="952"/>
      <c r="R7" s="930" t="str">
        <f>B318</f>
        <v>Rural use of sanitation facilities, 2000–2020</v>
      </c>
      <c r="S7" s="952"/>
      <c r="T7" s="952"/>
      <c r="U7" s="952"/>
      <c r="V7" s="952"/>
      <c r="W7" s="952"/>
      <c r="X7" s="952"/>
      <c r="Y7" s="952"/>
    </row>
    <row r="8" s="225" customFormat="true" x14ac:dyDescent="0.2"/>
    <row r="17" x14ac:dyDescent="0.2">
      <c r="Q17" s="224"/>
      <c r="R17" s="224"/>
      <c r="S17" s="224"/>
      <c r="T17" s="224"/>
      <c r="U17" s="224"/>
      <c r="V17" s="224"/>
    </row>
    <row r="18" x14ac:dyDescent="0.2">
      <c r="Q18" s="224"/>
      <c r="R18" s="224"/>
      <c r="S18" s="224"/>
      <c r="T18" s="224"/>
      <c r="U18" s="224"/>
      <c r="V18" s="224"/>
    </row>
    <row r="19" x14ac:dyDescent="0.2">
      <c r="Q19" s="224"/>
      <c r="R19" s="224"/>
      <c r="S19" s="224"/>
      <c r="T19" s="224"/>
      <c r="U19" s="224"/>
      <c r="V19" s="224"/>
    </row>
    <row r="20" x14ac:dyDescent="0.2">
      <c r="Q20" s="224"/>
      <c r="R20" s="224"/>
      <c r="S20" s="224"/>
      <c r="T20" s="224"/>
      <c r="U20" s="224"/>
      <c r="V20" s="224"/>
    </row>
    <row r="21" x14ac:dyDescent="0.2">
      <c r="Q21" s="224"/>
      <c r="R21" s="224"/>
      <c r="S21" s="224"/>
      <c r="T21" s="224"/>
      <c r="U21" s="224"/>
      <c r="V21" s="224"/>
    </row>
    <row r="22" x14ac:dyDescent="0.2">
      <c r="Q22" s="224"/>
      <c r="R22" s="224"/>
      <c r="S22" s="224"/>
      <c r="T22" s="224"/>
      <c r="U22" s="224"/>
      <c r="V22" s="224"/>
    </row>
    <row r="23" x14ac:dyDescent="0.2">
      <c r="Q23" s="224"/>
      <c r="R23" s="224"/>
      <c r="S23" s="224"/>
      <c r="T23" s="224"/>
      <c r="U23" s="224"/>
      <c r="V23" s="224"/>
    </row>
    <row r="31" s="227" customFormat="true" x14ac:dyDescent="0.2">
      <c r="B31" s="942" t="str">
        <f ca="true">IF(ISERROR(INDIRECT(CONCATENATE($B105,"!A2"))),"",INDIRECT(CONCATENATE($B105,"!A2")))</f>
        <v>Egypt</v>
      </c>
      <c r="C31" s="943"/>
      <c r="D31" s="943"/>
      <c r="E31" s="944"/>
      <c r="F31" s="940" t="s">
        <v>0</v>
      </c>
      <c r="G31" s="940"/>
      <c r="H31" s="940"/>
      <c r="I31" s="941"/>
      <c r="J31" s="939" t="s">
        <v>1</v>
      </c>
      <c r="K31" s="940"/>
      <c r="L31" s="940"/>
      <c r="M31" s="941"/>
      <c r="N31" s="939" t="s">
        <v>2</v>
      </c>
      <c r="O31" s="940"/>
      <c r="P31" s="940"/>
      <c r="Q31" s="941"/>
      <c r="R31" s="939" t="s">
        <v>3</v>
      </c>
      <c r="S31" s="940"/>
      <c r="T31" s="940"/>
      <c r="U31" s="941"/>
      <c r="V31" s="939" t="s">
        <v>4</v>
      </c>
      <c r="W31" s="940"/>
      <c r="X31" s="940"/>
      <c r="Y31" s="941"/>
    </row>
    <row r="32" s="231" customFormat="true" ht="22.5" customHeight="true" x14ac:dyDescent="0.2">
      <c r="B32" s="945"/>
      <c r="C32" s="946"/>
      <c r="D32" s="946"/>
      <c r="E32" s="947"/>
      <c r="F32" s="228" t="s">
        <v>15</v>
      </c>
      <c r="G32" s="229" t="s">
        <v>16</v>
      </c>
      <c r="H32" s="229" t="s">
        <v>22</v>
      </c>
      <c r="I32" s="230" t="s">
        <v>19</v>
      </c>
      <c r="J32" s="228" t="s">
        <v>15</v>
      </c>
      <c r="K32" s="229" t="s">
        <v>16</v>
      </c>
      <c r="L32" s="229" t="s">
        <v>22</v>
      </c>
      <c r="M32" s="230" t="s">
        <v>19</v>
      </c>
      <c r="N32" s="228" t="s">
        <v>15</v>
      </c>
      <c r="O32" s="229" t="s">
        <v>16</v>
      </c>
      <c r="P32" s="229" t="s">
        <v>22</v>
      </c>
      <c r="Q32" s="230" t="s">
        <v>19</v>
      </c>
      <c r="R32" s="228" t="s">
        <v>15</v>
      </c>
      <c r="S32" s="229" t="s">
        <v>16</v>
      </c>
      <c r="T32" s="229" t="s">
        <v>22</v>
      </c>
      <c r="U32" s="230" t="s">
        <v>19</v>
      </c>
      <c r="V32" s="228" t="s">
        <v>15</v>
      </c>
      <c r="W32" s="229" t="s">
        <v>16</v>
      </c>
      <c r="X32" s="229" t="s">
        <v>22</v>
      </c>
      <c r="Y32" s="230" t="s">
        <v>19</v>
      </c>
    </row>
    <row r="33" x14ac:dyDescent="0.2">
      <c r="B33" s="934" t="s">
        <v>5</v>
      </c>
      <c r="C33" s="917"/>
      <c r="D33" s="932" t="s">
        <v>25</v>
      </c>
      <c r="E33" s="220">
        <f>C99</f>
        <v>2000</v>
      </c>
      <c r="F33" s="290">
        <f ca="true">E99</f>
        <v>75.829854296543743</v>
      </c>
      <c r="G33" s="233">
        <f t="shared" ref="G33:I34" ca="true" si="0">F99</f>
        <v>5.5258971684034206</v>
      </c>
      <c r="H33" s="234">
        <f t="shared" ca="true" si="0"/>
        <v>8.9246997852515051</v>
      </c>
      <c r="I33" s="235">
        <f t="shared" ca="true" si="0"/>
        <v>9.7195487498013335</v>
      </c>
      <c r="J33" s="290">
        <f ca="true">J99</f>
        <v>94.436950685230514</v>
      </c>
      <c r="K33" s="233">
        <f t="shared" ref="K33:M34" ca="true" si="1">K99</f>
        <v>4.1669352727681055</v>
      </c>
      <c r="L33" s="234">
        <f t="shared" ca="true" si="1"/>
        <v>0.41467885266720828</v>
      </c>
      <c r="M33" s="235">
        <f t="shared" ca="true" si="1"/>
        <v>0.98143518933417795</v>
      </c>
      <c r="N33" s="290">
        <f ca="true">O99</f>
        <v>97.881915831214414</v>
      </c>
      <c r="O33" s="233">
        <f t="shared" ref="O33:Q34" ca="true" si="2">P99</f>
        <v>1.9622509021331478</v>
      </c>
      <c r="P33" s="234">
        <f t="shared" ca="true" si="2"/>
        <v>0</v>
      </c>
      <c r="Q33" s="235">
        <f t="shared" ca="true" si="2"/>
        <v>0.15583326665244873</v>
      </c>
      <c r="R33" s="290">
        <f ca="true">T99</f>
        <v>99.221386477552429</v>
      </c>
      <c r="S33" s="233">
        <f t="shared" ref="S33:U34" ca="true" si="3">U99</f>
        <v>0.75959186231409404</v>
      </c>
      <c r="T33" s="234">
        <f t="shared" ca="true" si="3"/>
        <v>0</v>
      </c>
      <c r="U33" s="235">
        <f t="shared" ca="true" si="3"/>
        <v>1.9021660133501709E-2</v>
      </c>
      <c r="V33" s="290">
        <f ca="true">Y99</f>
        <v>99.88365710199605</v>
      </c>
      <c r="W33" s="233">
        <f t="shared" ref="W33:Y34" ca="true" si="4">Z99</f>
        <v>0.11634289800394981</v>
      </c>
      <c r="X33" s="234">
        <f t="shared" ca="true" si="4"/>
        <v>0</v>
      </c>
      <c r="Y33" s="235">
        <f t="shared" ca="true" si="4"/>
        <v>0</v>
      </c>
    </row>
    <row r="34" x14ac:dyDescent="0.2">
      <c r="B34" s="935"/>
      <c r="C34" s="936"/>
      <c r="D34" s="933"/>
      <c r="E34" s="221">
        <f>C100</f>
        <v>2020</v>
      </c>
      <c r="F34" s="291">
        <f ca="true">E100</f>
        <v>89.419122774499385</v>
      </c>
      <c r="G34" s="238">
        <f t="shared" ca="true" si="0"/>
        <v>6.5161786465841285</v>
      </c>
      <c r="H34" s="239">
        <f t="shared" ca="true" si="0"/>
        <v>4.0646985789164916</v>
      </c>
      <c r="I34" s="240">
        <f t="shared" ca="true" si="0"/>
        <v>0</v>
      </c>
      <c r="J34" s="291">
        <f ca="true">J100</f>
        <v>88.752577345432798</v>
      </c>
      <c r="K34" s="238">
        <f t="shared" ca="true" si="1"/>
        <v>3.9161180280210228</v>
      </c>
      <c r="L34" s="239">
        <f t="shared" ca="true" si="1"/>
        <v>7.331304626546185</v>
      </c>
      <c r="M34" s="240">
        <f t="shared" ca="true" si="1"/>
        <v>0</v>
      </c>
      <c r="N34" s="291">
        <f ca="true">O100</f>
        <v>89.457132368971287</v>
      </c>
      <c r="O34" s="238">
        <f t="shared" ca="true" si="2"/>
        <v>1.7933582235553229</v>
      </c>
      <c r="P34" s="239">
        <f t="shared" ca="true" si="2"/>
        <v>8.749509407473397</v>
      </c>
      <c r="Q34" s="240">
        <f t="shared" ca="true" si="2"/>
        <v>0</v>
      </c>
      <c r="R34" s="291">
        <f ca="true">T100</f>
        <v>95.880363716408169</v>
      </c>
      <c r="S34" s="238">
        <f t="shared" ca="true" si="3"/>
        <v>0.73401457710103701</v>
      </c>
      <c r="T34" s="239">
        <f t="shared" ca="true" si="3"/>
        <v>3.3856217064907952</v>
      </c>
      <c r="U34" s="240">
        <f t="shared" ca="true" si="3"/>
        <v>0</v>
      </c>
      <c r="V34" s="291">
        <f ca="true">Y100</f>
        <v>98.125901277733377</v>
      </c>
      <c r="W34" s="238">
        <f t="shared" ca="true" si="4"/>
        <v>0.1142954919266051</v>
      </c>
      <c r="X34" s="239">
        <f t="shared" ca="true" si="4"/>
        <v>1.7570718183905569</v>
      </c>
      <c r="Y34" s="240">
        <f t="shared" ca="true" si="4"/>
        <v>2.7314119494484257E-3</v>
      </c>
    </row>
    <row r="35" x14ac:dyDescent="0.2">
      <c r="F35" s="223"/>
      <c r="H35" s="226"/>
    </row>
    <row r="36" x14ac:dyDescent="0.2">
      <c r="B36" s="934" t="s">
        <v>6</v>
      </c>
      <c r="C36" s="917"/>
      <c r="D36" s="932" t="s">
        <v>25</v>
      </c>
      <c r="E36" s="220">
        <f>C199</f>
        <v>2000</v>
      </c>
      <c r="F36" s="290">
        <f ca="true">E199</f>
        <v>94.601148518885836</v>
      </c>
      <c r="G36" s="233">
        <f t="shared" ref="G36:I37" ca="true" si="5">F199</f>
        <v>4.0657612739265057</v>
      </c>
      <c r="H36" s="234">
        <f t="shared" ca="true" si="5"/>
        <v>2.5145498215167095E-2</v>
      </c>
      <c r="I36" s="235">
        <f t="shared" ca="true" si="5"/>
        <v>1.3079447089724852</v>
      </c>
      <c r="J36" s="290">
        <f ca="true">J199</f>
        <v>99.170302033056444</v>
      </c>
      <c r="K36" s="233">
        <f t="shared" ref="K36:M37" ca="true" si="6">K199</f>
        <v>0.80998442987428565</v>
      </c>
      <c r="L36" s="234">
        <f t="shared" ca="true" si="6"/>
        <v>0</v>
      </c>
      <c r="M36" s="235">
        <f t="shared" ca="true" si="6"/>
        <v>1.9713537069260774E-2</v>
      </c>
      <c r="N36" s="290">
        <f ca="true">O199</f>
        <v>99.825686500675943</v>
      </c>
      <c r="O36" s="233">
        <f t="shared" ref="O36:Q37" ca="true" si="7">P199</f>
        <v>0.17431349932405737</v>
      </c>
      <c r="P36" s="234">
        <f t="shared" ca="true" si="7"/>
        <v>0</v>
      </c>
      <c r="Q36" s="235">
        <f t="shared" ca="true" si="7"/>
        <v>0</v>
      </c>
      <c r="R36" s="290">
        <f ca="true">T199</f>
        <v>99.912178650807732</v>
      </c>
      <c r="S36" s="233">
        <f t="shared" ref="S36:U37" ca="true" si="8">U199</f>
        <v>8.7821349192267917E-2</v>
      </c>
      <c r="T36" s="234">
        <f t="shared" ca="true" si="8"/>
        <v>0</v>
      </c>
      <c r="U36" s="235">
        <f t="shared" ca="true" si="8"/>
        <v>0</v>
      </c>
      <c r="V36" s="290">
        <f ca="true">Y199</f>
        <v>99.933333333333337</v>
      </c>
      <c r="W36" s="233">
        <f t="shared" ref="W36:Y37" ca="true" si="9">Z199</f>
        <v>6.6666666666662877E-2</v>
      </c>
      <c r="X36" s="234">
        <f t="shared" ca="true" si="9"/>
        <v>0</v>
      </c>
      <c r="Y36" s="235">
        <f t="shared" ca="true" si="9"/>
        <v>0</v>
      </c>
    </row>
    <row r="37" x14ac:dyDescent="0.2">
      <c r="B37" s="935"/>
      <c r="C37" s="936"/>
      <c r="D37" s="933"/>
      <c r="E37" s="221">
        <f>C200</f>
        <v>2020</v>
      </c>
      <c r="F37" s="291">
        <f ca="true">E200</f>
        <v>95.774279256576534</v>
      </c>
      <c r="G37" s="238">
        <f t="shared" ca="true" si="5"/>
        <v>4.1161800013651417</v>
      </c>
      <c r="H37" s="239">
        <f t="shared" ca="true" si="5"/>
        <v>0.10954074205832853</v>
      </c>
      <c r="I37" s="240">
        <f t="shared" ca="true" si="5"/>
        <v>0</v>
      </c>
      <c r="J37" s="291">
        <f ca="true">J200</f>
        <v>99.008778259332757</v>
      </c>
      <c r="K37" s="238">
        <f t="shared" ca="true" si="6"/>
        <v>0.8086651665556448</v>
      </c>
      <c r="L37" s="239">
        <f t="shared" ca="true" si="6"/>
        <v>0.18255657411160087</v>
      </c>
      <c r="M37" s="240">
        <f t="shared" ca="true" si="6"/>
        <v>0</v>
      </c>
      <c r="N37" s="291">
        <f ca="true">O200</f>
        <v>99.667978775869798</v>
      </c>
      <c r="O37" s="238">
        <f t="shared" ca="true" si="7"/>
        <v>0.17403811343546438</v>
      </c>
      <c r="P37" s="239">
        <f t="shared" ca="true" si="7"/>
        <v>0.1579831106947438</v>
      </c>
      <c r="Q37" s="240">
        <f t="shared" ca="true" si="7"/>
        <v>0</v>
      </c>
      <c r="R37" s="291">
        <f ca="true">T200</f>
        <v>99.686063505404732</v>
      </c>
      <c r="S37" s="238">
        <f t="shared" ca="true" si="8"/>
        <v>8.7622597274230982E-2</v>
      </c>
      <c r="T37" s="239">
        <f t="shared" ca="true" si="8"/>
        <v>0.21900092581465458</v>
      </c>
      <c r="U37" s="240">
        <f t="shared" ca="true" si="8"/>
        <v>7.3129715063817713E-3</v>
      </c>
      <c r="V37" s="291">
        <f ca="true">Y200</f>
        <v>99.932110245276888</v>
      </c>
      <c r="W37" s="238">
        <f t="shared" ca="true" si="9"/>
        <v>6.6665850730667928E-2</v>
      </c>
      <c r="X37" s="239">
        <f t="shared" ca="true" si="9"/>
        <v>1.2239039924395456E-3</v>
      </c>
      <c r="Y37" s="240">
        <f t="shared" ca="true" si="9"/>
        <v>0</v>
      </c>
    </row>
    <row r="38" x14ac:dyDescent="0.2">
      <c r="F38" s="223"/>
      <c r="G38" s="223"/>
      <c r="H38" s="226"/>
      <c r="I38" s="226"/>
    </row>
    <row r="39" x14ac:dyDescent="0.2">
      <c r="B39" s="934" t="s">
        <v>7</v>
      </c>
      <c r="C39" s="917"/>
      <c r="D39" s="932" t="s">
        <v>25</v>
      </c>
      <c r="E39" s="220">
        <f>C299</f>
        <v>2000</v>
      </c>
      <c r="F39" s="290">
        <f ca="true">E299</f>
        <v>68.354775335928622</v>
      </c>
      <c r="G39" s="233">
        <f t="shared" ref="G39:I40" ca="true" si="10">F299</f>
        <v>5.4699225833290699</v>
      </c>
      <c r="H39" s="234">
        <f t="shared" ca="true" si="10"/>
        <v>11.988657716579837</v>
      </c>
      <c r="I39" s="235">
        <f t="shared" ca="true" si="10"/>
        <v>14.186644364162476</v>
      </c>
      <c r="J39" s="290">
        <f ca="true">J299</f>
        <v>88.461111602124163</v>
      </c>
      <c r="K39" s="233">
        <f t="shared" ref="K39:M40" ca="true" si="11">K299</f>
        <v>5.2840255727461285</v>
      </c>
      <c r="L39" s="234">
        <f t="shared" ca="true" si="11"/>
        <v>3.4988884003564209</v>
      </c>
      <c r="M39" s="235">
        <f t="shared" ca="true" si="11"/>
        <v>2.7559744247732851</v>
      </c>
      <c r="N39" s="290">
        <f ca="true">O299</f>
        <v>95.38621025438799</v>
      </c>
      <c r="O39" s="233">
        <f t="shared" ref="O39:Q40" ca="true" si="12">P299</f>
        <v>3.8111279735183801</v>
      </c>
      <c r="P39" s="234">
        <f t="shared" ca="true" si="12"/>
        <v>0</v>
      </c>
      <c r="Q39" s="235">
        <f t="shared" ca="true" si="12"/>
        <v>0.80266177209362288</v>
      </c>
      <c r="R39" s="290">
        <f ca="true">T299</f>
        <v>97.61959611940128</v>
      </c>
      <c r="S39" s="233">
        <f t="shared" ref="S39:U40" ca="true" si="13">U299</f>
        <v>2.0918784876098599</v>
      </c>
      <c r="T39" s="234">
        <f t="shared" ca="true" si="13"/>
        <v>0</v>
      </c>
      <c r="U39" s="235">
        <f t="shared" ca="true" si="13"/>
        <v>0.28852539298885821</v>
      </c>
      <c r="V39" s="290">
        <f ca="true">Y299</f>
        <v>99.355348177300726</v>
      </c>
      <c r="W39" s="233">
        <f t="shared" ref="W39:Y40" ca="true" si="14">Z299</f>
        <v>0.62522892788902162</v>
      </c>
      <c r="X39" s="234">
        <f t="shared" ca="true" si="14"/>
        <v>0</v>
      </c>
      <c r="Y39" s="235">
        <f t="shared" ca="true" si="14"/>
        <v>1.9422894810248455E-2</v>
      </c>
    </row>
    <row r="40" x14ac:dyDescent="0.2">
      <c r="B40" s="935"/>
      <c r="C40" s="936"/>
      <c r="D40" s="933"/>
      <c r="E40" s="221">
        <f>C300</f>
        <v>2020</v>
      </c>
      <c r="F40" s="291">
        <f ca="true">E300</f>
        <v>90.456610050949081</v>
      </c>
      <c r="G40" s="238">
        <f t="shared" ca="true" si="10"/>
        <v>7.2385674840921617</v>
      </c>
      <c r="H40" s="239">
        <f t="shared" ca="true" si="10"/>
        <v>2.304822464958761</v>
      </c>
      <c r="I40" s="240">
        <f t="shared" ca="true" si="10"/>
        <v>0</v>
      </c>
      <c r="J40" s="291">
        <f ca="true">J300</f>
        <v>87.748700447116448</v>
      </c>
      <c r="K40" s="238">
        <f t="shared" ca="true" si="11"/>
        <v>5.2414712944514852</v>
      </c>
      <c r="L40" s="239">
        <f t="shared" ca="true" si="11"/>
        <v>7.0098282584320657</v>
      </c>
      <c r="M40" s="240">
        <f t="shared" ca="true" si="11"/>
        <v>0</v>
      </c>
      <c r="N40" s="291">
        <f ca="true">O300</f>
        <v>88.327276992428082</v>
      </c>
      <c r="O40" s="238">
        <f t="shared" ca="true" si="12"/>
        <v>3.5290903713732926</v>
      </c>
      <c r="P40" s="239">
        <f t="shared" ca="true" si="12"/>
        <v>8.1436326361986318</v>
      </c>
      <c r="Q40" s="240">
        <f t="shared" ca="true" si="12"/>
        <v>0</v>
      </c>
      <c r="R40" s="291">
        <f ca="true">T300</f>
        <v>87.174527663628922</v>
      </c>
      <c r="S40" s="238">
        <f t="shared" ca="true" si="13"/>
        <v>1.8680523822701347</v>
      </c>
      <c r="T40" s="239">
        <f t="shared" ca="true" si="13"/>
        <v>10.957419954100942</v>
      </c>
      <c r="U40" s="240">
        <f t="shared" ca="true" si="13"/>
        <v>0</v>
      </c>
      <c r="V40" s="291">
        <f ca="true">Y300</f>
        <v>88.898037947875054</v>
      </c>
      <c r="W40" s="238">
        <f t="shared" ca="true" si="14"/>
        <v>0.55942257741778978</v>
      </c>
      <c r="X40" s="239">
        <f t="shared" ca="true" si="14"/>
        <v>10.542539474707155</v>
      </c>
      <c r="Y40" s="240">
        <f t="shared" ca="true" si="14"/>
        <v>0</v>
      </c>
    </row>
    <row r="97" s="227" customFormat="true" ht="16.5" customHeight="true" x14ac:dyDescent="0.2">
      <c r="A97" s="927" t="s">
        <v>5</v>
      </c>
      <c r="B97" s="927"/>
      <c r="C97" s="927"/>
      <c r="D97" s="916" t="s">
        <v>0</v>
      </c>
      <c r="E97" s="917"/>
      <c r="F97" s="917"/>
      <c r="G97" s="917"/>
      <c r="H97" s="918"/>
      <c r="I97" s="916" t="s">
        <v>1</v>
      </c>
      <c r="J97" s="917"/>
      <c r="K97" s="917"/>
      <c r="L97" s="917"/>
      <c r="M97" s="918"/>
      <c r="N97" s="916" t="s">
        <v>2</v>
      </c>
      <c r="O97" s="917"/>
      <c r="P97" s="917"/>
      <c r="Q97" s="917"/>
      <c r="R97" s="918"/>
      <c r="S97" s="916" t="s">
        <v>3</v>
      </c>
      <c r="T97" s="917"/>
      <c r="U97" s="917"/>
      <c r="V97" s="917"/>
      <c r="W97" s="918"/>
      <c r="X97" s="916" t="s">
        <v>4</v>
      </c>
      <c r="Y97" s="917"/>
      <c r="Z97" s="917"/>
      <c r="AA97" s="917"/>
      <c r="AB97" s="918"/>
    </row>
    <row r="98" s="231" customFormat="true" ht="22.5" customHeight="true" x14ac:dyDescent="0.2">
      <c r="A98" s="928"/>
      <c r="B98" s="928"/>
      <c r="C98" s="928"/>
      <c r="D98" s="241" t="s">
        <v>14</v>
      </c>
      <c r="E98" s="242" t="s">
        <v>15</v>
      </c>
      <c r="F98" s="229" t="s">
        <v>16</v>
      </c>
      <c r="G98" s="229" t="s">
        <v>22</v>
      </c>
      <c r="H98" s="230" t="s">
        <v>19</v>
      </c>
      <c r="I98" s="241" t="s">
        <v>14</v>
      </c>
      <c r="J98" s="242" t="s">
        <v>15</v>
      </c>
      <c r="K98" s="229" t="s">
        <v>16</v>
      </c>
      <c r="L98" s="229" t="s">
        <v>22</v>
      </c>
      <c r="M98" s="230" t="s">
        <v>19</v>
      </c>
      <c r="N98" s="241" t="s">
        <v>14</v>
      </c>
      <c r="O98" s="242" t="s">
        <v>15</v>
      </c>
      <c r="P98" s="229" t="s">
        <v>16</v>
      </c>
      <c r="Q98" s="229" t="s">
        <v>22</v>
      </c>
      <c r="R98" s="230" t="s">
        <v>19</v>
      </c>
      <c r="S98" s="241" t="s">
        <v>14</v>
      </c>
      <c r="T98" s="242" t="s">
        <v>15</v>
      </c>
      <c r="U98" s="229" t="s">
        <v>16</v>
      </c>
      <c r="V98" s="229" t="s">
        <v>22</v>
      </c>
      <c r="W98" s="230" t="s">
        <v>19</v>
      </c>
      <c r="X98" s="241" t="s">
        <v>14</v>
      </c>
      <c r="Y98" s="242" t="s">
        <v>15</v>
      </c>
      <c r="Z98" s="229" t="s">
        <v>16</v>
      </c>
      <c r="AA98" s="229" t="s">
        <v>22</v>
      </c>
      <c r="AB98" s="230" t="s">
        <v>19</v>
      </c>
    </row>
    <row r="99" s="251" customFormat="true" ht="15" customHeight="true" x14ac:dyDescent="0.2">
      <c r="A99" s="919" t="s">
        <v>10</v>
      </c>
      <c r="B99" s="920"/>
      <c r="C99" s="339">
        <v>2000</v>
      </c>
      <c r="D99" s="243">
        <f ca="true">IF((D101+H101)&gt;100,D101*100/(D101+H101),D101)</f>
        <v>81.355751464947161</v>
      </c>
      <c r="E99" s="292">
        <f ca="true">D99*AVERAGEIF(E105:E116,"&gt;0")/100</f>
        <v>75.829854296543743</v>
      </c>
      <c r="F99" s="245">
        <f ca="true">D99*(100-AVERAGEIF(E105:E116,"&gt;0"))/100</f>
        <v>5.5258971684034206</v>
      </c>
      <c r="G99" s="246">
        <f ca="true">100-(E99+F99+H99)</f>
        <v>8.9246997852515051</v>
      </c>
      <c r="H99" s="247">
        <f ca="true">IF((D101+H101)&gt;100,H101*100/(D101+H101),H101)</f>
        <v>9.7195487498013335</v>
      </c>
      <c r="I99" s="243">
        <f ca="true">IF((I101+M101)&gt;100,I101*100/(I101+M101),I101)</f>
        <v>98.603885957998614</v>
      </c>
      <c r="J99" s="292">
        <f ca="true">I99*AVERAGEIF(J105:J116,"&gt;0")/100</f>
        <v>94.436950685230514</v>
      </c>
      <c r="K99" s="248">
        <f ca="true">I99*(100-AVERAGEIF(J105:J116,"&gt;0"))/100</f>
        <v>4.1669352727681055</v>
      </c>
      <c r="L99" s="249">
        <f ca="true">100-(J99+K99+M99)</f>
        <v>0.41467885266720828</v>
      </c>
      <c r="M99" s="250">
        <f ca="true">IF((I101+M101)&gt;100,M101*100/(I101+M101),M101)</f>
        <v>0.98143518933417795</v>
      </c>
      <c r="N99" s="243">
        <f ca="true">IF((N101+R101)&gt;100,N101*100/(N101+R101),N101)</f>
        <v>99.844166733347549</v>
      </c>
      <c r="O99" s="292">
        <f ca="true">N99*AVERAGEIF(O105:O116,"&gt;0")/100</f>
        <v>97.881915831214414</v>
      </c>
      <c r="P99" s="248">
        <f ca="true">N99*(100-AVERAGEIF(O105:O116,"&gt;0"))/100</f>
        <v>1.9622509021331478</v>
      </c>
      <c r="Q99" s="249">
        <f ca="true">100-(O99+P99+R99)</f>
        <v>0</v>
      </c>
      <c r="R99" s="250">
        <f ca="true">IF((N101+R101)&gt;100,R101*100/(N101+R101),R101)</f>
        <v>0.15583326665244873</v>
      </c>
      <c r="S99" s="243">
        <f ca="true">IF((S101+W101)&gt;100,S101*100/(S101+W101),S101)</f>
        <v>99.98097833986651</v>
      </c>
      <c r="T99" s="292">
        <f ca="true">S99*AVERAGEIF(T105:T116,"&gt;0")/100</f>
        <v>99.221386477552429</v>
      </c>
      <c r="U99" s="248">
        <f ca="true">S99*(100-AVERAGEIF(T105:T116,"&gt;0"))/100</f>
        <v>0.75959186231409404</v>
      </c>
      <c r="V99" s="249">
        <f ca="true">100-(T99+U99+W99)</f>
        <v>0</v>
      </c>
      <c r="W99" s="250">
        <f ca="true">IF((S101+W101)&gt;100,W101*100/(S101+W101),W101)</f>
        <v>1.9021660133501709E-2</v>
      </c>
      <c r="X99" s="243">
        <f ca="true">IF((X101+AB101)&gt;100,X101*100/(X101+AB101),X101)</f>
        <v>100</v>
      </c>
      <c r="Y99" s="292">
        <f ca="true">X99*AVERAGEIF(Y105:Y116,"&gt;0")/100</f>
        <v>99.88365710199605</v>
      </c>
      <c r="Z99" s="248">
        <f ca="true">X99*(100-AVERAGEIF(Y105:Y116,"&gt;0"))/100</f>
        <v>0.11634289800394981</v>
      </c>
      <c r="AA99" s="249">
        <f ca="true">100-(Y99+Z99+AB99)</f>
        <v>0</v>
      </c>
      <c r="AB99" s="250">
        <f ca="true">IF((X101+AB101)&gt;100,AB101*100/(X101+AB101),AB101)</f>
        <v>0</v>
      </c>
    </row>
    <row r="100" s="251" customFormat="true" ht="15" customHeight="true" x14ac:dyDescent="0.2">
      <c r="A100" s="921"/>
      <c r="B100" s="922"/>
      <c r="C100" s="340">
        <v>2020</v>
      </c>
      <c r="D100" s="252">
        <f ca="true">IF((D102+H102)&gt;100,D102*100/(D102+H102),D102)</f>
        <v>95.935301421083523</v>
      </c>
      <c r="E100" s="293">
        <f ca="true">D100*AVERAGEIF(E105:E116,"&gt;0")/100</f>
        <v>89.419122774499385</v>
      </c>
      <c r="F100" s="254">
        <f ca="true">D100*(100-AVERAGEIF(E105:E116,"&gt;0"))/100</f>
        <v>6.5161786465841285</v>
      </c>
      <c r="G100" s="255">
        <f ca="true">100-(E100+F100+H100)</f>
        <v>4.0646985789164916</v>
      </c>
      <c r="H100" s="256">
        <f ca="true">IF((D102+H102)&gt;100,H102*100/(D102+H102),H102)</f>
        <v>0</v>
      </c>
      <c r="I100" s="252">
        <f ca="true">IF((I102+M102)&gt;100,I102*100/(I102+M102),I102)</f>
        <v>92.668695373453829</v>
      </c>
      <c r="J100" s="293">
        <f ca="true">I100*AVERAGEIF(J105:J116,"&gt;0")/100</f>
        <v>88.752577345432798</v>
      </c>
      <c r="K100" s="254">
        <f ca="true">I100*(100-AVERAGEIF(J105:J116,"&gt;0"))/100</f>
        <v>3.9161180280210228</v>
      </c>
      <c r="L100" s="255">
        <f ca="true">100-(J100+K100+M100)</f>
        <v>7.331304626546185</v>
      </c>
      <c r="M100" s="256">
        <f ca="true">IF((I102+M102)&gt;100,M102*100/(I102+M102),M102)</f>
        <v>0</v>
      </c>
      <c r="N100" s="252">
        <f ca="true">IF((N102+R102)&gt;100,N102*100/(N102+R102),N102)</f>
        <v>91.250490592526603</v>
      </c>
      <c r="O100" s="293">
        <f ca="true">N100*AVERAGEIF(O105:O116,"&gt;0")/100</f>
        <v>89.457132368971287</v>
      </c>
      <c r="P100" s="254">
        <f ca="true">N100*(100-AVERAGEIF(O105:O116,"&gt;0"))/100</f>
        <v>1.7933582235553229</v>
      </c>
      <c r="Q100" s="255">
        <f ca="true">100-(O100+P100+R100)</f>
        <v>8.749509407473397</v>
      </c>
      <c r="R100" s="256">
        <f ca="true">IF((N102+R102)&gt;100,R102*100/(N102+R102),R102)</f>
        <v>0</v>
      </c>
      <c r="S100" s="252">
        <f ca="true">IF((S102+W102)&gt;100,S102*100/(S102+W102),S102)</f>
        <v>96.614378293509219</v>
      </c>
      <c r="T100" s="293">
        <f ca="true">S100*AVERAGEIF(T105:T116,"&gt;0")/100</f>
        <v>95.880363716408169</v>
      </c>
      <c r="U100" s="254">
        <f ca="true">S100*(100-AVERAGEIF(T105:T116,"&gt;0"))/100</f>
        <v>0.73401457710103701</v>
      </c>
      <c r="V100" s="255">
        <f ca="true">100-(T100+U100+W100)</f>
        <v>3.3856217064907952</v>
      </c>
      <c r="W100" s="256">
        <f ca="true">IF((S102+W102)&gt;100,W102*100/(S102+W102),W102)</f>
        <v>0</v>
      </c>
      <c r="X100" s="252">
        <f ca="true">IF((X102+AB102)&gt;100,X102*100/(X102+AB102),X102)</f>
        <v>98.240196769659974</v>
      </c>
      <c r="Y100" s="293">
        <f ca="true">X100*AVERAGEIF(Y105:Y116,"&gt;0")/100</f>
        <v>98.125901277733377</v>
      </c>
      <c r="Z100" s="254">
        <f ca="true">X100*(100-AVERAGEIF(Y105:Y116,"&gt;0"))/100</f>
        <v>0.1142954919266051</v>
      </c>
      <c r="AA100" s="255">
        <f ca="true">100-(Y100+Z100+AB100)</f>
        <v>1.7570718183905569</v>
      </c>
      <c r="AB100" s="256">
        <f ca="true">IF((X102+AB102)&gt;100,AB102*100/(X102+AB102),AB102)</f>
        <v>2.7314119494484257E-3</v>
      </c>
    </row>
    <row r="101" hidden="true" x14ac:dyDescent="0.2">
      <c r="A101" s="923" t="s">
        <v>12</v>
      </c>
      <c r="B101" s="924"/>
      <c r="C101" s="257">
        <f>MinRegYear(C99,C105:C116)</f>
        <v>2000</v>
      </c>
      <c r="D101" s="258">
        <f ca="true">IF(MAX(C105:C116)-MIN(C105:C116)&lt;5,AVERAGEIF(C105:C116,"&gt;0",D105:D116),
IF(FORECAST($C101,D$105:D$116,$C$105:$C$116)&lt;0,0,
IF(FORECAST($C101,D$105:D$116,$C$105:$C$116)&gt;100,100,
FORECAST($C101,D$105:D$116,$C$105:$C$116))))</f>
        <v>81.355751464947161</v>
      </c>
      <c r="E101" s="259"/>
      <c r="F101" s="260"/>
      <c r="G101" s="260"/>
      <c r="H101" s="261">
        <f ca="true">IF(MAX(C105:C116)-MIN(C105:C116)&lt;5,AVERAGEIF(C105:C116,"&gt;0",H105:H116),
IF(FORECAST($C101,H$105:H$116,$C$105:$C$116)&lt;0,0,
IF(FORECAST($C101,H$105:H$116,$C$105:$C$116)&gt;100,100,
FORECAST($C101,H$105:H$116,$C$105:$C$116))))</f>
        <v>9.7195487498013335</v>
      </c>
      <c r="I101" s="258">
        <f ca="true">IF(MAX(C105:C116)-MIN(C105:C116)&lt;5,AVERAGEIF(C105:C116,"&gt;0",I105:I116),
IF(FORECAST($C101,I$105:I$116,$C$105:$C$116)&lt;0,0,
IF(FORECAST($C101,I$105:I$116,$C$105:$C$116)&gt;100,100,
FORECAST($C101,I$105:I$116,$C$105:$C$116))))</f>
        <v>98.603885957998614</v>
      </c>
      <c r="J101" s="259"/>
      <c r="K101" s="260"/>
      <c r="L101" s="260"/>
      <c r="M101" s="261">
        <f ca="true">IF(MAX(C105:C116)-MIN(C105:C116)&lt;5,AVERAGEIF(C105:C116,"&gt;0",M105:M116),
IF(FORECAST($C101,M$105:M$116,$C$105:$C$116)&lt;0,0,
IF(FORECAST($C101,M$105:M$116,$C$105:$C$116)&gt;100,100,
FORECAST($C101,M$105:M$116,$C$105:$C$116))))</f>
        <v>0.98143518933417795</v>
      </c>
      <c r="N101" s="258">
        <f ca="true">IF(MAX(C105:C116)-MIN(C105:C116)&lt;5,AVERAGEIF(C105:C116,"&gt;0",N105:N116),
IF(FORECAST($C101,N$105:N$116,$C$105:$C$116)&lt;0,0,
IF(FORECAST($C101,N$105:N$116,$C$105:$C$116)&gt;100,100,
FORECAST($C101,N$105:N$116,$C$105:$C$116))))</f>
        <v>100</v>
      </c>
      <c r="O101" s="259"/>
      <c r="P101" s="260"/>
      <c r="Q101" s="260"/>
      <c r="R101" s="261">
        <f ca="true">IF(MAX(C105:C116)-MIN(C105:C116)&lt;5,AVERAGEIF(C105:C116,"&gt;0",R105:R116),
IF(FORECAST($C101,R$105:R$116,$C$105:$C$116)&lt;0,0,
IF(FORECAST($C101,R$105:R$116,$C$105:$C$116)&gt;100,100,
FORECAST($C101,R$105:R$116,$C$105:$C$116))))</f>
        <v>0.15607648573865163</v>
      </c>
      <c r="S101" s="258">
        <f ca="true">IF(MAX(C105:C116)-MIN(C105:C116)&lt;5,AVERAGEIF(C105:C116,"&gt;0",S105:S116),
IF(FORECAST($C101,S$105:S$116,$C$105:$C$116)&lt;0,0,
IF(FORECAST($C101,S$105:S$116,$C$105:$C$116)&gt;100,100,
FORECAST($C101,S$105:S$116,$C$105:$C$116))))</f>
        <v>100</v>
      </c>
      <c r="T101" s="259"/>
      <c r="U101" s="260"/>
      <c r="V101" s="260"/>
      <c r="W101" s="261">
        <f ca="true">IF(MAX(C105:C116)-MIN(C105:C116)&lt;5,AVERAGEIF(C105:C116,"&gt;0",W105:W116),
IF(FORECAST($C101,W$105:W$116,$C$105:$C$116)&lt;0,0,
IF(FORECAST($C101,W$105:W$116,$C$105:$C$116)&gt;100,100,
FORECAST($C101,W$105:W$116,$C$105:$C$116))))</f>
        <v>1.9025279057423461E-2</v>
      </c>
      <c r="X101" s="258">
        <f ca="true">IF(MAX(C105:C116)-MIN(C105:C116)&lt;5,AVERAGEIF(C105:C116,"&gt;0",X105:X116),
IF(FORECAST($C101,X$105:X$116,$C$105:$C$116)&lt;0,0,
IF(FORECAST($C101,X$105:X$116,$C$105:$C$116)&gt;100,100,
FORECAST($C101,X$105:X$116,$C$105:$C$116))))</f>
        <v>100</v>
      </c>
      <c r="Y101" s="259"/>
      <c r="Z101" s="260"/>
      <c r="AA101" s="260"/>
      <c r="AB101" s="261">
        <f ca="true">IF(MAX(C105:C116)-MIN(C105:C116)&lt;5,AVERAGEIF(C105:C116,"&gt;0",AB105:AB116),
IF(FORECAST($C101,AB$105:AB$116,$C$105:$C$116)&lt;0,0,
IF(FORECAST($C101,AB$105:AB$116,$C$105:$C$116)&gt;100,100,
FORECAST($C101,AB$105:AB$116,$C$105:$C$116))))</f>
        <v>0</v>
      </c>
    </row>
    <row r="102" hidden="true" x14ac:dyDescent="0.2">
      <c r="A102" s="925"/>
      <c r="B102" s="926"/>
      <c r="C102" s="236">
        <f>MaxRegYear(C100,C105:C116)</f>
        <v>2017</v>
      </c>
      <c r="D102" s="262">
        <f ca="true">IF(MAX(C105:C116)-MIN(C105:C116)&lt;5,AVERAGEIF(C105:C116,"&gt;0",D105:D116),
IF(FORECAST($C102,D$105:D$116,$C$105:$C$116)&lt;0,0,
IF(FORECAST($C102,D$105:D$116,$C$105:$C$116)&gt;100,100,
FORECAST($C102,D$105:D$116,$C$105:$C$116))))</f>
        <v>95.935301421083523</v>
      </c>
      <c r="E102" s="263"/>
      <c r="F102" s="264"/>
      <c r="G102" s="264"/>
      <c r="H102" s="265">
        <f ca="true">IF(MAX(C105:C116)-MIN(C105:C116)&lt;5,AVERAGEIF(C105:C116,"&gt;0",H105:H116),
IF(FORECAST($C102,H$105:H$116,$C$105:$C$116)&lt;0,0,
IF(FORECAST($C102,H$105:H$116,$C$105:$C$116)&gt;100,100,
FORECAST($C102,H$105:H$116,$C$105:$C$116))))</f>
        <v>0</v>
      </c>
      <c r="I102" s="262">
        <f ca="true">IF(MAX(C105:C116)-MIN(C105:C116)&lt;5,AVERAGEIF(C105:C116,"&gt;0",I105:I116),
IF(FORECAST($C102,I$105:I$116,$C$105:$C$116)&lt;0,0,
IF(FORECAST($C102,I$105:I$116,$C$105:$C$116)&gt;100,100,
FORECAST($C102,I$105:I$116,$C$105:$C$116))))</f>
        <v>92.668695373453829</v>
      </c>
      <c r="J102" s="263"/>
      <c r="K102" s="264"/>
      <c r="L102" s="264"/>
      <c r="M102" s="265">
        <f ca="true">IF(MAX(C105:C116)-MIN(C105:C116)&lt;5,AVERAGEIF(C105:C116,"&gt;0",M105:M116),
IF(FORECAST($C102,M$105:M$116,$C$105:$C$116)&lt;0,0,
IF(FORECAST($C102,M$105:M$116,$C$105:$C$116)&gt;100,100,
FORECAST($C102,M$105:M$116,$C$105:$C$116))))</f>
        <v>0</v>
      </c>
      <c r="N102" s="262">
        <f ca="true">IF(MAX(C105:C116)-MIN(C105:C116)&lt;5,AVERAGEIF(C105:C116,"&gt;0",N105:N116),
IF(FORECAST($C102,N$105:N$116,$C$105:$C$116)&lt;0,0,
IF(FORECAST($C102,N$105:N$116,$C$105:$C$116)&gt;100,100,
FORECAST($C102,N$105:N$116,$C$105:$C$116))))</f>
        <v>91.250490592526603</v>
      </c>
      <c r="O102" s="263"/>
      <c r="P102" s="264"/>
      <c r="Q102" s="264"/>
      <c r="R102" s="265">
        <f ca="true">IF(MAX(C105:C116)-MIN(C105:C116)&lt;5,AVERAGEIF(C105:C116,"&gt;0",R105:R116),
IF(FORECAST($C102,R$105:R$116,$C$105:$C$116)&lt;0,0,
IF(FORECAST($C102,R$105:R$116,$C$105:$C$116)&gt;100,100,
FORECAST($C102,R$105:R$116,$C$105:$C$116))))</f>
        <v>0</v>
      </c>
      <c r="S102" s="262">
        <f ca="true">IF(MAX(C105:C116)-MIN(C105:C116)&lt;5,AVERAGEIF(C105:C116,"&gt;0",S105:S116),
IF(FORECAST($C102,S$105:S$116,$C$105:$C$116)&lt;0,0,
IF(FORECAST($C102,S$105:S$116,$C$105:$C$116)&gt;100,100,
FORECAST($C102,S$105:S$116,$C$105:$C$116))))</f>
        <v>96.614378293509219</v>
      </c>
      <c r="T102" s="263"/>
      <c r="U102" s="264"/>
      <c r="V102" s="264"/>
      <c r="W102" s="265">
        <f ca="true">IF(MAX(C105:C116)-MIN(C105:C116)&lt;5,AVERAGEIF(C105:C116,"&gt;0",W105:W116),
IF(FORECAST($C102,W$105:W$116,$C$105:$C$116)&lt;0,0,
IF(FORECAST($C102,W$105:W$116,$C$105:$C$116)&gt;100,100,
FORECAST($C102,W$105:W$116,$C$105:$C$116))))</f>
        <v>0</v>
      </c>
      <c r="X102" s="262">
        <f ca="true">IF(MAX(C105:C116)-MIN(C105:C116)&lt;5,AVERAGEIF(C105:C116,"&gt;0",X105:X116),
IF(FORECAST($C102,X$105:X$116,$C$105:$C$116)&lt;0,0,
IF(FORECAST($C102,X$105:X$116,$C$105:$C$116)&gt;100,100,
FORECAST($C102,X$105:X$116,$C$105:$C$116))))</f>
        <v>98.240196769659974</v>
      </c>
      <c r="Y102" s="263"/>
      <c r="Z102" s="264"/>
      <c r="AA102" s="264"/>
      <c r="AB102" s="265">
        <f ca="true">IF(MAX(C105:C116)-MIN(C105:C116)&lt;5,AVERAGEIF(C105:C116,"&gt;0",AB105:AB116),
IF(FORECAST($C102,AB$105:AB$116,$C$105:$C$116)&lt;0,0,
IF(FORECAST($C102,AB$105:AB$116,$C$105:$C$116)&gt;100,100,
FORECAST($C102,AB$105:AB$116,$C$105:$C$116))))</f>
        <v>2.7314119494484257E-3</v>
      </c>
    </row>
    <row r="103" ht="9" customHeight="true" x14ac:dyDescent="0.2">
      <c r="D103" s="266"/>
      <c r="I103" s="266"/>
      <c r="K103" s="226"/>
      <c r="L103" s="226"/>
      <c r="N103" s="266"/>
      <c r="P103" s="226"/>
      <c r="Q103" s="226"/>
      <c r="S103" s="266"/>
      <c r="U103" s="226"/>
      <c r="V103" s="226"/>
      <c r="X103" s="266"/>
      <c r="Z103" s="226"/>
      <c r="AA103" s="226"/>
      <c r="AB103" s="267"/>
    </row>
    <row r="104" ht="22.5" customHeight="true" x14ac:dyDescent="0.2">
      <c r="B104" s="289" t="s">
        <v>8</v>
      </c>
      <c r="C104" s="269" t="s">
        <v>9</v>
      </c>
      <c r="D104" s="270" t="s">
        <v>14</v>
      </c>
      <c r="E104" s="230" t="s">
        <v>26</v>
      </c>
      <c r="F104" s="271"/>
      <c r="G104" s="271"/>
      <c r="H104" s="272" t="s">
        <v>19</v>
      </c>
      <c r="I104" s="270" t="s">
        <v>14</v>
      </c>
      <c r="J104" s="230" t="s">
        <v>26</v>
      </c>
      <c r="K104" s="271"/>
      <c r="L104" s="271"/>
      <c r="M104" s="272" t="s">
        <v>19</v>
      </c>
      <c r="N104" s="270" t="s">
        <v>14</v>
      </c>
      <c r="O104" s="230" t="s">
        <v>26</v>
      </c>
      <c r="P104" s="271"/>
      <c r="Q104" s="271"/>
      <c r="R104" s="272" t="s">
        <v>19</v>
      </c>
      <c r="S104" s="270" t="s">
        <v>14</v>
      </c>
      <c r="T104" s="230" t="s">
        <v>26</v>
      </c>
      <c r="U104" s="271"/>
      <c r="V104" s="271"/>
      <c r="W104" s="272" t="s">
        <v>19</v>
      </c>
      <c r="X104" s="270" t="s">
        <v>14</v>
      </c>
      <c r="Y104" s="230" t="s">
        <v>26</v>
      </c>
      <c r="Z104" s="271"/>
      <c r="AA104" s="271"/>
      <c r="AB104" s="272" t="s">
        <v>19</v>
      </c>
      <c r="AD104" s="273"/>
    </row>
    <row r="105" x14ac:dyDescent="0.2">
      <c r="A105" s="274"/>
      <c r="B105" s="542" t="s">
        <v>178</v>
      </c>
      <c r="C105" s="543">
        <v>2000</v>
      </c>
      <c r="D105" s="188">
        <f t="shared" ref="D105:D116" ca="true" si="15">IF(ISERROR(INDIRECT(CONCATENATE($B105,"!C122"))),"",INDIRECT(CONCATENATE($B105,"!C122")))</f>
        <v>73.636617097536657</v>
      </c>
      <c r="E105" s="275" t="str">
        <f t="shared" ref="E105:E116" ca="true" si="16">IF(ISERROR(INDIRECT(CONCATENATE($B105,"!C129"))),"",INDIRECT(CONCATENATE($B105,"!C129")))</f>
        <v>N/A</v>
      </c>
      <c r="F105" s="276"/>
      <c r="G105" s="276"/>
      <c r="H105" s="277">
        <f t="shared" ref="H105:H116" ca="true" si="17">IF(ISERROR(INDIRECT(CONCATENATE($B105,"!C127"))),"",INDIRECT(CONCATENATE($B105,"!C127")))</f>
        <v>12.381723227508221</v>
      </c>
      <c r="I105" s="188">
        <f t="shared" ref="I105:I116" ca="true" si="18">IF(ISERROR(INDIRECT(CONCATENATE($B105,"!D122"))),"",INDIRECT(CONCATENATE($B105,"!D122")))</f>
        <v>95.757931688324931</v>
      </c>
      <c r="J105" s="275" t="str">
        <f t="shared" ref="J105:J116" ca="true" si="19">IF(ISERROR(INDIRECT(CONCATENATE($B105,"!D129"))),"",INDIRECT(CONCATENATE($B105,"!D129")))</f>
        <v>N/A</v>
      </c>
      <c r="K105" s="276"/>
      <c r="L105" s="276"/>
      <c r="M105" s="277">
        <f t="shared" ref="M105:M116" ca="true" si="20">IF(ISERROR(INDIRECT(CONCATENATE($B105,"!D127"))),"",INDIRECT(CONCATENATE($B105,"!D127")))</f>
        <v>1.381524787221714</v>
      </c>
      <c r="N105" s="188">
        <f t="shared" ref="N105:N116" ca="true" si="21">IF(ISERROR(INDIRECT(CONCATENATE($B105,"!E122"))),"",INDIRECT(CONCATENATE($B105,"!E122")))</f>
        <v>99.777706433042226</v>
      </c>
      <c r="O105" s="275" t="str">
        <f t="shared" ref="O105:O116" ca="true" si="22">IF(ISERROR(INDIRECT(CONCATENATE($B105,"!E129"))),"",INDIRECT(CONCATENATE($B105,"!E129")))</f>
        <v>N/A</v>
      </c>
      <c r="P105" s="276"/>
      <c r="Q105" s="276"/>
      <c r="R105" s="277">
        <f t="shared" ref="R105:R116" ca="true" si="23">IF(ISERROR(INDIRECT(CONCATENATE($B105,"!E127"))),"",INDIRECT(CONCATENATE($B105,"!E127")))</f>
        <v>0.22229356695797789</v>
      </c>
      <c r="S105" s="188">
        <f t="shared" ref="S105:S116" ca="true" si="24">IF(ISERROR(INDIRECT(CONCATENATE($B105,"!F122"))),"",INDIRECT(CONCATENATE($B105,"!F122")))</f>
        <v>99.960079905792412</v>
      </c>
      <c r="T105" s="275" t="str">
        <f t="shared" ref="T105:T116" ca="true" si="25">IF(ISERROR(INDIRECT(CONCATENATE($B105,"!F129"))),"",INDIRECT(CONCATENATE($B105,"!F129")))</f>
        <v>N/A</v>
      </c>
      <c r="U105" s="276"/>
      <c r="V105" s="276"/>
      <c r="W105" s="277">
        <f t="shared" ref="W105:W116" ca="true" si="26">IF(ISERROR(INDIRECT(CONCATENATE($B105,"!F127"))),"",INDIRECT(CONCATENATE($B105,"!F127")))</f>
        <v>3.9920094207194133E-2</v>
      </c>
      <c r="X105" s="188">
        <f t="shared" ref="X105:X116" ca="true" si="27">IF(ISERROR(INDIRECT(CONCATENATE($B105,"!G122"))),"",INDIRECT(CONCATENATE($B105,"!G122")))</f>
        <v>99.999999999999773</v>
      </c>
      <c r="Y105" s="275" t="str">
        <f t="shared" ref="Y105:Y116" ca="true" si="28">IF(ISERROR(INDIRECT(CONCATENATE($B105,"!G129"))),"",INDIRECT(CONCATENATE($B105,"!G129")))</f>
        <v>N/A</v>
      </c>
      <c r="Z105" s="276"/>
      <c r="AA105" s="276"/>
      <c r="AB105" s="277">
        <f t="shared" ref="AB105:AB116" ca="true" si="29">IF(ISERROR(INDIRECT(CONCATENATE($B105,"!G2127"))),"",INDIRECT(CONCATENATE($B105,"!G127")))</f>
        <v>0</v>
      </c>
    </row>
    <row r="106" x14ac:dyDescent="0.2">
      <c r="A106" s="274"/>
      <c r="B106" s="544" t="s">
        <v>273</v>
      </c>
      <c r="C106" s="545">
        <v>2003</v>
      </c>
      <c r="D106" s="189">
        <f t="shared" ca="true" si="15"/>
        <v>84.867803863720397</v>
      </c>
      <c r="E106" s="278" t="str">
        <f t="shared" ca="true" si="16"/>
        <v>N/A</v>
      </c>
      <c r="F106" s="276"/>
      <c r="G106" s="276"/>
      <c r="H106" s="279">
        <f t="shared" ca="true" si="17"/>
        <v>6.3302783203187367</v>
      </c>
      <c r="I106" s="189">
        <f t="shared" ca="true" si="18"/>
        <v>97.832694045960764</v>
      </c>
      <c r="J106" s="278" t="str">
        <f t="shared" ca="true" si="19"/>
        <v>N/A</v>
      </c>
      <c r="K106" s="276"/>
      <c r="L106" s="276"/>
      <c r="M106" s="279">
        <f t="shared" ca="true" si="20"/>
        <v>0.35994849690938163</v>
      </c>
      <c r="N106" s="189">
        <f t="shared" ca="true" si="21"/>
        <v>99.881110292913476</v>
      </c>
      <c r="O106" s="278" t="str">
        <f t="shared" ca="true" si="22"/>
        <v>N/A</v>
      </c>
      <c r="P106" s="276"/>
      <c r="Q106" s="276"/>
      <c r="R106" s="279">
        <f t="shared" ca="true" si="23"/>
        <v>0.11888970708646387</v>
      </c>
      <c r="S106" s="189">
        <f t="shared" ca="true" si="24"/>
        <v>100.00000000000033</v>
      </c>
      <c r="T106" s="278" t="str">
        <f t="shared" ca="true" si="25"/>
        <v>N/A</v>
      </c>
      <c r="U106" s="276"/>
      <c r="V106" s="276"/>
      <c r="W106" s="279">
        <f t="shared" ca="true" si="26"/>
        <v>0</v>
      </c>
      <c r="X106" s="189">
        <f t="shared" ca="true" si="27"/>
        <v>99.999999999999872</v>
      </c>
      <c r="Y106" s="278" t="str">
        <f t="shared" ca="true" si="28"/>
        <v>N/A</v>
      </c>
      <c r="Z106" s="276"/>
      <c r="AA106" s="276"/>
      <c r="AB106" s="279">
        <f t="shared" ca="true" si="29"/>
        <v>0</v>
      </c>
    </row>
    <row r="107" x14ac:dyDescent="0.2">
      <c r="A107" s="274"/>
      <c r="B107" s="544" t="s">
        <v>341</v>
      </c>
      <c r="C107" s="545">
        <v>2005</v>
      </c>
      <c r="D107" s="189">
        <f t="shared" ca="true" si="15"/>
        <v>90.641268314189745</v>
      </c>
      <c r="E107" s="278" t="str">
        <f t="shared" ca="true" si="16"/>
        <v>N/A</v>
      </c>
      <c r="F107" s="276"/>
      <c r="G107" s="276"/>
      <c r="H107" s="279">
        <f t="shared" ca="true" si="17"/>
        <v>4.7415453729405233</v>
      </c>
      <c r="I107" s="189">
        <f t="shared" ca="true" si="18"/>
        <v>98.552078822162372</v>
      </c>
      <c r="J107" s="278" t="str">
        <f t="shared" ca="true" si="19"/>
        <v>N/A</v>
      </c>
      <c r="K107" s="276"/>
      <c r="L107" s="276"/>
      <c r="M107" s="279">
        <f t="shared" ca="true" si="20"/>
        <v>0.71167193864932832</v>
      </c>
      <c r="N107" s="189">
        <f t="shared" ca="true" si="21"/>
        <v>99.962629019205181</v>
      </c>
      <c r="O107" s="278" t="str">
        <f t="shared" ca="true" si="22"/>
        <v>N/A</v>
      </c>
      <c r="P107" s="276"/>
      <c r="Q107" s="276"/>
      <c r="R107" s="279">
        <f t="shared" ca="true" si="23"/>
        <v>3.1122401117079954E-2</v>
      </c>
      <c r="S107" s="189">
        <f t="shared" ca="true" si="24"/>
        <v>99.999999999999602</v>
      </c>
      <c r="T107" s="278" t="str">
        <f t="shared" ca="true" si="25"/>
        <v>N/A</v>
      </c>
      <c r="U107" s="276"/>
      <c r="V107" s="276"/>
      <c r="W107" s="279">
        <f t="shared" ca="true" si="26"/>
        <v>0</v>
      </c>
      <c r="X107" s="189">
        <f t="shared" ca="true" si="27"/>
        <v>100.00000000000018</v>
      </c>
      <c r="Y107" s="278" t="str">
        <f t="shared" ca="true" si="28"/>
        <v>N/A</v>
      </c>
      <c r="Z107" s="276"/>
      <c r="AA107" s="276"/>
      <c r="AB107" s="279">
        <f t="shared" ca="true" si="29"/>
        <v>0</v>
      </c>
      <c r="AD107" s="280"/>
    </row>
    <row r="108" x14ac:dyDescent="0.2">
      <c r="A108" s="274"/>
      <c r="B108" s="544" t="s">
        <v>167</v>
      </c>
      <c r="C108" s="545">
        <v>2008</v>
      </c>
      <c r="D108" s="189">
        <f t="shared" ca="true" si="15"/>
        <v>97</v>
      </c>
      <c r="E108" s="278">
        <f t="shared" ca="true" si="16"/>
        <v>90.2</v>
      </c>
      <c r="F108" s="276"/>
      <c r="G108" s="276"/>
      <c r="H108" s="279">
        <f t="shared" ca="true" si="17"/>
        <v>2.5</v>
      </c>
      <c r="I108" s="189">
        <f t="shared" ca="true" si="18"/>
        <v>99.7</v>
      </c>
      <c r="J108" s="278">
        <f t="shared" ca="true" si="19"/>
        <v>94.5</v>
      </c>
      <c r="K108" s="276"/>
      <c r="L108" s="276"/>
      <c r="M108" s="279">
        <f t="shared" ca="true" si="20"/>
        <v>0.1</v>
      </c>
      <c r="N108" s="189">
        <f t="shared" ca="true" si="21"/>
        <v>99.9</v>
      </c>
      <c r="O108" s="278">
        <f t="shared" ca="true" si="22"/>
        <v>97</v>
      </c>
      <c r="P108" s="276"/>
      <c r="Q108" s="276"/>
      <c r="R108" s="279">
        <f t="shared" ca="true" si="23"/>
        <v>0</v>
      </c>
      <c r="S108" s="189">
        <f t="shared" ca="true" si="24"/>
        <v>99.9</v>
      </c>
      <c r="T108" s="278">
        <f t="shared" ca="true" si="25"/>
        <v>98.9</v>
      </c>
      <c r="U108" s="276"/>
      <c r="V108" s="276"/>
      <c r="W108" s="279">
        <f t="shared" ca="true" si="26"/>
        <v>0</v>
      </c>
      <c r="X108" s="189">
        <f t="shared" ca="true" si="27"/>
        <v>100</v>
      </c>
      <c r="Y108" s="278">
        <f t="shared" ca="true" si="28"/>
        <v>99.7</v>
      </c>
      <c r="Z108" s="276"/>
      <c r="AA108" s="276"/>
      <c r="AB108" s="279">
        <f t="shared" ca="true" si="29"/>
        <v>0</v>
      </c>
    </row>
    <row r="109" x14ac:dyDescent="0.2">
      <c r="A109" s="274"/>
      <c r="B109" s="544" t="s">
        <v>166</v>
      </c>
      <c r="C109" s="545">
        <v>2014</v>
      </c>
      <c r="D109" s="189">
        <f t="shared" ca="true" si="15"/>
        <v>86.422041315219829</v>
      </c>
      <c r="E109" s="278">
        <f t="shared" ca="true" si="16"/>
        <v>95.415359854770003</v>
      </c>
      <c r="F109" s="276"/>
      <c r="G109" s="276"/>
      <c r="H109" s="279">
        <f t="shared" ca="true" si="17"/>
        <v>0.19730796356845701</v>
      </c>
      <c r="I109" s="189">
        <f t="shared" ca="true" si="18"/>
        <v>88.928674177264128</v>
      </c>
      <c r="J109" s="278">
        <f t="shared" ca="true" si="19"/>
        <v>95.357024220080802</v>
      </c>
      <c r="K109" s="276"/>
      <c r="L109" s="276"/>
      <c r="M109" s="279">
        <f t="shared" ca="true" si="20"/>
        <v>0.10432627170499986</v>
      </c>
      <c r="N109" s="189">
        <f t="shared" ca="true" si="21"/>
        <v>88.78550421578754</v>
      </c>
      <c r="O109" s="278">
        <f t="shared" ca="true" si="22"/>
        <v>98.311875129289149</v>
      </c>
      <c r="P109" s="276"/>
      <c r="Q109" s="276"/>
      <c r="R109" s="279">
        <f t="shared" ca="true" si="23"/>
        <v>1.8621777605783252E-3</v>
      </c>
      <c r="S109" s="189">
        <f t="shared" ca="true" si="24"/>
        <v>97.474332291210615</v>
      </c>
      <c r="T109" s="278">
        <f t="shared" ca="true" si="25"/>
        <v>98.987700985226823</v>
      </c>
      <c r="U109" s="276"/>
      <c r="V109" s="276"/>
      <c r="W109" s="279">
        <f t="shared" ca="true" si="26"/>
        <v>0</v>
      </c>
      <c r="X109" s="189">
        <f t="shared" ca="true" si="27"/>
        <v>99.969666310153769</v>
      </c>
      <c r="Y109" s="278">
        <f t="shared" ca="true" si="28"/>
        <v>99.950971305988176</v>
      </c>
      <c r="Z109" s="276"/>
      <c r="AA109" s="276"/>
      <c r="AB109" s="279">
        <f t="shared" ca="true" si="29"/>
        <v>5.3886007480965946E-3</v>
      </c>
    </row>
    <row r="110" x14ac:dyDescent="0.2">
      <c r="A110" s="274"/>
      <c r="B110" s="544" t="s">
        <v>576</v>
      </c>
      <c r="C110" s="545">
        <v>2015</v>
      </c>
      <c r="D110" s="189">
        <f t="shared" ca="true" si="15"/>
        <v>94.15970455349472</v>
      </c>
      <c r="E110" s="278">
        <f t="shared" ca="true" si="16"/>
        <v>94.00784906813827</v>
      </c>
      <c r="F110" s="276"/>
      <c r="G110" s="276"/>
      <c r="H110" s="279">
        <f t="shared" ca="true" si="17"/>
        <v>0.26901152073172557</v>
      </c>
      <c r="I110" s="189">
        <f t="shared" ca="true" si="18"/>
        <v>95.141138408131539</v>
      </c>
      <c r="J110" s="278">
        <f t="shared" ca="true" si="19"/>
        <v>97.465173382122032</v>
      </c>
      <c r="K110" s="276"/>
      <c r="L110" s="276"/>
      <c r="M110" s="279">
        <f t="shared" ca="true" si="20"/>
        <v>0</v>
      </c>
      <c r="N110" s="189">
        <f t="shared" ca="true" si="21"/>
        <v>94.451629640221299</v>
      </c>
      <c r="O110" s="278">
        <f t="shared" ca="true" si="22"/>
        <v>98.792184327563135</v>
      </c>
      <c r="P110" s="276"/>
      <c r="Q110" s="276"/>
      <c r="R110" s="279">
        <f t="shared" ca="true" si="23"/>
        <v>0</v>
      </c>
      <c r="S110" s="189">
        <f t="shared" ca="true" si="24"/>
        <v>96.253540547961038</v>
      </c>
      <c r="T110" s="278">
        <f t="shared" ca="true" si="25"/>
        <v>99.833089884416353</v>
      </c>
      <c r="U110" s="276"/>
      <c r="V110" s="276"/>
      <c r="W110" s="279">
        <f t="shared" ca="true" si="26"/>
        <v>0</v>
      </c>
      <c r="X110" s="189">
        <f t="shared" ca="true" si="27"/>
        <v>96.880654316838701</v>
      </c>
      <c r="Y110" s="278">
        <f t="shared" ca="true" si="28"/>
        <v>100</v>
      </c>
      <c r="Z110" s="276"/>
      <c r="AA110" s="276"/>
      <c r="AB110" s="279">
        <f t="shared" ca="true" si="29"/>
        <v>0</v>
      </c>
    </row>
    <row r="111" x14ac:dyDescent="0.2">
      <c r="A111" s="274"/>
      <c r="B111" s="544"/>
      <c r="C111" s="545"/>
      <c r="D111" s="189" t="str">
        <f t="shared" ca="true" si="15"/>
        <v/>
      </c>
      <c r="E111" s="278" t="str">
        <f t="shared" ca="true" si="16"/>
        <v/>
      </c>
      <c r="F111" s="276"/>
      <c r="G111" s="276"/>
      <c r="H111" s="279" t="str">
        <f t="shared" ca="true" si="17"/>
        <v/>
      </c>
      <c r="I111" s="189" t="str">
        <f t="shared" ca="true" si="18"/>
        <v/>
      </c>
      <c r="J111" s="278" t="str">
        <f t="shared" ca="true" si="19"/>
        <v/>
      </c>
      <c r="K111" s="276"/>
      <c r="L111" s="276"/>
      <c r="M111" s="279" t="str">
        <f t="shared" ca="true" si="20"/>
        <v/>
      </c>
      <c r="N111" s="189" t="str">
        <f t="shared" ca="true" si="21"/>
        <v/>
      </c>
      <c r="O111" s="278" t="str">
        <f t="shared" ca="true" si="22"/>
        <v/>
      </c>
      <c r="P111" s="276"/>
      <c r="Q111" s="276"/>
      <c r="R111" s="279" t="str">
        <f t="shared" ca="true" si="23"/>
        <v/>
      </c>
      <c r="S111" s="189" t="str">
        <f t="shared" ca="true" si="24"/>
        <v/>
      </c>
      <c r="T111" s="278" t="str">
        <f t="shared" ca="true" si="25"/>
        <v/>
      </c>
      <c r="U111" s="276"/>
      <c r="V111" s="276"/>
      <c r="W111" s="279" t="str">
        <f t="shared" ca="true" si="26"/>
        <v/>
      </c>
      <c r="X111" s="189" t="str">
        <f t="shared" ca="true" si="27"/>
        <v/>
      </c>
      <c r="Y111" s="278" t="str">
        <f t="shared" ca="true" si="28"/>
        <v/>
      </c>
      <c r="Z111" s="276"/>
      <c r="AA111" s="276"/>
      <c r="AB111" s="279" t="str">
        <f t="shared" ca="true" si="29"/>
        <v/>
      </c>
    </row>
    <row r="112" x14ac:dyDescent="0.2">
      <c r="A112" s="274"/>
      <c r="B112" s="544"/>
      <c r="C112" s="545"/>
      <c r="D112" s="189" t="str">
        <f t="shared" ca="true" si="15"/>
        <v/>
      </c>
      <c r="E112" s="278" t="str">
        <f t="shared" ca="true" si="16"/>
        <v/>
      </c>
      <c r="F112" s="276"/>
      <c r="G112" s="276"/>
      <c r="H112" s="279" t="str">
        <f t="shared" ca="true" si="17"/>
        <v/>
      </c>
      <c r="I112" s="189" t="str">
        <f t="shared" ca="true" si="18"/>
        <v/>
      </c>
      <c r="J112" s="278" t="str">
        <f t="shared" ca="true" si="19"/>
        <v/>
      </c>
      <c r="K112" s="276"/>
      <c r="L112" s="276"/>
      <c r="M112" s="279" t="str">
        <f t="shared" ca="true" si="20"/>
        <v/>
      </c>
      <c r="N112" s="189" t="str">
        <f t="shared" ca="true" si="21"/>
        <v/>
      </c>
      <c r="O112" s="278" t="str">
        <f t="shared" ca="true" si="22"/>
        <v/>
      </c>
      <c r="P112" s="276"/>
      <c r="Q112" s="276"/>
      <c r="R112" s="279" t="str">
        <f t="shared" ca="true" si="23"/>
        <v/>
      </c>
      <c r="S112" s="189" t="str">
        <f t="shared" ca="true" si="24"/>
        <v/>
      </c>
      <c r="T112" s="278" t="str">
        <f t="shared" ca="true" si="25"/>
        <v/>
      </c>
      <c r="U112" s="276"/>
      <c r="V112" s="276"/>
      <c r="W112" s="279" t="str">
        <f t="shared" ca="true" si="26"/>
        <v/>
      </c>
      <c r="X112" s="189" t="str">
        <f t="shared" ca="true" si="27"/>
        <v/>
      </c>
      <c r="Y112" s="278" t="str">
        <f t="shared" ca="true" si="28"/>
        <v/>
      </c>
      <c r="Z112" s="276"/>
      <c r="AA112" s="276"/>
      <c r="AB112" s="279" t="str">
        <f t="shared" ca="true" si="29"/>
        <v/>
      </c>
    </row>
    <row r="113" x14ac:dyDescent="0.2">
      <c r="A113" s="274"/>
      <c r="B113" s="544"/>
      <c r="C113" s="545"/>
      <c r="D113" s="189" t="str">
        <f t="shared" ca="true" si="15"/>
        <v/>
      </c>
      <c r="E113" s="278" t="str">
        <f t="shared" ca="true" si="16"/>
        <v/>
      </c>
      <c r="F113" s="276"/>
      <c r="G113" s="276"/>
      <c r="H113" s="279" t="str">
        <f t="shared" ca="true" si="17"/>
        <v/>
      </c>
      <c r="I113" s="189" t="str">
        <f t="shared" ca="true" si="18"/>
        <v/>
      </c>
      <c r="J113" s="278" t="str">
        <f t="shared" ca="true" si="19"/>
        <v/>
      </c>
      <c r="K113" s="276"/>
      <c r="L113" s="276"/>
      <c r="M113" s="279" t="str">
        <f t="shared" ca="true" si="20"/>
        <v/>
      </c>
      <c r="N113" s="189" t="str">
        <f t="shared" ca="true" si="21"/>
        <v/>
      </c>
      <c r="O113" s="278" t="str">
        <f t="shared" ca="true" si="22"/>
        <v/>
      </c>
      <c r="P113" s="276"/>
      <c r="Q113" s="276"/>
      <c r="R113" s="279" t="str">
        <f t="shared" ca="true" si="23"/>
        <v/>
      </c>
      <c r="S113" s="189" t="str">
        <f t="shared" ca="true" si="24"/>
        <v/>
      </c>
      <c r="T113" s="278" t="str">
        <f t="shared" ca="true" si="25"/>
        <v/>
      </c>
      <c r="U113" s="276"/>
      <c r="V113" s="276"/>
      <c r="W113" s="279" t="str">
        <f t="shared" ca="true" si="26"/>
        <v/>
      </c>
      <c r="X113" s="189" t="str">
        <f t="shared" ca="true" si="27"/>
        <v/>
      </c>
      <c r="Y113" s="278" t="str">
        <f t="shared" ca="true" si="28"/>
        <v/>
      </c>
      <c r="Z113" s="276"/>
      <c r="AA113" s="276"/>
      <c r="AB113" s="279" t="str">
        <f t="shared" ca="true" si="29"/>
        <v/>
      </c>
    </row>
    <row r="114" x14ac:dyDescent="0.2">
      <c r="A114" s="274"/>
      <c r="B114" s="544"/>
      <c r="C114" s="545"/>
      <c r="D114" s="189" t="str">
        <f t="shared" ca="true" si="15"/>
        <v/>
      </c>
      <c r="E114" s="278" t="str">
        <f t="shared" ca="true" si="16"/>
        <v/>
      </c>
      <c r="F114" s="276"/>
      <c r="G114" s="276"/>
      <c r="H114" s="279" t="str">
        <f t="shared" ca="true" si="17"/>
        <v/>
      </c>
      <c r="I114" s="189" t="str">
        <f t="shared" ca="true" si="18"/>
        <v/>
      </c>
      <c r="J114" s="278" t="str">
        <f t="shared" ca="true" si="19"/>
        <v/>
      </c>
      <c r="K114" s="276"/>
      <c r="L114" s="276"/>
      <c r="M114" s="279" t="str">
        <f t="shared" ca="true" si="20"/>
        <v/>
      </c>
      <c r="N114" s="189" t="str">
        <f t="shared" ca="true" si="21"/>
        <v/>
      </c>
      <c r="O114" s="278" t="str">
        <f t="shared" ca="true" si="22"/>
        <v/>
      </c>
      <c r="P114" s="276"/>
      <c r="Q114" s="276"/>
      <c r="R114" s="279" t="str">
        <f t="shared" ca="true" si="23"/>
        <v/>
      </c>
      <c r="S114" s="189" t="str">
        <f t="shared" ca="true" si="24"/>
        <v/>
      </c>
      <c r="T114" s="278" t="str">
        <f t="shared" ca="true" si="25"/>
        <v/>
      </c>
      <c r="U114" s="276"/>
      <c r="V114" s="276"/>
      <c r="W114" s="279" t="str">
        <f t="shared" ca="true" si="26"/>
        <v/>
      </c>
      <c r="X114" s="189" t="str">
        <f t="shared" ca="true" si="27"/>
        <v/>
      </c>
      <c r="Y114" s="278" t="str">
        <f t="shared" ca="true" si="28"/>
        <v/>
      </c>
      <c r="Z114" s="276"/>
      <c r="AA114" s="276"/>
      <c r="AB114" s="279" t="str">
        <f t="shared" ca="true" si="29"/>
        <v/>
      </c>
    </row>
    <row r="115" x14ac:dyDescent="0.2">
      <c r="A115" s="274"/>
      <c r="B115" s="544"/>
      <c r="C115" s="545"/>
      <c r="D115" s="189" t="str">
        <f t="shared" ca="true" si="15"/>
        <v/>
      </c>
      <c r="E115" s="278" t="str">
        <f t="shared" ca="true" si="16"/>
        <v/>
      </c>
      <c r="F115" s="276"/>
      <c r="G115" s="276"/>
      <c r="H115" s="279" t="str">
        <f t="shared" ca="true" si="17"/>
        <v/>
      </c>
      <c r="I115" s="189" t="str">
        <f t="shared" ca="true" si="18"/>
        <v/>
      </c>
      <c r="J115" s="278" t="str">
        <f t="shared" ca="true" si="19"/>
        <v/>
      </c>
      <c r="K115" s="276"/>
      <c r="L115" s="276"/>
      <c r="M115" s="279" t="str">
        <f t="shared" ca="true" si="20"/>
        <v/>
      </c>
      <c r="N115" s="189" t="str">
        <f t="shared" ca="true" si="21"/>
        <v/>
      </c>
      <c r="O115" s="278" t="str">
        <f t="shared" ca="true" si="22"/>
        <v/>
      </c>
      <c r="P115" s="276"/>
      <c r="Q115" s="276"/>
      <c r="R115" s="279" t="str">
        <f t="shared" ca="true" si="23"/>
        <v/>
      </c>
      <c r="S115" s="189" t="str">
        <f t="shared" ca="true" si="24"/>
        <v/>
      </c>
      <c r="T115" s="278" t="str">
        <f t="shared" ca="true" si="25"/>
        <v/>
      </c>
      <c r="U115" s="276"/>
      <c r="V115" s="276"/>
      <c r="W115" s="279" t="str">
        <f t="shared" ca="true" si="26"/>
        <v/>
      </c>
      <c r="X115" s="189" t="str">
        <f t="shared" ca="true" si="27"/>
        <v/>
      </c>
      <c r="Y115" s="278" t="str">
        <f t="shared" ca="true" si="28"/>
        <v/>
      </c>
      <c r="Z115" s="276"/>
      <c r="AA115" s="276"/>
      <c r="AB115" s="279" t="str">
        <f t="shared" ca="true" si="29"/>
        <v/>
      </c>
    </row>
    <row r="116" x14ac:dyDescent="0.2">
      <c r="A116" s="274"/>
      <c r="B116" s="546"/>
      <c r="C116" s="547"/>
      <c r="D116" s="190" t="str">
        <f t="shared" ca="true" si="15"/>
        <v/>
      </c>
      <c r="E116" s="281" t="str">
        <f t="shared" ca="true" si="16"/>
        <v/>
      </c>
      <c r="F116" s="282"/>
      <c r="G116" s="283"/>
      <c r="H116" s="284" t="str">
        <f t="shared" ca="true" si="17"/>
        <v/>
      </c>
      <c r="I116" s="190" t="str">
        <f t="shared" ca="true" si="18"/>
        <v/>
      </c>
      <c r="J116" s="281" t="str">
        <f t="shared" ca="true" si="19"/>
        <v/>
      </c>
      <c r="K116" s="282"/>
      <c r="L116" s="283"/>
      <c r="M116" s="284" t="str">
        <f t="shared" ca="true" si="20"/>
        <v/>
      </c>
      <c r="N116" s="190" t="str">
        <f t="shared" ca="true" si="21"/>
        <v/>
      </c>
      <c r="O116" s="281" t="str">
        <f t="shared" ca="true" si="22"/>
        <v/>
      </c>
      <c r="P116" s="282"/>
      <c r="Q116" s="283"/>
      <c r="R116" s="284" t="str">
        <f t="shared" ca="true" si="23"/>
        <v/>
      </c>
      <c r="S116" s="190" t="str">
        <f t="shared" ca="true" si="24"/>
        <v/>
      </c>
      <c r="T116" s="281" t="str">
        <f t="shared" ca="true" si="25"/>
        <v/>
      </c>
      <c r="U116" s="282"/>
      <c r="V116" s="283"/>
      <c r="W116" s="284" t="str">
        <f t="shared" ca="true" si="26"/>
        <v/>
      </c>
      <c r="X116" s="190" t="str">
        <f t="shared" ca="true" si="27"/>
        <v/>
      </c>
      <c r="Y116" s="281" t="str">
        <f t="shared" ca="true" si="28"/>
        <v/>
      </c>
      <c r="Z116" s="282"/>
      <c r="AA116" s="283"/>
      <c r="AB116" s="284" t="str">
        <f t="shared" ca="true" si="29"/>
        <v/>
      </c>
    </row>
    <row r="117" ht="11.25" customHeight="true" x14ac:dyDescent="0.2"/>
    <row r="118" ht="22.5" customHeight="true" x14ac:dyDescent="0.25">
      <c r="B118" s="930" t="str">
        <f>CONCATENATE("National use of sanitation facilities, ",C99,"–",C100)</f>
        <v>National use of sanitation facilities, 2000–2020</v>
      </c>
      <c r="C118" s="931"/>
      <c r="D118" s="931"/>
      <c r="E118" s="931"/>
      <c r="F118" s="931"/>
      <c r="G118" s="931"/>
      <c r="H118" s="931"/>
      <c r="I118" s="931"/>
      <c r="J118" s="931"/>
      <c r="K118" s="931"/>
      <c r="L118" s="931"/>
      <c r="N118" s="285"/>
      <c r="O118" s="285"/>
      <c r="P118" s="285"/>
      <c r="Q118" s="285"/>
      <c r="R118" s="285"/>
      <c r="S118" s="913" t="s">
        <v>11</v>
      </c>
      <c r="T118" s="914"/>
      <c r="U118" s="914"/>
      <c r="V118" s="914"/>
      <c r="W118" s="915"/>
      <c r="X118" s="285"/>
      <c r="Y118" s="285"/>
      <c r="Z118" s="285"/>
      <c r="AA118" s="285"/>
      <c r="AB118" s="286"/>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7"/>
      <c r="D153" s="287"/>
      <c r="E153" s="288"/>
      <c r="F153" s="288"/>
      <c r="G153" s="288"/>
      <c r="H153" s="288"/>
      <c r="I153" s="288"/>
      <c r="J153" s="288"/>
      <c r="K153" s="288"/>
      <c r="L153" s="288"/>
      <c r="M153" s="288"/>
      <c r="N153" s="288"/>
      <c r="O153" s="288"/>
      <c r="P153" s="288"/>
      <c r="Q153" s="288"/>
      <c r="R153" s="288"/>
      <c r="S153" s="288"/>
      <c r="T153" s="288"/>
      <c r="U153" s="288"/>
      <c r="V153" s="288"/>
      <c r="W153" s="288"/>
      <c r="X153" s="288"/>
      <c r="Y153" s="288"/>
      <c r="Z153" s="288"/>
      <c r="AA153" s="288"/>
      <c r="AB153" s="288"/>
    </row>
    <row r="154" x14ac:dyDescent="0.2">
      <c r="C154" s="287"/>
      <c r="D154" s="287"/>
      <c r="E154" s="288"/>
      <c r="F154" s="288"/>
      <c r="G154" s="288"/>
      <c r="H154" s="288"/>
      <c r="I154" s="288"/>
      <c r="J154" s="288"/>
      <c r="K154" s="288"/>
      <c r="L154" s="288"/>
      <c r="M154" s="288"/>
      <c r="N154" s="288"/>
      <c r="O154" s="288"/>
      <c r="P154" s="288"/>
      <c r="Q154" s="288"/>
      <c r="R154" s="288"/>
      <c r="S154" s="288"/>
      <c r="T154" s="288"/>
      <c r="U154" s="288"/>
      <c r="V154" s="288"/>
      <c r="W154" s="288"/>
      <c r="X154" s="288"/>
      <c r="Y154" s="288"/>
      <c r="Z154" s="288"/>
      <c r="AA154" s="288"/>
      <c r="AB154" s="288"/>
    </row>
    <row r="155" x14ac:dyDescent="0.2">
      <c r="C155" s="287"/>
      <c r="D155" s="287"/>
      <c r="E155" s="288"/>
      <c r="F155" s="288"/>
      <c r="G155" s="288"/>
      <c r="H155" s="288"/>
      <c r="I155" s="288"/>
      <c r="J155" s="288"/>
      <c r="K155" s="288"/>
      <c r="L155" s="288"/>
      <c r="M155" s="288"/>
      <c r="N155" s="288"/>
      <c r="O155" s="288"/>
      <c r="P155" s="288"/>
      <c r="Q155" s="288"/>
      <c r="R155" s="288"/>
      <c r="S155" s="288"/>
      <c r="T155" s="288"/>
      <c r="U155" s="288"/>
      <c r="V155" s="288"/>
      <c r="W155" s="288"/>
      <c r="X155" s="288"/>
      <c r="Y155" s="288"/>
      <c r="Z155" s="288"/>
      <c r="AA155" s="288"/>
      <c r="AB155" s="288"/>
    </row>
    <row r="156" x14ac:dyDescent="0.2">
      <c r="C156" s="287"/>
      <c r="D156" s="287"/>
      <c r="E156" s="288"/>
      <c r="F156" s="288"/>
      <c r="G156" s="288"/>
      <c r="H156" s="288"/>
      <c r="I156" s="288"/>
      <c r="J156" s="288"/>
      <c r="K156" s="288"/>
      <c r="L156" s="288"/>
      <c r="M156" s="288"/>
      <c r="N156" s="288"/>
      <c r="O156" s="288"/>
      <c r="P156" s="288"/>
      <c r="Q156" s="288"/>
      <c r="R156" s="288"/>
      <c r="S156" s="288"/>
      <c r="T156" s="288"/>
      <c r="U156" s="288"/>
      <c r="V156" s="288"/>
      <c r="W156" s="288"/>
      <c r="X156" s="288"/>
      <c r="Y156" s="288"/>
      <c r="Z156" s="288"/>
      <c r="AA156" s="288"/>
      <c r="AB156" s="288"/>
    </row>
    <row r="157" x14ac:dyDescent="0.2">
      <c r="B157" s="288"/>
      <c r="C157" s="287"/>
      <c r="D157" s="287"/>
      <c r="E157" s="288"/>
      <c r="F157" s="288"/>
      <c r="G157" s="288"/>
      <c r="H157" s="288"/>
      <c r="I157" s="288"/>
      <c r="J157" s="288"/>
      <c r="K157" s="288"/>
      <c r="L157" s="288"/>
      <c r="M157" s="288"/>
      <c r="N157" s="288"/>
      <c r="O157" s="288"/>
      <c r="P157" s="288"/>
      <c r="Q157" s="288"/>
      <c r="R157" s="288"/>
      <c r="S157" s="288"/>
      <c r="T157" s="288"/>
      <c r="U157" s="288"/>
      <c r="V157" s="288"/>
      <c r="W157" s="288"/>
      <c r="X157" s="288"/>
      <c r="Y157" s="288"/>
      <c r="Z157" s="288"/>
      <c r="AA157" s="288"/>
      <c r="AB157" s="288"/>
    </row>
    <row r="158" x14ac:dyDescent="0.2">
      <c r="B158" s="288"/>
      <c r="C158" s="287"/>
      <c r="D158" s="287"/>
      <c r="E158" s="288"/>
      <c r="F158" s="288"/>
      <c r="G158" s="288"/>
      <c r="H158" s="288"/>
      <c r="I158" s="288"/>
      <c r="J158" s="288"/>
      <c r="K158" s="288"/>
      <c r="L158" s="288"/>
      <c r="M158" s="288"/>
      <c r="N158" s="288"/>
      <c r="O158" s="288"/>
      <c r="P158" s="288"/>
      <c r="Q158" s="288"/>
      <c r="R158" s="288"/>
      <c r="S158" s="288"/>
      <c r="T158" s="288"/>
      <c r="U158" s="288"/>
      <c r="V158" s="288"/>
      <c r="W158" s="288"/>
      <c r="X158" s="288"/>
      <c r="Y158" s="288"/>
      <c r="Z158" s="288"/>
      <c r="AA158" s="288"/>
      <c r="AB158" s="288"/>
    </row>
    <row r="197" s="227" customFormat="true" ht="16.5" customHeight="true" x14ac:dyDescent="0.2">
      <c r="A197" s="927" t="s">
        <v>6</v>
      </c>
      <c r="B197" s="927"/>
      <c r="C197" s="927"/>
      <c r="D197" s="916" t="s">
        <v>0</v>
      </c>
      <c r="E197" s="917"/>
      <c r="F197" s="917"/>
      <c r="G197" s="917"/>
      <c r="H197" s="918"/>
      <c r="I197" s="916" t="s">
        <v>1</v>
      </c>
      <c r="J197" s="917"/>
      <c r="K197" s="917"/>
      <c r="L197" s="917"/>
      <c r="M197" s="918"/>
      <c r="N197" s="916" t="s">
        <v>2</v>
      </c>
      <c r="O197" s="917"/>
      <c r="P197" s="917"/>
      <c r="Q197" s="917"/>
      <c r="R197" s="918"/>
      <c r="S197" s="916" t="s">
        <v>3</v>
      </c>
      <c r="T197" s="917"/>
      <c r="U197" s="917"/>
      <c r="V197" s="917"/>
      <c r="W197" s="918"/>
      <c r="X197" s="916" t="s">
        <v>4</v>
      </c>
      <c r="Y197" s="917"/>
      <c r="Z197" s="917"/>
      <c r="AA197" s="917"/>
      <c r="AB197" s="918"/>
    </row>
    <row r="198" s="231" customFormat="true" ht="22.5" customHeight="true" x14ac:dyDescent="0.2">
      <c r="A198" s="929"/>
      <c r="B198" s="929"/>
      <c r="C198" s="929"/>
      <c r="D198" s="241" t="s">
        <v>14</v>
      </c>
      <c r="E198" s="242" t="s">
        <v>15</v>
      </c>
      <c r="F198" s="229" t="s">
        <v>16</v>
      </c>
      <c r="G198" s="229" t="s">
        <v>22</v>
      </c>
      <c r="H198" s="230" t="s">
        <v>19</v>
      </c>
      <c r="I198" s="241" t="s">
        <v>14</v>
      </c>
      <c r="J198" s="242" t="s">
        <v>15</v>
      </c>
      <c r="K198" s="229" t="s">
        <v>16</v>
      </c>
      <c r="L198" s="229" t="s">
        <v>22</v>
      </c>
      <c r="M198" s="230" t="s">
        <v>19</v>
      </c>
      <c r="N198" s="241" t="s">
        <v>14</v>
      </c>
      <c r="O198" s="242" t="s">
        <v>15</v>
      </c>
      <c r="P198" s="229" t="s">
        <v>16</v>
      </c>
      <c r="Q198" s="229" t="s">
        <v>22</v>
      </c>
      <c r="R198" s="230" t="s">
        <v>19</v>
      </c>
      <c r="S198" s="241" t="s">
        <v>14</v>
      </c>
      <c r="T198" s="242" t="s">
        <v>15</v>
      </c>
      <c r="U198" s="229" t="s">
        <v>16</v>
      </c>
      <c r="V198" s="229" t="s">
        <v>22</v>
      </c>
      <c r="W198" s="230" t="s">
        <v>19</v>
      </c>
      <c r="X198" s="241" t="s">
        <v>14</v>
      </c>
      <c r="Y198" s="242" t="s">
        <v>15</v>
      </c>
      <c r="Z198" s="229" t="s">
        <v>16</v>
      </c>
      <c r="AA198" s="229" t="s">
        <v>22</v>
      </c>
      <c r="AB198" s="230" t="s">
        <v>19</v>
      </c>
    </row>
    <row r="199" s="251" customFormat="true" ht="15" customHeight="true" x14ac:dyDescent="0.2">
      <c r="A199" s="919" t="s">
        <v>10</v>
      </c>
      <c r="B199" s="920"/>
      <c r="C199" s="339">
        <v>2000</v>
      </c>
      <c r="D199" s="243">
        <f ca="true">IF((D201+H201)&gt;100,D201*100/(D201+H201),D201)</f>
        <v>98.666909792812348</v>
      </c>
      <c r="E199" s="292">
        <f ca="true">D199*AVERAGEIF(E205:E216,"&gt;0")/100</f>
        <v>94.601148518885836</v>
      </c>
      <c r="F199" s="245">
        <f ca="true">D199*(100-AVERAGEIF(E205:E216,"&gt;0"))/100</f>
        <v>4.0657612739265057</v>
      </c>
      <c r="G199" s="246">
        <f ca="true">100-(E199+F199+H199)</f>
        <v>2.5145498215167095E-2</v>
      </c>
      <c r="H199" s="247">
        <f ca="true">IF((D201+H201)&gt;100,H201*100/(D201+H201),H201)</f>
        <v>1.3079447089724852</v>
      </c>
      <c r="I199" s="243">
        <f ca="true">IF((I201+M201)&gt;100,I201*100/(I201+M201),I201)</f>
        <v>99.980286462930735</v>
      </c>
      <c r="J199" s="292">
        <f ca="true">I199*AVERAGEIF(J205:J216,"&gt;0")/100</f>
        <v>99.170302033056444</v>
      </c>
      <c r="K199" s="248">
        <f ca="true">I199*(100-AVERAGEIF(J205:J216,"&gt;0"))/100</f>
        <v>0.80998442987428565</v>
      </c>
      <c r="L199" s="249">
        <f ca="true">100-(J199+K199+M199)</f>
        <v>0</v>
      </c>
      <c r="M199" s="250">
        <f ca="true">IF((I201+M201)&gt;100,M201*100/(I201+M201),M201)</f>
        <v>1.9713537069260774E-2</v>
      </c>
      <c r="N199" s="243">
        <f ca="true">IF((N201+R201)&gt;100,N201*100/(N201+R201),N201)</f>
        <v>100</v>
      </c>
      <c r="O199" s="292">
        <f ca="true">N199*AVERAGEIF(O205:O216,"&gt;0")/100</f>
        <v>99.825686500675943</v>
      </c>
      <c r="P199" s="248">
        <f ca="true">N199*(100-AVERAGEIF(O205:O216,"&gt;0"))/100</f>
        <v>0.17431349932405737</v>
      </c>
      <c r="Q199" s="249">
        <f ca="true">100-(O199+P199+R199)</f>
        <v>0</v>
      </c>
      <c r="R199" s="250">
        <f ca="true">IF((N201+R201)&gt;100,R201*100/(N201+R201),R201)</f>
        <v>0</v>
      </c>
      <c r="S199" s="243">
        <f ca="true">IF((S201+W201)&gt;100,S201*100/(S201+W201),S201)</f>
        <v>100</v>
      </c>
      <c r="T199" s="292">
        <f ca="true">S199*AVERAGEIF(T205:T216,"&gt;0")/100</f>
        <v>99.912178650807732</v>
      </c>
      <c r="U199" s="248">
        <f ca="true">S199*(100-AVERAGEIF(T205:T216,"&gt;0"))/100</f>
        <v>8.7821349192267917E-2</v>
      </c>
      <c r="V199" s="249">
        <f ca="true">100-(T199+U199+W199)</f>
        <v>0</v>
      </c>
      <c r="W199" s="250">
        <f ca="true">IF((S201+W201)&gt;100,W201*100/(S201+W201),W201)</f>
        <v>0</v>
      </c>
      <c r="X199" s="243">
        <f ca="true">IF((X201+AB201)&gt;100,X201*100/(X201+AB201),X201)</f>
        <v>100</v>
      </c>
      <c r="Y199" s="292">
        <f ca="true">X199*AVERAGEIF(Y205:Y216,"&gt;0")/100</f>
        <v>99.933333333333337</v>
      </c>
      <c r="Z199" s="248">
        <f ca="true">X199*(100-AVERAGEIF(Y205:Y216,"&gt;0"))/100</f>
        <v>6.6666666666662877E-2</v>
      </c>
      <c r="AA199" s="249">
        <f ca="true">100-(Y199+Z199+AB199)</f>
        <v>0</v>
      </c>
      <c r="AB199" s="250">
        <f ca="true">IF((X201+AB201)&gt;100,AB201*100/(X201+AB201),AB201)</f>
        <v>0</v>
      </c>
    </row>
    <row r="200" s="251" customFormat="true" ht="15" customHeight="true" x14ac:dyDescent="0.2">
      <c r="A200" s="921"/>
      <c r="B200" s="922"/>
      <c r="C200" s="340">
        <v>2020</v>
      </c>
      <c r="D200" s="252">
        <f ca="true">IF((D202+H202)&gt;100,D202*100/(D202+H202),D202)</f>
        <v>99.890459257941686</v>
      </c>
      <c r="E200" s="293">
        <f ca="true">D200*AVERAGEIF(E205:E216,"&gt;0")/100</f>
        <v>95.774279256576534</v>
      </c>
      <c r="F200" s="254">
        <f ca="true">D200*(100-AVERAGEIF(E205:E216,"&gt;0"))/100</f>
        <v>4.1161800013651417</v>
      </c>
      <c r="G200" s="255">
        <f ca="true">100-(E200+F200+H200)</f>
        <v>0.10954074205832853</v>
      </c>
      <c r="H200" s="256">
        <f ca="true">IF((D202+H202)&gt;100,H202*100/(D202+H202),H202)</f>
        <v>0</v>
      </c>
      <c r="I200" s="252">
        <f ca="true">IF((I202+M202)&gt;100,I202*100/(I202+M202),I202)</f>
        <v>99.817443425888399</v>
      </c>
      <c r="J200" s="293">
        <f ca="true">I200*AVERAGEIF(J205:J216,"&gt;0")/100</f>
        <v>99.008778259332757</v>
      </c>
      <c r="K200" s="254">
        <f ca="true">I200*(100-AVERAGEIF(J205:J216,"&gt;0"))/100</f>
        <v>0.8086651665556448</v>
      </c>
      <c r="L200" s="255">
        <f ca="true">100-(J200+K200+M200)</f>
        <v>0.18255657411160087</v>
      </c>
      <c r="M200" s="256">
        <f ca="true">IF((I202+M202)&gt;100,M202*100/(I202+M202),M202)</f>
        <v>0</v>
      </c>
      <c r="N200" s="252">
        <f ca="true">IF((N202+R202)&gt;100,N202*100/(N202+R202),N202)</f>
        <v>99.842016889305256</v>
      </c>
      <c r="O200" s="293">
        <f ca="true">N200*AVERAGEIF(O205:O216,"&gt;0")/100</f>
        <v>99.667978775869798</v>
      </c>
      <c r="P200" s="254">
        <f ca="true">N200*(100-AVERAGEIF(O205:O216,"&gt;0"))/100</f>
        <v>0.17403811343546438</v>
      </c>
      <c r="Q200" s="255">
        <f ca="true">100-(O200+P200+R200)</f>
        <v>0.1579831106947438</v>
      </c>
      <c r="R200" s="256">
        <f ca="true">IF((N202+R202)&gt;100,R202*100/(N202+R202),R202)</f>
        <v>0</v>
      </c>
      <c r="S200" s="252">
        <f ca="true">IF((S202+W202)&gt;100,S202*100/(S202+W202),S202)</f>
        <v>99.773686102678965</v>
      </c>
      <c r="T200" s="293">
        <f ca="true">S200*AVERAGEIF(T205:T216,"&gt;0")/100</f>
        <v>99.686063505404732</v>
      </c>
      <c r="U200" s="254">
        <f ca="true">S200*(100-AVERAGEIF(T205:T216,"&gt;0"))/100</f>
        <v>8.7622597274230982E-2</v>
      </c>
      <c r="V200" s="255">
        <f ca="true">100-(T200+U200+W200)</f>
        <v>0.21900092581465458</v>
      </c>
      <c r="W200" s="256">
        <f ca="true">IF((S202+W202)&gt;100,W202*100/(S202+W202),W202)</f>
        <v>7.3129715063817713E-3</v>
      </c>
      <c r="X200" s="252">
        <f ca="true">IF((X202+AB202)&gt;100,X202*100/(X202+AB202),X202)</f>
        <v>99.99877609600756</v>
      </c>
      <c r="Y200" s="293">
        <f ca="true">X200*AVERAGEIF(Y205:Y216,"&gt;0")/100</f>
        <v>99.932110245276888</v>
      </c>
      <c r="Z200" s="254">
        <f ca="true">X200*(100-AVERAGEIF(Y205:Y216,"&gt;0"))/100</f>
        <v>6.6665850730667928E-2</v>
      </c>
      <c r="AA200" s="255">
        <f ca="true">100-(Y200+Z200+AB200)</f>
        <v>1.2239039924395456E-3</v>
      </c>
      <c r="AB200" s="256">
        <f ca="true">IF((X202+AB202)&gt;100,AB202*100/(X202+AB202),AB202)</f>
        <v>0</v>
      </c>
    </row>
    <row r="201" hidden="true" x14ac:dyDescent="0.2">
      <c r="A201" s="923" t="s">
        <v>12</v>
      </c>
      <c r="B201" s="924"/>
      <c r="C201" s="257">
        <f>MinRegYear(C199,C205:C216)</f>
        <v>2000</v>
      </c>
      <c r="D201" s="258">
        <f ca="true">IF(MAX(C205:C216)-MIN(C205:C216)&lt;5,AVERAGEIF(C205:C216,"&gt;0",D205:D216),
IF(FORECAST($C201,D$205:D$216,$C$205:$C$216)&lt;0,0,
IF(FORECAST($C201,D$205:D$216,$C$205:$C$216)&gt;100,100,
FORECAST($C201,D$205:D$216,$C$205:$C$216))))</f>
        <v>98.666909792812348</v>
      </c>
      <c r="E201" s="259"/>
      <c r="F201" s="260"/>
      <c r="G201" s="260"/>
      <c r="H201" s="261">
        <f ca="true">IF(MAX(C205:C216)-MIN(C205:C216)&lt;5,AVERAGEIF(C205:C216,"&gt;0",H205:H216),
IF(FORECAST($C201,H$205:H$216,$C$205:$C$216)&lt;0,0,
IF(FORECAST($C201,H$205:H$216,$C$205:$C$216)&gt;100,100,
FORECAST($C201,H$205:H$216,$C$205:$C$216))))</f>
        <v>1.3079447089724852</v>
      </c>
      <c r="I201" s="258">
        <f ca="true">IF(MAX(C205:C216)-MIN(C205:C216)&lt;5,AVERAGEIF(C205:C216,"&gt;0",I205:I216),
IF(FORECAST($C201,I$205:I$216,$C$205:$C$216)&lt;0,0,
IF(FORECAST($C201,I$205:I$216,$C$205:$C$216)&gt;100,100,
FORECAST($C201,I$205:I$216,$C$205:$C$216))))</f>
        <v>100</v>
      </c>
      <c r="J201" s="259"/>
      <c r="K201" s="260"/>
      <c r="L201" s="260"/>
      <c r="M201" s="261">
        <f ca="true">IF(MAX(C205:C216)-MIN(C205:C216)&lt;5,AVERAGEIF(C205:C216,"&gt;0",M205:M216),
IF(FORECAST($C201,M$205:M$216,$C$205:$C$216)&lt;0,0,
IF(FORECAST($C201,M$205:M$216,$C$205:$C$216)&gt;100,100,
FORECAST($C201,M$205:M$216,$C$205:$C$216))))</f>
        <v>1.9717424070964107E-2</v>
      </c>
      <c r="N201" s="258">
        <f ca="true">IF(MAX(C205:C216)-MIN(C205:C216)&lt;5,AVERAGEIF(C205:C216,"&gt;0",N205:N216),
IF(FORECAST($C201,N$205:N$216,$C$205:$C$216)&lt;0,0,
IF(FORECAST($C201,N$205:N$216,$C$205:$C$216)&gt;100,100,
FORECAST($C201,N$205:N$216,$C$205:$C$216))))</f>
        <v>100</v>
      </c>
      <c r="O201" s="259"/>
      <c r="P201" s="260"/>
      <c r="Q201" s="260"/>
      <c r="R201" s="261">
        <f ca="true">IF(MAX(C205:C216)-MIN(C205:C216)&lt;5,AVERAGEIF(C205:C216,"&gt;0",R205:R216),
IF(FORECAST($C201,R$205:R$216,$C$205:$C$216)&lt;0,0,
IF(FORECAST($C201,R$205:R$216,$C$205:$C$216)&gt;100,100,
FORECAST($C201,R$205:R$216,$C$205:$C$216))))</f>
        <v>0</v>
      </c>
      <c r="S201" s="258">
        <f ca="true">IF(MAX(C205:C216)-MIN(C205:C216)&lt;5,AVERAGEIF(C205:C216,"&gt;0",S205:S216),
IF(FORECAST($C201,S$205:S$216,$C$205:$C$216)&lt;0,0,
IF(FORECAST($C201,S$205:S$216,$C$205:$C$216)&gt;100,100,
FORECAST($C201,S$205:S$216,$C$205:$C$216))))</f>
        <v>100</v>
      </c>
      <c r="T201" s="259"/>
      <c r="U201" s="260"/>
      <c r="V201" s="260"/>
      <c r="W201" s="261">
        <f ca="true">IF(MAX(C205:C216)-MIN(C205:C216)&lt;5,AVERAGEIF(C205:C216,"&gt;0",W205:W216),
IF(FORECAST($C201,W$205:W$216,$C$205:$C$216)&lt;0,0,
IF(FORECAST($C201,W$205:W$216,$C$205:$C$216)&gt;100,100,
FORECAST($C201,W$205:W$216,$C$205:$C$216))))</f>
        <v>0</v>
      </c>
      <c r="X201" s="258">
        <f ca="true">IF(MAX(C205:C216)-MIN(C205:C216)&lt;5,AVERAGEIF(C205:C216,"&gt;0",X205:X216),
IF(FORECAST($C201,X$205:X$216,$C$205:$C$216)&lt;0,0,
IF(FORECAST($C201,X$205:X$216,$C$205:$C$216)&gt;100,100,
FORECAST($C201,X$205:X$216,$C$205:$C$216))))</f>
        <v>100</v>
      </c>
      <c r="Y201" s="259"/>
      <c r="Z201" s="260"/>
      <c r="AA201" s="260"/>
      <c r="AB201" s="261">
        <f ca="true">IF(MAX(C205:C216)-MIN(C205:C216)&lt;5,AVERAGEIF(C205:C216,"&gt;0",AB205:AB216),
IF(FORECAST($C201,AB$205:AB$216,$C$205:$C$216)&lt;0,0,
IF(FORECAST($C201,AB$205:AB$216,$C$205:$C$216)&gt;100,100,
FORECAST($C201,AB$205:AB$216,$C$205:$C$216))))</f>
        <v>0</v>
      </c>
    </row>
    <row r="202" hidden="true" x14ac:dyDescent="0.2">
      <c r="A202" s="925"/>
      <c r="B202" s="926"/>
      <c r="C202" s="236">
        <f>MaxRegYear(C200,C205:C216)</f>
        <v>2017</v>
      </c>
      <c r="D202" s="262">
        <f ca="true">IF(MAX(C205:C216)-MIN(C205:C216)&lt;5,AVERAGEIF(C205:C216,"&gt;0",D205:D216),
IF(FORECAST($C202,D$205:D$216,$C$205:$C$216)&lt;0,0,
IF(FORECAST($C202,D$205:D$216,$C$205:$C$216)&gt;100,100,
FORECAST($C202,D$205:D$216,$C$205:$C$216))))</f>
        <v>99.890459257941686</v>
      </c>
      <c r="E202" s="263"/>
      <c r="F202" s="264"/>
      <c r="G202" s="264"/>
      <c r="H202" s="265">
        <f ca="true">IF(MAX(C205:C216)-MIN(C205:C216)&lt;5,AVERAGEIF(C205:C216,"&gt;0",H205:H216),
IF(FORECAST($C202,H$205:H$216,$C$205:$C$216)&lt;0,0,
IF(FORECAST($C202,H$205:H$216,$C$205:$C$216)&gt;100,100,
FORECAST($C202,H$205:H$216,$C$205:$C$216))))</f>
        <v>0</v>
      </c>
      <c r="I202" s="262">
        <f ca="true">IF(MAX(C205:C216)-MIN(C205:C216)&lt;5,AVERAGEIF(C205:C216,"&gt;0",I205:I216),
IF(FORECAST($C202,I$205:I$216,$C$205:$C$216)&lt;0,0,
IF(FORECAST($C202,I$205:I$216,$C$205:$C$216)&gt;100,100,
FORECAST($C202,I$205:I$216,$C$205:$C$216))))</f>
        <v>99.817443425888399</v>
      </c>
      <c r="J202" s="263"/>
      <c r="K202" s="264"/>
      <c r="L202" s="264"/>
      <c r="M202" s="265">
        <f ca="true">IF(MAX(C205:C216)-MIN(C205:C216)&lt;5,AVERAGEIF(C205:C216,"&gt;0",M205:M216),
IF(FORECAST($C202,M$205:M$216,$C$205:$C$216)&lt;0,0,
IF(FORECAST($C202,M$205:M$216,$C$205:$C$216)&gt;100,100,
FORECAST($C202,M$205:M$216,$C$205:$C$216))))</f>
        <v>0</v>
      </c>
      <c r="N202" s="262">
        <f ca="true">IF(MAX(C205:C216)-MIN(C205:C216)&lt;5,AVERAGEIF(C205:C216,"&gt;0",N205:N216),
IF(FORECAST($C202,N$205:N$216,$C$205:$C$216)&lt;0,0,
IF(FORECAST($C202,N$205:N$216,$C$205:$C$216)&gt;100,100,
FORECAST($C202,N$205:N$216,$C$205:$C$216))))</f>
        <v>99.842016889305256</v>
      </c>
      <c r="O202" s="263"/>
      <c r="P202" s="264"/>
      <c r="Q202" s="264"/>
      <c r="R202" s="265">
        <f ca="true">IF(MAX(C205:C216)-MIN(C205:C216)&lt;5,AVERAGEIF(C205:C216,"&gt;0",R205:R216),
IF(FORECAST($C202,R$205:R$216,$C$205:$C$216)&lt;0,0,
IF(FORECAST($C202,R$205:R$216,$C$205:$C$216)&gt;100,100,
FORECAST($C202,R$205:R$216,$C$205:$C$216))))</f>
        <v>0</v>
      </c>
      <c r="S202" s="262">
        <f ca="true">IF(MAX(C205:C216)-MIN(C205:C216)&lt;5,AVERAGEIF(C205:C216,"&gt;0",S205:S216),
IF(FORECAST($C202,S$205:S$216,$C$205:$C$216)&lt;0,0,
IF(FORECAST($C202,S$205:S$216,$C$205:$C$216)&gt;100,100,
FORECAST($C202,S$205:S$216,$C$205:$C$216))))</f>
        <v>99.773686102678965</v>
      </c>
      <c r="T202" s="263"/>
      <c r="U202" s="264"/>
      <c r="V202" s="264"/>
      <c r="W202" s="265">
        <f ca="true">IF(MAX(C205:C216)-MIN(C205:C216)&lt;5,AVERAGEIF(C205:C216,"&gt;0",W205:W216),
IF(FORECAST($C202,W$205:W$216,$C$205:$C$216)&lt;0,0,
IF(FORECAST($C202,W$205:W$216,$C$205:$C$216)&gt;100,100,
FORECAST($C202,W$205:W$216,$C$205:$C$216))))</f>
        <v>7.3129715063817713E-3</v>
      </c>
      <c r="X202" s="262">
        <f ca="true">IF(MAX(C205:C216)-MIN(C205:C216)&lt;5,AVERAGEIF(C205:C216,"&gt;0",X205:X216),
IF(FORECAST($C202,X$205:X$216,$C$205:$C$216)&lt;0,0,
IF(FORECAST($C202,X$205:X$216,$C$205:$C$216)&gt;100,100,
FORECAST($C202,X$205:X$216,$C$205:$C$216))))</f>
        <v>99.99877609600756</v>
      </c>
      <c r="Y202" s="263"/>
      <c r="Z202" s="264"/>
      <c r="AA202" s="264"/>
      <c r="AB202" s="265">
        <f ca="true">IF(MAX(C205:C216)-MIN(C205:C216)&lt;5,AVERAGEIF(C205:C216,"&gt;0",AB205:AB216),
IF(FORECAST($C202,AB$205:AB$216,$C$205:$C$216)&lt;0,0,
IF(FORECAST($C202,AB$205:AB$216,$C$205:$C$216)&gt;100,100,
FORECAST($C202,AB$205:AB$216,$C$205:$C$216))))</f>
        <v>0</v>
      </c>
    </row>
    <row r="203" ht="9" customHeight="true" x14ac:dyDescent="0.2">
      <c r="D203" s="266"/>
      <c r="I203" s="266"/>
      <c r="K203" s="226"/>
      <c r="L203" s="226"/>
      <c r="N203" s="266"/>
      <c r="P203" s="226"/>
      <c r="Q203" s="226"/>
      <c r="S203" s="266"/>
      <c r="U203" s="226"/>
      <c r="V203" s="226"/>
      <c r="X203" s="266"/>
      <c r="Z203" s="226"/>
      <c r="AA203" s="226"/>
      <c r="AB203" s="267"/>
    </row>
    <row r="204" ht="22.5" customHeight="true" x14ac:dyDescent="0.2">
      <c r="B204" s="289" t="s">
        <v>8</v>
      </c>
      <c r="C204" s="269" t="s">
        <v>9</v>
      </c>
      <c r="D204" s="270" t="s">
        <v>14</v>
      </c>
      <c r="E204" s="230" t="s">
        <v>26</v>
      </c>
      <c r="F204" s="271"/>
      <c r="G204" s="271"/>
      <c r="H204" s="272" t="s">
        <v>19</v>
      </c>
      <c r="I204" s="270" t="s">
        <v>14</v>
      </c>
      <c r="J204" s="230" t="s">
        <v>26</v>
      </c>
      <c r="K204" s="271"/>
      <c r="L204" s="271"/>
      <c r="M204" s="272" t="s">
        <v>19</v>
      </c>
      <c r="N204" s="270" t="s">
        <v>14</v>
      </c>
      <c r="O204" s="230" t="s">
        <v>26</v>
      </c>
      <c r="P204" s="271"/>
      <c r="Q204" s="271"/>
      <c r="R204" s="272" t="s">
        <v>19</v>
      </c>
      <c r="S204" s="270" t="s">
        <v>14</v>
      </c>
      <c r="T204" s="230" t="s">
        <v>26</v>
      </c>
      <c r="U204" s="271"/>
      <c r="V204" s="271"/>
      <c r="W204" s="272" t="s">
        <v>19</v>
      </c>
      <c r="X204" s="270" t="s">
        <v>14</v>
      </c>
      <c r="Y204" s="230" t="s">
        <v>26</v>
      </c>
      <c r="Z204" s="271"/>
      <c r="AA204" s="271"/>
      <c r="AB204" s="272" t="s">
        <v>19</v>
      </c>
      <c r="AD204" s="273"/>
    </row>
    <row r="205" x14ac:dyDescent="0.2">
      <c r="A205" s="274"/>
      <c r="B205" s="542" t="s">
        <v>178</v>
      </c>
      <c r="C205" s="543">
        <v>2000</v>
      </c>
      <c r="D205" s="188">
        <f t="shared" ref="D205:D216" ca="true" si="30">IF(ISERROR(INDIRECT(CONCATENATE($B205,"!H122"))),"",INDIRECT(CONCATENATE($B205,"!H122")))</f>
        <v>98.22551110172131</v>
      </c>
      <c r="E205" s="278" t="str">
        <f t="shared" ref="E205:E216" ca="true" si="31">IF(ISERROR(INDIRECT(CONCATENATE($B205,"!H129"))),"",INDIRECT(CONCATENATE($B205,"!H129")))</f>
        <v>N/A</v>
      </c>
      <c r="F205" s="276"/>
      <c r="G205" s="276"/>
      <c r="H205" s="277">
        <f t="shared" ref="H205:H216" ca="true" si="32">IF(ISERROR(INDIRECT(CONCATENATE($B205,"!H127"))),"",INDIRECT(CONCATENATE($B205,"!H127")))</f>
        <v>1.7744888982787324</v>
      </c>
      <c r="I205" s="188">
        <f t="shared" ref="I205:I216" ca="true" si="33">IF(ISERROR(INDIRECT(CONCATENATE($B205,"!I122"))),"",INDIRECT(CONCATENATE($B205,"!I122")))</f>
        <v>99.958627601516241</v>
      </c>
      <c r="J205" s="278" t="str">
        <f t="shared" ref="J205:J216" ca="true" si="34">IF(ISERROR(INDIRECT(CONCATENATE($B205,"!I129"))),"",INDIRECT(CONCATENATE($B205,"!I129")))</f>
        <v>N/A</v>
      </c>
      <c r="K205" s="276"/>
      <c r="L205" s="276"/>
      <c r="M205" s="277">
        <f t="shared" ref="M205:M216" ca="true" si="35">IF(ISERROR(INDIRECT(CONCATENATE($B205,"!I127"))),"",INDIRECT(CONCATENATE($B205,"!I127")))</f>
        <v>4.1372398484161577E-2</v>
      </c>
      <c r="N205" s="188">
        <f t="shared" ref="N205:N216" ca="true" si="36">IF(ISERROR(INDIRECT(CONCATENATE($B205,"!J122"))),"",INDIRECT(CONCATENATE($B205,"!J122")))</f>
        <v>100.00000000000043</v>
      </c>
      <c r="O205" s="278" t="str">
        <f t="shared" ref="O205:O216" ca="true" si="37">IF(ISERROR(INDIRECT(CONCATENATE($B205,"!J129"))),"",INDIRECT(CONCATENATE($B205,"!J129")))</f>
        <v>N/A</v>
      </c>
      <c r="P205" s="276"/>
      <c r="Q205" s="276"/>
      <c r="R205" s="277">
        <f t="shared" ref="R205:R216" ca="true" si="38">IF(ISERROR(INDIRECT(CONCATENATE($B205,"!J127"))),"",INDIRECT(CONCATENATE($B205,"!J127")))</f>
        <v>0</v>
      </c>
      <c r="S205" s="188">
        <f t="shared" ref="S205:S216" ca="true" si="39">IF(ISERROR(INDIRECT(CONCATENATE($B205,"!K122"))),"",INDIRECT(CONCATENATE($B205,"!K122")))</f>
        <v>100.00000000000014</v>
      </c>
      <c r="T205" s="278" t="str">
        <f t="shared" ref="T205:T216" ca="true" si="40">IF(ISERROR(INDIRECT(CONCATENATE($B205,"!K129"))),"",INDIRECT(CONCATENATE($B205,"!K129")))</f>
        <v>N/A</v>
      </c>
      <c r="U205" s="276"/>
      <c r="V205" s="276"/>
      <c r="W205" s="277">
        <f t="shared" ref="W205:W216" ca="true" si="41">IF(ISERROR(INDIRECT(CONCATENATE($B205,"!K127"))),"",INDIRECT(CONCATENATE($B205,"!K127")))</f>
        <v>0</v>
      </c>
      <c r="X205" s="188">
        <f t="shared" ref="X205:X216" ca="true" si="42">IF(ISERROR(INDIRECT(CONCATENATE($B205,"!L122"))),"",INDIRECT(CONCATENATE($B205,"!L122")))</f>
        <v>100.00000000000001</v>
      </c>
      <c r="Y205" s="278" t="str">
        <f t="shared" ref="Y205:Y216" ca="true" si="43">IF(ISERROR(INDIRECT(CONCATENATE($B205,"!L129"))),"",INDIRECT(CONCATENATE($B205,"!L129")))</f>
        <v>N/A</v>
      </c>
      <c r="Z205" s="276"/>
      <c r="AA205" s="276"/>
      <c r="AB205" s="277">
        <f t="shared" ref="AB205:AB216" ca="true" si="44">IF(ISERROR(INDIRECT(CONCATENATE($B205,"!L2127"))),"",INDIRECT(CONCATENATE($B205,"!L127")))</f>
        <v>0</v>
      </c>
    </row>
    <row r="206" x14ac:dyDescent="0.2">
      <c r="A206" s="274"/>
      <c r="B206" s="544" t="s">
        <v>273</v>
      </c>
      <c r="C206" s="545">
        <v>2003</v>
      </c>
      <c r="D206" s="189">
        <f t="shared" ca="true" si="30"/>
        <v>99.15185642867506</v>
      </c>
      <c r="E206" s="278" t="str">
        <f t="shared" ca="true" si="31"/>
        <v>N/A</v>
      </c>
      <c r="F206" s="276"/>
      <c r="G206" s="276"/>
      <c r="H206" s="279">
        <f t="shared" ca="true" si="32"/>
        <v>0.84814357132486862</v>
      </c>
      <c r="I206" s="189">
        <f t="shared" ca="true" si="33"/>
        <v>100.00000000000006</v>
      </c>
      <c r="J206" s="278" t="str">
        <f t="shared" ca="true" si="34"/>
        <v>N/A</v>
      </c>
      <c r="K206" s="276"/>
      <c r="L206" s="276"/>
      <c r="M206" s="279">
        <f t="shared" ca="true" si="35"/>
        <v>0</v>
      </c>
      <c r="N206" s="189">
        <f t="shared" ca="true" si="36"/>
        <v>100.00000000000033</v>
      </c>
      <c r="O206" s="278" t="str">
        <f t="shared" ca="true" si="37"/>
        <v>N/A</v>
      </c>
      <c r="P206" s="276"/>
      <c r="Q206" s="276"/>
      <c r="R206" s="279">
        <f t="shared" ca="true" si="38"/>
        <v>0</v>
      </c>
      <c r="S206" s="189">
        <f t="shared" ca="true" si="39"/>
        <v>100.00000000000017</v>
      </c>
      <c r="T206" s="278" t="str">
        <f t="shared" ca="true" si="40"/>
        <v>N/A</v>
      </c>
      <c r="U206" s="276"/>
      <c r="V206" s="276"/>
      <c r="W206" s="279">
        <f t="shared" ca="true" si="41"/>
        <v>0</v>
      </c>
      <c r="X206" s="189">
        <f t="shared" ca="true" si="42"/>
        <v>100.00000000000006</v>
      </c>
      <c r="Y206" s="278" t="str">
        <f t="shared" ca="true" si="43"/>
        <v>N/A</v>
      </c>
      <c r="Z206" s="276"/>
      <c r="AA206" s="276"/>
      <c r="AB206" s="279">
        <f t="shared" ca="true" si="44"/>
        <v>0</v>
      </c>
    </row>
    <row r="207" x14ac:dyDescent="0.2">
      <c r="A207" s="274"/>
      <c r="B207" s="544" t="s">
        <v>341</v>
      </c>
      <c r="C207" s="545">
        <v>2005</v>
      </c>
      <c r="D207" s="189">
        <f t="shared" ca="true" si="30"/>
        <v>99.276840770389157</v>
      </c>
      <c r="E207" s="278" t="str">
        <f t="shared" ca="true" si="31"/>
        <v>N/A</v>
      </c>
      <c r="F207" s="276"/>
      <c r="G207" s="276"/>
      <c r="H207" s="279">
        <f t="shared" ca="true" si="32"/>
        <v>0.39732312215993487</v>
      </c>
      <c r="I207" s="189">
        <f t="shared" ca="true" si="33"/>
        <v>100.0000000000004</v>
      </c>
      <c r="J207" s="278" t="str">
        <f t="shared" ca="true" si="34"/>
        <v>N/A</v>
      </c>
      <c r="K207" s="276"/>
      <c r="L207" s="276"/>
      <c r="M207" s="279">
        <f t="shared" ca="true" si="35"/>
        <v>0</v>
      </c>
      <c r="N207" s="189">
        <f t="shared" ca="true" si="36"/>
        <v>100.00000000000021</v>
      </c>
      <c r="O207" s="278" t="str">
        <f t="shared" ca="true" si="37"/>
        <v>N/A</v>
      </c>
      <c r="P207" s="276"/>
      <c r="Q207" s="276"/>
      <c r="R207" s="279">
        <f t="shared" ca="true" si="38"/>
        <v>0</v>
      </c>
      <c r="S207" s="189">
        <f t="shared" ca="true" si="39"/>
        <v>100.00000000000028</v>
      </c>
      <c r="T207" s="278" t="str">
        <f t="shared" ca="true" si="40"/>
        <v>N/A</v>
      </c>
      <c r="U207" s="276"/>
      <c r="V207" s="276"/>
      <c r="W207" s="279">
        <f t="shared" ca="true" si="41"/>
        <v>0</v>
      </c>
      <c r="X207" s="189">
        <f t="shared" ca="true" si="42"/>
        <v>100</v>
      </c>
      <c r="Y207" s="278" t="str">
        <f t="shared" ca="true" si="43"/>
        <v>N/A</v>
      </c>
      <c r="Z207" s="276"/>
      <c r="AA207" s="276"/>
      <c r="AB207" s="279">
        <f t="shared" ca="true" si="44"/>
        <v>0</v>
      </c>
      <c r="AD207" s="280"/>
    </row>
    <row r="208" x14ac:dyDescent="0.2">
      <c r="A208" s="274"/>
      <c r="B208" s="544" t="s">
        <v>167</v>
      </c>
      <c r="C208" s="545">
        <v>2008</v>
      </c>
      <c r="D208" s="189">
        <f t="shared" ca="true" si="30"/>
        <v>99.4</v>
      </c>
      <c r="E208" s="278">
        <f t="shared" ca="true" si="31"/>
        <v>94.7</v>
      </c>
      <c r="F208" s="276"/>
      <c r="G208" s="276"/>
      <c r="H208" s="279">
        <f t="shared" ca="true" si="32"/>
        <v>0.4</v>
      </c>
      <c r="I208" s="189">
        <f t="shared" ca="true" si="33"/>
        <v>99.9</v>
      </c>
      <c r="J208" s="278">
        <f t="shared" ca="true" si="34"/>
        <v>98.3</v>
      </c>
      <c r="K208" s="276"/>
      <c r="L208" s="276"/>
      <c r="M208" s="279">
        <f t="shared" ca="true" si="35"/>
        <v>0</v>
      </c>
      <c r="N208" s="189">
        <f t="shared" ca="true" si="36"/>
        <v>99.9</v>
      </c>
      <c r="O208" s="278">
        <f t="shared" ca="true" si="37"/>
        <v>99.6</v>
      </c>
      <c r="P208" s="276"/>
      <c r="Q208" s="276"/>
      <c r="R208" s="279">
        <f t="shared" ca="true" si="38"/>
        <v>0</v>
      </c>
      <c r="S208" s="189">
        <f t="shared" ca="true" si="39"/>
        <v>100</v>
      </c>
      <c r="T208" s="278">
        <f t="shared" ca="true" si="40"/>
        <v>99.8</v>
      </c>
      <c r="U208" s="276"/>
      <c r="V208" s="276"/>
      <c r="W208" s="279">
        <f t="shared" ca="true" si="41"/>
        <v>0</v>
      </c>
      <c r="X208" s="189">
        <f t="shared" ca="true" si="42"/>
        <v>100</v>
      </c>
      <c r="Y208" s="278">
        <f t="shared" ca="true" si="43"/>
        <v>99.8</v>
      </c>
      <c r="Z208" s="276"/>
      <c r="AA208" s="276"/>
      <c r="AB208" s="279">
        <f t="shared" ca="true" si="44"/>
        <v>0</v>
      </c>
    </row>
    <row r="209" x14ac:dyDescent="0.2">
      <c r="A209" s="274"/>
      <c r="B209" s="544" t="s">
        <v>166</v>
      </c>
      <c r="C209" s="545">
        <v>2014</v>
      </c>
      <c r="D209" s="189">
        <f t="shared" ca="true" si="30"/>
        <v>99.465454982753769</v>
      </c>
      <c r="E209" s="278">
        <f t="shared" ca="true" si="31"/>
        <v>96.090457530519089</v>
      </c>
      <c r="F209" s="276"/>
      <c r="G209" s="276"/>
      <c r="H209" s="279">
        <f t="shared" ca="true" si="32"/>
        <v>1.4689528510718726E-3</v>
      </c>
      <c r="I209" s="189">
        <f t="shared" ca="true" si="33"/>
        <v>99.800533796615724</v>
      </c>
      <c r="J209" s="278">
        <f t="shared" ca="true" si="34"/>
        <v>99.335955433047417</v>
      </c>
      <c r="K209" s="276"/>
      <c r="L209" s="276"/>
      <c r="M209" s="279">
        <f t="shared" ca="true" si="35"/>
        <v>0</v>
      </c>
      <c r="N209" s="189">
        <f t="shared" ca="true" si="36"/>
        <v>99.910578337256226</v>
      </c>
      <c r="O209" s="278">
        <f t="shared" ca="true" si="37"/>
        <v>99.877059502027805</v>
      </c>
      <c r="P209" s="276"/>
      <c r="Q209" s="276"/>
      <c r="R209" s="279">
        <f t="shared" ca="true" si="38"/>
        <v>0</v>
      </c>
      <c r="S209" s="189">
        <f t="shared" ca="true" si="39"/>
        <v>99.939141099552003</v>
      </c>
      <c r="T209" s="278">
        <f t="shared" ca="true" si="40"/>
        <v>99.936535952423213</v>
      </c>
      <c r="U209" s="276"/>
      <c r="V209" s="276"/>
      <c r="W209" s="279">
        <f t="shared" ca="true" si="41"/>
        <v>1.4427220960959832E-2</v>
      </c>
      <c r="X209" s="189">
        <f t="shared" ca="true" si="42"/>
        <v>99.997585450275793</v>
      </c>
      <c r="Y209" s="278">
        <f t="shared" ca="true" si="43"/>
        <v>100</v>
      </c>
      <c r="Z209" s="276"/>
      <c r="AA209" s="276"/>
      <c r="AB209" s="279">
        <f t="shared" ca="true" si="44"/>
        <v>0</v>
      </c>
    </row>
    <row r="210" x14ac:dyDescent="0.2">
      <c r="A210" s="274"/>
      <c r="B210" s="544" t="s">
        <v>576</v>
      </c>
      <c r="C210" s="545">
        <v>2015</v>
      </c>
      <c r="D210" s="189">
        <f t="shared" ca="true" si="30"/>
        <v>99.720602881030075</v>
      </c>
      <c r="E210" s="278">
        <f t="shared" ca="true" si="31"/>
        <v>96.847460949554673</v>
      </c>
      <c r="F210" s="276"/>
      <c r="G210" s="276"/>
      <c r="H210" s="279">
        <f t="shared" ca="true" si="32"/>
        <v>1.6314267134252779E-2</v>
      </c>
      <c r="I210" s="189">
        <f t="shared" ca="true" si="33"/>
        <v>99.872124179037073</v>
      </c>
      <c r="J210" s="278">
        <f t="shared" ca="true" si="34"/>
        <v>99.933612153134888</v>
      </c>
      <c r="K210" s="276"/>
      <c r="L210" s="276"/>
      <c r="M210" s="279">
        <f t="shared" ca="true" si="35"/>
        <v>0</v>
      </c>
      <c r="N210" s="189">
        <f t="shared" ca="true" si="36"/>
        <v>99.833033087500993</v>
      </c>
      <c r="O210" s="278">
        <f t="shared" ca="true" si="37"/>
        <v>100</v>
      </c>
      <c r="P210" s="276"/>
      <c r="Q210" s="276"/>
      <c r="R210" s="279">
        <f t="shared" ca="true" si="38"/>
        <v>0</v>
      </c>
      <c r="S210" s="189">
        <f t="shared" ca="true" si="39"/>
        <v>99.650473364309917</v>
      </c>
      <c r="T210" s="278">
        <f t="shared" ca="true" si="40"/>
        <v>100</v>
      </c>
      <c r="U210" s="276"/>
      <c r="V210" s="276"/>
      <c r="W210" s="279">
        <f t="shared" ca="true" si="41"/>
        <v>0</v>
      </c>
      <c r="X210" s="189">
        <f t="shared" ca="true" si="42"/>
        <v>100</v>
      </c>
      <c r="Y210" s="278">
        <f t="shared" ca="true" si="43"/>
        <v>100</v>
      </c>
      <c r="Z210" s="276"/>
      <c r="AA210" s="276"/>
      <c r="AB210" s="279">
        <f t="shared" ca="true" si="44"/>
        <v>0</v>
      </c>
    </row>
    <row r="211" x14ac:dyDescent="0.2">
      <c r="A211" s="274"/>
      <c r="B211" s="544"/>
      <c r="C211" s="545"/>
      <c r="D211" s="189" t="str">
        <f t="shared" ca="true" si="30"/>
        <v/>
      </c>
      <c r="E211" s="278" t="str">
        <f t="shared" ca="true" si="31"/>
        <v/>
      </c>
      <c r="F211" s="276"/>
      <c r="G211" s="276"/>
      <c r="H211" s="279" t="str">
        <f t="shared" ca="true" si="32"/>
        <v/>
      </c>
      <c r="I211" s="189" t="str">
        <f t="shared" ca="true" si="33"/>
        <v/>
      </c>
      <c r="J211" s="278" t="str">
        <f t="shared" ca="true" si="34"/>
        <v/>
      </c>
      <c r="K211" s="276"/>
      <c r="L211" s="276"/>
      <c r="M211" s="279" t="str">
        <f t="shared" ca="true" si="35"/>
        <v/>
      </c>
      <c r="N211" s="189" t="str">
        <f t="shared" ca="true" si="36"/>
        <v/>
      </c>
      <c r="O211" s="278" t="str">
        <f t="shared" ca="true" si="37"/>
        <v/>
      </c>
      <c r="P211" s="276"/>
      <c r="Q211" s="276"/>
      <c r="R211" s="279" t="str">
        <f t="shared" ca="true" si="38"/>
        <v/>
      </c>
      <c r="S211" s="189" t="str">
        <f t="shared" ca="true" si="39"/>
        <v/>
      </c>
      <c r="T211" s="278" t="str">
        <f t="shared" ca="true" si="40"/>
        <v/>
      </c>
      <c r="U211" s="276"/>
      <c r="V211" s="276"/>
      <c r="W211" s="279" t="str">
        <f t="shared" ca="true" si="41"/>
        <v/>
      </c>
      <c r="X211" s="189" t="str">
        <f t="shared" ca="true" si="42"/>
        <v/>
      </c>
      <c r="Y211" s="278" t="str">
        <f t="shared" ca="true" si="43"/>
        <v/>
      </c>
      <c r="Z211" s="276"/>
      <c r="AA211" s="276"/>
      <c r="AB211" s="279" t="str">
        <f t="shared" ca="true" si="44"/>
        <v/>
      </c>
    </row>
    <row r="212" x14ac:dyDescent="0.2">
      <c r="A212" s="274"/>
      <c r="B212" s="544"/>
      <c r="C212" s="545"/>
      <c r="D212" s="189" t="str">
        <f t="shared" ca="true" si="30"/>
        <v/>
      </c>
      <c r="E212" s="278" t="str">
        <f t="shared" ca="true" si="31"/>
        <v/>
      </c>
      <c r="F212" s="276"/>
      <c r="G212" s="276"/>
      <c r="H212" s="279" t="str">
        <f t="shared" ca="true" si="32"/>
        <v/>
      </c>
      <c r="I212" s="189" t="str">
        <f t="shared" ca="true" si="33"/>
        <v/>
      </c>
      <c r="J212" s="278" t="str">
        <f t="shared" ca="true" si="34"/>
        <v/>
      </c>
      <c r="K212" s="276"/>
      <c r="L212" s="276"/>
      <c r="M212" s="279" t="str">
        <f t="shared" ca="true" si="35"/>
        <v/>
      </c>
      <c r="N212" s="189" t="str">
        <f t="shared" ca="true" si="36"/>
        <v/>
      </c>
      <c r="O212" s="278" t="str">
        <f t="shared" ca="true" si="37"/>
        <v/>
      </c>
      <c r="P212" s="276"/>
      <c r="Q212" s="276"/>
      <c r="R212" s="279" t="str">
        <f t="shared" ca="true" si="38"/>
        <v/>
      </c>
      <c r="S212" s="189" t="str">
        <f t="shared" ca="true" si="39"/>
        <v/>
      </c>
      <c r="T212" s="278" t="str">
        <f t="shared" ca="true" si="40"/>
        <v/>
      </c>
      <c r="U212" s="276"/>
      <c r="V212" s="276"/>
      <c r="W212" s="279" t="str">
        <f t="shared" ca="true" si="41"/>
        <v/>
      </c>
      <c r="X212" s="189" t="str">
        <f t="shared" ca="true" si="42"/>
        <v/>
      </c>
      <c r="Y212" s="278" t="str">
        <f t="shared" ca="true" si="43"/>
        <v/>
      </c>
      <c r="Z212" s="276"/>
      <c r="AA212" s="276"/>
      <c r="AB212" s="279" t="str">
        <f t="shared" ca="true" si="44"/>
        <v/>
      </c>
    </row>
    <row r="213" x14ac:dyDescent="0.2">
      <c r="A213" s="274"/>
      <c r="B213" s="544"/>
      <c r="C213" s="545"/>
      <c r="D213" s="189" t="str">
        <f t="shared" ca="true" si="30"/>
        <v/>
      </c>
      <c r="E213" s="278" t="str">
        <f t="shared" ca="true" si="31"/>
        <v/>
      </c>
      <c r="F213" s="276"/>
      <c r="G213" s="276"/>
      <c r="H213" s="279" t="str">
        <f t="shared" ca="true" si="32"/>
        <v/>
      </c>
      <c r="I213" s="189" t="str">
        <f t="shared" ca="true" si="33"/>
        <v/>
      </c>
      <c r="J213" s="278" t="str">
        <f t="shared" ca="true" si="34"/>
        <v/>
      </c>
      <c r="K213" s="276"/>
      <c r="L213" s="276"/>
      <c r="M213" s="279" t="str">
        <f t="shared" ca="true" si="35"/>
        <v/>
      </c>
      <c r="N213" s="189" t="str">
        <f t="shared" ca="true" si="36"/>
        <v/>
      </c>
      <c r="O213" s="278" t="str">
        <f t="shared" ca="true" si="37"/>
        <v/>
      </c>
      <c r="P213" s="276"/>
      <c r="Q213" s="276"/>
      <c r="R213" s="279" t="str">
        <f t="shared" ca="true" si="38"/>
        <v/>
      </c>
      <c r="S213" s="189" t="str">
        <f t="shared" ca="true" si="39"/>
        <v/>
      </c>
      <c r="T213" s="278" t="str">
        <f t="shared" ca="true" si="40"/>
        <v/>
      </c>
      <c r="U213" s="276"/>
      <c r="V213" s="276"/>
      <c r="W213" s="279" t="str">
        <f t="shared" ca="true" si="41"/>
        <v/>
      </c>
      <c r="X213" s="189" t="str">
        <f t="shared" ca="true" si="42"/>
        <v/>
      </c>
      <c r="Y213" s="278" t="str">
        <f t="shared" ca="true" si="43"/>
        <v/>
      </c>
      <c r="Z213" s="276"/>
      <c r="AA213" s="276"/>
      <c r="AB213" s="279" t="str">
        <f t="shared" ca="true" si="44"/>
        <v/>
      </c>
    </row>
    <row r="214" x14ac:dyDescent="0.2">
      <c r="A214" s="274"/>
      <c r="B214" s="544"/>
      <c r="C214" s="545"/>
      <c r="D214" s="189" t="str">
        <f t="shared" ca="true" si="30"/>
        <v/>
      </c>
      <c r="E214" s="278" t="str">
        <f t="shared" ca="true" si="31"/>
        <v/>
      </c>
      <c r="F214" s="276"/>
      <c r="G214" s="276"/>
      <c r="H214" s="279" t="str">
        <f t="shared" ca="true" si="32"/>
        <v/>
      </c>
      <c r="I214" s="189" t="str">
        <f t="shared" ca="true" si="33"/>
        <v/>
      </c>
      <c r="J214" s="278" t="str">
        <f t="shared" ca="true" si="34"/>
        <v/>
      </c>
      <c r="K214" s="276"/>
      <c r="L214" s="276"/>
      <c r="M214" s="279" t="str">
        <f t="shared" ca="true" si="35"/>
        <v/>
      </c>
      <c r="N214" s="189" t="str">
        <f t="shared" ca="true" si="36"/>
        <v/>
      </c>
      <c r="O214" s="278" t="str">
        <f t="shared" ca="true" si="37"/>
        <v/>
      </c>
      <c r="P214" s="276"/>
      <c r="Q214" s="276"/>
      <c r="R214" s="279" t="str">
        <f t="shared" ca="true" si="38"/>
        <v/>
      </c>
      <c r="S214" s="189" t="str">
        <f t="shared" ca="true" si="39"/>
        <v/>
      </c>
      <c r="T214" s="278" t="str">
        <f t="shared" ca="true" si="40"/>
        <v/>
      </c>
      <c r="U214" s="276"/>
      <c r="V214" s="276"/>
      <c r="W214" s="279" t="str">
        <f t="shared" ca="true" si="41"/>
        <v/>
      </c>
      <c r="X214" s="189" t="str">
        <f t="shared" ca="true" si="42"/>
        <v/>
      </c>
      <c r="Y214" s="278" t="str">
        <f t="shared" ca="true" si="43"/>
        <v/>
      </c>
      <c r="Z214" s="276"/>
      <c r="AA214" s="276"/>
      <c r="AB214" s="279" t="str">
        <f t="shared" ca="true" si="44"/>
        <v/>
      </c>
    </row>
    <row r="215" x14ac:dyDescent="0.2">
      <c r="A215" s="274"/>
      <c r="B215" s="544"/>
      <c r="C215" s="545"/>
      <c r="D215" s="189" t="str">
        <f t="shared" ca="true" si="30"/>
        <v/>
      </c>
      <c r="E215" s="278" t="str">
        <f t="shared" ca="true" si="31"/>
        <v/>
      </c>
      <c r="F215" s="276"/>
      <c r="G215" s="276"/>
      <c r="H215" s="279" t="str">
        <f t="shared" ca="true" si="32"/>
        <v/>
      </c>
      <c r="I215" s="189" t="str">
        <f t="shared" ca="true" si="33"/>
        <v/>
      </c>
      <c r="J215" s="278" t="str">
        <f t="shared" ca="true" si="34"/>
        <v/>
      </c>
      <c r="K215" s="276"/>
      <c r="L215" s="276"/>
      <c r="M215" s="279" t="str">
        <f t="shared" ca="true" si="35"/>
        <v/>
      </c>
      <c r="N215" s="189" t="str">
        <f t="shared" ca="true" si="36"/>
        <v/>
      </c>
      <c r="O215" s="278" t="str">
        <f t="shared" ca="true" si="37"/>
        <v/>
      </c>
      <c r="P215" s="276"/>
      <c r="Q215" s="276"/>
      <c r="R215" s="279" t="str">
        <f t="shared" ca="true" si="38"/>
        <v/>
      </c>
      <c r="S215" s="189" t="str">
        <f t="shared" ca="true" si="39"/>
        <v/>
      </c>
      <c r="T215" s="278" t="str">
        <f t="shared" ca="true" si="40"/>
        <v/>
      </c>
      <c r="U215" s="276"/>
      <c r="V215" s="276"/>
      <c r="W215" s="279" t="str">
        <f t="shared" ca="true" si="41"/>
        <v/>
      </c>
      <c r="X215" s="189" t="str">
        <f t="shared" ca="true" si="42"/>
        <v/>
      </c>
      <c r="Y215" s="278" t="str">
        <f t="shared" ca="true" si="43"/>
        <v/>
      </c>
      <c r="Z215" s="276"/>
      <c r="AA215" s="276"/>
      <c r="AB215" s="279" t="str">
        <f t="shared" ca="true" si="44"/>
        <v/>
      </c>
    </row>
    <row r="216" x14ac:dyDescent="0.2">
      <c r="A216" s="274"/>
      <c r="B216" s="546"/>
      <c r="C216" s="547"/>
      <c r="D216" s="190" t="str">
        <f t="shared" ca="true" si="30"/>
        <v/>
      </c>
      <c r="E216" s="281" t="str">
        <f t="shared" ca="true" si="31"/>
        <v/>
      </c>
      <c r="F216" s="282"/>
      <c r="G216" s="283"/>
      <c r="H216" s="284" t="str">
        <f t="shared" ca="true" si="32"/>
        <v/>
      </c>
      <c r="I216" s="190" t="str">
        <f t="shared" ca="true" si="33"/>
        <v/>
      </c>
      <c r="J216" s="281" t="str">
        <f t="shared" ca="true" si="34"/>
        <v/>
      </c>
      <c r="K216" s="282"/>
      <c r="L216" s="283"/>
      <c r="M216" s="284" t="str">
        <f t="shared" ca="true" si="35"/>
        <v/>
      </c>
      <c r="N216" s="190" t="str">
        <f t="shared" ca="true" si="36"/>
        <v/>
      </c>
      <c r="O216" s="281" t="str">
        <f t="shared" ca="true" si="37"/>
        <v/>
      </c>
      <c r="P216" s="282"/>
      <c r="Q216" s="283"/>
      <c r="R216" s="284" t="str">
        <f t="shared" ca="true" si="38"/>
        <v/>
      </c>
      <c r="S216" s="190" t="str">
        <f t="shared" ca="true" si="39"/>
        <v/>
      </c>
      <c r="T216" s="281" t="str">
        <f t="shared" ca="true" si="40"/>
        <v/>
      </c>
      <c r="U216" s="282"/>
      <c r="V216" s="283"/>
      <c r="W216" s="284" t="str">
        <f t="shared" ca="true" si="41"/>
        <v/>
      </c>
      <c r="X216" s="190" t="str">
        <f t="shared" ca="true" si="42"/>
        <v/>
      </c>
      <c r="Y216" s="281" t="str">
        <f t="shared" ca="true" si="43"/>
        <v/>
      </c>
      <c r="Z216" s="282"/>
      <c r="AA216" s="283"/>
      <c r="AB216" s="284" t="str">
        <f t="shared" ca="true" si="44"/>
        <v/>
      </c>
    </row>
    <row r="217" ht="11.25" customHeight="true" x14ac:dyDescent="0.2"/>
    <row r="218" ht="22.5" customHeight="true" x14ac:dyDescent="0.25">
      <c r="B218" s="930" t="str">
        <f>CONCATENATE("Urban use of sanitation facilities, ",C199,"–",C200)</f>
        <v>Urban use of sanitation facilities, 2000–2020</v>
      </c>
      <c r="C218" s="931"/>
      <c r="D218" s="931"/>
      <c r="E218" s="931"/>
      <c r="F218" s="931"/>
      <c r="G218" s="931"/>
      <c r="H218" s="931"/>
      <c r="I218" s="931"/>
      <c r="J218" s="931"/>
      <c r="K218" s="931"/>
      <c r="L218" s="931"/>
      <c r="N218" s="285"/>
      <c r="O218" s="285"/>
      <c r="P218" s="285"/>
      <c r="Q218" s="285"/>
      <c r="R218" s="285"/>
      <c r="S218" s="913" t="s">
        <v>11</v>
      </c>
      <c r="T218" s="914"/>
      <c r="U218" s="914"/>
      <c r="V218" s="914"/>
      <c r="W218" s="915"/>
      <c r="X218" s="285"/>
      <c r="Y218" s="285"/>
      <c r="Z218" s="285"/>
      <c r="AA218" s="285"/>
      <c r="AB218" s="286"/>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7"/>
      <c r="D253" s="287"/>
      <c r="E253" s="288"/>
      <c r="F253" s="288"/>
      <c r="G253" s="288"/>
      <c r="H253" s="288"/>
      <c r="I253" s="288"/>
      <c r="J253" s="288"/>
      <c r="K253" s="288"/>
      <c r="L253" s="288"/>
      <c r="M253" s="288"/>
      <c r="N253" s="288"/>
      <c r="O253" s="288"/>
      <c r="P253" s="288"/>
      <c r="Q253" s="288"/>
      <c r="R253" s="288"/>
      <c r="S253" s="288"/>
      <c r="T253" s="288"/>
      <c r="U253" s="288"/>
      <c r="V253" s="288"/>
      <c r="W253" s="288"/>
      <c r="X253" s="288"/>
      <c r="Y253" s="288"/>
      <c r="Z253" s="288"/>
      <c r="AA253" s="288"/>
      <c r="AB253" s="288"/>
    </row>
    <row r="254" x14ac:dyDescent="0.2">
      <c r="C254" s="287"/>
      <c r="D254" s="287"/>
      <c r="E254" s="288"/>
      <c r="F254" s="288"/>
      <c r="G254" s="288"/>
      <c r="H254" s="288"/>
      <c r="I254" s="288"/>
      <c r="J254" s="288"/>
      <c r="K254" s="288"/>
      <c r="L254" s="288"/>
      <c r="M254" s="288"/>
      <c r="N254" s="288"/>
      <c r="O254" s="288"/>
      <c r="P254" s="288"/>
      <c r="Q254" s="288"/>
      <c r="R254" s="288"/>
      <c r="S254" s="288"/>
      <c r="T254" s="288"/>
      <c r="U254" s="288"/>
      <c r="V254" s="288"/>
      <c r="W254" s="288"/>
      <c r="X254" s="288"/>
      <c r="Y254" s="288"/>
      <c r="Z254" s="288"/>
      <c r="AA254" s="288"/>
      <c r="AB254" s="288"/>
    </row>
    <row r="255" x14ac:dyDescent="0.2">
      <c r="C255" s="287"/>
      <c r="D255" s="287"/>
      <c r="E255" s="288"/>
      <c r="F255" s="288"/>
      <c r="G255" s="288"/>
      <c r="H255" s="288"/>
      <c r="I255" s="288"/>
      <c r="J255" s="288"/>
      <c r="K255" s="288"/>
      <c r="L255" s="288"/>
      <c r="M255" s="288"/>
      <c r="N255" s="288"/>
      <c r="O255" s="288"/>
      <c r="P255" s="288"/>
      <c r="Q255" s="288"/>
      <c r="R255" s="288"/>
      <c r="S255" s="288"/>
      <c r="T255" s="288"/>
      <c r="U255" s="288"/>
      <c r="V255" s="288"/>
      <c r="W255" s="288"/>
      <c r="X255" s="288"/>
      <c r="Y255" s="288"/>
      <c r="Z255" s="288"/>
      <c r="AA255" s="288"/>
      <c r="AB255" s="288"/>
    </row>
    <row r="256" x14ac:dyDescent="0.2">
      <c r="B256" s="288"/>
      <c r="C256" s="287"/>
      <c r="D256" s="287"/>
      <c r="E256" s="288"/>
      <c r="F256" s="288"/>
      <c r="G256" s="288"/>
      <c r="H256" s="288"/>
      <c r="I256" s="288"/>
      <c r="J256" s="288"/>
      <c r="K256" s="288"/>
      <c r="L256" s="288"/>
      <c r="M256" s="288"/>
      <c r="N256" s="288"/>
      <c r="O256" s="288"/>
      <c r="P256" s="288"/>
      <c r="Q256" s="288"/>
      <c r="R256" s="288"/>
      <c r="S256" s="288"/>
      <c r="T256" s="288"/>
      <c r="U256" s="288"/>
      <c r="V256" s="288"/>
      <c r="W256" s="288"/>
      <c r="X256" s="288"/>
      <c r="Y256" s="288"/>
      <c r="Z256" s="288"/>
      <c r="AA256" s="288"/>
      <c r="AB256" s="288"/>
    </row>
    <row r="257" x14ac:dyDescent="0.2">
      <c r="B257" s="288"/>
      <c r="C257" s="287"/>
      <c r="D257" s="287"/>
      <c r="E257" s="288"/>
      <c r="F257" s="288"/>
      <c r="G257" s="288"/>
      <c r="H257" s="288"/>
      <c r="I257" s="288"/>
      <c r="J257" s="288"/>
      <c r="K257" s="288"/>
      <c r="L257" s="288"/>
      <c r="M257" s="288"/>
      <c r="N257" s="288"/>
      <c r="O257" s="288"/>
      <c r="P257" s="288"/>
      <c r="Q257" s="288"/>
      <c r="R257" s="288"/>
      <c r="S257" s="288"/>
      <c r="T257" s="288"/>
      <c r="U257" s="288"/>
      <c r="V257" s="288"/>
      <c r="W257" s="288"/>
      <c r="X257" s="288"/>
      <c r="Y257" s="288"/>
      <c r="Z257" s="288"/>
      <c r="AA257" s="288"/>
      <c r="AB257" s="288"/>
    </row>
    <row r="297" s="227" customFormat="true" ht="16.5" customHeight="true" x14ac:dyDescent="0.2">
      <c r="A297" s="927" t="s">
        <v>7</v>
      </c>
      <c r="B297" s="927"/>
      <c r="C297" s="927"/>
      <c r="D297" s="916" t="s">
        <v>0</v>
      </c>
      <c r="E297" s="917"/>
      <c r="F297" s="917"/>
      <c r="G297" s="917"/>
      <c r="H297" s="918"/>
      <c r="I297" s="916" t="s">
        <v>1</v>
      </c>
      <c r="J297" s="917"/>
      <c r="K297" s="917"/>
      <c r="L297" s="917"/>
      <c r="M297" s="918"/>
      <c r="N297" s="916" t="s">
        <v>2</v>
      </c>
      <c r="O297" s="917"/>
      <c r="P297" s="917"/>
      <c r="Q297" s="917"/>
      <c r="R297" s="918"/>
      <c r="S297" s="916" t="s">
        <v>3</v>
      </c>
      <c r="T297" s="917"/>
      <c r="U297" s="917"/>
      <c r="V297" s="917"/>
      <c r="W297" s="918"/>
      <c r="X297" s="916" t="s">
        <v>4</v>
      </c>
      <c r="Y297" s="917"/>
      <c r="Z297" s="917"/>
      <c r="AA297" s="917"/>
      <c r="AB297" s="918"/>
    </row>
    <row r="298" s="231" customFormat="true" ht="22.5" customHeight="true" x14ac:dyDescent="0.2">
      <c r="A298" s="928"/>
      <c r="B298" s="928"/>
      <c r="C298" s="928"/>
      <c r="D298" s="241" t="s">
        <v>14</v>
      </c>
      <c r="E298" s="242" t="s">
        <v>15</v>
      </c>
      <c r="F298" s="229" t="s">
        <v>16</v>
      </c>
      <c r="G298" s="229" t="s">
        <v>22</v>
      </c>
      <c r="H298" s="230" t="s">
        <v>19</v>
      </c>
      <c r="I298" s="241" t="s">
        <v>14</v>
      </c>
      <c r="J298" s="242" t="s">
        <v>15</v>
      </c>
      <c r="K298" s="229" t="s">
        <v>16</v>
      </c>
      <c r="L298" s="229" t="s">
        <v>22</v>
      </c>
      <c r="M298" s="230" t="s">
        <v>19</v>
      </c>
      <c r="N298" s="241" t="s">
        <v>14</v>
      </c>
      <c r="O298" s="242" t="s">
        <v>15</v>
      </c>
      <c r="P298" s="229" t="s">
        <v>16</v>
      </c>
      <c r="Q298" s="229" t="s">
        <v>22</v>
      </c>
      <c r="R298" s="230" t="s">
        <v>19</v>
      </c>
      <c r="S298" s="241" t="s">
        <v>14</v>
      </c>
      <c r="T298" s="242" t="s">
        <v>15</v>
      </c>
      <c r="U298" s="229" t="s">
        <v>16</v>
      </c>
      <c r="V298" s="229" t="s">
        <v>22</v>
      </c>
      <c r="W298" s="230" t="s">
        <v>19</v>
      </c>
      <c r="X298" s="241" t="s">
        <v>14</v>
      </c>
      <c r="Y298" s="242" t="s">
        <v>15</v>
      </c>
      <c r="Z298" s="229" t="s">
        <v>16</v>
      </c>
      <c r="AA298" s="229" t="s">
        <v>22</v>
      </c>
      <c r="AB298" s="230" t="s">
        <v>19</v>
      </c>
    </row>
    <row r="299" s="251" customFormat="true" ht="15" customHeight="true" x14ac:dyDescent="0.2">
      <c r="A299" s="919" t="s">
        <v>10</v>
      </c>
      <c r="B299" s="920"/>
      <c r="C299" s="339">
        <v>2000</v>
      </c>
      <c r="D299" s="243">
        <f ca="true">IF((D301+H301)&gt;100,D301*100/(D301+H301),D301)</f>
        <v>73.824697919257687</v>
      </c>
      <c r="E299" s="292">
        <f ca="true">D299*AVERAGEIF(E305:E316,"&gt;0")/100</f>
        <v>68.354775335928622</v>
      </c>
      <c r="F299" s="245">
        <f ca="true">D299*(100-AVERAGEIF(E305:E316,"&gt;0"))/100</f>
        <v>5.4699225833290699</v>
      </c>
      <c r="G299" s="246">
        <f ca="true">100-(E299+F299+H299)</f>
        <v>11.988657716579837</v>
      </c>
      <c r="H299" s="247">
        <f ca="true">IF((D301+H301)&gt;100,H301*100/(D301+H301),H301)</f>
        <v>14.186644364162476</v>
      </c>
      <c r="I299" s="243">
        <f ca="true">IF((I301+M301)&gt;100,I301*100/(I301+M301),I301)</f>
        <v>93.745137174870294</v>
      </c>
      <c r="J299" s="292">
        <f ca="true">I299*AVERAGEIF(J305:J316,"&gt;0")/100</f>
        <v>88.461111602124163</v>
      </c>
      <c r="K299" s="248">
        <f ca="true">I299*(100-AVERAGEIF(J305:J316,"&gt;0"))/100</f>
        <v>5.2840255727461285</v>
      </c>
      <c r="L299" s="249">
        <f ca="true">100-(J299+K299+M299)</f>
        <v>3.4988884003564209</v>
      </c>
      <c r="M299" s="250">
        <f ca="true">IF((I301+M301)&gt;100,M301*100/(I301+M301),M301)</f>
        <v>2.7559744247732851</v>
      </c>
      <c r="N299" s="243">
        <f ca="true">IF((N301+R301)&gt;100,N301*100/(N301+R301),N301)</f>
        <v>99.197338227906371</v>
      </c>
      <c r="O299" s="292">
        <f ca="true">N299*AVERAGEIF(O305:O316,"&gt;0")/100</f>
        <v>95.38621025438799</v>
      </c>
      <c r="P299" s="248">
        <f ca="true">N299*(100-AVERAGEIF(O305:O316,"&gt;0"))/100</f>
        <v>3.8111279735183801</v>
      </c>
      <c r="Q299" s="249">
        <f ca="true">100-(O299+P299+R299)</f>
        <v>0</v>
      </c>
      <c r="R299" s="250">
        <f ca="true">IF((N301+R301)&gt;100,R301*100/(N301+R301),R301)</f>
        <v>0.80266177209362288</v>
      </c>
      <c r="S299" s="243">
        <f ca="true">IF((S301+W301)&gt;100,S301*100/(S301+W301),S301)</f>
        <v>99.711474607011141</v>
      </c>
      <c r="T299" s="292">
        <f ca="true">S299*AVERAGEIF(T305:T316,"&gt;0")/100</f>
        <v>97.61959611940128</v>
      </c>
      <c r="U299" s="248">
        <f ca="true">S299*(100-AVERAGEIF(T305:T316,"&gt;0"))/100</f>
        <v>2.0918784876098599</v>
      </c>
      <c r="V299" s="249">
        <f ca="true">100-(T299+U299+W299)</f>
        <v>0</v>
      </c>
      <c r="W299" s="250">
        <f ca="true">IF((S301+W301)&gt;100,W301*100/(S301+W301),W301)</f>
        <v>0.28852539298885821</v>
      </c>
      <c r="X299" s="243">
        <f ca="true">IF((X301+AB301)&gt;100,X301*100/(X301+AB301),X301)</f>
        <v>99.980577105189752</v>
      </c>
      <c r="Y299" s="292">
        <f ca="true">X299*AVERAGEIF(Y305:Y316,"&gt;0")/100</f>
        <v>99.355348177300726</v>
      </c>
      <c r="Z299" s="248">
        <f ca="true">X299*(100-AVERAGEIF(Y305:Y316,"&gt;0"))/100</f>
        <v>0.62522892788902162</v>
      </c>
      <c r="AA299" s="249">
        <f ca="true">100-(Y299+Z299+AB299)</f>
        <v>0</v>
      </c>
      <c r="AB299" s="250">
        <f ca="true">IF((X301+AB301)&gt;100,AB301*100/(X301+AB301),AB301)</f>
        <v>1.9422894810248455E-2</v>
      </c>
    </row>
    <row r="300" s="251" customFormat="true" ht="15" customHeight="true" x14ac:dyDescent="0.2">
      <c r="A300" s="921"/>
      <c r="B300" s="922"/>
      <c r="C300" s="340">
        <v>2020</v>
      </c>
      <c r="D300" s="252">
        <f ca="true">IF((D302+H302)&gt;100,D302*100/(D302+H302),D302)</f>
        <v>97.695177535041239</v>
      </c>
      <c r="E300" s="293">
        <f ca="true">D300*AVERAGEIF(E305:E316,"&gt;0")/100</f>
        <v>90.456610050949081</v>
      </c>
      <c r="F300" s="254">
        <f ca="true">D300*(100-AVERAGEIF(E305:E316,"&gt;0"))/100</f>
        <v>7.2385674840921617</v>
      </c>
      <c r="G300" s="255">
        <f ca="true">100-(E300+F300+H300)</f>
        <v>2.304822464958761</v>
      </c>
      <c r="H300" s="256">
        <f ca="true">IF((D302+H302)&gt;100,H302*100/(D302+H302),H302)</f>
        <v>0</v>
      </c>
      <c r="I300" s="252">
        <f ca="true">IF((I302+M302)&gt;100,I302*100/(I302+M302),I302)</f>
        <v>92.990171741567934</v>
      </c>
      <c r="J300" s="293">
        <f ca="true">I300*AVERAGEIF(J305:J316,"&gt;0")/100</f>
        <v>87.748700447116448</v>
      </c>
      <c r="K300" s="254">
        <f ca="true">I300*(100-AVERAGEIF(J305:J316,"&gt;0"))/100</f>
        <v>5.2414712944514852</v>
      </c>
      <c r="L300" s="255">
        <f ca="true">100-(J300+K300+M300)</f>
        <v>7.0098282584320657</v>
      </c>
      <c r="M300" s="256">
        <f ca="true">IF((I302+M302)&gt;100,M302*100/(I302+M302),M302)</f>
        <v>0</v>
      </c>
      <c r="N300" s="252">
        <f ca="true">IF((N302+R302)&gt;100,N302*100/(N302+R302),N302)</f>
        <v>91.856367363801382</v>
      </c>
      <c r="O300" s="293">
        <f ca="true">N300*AVERAGEIF(O305:O316,"&gt;0")/100</f>
        <v>88.327276992428082</v>
      </c>
      <c r="P300" s="254">
        <f ca="true">N300*(100-AVERAGEIF(O305:O316,"&gt;0"))/100</f>
        <v>3.5290903713732926</v>
      </c>
      <c r="Q300" s="255">
        <f ca="true">100-(O300+P300+R300)</f>
        <v>8.1436326361986318</v>
      </c>
      <c r="R300" s="256">
        <f ca="true">IF((N302+R302)&gt;100,R302*100/(N302+R302),R302)</f>
        <v>0</v>
      </c>
      <c r="S300" s="252">
        <f ca="true">IF((S302+W302)&gt;100,S302*100/(S302+W302),S302)</f>
        <v>89.042580045899058</v>
      </c>
      <c r="T300" s="293">
        <f ca="true">S300*AVERAGEIF(T305:T316,"&gt;0")/100</f>
        <v>87.174527663628922</v>
      </c>
      <c r="U300" s="254">
        <f ca="true">S300*(100-AVERAGEIF(T305:T316,"&gt;0"))/100</f>
        <v>1.8680523822701347</v>
      </c>
      <c r="V300" s="255">
        <f ca="true">100-(T300+U300+W300)</f>
        <v>10.957419954100942</v>
      </c>
      <c r="W300" s="256">
        <f ca="true">IF((S302+W302)&gt;100,W302*100/(S302+W302),W302)</f>
        <v>0</v>
      </c>
      <c r="X300" s="252">
        <f ca="true">IF((X302+AB302)&gt;100,X302*100/(X302+AB302),X302)</f>
        <v>89.457460525292845</v>
      </c>
      <c r="Y300" s="293">
        <f ca="true">X300*AVERAGEIF(Y305:Y316,"&gt;0")/100</f>
        <v>88.898037947875054</v>
      </c>
      <c r="Z300" s="254">
        <f ca="true">X300*(100-AVERAGEIF(Y305:Y316,"&gt;0"))/100</f>
        <v>0.55942257741778978</v>
      </c>
      <c r="AA300" s="255">
        <f ca="true">100-(Y300+Z300+AB300)</f>
        <v>10.542539474707155</v>
      </c>
      <c r="AB300" s="256">
        <f ca="true">IF((X302+AB302)&gt;100,AB302*100/(X302+AB302),AB302)</f>
        <v>0</v>
      </c>
    </row>
    <row r="301" hidden="true" x14ac:dyDescent="0.2">
      <c r="A301" s="923" t="s">
        <v>12</v>
      </c>
      <c r="B301" s="924"/>
      <c r="C301" s="257">
        <f>MinRegYear(C299,C305:C316)</f>
        <v>2000</v>
      </c>
      <c r="D301" s="258">
        <f ca="true">IF(MAX(C305:C316)-MIN(C305:C316)&lt;5,AVERAGEIF(C305:C316,"&gt;0",D305:D316),
IF(FORECAST($C301,D$305:D$316,$C$305:$C$316)&lt;0,0,
IF(FORECAST($C301,D$305:D$316,$C$305:$C$316)&gt;100,100,
FORECAST($C301,D$305:D$316,$C$305:$C$316))))</f>
        <v>73.824697919257687</v>
      </c>
      <c r="E301" s="259"/>
      <c r="F301" s="260"/>
      <c r="G301" s="260"/>
      <c r="H301" s="261">
        <f ca="true">IF(MAX(C305:C316)-MIN(C305:C316)&lt;5,AVERAGEIF(C305:C316,"&gt;0",H305:H316),
IF(FORECAST($C301,H$305:H$316,$C$305:$C$316)&lt;0,0,
IF(FORECAST($C301,H$305:H$316,$C$305:$C$316)&gt;100,100,
FORECAST($C301,H$305:H$316,$C$305:$C$316))))</f>
        <v>14.186644364162476</v>
      </c>
      <c r="I301" s="258">
        <f ca="true">IF(MAX(C305:C316)-MIN(C305:C316)&lt;5,AVERAGEIF(C305:C316,"&gt;0",I305:I316),
IF(FORECAST($C301,I$305:I$316,$C$305:$C$316)&lt;0,0,
IF(FORECAST($C301,I$305:I$316,$C$305:$C$316)&gt;100,100,
FORECAST($C301,I$305:I$316,$C$305:$C$316))))</f>
        <v>93.745137174870294</v>
      </c>
      <c r="J301" s="259"/>
      <c r="K301" s="260"/>
      <c r="L301" s="260"/>
      <c r="M301" s="261">
        <f ca="true">IF(MAX(C305:C316)-MIN(C305:C316)&lt;5,AVERAGEIF(C305:C316,"&gt;0",M305:M316),
IF(FORECAST($C301,M$305:M$316,$C$305:$C$316)&lt;0,0,
IF(FORECAST($C301,M$305:M$316,$C$305:$C$316)&gt;100,100,
FORECAST($C301,M$305:M$316,$C$305:$C$316))))</f>
        <v>2.7559744247732851</v>
      </c>
      <c r="N301" s="258">
        <f ca="true">IF(MAX(C305:C316)-MIN(C305:C316)&lt;5,AVERAGEIF(C305:C316,"&gt;0",N305:N316),
IF(FORECAST($C301,N$305:N$316,$C$305:$C$316)&lt;0,0,
IF(FORECAST($C301,N$305:N$316,$C$305:$C$316)&gt;100,100,
FORECAST($C301,N$305:N$316,$C$305:$C$316))))</f>
        <v>99.39144501798603</v>
      </c>
      <c r="O301" s="259"/>
      <c r="P301" s="260"/>
      <c r="Q301" s="260"/>
      <c r="R301" s="261">
        <f ca="true">IF(MAX(C305:C316)-MIN(C305:C316)&lt;5,AVERAGEIF(C305:C316,"&gt;0",R305:R316),
IF(FORECAST($C301,R$305:R$316,$C$305:$C$316)&lt;0,0,
IF(FORECAST($C301,R$305:R$316,$C$305:$C$316)&gt;100,100,
FORECAST($C301,R$305:R$316,$C$305:$C$316))))</f>
        <v>0.80423239992380502</v>
      </c>
      <c r="S301" s="258">
        <f ca="true">IF(MAX(C305:C316)-MIN(C305:C316)&lt;5,AVERAGEIF(C305:C316,"&gt;0",S305:S316),
IF(FORECAST($C301,S$305:S$316,$C$305:$C$316)&lt;0,0,
IF(FORECAST($C301,S$305:S$316,$C$305:$C$316)&gt;100,100,
FORECAST($C301,S$305:S$316,$C$305:$C$316))))</f>
        <v>100</v>
      </c>
      <c r="T301" s="259"/>
      <c r="U301" s="260"/>
      <c r="V301" s="260"/>
      <c r="W301" s="261">
        <f ca="true">IF(MAX(C305:C316)-MIN(C305:C316)&lt;5,AVERAGEIF(C305:C316,"&gt;0",W305:W316),
IF(FORECAST($C301,W$305:W$316,$C$305:$C$316)&lt;0,0,
IF(FORECAST($C301,W$305:W$316,$C$305:$C$316)&gt;100,100,
FORECAST($C301,W$305:W$316,$C$305:$C$316))))</f>
        <v>0.28936027084747451</v>
      </c>
      <c r="X301" s="258">
        <f ca="true">IF(MAX(C305:C316)-MIN(C305:C316)&lt;5,AVERAGEIF(C305:C316,"&gt;0",X305:X316),
IF(FORECAST($C301,X$305:X$316,$C$305:$C$316)&lt;0,0,
IF(FORECAST($C301,X$305:X$316,$C$305:$C$316)&gt;100,100,
FORECAST($C301,X$305:X$316,$C$305:$C$316))))</f>
        <v>100</v>
      </c>
      <c r="Y301" s="259"/>
      <c r="Z301" s="260"/>
      <c r="AA301" s="260"/>
      <c r="AB301" s="261">
        <f ca="true">IF(MAX(C305:C316)-MIN(C305:C316)&lt;5,AVERAGEIF(C305:C316,"&gt;0",AB305:AB316),
IF(FORECAST($C301,AB$305:AB$316,$C$305:$C$316)&lt;0,0,
IF(FORECAST($C301,AB$305:AB$316,$C$305:$C$316)&gt;100,100,
FORECAST($C301,AB$305:AB$316,$C$305:$C$316))))</f>
        <v>1.9426668031545358E-2</v>
      </c>
    </row>
    <row r="302" hidden="true" x14ac:dyDescent="0.2">
      <c r="A302" s="925"/>
      <c r="B302" s="926"/>
      <c r="C302" s="236">
        <f>MaxRegYear(C300,C305:C316)</f>
        <v>2017</v>
      </c>
      <c r="D302" s="262">
        <f ca="true">IF(MAX(C305:C316)-MIN(C305:C316)&lt;5,AVERAGEIF(C305:C316,"&gt;0",D305:D316),
IF(FORECAST($C302,D$305:D$316,$C$305:$C$316)&lt;0,0,
IF(FORECAST($C302,D$305:D$316,$C$305:$C$316)&gt;100,100,
FORECAST($C302,D$305:D$316,$C$305:$C$316))))</f>
        <v>97.695177535041239</v>
      </c>
      <c r="E302" s="263"/>
      <c r="F302" s="264"/>
      <c r="G302" s="264"/>
      <c r="H302" s="265">
        <f ca="true">IF(MAX(C305:C316)-MIN(C305:C316)&lt;5,AVERAGEIF(C305:C316,"&gt;0",H305:H316),
IF(FORECAST($C302,H$305:H$316,$C$305:$C$316)&lt;0,0,
IF(FORECAST($C302,H$305:H$316,$C$305:$C$316)&gt;100,100,
FORECAST($C302,H$305:H$316,$C$305:$C$316))))</f>
        <v>0</v>
      </c>
      <c r="I302" s="262">
        <f ca="true">IF(MAX(C305:C316)-MIN(C305:C316)&lt;5,AVERAGEIF(C305:C316,"&gt;0",I305:I316),
IF(FORECAST($C302,I$305:I$316,$C$305:$C$316)&lt;0,0,
IF(FORECAST($C302,I$305:I$316,$C$305:$C$316)&gt;100,100,
FORECAST($C302,I$305:I$316,$C$305:$C$316))))</f>
        <v>92.990171741567934</v>
      </c>
      <c r="J302" s="263"/>
      <c r="K302" s="264"/>
      <c r="L302" s="264"/>
      <c r="M302" s="265">
        <f ca="true">IF(MAX(C305:C316)-MIN(C305:C316)&lt;5,AVERAGEIF(C305:C316,"&gt;0",M305:M316),
IF(FORECAST($C302,M$305:M$316,$C$305:$C$316)&lt;0,0,
IF(FORECAST($C302,M$305:M$316,$C$305:$C$316)&gt;100,100,
FORECAST($C302,M$305:M$316,$C$305:$C$316))))</f>
        <v>0</v>
      </c>
      <c r="N302" s="262">
        <f ca="true">IF(MAX(C305:C316)-MIN(C305:C316)&lt;5,AVERAGEIF(C305:C316,"&gt;0",N305:N316),
IF(FORECAST($C302,N$305:N$316,$C$305:$C$316)&lt;0,0,
IF(FORECAST($C302,N$305:N$316,$C$305:$C$316)&gt;100,100,
FORECAST($C302,N$305:N$316,$C$305:$C$316))))</f>
        <v>91.856367363801382</v>
      </c>
      <c r="O302" s="263"/>
      <c r="P302" s="264"/>
      <c r="Q302" s="264"/>
      <c r="R302" s="265">
        <f ca="true">IF(MAX(C305:C316)-MIN(C305:C316)&lt;5,AVERAGEIF(C305:C316,"&gt;0",R305:R316),
IF(FORECAST($C302,R$305:R$316,$C$305:$C$316)&lt;0,0,
IF(FORECAST($C302,R$305:R$316,$C$305:$C$316)&gt;100,100,
FORECAST($C302,R$305:R$316,$C$305:$C$316))))</f>
        <v>0</v>
      </c>
      <c r="S302" s="262">
        <f ca="true">IF(MAX(C305:C316)-MIN(C305:C316)&lt;5,AVERAGEIF(C305:C316,"&gt;0",S305:S316),
IF(FORECAST($C302,S$305:S$316,$C$305:$C$316)&lt;0,0,
IF(FORECAST($C302,S$305:S$316,$C$305:$C$316)&gt;100,100,
FORECAST($C302,S$305:S$316,$C$305:$C$316))))</f>
        <v>89.042580045899058</v>
      </c>
      <c r="T302" s="263"/>
      <c r="U302" s="264"/>
      <c r="V302" s="264"/>
      <c r="W302" s="265">
        <f ca="true">IF(MAX(C305:C316)-MIN(C305:C316)&lt;5,AVERAGEIF(C305:C316,"&gt;0",W305:W316),
IF(FORECAST($C302,W$305:W$316,$C$305:$C$316)&lt;0,0,
IF(FORECAST($C302,W$305:W$316,$C$305:$C$316)&gt;100,100,
FORECAST($C302,W$305:W$316,$C$305:$C$316))))</f>
        <v>0</v>
      </c>
      <c r="X302" s="262">
        <f ca="true">IF(MAX(C305:C316)-MIN(C305:C316)&lt;5,AVERAGEIF(C305:C316,"&gt;0",X305:X316),
IF(FORECAST($C302,X$305:X$316,$C$305:$C$316)&lt;0,0,
IF(FORECAST($C302,X$305:X$316,$C$305:$C$316)&gt;100,100,
FORECAST($C302,X$305:X$316,$C$305:$C$316))))</f>
        <v>89.457460525292845</v>
      </c>
      <c r="Y302" s="263"/>
      <c r="Z302" s="264"/>
      <c r="AA302" s="264"/>
      <c r="AB302" s="265">
        <f ca="true">IF(MAX(C305:C316)-MIN(C305:C316)&lt;5,AVERAGEIF(C305:C316,"&gt;0",AB305:AB316),
IF(FORECAST($C302,AB$305:AB$316,$C$305:$C$316)&lt;0,0,
IF(FORECAST($C302,AB$305:AB$316,$C$305:$C$316)&gt;100,100,
FORECAST($C302,AB$305:AB$316,$C$305:$C$316))))</f>
        <v>0</v>
      </c>
    </row>
    <row r="303" ht="9" customHeight="true" x14ac:dyDescent="0.2">
      <c r="D303" s="266"/>
      <c r="I303" s="266"/>
      <c r="K303" s="226"/>
      <c r="L303" s="226"/>
      <c r="N303" s="266"/>
      <c r="P303" s="226"/>
      <c r="Q303" s="226"/>
      <c r="S303" s="266"/>
      <c r="U303" s="226"/>
      <c r="V303" s="226"/>
      <c r="X303" s="266"/>
      <c r="Z303" s="226"/>
      <c r="AA303" s="226"/>
      <c r="AB303" s="267"/>
    </row>
    <row r="304" ht="22.5" customHeight="true" x14ac:dyDescent="0.2">
      <c r="B304" s="289" t="s">
        <v>8</v>
      </c>
      <c r="C304" s="269" t="s">
        <v>9</v>
      </c>
      <c r="D304" s="270" t="s">
        <v>14</v>
      </c>
      <c r="E304" s="230" t="s">
        <v>26</v>
      </c>
      <c r="F304" s="271"/>
      <c r="G304" s="271"/>
      <c r="H304" s="272" t="s">
        <v>19</v>
      </c>
      <c r="I304" s="270" t="s">
        <v>14</v>
      </c>
      <c r="J304" s="230" t="s">
        <v>26</v>
      </c>
      <c r="K304" s="271"/>
      <c r="L304" s="271"/>
      <c r="M304" s="272" t="s">
        <v>19</v>
      </c>
      <c r="N304" s="270" t="s">
        <v>14</v>
      </c>
      <c r="O304" s="230" t="s">
        <v>26</v>
      </c>
      <c r="P304" s="271"/>
      <c r="Q304" s="271"/>
      <c r="R304" s="272" t="s">
        <v>19</v>
      </c>
      <c r="S304" s="270" t="s">
        <v>14</v>
      </c>
      <c r="T304" s="230" t="s">
        <v>26</v>
      </c>
      <c r="U304" s="271"/>
      <c r="V304" s="271"/>
      <c r="W304" s="272" t="s">
        <v>19</v>
      </c>
      <c r="X304" s="270" t="s">
        <v>14</v>
      </c>
      <c r="Y304" s="230" t="s">
        <v>26</v>
      </c>
      <c r="Z304" s="271"/>
      <c r="AA304" s="271"/>
      <c r="AB304" s="272" t="s">
        <v>19</v>
      </c>
      <c r="AD304" s="273"/>
    </row>
    <row r="305" x14ac:dyDescent="0.2">
      <c r="A305" s="274"/>
      <c r="B305" s="542" t="s">
        <v>178</v>
      </c>
      <c r="C305" s="543">
        <v>2000</v>
      </c>
      <c r="D305" s="188">
        <f t="shared" ref="D305:D316" ca="true" si="45">IF(ISERROR(INDIRECT(CONCATENATE($B305,"!M122"))),"",INDIRECT(CONCATENATE($B305,"!M122")))</f>
        <v>65.019120692920737</v>
      </c>
      <c r="E305" s="278" t="str">
        <f t="shared" ref="E305:E316" ca="true" si="46">IF(ISERROR(INDIRECT(CONCATENATE($B305,"!M129"))),"",INDIRECT(CONCATENATE($B305,"!M129")))</f>
        <v>N/A</v>
      </c>
      <c r="F305" s="276"/>
      <c r="G305" s="276"/>
      <c r="H305" s="277">
        <f t="shared" ref="H305:H316" ca="true" si="47">IF(ISERROR(INDIRECT(CONCATENATE($B305,"!M127"))),"",INDIRECT(CONCATENATE($B305,"!M127")))</f>
        <v>17.604979249678841</v>
      </c>
      <c r="I305" s="188">
        <f t="shared" ref="I305:I316" ca="true" si="48">IF(ISERROR(INDIRECT(CONCATENATE($B305,"!N122"))),"",INDIRECT(CONCATENATE($B305,"!N122")))</f>
        <v>88.522715369425512</v>
      </c>
      <c r="J305" s="275" t="str">
        <f t="shared" ref="J305:J316" ca="true" si="49">IF(ISERROR(INDIRECT(CONCATENATE($B305,"!N129"))),"",INDIRECT(CONCATENATE($B305,"!N129")))</f>
        <v>N/A</v>
      </c>
      <c r="K305" s="276"/>
      <c r="L305" s="276"/>
      <c r="M305" s="277">
        <f t="shared" ref="M305:M316" ca="true" si="50">IF(ISERROR(INDIRECT(CONCATENATE($B305,"!N127"))),"",INDIRECT(CONCATENATE($B305,"!N127")))</f>
        <v>4.1239932636166818</v>
      </c>
      <c r="N305" s="188">
        <f t="shared" ref="N305:N316" ca="true" si="51">IF(ISERROR(INDIRECT(CONCATENATE($B305,"!O122"))),"",INDIRECT(CONCATENATE($B305,"!O122")))</f>
        <v>95.813865700248229</v>
      </c>
      <c r="O305" s="275" t="str">
        <f t="shared" ref="O305:O316" ca="true" si="52">IF(ISERROR(INDIRECT(CONCATENATE($B305,"!O129"))),"",INDIRECT(CONCATENATE($B305,"!O129")))</f>
        <v>N/A</v>
      </c>
      <c r="P305" s="276"/>
      <c r="Q305" s="276"/>
      <c r="R305" s="277">
        <f t="shared" ref="R305:R316" ca="true" si="53">IF(ISERROR(INDIRECT(CONCATENATE($B305,"!O127"))),"",INDIRECT(CONCATENATE($B305,"!O127")))</f>
        <v>1.2400729104162376</v>
      </c>
      <c r="S305" s="188">
        <f t="shared" ref="S305:S316" ca="true" si="54">IF(ISERROR(INDIRECT(CONCATENATE($B305,"!P122"))),"",INDIRECT(CONCATENATE($B305,"!P122")))</f>
        <v>99.716305232808182</v>
      </c>
      <c r="T305" s="275" t="str">
        <f t="shared" ref="T305:T316" ca="true" si="55">IF(ISERROR(INDIRECT(CONCATENATE($B305,"!P129"))),"",INDIRECT(CONCATENATE($B305,"!P129")))</f>
        <v>N/A</v>
      </c>
      <c r="U305" s="276"/>
      <c r="V305" s="276"/>
      <c r="W305" s="277">
        <f t="shared" ref="W305:W316" ca="true" si="56">IF(ISERROR(INDIRECT(CONCATENATE($B305,"!P127"))),"",INDIRECT(CONCATENATE($B305,"!P127")))</f>
        <v>0.28369476719156989</v>
      </c>
      <c r="X305" s="188">
        <f t="shared" ref="X305:X316" ca="true" si="57">IF(ISERROR(INDIRECT(CONCATENATE($B305,"!Q122"))),"",INDIRECT(CONCATENATE($B305,"!Q122")))</f>
        <v>99.958601782115906</v>
      </c>
      <c r="Y305" s="275" t="str">
        <f t="shared" ref="Y305:Y316" ca="true" si="58">IF(ISERROR(INDIRECT(CONCATENATE($B305,"!Q129"))),"",INDIRECT(CONCATENATE($B305,"!Q129")))</f>
        <v>N/A</v>
      </c>
      <c r="Z305" s="276"/>
      <c r="AA305" s="276"/>
      <c r="AB305" s="277">
        <f t="shared" ref="AB305:AB316" ca="true" si="59">IF(ISERROR(INDIRECT(CONCATENATE($B305,"!Q2127"))),"",INDIRECT(CONCATENATE($B305,"!Q127")))</f>
        <v>4.1398217884349539E-2</v>
      </c>
    </row>
    <row r="306" x14ac:dyDescent="0.2">
      <c r="A306" s="274"/>
      <c r="B306" s="544" t="s">
        <v>273</v>
      </c>
      <c r="C306" s="545">
        <v>2003</v>
      </c>
      <c r="D306" s="189">
        <f t="shared" ca="true" si="45"/>
        <v>78.41962017290777</v>
      </c>
      <c r="E306" s="278" t="str">
        <f t="shared" ca="true" si="46"/>
        <v>N/A</v>
      </c>
      <c r="F306" s="276"/>
      <c r="G306" s="276"/>
      <c r="H306" s="279">
        <f t="shared" ca="true" si="47"/>
        <v>10.043932549233547</v>
      </c>
      <c r="I306" s="189">
        <f t="shared" ca="true" si="48"/>
        <v>94.711390148786137</v>
      </c>
      <c r="J306" s="278" t="str">
        <f t="shared" ca="true" si="49"/>
        <v>N/A</v>
      </c>
      <c r="K306" s="276"/>
      <c r="L306" s="276"/>
      <c r="M306" s="279">
        <f t="shared" ca="true" si="50"/>
        <v>0.71447299300726241</v>
      </c>
      <c r="N306" s="189">
        <f t="shared" ca="true" si="51"/>
        <v>98.952478358244278</v>
      </c>
      <c r="O306" s="278" t="str">
        <f t="shared" ca="true" si="52"/>
        <v>N/A</v>
      </c>
      <c r="P306" s="276"/>
      <c r="Q306" s="276"/>
      <c r="R306" s="279">
        <f t="shared" ca="true" si="53"/>
        <v>0.35214258847818664</v>
      </c>
      <c r="S306" s="189">
        <f t="shared" ca="true" si="54"/>
        <v>99.811674254597648</v>
      </c>
      <c r="T306" s="278" t="str">
        <f t="shared" ca="true" si="55"/>
        <v>N/A</v>
      </c>
      <c r="U306" s="276"/>
      <c r="V306" s="276"/>
      <c r="W306" s="279">
        <f t="shared" ca="true" si="56"/>
        <v>0.18832574540253341</v>
      </c>
      <c r="X306" s="189">
        <f t="shared" ca="true" si="57"/>
        <v>100.00000000000036</v>
      </c>
      <c r="Y306" s="278" t="str">
        <f t="shared" ca="true" si="58"/>
        <v>N/A</v>
      </c>
      <c r="Z306" s="276"/>
      <c r="AA306" s="276"/>
      <c r="AB306" s="279">
        <f t="shared" ca="true" si="59"/>
        <v>0</v>
      </c>
    </row>
    <row r="307" x14ac:dyDescent="0.2">
      <c r="A307" s="274"/>
      <c r="B307" s="544" t="s">
        <v>341</v>
      </c>
      <c r="C307" s="545">
        <v>2005</v>
      </c>
      <c r="D307" s="189">
        <f t="shared" ca="true" si="45"/>
        <v>87.058527371027736</v>
      </c>
      <c r="E307" s="278" t="str">
        <f t="shared" ca="true" si="46"/>
        <v>N/A</v>
      </c>
      <c r="F307" s="276"/>
      <c r="G307" s="276"/>
      <c r="H307" s="279">
        <f t="shared" ca="true" si="47"/>
        <v>6.5859106862689059</v>
      </c>
      <c r="I307" s="189">
        <f t="shared" ca="true" si="48"/>
        <v>96.314987282145736</v>
      </c>
      <c r="J307" s="278" t="str">
        <f t="shared" ca="true" si="49"/>
        <v>N/A</v>
      </c>
      <c r="K307" s="276"/>
      <c r="L307" s="276"/>
      <c r="M307" s="279">
        <f t="shared" ca="true" si="50"/>
        <v>1.9288681484110528</v>
      </c>
      <c r="N307" s="189">
        <f t="shared" ca="true" si="51"/>
        <v>99.124595892903415</v>
      </c>
      <c r="O307" s="278" t="str">
        <f t="shared" ca="true" si="52"/>
        <v>N/A</v>
      </c>
      <c r="P307" s="276"/>
      <c r="Q307" s="276"/>
      <c r="R307" s="279">
        <f t="shared" ca="true" si="53"/>
        <v>0.28967060435677372</v>
      </c>
      <c r="S307" s="189">
        <f t="shared" ca="true" si="54"/>
        <v>99.670419708113016</v>
      </c>
      <c r="T307" s="278" t="str">
        <f t="shared" ca="true" si="55"/>
        <v>N/A</v>
      </c>
      <c r="U307" s="276"/>
      <c r="V307" s="276"/>
      <c r="W307" s="279">
        <f t="shared" ca="true" si="56"/>
        <v>0.32502947124457804</v>
      </c>
      <c r="X307" s="189">
        <f t="shared" ca="true" si="57"/>
        <v>100.0000000000005</v>
      </c>
      <c r="Y307" s="278" t="str">
        <f t="shared" ca="true" si="58"/>
        <v>N/A</v>
      </c>
      <c r="Z307" s="276"/>
      <c r="AA307" s="276"/>
      <c r="AB307" s="279">
        <f t="shared" ca="true" si="59"/>
        <v>0</v>
      </c>
      <c r="AD307" s="280"/>
    </row>
    <row r="308" x14ac:dyDescent="0.2">
      <c r="A308" s="274"/>
      <c r="B308" s="544" t="s">
        <v>167</v>
      </c>
      <c r="C308" s="545">
        <v>2008</v>
      </c>
      <c r="D308" s="189">
        <f t="shared" ca="true" si="45"/>
        <v>95.5</v>
      </c>
      <c r="E308" s="278">
        <f t="shared" ca="true" si="46"/>
        <v>89</v>
      </c>
      <c r="F308" s="276"/>
      <c r="G308" s="276"/>
      <c r="H308" s="279">
        <f t="shared" ca="true" si="47"/>
        <v>3.8</v>
      </c>
      <c r="I308" s="189">
        <f t="shared" ca="true" si="48"/>
        <v>99.5</v>
      </c>
      <c r="J308" s="278">
        <f t="shared" ca="true" si="49"/>
        <v>92.2</v>
      </c>
      <c r="K308" s="276"/>
      <c r="L308" s="276"/>
      <c r="M308" s="279">
        <f t="shared" ca="true" si="50"/>
        <v>0.3</v>
      </c>
      <c r="N308" s="189">
        <f t="shared" ca="true" si="51"/>
        <v>99.8</v>
      </c>
      <c r="O308" s="278">
        <f t="shared" ca="true" si="52"/>
        <v>94.7</v>
      </c>
      <c r="P308" s="276"/>
      <c r="Q308" s="276"/>
      <c r="R308" s="279">
        <f t="shared" ca="true" si="53"/>
        <v>0.1</v>
      </c>
      <c r="S308" s="189">
        <f t="shared" ca="true" si="54"/>
        <v>99.9</v>
      </c>
      <c r="T308" s="278">
        <f t="shared" ca="true" si="55"/>
        <v>96.5</v>
      </c>
      <c r="U308" s="276"/>
      <c r="V308" s="276"/>
      <c r="W308" s="279">
        <f t="shared" ca="true" si="56"/>
        <v>0</v>
      </c>
      <c r="X308" s="189">
        <f t="shared" ca="true" si="57"/>
        <v>99.9</v>
      </c>
      <c r="Y308" s="278">
        <f t="shared" ca="true" si="58"/>
        <v>98.6</v>
      </c>
      <c r="Z308" s="276"/>
      <c r="AA308" s="276"/>
      <c r="AB308" s="279">
        <f t="shared" ca="true" si="59"/>
        <v>0</v>
      </c>
    </row>
    <row r="309" x14ac:dyDescent="0.2">
      <c r="A309" s="274"/>
      <c r="B309" s="544" t="s">
        <v>166</v>
      </c>
      <c r="C309" s="545">
        <v>2014</v>
      </c>
      <c r="D309" s="189">
        <f t="shared" ca="true" si="45"/>
        <v>85.750634308920695</v>
      </c>
      <c r="E309" s="278">
        <f t="shared" ca="true" si="46"/>
        <v>95.455903941978065</v>
      </c>
      <c r="F309" s="276"/>
      <c r="G309" s="276"/>
      <c r="H309" s="279">
        <f t="shared" ca="true" si="47"/>
        <v>0.18967082959907275</v>
      </c>
      <c r="I309" s="189">
        <f t="shared" ca="true" si="48"/>
        <v>87.575969627055898</v>
      </c>
      <c r="J309" s="278">
        <f t="shared" ca="true" si="49"/>
        <v>94.649075373947866</v>
      </c>
      <c r="K309" s="276"/>
      <c r="L309" s="276"/>
      <c r="M309" s="279">
        <f t="shared" ca="true" si="50"/>
        <v>0.2544254070861855</v>
      </c>
      <c r="N309" s="189">
        <f t="shared" ca="true" si="51"/>
        <v>88.985922603987916</v>
      </c>
      <c r="O309" s="278">
        <f t="shared" ca="true" si="52"/>
        <v>95.685515791485301</v>
      </c>
      <c r="P309" s="276"/>
      <c r="Q309" s="276"/>
      <c r="R309" s="279">
        <f t="shared" ca="true" si="53"/>
        <v>3.6708726536111555E-2</v>
      </c>
      <c r="S309" s="189">
        <f t="shared" ca="true" si="54"/>
        <v>86.837255717547961</v>
      </c>
      <c r="T309" s="278">
        <f t="shared" ca="true" si="55"/>
        <v>98.267199679381818</v>
      </c>
      <c r="U309" s="276"/>
      <c r="V309" s="276"/>
      <c r="W309" s="279">
        <f t="shared" ca="true" si="56"/>
        <v>0</v>
      </c>
      <c r="X309" s="189">
        <f t="shared" ca="true" si="57"/>
        <v>90.025116971695809</v>
      </c>
      <c r="Y309" s="278">
        <f t="shared" ca="true" si="58"/>
        <v>99.76115271971166</v>
      </c>
      <c r="Z309" s="276"/>
      <c r="AA309" s="276"/>
      <c r="AB309" s="279">
        <f t="shared" ca="true" si="59"/>
        <v>2.9732756362574261E-3</v>
      </c>
    </row>
    <row r="310" x14ac:dyDescent="0.2">
      <c r="A310" s="274"/>
      <c r="B310" s="544" t="s">
        <v>576</v>
      </c>
      <c r="C310" s="545">
        <v>2015</v>
      </c>
      <c r="D310" s="189">
        <f t="shared" ca="true" si="45"/>
        <v>94.38684865860786</v>
      </c>
      <c r="E310" s="278">
        <f t="shared" ca="true" si="46"/>
        <v>93.316077234382959</v>
      </c>
      <c r="F310" s="276"/>
      <c r="G310" s="276"/>
      <c r="H310" s="279">
        <f t="shared" ca="true" si="47"/>
        <v>0.41027497816591829</v>
      </c>
      <c r="I310" s="189">
        <f t="shared" ca="true" si="48"/>
        <v>93.847322710125724</v>
      </c>
      <c r="J310" s="278">
        <f t="shared" ca="true" si="49"/>
        <v>96.241165681790037</v>
      </c>
      <c r="K310" s="276"/>
      <c r="L310" s="276"/>
      <c r="M310" s="279">
        <f t="shared" ca="true" si="50"/>
        <v>0</v>
      </c>
      <c r="N310" s="189">
        <f t="shared" ca="true" si="51"/>
        <v>93.726013762043564</v>
      </c>
      <c r="O310" s="278">
        <f t="shared" ca="true" si="52"/>
        <v>98.088586311650886</v>
      </c>
      <c r="P310" s="276"/>
      <c r="Q310" s="276"/>
      <c r="R310" s="279">
        <f t="shared" ca="true" si="53"/>
        <v>0</v>
      </c>
      <c r="S310" s="189">
        <f t="shared" ca="true" si="54"/>
        <v>92.254753368878312</v>
      </c>
      <c r="T310" s="278">
        <f t="shared" ca="true" si="55"/>
        <v>98.939005662015944</v>
      </c>
      <c r="U310" s="276"/>
      <c r="V310" s="276"/>
      <c r="W310" s="279">
        <f t="shared" ca="true" si="56"/>
        <v>0</v>
      </c>
      <c r="X310" s="189">
        <f t="shared" ca="true" si="57"/>
        <v>90.207103418831267</v>
      </c>
      <c r="Y310" s="278">
        <f t="shared" ca="true" si="58"/>
        <v>99.762796113176535</v>
      </c>
      <c r="Z310" s="276"/>
      <c r="AA310" s="276"/>
      <c r="AB310" s="279">
        <f t="shared" ca="true" si="59"/>
        <v>0</v>
      </c>
    </row>
    <row r="311" x14ac:dyDescent="0.2">
      <c r="A311" s="274"/>
      <c r="B311" s="544"/>
      <c r="C311" s="545"/>
      <c r="D311" s="189" t="str">
        <f t="shared" ca="true" si="45"/>
        <v/>
      </c>
      <c r="E311" s="278" t="str">
        <f t="shared" ca="true" si="46"/>
        <v/>
      </c>
      <c r="F311" s="276"/>
      <c r="G311" s="276"/>
      <c r="H311" s="279" t="str">
        <f t="shared" ca="true" si="47"/>
        <v/>
      </c>
      <c r="I311" s="189" t="str">
        <f t="shared" ca="true" si="48"/>
        <v/>
      </c>
      <c r="J311" s="278" t="str">
        <f t="shared" ca="true" si="49"/>
        <v/>
      </c>
      <c r="K311" s="276"/>
      <c r="L311" s="276"/>
      <c r="M311" s="279" t="str">
        <f t="shared" ca="true" si="50"/>
        <v/>
      </c>
      <c r="N311" s="189" t="str">
        <f t="shared" ca="true" si="51"/>
        <v/>
      </c>
      <c r="O311" s="278" t="str">
        <f t="shared" ca="true" si="52"/>
        <v/>
      </c>
      <c r="P311" s="276"/>
      <c r="Q311" s="276"/>
      <c r="R311" s="279" t="str">
        <f t="shared" ca="true" si="53"/>
        <v/>
      </c>
      <c r="S311" s="189" t="str">
        <f t="shared" ca="true" si="54"/>
        <v/>
      </c>
      <c r="T311" s="278" t="str">
        <f t="shared" ca="true" si="55"/>
        <v/>
      </c>
      <c r="U311" s="276"/>
      <c r="V311" s="276"/>
      <c r="W311" s="279" t="str">
        <f t="shared" ca="true" si="56"/>
        <v/>
      </c>
      <c r="X311" s="189" t="str">
        <f t="shared" ca="true" si="57"/>
        <v/>
      </c>
      <c r="Y311" s="278" t="str">
        <f t="shared" ca="true" si="58"/>
        <v/>
      </c>
      <c r="Z311" s="276"/>
      <c r="AA311" s="276"/>
      <c r="AB311" s="279" t="str">
        <f t="shared" ca="true" si="59"/>
        <v/>
      </c>
    </row>
    <row r="312" x14ac:dyDescent="0.2">
      <c r="A312" s="274"/>
      <c r="B312" s="544"/>
      <c r="C312" s="545"/>
      <c r="D312" s="189" t="str">
        <f t="shared" ca="true" si="45"/>
        <v/>
      </c>
      <c r="E312" s="278" t="str">
        <f t="shared" ca="true" si="46"/>
        <v/>
      </c>
      <c r="F312" s="276"/>
      <c r="G312" s="276"/>
      <c r="H312" s="279" t="str">
        <f t="shared" ca="true" si="47"/>
        <v/>
      </c>
      <c r="I312" s="189" t="str">
        <f t="shared" ca="true" si="48"/>
        <v/>
      </c>
      <c r="J312" s="278" t="str">
        <f t="shared" ca="true" si="49"/>
        <v/>
      </c>
      <c r="K312" s="276"/>
      <c r="L312" s="276"/>
      <c r="M312" s="279" t="str">
        <f t="shared" ca="true" si="50"/>
        <v/>
      </c>
      <c r="N312" s="189" t="str">
        <f t="shared" ca="true" si="51"/>
        <v/>
      </c>
      <c r="O312" s="278" t="str">
        <f t="shared" ca="true" si="52"/>
        <v/>
      </c>
      <c r="P312" s="276"/>
      <c r="Q312" s="276"/>
      <c r="R312" s="279" t="str">
        <f t="shared" ca="true" si="53"/>
        <v/>
      </c>
      <c r="S312" s="189" t="str">
        <f t="shared" ca="true" si="54"/>
        <v/>
      </c>
      <c r="T312" s="278" t="str">
        <f t="shared" ca="true" si="55"/>
        <v/>
      </c>
      <c r="U312" s="276"/>
      <c r="V312" s="276"/>
      <c r="W312" s="279" t="str">
        <f t="shared" ca="true" si="56"/>
        <v/>
      </c>
      <c r="X312" s="189" t="str">
        <f t="shared" ca="true" si="57"/>
        <v/>
      </c>
      <c r="Y312" s="278" t="str">
        <f t="shared" ca="true" si="58"/>
        <v/>
      </c>
      <c r="Z312" s="276"/>
      <c r="AA312" s="276"/>
      <c r="AB312" s="279" t="str">
        <f t="shared" ca="true" si="59"/>
        <v/>
      </c>
    </row>
    <row r="313" x14ac:dyDescent="0.2">
      <c r="A313" s="274"/>
      <c r="B313" s="544"/>
      <c r="C313" s="545"/>
      <c r="D313" s="189" t="str">
        <f t="shared" ca="true" si="45"/>
        <v/>
      </c>
      <c r="E313" s="278" t="str">
        <f t="shared" ca="true" si="46"/>
        <v/>
      </c>
      <c r="F313" s="276"/>
      <c r="G313" s="276"/>
      <c r="H313" s="279" t="str">
        <f t="shared" ca="true" si="47"/>
        <v/>
      </c>
      <c r="I313" s="189" t="str">
        <f t="shared" ca="true" si="48"/>
        <v/>
      </c>
      <c r="J313" s="278" t="str">
        <f t="shared" ca="true" si="49"/>
        <v/>
      </c>
      <c r="K313" s="276"/>
      <c r="L313" s="276"/>
      <c r="M313" s="279" t="str">
        <f t="shared" ca="true" si="50"/>
        <v/>
      </c>
      <c r="N313" s="189" t="str">
        <f t="shared" ca="true" si="51"/>
        <v/>
      </c>
      <c r="O313" s="278" t="str">
        <f t="shared" ca="true" si="52"/>
        <v/>
      </c>
      <c r="P313" s="276"/>
      <c r="Q313" s="276"/>
      <c r="R313" s="279" t="str">
        <f t="shared" ca="true" si="53"/>
        <v/>
      </c>
      <c r="S313" s="189" t="str">
        <f t="shared" ca="true" si="54"/>
        <v/>
      </c>
      <c r="T313" s="278" t="str">
        <f t="shared" ca="true" si="55"/>
        <v/>
      </c>
      <c r="U313" s="276"/>
      <c r="V313" s="276"/>
      <c r="W313" s="279" t="str">
        <f t="shared" ca="true" si="56"/>
        <v/>
      </c>
      <c r="X313" s="189" t="str">
        <f t="shared" ca="true" si="57"/>
        <v/>
      </c>
      <c r="Y313" s="278" t="str">
        <f t="shared" ca="true" si="58"/>
        <v/>
      </c>
      <c r="Z313" s="276"/>
      <c r="AA313" s="276"/>
      <c r="AB313" s="279" t="str">
        <f t="shared" ca="true" si="59"/>
        <v/>
      </c>
    </row>
    <row r="314" x14ac:dyDescent="0.2">
      <c r="A314" s="274"/>
      <c r="B314" s="544"/>
      <c r="C314" s="545"/>
      <c r="D314" s="189" t="str">
        <f t="shared" ca="true" si="45"/>
        <v/>
      </c>
      <c r="E314" s="278" t="str">
        <f t="shared" ca="true" si="46"/>
        <v/>
      </c>
      <c r="F314" s="276"/>
      <c r="G314" s="276"/>
      <c r="H314" s="279" t="str">
        <f t="shared" ca="true" si="47"/>
        <v/>
      </c>
      <c r="I314" s="189" t="str">
        <f t="shared" ca="true" si="48"/>
        <v/>
      </c>
      <c r="J314" s="278" t="str">
        <f t="shared" ca="true" si="49"/>
        <v/>
      </c>
      <c r="K314" s="276"/>
      <c r="L314" s="276"/>
      <c r="M314" s="279" t="str">
        <f t="shared" ca="true" si="50"/>
        <v/>
      </c>
      <c r="N314" s="189" t="str">
        <f t="shared" ca="true" si="51"/>
        <v/>
      </c>
      <c r="O314" s="278" t="str">
        <f t="shared" ca="true" si="52"/>
        <v/>
      </c>
      <c r="P314" s="276"/>
      <c r="Q314" s="276"/>
      <c r="R314" s="279" t="str">
        <f t="shared" ca="true" si="53"/>
        <v/>
      </c>
      <c r="S314" s="189" t="str">
        <f t="shared" ca="true" si="54"/>
        <v/>
      </c>
      <c r="T314" s="278" t="str">
        <f t="shared" ca="true" si="55"/>
        <v/>
      </c>
      <c r="U314" s="276"/>
      <c r="V314" s="276"/>
      <c r="W314" s="279" t="str">
        <f t="shared" ca="true" si="56"/>
        <v/>
      </c>
      <c r="X314" s="189" t="str">
        <f t="shared" ca="true" si="57"/>
        <v/>
      </c>
      <c r="Y314" s="278" t="str">
        <f t="shared" ca="true" si="58"/>
        <v/>
      </c>
      <c r="Z314" s="276"/>
      <c r="AA314" s="276"/>
      <c r="AB314" s="279" t="str">
        <f t="shared" ca="true" si="59"/>
        <v/>
      </c>
    </row>
    <row r="315" x14ac:dyDescent="0.2">
      <c r="A315" s="274"/>
      <c r="B315" s="544"/>
      <c r="C315" s="545"/>
      <c r="D315" s="189" t="str">
        <f t="shared" ca="true" si="45"/>
        <v/>
      </c>
      <c r="E315" s="278" t="str">
        <f t="shared" ca="true" si="46"/>
        <v/>
      </c>
      <c r="F315" s="276"/>
      <c r="G315" s="276"/>
      <c r="H315" s="279" t="str">
        <f t="shared" ca="true" si="47"/>
        <v/>
      </c>
      <c r="I315" s="189" t="str">
        <f t="shared" ca="true" si="48"/>
        <v/>
      </c>
      <c r="J315" s="278" t="str">
        <f t="shared" ca="true" si="49"/>
        <v/>
      </c>
      <c r="K315" s="276"/>
      <c r="L315" s="276"/>
      <c r="M315" s="279" t="str">
        <f t="shared" ca="true" si="50"/>
        <v/>
      </c>
      <c r="N315" s="189" t="str">
        <f t="shared" ca="true" si="51"/>
        <v/>
      </c>
      <c r="O315" s="278" t="str">
        <f t="shared" ca="true" si="52"/>
        <v/>
      </c>
      <c r="P315" s="276"/>
      <c r="Q315" s="276"/>
      <c r="R315" s="279" t="str">
        <f t="shared" ca="true" si="53"/>
        <v/>
      </c>
      <c r="S315" s="189" t="str">
        <f t="shared" ca="true" si="54"/>
        <v/>
      </c>
      <c r="T315" s="278" t="str">
        <f t="shared" ca="true" si="55"/>
        <v/>
      </c>
      <c r="U315" s="276"/>
      <c r="V315" s="276"/>
      <c r="W315" s="279" t="str">
        <f t="shared" ca="true" si="56"/>
        <v/>
      </c>
      <c r="X315" s="189" t="str">
        <f t="shared" ca="true" si="57"/>
        <v/>
      </c>
      <c r="Y315" s="278" t="str">
        <f t="shared" ca="true" si="58"/>
        <v/>
      </c>
      <c r="Z315" s="276"/>
      <c r="AA315" s="276"/>
      <c r="AB315" s="279" t="str">
        <f t="shared" ca="true" si="59"/>
        <v/>
      </c>
    </row>
    <row r="316" x14ac:dyDescent="0.2">
      <c r="A316" s="274"/>
      <c r="B316" s="546"/>
      <c r="C316" s="547"/>
      <c r="D316" s="190" t="str">
        <f t="shared" ca="true" si="45"/>
        <v/>
      </c>
      <c r="E316" s="281" t="str">
        <f t="shared" ca="true" si="46"/>
        <v/>
      </c>
      <c r="F316" s="282"/>
      <c r="G316" s="283"/>
      <c r="H316" s="284" t="str">
        <f t="shared" ca="true" si="47"/>
        <v/>
      </c>
      <c r="I316" s="190" t="str">
        <f t="shared" ca="true" si="48"/>
        <v/>
      </c>
      <c r="J316" s="281" t="str">
        <f t="shared" ca="true" si="49"/>
        <v/>
      </c>
      <c r="K316" s="282"/>
      <c r="L316" s="283"/>
      <c r="M316" s="284" t="str">
        <f t="shared" ca="true" si="50"/>
        <v/>
      </c>
      <c r="N316" s="190" t="str">
        <f t="shared" ca="true" si="51"/>
        <v/>
      </c>
      <c r="O316" s="281" t="str">
        <f t="shared" ca="true" si="52"/>
        <v/>
      </c>
      <c r="P316" s="282"/>
      <c r="Q316" s="283"/>
      <c r="R316" s="284" t="str">
        <f t="shared" ca="true" si="53"/>
        <v/>
      </c>
      <c r="S316" s="190" t="str">
        <f t="shared" ca="true" si="54"/>
        <v/>
      </c>
      <c r="T316" s="281" t="str">
        <f t="shared" ca="true" si="55"/>
        <v/>
      </c>
      <c r="U316" s="282"/>
      <c r="V316" s="283"/>
      <c r="W316" s="284" t="str">
        <f t="shared" ca="true" si="56"/>
        <v/>
      </c>
      <c r="X316" s="190" t="str">
        <f t="shared" ca="true" si="57"/>
        <v/>
      </c>
      <c r="Y316" s="281" t="str">
        <f t="shared" ca="true" si="58"/>
        <v/>
      </c>
      <c r="Z316" s="282"/>
      <c r="AA316" s="283"/>
      <c r="AB316" s="284" t="str">
        <f t="shared" ca="true" si="59"/>
        <v/>
      </c>
    </row>
    <row r="317" ht="11.25" customHeight="true" x14ac:dyDescent="0.2"/>
    <row r="318" ht="22.5" customHeight="true" x14ac:dyDescent="0.25">
      <c r="B318" s="930" t="str">
        <f>CONCATENATE("Rural use of sanitation facilities, ",C299,"–",C300)</f>
        <v>Rural use of sanitation facilities, 2000–2020</v>
      </c>
      <c r="C318" s="931"/>
      <c r="D318" s="931"/>
      <c r="E318" s="931"/>
      <c r="F318" s="931"/>
      <c r="G318" s="931"/>
      <c r="H318" s="931"/>
      <c r="I318" s="931"/>
      <c r="J318" s="931"/>
      <c r="K318" s="931"/>
      <c r="L318" s="931"/>
      <c r="N318" s="285"/>
      <c r="O318" s="285"/>
      <c r="P318" s="285"/>
      <c r="Q318" s="285"/>
      <c r="R318" s="285"/>
      <c r="S318" s="913" t="s">
        <v>11</v>
      </c>
      <c r="T318" s="914"/>
      <c r="U318" s="914"/>
      <c r="V318" s="914"/>
      <c r="W318" s="915"/>
      <c r="X318" s="285"/>
      <c r="Y318" s="285"/>
      <c r="Z318" s="285"/>
      <c r="AA318" s="285"/>
      <c r="AB318" s="286"/>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23" customWidth="true"/>
    <col min="6" max="7" width="9" style="226" customWidth="true"/>
    <col min="8" max="38" width="9" style="223" customWidth="true"/>
    <col min="39" max="261" width="9.140625" style="223"/>
    <col min="262" max="262" width="5" style="223" customWidth="true"/>
    <col min="263" max="263" width="13.85546875" style="223" customWidth="true"/>
    <col min="264" max="265" width="6.28515625" style="223" customWidth="true"/>
    <col min="266" max="267" width="7" style="223" customWidth="true"/>
    <col min="268" max="274" width="6.28515625" style="223" customWidth="true"/>
    <col min="275" max="517" width="9.140625" style="223"/>
    <col min="518" max="518" width="5" style="223" customWidth="true"/>
    <col min="519" max="519" width="13.85546875" style="223" customWidth="true"/>
    <col min="520" max="521" width="6.28515625" style="223" customWidth="true"/>
    <col min="522" max="523" width="7" style="223" customWidth="true"/>
    <col min="524" max="530" width="6.28515625" style="223" customWidth="true"/>
    <col min="531" max="773" width="9.140625" style="223"/>
    <col min="774" max="774" width="5" style="223" customWidth="true"/>
    <col min="775" max="775" width="13.85546875" style="223" customWidth="true"/>
    <col min="776" max="777" width="6.28515625" style="223" customWidth="true"/>
    <col min="778" max="779" width="7" style="223" customWidth="true"/>
    <col min="780" max="786" width="6.28515625" style="223" customWidth="true"/>
    <col min="787" max="1029" width="9.140625" style="223"/>
    <col min="1030" max="1030" width="5" style="223" customWidth="true"/>
    <col min="1031" max="1031" width="13.85546875" style="223" customWidth="true"/>
    <col min="1032" max="1033" width="6.28515625" style="223" customWidth="true"/>
    <col min="1034" max="1035" width="7" style="223" customWidth="true"/>
    <col min="1036" max="1042" width="6.28515625" style="223" customWidth="true"/>
    <col min="1043" max="1285" width="9.140625" style="223"/>
    <col min="1286" max="1286" width="5" style="223" customWidth="true"/>
    <col min="1287" max="1287" width="13.85546875" style="223" customWidth="true"/>
    <col min="1288" max="1289" width="6.28515625" style="223" customWidth="true"/>
    <col min="1290" max="1291" width="7" style="223" customWidth="true"/>
    <col min="1292" max="1298" width="6.28515625" style="223" customWidth="true"/>
    <col min="1299" max="1541" width="9.140625" style="223"/>
    <col min="1542" max="1542" width="5" style="223" customWidth="true"/>
    <col min="1543" max="1543" width="13.85546875" style="223" customWidth="true"/>
    <col min="1544" max="1545" width="6.28515625" style="223" customWidth="true"/>
    <col min="1546" max="1547" width="7" style="223" customWidth="true"/>
    <col min="1548" max="1554" width="6.28515625" style="223" customWidth="true"/>
    <col min="1555" max="1797" width="9.140625" style="223"/>
    <col min="1798" max="1798" width="5" style="223" customWidth="true"/>
    <col min="1799" max="1799" width="13.85546875" style="223" customWidth="true"/>
    <col min="1800" max="1801" width="6.28515625" style="223" customWidth="true"/>
    <col min="1802" max="1803" width="7" style="223" customWidth="true"/>
    <col min="1804" max="1810" width="6.28515625" style="223" customWidth="true"/>
    <col min="1811" max="2053" width="9.140625" style="223"/>
    <col min="2054" max="2054" width="5" style="223" customWidth="true"/>
    <col min="2055" max="2055" width="13.85546875" style="223" customWidth="true"/>
    <col min="2056" max="2057" width="6.28515625" style="223" customWidth="true"/>
    <col min="2058" max="2059" width="7" style="223" customWidth="true"/>
    <col min="2060" max="2066" width="6.28515625" style="223" customWidth="true"/>
    <col min="2067" max="2309" width="9.140625" style="223"/>
    <col min="2310" max="2310" width="5" style="223" customWidth="true"/>
    <col min="2311" max="2311" width="13.85546875" style="223" customWidth="true"/>
    <col min="2312" max="2313" width="6.28515625" style="223" customWidth="true"/>
    <col min="2314" max="2315" width="7" style="223" customWidth="true"/>
    <col min="2316" max="2322" width="6.28515625" style="223" customWidth="true"/>
    <col min="2323" max="2565" width="9.140625" style="223"/>
    <col min="2566" max="2566" width="5" style="223" customWidth="true"/>
    <col min="2567" max="2567" width="13.85546875" style="223" customWidth="true"/>
    <col min="2568" max="2569" width="6.28515625" style="223" customWidth="true"/>
    <col min="2570" max="2571" width="7" style="223" customWidth="true"/>
    <col min="2572" max="2578" width="6.28515625" style="223" customWidth="true"/>
    <col min="2579" max="2821" width="9.140625" style="223"/>
    <col min="2822" max="2822" width="5" style="223" customWidth="true"/>
    <col min="2823" max="2823" width="13.85546875" style="223" customWidth="true"/>
    <col min="2824" max="2825" width="6.28515625" style="223" customWidth="true"/>
    <col min="2826" max="2827" width="7" style="223" customWidth="true"/>
    <col min="2828" max="2834" width="6.28515625" style="223" customWidth="true"/>
    <col min="2835" max="3077" width="9.140625" style="223"/>
    <col min="3078" max="3078" width="5" style="223" customWidth="true"/>
    <col min="3079" max="3079" width="13.85546875" style="223" customWidth="true"/>
    <col min="3080" max="3081" width="6.28515625" style="223" customWidth="true"/>
    <col min="3082" max="3083" width="7" style="223" customWidth="true"/>
    <col min="3084" max="3090" width="6.28515625" style="223" customWidth="true"/>
    <col min="3091" max="3333" width="9.140625" style="223"/>
    <col min="3334" max="3334" width="5" style="223" customWidth="true"/>
    <col min="3335" max="3335" width="13.85546875" style="223" customWidth="true"/>
    <col min="3336" max="3337" width="6.28515625" style="223" customWidth="true"/>
    <col min="3338" max="3339" width="7" style="223" customWidth="true"/>
    <col min="3340" max="3346" width="6.28515625" style="223" customWidth="true"/>
    <col min="3347" max="3589" width="9.140625" style="223"/>
    <col min="3590" max="3590" width="5" style="223" customWidth="true"/>
    <col min="3591" max="3591" width="13.85546875" style="223" customWidth="true"/>
    <col min="3592" max="3593" width="6.28515625" style="223" customWidth="true"/>
    <col min="3594" max="3595" width="7" style="223" customWidth="true"/>
    <col min="3596" max="3602" width="6.28515625" style="223" customWidth="true"/>
    <col min="3603" max="3845" width="9.140625" style="223"/>
    <col min="3846" max="3846" width="5" style="223" customWidth="true"/>
    <col min="3847" max="3847" width="13.85546875" style="223" customWidth="true"/>
    <col min="3848" max="3849" width="6.28515625" style="223" customWidth="true"/>
    <col min="3850" max="3851" width="7" style="223" customWidth="true"/>
    <col min="3852" max="3858" width="6.28515625" style="223" customWidth="true"/>
    <col min="3859" max="4101" width="9.140625" style="223"/>
    <col min="4102" max="4102" width="5" style="223" customWidth="true"/>
    <col min="4103" max="4103" width="13.85546875" style="223" customWidth="true"/>
    <col min="4104" max="4105" width="6.28515625" style="223" customWidth="true"/>
    <col min="4106" max="4107" width="7" style="223" customWidth="true"/>
    <col min="4108" max="4114" width="6.28515625" style="223" customWidth="true"/>
    <col min="4115" max="4357" width="9.140625" style="223"/>
    <col min="4358" max="4358" width="5" style="223" customWidth="true"/>
    <col min="4359" max="4359" width="13.85546875" style="223" customWidth="true"/>
    <col min="4360" max="4361" width="6.28515625" style="223" customWidth="true"/>
    <col min="4362" max="4363" width="7" style="223" customWidth="true"/>
    <col min="4364" max="4370" width="6.28515625" style="223" customWidth="true"/>
    <col min="4371" max="4613" width="9.140625" style="223"/>
    <col min="4614" max="4614" width="5" style="223" customWidth="true"/>
    <col min="4615" max="4615" width="13.85546875" style="223" customWidth="true"/>
    <col min="4616" max="4617" width="6.28515625" style="223" customWidth="true"/>
    <col min="4618" max="4619" width="7" style="223" customWidth="true"/>
    <col min="4620" max="4626" width="6.28515625" style="223" customWidth="true"/>
    <col min="4627" max="4869" width="9.140625" style="223"/>
    <col min="4870" max="4870" width="5" style="223" customWidth="true"/>
    <col min="4871" max="4871" width="13.85546875" style="223" customWidth="true"/>
    <col min="4872" max="4873" width="6.28515625" style="223" customWidth="true"/>
    <col min="4874" max="4875" width="7" style="223" customWidth="true"/>
    <col min="4876" max="4882" width="6.28515625" style="223" customWidth="true"/>
    <col min="4883" max="5125" width="9.140625" style="223"/>
    <col min="5126" max="5126" width="5" style="223" customWidth="true"/>
    <col min="5127" max="5127" width="13.85546875" style="223" customWidth="true"/>
    <col min="5128" max="5129" width="6.28515625" style="223" customWidth="true"/>
    <col min="5130" max="5131" width="7" style="223" customWidth="true"/>
    <col min="5132" max="5138" width="6.28515625" style="223" customWidth="true"/>
    <col min="5139" max="5381" width="9.140625" style="223"/>
    <col min="5382" max="5382" width="5" style="223" customWidth="true"/>
    <col min="5383" max="5383" width="13.85546875" style="223" customWidth="true"/>
    <col min="5384" max="5385" width="6.28515625" style="223" customWidth="true"/>
    <col min="5386" max="5387" width="7" style="223" customWidth="true"/>
    <col min="5388" max="5394" width="6.28515625" style="223" customWidth="true"/>
    <col min="5395" max="5637" width="9.140625" style="223"/>
    <col min="5638" max="5638" width="5" style="223" customWidth="true"/>
    <col min="5639" max="5639" width="13.85546875" style="223" customWidth="true"/>
    <col min="5640" max="5641" width="6.28515625" style="223" customWidth="true"/>
    <col min="5642" max="5643" width="7" style="223" customWidth="true"/>
    <col min="5644" max="5650" width="6.28515625" style="223" customWidth="true"/>
    <col min="5651" max="5893" width="9.140625" style="223"/>
    <col min="5894" max="5894" width="5" style="223" customWidth="true"/>
    <col min="5895" max="5895" width="13.85546875" style="223" customWidth="true"/>
    <col min="5896" max="5897" width="6.28515625" style="223" customWidth="true"/>
    <col min="5898" max="5899" width="7" style="223" customWidth="true"/>
    <col min="5900" max="5906" width="6.28515625" style="223" customWidth="true"/>
    <col min="5907" max="6149" width="9.140625" style="223"/>
    <col min="6150" max="6150" width="5" style="223" customWidth="true"/>
    <col min="6151" max="6151" width="13.85546875" style="223" customWidth="true"/>
    <col min="6152" max="6153" width="6.28515625" style="223" customWidth="true"/>
    <col min="6154" max="6155" width="7" style="223" customWidth="true"/>
    <col min="6156" max="6162" width="6.28515625" style="223" customWidth="true"/>
    <col min="6163" max="6405" width="9.140625" style="223"/>
    <col min="6406" max="6406" width="5" style="223" customWidth="true"/>
    <col min="6407" max="6407" width="13.85546875" style="223" customWidth="true"/>
    <col min="6408" max="6409" width="6.28515625" style="223" customWidth="true"/>
    <col min="6410" max="6411" width="7" style="223" customWidth="true"/>
    <col min="6412" max="6418" width="6.28515625" style="223" customWidth="true"/>
    <col min="6419" max="6661" width="9.140625" style="223"/>
    <col min="6662" max="6662" width="5" style="223" customWidth="true"/>
    <col min="6663" max="6663" width="13.85546875" style="223" customWidth="true"/>
    <col min="6664" max="6665" width="6.28515625" style="223" customWidth="true"/>
    <col min="6666" max="6667" width="7" style="223" customWidth="true"/>
    <col min="6668" max="6674" width="6.28515625" style="223" customWidth="true"/>
    <col min="6675" max="6917" width="9.140625" style="223"/>
    <col min="6918" max="6918" width="5" style="223" customWidth="true"/>
    <col min="6919" max="6919" width="13.85546875" style="223" customWidth="true"/>
    <col min="6920" max="6921" width="6.28515625" style="223" customWidth="true"/>
    <col min="6922" max="6923" width="7" style="223" customWidth="true"/>
    <col min="6924" max="6930" width="6.28515625" style="223" customWidth="true"/>
    <col min="6931" max="7173" width="9.140625" style="223"/>
    <col min="7174" max="7174" width="5" style="223" customWidth="true"/>
    <col min="7175" max="7175" width="13.85546875" style="223" customWidth="true"/>
    <col min="7176" max="7177" width="6.28515625" style="223" customWidth="true"/>
    <col min="7178" max="7179" width="7" style="223" customWidth="true"/>
    <col min="7180" max="7186" width="6.28515625" style="223" customWidth="true"/>
    <col min="7187" max="7429" width="9.140625" style="223"/>
    <col min="7430" max="7430" width="5" style="223" customWidth="true"/>
    <col min="7431" max="7431" width="13.85546875" style="223" customWidth="true"/>
    <col min="7432" max="7433" width="6.28515625" style="223" customWidth="true"/>
    <col min="7434" max="7435" width="7" style="223" customWidth="true"/>
    <col min="7436" max="7442" width="6.28515625" style="223" customWidth="true"/>
    <col min="7443" max="7685" width="9.140625" style="223"/>
    <col min="7686" max="7686" width="5" style="223" customWidth="true"/>
    <col min="7687" max="7687" width="13.85546875" style="223" customWidth="true"/>
    <col min="7688" max="7689" width="6.28515625" style="223" customWidth="true"/>
    <col min="7690" max="7691" width="7" style="223" customWidth="true"/>
    <col min="7692" max="7698" width="6.28515625" style="223" customWidth="true"/>
    <col min="7699" max="7941" width="9.140625" style="223"/>
    <col min="7942" max="7942" width="5" style="223" customWidth="true"/>
    <col min="7943" max="7943" width="13.85546875" style="223" customWidth="true"/>
    <col min="7944" max="7945" width="6.28515625" style="223" customWidth="true"/>
    <col min="7946" max="7947" width="7" style="223" customWidth="true"/>
    <col min="7948" max="7954" width="6.28515625" style="223" customWidth="true"/>
    <col min="7955" max="8197" width="9.140625" style="223"/>
    <col min="8198" max="8198" width="5" style="223" customWidth="true"/>
    <col min="8199" max="8199" width="13.85546875" style="223" customWidth="true"/>
    <col min="8200" max="8201" width="6.28515625" style="223" customWidth="true"/>
    <col min="8202" max="8203" width="7" style="223" customWidth="true"/>
    <col min="8204" max="8210" width="6.28515625" style="223" customWidth="true"/>
    <col min="8211" max="8453" width="9.140625" style="223"/>
    <col min="8454" max="8454" width="5" style="223" customWidth="true"/>
    <col min="8455" max="8455" width="13.85546875" style="223" customWidth="true"/>
    <col min="8456" max="8457" width="6.28515625" style="223" customWidth="true"/>
    <col min="8458" max="8459" width="7" style="223" customWidth="true"/>
    <col min="8460" max="8466" width="6.28515625" style="223" customWidth="true"/>
    <col min="8467" max="8709" width="9.140625" style="223"/>
    <col min="8710" max="8710" width="5" style="223" customWidth="true"/>
    <col min="8711" max="8711" width="13.85546875" style="223" customWidth="true"/>
    <col min="8712" max="8713" width="6.28515625" style="223" customWidth="true"/>
    <col min="8714" max="8715" width="7" style="223" customWidth="true"/>
    <col min="8716" max="8722" width="6.28515625" style="223" customWidth="true"/>
    <col min="8723" max="8965" width="9.140625" style="223"/>
    <col min="8966" max="8966" width="5" style="223" customWidth="true"/>
    <col min="8967" max="8967" width="13.85546875" style="223" customWidth="true"/>
    <col min="8968" max="8969" width="6.28515625" style="223" customWidth="true"/>
    <col min="8970" max="8971" width="7" style="223" customWidth="true"/>
    <col min="8972" max="8978" width="6.28515625" style="223" customWidth="true"/>
    <col min="8979" max="9221" width="9.140625" style="223"/>
    <col min="9222" max="9222" width="5" style="223" customWidth="true"/>
    <col min="9223" max="9223" width="13.85546875" style="223" customWidth="true"/>
    <col min="9224" max="9225" width="6.28515625" style="223" customWidth="true"/>
    <col min="9226" max="9227" width="7" style="223" customWidth="true"/>
    <col min="9228" max="9234" width="6.28515625" style="223" customWidth="true"/>
    <col min="9235" max="9477" width="9.140625" style="223"/>
    <col min="9478" max="9478" width="5" style="223" customWidth="true"/>
    <col min="9479" max="9479" width="13.85546875" style="223" customWidth="true"/>
    <col min="9480" max="9481" width="6.28515625" style="223" customWidth="true"/>
    <col min="9482" max="9483" width="7" style="223" customWidth="true"/>
    <col min="9484" max="9490" width="6.28515625" style="223" customWidth="true"/>
    <col min="9491" max="9733" width="9.140625" style="223"/>
    <col min="9734" max="9734" width="5" style="223" customWidth="true"/>
    <col min="9735" max="9735" width="13.85546875" style="223" customWidth="true"/>
    <col min="9736" max="9737" width="6.28515625" style="223" customWidth="true"/>
    <col min="9738" max="9739" width="7" style="223" customWidth="true"/>
    <col min="9740" max="9746" width="6.28515625" style="223" customWidth="true"/>
    <col min="9747" max="9989" width="9.140625" style="223"/>
    <col min="9990" max="9990" width="5" style="223" customWidth="true"/>
    <col min="9991" max="9991" width="13.85546875" style="223" customWidth="true"/>
    <col min="9992" max="9993" width="6.28515625" style="223" customWidth="true"/>
    <col min="9994" max="9995" width="7" style="223" customWidth="true"/>
    <col min="9996" max="10002" width="6.28515625" style="223" customWidth="true"/>
    <col min="10003" max="10245" width="9.140625" style="223"/>
    <col min="10246" max="10246" width="5" style="223" customWidth="true"/>
    <col min="10247" max="10247" width="13.85546875" style="223" customWidth="true"/>
    <col min="10248" max="10249" width="6.28515625" style="223" customWidth="true"/>
    <col min="10250" max="10251" width="7" style="223" customWidth="true"/>
    <col min="10252" max="10258" width="6.28515625" style="223" customWidth="true"/>
    <col min="10259" max="10501" width="9.140625" style="223"/>
    <col min="10502" max="10502" width="5" style="223" customWidth="true"/>
    <col min="10503" max="10503" width="13.85546875" style="223" customWidth="true"/>
    <col min="10504" max="10505" width="6.28515625" style="223" customWidth="true"/>
    <col min="10506" max="10507" width="7" style="223" customWidth="true"/>
    <col min="10508" max="10514" width="6.28515625" style="223" customWidth="true"/>
    <col min="10515" max="10757" width="9.140625" style="223"/>
    <col min="10758" max="10758" width="5" style="223" customWidth="true"/>
    <col min="10759" max="10759" width="13.85546875" style="223" customWidth="true"/>
    <col min="10760" max="10761" width="6.28515625" style="223" customWidth="true"/>
    <col min="10762" max="10763" width="7" style="223" customWidth="true"/>
    <col min="10764" max="10770" width="6.28515625" style="223" customWidth="true"/>
    <col min="10771" max="11013" width="9.140625" style="223"/>
    <col min="11014" max="11014" width="5" style="223" customWidth="true"/>
    <col min="11015" max="11015" width="13.85546875" style="223" customWidth="true"/>
    <col min="11016" max="11017" width="6.28515625" style="223" customWidth="true"/>
    <col min="11018" max="11019" width="7" style="223" customWidth="true"/>
    <col min="11020" max="11026" width="6.28515625" style="223" customWidth="true"/>
    <col min="11027" max="11269" width="9.140625" style="223"/>
    <col min="11270" max="11270" width="5" style="223" customWidth="true"/>
    <col min="11271" max="11271" width="13.85546875" style="223" customWidth="true"/>
    <col min="11272" max="11273" width="6.28515625" style="223" customWidth="true"/>
    <col min="11274" max="11275" width="7" style="223" customWidth="true"/>
    <col min="11276" max="11282" width="6.28515625" style="223" customWidth="true"/>
    <col min="11283" max="11525" width="9.140625" style="223"/>
    <col min="11526" max="11526" width="5" style="223" customWidth="true"/>
    <col min="11527" max="11527" width="13.85546875" style="223" customWidth="true"/>
    <col min="11528" max="11529" width="6.28515625" style="223" customWidth="true"/>
    <col min="11530" max="11531" width="7" style="223" customWidth="true"/>
    <col min="11532" max="11538" width="6.28515625" style="223" customWidth="true"/>
    <col min="11539" max="11781" width="9.140625" style="223"/>
    <col min="11782" max="11782" width="5" style="223" customWidth="true"/>
    <col min="11783" max="11783" width="13.85546875" style="223" customWidth="true"/>
    <col min="11784" max="11785" width="6.28515625" style="223" customWidth="true"/>
    <col min="11786" max="11787" width="7" style="223" customWidth="true"/>
    <col min="11788" max="11794" width="6.28515625" style="223" customWidth="true"/>
    <col min="11795" max="12037" width="9.140625" style="223"/>
    <col min="12038" max="12038" width="5" style="223" customWidth="true"/>
    <col min="12039" max="12039" width="13.85546875" style="223" customWidth="true"/>
    <col min="12040" max="12041" width="6.28515625" style="223" customWidth="true"/>
    <col min="12042" max="12043" width="7" style="223" customWidth="true"/>
    <col min="12044" max="12050" width="6.28515625" style="223" customWidth="true"/>
    <col min="12051" max="12293" width="9.140625" style="223"/>
    <col min="12294" max="12294" width="5" style="223" customWidth="true"/>
    <col min="12295" max="12295" width="13.85546875" style="223" customWidth="true"/>
    <col min="12296" max="12297" width="6.28515625" style="223" customWidth="true"/>
    <col min="12298" max="12299" width="7" style="223" customWidth="true"/>
    <col min="12300" max="12306" width="6.28515625" style="223" customWidth="true"/>
    <col min="12307" max="12549" width="9.140625" style="223"/>
    <col min="12550" max="12550" width="5" style="223" customWidth="true"/>
    <col min="12551" max="12551" width="13.85546875" style="223" customWidth="true"/>
    <col min="12552" max="12553" width="6.28515625" style="223" customWidth="true"/>
    <col min="12554" max="12555" width="7" style="223" customWidth="true"/>
    <col min="12556" max="12562" width="6.28515625" style="223" customWidth="true"/>
    <col min="12563" max="12805" width="9.140625" style="223"/>
    <col min="12806" max="12806" width="5" style="223" customWidth="true"/>
    <col min="12807" max="12807" width="13.85546875" style="223" customWidth="true"/>
    <col min="12808" max="12809" width="6.28515625" style="223" customWidth="true"/>
    <col min="12810" max="12811" width="7" style="223" customWidth="true"/>
    <col min="12812" max="12818" width="6.28515625" style="223" customWidth="true"/>
    <col min="12819" max="13061" width="9.140625" style="223"/>
    <col min="13062" max="13062" width="5" style="223" customWidth="true"/>
    <col min="13063" max="13063" width="13.85546875" style="223" customWidth="true"/>
    <col min="13064" max="13065" width="6.28515625" style="223" customWidth="true"/>
    <col min="13066" max="13067" width="7" style="223" customWidth="true"/>
    <col min="13068" max="13074" width="6.28515625" style="223" customWidth="true"/>
    <col min="13075" max="13317" width="9.140625" style="223"/>
    <col min="13318" max="13318" width="5" style="223" customWidth="true"/>
    <col min="13319" max="13319" width="13.85546875" style="223" customWidth="true"/>
    <col min="13320" max="13321" width="6.28515625" style="223" customWidth="true"/>
    <col min="13322" max="13323" width="7" style="223" customWidth="true"/>
    <col min="13324" max="13330" width="6.28515625" style="223" customWidth="true"/>
    <col min="13331" max="13573" width="9.140625" style="223"/>
    <col min="13574" max="13574" width="5" style="223" customWidth="true"/>
    <col min="13575" max="13575" width="13.85546875" style="223" customWidth="true"/>
    <col min="13576" max="13577" width="6.28515625" style="223" customWidth="true"/>
    <col min="13578" max="13579" width="7" style="223" customWidth="true"/>
    <col min="13580" max="13586" width="6.28515625" style="223" customWidth="true"/>
    <col min="13587" max="13829" width="9.140625" style="223"/>
    <col min="13830" max="13830" width="5" style="223" customWidth="true"/>
    <col min="13831" max="13831" width="13.85546875" style="223" customWidth="true"/>
    <col min="13832" max="13833" width="6.28515625" style="223" customWidth="true"/>
    <col min="13834" max="13835" width="7" style="223" customWidth="true"/>
    <col min="13836" max="13842" width="6.28515625" style="223" customWidth="true"/>
    <col min="13843" max="14085" width="9.140625" style="223"/>
    <col min="14086" max="14086" width="5" style="223" customWidth="true"/>
    <col min="14087" max="14087" width="13.85546875" style="223" customWidth="true"/>
    <col min="14088" max="14089" width="6.28515625" style="223" customWidth="true"/>
    <col min="14090" max="14091" width="7" style="223" customWidth="true"/>
    <col min="14092" max="14098" width="6.28515625" style="223" customWidth="true"/>
    <col min="14099" max="14341" width="9.140625" style="223"/>
    <col min="14342" max="14342" width="5" style="223" customWidth="true"/>
    <col min="14343" max="14343" width="13.85546875" style="223" customWidth="true"/>
    <col min="14344" max="14345" width="6.28515625" style="223" customWidth="true"/>
    <col min="14346" max="14347" width="7" style="223" customWidth="true"/>
    <col min="14348" max="14354" width="6.28515625" style="223" customWidth="true"/>
    <col min="14355" max="14597" width="9.140625" style="223"/>
    <col min="14598" max="14598" width="5" style="223" customWidth="true"/>
    <col min="14599" max="14599" width="13.85546875" style="223" customWidth="true"/>
    <col min="14600" max="14601" width="6.28515625" style="223" customWidth="true"/>
    <col min="14602" max="14603" width="7" style="223" customWidth="true"/>
    <col min="14604" max="14610" width="6.28515625" style="223" customWidth="true"/>
    <col min="14611" max="14853" width="9.140625" style="223"/>
    <col min="14854" max="14854" width="5" style="223" customWidth="true"/>
    <col min="14855" max="14855" width="13.85546875" style="223" customWidth="true"/>
    <col min="14856" max="14857" width="6.28515625" style="223" customWidth="true"/>
    <col min="14858" max="14859" width="7" style="223" customWidth="true"/>
    <col min="14860" max="14866" width="6.28515625" style="223" customWidth="true"/>
    <col min="14867" max="15109" width="9.140625" style="223"/>
    <col min="15110" max="15110" width="5" style="223" customWidth="true"/>
    <col min="15111" max="15111" width="13.85546875" style="223" customWidth="true"/>
    <col min="15112" max="15113" width="6.28515625" style="223" customWidth="true"/>
    <col min="15114" max="15115" width="7" style="223" customWidth="true"/>
    <col min="15116" max="15122" width="6.28515625" style="223" customWidth="true"/>
    <col min="15123" max="15365" width="9.140625" style="223"/>
    <col min="15366" max="15366" width="5" style="223" customWidth="true"/>
    <col min="15367" max="15367" width="13.85546875" style="223" customWidth="true"/>
    <col min="15368" max="15369" width="6.28515625" style="223" customWidth="true"/>
    <col min="15370" max="15371" width="7" style="223" customWidth="true"/>
    <col min="15372" max="15378" width="6.28515625" style="223" customWidth="true"/>
    <col min="15379" max="15621" width="9.140625" style="223"/>
    <col min="15622" max="15622" width="5" style="223" customWidth="true"/>
    <col min="15623" max="15623" width="13.85546875" style="223" customWidth="true"/>
    <col min="15624" max="15625" width="6.28515625" style="223" customWidth="true"/>
    <col min="15626" max="15627" width="7" style="223" customWidth="true"/>
    <col min="15628" max="15634" width="6.28515625" style="223" customWidth="true"/>
    <col min="15635" max="15877" width="9.140625" style="223"/>
    <col min="15878" max="15878" width="5" style="223" customWidth="true"/>
    <col min="15879" max="15879" width="13.85546875" style="223" customWidth="true"/>
    <col min="15880" max="15881" width="6.28515625" style="223" customWidth="true"/>
    <col min="15882" max="15883" width="7" style="223" customWidth="true"/>
    <col min="15884" max="15890" width="6.28515625" style="223" customWidth="true"/>
    <col min="15891" max="16133" width="9.140625" style="223"/>
    <col min="16134" max="16134" width="5" style="223" customWidth="true"/>
    <col min="16135" max="16135" width="13.85546875" style="223" customWidth="true"/>
    <col min="16136" max="16137" width="6.28515625" style="223" customWidth="true"/>
    <col min="16138" max="16139" width="7" style="223" customWidth="true"/>
    <col min="16140" max="16146" width="6.28515625" style="223" customWidth="true"/>
    <col min="16147" max="16384" width="9.140625" style="223"/>
  </cols>
  <sheetData>
    <row r="4" ht="27" customHeight="true" x14ac:dyDescent="0.4">
      <c r="B4" s="967" t="s">
        <v>132</v>
      </c>
      <c r="C4" s="968"/>
      <c r="D4" s="968"/>
      <c r="E4" s="968"/>
      <c r="F4" s="968"/>
      <c r="G4" s="968"/>
      <c r="H4" s="968"/>
      <c r="I4" s="968"/>
      <c r="J4" s="968"/>
      <c r="K4" s="968"/>
      <c r="L4" s="968"/>
      <c r="M4" s="968"/>
      <c r="N4" s="968"/>
      <c r="O4" s="968"/>
      <c r="P4" s="968"/>
      <c r="Q4" s="968"/>
      <c r="R4" s="968"/>
      <c r="S4" s="968"/>
      <c r="T4" s="968"/>
      <c r="U4" s="968"/>
      <c r="V4" s="968"/>
      <c r="W4" s="968"/>
      <c r="X4" s="968"/>
      <c r="Y4" s="968"/>
    </row>
    <row r="5" ht="28.5" customHeight="true" x14ac:dyDescent="0.4">
      <c r="B5" s="912" t="str">
        <f ca="true">IF(ISERROR(INDIRECT(CONCATENATE($E$32,"!A2"))),"",INDIRECT(CONCATENATE($E$32,"!A2")))</f>
        <v>Egypt</v>
      </c>
      <c r="C5" s="969"/>
      <c r="D5" s="969"/>
      <c r="E5" s="969"/>
      <c r="F5" s="969"/>
      <c r="G5" s="969"/>
      <c r="H5" s="969"/>
      <c r="I5" s="969"/>
      <c r="J5" s="969"/>
      <c r="K5" s="968"/>
      <c r="L5" s="968"/>
      <c r="M5" s="968"/>
      <c r="N5" s="968"/>
      <c r="O5" s="968"/>
      <c r="P5" s="968"/>
      <c r="Q5" s="968"/>
      <c r="R5" s="968"/>
      <c r="S5" s="968"/>
      <c r="T5" s="968"/>
      <c r="U5" s="968"/>
      <c r="V5" s="968"/>
      <c r="W5" s="968"/>
      <c r="X5" s="968"/>
      <c r="Y5" s="968"/>
    </row>
    <row r="6" x14ac:dyDescent="0.2">
      <c r="F6" s="223"/>
      <c r="G6" s="223"/>
      <c r="J6" s="224"/>
      <c r="K6" s="224"/>
      <c r="L6" s="224"/>
      <c r="M6" s="224"/>
      <c r="N6" s="224"/>
      <c r="O6" s="224"/>
      <c r="P6" s="224"/>
    </row>
    <row r="7" s="225" customFormat="true" ht="16.5" customHeight="true" x14ac:dyDescent="0.25">
      <c r="B7" s="965" t="str">
        <f ca="true">CONCATENATE("National ",IF(ISERROR(INDIRECT(CONCATENATE($E$32,"!A2"))),"",INDIRECT(CONCATENATE($E$32,"!A210"))))</f>
        <v>National Access to hygiene facilities </v>
      </c>
      <c r="C7" s="966"/>
      <c r="D7" s="966"/>
      <c r="E7" s="966"/>
      <c r="F7" s="966"/>
      <c r="G7" s="966"/>
      <c r="H7" s="966"/>
      <c r="K7" s="983" t="str">
        <f ca="true">CONCATENATE("Urban ",IF(ISERROR(INDIRECT(CONCATENATE($E$32,"!A2"))),"",INDIRECT(CONCATENATE($E$32,"!A210"))))</f>
        <v>Urban Access to hygiene facilities </v>
      </c>
      <c r="L7" s="984"/>
      <c r="M7" s="984"/>
      <c r="N7" s="984"/>
      <c r="O7" s="984"/>
      <c r="P7" s="984"/>
      <c r="S7" s="983" t="str">
        <f ca="true">CONCATENATE("Rural ",IF(ISERROR(INDIRECT(CONCATENATE($E$32,"!A2"))),"",INDIRECT(CONCATENATE($E$32,"!A210"))))</f>
        <v>Rural Access to hygiene facilities </v>
      </c>
      <c r="T7" s="984"/>
      <c r="U7" s="984"/>
      <c r="V7" s="984"/>
      <c r="W7" s="984"/>
      <c r="X7" s="984"/>
    </row>
    <row r="8" s="225" customFormat="true" x14ac:dyDescent="0.2"/>
    <row r="17" x14ac:dyDescent="0.2">
      <c r="Q17" s="224"/>
      <c r="R17" s="224"/>
      <c r="S17" s="224"/>
      <c r="T17" s="224"/>
      <c r="U17" s="224"/>
      <c r="V17" s="224"/>
    </row>
    <row r="18" x14ac:dyDescent="0.2">
      <c r="Q18" s="224"/>
      <c r="R18" s="224"/>
      <c r="S18" s="224"/>
      <c r="T18" s="224"/>
      <c r="U18" s="224"/>
      <c r="V18" s="224"/>
    </row>
    <row r="19" x14ac:dyDescent="0.2">
      <c r="Q19" s="224"/>
      <c r="R19" s="224"/>
      <c r="S19" s="224"/>
      <c r="T19" s="224"/>
      <c r="U19" s="224"/>
      <c r="V19" s="224"/>
    </row>
    <row r="20" x14ac:dyDescent="0.2">
      <c r="Q20" s="224"/>
      <c r="R20" s="224"/>
      <c r="S20" s="224"/>
      <c r="T20" s="224"/>
      <c r="U20" s="224"/>
      <c r="V20" s="224"/>
    </row>
    <row r="21" x14ac:dyDescent="0.2">
      <c r="Q21" s="224"/>
      <c r="R21" s="224"/>
      <c r="S21" s="224"/>
      <c r="T21" s="224"/>
      <c r="U21" s="224"/>
      <c r="V21" s="224"/>
    </row>
    <row r="22" x14ac:dyDescent="0.2">
      <c r="Q22" s="224"/>
      <c r="R22" s="224"/>
      <c r="S22" s="224"/>
      <c r="T22" s="224"/>
      <c r="U22" s="224"/>
      <c r="V22" s="224"/>
    </row>
    <row r="23" x14ac:dyDescent="0.2">
      <c r="Q23" s="224"/>
      <c r="R23" s="224"/>
      <c r="S23" s="224"/>
      <c r="T23" s="224"/>
      <c r="U23" s="224"/>
      <c r="V23" s="224"/>
    </row>
    <row r="32" s="227" customFormat="true" x14ac:dyDescent="0.2">
      <c r="E32" s="959" t="str">
        <f>INDEX(B88:B100,A88)</f>
        <v>DHS14</v>
      </c>
      <c r="F32" s="960"/>
      <c r="G32" s="974" t="str">
        <f ca="true">IF(ISERROR(INDIRECT(CONCATENATE($E$32,"!A2"))),"",INDIRECT(CONCATENATE($E$32,"!A2")))</f>
        <v>Egypt</v>
      </c>
      <c r="H32" s="975"/>
      <c r="I32" s="975"/>
      <c r="J32" s="976"/>
      <c r="K32" s="980" t="s">
        <v>0</v>
      </c>
      <c r="L32" s="981"/>
      <c r="M32" s="982"/>
      <c r="N32" s="980" t="s">
        <v>1</v>
      </c>
      <c r="O32" s="981"/>
      <c r="P32" s="982"/>
      <c r="Q32" s="980" t="s">
        <v>2</v>
      </c>
      <c r="R32" s="981"/>
      <c r="S32" s="982"/>
      <c r="T32" s="980" t="s">
        <v>3</v>
      </c>
      <c r="U32" s="981"/>
      <c r="V32" s="982"/>
      <c r="W32" s="980" t="s">
        <v>4</v>
      </c>
      <c r="X32" s="981"/>
      <c r="Y32" s="982"/>
    </row>
    <row r="33" s="231" customFormat="true" ht="22.5" customHeight="true" x14ac:dyDescent="0.2">
      <c r="E33" s="961"/>
      <c r="F33" s="962"/>
      <c r="G33" s="977"/>
      <c r="H33" s="978"/>
      <c r="I33" s="978"/>
      <c r="J33" s="979"/>
      <c r="K33" s="228" t="s">
        <v>15</v>
      </c>
      <c r="L33" s="229" t="s">
        <v>16</v>
      </c>
      <c r="M33" s="230" t="s">
        <v>20</v>
      </c>
      <c r="N33" s="228" t="s">
        <v>15</v>
      </c>
      <c r="O33" s="229" t="s">
        <v>16</v>
      </c>
      <c r="P33" s="230" t="s">
        <v>20</v>
      </c>
      <c r="Q33" s="228" t="s">
        <v>15</v>
      </c>
      <c r="R33" s="229" t="s">
        <v>16</v>
      </c>
      <c r="S33" s="230" t="s">
        <v>20</v>
      </c>
      <c r="T33" s="228" t="s">
        <v>15</v>
      </c>
      <c r="U33" s="229" t="s">
        <v>16</v>
      </c>
      <c r="V33" s="230" t="s">
        <v>20</v>
      </c>
      <c r="W33" s="228" t="s">
        <v>15</v>
      </c>
      <c r="X33" s="229" t="s">
        <v>16</v>
      </c>
      <c r="Y33" s="230" t="s">
        <v>20</v>
      </c>
    </row>
    <row r="34" ht="15" x14ac:dyDescent="0.2">
      <c r="B34" s="970" t="s">
        <v>21</v>
      </c>
      <c r="C34" s="971"/>
      <c r="D34" s="971"/>
      <c r="E34" s="294"/>
      <c r="F34" s="223"/>
      <c r="G34" s="934" t="s">
        <v>5</v>
      </c>
      <c r="H34" s="917"/>
      <c r="I34" s="932"/>
      <c r="J34" s="963" t="str">
        <f ca="true">IF(ISERROR(INDIRECT(CONCATENATE(#REF!,"!A2"))),"",INDIRECT(CONCATENATE(#REF!,"!A210")))</f>
        <v/>
      </c>
      <c r="K34" s="953">
        <f ca="true">IF(ISERROR(INDIRECT(CONCATENATE($E$32,"!C222"))),"",INDIRECT(CONCATENATE($E$32,"!C222")))</f>
        <v>74.434446184591508</v>
      </c>
      <c r="L34" s="955">
        <f ca="true">IF(ISERROR(INDIRECT(CONCATENATE($E$32,"!C223"))),"",INDIRECT(CONCATENATE($E$32,"!C223")))</f>
        <v>23.602095853951543</v>
      </c>
      <c r="M34" s="957">
        <f ca="true">IF(ISERROR(INDIRECT(CONCATENATE($E$32,"!C224"))),"",INDIRECT(CONCATENATE($E$32,"!C224")))</f>
        <v>1.9634579614560541</v>
      </c>
      <c r="N34" s="953">
        <f ca="true">IF(ISERROR(INDIRECT(CONCATENATE($E$32,"!D222"))),"",INDIRECT(CONCATENATE($E$32,"!D222")))</f>
        <v>83.751535667072133</v>
      </c>
      <c r="O34" s="955">
        <f ca="true">IF(ISERROR(INDIRECT(CONCATENATE($E$32,"!D223"))),"",INDIRECT(CONCATENATE($E$32,"!D223")))</f>
        <v>14.486807934401044</v>
      </c>
      <c r="P34" s="957">
        <f ca="true">IF(ISERROR(INDIRECT(CONCATENATE($E$32,"!D224"))),"",INDIRECT(CONCATENATE($E$32,"!D224")))</f>
        <v>1.761656398526203</v>
      </c>
      <c r="Q34" s="953">
        <f ca="true">IF(ISERROR(INDIRECT(CONCATENATE($E$32,"!E222"))),"",INDIRECT(CONCATENATE($E$32,"!E222")))</f>
        <v>90.602307494221392</v>
      </c>
      <c r="R34" s="955">
        <f ca="true">IF(ISERROR(INDIRECT(CONCATENATE($E$32,"!E223"))),"",INDIRECT(CONCATENATE($E$32,"!E223")))</f>
        <v>7.1343104828284982</v>
      </c>
      <c r="S34" s="957">
        <f ca="true">IF(ISERROR(INDIRECT(CONCATENATE($E$32,"!E224"))),"",INDIRECT(CONCATENATE($E$32,"!E224")))</f>
        <v>2.2633820229500152</v>
      </c>
      <c r="T34" s="953">
        <f ca="true">IF(ISERROR(INDIRECT(CONCATENATE($E$32,"!F222"))),"",INDIRECT(CONCATENATE($E$32,"!F222")))</f>
        <v>91.398372750296289</v>
      </c>
      <c r="U34" s="955">
        <f ca="true">IF(ISERROR(INDIRECT(CONCATENATE($E$32,"!F223"))),"",INDIRECT(CONCATENATE($E$32,"!F223")))</f>
        <v>6.3294146075668554</v>
      </c>
      <c r="V34" s="957">
        <f ca="true">IF(ISERROR(INDIRECT(CONCATENATE($E$32,"!F224"))),"",INDIRECT(CONCATENATE($E$32,"!F224")))</f>
        <v>2.2722126421366227</v>
      </c>
      <c r="W34" s="953">
        <f ca="true">IF(ISERROR(INDIRECT(CONCATENATE($E$32,"!G222"))),"",INDIRECT(CONCATENATE($E$32,"!G222")))</f>
        <v>96.299463570761105</v>
      </c>
      <c r="X34" s="955">
        <f ca="true">IF(ISERROR(INDIRECT(CONCATENATE($E$32,"!G223"))),"",INDIRECT(CONCATENATE($E$32,"!G223")))</f>
        <v>1.8167563350140352</v>
      </c>
      <c r="Y34" s="957">
        <f ca="true">IF(ISERROR(INDIRECT(CONCATENATE($E$32,"!G224"))),"",INDIRECT(CONCATENATE($E$32,"!G224")))</f>
        <v>1.8837800942251119</v>
      </c>
      <c r="Z34" s="295"/>
    </row>
    <row r="35" ht="15" x14ac:dyDescent="0.2">
      <c r="B35" s="972"/>
      <c r="C35" s="973"/>
      <c r="D35" s="973"/>
      <c r="E35" s="294"/>
      <c r="F35" s="223"/>
      <c r="G35" s="935"/>
      <c r="H35" s="936"/>
      <c r="I35" s="933"/>
      <c r="J35" s="985"/>
      <c r="K35" s="954"/>
      <c r="L35" s="956"/>
      <c r="M35" s="958"/>
      <c r="N35" s="954"/>
      <c r="O35" s="956"/>
      <c r="P35" s="958"/>
      <c r="Q35" s="954"/>
      <c r="R35" s="956"/>
      <c r="S35" s="958"/>
      <c r="T35" s="954"/>
      <c r="U35" s="956"/>
      <c r="V35" s="958"/>
      <c r="W35" s="954"/>
      <c r="X35" s="956"/>
      <c r="Y35" s="958"/>
      <c r="Z35" s="295"/>
    </row>
    <row r="36" ht="12.75" customHeight="true" x14ac:dyDescent="0.2">
      <c r="E36" s="296"/>
      <c r="F36" s="223"/>
      <c r="G36" s="295"/>
      <c r="H36" s="295"/>
      <c r="I36" s="295"/>
      <c r="J36" s="295"/>
      <c r="K36" s="295"/>
      <c r="L36" s="297"/>
      <c r="M36" s="297"/>
      <c r="N36" s="295"/>
      <c r="O36" s="295"/>
      <c r="P36" s="295"/>
      <c r="Q36" s="295"/>
      <c r="R36" s="295"/>
      <c r="S36" s="295"/>
      <c r="T36" s="295"/>
      <c r="U36" s="295"/>
      <c r="V36" s="295"/>
      <c r="W36" s="295"/>
      <c r="X36" s="295"/>
      <c r="Y36" s="295"/>
      <c r="Z36" s="295"/>
    </row>
    <row r="37" x14ac:dyDescent="0.2">
      <c r="E37" s="296"/>
      <c r="F37" s="223"/>
      <c r="G37" s="934" t="s">
        <v>6</v>
      </c>
      <c r="H37" s="917"/>
      <c r="I37" s="932"/>
      <c r="J37" s="963" t="str">
        <f ca="true">IF(ISERROR(INDIRECT(CONCATENATE(#REF!,"!A2"))),"",INDIRECT(CONCATENATE(#REF!,"!A210")))</f>
        <v/>
      </c>
      <c r="K37" s="953">
        <f ca="true">IF(ISERROR(INDIRECT(CONCATENATE($E$32,"!H222"))),"",INDIRECT(CONCATENATE($E$32,"!H222")))</f>
        <v>82.715161473282009</v>
      </c>
      <c r="L37" s="955">
        <f ca="true">IF(ISERROR(INDIRECT(CONCATENATE($E$32,"!H223"))),"",INDIRECT(CONCATENATE($E$32,"!H223")))</f>
        <v>15.377915055251298</v>
      </c>
      <c r="M37" s="957">
        <f ca="true">IF(ISERROR(INDIRECT(CONCATENATE($E$32,"!H224"))),"",INDIRECT(CONCATENATE($E$32,"!H224")))</f>
        <v>1.9069234714657719</v>
      </c>
      <c r="N37" s="953">
        <f ca="true">IF(ISERROR(INDIRECT(CONCATENATE($E$32,"!I222"))),"",INDIRECT(CONCATENATE($E$32,"!I222")))</f>
        <v>92.618256442276504</v>
      </c>
      <c r="O37" s="955">
        <f ca="true">IF(ISERROR(INDIRECT(CONCATENATE($E$32,"!I223"))),"",INDIRECT(CONCATENATE($E$32,"!I223")))</f>
        <v>5.4617916204658803</v>
      </c>
      <c r="P37" s="957">
        <f ca="true">IF(ISERROR(INDIRECT(CONCATENATE($E$32,"!I224"))),"",INDIRECT(CONCATENATE($E$32,"!I224")))</f>
        <v>1.919951937257468</v>
      </c>
      <c r="Q37" s="953">
        <f ca="true">IF(ISERROR(INDIRECT(CONCATENATE($E$32,"!J222"))),"",INDIRECT(CONCATENATE($E$32,"!J222")))</f>
        <v>95.376685773957462</v>
      </c>
      <c r="R37" s="955">
        <f ca="true">IF(ISERROR(INDIRECT(CONCATENATE($E$32,"!J223"))),"",INDIRECT(CONCATENATE($E$32,"!J223")))</f>
        <v>3.0209953586037925</v>
      </c>
      <c r="S37" s="957">
        <f ca="true">IF(ISERROR(INDIRECT(CONCATENATE($E$32,"!J224"))),"",INDIRECT(CONCATENATE($E$32,"!J224")))</f>
        <v>1.6023188674390283</v>
      </c>
      <c r="T37" s="953">
        <f ca="true">IF(ISERROR(INDIRECT(CONCATENATE($E$32,"!K222"))),"",INDIRECT(CONCATENATE($E$32,"!K222")))</f>
        <v>96.124442044203931</v>
      </c>
      <c r="U37" s="955">
        <f ca="true">IF(ISERROR(INDIRECT(CONCATENATE($E$32,"!K223"))),"",INDIRECT(CONCATENATE($E$32,"!K223")))</f>
        <v>2.2143942976779867</v>
      </c>
      <c r="V37" s="957">
        <f ca="true">IF(ISERROR(INDIRECT(CONCATENATE($E$32,"!K224"))),"",INDIRECT(CONCATENATE($E$32,"!K224")))</f>
        <v>1.661163658118596</v>
      </c>
      <c r="W37" s="953">
        <f ca="true">IF(ISERROR(INDIRECT(CONCATENATE($E$32,"!L222"))),"",INDIRECT(CONCATENATE($E$32,"!L222")))</f>
        <v>96.820429674317552</v>
      </c>
      <c r="X37" s="955">
        <f ca="true">IF(ISERROR(INDIRECT(CONCATENATE($E$32,"!L223"))),"",INDIRECT(CONCATENATE($E$32,"!L223")))</f>
        <v>0.92559738333004937</v>
      </c>
      <c r="Y37" s="957">
        <f ca="true">IF(ISERROR(INDIRECT(CONCATENATE($E$32,"!L224"))),"",INDIRECT(CONCATENATE($E$32,"!L224")))</f>
        <v>2.2539729423527937</v>
      </c>
      <c r="Z37" s="295"/>
    </row>
    <row r="38" x14ac:dyDescent="0.2">
      <c r="F38" s="223"/>
      <c r="G38" s="935"/>
      <c r="H38" s="936"/>
      <c r="I38" s="933"/>
      <c r="J38" s="964"/>
      <c r="K38" s="954"/>
      <c r="L38" s="956"/>
      <c r="M38" s="958"/>
      <c r="N38" s="954"/>
      <c r="O38" s="956"/>
      <c r="P38" s="958"/>
      <c r="Q38" s="954"/>
      <c r="R38" s="956"/>
      <c r="S38" s="958"/>
      <c r="T38" s="954"/>
      <c r="U38" s="956"/>
      <c r="V38" s="958"/>
      <c r="W38" s="954"/>
      <c r="X38" s="956"/>
      <c r="Y38" s="958"/>
      <c r="Z38" s="295"/>
    </row>
    <row r="39" x14ac:dyDescent="0.2">
      <c r="F39" s="223"/>
      <c r="G39" s="295"/>
      <c r="H39" s="295"/>
      <c r="I39" s="295"/>
      <c r="J39" s="295"/>
      <c r="K39" s="295"/>
      <c r="L39" s="295"/>
      <c r="M39" s="297"/>
      <c r="N39" s="297"/>
      <c r="O39" s="295"/>
      <c r="P39" s="295"/>
      <c r="Q39" s="295"/>
      <c r="R39" s="295"/>
      <c r="S39" s="295"/>
      <c r="T39" s="295"/>
      <c r="U39" s="295"/>
      <c r="V39" s="295"/>
      <c r="W39" s="295"/>
      <c r="X39" s="295"/>
      <c r="Y39" s="295"/>
      <c r="Z39" s="295"/>
    </row>
    <row r="40" x14ac:dyDescent="0.2">
      <c r="F40" s="223"/>
      <c r="G40" s="934" t="s">
        <v>7</v>
      </c>
      <c r="H40" s="917"/>
      <c r="I40" s="932"/>
      <c r="J40" s="963" t="str">
        <f ca="true">IF(ISERROR(INDIRECT(CONCATENATE(#REF!,"!A2"))),"",INDIRECT(CONCATENATE(#REF!,"!A210")))</f>
        <v/>
      </c>
      <c r="K40" s="953">
        <f ca="true">IF(ISERROR(INDIRECT(CONCATENATE($E$32,"!M222"))),"",INDIRECT(CONCATENATE($E$32,"!M222")))</f>
        <v>73.433973423329192</v>
      </c>
      <c r="L40" s="955">
        <f ca="true">IF(ISERROR(INDIRECT(CONCATENATE($E$32,"!M223"))),"",INDIRECT(CONCATENATE($E$32,"!M223")))</f>
        <v>24.84535312490247</v>
      </c>
      <c r="M40" s="957">
        <f ca="true">IF(ISERROR(INDIRECT(CONCATENATE($E$32,"!M224"))),"",INDIRECT(CONCATENATE($E$32,"!M224")))</f>
        <v>1.7206734517679758</v>
      </c>
      <c r="N40" s="953">
        <f ca="true">IF(ISERROR(INDIRECT(CONCATENATE($E$32,"!N222"))),"",INDIRECT(CONCATENATE($E$32,"!N222")))</f>
        <v>77.44188994770343</v>
      </c>
      <c r="O40" s="955">
        <f ca="true">IF(ISERROR(INDIRECT(CONCATENATE($E$32,"!N223"))),"",INDIRECT(CONCATENATE($E$32,"!N223")))</f>
        <v>20.561924061340456</v>
      </c>
      <c r="P40" s="957">
        <f ca="true">IF(ISERROR(INDIRECT(CONCATENATE($E$32,"!N224"))),"",INDIRECT(CONCATENATE($E$32,"!N224")))</f>
        <v>1.9961859909559145</v>
      </c>
      <c r="Q40" s="953">
        <f ca="true">IF(ISERROR(INDIRECT(CONCATENATE($E$32,"!O222"))),"",INDIRECT(CONCATENATE($E$32,"!O222")))</f>
        <v>85.18225805791468</v>
      </c>
      <c r="R40" s="955">
        <f ca="true">IF(ISERROR(INDIRECT(CONCATENATE($E$32,"!O223"))),"",INDIRECT(CONCATENATE($E$32,"!O223")))</f>
        <v>13.143798312990699</v>
      </c>
      <c r="S40" s="957">
        <f ca="true">IF(ISERROR(INDIRECT(CONCATENATE($E$32,"!O224"))),"",INDIRECT(CONCATENATE($E$32,"!O224")))</f>
        <v>1.6739436290942049</v>
      </c>
      <c r="T40" s="953">
        <f ca="true">IF(ISERROR(INDIRECT(CONCATENATE($E$32,"!P222"))),"",INDIRECT(CONCATENATE($E$32,"!P222")))</f>
        <v>90.520565587241137</v>
      </c>
      <c r="U40" s="955">
        <f ca="true">IF(ISERROR(INDIRECT(CONCATENATE($E$32,"!P223"))),"",INDIRECT(CONCATENATE($E$32,"!P223")))</f>
        <v>6.8619837743300129</v>
      </c>
      <c r="V40" s="957">
        <f ca="true">IF(ISERROR(INDIRECT(CONCATENATE($E$32,"!P224"))),"",INDIRECT(CONCATENATE($E$32,"!P224")))</f>
        <v>2.6174506384290082</v>
      </c>
      <c r="W40" s="953">
        <f ca="true">IF(ISERROR(INDIRECT(CONCATENATE($E$32,"!Q222"))),"",INDIRECT(CONCATENATE($E$32,"!Q222")))</f>
        <v>93.681615385522846</v>
      </c>
      <c r="X40" s="955">
        <f ca="true">IF(ISERROR(INDIRECT(CONCATENATE($E$32,"!Q223"))),"",INDIRECT(CONCATENATE($E$32,"!Q223")))</f>
        <v>3.7019064378638951</v>
      </c>
      <c r="Y40" s="957">
        <f ca="true">IF(ISERROR(INDIRECT(CONCATENATE($E$32,"!Q224"))),"",INDIRECT(CONCATENATE($E$32,"!Q224")))</f>
        <v>2.6164781766128069</v>
      </c>
      <c r="Z40" s="295"/>
    </row>
    <row r="41" x14ac:dyDescent="0.2">
      <c r="F41" s="223"/>
      <c r="G41" s="935"/>
      <c r="H41" s="936"/>
      <c r="I41" s="933"/>
      <c r="J41" s="964"/>
      <c r="K41" s="954"/>
      <c r="L41" s="956"/>
      <c r="M41" s="958"/>
      <c r="N41" s="954"/>
      <c r="O41" s="956"/>
      <c r="P41" s="958"/>
      <c r="Q41" s="954"/>
      <c r="R41" s="956"/>
      <c r="S41" s="958"/>
      <c r="T41" s="954"/>
      <c r="U41" s="956"/>
      <c r="V41" s="958"/>
      <c r="W41" s="954"/>
      <c r="X41" s="956"/>
      <c r="Y41" s="958"/>
      <c r="Z41" s="295"/>
    </row>
    <row r="43" x14ac:dyDescent="0.2">
      <c r="F43" s="223"/>
      <c r="G43" s="223"/>
    </row>
    <row r="44" x14ac:dyDescent="0.2">
      <c r="F44" s="223"/>
      <c r="G44" s="223"/>
    </row>
    <row r="45" x14ac:dyDescent="0.2">
      <c r="F45" s="223"/>
      <c r="G45" s="223"/>
    </row>
    <row r="46" x14ac:dyDescent="0.2">
      <c r="F46" s="223"/>
      <c r="G46" s="223"/>
    </row>
    <row r="48" ht="15" x14ac:dyDescent="0.2">
      <c r="H48" s="294"/>
    </row>
    <row r="88" hidden="true" x14ac:dyDescent="0.2">
      <c r="A88" s="191">
        <v>5</v>
      </c>
      <c r="B88" s="191" t="s">
        <v>178</v>
      </c>
    </row>
    <row r="89" hidden="true" x14ac:dyDescent="0.2">
      <c r="B89" s="191" t="s">
        <v>273</v>
      </c>
    </row>
    <row r="90" hidden="true" x14ac:dyDescent="0.2">
      <c r="B90" s="191" t="s">
        <v>341</v>
      </c>
    </row>
    <row r="91" hidden="true" x14ac:dyDescent="0.2">
      <c r="B91" s="191" t="s">
        <v>167</v>
      </c>
    </row>
    <row r="92" hidden="true" x14ac:dyDescent="0.2">
      <c r="B92" s="191" t="s">
        <v>166</v>
      </c>
    </row>
    <row r="93" hidden="true" x14ac:dyDescent="0.2">
      <c r="B93" s="191" t="s">
        <v>576</v>
      </c>
    </row>
    <row r="94" hidden="true" x14ac:dyDescent="0.2">
      <c r="B94" s="191" t="s">
        <v>134</v>
      </c>
    </row>
    <row r="95" hidden="true" x14ac:dyDescent="0.2">
      <c r="B95" s="191"/>
    </row>
    <row r="96" hidden="true" x14ac:dyDescent="0.2">
      <c r="B96" s="191"/>
    </row>
    <row r="97" hidden="true" x14ac:dyDescent="0.2">
      <c r="B97" s="191"/>
    </row>
    <row r="98" hidden="true" x14ac:dyDescent="0.2">
      <c r="B98" s="191"/>
    </row>
    <row r="99" hidden="true" x14ac:dyDescent="0.2">
      <c r="B99" s="191"/>
    </row>
    <row r="100" hidden="true" x14ac:dyDescent="0.2">
      <c r="B100" s="191"/>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75B16-1B26-4F7C-A20C-17C77C8BBA15}">
  <sheetPr codeName="Feuil5"/>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5" width="12.5703125" style="435" customWidth="true"/>
    <col min="26" max="52" width="12.5703125" style="341" customWidth="true"/>
    <col min="53" max="53" width="31.5703125" style="436" customWidth="true"/>
    <col min="54" max="54" width="41.5703125" style="366" customWidth="true"/>
    <col min="55" max="69" width="9.140625" style="436"/>
    <col min="70" max="77" width="12.5703125" style="436" customWidth="true"/>
    <col min="78" max="104" width="12.5703125" style="341" customWidth="true"/>
    <col min="105" max="16384" width="9.140625" style="435"/>
  </cols>
  <sheetData>
    <row r="1" s="298" customFormat="true" ht="18" customHeight="true" x14ac:dyDescent="0.2">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B1" s="32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row>
    <row r="2" s="298" customFormat="true" ht="22.5" customHeight="true" x14ac:dyDescent="0.35">
      <c r="A2" s="355" t="str">
        <f>A1026</f>
        <v>Egypt</v>
      </c>
      <c r="B2" s="356"/>
      <c r="Z2" s="341"/>
      <c r="AA2" s="34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B2" s="32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row>
    <row r="3" s="298" customFormat="true" ht="22.5" customHeight="true" x14ac:dyDescent="0.35">
      <c r="A3" s="325" t="str">
        <f>A1034</f>
        <v>2000</v>
      </c>
      <c r="B3" s="358"/>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B3" s="321"/>
      <c r="BZ3" s="341"/>
      <c r="CA3" s="341"/>
      <c r="CB3" s="341"/>
      <c r="CC3" s="341"/>
      <c r="CD3" s="341"/>
      <c r="CE3" s="341"/>
      <c r="CF3" s="341"/>
      <c r="CG3" s="341"/>
      <c r="CH3" s="341"/>
      <c r="CI3" s="341"/>
      <c r="CJ3" s="341"/>
      <c r="CK3" s="341"/>
      <c r="CL3" s="341"/>
      <c r="CM3" s="341"/>
      <c r="CN3" s="341"/>
      <c r="CO3" s="341"/>
      <c r="CP3" s="341"/>
      <c r="CQ3" s="341"/>
      <c r="CR3" s="341"/>
      <c r="CS3" s="341"/>
      <c r="CT3" s="341"/>
      <c r="CU3" s="341"/>
      <c r="CV3" s="341"/>
      <c r="CW3" s="341"/>
      <c r="CX3" s="341"/>
      <c r="CY3" s="341"/>
      <c r="CZ3" s="341"/>
    </row>
    <row r="4" s="298" customFormat="true" ht="22.5" customHeight="true" x14ac:dyDescent="0.35">
      <c r="A4" s="357" t="s">
        <v>95</v>
      </c>
      <c r="B4" s="358"/>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B4" s="321"/>
      <c r="BZ4" s="341"/>
      <c r="CA4" s="341"/>
      <c r="CB4" s="341"/>
      <c r="CC4" s="341"/>
      <c r="CD4" s="341"/>
      <c r="CE4" s="341"/>
      <c r="CF4" s="341"/>
      <c r="CG4" s="341"/>
      <c r="CH4" s="341"/>
      <c r="CI4" s="341"/>
      <c r="CJ4" s="341"/>
      <c r="CK4" s="341"/>
      <c r="CL4" s="341"/>
      <c r="CM4" s="341"/>
      <c r="CN4" s="341"/>
      <c r="CO4" s="341"/>
      <c r="CP4" s="341"/>
      <c r="CQ4" s="341"/>
      <c r="CR4" s="341"/>
      <c r="CS4" s="341"/>
      <c r="CT4" s="341"/>
      <c r="CU4" s="341"/>
      <c r="CV4" s="341"/>
      <c r="CW4" s="341"/>
      <c r="CX4" s="341"/>
      <c r="CY4" s="341"/>
      <c r="CZ4" s="341"/>
    </row>
    <row r="5" s="298" customFormat="true" ht="20.1" customHeight="true" x14ac:dyDescent="0.35">
      <c r="A5" s="357" t="s">
        <v>96</v>
      </c>
      <c r="B5" s="358"/>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1"/>
      <c r="AX5" s="341"/>
      <c r="AY5" s="341"/>
      <c r="AZ5" s="341"/>
      <c r="BB5" s="321"/>
      <c r="BZ5" s="341"/>
      <c r="CA5" s="341"/>
      <c r="CB5" s="341"/>
      <c r="CC5" s="341"/>
      <c r="CD5" s="341"/>
      <c r="CE5" s="341"/>
      <c r="CF5" s="341"/>
      <c r="CG5" s="341"/>
      <c r="CH5" s="341"/>
      <c r="CI5" s="341"/>
      <c r="CJ5" s="341"/>
      <c r="CK5" s="341"/>
      <c r="CL5" s="341"/>
      <c r="CM5" s="341"/>
      <c r="CN5" s="341"/>
      <c r="CO5" s="341"/>
      <c r="CP5" s="341"/>
      <c r="CQ5" s="341"/>
      <c r="CR5" s="341"/>
      <c r="CS5" s="341"/>
      <c r="CT5" s="341"/>
      <c r="CU5" s="341"/>
      <c r="CV5" s="341"/>
      <c r="CW5" s="341"/>
      <c r="CX5" s="341"/>
      <c r="CY5" s="341"/>
      <c r="CZ5" s="341"/>
    </row>
    <row r="6" s="298" customFormat="true" ht="15" customHeight="true" x14ac:dyDescent="0.2">
      <c r="A6" s="359" t="s">
        <v>97</v>
      </c>
      <c r="B6" s="360"/>
      <c r="Z6" s="341"/>
      <c r="AA6" s="341"/>
      <c r="AB6" s="341"/>
      <c r="AC6" s="341"/>
      <c r="AD6" s="341"/>
      <c r="AE6" s="341"/>
      <c r="AF6" s="341"/>
      <c r="AG6" s="341"/>
      <c r="AH6" s="341"/>
      <c r="AI6" s="341"/>
      <c r="AJ6" s="341"/>
      <c r="AK6" s="341"/>
      <c r="AL6" s="341"/>
      <c r="AM6" s="341"/>
      <c r="AN6" s="341"/>
      <c r="AO6" s="341"/>
      <c r="AP6" s="341"/>
      <c r="AQ6" s="341"/>
      <c r="AR6" s="341"/>
      <c r="AS6" s="341"/>
      <c r="AT6" s="341"/>
      <c r="AU6" s="341"/>
      <c r="AV6" s="341"/>
      <c r="AW6" s="341"/>
      <c r="AX6" s="341"/>
      <c r="AY6" s="341"/>
      <c r="AZ6" s="341"/>
      <c r="BB6" s="321"/>
      <c r="BZ6" s="341"/>
      <c r="CA6" s="341"/>
      <c r="CB6" s="341"/>
      <c r="CC6" s="341"/>
      <c r="CD6" s="341"/>
      <c r="CE6" s="341"/>
      <c r="CF6" s="341"/>
      <c r="CG6" s="341"/>
      <c r="CH6" s="341"/>
      <c r="CI6" s="341"/>
      <c r="CJ6" s="341"/>
      <c r="CK6" s="341"/>
      <c r="CL6" s="341"/>
      <c r="CM6" s="341"/>
      <c r="CN6" s="341"/>
      <c r="CO6" s="341"/>
      <c r="CP6" s="341"/>
      <c r="CQ6" s="341"/>
      <c r="CR6" s="341"/>
      <c r="CS6" s="341"/>
      <c r="CT6" s="341"/>
      <c r="CU6" s="341"/>
      <c r="CV6" s="341"/>
      <c r="CW6" s="341"/>
      <c r="CX6" s="341"/>
      <c r="CY6" s="341"/>
      <c r="CZ6" s="341"/>
    </row>
    <row r="7" s="298" customFormat="true" ht="15" customHeight="true" x14ac:dyDescent="0.2">
      <c r="A7" s="361" t="s">
        <v>40</v>
      </c>
      <c r="B7" s="362"/>
      <c r="Z7" s="341"/>
      <c r="AA7" s="341"/>
      <c r="AB7" s="341"/>
      <c r="AC7" s="341"/>
      <c r="AD7" s="341"/>
      <c r="AE7" s="341"/>
      <c r="AF7" s="341"/>
      <c r="AG7" s="341"/>
      <c r="AH7" s="341"/>
      <c r="AI7" s="341"/>
      <c r="AJ7" s="341"/>
      <c r="AK7" s="341"/>
      <c r="AL7" s="341"/>
      <c r="AM7" s="341"/>
      <c r="AN7" s="341"/>
      <c r="AO7" s="341"/>
      <c r="AP7" s="341"/>
      <c r="AQ7" s="341"/>
      <c r="AR7" s="341"/>
      <c r="AS7" s="341"/>
      <c r="AT7" s="341"/>
      <c r="AU7" s="341"/>
      <c r="AV7" s="341"/>
      <c r="AW7" s="341"/>
      <c r="AX7" s="341"/>
      <c r="AY7" s="341"/>
      <c r="AZ7" s="341"/>
      <c r="BB7" s="321"/>
      <c r="BZ7" s="341"/>
      <c r="CA7" s="341"/>
      <c r="CB7" s="341"/>
      <c r="CC7" s="341"/>
      <c r="CD7" s="341"/>
      <c r="CE7" s="341"/>
      <c r="CF7" s="341"/>
      <c r="CG7" s="341"/>
      <c r="CH7" s="341"/>
      <c r="CI7" s="341"/>
      <c r="CJ7" s="341"/>
      <c r="CK7" s="341"/>
      <c r="CL7" s="341"/>
      <c r="CM7" s="341"/>
      <c r="CN7" s="341"/>
      <c r="CO7" s="341"/>
      <c r="CP7" s="341"/>
      <c r="CQ7" s="341"/>
      <c r="CR7" s="341"/>
      <c r="CS7" s="341"/>
      <c r="CT7" s="341"/>
      <c r="CU7" s="341"/>
      <c r="CV7" s="341"/>
      <c r="CW7" s="341"/>
      <c r="CX7" s="341"/>
      <c r="CY7" s="341"/>
      <c r="CZ7" s="341"/>
    </row>
    <row r="8" s="298" customFormat="true" ht="15" customHeight="true" x14ac:dyDescent="0.2">
      <c r="A8" s="361" t="s">
        <v>39</v>
      </c>
      <c r="B8" s="362"/>
      <c r="Z8" s="341"/>
      <c r="AA8" s="341"/>
      <c r="AB8" s="341"/>
      <c r="AC8" s="341"/>
      <c r="AD8" s="341"/>
      <c r="AE8" s="341"/>
      <c r="AF8" s="341"/>
      <c r="AG8" s="341"/>
      <c r="AH8" s="341"/>
      <c r="AI8" s="341"/>
      <c r="AJ8" s="341"/>
      <c r="AK8" s="341"/>
      <c r="AL8" s="341"/>
      <c r="AM8" s="341"/>
      <c r="AN8" s="341"/>
      <c r="AO8" s="341"/>
      <c r="AP8" s="341"/>
      <c r="AQ8" s="341"/>
      <c r="AR8" s="341"/>
      <c r="AS8" s="341"/>
      <c r="AT8" s="341"/>
      <c r="AU8" s="341"/>
      <c r="AV8" s="341"/>
      <c r="AW8" s="341"/>
      <c r="AX8" s="341"/>
      <c r="AY8" s="341"/>
      <c r="AZ8" s="341"/>
      <c r="BB8" s="321"/>
      <c r="BZ8" s="341"/>
      <c r="CA8" s="341"/>
      <c r="CB8" s="341"/>
      <c r="CC8" s="341"/>
      <c r="CD8" s="341"/>
      <c r="CE8" s="341"/>
      <c r="CF8" s="341"/>
      <c r="CG8" s="341"/>
      <c r="CH8" s="341"/>
      <c r="CI8" s="341"/>
      <c r="CJ8" s="341"/>
      <c r="CK8" s="341"/>
      <c r="CL8" s="341"/>
      <c r="CM8" s="341"/>
      <c r="CN8" s="341"/>
      <c r="CO8" s="341"/>
      <c r="CP8" s="341"/>
      <c r="CQ8" s="341"/>
      <c r="CR8" s="341"/>
      <c r="CS8" s="341"/>
      <c r="CT8" s="341"/>
      <c r="CU8" s="341"/>
      <c r="CV8" s="341"/>
      <c r="CW8" s="341"/>
      <c r="CX8" s="341"/>
      <c r="CY8" s="341"/>
      <c r="CZ8" s="341"/>
    </row>
    <row r="9" s="298" customFormat="true" ht="15" customHeight="true" x14ac:dyDescent="0.2">
      <c r="A9" s="361" t="s">
        <v>133</v>
      </c>
      <c r="B9" s="363" t="str">
        <f>A1025</f>
        <v>DHS00</v>
      </c>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B9" s="321"/>
      <c r="BZ9" s="341"/>
      <c r="CA9" s="341"/>
      <c r="CB9" s="341"/>
      <c r="CC9" s="341"/>
      <c r="CD9" s="341"/>
      <c r="CE9" s="341"/>
      <c r="CF9" s="341"/>
      <c r="CG9" s="341"/>
      <c r="CH9" s="341"/>
      <c r="CI9" s="341"/>
      <c r="CJ9" s="341"/>
      <c r="CK9" s="341"/>
      <c r="CL9" s="341"/>
      <c r="CM9" s="341"/>
      <c r="CN9" s="341"/>
      <c r="CO9" s="341"/>
      <c r="CP9" s="341"/>
      <c r="CQ9" s="341"/>
      <c r="CR9" s="341"/>
      <c r="CS9" s="341"/>
      <c r="CT9" s="341"/>
      <c r="CU9" s="341"/>
      <c r="CV9" s="341"/>
      <c r="CW9" s="341"/>
      <c r="CX9" s="341"/>
      <c r="CY9" s="341"/>
      <c r="CZ9" s="341"/>
    </row>
    <row r="10" s="298" customFormat="true" ht="15" customHeight="true" x14ac:dyDescent="0.2">
      <c r="A10" s="181" t="str">
        <f>B1028</f>
        <v/>
      </c>
      <c r="B10" s="180"/>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B10" s="321"/>
      <c r="BZ10" s="341"/>
      <c r="CA10" s="341"/>
      <c r="CB10" s="341"/>
      <c r="CC10" s="341"/>
      <c r="CD10" s="341"/>
      <c r="CE10" s="341"/>
      <c r="CF10" s="341"/>
      <c r="CG10" s="341"/>
      <c r="CH10" s="341"/>
      <c r="CI10" s="341"/>
      <c r="CJ10" s="341"/>
      <c r="CK10" s="341"/>
      <c r="CL10" s="341"/>
      <c r="CM10" s="341"/>
      <c r="CN10" s="341"/>
      <c r="CO10" s="341"/>
      <c r="CP10" s="341"/>
      <c r="CQ10" s="341"/>
      <c r="CR10" s="341"/>
      <c r="CS10" s="341"/>
      <c r="CT10" s="341"/>
      <c r="CU10" s="341"/>
      <c r="CV10" s="341"/>
      <c r="CW10" s="341"/>
      <c r="CX10" s="341"/>
      <c r="CY10" s="341"/>
      <c r="CZ10" s="341"/>
    </row>
    <row r="11" s="298" customFormat="true" ht="15" customHeight="true" x14ac:dyDescent="0.2">
      <c r="A11" s="181" t="str">
        <f>B1027</f>
        <v/>
      </c>
      <c r="B11" s="179"/>
      <c r="Z11" s="341"/>
      <c r="AA11" s="341"/>
      <c r="AB11" s="341"/>
      <c r="AC11" s="341"/>
      <c r="AD11" s="341"/>
      <c r="AE11" s="341"/>
      <c r="AF11" s="341"/>
      <c r="AG11" s="341"/>
      <c r="AH11" s="341"/>
      <c r="AI11" s="341"/>
      <c r="AJ11" s="341"/>
      <c r="AK11" s="341"/>
      <c r="AL11" s="341"/>
      <c r="AM11" s="341"/>
      <c r="AN11" s="341"/>
      <c r="AO11" s="341"/>
      <c r="AP11" s="341"/>
      <c r="AQ11" s="341"/>
      <c r="AR11" s="341"/>
      <c r="AS11" s="341"/>
      <c r="AT11" s="341"/>
      <c r="AU11" s="341"/>
      <c r="AV11" s="341"/>
      <c r="AW11" s="341"/>
      <c r="AX11" s="341"/>
      <c r="AY11" s="341"/>
      <c r="AZ11" s="341"/>
      <c r="BB11" s="321"/>
      <c r="BZ11" s="341"/>
      <c r="CA11" s="341"/>
      <c r="CB11" s="341"/>
      <c r="CC11" s="341"/>
      <c r="CD11" s="341"/>
      <c r="CE11" s="341"/>
      <c r="CF11" s="341"/>
      <c r="CG11" s="341"/>
      <c r="CH11" s="341"/>
      <c r="CI11" s="341"/>
      <c r="CJ11" s="341"/>
      <c r="CK11" s="341"/>
      <c r="CL11" s="341"/>
      <c r="CM11" s="341"/>
      <c r="CN11" s="341"/>
      <c r="CO11" s="341"/>
      <c r="CP11" s="341"/>
      <c r="CQ11" s="341"/>
      <c r="CR11" s="341"/>
      <c r="CS11" s="341"/>
      <c r="CT11" s="341"/>
      <c r="CU11" s="341"/>
      <c r="CV11" s="341"/>
      <c r="CW11" s="341"/>
      <c r="CX11" s="341"/>
      <c r="CY11" s="341"/>
      <c r="CZ11" s="341"/>
    </row>
    <row r="12" s="298" customFormat="true" ht="18" customHeight="true" x14ac:dyDescent="0.2">
      <c r="A12" s="178"/>
      <c r="B12" s="180"/>
      <c r="Z12" s="341"/>
      <c r="AA12" s="341"/>
      <c r="AB12" s="341"/>
      <c r="AC12" s="341"/>
      <c r="AD12" s="341"/>
      <c r="AE12" s="341"/>
      <c r="AF12" s="341"/>
      <c r="AG12" s="341"/>
      <c r="AH12" s="341"/>
      <c r="AI12" s="341"/>
      <c r="AJ12" s="341"/>
      <c r="AK12" s="341"/>
      <c r="AL12" s="341"/>
      <c r="AM12" s="341"/>
      <c r="AN12" s="341"/>
      <c r="AO12" s="341"/>
      <c r="AP12" s="341"/>
      <c r="AQ12" s="341"/>
      <c r="AR12" s="341"/>
      <c r="AS12" s="341"/>
      <c r="AT12" s="341"/>
      <c r="AU12" s="341"/>
      <c r="AV12" s="341"/>
      <c r="AW12" s="341"/>
      <c r="AX12" s="341"/>
      <c r="AY12" s="341"/>
      <c r="AZ12" s="341"/>
      <c r="BB12" s="321"/>
      <c r="BZ12" s="341"/>
      <c r="CA12" s="341"/>
      <c r="CB12" s="341"/>
      <c r="CC12" s="341"/>
      <c r="CD12" s="341"/>
      <c r="CE12" s="341"/>
      <c r="CF12" s="341"/>
      <c r="CG12" s="341"/>
      <c r="CH12" s="341"/>
      <c r="CI12" s="341"/>
      <c r="CJ12" s="341"/>
      <c r="CK12" s="341"/>
      <c r="CL12" s="341"/>
      <c r="CM12" s="341"/>
      <c r="CN12" s="341"/>
      <c r="CO12" s="341"/>
      <c r="CP12" s="341"/>
      <c r="CQ12" s="341"/>
      <c r="CR12" s="341"/>
      <c r="CS12" s="341"/>
      <c r="CT12" s="341"/>
      <c r="CU12" s="341"/>
      <c r="CV12" s="341"/>
      <c r="CW12" s="341"/>
      <c r="CX12" s="341"/>
      <c r="CY12" s="341"/>
      <c r="CZ12" s="341"/>
    </row>
    <row r="13" s="298" customFormat="true" ht="18" customHeight="true" x14ac:dyDescent="0.2">
      <c r="A13" s="177"/>
      <c r="B13" s="176"/>
      <c r="Z13" s="341"/>
      <c r="AA13" s="341"/>
      <c r="AB13" s="341"/>
      <c r="AC13" s="341"/>
      <c r="AD13" s="341"/>
      <c r="AE13" s="341"/>
      <c r="AF13" s="341"/>
      <c r="AG13" s="341"/>
      <c r="AH13" s="341"/>
      <c r="AI13" s="341"/>
      <c r="AJ13" s="341"/>
      <c r="AK13" s="341"/>
      <c r="AL13" s="341"/>
      <c r="AM13" s="341"/>
      <c r="AN13" s="341"/>
      <c r="AO13" s="341"/>
      <c r="AP13" s="341"/>
      <c r="AQ13" s="341"/>
      <c r="AR13" s="341"/>
      <c r="AS13" s="341"/>
      <c r="AT13" s="341"/>
      <c r="AU13" s="341"/>
      <c r="AV13" s="341"/>
      <c r="AW13" s="341"/>
      <c r="AX13" s="341"/>
      <c r="AY13" s="341"/>
      <c r="AZ13" s="341"/>
      <c r="BB13" s="321"/>
      <c r="BZ13" s="341"/>
      <c r="CA13" s="341"/>
      <c r="CB13" s="341"/>
      <c r="CC13" s="341"/>
      <c r="CD13" s="341"/>
      <c r="CE13" s="341"/>
      <c r="CF13" s="341"/>
      <c r="CG13" s="341"/>
      <c r="CH13" s="341"/>
      <c r="CI13" s="341"/>
      <c r="CJ13" s="341"/>
      <c r="CK13" s="341"/>
      <c r="CL13" s="341"/>
      <c r="CM13" s="341"/>
      <c r="CN13" s="341"/>
      <c r="CO13" s="341"/>
      <c r="CP13" s="341"/>
      <c r="CQ13" s="341"/>
      <c r="CR13" s="341"/>
      <c r="CS13" s="341"/>
      <c r="CT13" s="341"/>
      <c r="CU13" s="341"/>
      <c r="CV13" s="341"/>
      <c r="CW13" s="341"/>
      <c r="CX13" s="341"/>
      <c r="CY13" s="341"/>
      <c r="CZ13" s="341"/>
    </row>
    <row r="14" s="438" customFormat="true" ht="15" customHeight="true" x14ac:dyDescent="0.2">
      <c r="A14" s="302" t="s">
        <v>95</v>
      </c>
      <c r="B14" s="338"/>
      <c r="C14" s="1002" t="s">
        <v>114</v>
      </c>
      <c r="D14" s="1003"/>
      <c r="E14" s="1003"/>
      <c r="F14" s="1003"/>
      <c r="G14" s="1004"/>
      <c r="H14" s="1005" t="s">
        <v>38</v>
      </c>
      <c r="I14" s="996"/>
      <c r="J14" s="996"/>
      <c r="K14" s="996"/>
      <c r="L14" s="998"/>
      <c r="M14" s="986" t="s">
        <v>37</v>
      </c>
      <c r="N14" s="987"/>
      <c r="O14" s="987"/>
      <c r="P14" s="987"/>
      <c r="Q14" s="988"/>
      <c r="R14" s="15" t="s">
        <v>137</v>
      </c>
      <c r="S14" s="401"/>
      <c r="T14" s="401"/>
      <c r="U14" s="401"/>
      <c r="V14" s="401"/>
      <c r="W14" s="401"/>
      <c r="X14" s="401"/>
      <c r="Y14" s="401"/>
      <c r="Z14" s="411"/>
      <c r="AA14" s="411"/>
      <c r="AB14" s="411"/>
      <c r="AC14" s="411"/>
      <c r="AD14" s="411"/>
      <c r="AE14" s="411"/>
      <c r="AF14" s="411"/>
      <c r="AG14" s="411"/>
      <c r="AH14" s="411"/>
      <c r="AI14" s="411"/>
      <c r="AJ14" s="411"/>
      <c r="AK14" s="411"/>
      <c r="AL14" s="411"/>
      <c r="AM14" s="411"/>
      <c r="AN14" s="411"/>
      <c r="AO14" s="411"/>
      <c r="AP14" s="411"/>
      <c r="AQ14" s="411"/>
      <c r="AR14" s="411"/>
      <c r="AS14" s="411"/>
      <c r="AT14" s="411"/>
      <c r="AU14" s="411"/>
      <c r="AV14" s="411"/>
      <c r="AW14" s="411"/>
      <c r="AX14" s="411"/>
      <c r="AY14" s="411"/>
      <c r="AZ14" s="187"/>
      <c r="BA14" s="347" t="s">
        <v>128</v>
      </c>
      <c r="BB14" s="302" t="s">
        <v>95</v>
      </c>
      <c r="BC14" s="986" t="s">
        <v>114</v>
      </c>
      <c r="BD14" s="987"/>
      <c r="BE14" s="987"/>
      <c r="BF14" s="987"/>
      <c r="BG14" s="993"/>
      <c r="BH14" s="986" t="s">
        <v>38</v>
      </c>
      <c r="BI14" s="987"/>
      <c r="BJ14" s="987"/>
      <c r="BK14" s="987"/>
      <c r="BL14" s="993"/>
      <c r="BM14" s="986" t="s">
        <v>37</v>
      </c>
      <c r="BN14" s="987"/>
      <c r="BO14" s="987"/>
      <c r="BP14" s="987"/>
      <c r="BQ14" s="988"/>
      <c r="BR14" s="14" t="s">
        <v>137</v>
      </c>
      <c r="BS14" s="401"/>
      <c r="BT14" s="401"/>
      <c r="BU14" s="401"/>
      <c r="BV14" s="401"/>
      <c r="BW14" s="401"/>
      <c r="BX14" s="401"/>
      <c r="BY14" s="401"/>
      <c r="BZ14" s="345"/>
      <c r="CA14" s="345"/>
      <c r="CB14" s="345"/>
      <c r="CC14" s="345"/>
      <c r="CD14" s="345"/>
      <c r="CE14" s="345"/>
      <c r="CF14" s="345"/>
      <c r="CG14" s="345"/>
      <c r="CH14" s="345"/>
      <c r="CI14" s="345"/>
      <c r="CJ14" s="345"/>
      <c r="CK14" s="345"/>
      <c r="CL14" s="345"/>
      <c r="CM14" s="345"/>
      <c r="CN14" s="345"/>
      <c r="CO14" s="345"/>
      <c r="CP14" s="345"/>
      <c r="CQ14" s="345"/>
      <c r="CR14" s="345"/>
      <c r="CS14" s="345"/>
      <c r="CT14" s="345"/>
      <c r="CU14" s="345"/>
      <c r="CV14" s="345"/>
      <c r="CW14" s="345"/>
      <c r="CX14" s="345"/>
      <c r="CY14" s="345"/>
      <c r="CZ14" s="345"/>
    </row>
    <row r="15" s="438" customFormat="true" ht="24" x14ac:dyDescent="0.2">
      <c r="A15" s="335" t="s">
        <v>87</v>
      </c>
      <c r="B15" s="370"/>
      <c r="C15" s="393" t="s">
        <v>0</v>
      </c>
      <c r="D15" s="550" t="s">
        <v>1</v>
      </c>
      <c r="E15" s="550" t="s">
        <v>2</v>
      </c>
      <c r="F15" s="550" t="s">
        <v>3</v>
      </c>
      <c r="G15" s="551" t="s">
        <v>4</v>
      </c>
      <c r="H15" s="375" t="s">
        <v>0</v>
      </c>
      <c r="I15" s="553" t="s">
        <v>1</v>
      </c>
      <c r="J15" s="553" t="s">
        <v>2</v>
      </c>
      <c r="K15" s="553" t="s">
        <v>3</v>
      </c>
      <c r="L15" s="554" t="s">
        <v>4</v>
      </c>
      <c r="M15" s="376" t="s">
        <v>0</v>
      </c>
      <c r="N15" s="553" t="s">
        <v>1</v>
      </c>
      <c r="O15" s="553" t="s">
        <v>2</v>
      </c>
      <c r="P15" s="553" t="s">
        <v>3</v>
      </c>
      <c r="Q15" s="548" t="s">
        <v>4</v>
      </c>
      <c r="R15" s="375" t="s">
        <v>146</v>
      </c>
      <c r="S15" s="553" t="s">
        <v>147</v>
      </c>
      <c r="T15" s="553" t="s">
        <v>148</v>
      </c>
      <c r="U15" s="553" t="s">
        <v>149</v>
      </c>
      <c r="V15" s="553" t="s">
        <v>150</v>
      </c>
      <c r="W15" s="553" t="s">
        <v>151</v>
      </c>
      <c r="X15" s="553" t="s">
        <v>152</v>
      </c>
      <c r="Y15" s="554" t="s">
        <v>153</v>
      </c>
      <c r="Z15" s="411"/>
      <c r="AA15" s="411"/>
      <c r="AB15" s="411"/>
      <c r="AC15" s="411"/>
      <c r="AD15" s="411"/>
      <c r="AE15" s="411"/>
      <c r="AF15" s="411"/>
      <c r="AG15" s="411"/>
      <c r="AH15" s="411"/>
      <c r="AI15" s="411"/>
      <c r="AJ15" s="411"/>
      <c r="AK15" s="411"/>
      <c r="AL15" s="411"/>
      <c r="AM15" s="411"/>
      <c r="AN15" s="411"/>
      <c r="AO15" s="411"/>
      <c r="AP15" s="411"/>
      <c r="AQ15" s="411"/>
      <c r="AR15" s="411"/>
      <c r="AS15" s="411"/>
      <c r="AT15" s="411"/>
      <c r="AU15" s="411"/>
      <c r="AV15" s="411"/>
      <c r="AW15" s="411"/>
      <c r="AX15" s="411"/>
      <c r="AY15" s="411"/>
      <c r="AZ15" s="187"/>
      <c r="BA15" s="335" t="s">
        <v>119</v>
      </c>
      <c r="BB15" s="334"/>
      <c r="BC15" s="422" t="s">
        <v>0</v>
      </c>
      <c r="BD15" s="525" t="s">
        <v>1</v>
      </c>
      <c r="BE15" s="525" t="s">
        <v>2</v>
      </c>
      <c r="BF15" s="525" t="s">
        <v>3</v>
      </c>
      <c r="BG15" s="423" t="s">
        <v>4</v>
      </c>
      <c r="BH15" s="422" t="s">
        <v>0</v>
      </c>
      <c r="BI15" s="525" t="s">
        <v>1</v>
      </c>
      <c r="BJ15" s="525" t="s">
        <v>2</v>
      </c>
      <c r="BK15" s="525" t="s">
        <v>3</v>
      </c>
      <c r="BL15" s="423" t="s">
        <v>4</v>
      </c>
      <c r="BM15" s="422" t="s">
        <v>0</v>
      </c>
      <c r="BN15" s="525" t="s">
        <v>1</v>
      </c>
      <c r="BO15" s="525" t="s">
        <v>2</v>
      </c>
      <c r="BP15" s="525" t="s">
        <v>3</v>
      </c>
      <c r="BQ15" s="423" t="s">
        <v>4</v>
      </c>
      <c r="BR15" s="422" t="s">
        <v>146</v>
      </c>
      <c r="BS15" s="525" t="s">
        <v>147</v>
      </c>
      <c r="BT15" s="525" t="s">
        <v>148</v>
      </c>
      <c r="BU15" s="525" t="s">
        <v>149</v>
      </c>
      <c r="BV15" s="525" t="s">
        <v>150</v>
      </c>
      <c r="BW15" s="525" t="s">
        <v>151</v>
      </c>
      <c r="BX15" s="525" t="s">
        <v>152</v>
      </c>
      <c r="BY15" s="526" t="s">
        <v>153</v>
      </c>
      <c r="BZ15" s="185"/>
      <c r="CA15" s="185"/>
      <c r="CB15" s="185"/>
      <c r="CC15" s="185"/>
      <c r="CD15" s="185"/>
      <c r="CE15" s="185"/>
      <c r="CF15" s="185"/>
      <c r="CG15" s="185"/>
      <c r="CH15" s="185"/>
      <c r="CI15" s="185"/>
      <c r="CJ15" s="185"/>
      <c r="CK15" s="185"/>
      <c r="CL15" s="185"/>
      <c r="CM15" s="185"/>
      <c r="CN15" s="185"/>
      <c r="CO15" s="185"/>
      <c r="CP15" s="185"/>
      <c r="CQ15" s="185"/>
      <c r="CR15" s="185"/>
      <c r="CS15" s="185"/>
      <c r="CT15" s="185"/>
      <c r="CU15" s="185"/>
      <c r="CV15" s="185"/>
      <c r="CW15" s="185"/>
      <c r="CX15" s="185"/>
      <c r="CY15" s="185"/>
      <c r="CZ15" s="185"/>
    </row>
    <row r="16" s="438" customFormat="true" ht="15" customHeight="true" x14ac:dyDescent="0.2">
      <c r="A16" s="1000" t="s">
        <v>13</v>
      </c>
      <c r="B16" s="372" t="s">
        <v>14</v>
      </c>
      <c r="C16" s="131">
        <v>95.5</v>
      </c>
      <c r="D16" s="130">
        <v>97.8</v>
      </c>
      <c r="E16" s="130">
        <v>98.7</v>
      </c>
      <c r="F16" s="130">
        <v>99.5</v>
      </c>
      <c r="G16" s="129">
        <v>99.8</v>
      </c>
      <c r="H16" s="128">
        <v>99.5</v>
      </c>
      <c r="I16" s="130">
        <v>99.5</v>
      </c>
      <c r="J16" s="130">
        <v>100</v>
      </c>
      <c r="K16" s="130">
        <v>99.9</v>
      </c>
      <c r="L16" s="127">
        <v>99.9</v>
      </c>
      <c r="M16" s="131">
        <v>94.5</v>
      </c>
      <c r="N16" s="130">
        <v>96.5</v>
      </c>
      <c r="O16" s="130">
        <v>97.8</v>
      </c>
      <c r="P16" s="130">
        <v>98.3</v>
      </c>
      <c r="Q16" s="129">
        <v>98.7</v>
      </c>
      <c r="R16" s="128">
        <v>98</v>
      </c>
      <c r="S16" s="130">
        <v>99.4</v>
      </c>
      <c r="T16" s="130">
        <v>97.2</v>
      </c>
      <c r="U16" s="130">
        <v>99.9</v>
      </c>
      <c r="V16" s="130">
        <v>78.099999999999994</v>
      </c>
      <c r="W16" s="71" t="s">
        <v>35</v>
      </c>
      <c r="X16" s="71" t="s">
        <v>35</v>
      </c>
      <c r="Y16" s="127">
        <v>100</v>
      </c>
      <c r="Z16" s="411"/>
      <c r="AA16" s="411"/>
      <c r="AB16" s="411"/>
      <c r="AC16" s="411"/>
      <c r="AD16" s="411"/>
      <c r="AE16" s="411"/>
      <c r="AF16" s="411"/>
      <c r="AG16" s="411"/>
      <c r="AH16" s="411"/>
      <c r="AI16" s="411"/>
      <c r="AJ16" s="411"/>
      <c r="AK16" s="411"/>
      <c r="AL16" s="411"/>
      <c r="AM16" s="411"/>
      <c r="AN16" s="411"/>
      <c r="AO16" s="411"/>
      <c r="AP16" s="411"/>
      <c r="AQ16" s="411"/>
      <c r="AR16" s="411"/>
      <c r="AS16" s="411"/>
      <c r="AT16" s="411"/>
      <c r="AU16" s="411"/>
      <c r="AV16" s="411"/>
      <c r="AW16" s="411"/>
      <c r="AX16" s="411"/>
      <c r="AY16" s="411"/>
      <c r="AZ16" s="187"/>
      <c r="BA16" s="992" t="s">
        <v>13</v>
      </c>
      <c r="BB16" s="559" t="s">
        <v>14</v>
      </c>
      <c r="BC16" s="61" t="s">
        <v>35</v>
      </c>
      <c r="BD16" s="57" t="s">
        <v>35</v>
      </c>
      <c r="BE16" s="57" t="s">
        <v>35</v>
      </c>
      <c r="BF16" s="57" t="s">
        <v>35</v>
      </c>
      <c r="BG16" s="52" t="s">
        <v>35</v>
      </c>
      <c r="BH16" s="61" t="s">
        <v>35</v>
      </c>
      <c r="BI16" s="57" t="s">
        <v>35</v>
      </c>
      <c r="BJ16" s="57" t="s">
        <v>35</v>
      </c>
      <c r="BK16" s="57" t="s">
        <v>35</v>
      </c>
      <c r="BL16" s="52" t="s">
        <v>35</v>
      </c>
      <c r="BM16" s="61" t="s">
        <v>35</v>
      </c>
      <c r="BN16" s="57" t="s">
        <v>35</v>
      </c>
      <c r="BO16" s="57" t="s">
        <v>35</v>
      </c>
      <c r="BP16" s="57" t="s">
        <v>35</v>
      </c>
      <c r="BQ16" s="52" t="s">
        <v>35</v>
      </c>
      <c r="BR16" s="61" t="s">
        <v>35</v>
      </c>
      <c r="BS16" s="57" t="s">
        <v>35</v>
      </c>
      <c r="BT16" s="57" t="s">
        <v>35</v>
      </c>
      <c r="BU16" s="57" t="s">
        <v>35</v>
      </c>
      <c r="BV16" s="57" t="s">
        <v>35</v>
      </c>
      <c r="BW16" s="57" t="s">
        <v>35</v>
      </c>
      <c r="BX16" s="57" t="s">
        <v>35</v>
      </c>
      <c r="BY16" s="46" t="s">
        <v>35</v>
      </c>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438" customFormat="true" ht="15" customHeight="true" x14ac:dyDescent="0.2">
      <c r="A17" s="999"/>
      <c r="B17" s="373" t="s">
        <v>51</v>
      </c>
      <c r="C17" s="126">
        <v>4.5</v>
      </c>
      <c r="D17" s="125">
        <v>2.2000000000000002</v>
      </c>
      <c r="E17" s="125">
        <v>1.3</v>
      </c>
      <c r="F17" s="125">
        <v>0.5</v>
      </c>
      <c r="G17" s="124">
        <v>0.2</v>
      </c>
      <c r="H17" s="123">
        <v>0.5</v>
      </c>
      <c r="I17" s="125">
        <v>0.5</v>
      </c>
      <c r="J17" s="125">
        <v>0</v>
      </c>
      <c r="K17" s="125">
        <v>0.1</v>
      </c>
      <c r="L17" s="122">
        <v>0.1</v>
      </c>
      <c r="M17" s="126">
        <v>5.5</v>
      </c>
      <c r="N17" s="125">
        <v>3.5</v>
      </c>
      <c r="O17" s="125">
        <v>2.2000000000000002</v>
      </c>
      <c r="P17" s="125">
        <v>1.7</v>
      </c>
      <c r="Q17" s="124">
        <v>1.3</v>
      </c>
      <c r="R17" s="123">
        <v>2</v>
      </c>
      <c r="S17" s="125">
        <v>0.6</v>
      </c>
      <c r="T17" s="125">
        <v>2.8</v>
      </c>
      <c r="U17" s="125">
        <v>0.1</v>
      </c>
      <c r="V17" s="125">
        <v>21.9</v>
      </c>
      <c r="W17" s="73" t="s">
        <v>35</v>
      </c>
      <c r="X17" s="73" t="s">
        <v>35</v>
      </c>
      <c r="Y17" s="122">
        <v>0</v>
      </c>
      <c r="Z17" s="411"/>
      <c r="AA17" s="411"/>
      <c r="AB17" s="411"/>
      <c r="AC17" s="411"/>
      <c r="AD17" s="411"/>
      <c r="AE17" s="411"/>
      <c r="AF17" s="411"/>
      <c r="AG17" s="411"/>
      <c r="AH17" s="411"/>
      <c r="AI17" s="411"/>
      <c r="AJ17" s="411"/>
      <c r="AK17" s="411"/>
      <c r="AL17" s="411"/>
      <c r="AM17" s="411"/>
      <c r="AN17" s="411"/>
      <c r="AO17" s="411"/>
      <c r="AP17" s="411"/>
      <c r="AQ17" s="411"/>
      <c r="AR17" s="411"/>
      <c r="AS17" s="411"/>
      <c r="AT17" s="411"/>
      <c r="AU17" s="411"/>
      <c r="AV17" s="411"/>
      <c r="AW17" s="411"/>
      <c r="AX17" s="411"/>
      <c r="AY17" s="411"/>
      <c r="AZ17" s="187"/>
      <c r="BA17" s="990"/>
      <c r="BB17" s="557" t="s">
        <v>51</v>
      </c>
      <c r="BC17" s="60" t="s">
        <v>35</v>
      </c>
      <c r="BD17" s="56" t="s">
        <v>35</v>
      </c>
      <c r="BE17" s="56" t="s">
        <v>35</v>
      </c>
      <c r="BF17" s="56" t="s">
        <v>35</v>
      </c>
      <c r="BG17" s="51" t="s">
        <v>35</v>
      </c>
      <c r="BH17" s="60" t="s">
        <v>35</v>
      </c>
      <c r="BI17" s="56" t="s">
        <v>35</v>
      </c>
      <c r="BJ17" s="56" t="s">
        <v>35</v>
      </c>
      <c r="BK17" s="56" t="s">
        <v>35</v>
      </c>
      <c r="BL17" s="51" t="s">
        <v>35</v>
      </c>
      <c r="BM17" s="60" t="s">
        <v>35</v>
      </c>
      <c r="BN17" s="56" t="s">
        <v>35</v>
      </c>
      <c r="BO17" s="56" t="s">
        <v>35</v>
      </c>
      <c r="BP17" s="56" t="s">
        <v>35</v>
      </c>
      <c r="BQ17" s="51" t="s">
        <v>35</v>
      </c>
      <c r="BR17" s="60" t="s">
        <v>35</v>
      </c>
      <c r="BS17" s="56" t="s">
        <v>35</v>
      </c>
      <c r="BT17" s="56" t="s">
        <v>35</v>
      </c>
      <c r="BU17" s="56" t="s">
        <v>35</v>
      </c>
      <c r="BV17" s="56" t="s">
        <v>35</v>
      </c>
      <c r="BW17" s="56" t="s">
        <v>35</v>
      </c>
      <c r="BX17" s="56" t="s">
        <v>35</v>
      </c>
      <c r="BY17" s="45" t="s">
        <v>35</v>
      </c>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438" customFormat="true" ht="15" customHeight="true" x14ac:dyDescent="0.2">
      <c r="A18" s="999" t="s">
        <v>60</v>
      </c>
      <c r="B18" s="373" t="s">
        <v>15</v>
      </c>
      <c r="C18" s="126">
        <v>91.1</v>
      </c>
      <c r="D18" s="125">
        <v>96.1</v>
      </c>
      <c r="E18" s="125">
        <v>98</v>
      </c>
      <c r="F18" s="125">
        <v>99.4</v>
      </c>
      <c r="G18" s="124">
        <v>99.8</v>
      </c>
      <c r="H18" s="123">
        <v>98</v>
      </c>
      <c r="I18" s="125">
        <v>99.4</v>
      </c>
      <c r="J18" s="125">
        <v>99.9</v>
      </c>
      <c r="K18" s="125">
        <v>99.9</v>
      </c>
      <c r="L18" s="122">
        <v>99.8</v>
      </c>
      <c r="M18" s="126">
        <v>89.3</v>
      </c>
      <c r="N18" s="125">
        <v>93</v>
      </c>
      <c r="O18" s="125">
        <v>96.5</v>
      </c>
      <c r="P18" s="125">
        <v>97.3</v>
      </c>
      <c r="Q18" s="124">
        <v>98.3</v>
      </c>
      <c r="R18" s="123">
        <v>95.8</v>
      </c>
      <c r="S18" s="125">
        <v>99</v>
      </c>
      <c r="T18" s="125">
        <v>95.5</v>
      </c>
      <c r="U18" s="125">
        <v>99.8</v>
      </c>
      <c r="V18" s="125">
        <v>76.599999999999994</v>
      </c>
      <c r="W18" s="73" t="s">
        <v>35</v>
      </c>
      <c r="X18" s="73" t="s">
        <v>35</v>
      </c>
      <c r="Y18" s="122">
        <v>99.5</v>
      </c>
      <c r="Z18" s="411"/>
      <c r="AA18" s="411"/>
      <c r="AB18" s="411"/>
      <c r="AC18" s="411"/>
      <c r="AD18" s="411"/>
      <c r="AE18" s="411"/>
      <c r="AF18" s="411"/>
      <c r="AG18" s="411"/>
      <c r="AH18" s="411"/>
      <c r="AI18" s="411"/>
      <c r="AJ18" s="411"/>
      <c r="AK18" s="411"/>
      <c r="AL18" s="411"/>
      <c r="AM18" s="411"/>
      <c r="AN18" s="411"/>
      <c r="AO18" s="411"/>
      <c r="AP18" s="411"/>
      <c r="AQ18" s="411"/>
      <c r="AR18" s="411"/>
      <c r="AS18" s="411"/>
      <c r="AT18" s="411"/>
      <c r="AU18" s="411"/>
      <c r="AV18" s="411"/>
      <c r="AW18" s="411"/>
      <c r="AX18" s="411"/>
      <c r="AY18" s="411"/>
      <c r="AZ18" s="187"/>
      <c r="BA18" s="990" t="s">
        <v>60</v>
      </c>
      <c r="BB18" s="557" t="s">
        <v>15</v>
      </c>
      <c r="BC18" s="60" t="s">
        <v>35</v>
      </c>
      <c r="BD18" s="56" t="s">
        <v>35</v>
      </c>
      <c r="BE18" s="56" t="s">
        <v>35</v>
      </c>
      <c r="BF18" s="56" t="s">
        <v>35</v>
      </c>
      <c r="BG18" s="51" t="s">
        <v>35</v>
      </c>
      <c r="BH18" s="60" t="s">
        <v>35</v>
      </c>
      <c r="BI18" s="56" t="s">
        <v>35</v>
      </c>
      <c r="BJ18" s="56" t="s">
        <v>35</v>
      </c>
      <c r="BK18" s="56" t="s">
        <v>35</v>
      </c>
      <c r="BL18" s="51" t="s">
        <v>35</v>
      </c>
      <c r="BM18" s="60" t="s">
        <v>35</v>
      </c>
      <c r="BN18" s="56" t="s">
        <v>35</v>
      </c>
      <c r="BO18" s="56" t="s">
        <v>35</v>
      </c>
      <c r="BP18" s="56" t="s">
        <v>35</v>
      </c>
      <c r="BQ18" s="51" t="s">
        <v>35</v>
      </c>
      <c r="BR18" s="60" t="s">
        <v>35</v>
      </c>
      <c r="BS18" s="56" t="s">
        <v>35</v>
      </c>
      <c r="BT18" s="56" t="s">
        <v>35</v>
      </c>
      <c r="BU18" s="56" t="s">
        <v>35</v>
      </c>
      <c r="BV18" s="56" t="s">
        <v>35</v>
      </c>
      <c r="BW18" s="56" t="s">
        <v>35</v>
      </c>
      <c r="BX18" s="56" t="s">
        <v>35</v>
      </c>
      <c r="BY18" s="45" t="s">
        <v>35</v>
      </c>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438" customFormat="true" ht="15" customHeight="true" x14ac:dyDescent="0.2">
      <c r="A19" s="999"/>
      <c r="B19" s="373" t="s">
        <v>16</v>
      </c>
      <c r="C19" s="126">
        <v>3.2</v>
      </c>
      <c r="D19" s="125">
        <v>1.4</v>
      </c>
      <c r="E19" s="125">
        <v>0.6</v>
      </c>
      <c r="F19" s="125">
        <v>0.1</v>
      </c>
      <c r="G19" s="124">
        <v>0</v>
      </c>
      <c r="H19" s="123">
        <v>1.4</v>
      </c>
      <c r="I19" s="125">
        <v>0.1</v>
      </c>
      <c r="J19" s="125">
        <v>0.1</v>
      </c>
      <c r="K19" s="125">
        <v>0</v>
      </c>
      <c r="L19" s="122">
        <v>0.1</v>
      </c>
      <c r="M19" s="126">
        <v>3.6</v>
      </c>
      <c r="N19" s="125">
        <v>2.7</v>
      </c>
      <c r="O19" s="125">
        <v>1</v>
      </c>
      <c r="P19" s="125">
        <v>0.7</v>
      </c>
      <c r="Q19" s="124">
        <v>0.3</v>
      </c>
      <c r="R19" s="123">
        <v>1.9</v>
      </c>
      <c r="S19" s="125">
        <v>0.4</v>
      </c>
      <c r="T19" s="125">
        <v>1.1000000000000001</v>
      </c>
      <c r="U19" s="125">
        <v>0</v>
      </c>
      <c r="V19" s="125">
        <v>1.2</v>
      </c>
      <c r="W19" s="73" t="s">
        <v>35</v>
      </c>
      <c r="X19" s="73" t="s">
        <v>35</v>
      </c>
      <c r="Y19" s="122">
        <v>0.5</v>
      </c>
      <c r="Z19" s="411"/>
      <c r="AA19" s="411"/>
      <c r="AB19" s="411"/>
      <c r="AC19" s="411"/>
      <c r="AD19" s="411"/>
      <c r="AE19" s="411"/>
      <c r="AF19" s="411"/>
      <c r="AG19" s="411"/>
      <c r="AH19" s="411"/>
      <c r="AI19" s="411"/>
      <c r="AJ19" s="411"/>
      <c r="AK19" s="411"/>
      <c r="AL19" s="411"/>
      <c r="AM19" s="411"/>
      <c r="AN19" s="411"/>
      <c r="AO19" s="411"/>
      <c r="AP19" s="411"/>
      <c r="AQ19" s="411"/>
      <c r="AR19" s="411"/>
      <c r="AS19" s="411"/>
      <c r="AT19" s="411"/>
      <c r="AU19" s="411"/>
      <c r="AV19" s="411"/>
      <c r="AW19" s="411"/>
      <c r="AX19" s="411"/>
      <c r="AY19" s="411"/>
      <c r="AZ19" s="187"/>
      <c r="BA19" s="990"/>
      <c r="BB19" s="557" t="s">
        <v>16</v>
      </c>
      <c r="BC19" s="60" t="s">
        <v>35</v>
      </c>
      <c r="BD19" s="56" t="s">
        <v>35</v>
      </c>
      <c r="BE19" s="56" t="s">
        <v>35</v>
      </c>
      <c r="BF19" s="56" t="s">
        <v>35</v>
      </c>
      <c r="BG19" s="51" t="s">
        <v>35</v>
      </c>
      <c r="BH19" s="60" t="s">
        <v>35</v>
      </c>
      <c r="BI19" s="56" t="s">
        <v>35</v>
      </c>
      <c r="BJ19" s="56" t="s">
        <v>35</v>
      </c>
      <c r="BK19" s="56" t="s">
        <v>35</v>
      </c>
      <c r="BL19" s="51" t="s">
        <v>35</v>
      </c>
      <c r="BM19" s="60" t="s">
        <v>35</v>
      </c>
      <c r="BN19" s="56" t="s">
        <v>35</v>
      </c>
      <c r="BO19" s="56" t="s">
        <v>35</v>
      </c>
      <c r="BP19" s="56" t="s">
        <v>35</v>
      </c>
      <c r="BQ19" s="51" t="s">
        <v>35</v>
      </c>
      <c r="BR19" s="60" t="s">
        <v>35</v>
      </c>
      <c r="BS19" s="56" t="s">
        <v>35</v>
      </c>
      <c r="BT19" s="56" t="s">
        <v>35</v>
      </c>
      <c r="BU19" s="56" t="s">
        <v>35</v>
      </c>
      <c r="BV19" s="56" t="s">
        <v>35</v>
      </c>
      <c r="BW19" s="56" t="s">
        <v>35</v>
      </c>
      <c r="BX19" s="56" t="s">
        <v>35</v>
      </c>
      <c r="BY19" s="45" t="s">
        <v>35</v>
      </c>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438" customFormat="true" ht="15" customHeight="true" x14ac:dyDescent="0.2">
      <c r="A20" s="999"/>
      <c r="B20" s="373" t="s">
        <v>22</v>
      </c>
      <c r="C20" s="126">
        <v>5.5</v>
      </c>
      <c r="D20" s="125">
        <v>2.4</v>
      </c>
      <c r="E20" s="125">
        <v>1.4</v>
      </c>
      <c r="F20" s="125">
        <v>0.5</v>
      </c>
      <c r="G20" s="124">
        <v>0.1</v>
      </c>
      <c r="H20" s="123">
        <v>0.5</v>
      </c>
      <c r="I20" s="125">
        <v>0.5</v>
      </c>
      <c r="J20" s="125">
        <v>0</v>
      </c>
      <c r="K20" s="125">
        <v>0.1</v>
      </c>
      <c r="L20" s="122">
        <v>0.1</v>
      </c>
      <c r="M20" s="126">
        <v>6.9</v>
      </c>
      <c r="N20" s="125">
        <v>4.3</v>
      </c>
      <c r="O20" s="125">
        <v>2.4</v>
      </c>
      <c r="P20" s="125">
        <v>2</v>
      </c>
      <c r="Q20" s="124">
        <v>1.4</v>
      </c>
      <c r="R20" s="123">
        <v>2.2999999999999998</v>
      </c>
      <c r="S20" s="125">
        <v>0.6</v>
      </c>
      <c r="T20" s="125">
        <v>3.3</v>
      </c>
      <c r="U20" s="125">
        <v>0.1</v>
      </c>
      <c r="V20" s="125">
        <v>22.2</v>
      </c>
      <c r="W20" s="73" t="s">
        <v>35</v>
      </c>
      <c r="X20" s="73" t="s">
        <v>35</v>
      </c>
      <c r="Y20" s="122">
        <v>0</v>
      </c>
      <c r="Z20" s="411"/>
      <c r="AA20" s="411"/>
      <c r="AB20" s="411"/>
      <c r="AC20" s="411"/>
      <c r="AD20" s="411"/>
      <c r="AE20" s="411"/>
      <c r="AF20" s="411"/>
      <c r="AG20" s="411"/>
      <c r="AH20" s="411"/>
      <c r="AI20" s="411"/>
      <c r="AJ20" s="411"/>
      <c r="AK20" s="411"/>
      <c r="AL20" s="411"/>
      <c r="AM20" s="411"/>
      <c r="AN20" s="411"/>
      <c r="AO20" s="411"/>
      <c r="AP20" s="411"/>
      <c r="AQ20" s="411"/>
      <c r="AR20" s="411"/>
      <c r="AS20" s="411"/>
      <c r="AT20" s="411"/>
      <c r="AU20" s="411"/>
      <c r="AV20" s="411"/>
      <c r="AW20" s="411"/>
      <c r="AX20" s="411"/>
      <c r="AY20" s="411"/>
      <c r="AZ20" s="187"/>
      <c r="BA20" s="990"/>
      <c r="BB20" s="557" t="s">
        <v>22</v>
      </c>
      <c r="BC20" s="60" t="s">
        <v>35</v>
      </c>
      <c r="BD20" s="56" t="s">
        <v>35</v>
      </c>
      <c r="BE20" s="56" t="s">
        <v>35</v>
      </c>
      <c r="BF20" s="56" t="s">
        <v>35</v>
      </c>
      <c r="BG20" s="51" t="s">
        <v>35</v>
      </c>
      <c r="BH20" s="60" t="s">
        <v>35</v>
      </c>
      <c r="BI20" s="56" t="s">
        <v>35</v>
      </c>
      <c r="BJ20" s="56" t="s">
        <v>35</v>
      </c>
      <c r="BK20" s="56" t="s">
        <v>35</v>
      </c>
      <c r="BL20" s="51" t="s">
        <v>35</v>
      </c>
      <c r="BM20" s="60" t="s">
        <v>35</v>
      </c>
      <c r="BN20" s="56" t="s">
        <v>35</v>
      </c>
      <c r="BO20" s="56" t="s">
        <v>35</v>
      </c>
      <c r="BP20" s="56" t="s">
        <v>35</v>
      </c>
      <c r="BQ20" s="51" t="s">
        <v>35</v>
      </c>
      <c r="BR20" s="60" t="s">
        <v>35</v>
      </c>
      <c r="BS20" s="56" t="s">
        <v>35</v>
      </c>
      <c r="BT20" s="56" t="s">
        <v>35</v>
      </c>
      <c r="BU20" s="56" t="s">
        <v>35</v>
      </c>
      <c r="BV20" s="56" t="s">
        <v>35</v>
      </c>
      <c r="BW20" s="56" t="s">
        <v>35</v>
      </c>
      <c r="BX20" s="56" t="s">
        <v>35</v>
      </c>
      <c r="BY20" s="45" t="s">
        <v>35</v>
      </c>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438" customFormat="true" ht="15" customHeight="true" x14ac:dyDescent="0.2">
      <c r="A21" s="999"/>
      <c r="B21" s="373" t="s">
        <v>17</v>
      </c>
      <c r="C21" s="126">
        <v>0.2</v>
      </c>
      <c r="D21" s="125">
        <v>0.1</v>
      </c>
      <c r="E21" s="125">
        <v>0</v>
      </c>
      <c r="F21" s="125">
        <v>0</v>
      </c>
      <c r="G21" s="124">
        <v>0</v>
      </c>
      <c r="H21" s="123">
        <v>0</v>
      </c>
      <c r="I21" s="125">
        <v>0</v>
      </c>
      <c r="J21" s="125">
        <v>0</v>
      </c>
      <c r="K21" s="125">
        <v>0</v>
      </c>
      <c r="L21" s="122">
        <v>0.1</v>
      </c>
      <c r="M21" s="126">
        <v>0.3</v>
      </c>
      <c r="N21" s="125">
        <v>0</v>
      </c>
      <c r="O21" s="125">
        <v>0.1</v>
      </c>
      <c r="P21" s="125">
        <v>0</v>
      </c>
      <c r="Q21" s="124">
        <v>0</v>
      </c>
      <c r="R21" s="123">
        <v>0</v>
      </c>
      <c r="S21" s="125">
        <v>0</v>
      </c>
      <c r="T21" s="125">
        <v>0.2</v>
      </c>
      <c r="U21" s="125">
        <v>0</v>
      </c>
      <c r="V21" s="125">
        <v>0</v>
      </c>
      <c r="W21" s="73" t="s">
        <v>35</v>
      </c>
      <c r="X21" s="73" t="s">
        <v>35</v>
      </c>
      <c r="Y21" s="122">
        <v>0</v>
      </c>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187"/>
      <c r="BA21" s="990"/>
      <c r="BB21" s="557" t="s">
        <v>17</v>
      </c>
      <c r="BC21" s="60" t="s">
        <v>35</v>
      </c>
      <c r="BD21" s="56" t="s">
        <v>35</v>
      </c>
      <c r="BE21" s="56" t="s">
        <v>35</v>
      </c>
      <c r="BF21" s="56" t="s">
        <v>35</v>
      </c>
      <c r="BG21" s="51" t="s">
        <v>35</v>
      </c>
      <c r="BH21" s="60" t="s">
        <v>35</v>
      </c>
      <c r="BI21" s="56" t="s">
        <v>35</v>
      </c>
      <c r="BJ21" s="56" t="s">
        <v>35</v>
      </c>
      <c r="BK21" s="56" t="s">
        <v>35</v>
      </c>
      <c r="BL21" s="51" t="s">
        <v>35</v>
      </c>
      <c r="BM21" s="60" t="s">
        <v>35</v>
      </c>
      <c r="BN21" s="56" t="s">
        <v>35</v>
      </c>
      <c r="BO21" s="56" t="s">
        <v>35</v>
      </c>
      <c r="BP21" s="56" t="s">
        <v>35</v>
      </c>
      <c r="BQ21" s="51" t="s">
        <v>35</v>
      </c>
      <c r="BR21" s="60" t="s">
        <v>35</v>
      </c>
      <c r="BS21" s="56" t="s">
        <v>35</v>
      </c>
      <c r="BT21" s="56" t="s">
        <v>35</v>
      </c>
      <c r="BU21" s="56" t="s">
        <v>35</v>
      </c>
      <c r="BV21" s="56" t="s">
        <v>35</v>
      </c>
      <c r="BW21" s="56" t="s">
        <v>35</v>
      </c>
      <c r="BX21" s="56" t="s">
        <v>35</v>
      </c>
      <c r="BY21" s="45" t="s">
        <v>35</v>
      </c>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438" customFormat="true" ht="15" customHeight="true" x14ac:dyDescent="0.2">
      <c r="A22" s="999" t="s">
        <v>54</v>
      </c>
      <c r="B22" s="373" t="s">
        <v>49</v>
      </c>
      <c r="C22" s="126">
        <v>3.4</v>
      </c>
      <c r="D22" s="125">
        <v>1.4</v>
      </c>
      <c r="E22" s="125">
        <v>0.6</v>
      </c>
      <c r="F22" s="125">
        <v>0.1</v>
      </c>
      <c r="G22" s="124">
        <v>0</v>
      </c>
      <c r="H22" s="123">
        <v>1.5</v>
      </c>
      <c r="I22" s="125">
        <v>0.1</v>
      </c>
      <c r="J22" s="125">
        <v>0.1</v>
      </c>
      <c r="K22" s="125">
        <v>0</v>
      </c>
      <c r="L22" s="122">
        <v>0.1</v>
      </c>
      <c r="M22" s="126">
        <v>3.8</v>
      </c>
      <c r="N22" s="125">
        <v>2.8</v>
      </c>
      <c r="O22" s="125">
        <v>1</v>
      </c>
      <c r="P22" s="125">
        <v>0.8</v>
      </c>
      <c r="Q22" s="124">
        <v>0.3</v>
      </c>
      <c r="R22" s="123">
        <v>2</v>
      </c>
      <c r="S22" s="125">
        <v>0.4</v>
      </c>
      <c r="T22" s="125">
        <v>1.1000000000000001</v>
      </c>
      <c r="U22" s="125">
        <v>0</v>
      </c>
      <c r="V22" s="125">
        <v>1.6</v>
      </c>
      <c r="W22" s="73" t="s">
        <v>35</v>
      </c>
      <c r="X22" s="73" t="s">
        <v>35</v>
      </c>
      <c r="Y22" s="122">
        <v>0.5</v>
      </c>
      <c r="Z22" s="411"/>
      <c r="AA22" s="411"/>
      <c r="AB22" s="411"/>
      <c r="AC22" s="411"/>
      <c r="AD22" s="411"/>
      <c r="AE22" s="411"/>
      <c r="AF22" s="411"/>
      <c r="AG22" s="411"/>
      <c r="AH22" s="411"/>
      <c r="AI22" s="411"/>
      <c r="AJ22" s="411"/>
      <c r="AK22" s="411"/>
      <c r="AL22" s="411"/>
      <c r="AM22" s="411"/>
      <c r="AN22" s="411"/>
      <c r="AO22" s="411"/>
      <c r="AP22" s="411"/>
      <c r="AQ22" s="411"/>
      <c r="AR22" s="411"/>
      <c r="AS22" s="411"/>
      <c r="AT22" s="411"/>
      <c r="AU22" s="411"/>
      <c r="AV22" s="411"/>
      <c r="AW22" s="411"/>
      <c r="AX22" s="411"/>
      <c r="AY22" s="411"/>
      <c r="AZ22" s="187"/>
      <c r="BA22" s="990" t="s">
        <v>54</v>
      </c>
      <c r="BB22" s="557" t="s">
        <v>49</v>
      </c>
      <c r="BC22" s="60" t="s">
        <v>35</v>
      </c>
      <c r="BD22" s="56" t="s">
        <v>35</v>
      </c>
      <c r="BE22" s="56" t="s">
        <v>35</v>
      </c>
      <c r="BF22" s="56" t="s">
        <v>35</v>
      </c>
      <c r="BG22" s="51" t="s">
        <v>35</v>
      </c>
      <c r="BH22" s="60" t="s">
        <v>35</v>
      </c>
      <c r="BI22" s="56" t="s">
        <v>35</v>
      </c>
      <c r="BJ22" s="56" t="s">
        <v>35</v>
      </c>
      <c r="BK22" s="56" t="s">
        <v>35</v>
      </c>
      <c r="BL22" s="51" t="s">
        <v>35</v>
      </c>
      <c r="BM22" s="60" t="s">
        <v>35</v>
      </c>
      <c r="BN22" s="56" t="s">
        <v>35</v>
      </c>
      <c r="BO22" s="56" t="s">
        <v>35</v>
      </c>
      <c r="BP22" s="56" t="s">
        <v>35</v>
      </c>
      <c r="BQ22" s="51" t="s">
        <v>35</v>
      </c>
      <c r="BR22" s="60" t="s">
        <v>35</v>
      </c>
      <c r="BS22" s="56" t="s">
        <v>35</v>
      </c>
      <c r="BT22" s="56" t="s">
        <v>35</v>
      </c>
      <c r="BU22" s="56" t="s">
        <v>35</v>
      </c>
      <c r="BV22" s="56" t="s">
        <v>35</v>
      </c>
      <c r="BW22" s="56" t="s">
        <v>35</v>
      </c>
      <c r="BX22" s="56" t="s">
        <v>35</v>
      </c>
      <c r="BY22" s="45" t="s">
        <v>35</v>
      </c>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438" customFormat="true" ht="15" customHeight="true" x14ac:dyDescent="0.2">
      <c r="A23" s="1001"/>
      <c r="B23" s="374" t="s">
        <v>48</v>
      </c>
      <c r="C23" s="121">
        <v>96.6</v>
      </c>
      <c r="D23" s="120">
        <v>98.6</v>
      </c>
      <c r="E23" s="120">
        <v>99.4</v>
      </c>
      <c r="F23" s="120">
        <v>99.9</v>
      </c>
      <c r="G23" s="119">
        <v>100</v>
      </c>
      <c r="H23" s="118">
        <v>98.5</v>
      </c>
      <c r="I23" s="120">
        <v>99.9</v>
      </c>
      <c r="J23" s="120">
        <v>99.9</v>
      </c>
      <c r="K23" s="120">
        <v>100</v>
      </c>
      <c r="L23" s="117">
        <v>99.9</v>
      </c>
      <c r="M23" s="121">
        <v>96.2</v>
      </c>
      <c r="N23" s="120">
        <v>97.2</v>
      </c>
      <c r="O23" s="120">
        <v>99</v>
      </c>
      <c r="P23" s="120">
        <v>99.2</v>
      </c>
      <c r="Q23" s="119">
        <v>99.7</v>
      </c>
      <c r="R23" s="118">
        <v>98</v>
      </c>
      <c r="S23" s="120">
        <v>99.6</v>
      </c>
      <c r="T23" s="120">
        <v>98.9</v>
      </c>
      <c r="U23" s="120">
        <v>100</v>
      </c>
      <c r="V23" s="120">
        <v>98.4</v>
      </c>
      <c r="W23" s="72" t="s">
        <v>35</v>
      </c>
      <c r="X23" s="72" t="s">
        <v>35</v>
      </c>
      <c r="Y23" s="117">
        <v>99.5</v>
      </c>
      <c r="Z23" s="411"/>
      <c r="AA23" s="411"/>
      <c r="AB23" s="411"/>
      <c r="AC23" s="411"/>
      <c r="AD23" s="411"/>
      <c r="AE23" s="411"/>
      <c r="AF23" s="411"/>
      <c r="AG23" s="411"/>
      <c r="AH23" s="411"/>
      <c r="AI23" s="411"/>
      <c r="AJ23" s="411"/>
      <c r="AK23" s="411"/>
      <c r="AL23" s="411"/>
      <c r="AM23" s="411"/>
      <c r="AN23" s="411"/>
      <c r="AO23" s="411"/>
      <c r="AP23" s="411"/>
      <c r="AQ23" s="411"/>
      <c r="AR23" s="411"/>
      <c r="AS23" s="411"/>
      <c r="AT23" s="411"/>
      <c r="AU23" s="411"/>
      <c r="AV23" s="411"/>
      <c r="AW23" s="411"/>
      <c r="AX23" s="411"/>
      <c r="AY23" s="411"/>
      <c r="AZ23" s="187"/>
      <c r="BA23" s="994"/>
      <c r="BB23" s="560" t="s">
        <v>48</v>
      </c>
      <c r="BC23" s="59" t="s">
        <v>35</v>
      </c>
      <c r="BD23" s="55" t="s">
        <v>35</v>
      </c>
      <c r="BE23" s="55" t="s">
        <v>35</v>
      </c>
      <c r="BF23" s="55" t="s">
        <v>35</v>
      </c>
      <c r="BG23" s="50" t="s">
        <v>35</v>
      </c>
      <c r="BH23" s="59" t="s">
        <v>35</v>
      </c>
      <c r="BI23" s="55" t="s">
        <v>35</v>
      </c>
      <c r="BJ23" s="55" t="s">
        <v>35</v>
      </c>
      <c r="BK23" s="55" t="s">
        <v>35</v>
      </c>
      <c r="BL23" s="50" t="s">
        <v>35</v>
      </c>
      <c r="BM23" s="59" t="s">
        <v>35</v>
      </c>
      <c r="BN23" s="55" t="s">
        <v>35</v>
      </c>
      <c r="BO23" s="55" t="s">
        <v>35</v>
      </c>
      <c r="BP23" s="55" t="s">
        <v>35</v>
      </c>
      <c r="BQ23" s="50" t="s">
        <v>35</v>
      </c>
      <c r="BR23" s="59" t="s">
        <v>35</v>
      </c>
      <c r="BS23" s="55" t="s">
        <v>35</v>
      </c>
      <c r="BT23" s="55" t="s">
        <v>35</v>
      </c>
      <c r="BU23" s="55" t="s">
        <v>35</v>
      </c>
      <c r="BV23" s="55" t="s">
        <v>35</v>
      </c>
      <c r="BW23" s="55" t="s">
        <v>35</v>
      </c>
      <c r="BX23" s="55" t="s">
        <v>35</v>
      </c>
      <c r="BY23" s="44" t="s">
        <v>35</v>
      </c>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8" customFormat="true" ht="15" hidden="true" customHeight="true" x14ac:dyDescent="0.2">
      <c r="A24" s="1006" t="s">
        <v>47</v>
      </c>
      <c r="B24" s="371" t="s">
        <v>59</v>
      </c>
      <c r="C24" s="377"/>
      <c r="D24" s="378"/>
      <c r="E24" s="378"/>
      <c r="F24" s="378"/>
      <c r="G24" s="379"/>
      <c r="H24" s="380"/>
      <c r="I24" s="378"/>
      <c r="J24" s="378"/>
      <c r="K24" s="378"/>
      <c r="L24" s="381"/>
      <c r="M24" s="377"/>
      <c r="N24" s="378"/>
      <c r="O24" s="378"/>
      <c r="P24" s="378"/>
      <c r="Q24" s="379"/>
      <c r="R24" s="380"/>
      <c r="S24" s="378"/>
      <c r="T24" s="378"/>
      <c r="U24" s="378"/>
      <c r="V24" s="378"/>
      <c r="W24" s="378"/>
      <c r="X24" s="378"/>
      <c r="Y24" s="381"/>
      <c r="Z24" s="846"/>
      <c r="AA24" s="846"/>
      <c r="AB24" s="846"/>
      <c r="AC24" s="846"/>
      <c r="AD24" s="846"/>
      <c r="AE24" s="846"/>
      <c r="AF24" s="846"/>
      <c r="AG24" s="846"/>
      <c r="AH24" s="846"/>
      <c r="AI24" s="846"/>
      <c r="AJ24" s="846"/>
      <c r="AK24" s="846"/>
      <c r="AL24" s="846"/>
      <c r="AM24" s="846"/>
      <c r="AN24" s="846"/>
      <c r="AO24" s="846"/>
      <c r="AP24" s="846"/>
      <c r="AQ24" s="846"/>
      <c r="AR24" s="846"/>
      <c r="AS24" s="846"/>
      <c r="AT24" s="846"/>
      <c r="AU24" s="846"/>
      <c r="AV24" s="846"/>
      <c r="AW24" s="846"/>
      <c r="AX24" s="846"/>
      <c r="AY24" s="846"/>
      <c r="AZ24" s="346"/>
      <c r="BB24" s="320"/>
      <c r="BZ24" s="346"/>
      <c r="CA24" s="346"/>
      <c r="CB24" s="346"/>
      <c r="CC24" s="346"/>
      <c r="CD24" s="346"/>
      <c r="CE24" s="346"/>
      <c r="CF24" s="346"/>
      <c r="CG24" s="346"/>
      <c r="CH24" s="346"/>
      <c r="CI24" s="346"/>
      <c r="CJ24" s="346"/>
      <c r="CK24" s="346"/>
      <c r="CL24" s="346"/>
      <c r="CM24" s="346"/>
      <c r="CN24" s="346"/>
      <c r="CO24" s="346"/>
      <c r="CP24" s="346"/>
      <c r="CQ24" s="346"/>
      <c r="CR24" s="346"/>
      <c r="CS24" s="346"/>
      <c r="CT24" s="346"/>
      <c r="CU24" s="346"/>
      <c r="CV24" s="346"/>
      <c r="CW24" s="346"/>
      <c r="CX24" s="346"/>
      <c r="CY24" s="346"/>
      <c r="CZ24" s="346"/>
    </row>
    <row r="25" s="318" customFormat="true" ht="15" hidden="true" customHeight="true" x14ac:dyDescent="0.2">
      <c r="A25" s="1007"/>
      <c r="B25" s="368" t="s">
        <v>58</v>
      </c>
      <c r="C25" s="382"/>
      <c r="D25" s="383"/>
      <c r="E25" s="383"/>
      <c r="F25" s="383"/>
      <c r="G25" s="384"/>
      <c r="H25" s="385"/>
      <c r="I25" s="383"/>
      <c r="J25" s="383"/>
      <c r="K25" s="383"/>
      <c r="L25" s="386"/>
      <c r="M25" s="382"/>
      <c r="N25" s="383"/>
      <c r="O25" s="383"/>
      <c r="P25" s="383"/>
      <c r="Q25" s="384"/>
      <c r="R25" s="385"/>
      <c r="S25" s="383"/>
      <c r="T25" s="383"/>
      <c r="U25" s="383"/>
      <c r="V25" s="383"/>
      <c r="W25" s="383"/>
      <c r="X25" s="383"/>
      <c r="Y25" s="386"/>
      <c r="Z25" s="846"/>
      <c r="AA25" s="846"/>
      <c r="AB25" s="846"/>
      <c r="AC25" s="846"/>
      <c r="AD25" s="846"/>
      <c r="AE25" s="846"/>
      <c r="AF25" s="846"/>
      <c r="AG25" s="846"/>
      <c r="AH25" s="846"/>
      <c r="AI25" s="846"/>
      <c r="AJ25" s="846"/>
      <c r="AK25" s="846"/>
      <c r="AL25" s="846"/>
      <c r="AM25" s="846"/>
      <c r="AN25" s="846"/>
      <c r="AO25" s="846"/>
      <c r="AP25" s="846"/>
      <c r="AQ25" s="846"/>
      <c r="AR25" s="846"/>
      <c r="AS25" s="846"/>
      <c r="AT25" s="846"/>
      <c r="AU25" s="846"/>
      <c r="AV25" s="846"/>
      <c r="AW25" s="846"/>
      <c r="AX25" s="846"/>
      <c r="AY25" s="846"/>
      <c r="AZ25" s="346"/>
      <c r="BB25" s="320"/>
      <c r="BZ25" s="346"/>
      <c r="CA25" s="346"/>
      <c r="CB25" s="346"/>
      <c r="CC25" s="346"/>
      <c r="CD25" s="346"/>
      <c r="CE25" s="346"/>
      <c r="CF25" s="346"/>
      <c r="CG25" s="346"/>
      <c r="CH25" s="346"/>
      <c r="CI25" s="346"/>
      <c r="CJ25" s="346"/>
      <c r="CK25" s="346"/>
      <c r="CL25" s="346"/>
      <c r="CM25" s="346"/>
      <c r="CN25" s="346"/>
      <c r="CO25" s="346"/>
      <c r="CP25" s="346"/>
      <c r="CQ25" s="346"/>
      <c r="CR25" s="346"/>
      <c r="CS25" s="346"/>
      <c r="CT25" s="346"/>
      <c r="CU25" s="346"/>
      <c r="CV25" s="346"/>
      <c r="CW25" s="346"/>
      <c r="CX25" s="346"/>
      <c r="CY25" s="346"/>
      <c r="CZ25" s="346"/>
    </row>
    <row r="26" s="318" customFormat="true" ht="15" hidden="true" customHeight="true" x14ac:dyDescent="0.2">
      <c r="A26" s="1008"/>
      <c r="B26" s="369" t="s">
        <v>46</v>
      </c>
      <c r="C26" s="387"/>
      <c r="D26" s="388"/>
      <c r="E26" s="388"/>
      <c r="F26" s="388"/>
      <c r="G26" s="389"/>
      <c r="H26" s="390"/>
      <c r="I26" s="388"/>
      <c r="J26" s="388"/>
      <c r="K26" s="388"/>
      <c r="L26" s="391"/>
      <c r="M26" s="387"/>
      <c r="N26" s="388"/>
      <c r="O26" s="388"/>
      <c r="P26" s="388"/>
      <c r="Q26" s="389"/>
      <c r="R26" s="13"/>
      <c r="S26" s="12"/>
      <c r="T26" s="12"/>
      <c r="U26" s="12"/>
      <c r="V26" s="12"/>
      <c r="W26" s="12"/>
      <c r="X26" s="12"/>
      <c r="Y26" s="7"/>
      <c r="Z26" s="846"/>
      <c r="AA26" s="846"/>
      <c r="AB26" s="846"/>
      <c r="AC26" s="846"/>
      <c r="AD26" s="846"/>
      <c r="AE26" s="846"/>
      <c r="AF26" s="846"/>
      <c r="AG26" s="846"/>
      <c r="AH26" s="846"/>
      <c r="AI26" s="846"/>
      <c r="AJ26" s="846"/>
      <c r="AK26" s="846"/>
      <c r="AL26" s="846"/>
      <c r="AM26" s="846"/>
      <c r="AN26" s="846"/>
      <c r="AO26" s="846"/>
      <c r="AP26" s="846"/>
      <c r="AQ26" s="846"/>
      <c r="AR26" s="846"/>
      <c r="AS26" s="846"/>
      <c r="AT26" s="846"/>
      <c r="AU26" s="846"/>
      <c r="AV26" s="846"/>
      <c r="AW26" s="846"/>
      <c r="AX26" s="846"/>
      <c r="AY26" s="846"/>
      <c r="AZ26" s="346"/>
      <c r="BB26" s="320"/>
      <c r="BZ26" s="346"/>
      <c r="CA26" s="346"/>
      <c r="CB26" s="346"/>
      <c r="CC26" s="346"/>
      <c r="CD26" s="346"/>
      <c r="CE26" s="346"/>
      <c r="CF26" s="346"/>
      <c r="CG26" s="346"/>
      <c r="CH26" s="346"/>
      <c r="CI26" s="346"/>
      <c r="CJ26" s="346"/>
      <c r="CK26" s="346"/>
      <c r="CL26" s="346"/>
      <c r="CM26" s="346"/>
      <c r="CN26" s="346"/>
      <c r="CO26" s="346"/>
      <c r="CP26" s="346"/>
      <c r="CQ26" s="346"/>
      <c r="CR26" s="346"/>
      <c r="CS26" s="346"/>
      <c r="CT26" s="346"/>
      <c r="CU26" s="346"/>
      <c r="CV26" s="346"/>
      <c r="CW26" s="346"/>
      <c r="CX26" s="346"/>
      <c r="CY26" s="346"/>
      <c r="CZ26" s="346"/>
    </row>
    <row r="27" s="439" customFormat="true" ht="15" customHeight="true" x14ac:dyDescent="0.2">
      <c r="A27" s="317"/>
      <c r="B27" s="370"/>
      <c r="C27" s="1009" t="s">
        <v>114</v>
      </c>
      <c r="D27" s="1010"/>
      <c r="E27" s="1010"/>
      <c r="F27" s="1010"/>
      <c r="G27" s="1011"/>
      <c r="H27" s="1005" t="s">
        <v>38</v>
      </c>
      <c r="I27" s="996"/>
      <c r="J27" s="996"/>
      <c r="K27" s="996"/>
      <c r="L27" s="998"/>
      <c r="M27" s="995" t="s">
        <v>37</v>
      </c>
      <c r="N27" s="996"/>
      <c r="O27" s="996"/>
      <c r="P27" s="996"/>
      <c r="Q27" s="998"/>
      <c r="R27" s="15" t="s">
        <v>137</v>
      </c>
      <c r="S27" s="401"/>
      <c r="T27" s="401"/>
      <c r="U27" s="401"/>
      <c r="V27" s="401"/>
      <c r="W27" s="401"/>
      <c r="X27" s="401"/>
      <c r="Y27" s="401"/>
      <c r="Z27" s="846"/>
      <c r="AA27" s="846"/>
      <c r="AB27" s="846"/>
      <c r="AC27" s="846"/>
      <c r="AD27" s="846"/>
      <c r="AE27" s="846"/>
      <c r="AF27" s="846"/>
      <c r="AG27" s="846"/>
      <c r="AH27" s="846"/>
      <c r="AI27" s="846"/>
      <c r="AJ27" s="846"/>
      <c r="AK27" s="846"/>
      <c r="AL27" s="846"/>
      <c r="AM27" s="846"/>
      <c r="AN27" s="846"/>
      <c r="AO27" s="846"/>
      <c r="AP27" s="846"/>
      <c r="AQ27" s="846"/>
      <c r="AR27" s="846"/>
      <c r="AS27" s="846"/>
      <c r="AT27" s="846"/>
      <c r="AU27" s="846"/>
      <c r="AV27" s="846"/>
      <c r="AW27" s="846"/>
      <c r="AX27" s="846"/>
      <c r="AY27" s="846"/>
      <c r="AZ27" s="346"/>
      <c r="BA27" s="347" t="s">
        <v>128</v>
      </c>
      <c r="BB27" s="302" t="s">
        <v>95</v>
      </c>
      <c r="BC27" s="986" t="s">
        <v>114</v>
      </c>
      <c r="BD27" s="987"/>
      <c r="BE27" s="987"/>
      <c r="BF27" s="987"/>
      <c r="BG27" s="993"/>
      <c r="BH27" s="986" t="s">
        <v>38</v>
      </c>
      <c r="BI27" s="987"/>
      <c r="BJ27" s="987"/>
      <c r="BK27" s="987"/>
      <c r="BL27" s="993"/>
      <c r="BM27" s="986" t="s">
        <v>37</v>
      </c>
      <c r="BN27" s="987"/>
      <c r="BO27" s="987"/>
      <c r="BP27" s="987"/>
      <c r="BQ27" s="988"/>
      <c r="BR27" s="14" t="s">
        <v>137</v>
      </c>
      <c r="BS27" s="401"/>
      <c r="BT27" s="401"/>
      <c r="BU27" s="401"/>
      <c r="BV27" s="401"/>
      <c r="BW27" s="401"/>
      <c r="BX27" s="401"/>
      <c r="BY27" s="401"/>
      <c r="BZ27" s="345"/>
      <c r="CA27" s="345"/>
      <c r="CB27" s="345"/>
      <c r="CC27" s="345"/>
      <c r="CD27" s="345"/>
      <c r="CE27" s="345"/>
      <c r="CF27" s="345"/>
      <c r="CG27" s="345"/>
      <c r="CH27" s="345"/>
      <c r="CI27" s="345"/>
      <c r="CJ27" s="345"/>
      <c r="CK27" s="345"/>
      <c r="CL27" s="345"/>
      <c r="CM27" s="345"/>
      <c r="CN27" s="345"/>
      <c r="CO27" s="345"/>
      <c r="CP27" s="345"/>
      <c r="CQ27" s="345"/>
      <c r="CR27" s="345"/>
      <c r="CS27" s="345"/>
      <c r="CT27" s="345"/>
      <c r="CU27" s="345"/>
      <c r="CV27" s="345"/>
      <c r="CW27" s="345"/>
      <c r="CX27" s="345"/>
      <c r="CY27" s="345"/>
      <c r="CZ27" s="345"/>
    </row>
    <row r="28" s="439" customFormat="true" ht="24" x14ac:dyDescent="0.2">
      <c r="A28" s="335" t="s">
        <v>69</v>
      </c>
      <c r="B28" s="370"/>
      <c r="C28" s="393" t="s">
        <v>0</v>
      </c>
      <c r="D28" s="550" t="s">
        <v>1</v>
      </c>
      <c r="E28" s="550" t="s">
        <v>2</v>
      </c>
      <c r="F28" s="550" t="s">
        <v>3</v>
      </c>
      <c r="G28" s="551" t="s">
        <v>4</v>
      </c>
      <c r="H28" s="375" t="s">
        <v>0</v>
      </c>
      <c r="I28" s="553" t="s">
        <v>1</v>
      </c>
      <c r="J28" s="553" t="s">
        <v>2</v>
      </c>
      <c r="K28" s="553" t="s">
        <v>3</v>
      </c>
      <c r="L28" s="554" t="s">
        <v>4</v>
      </c>
      <c r="M28" s="376" t="s">
        <v>0</v>
      </c>
      <c r="N28" s="553" t="s">
        <v>1</v>
      </c>
      <c r="O28" s="553" t="s">
        <v>2</v>
      </c>
      <c r="P28" s="553" t="s">
        <v>3</v>
      </c>
      <c r="Q28" s="548" t="s">
        <v>4</v>
      </c>
      <c r="R28" s="375" t="s">
        <v>146</v>
      </c>
      <c r="S28" s="553" t="s">
        <v>147</v>
      </c>
      <c r="T28" s="553" t="s">
        <v>148</v>
      </c>
      <c r="U28" s="553" t="s">
        <v>149</v>
      </c>
      <c r="V28" s="553" t="s">
        <v>150</v>
      </c>
      <c r="W28" s="553" t="s">
        <v>151</v>
      </c>
      <c r="X28" s="553" t="s">
        <v>152</v>
      </c>
      <c r="Y28" s="554" t="s">
        <v>153</v>
      </c>
      <c r="Z28" s="846"/>
      <c r="AA28" s="846"/>
      <c r="AB28" s="846"/>
      <c r="AC28" s="846"/>
      <c r="AD28" s="846"/>
      <c r="AE28" s="846"/>
      <c r="AF28" s="846"/>
      <c r="AG28" s="846"/>
      <c r="AH28" s="846"/>
      <c r="AI28" s="846"/>
      <c r="AJ28" s="846"/>
      <c r="AK28" s="846"/>
      <c r="AL28" s="846"/>
      <c r="AM28" s="846"/>
      <c r="AN28" s="846"/>
      <c r="AO28" s="846"/>
      <c r="AP28" s="846"/>
      <c r="AQ28" s="846"/>
      <c r="AR28" s="846"/>
      <c r="AS28" s="846"/>
      <c r="AT28" s="846"/>
      <c r="AU28" s="846"/>
      <c r="AV28" s="846"/>
      <c r="AW28" s="846"/>
      <c r="AX28" s="846"/>
      <c r="AY28" s="846"/>
      <c r="AZ28" s="346"/>
      <c r="BA28" s="335" t="s">
        <v>119</v>
      </c>
      <c r="BB28" s="334"/>
      <c r="BC28" s="422" t="s">
        <v>0</v>
      </c>
      <c r="BD28" s="525" t="s">
        <v>1</v>
      </c>
      <c r="BE28" s="525" t="s">
        <v>2</v>
      </c>
      <c r="BF28" s="525" t="s">
        <v>3</v>
      </c>
      <c r="BG28" s="423" t="s">
        <v>4</v>
      </c>
      <c r="BH28" s="422" t="s">
        <v>0</v>
      </c>
      <c r="BI28" s="525" t="s">
        <v>1</v>
      </c>
      <c r="BJ28" s="525" t="s">
        <v>2</v>
      </c>
      <c r="BK28" s="525" t="s">
        <v>3</v>
      </c>
      <c r="BL28" s="423" t="s">
        <v>4</v>
      </c>
      <c r="BM28" s="422" t="s">
        <v>0</v>
      </c>
      <c r="BN28" s="525" t="s">
        <v>1</v>
      </c>
      <c r="BO28" s="525" t="s">
        <v>2</v>
      </c>
      <c r="BP28" s="525" t="s">
        <v>3</v>
      </c>
      <c r="BQ28" s="423" t="s">
        <v>4</v>
      </c>
      <c r="BR28" s="422" t="s">
        <v>146</v>
      </c>
      <c r="BS28" s="525" t="s">
        <v>147</v>
      </c>
      <c r="BT28" s="525" t="s">
        <v>148</v>
      </c>
      <c r="BU28" s="525" t="s">
        <v>149</v>
      </c>
      <c r="BV28" s="525" t="s">
        <v>150</v>
      </c>
      <c r="BW28" s="525" t="s">
        <v>151</v>
      </c>
      <c r="BX28" s="525" t="s">
        <v>152</v>
      </c>
      <c r="BY28" s="526" t="s">
        <v>153</v>
      </c>
      <c r="BZ28" s="185"/>
      <c r="CA28" s="185"/>
      <c r="CB28" s="185"/>
      <c r="CC28" s="185"/>
      <c r="CD28" s="185"/>
      <c r="CE28" s="185"/>
      <c r="CF28" s="185"/>
      <c r="CG28" s="185"/>
      <c r="CH28" s="185"/>
      <c r="CI28" s="185"/>
      <c r="CJ28" s="185"/>
      <c r="CK28" s="185"/>
      <c r="CL28" s="185"/>
      <c r="CM28" s="185"/>
      <c r="CN28" s="185"/>
      <c r="CO28" s="185"/>
      <c r="CP28" s="185"/>
      <c r="CQ28" s="185"/>
      <c r="CR28" s="185"/>
      <c r="CS28" s="185"/>
      <c r="CT28" s="185"/>
      <c r="CU28" s="185"/>
      <c r="CV28" s="185"/>
      <c r="CW28" s="185"/>
      <c r="CX28" s="185"/>
      <c r="CY28" s="185"/>
      <c r="CZ28" s="185"/>
    </row>
    <row r="29" s="439" customFormat="true" ht="15" customHeight="true" x14ac:dyDescent="0.2">
      <c r="A29" s="1000" t="s">
        <v>57</v>
      </c>
      <c r="B29" s="372" t="s">
        <v>49</v>
      </c>
      <c r="C29" s="131">
        <v>66.7</v>
      </c>
      <c r="D29" s="130">
        <v>76.8</v>
      </c>
      <c r="E29" s="130">
        <v>86.7</v>
      </c>
      <c r="F29" s="130">
        <v>96.8</v>
      </c>
      <c r="G29" s="129">
        <v>98.9</v>
      </c>
      <c r="H29" s="128">
        <v>96.7</v>
      </c>
      <c r="I29" s="130">
        <v>98.7</v>
      </c>
      <c r="J29" s="130">
        <v>99.7</v>
      </c>
      <c r="K29" s="130">
        <v>99.9</v>
      </c>
      <c r="L29" s="127">
        <v>98.9</v>
      </c>
      <c r="M29" s="131">
        <v>60.1</v>
      </c>
      <c r="N29" s="130">
        <v>67.8</v>
      </c>
      <c r="O29" s="130">
        <v>75.400000000000006</v>
      </c>
      <c r="P29" s="130">
        <v>80.900000000000006</v>
      </c>
      <c r="Q29" s="129">
        <v>89.7</v>
      </c>
      <c r="R29" s="128">
        <v>75.3</v>
      </c>
      <c r="S29" s="130">
        <v>98.1</v>
      </c>
      <c r="T29" s="130">
        <v>74.900000000000006</v>
      </c>
      <c r="U29" s="130">
        <v>98.7</v>
      </c>
      <c r="V29" s="130">
        <v>71.900000000000006</v>
      </c>
      <c r="W29" s="71" t="s">
        <v>35</v>
      </c>
      <c r="X29" s="71" t="s">
        <v>35</v>
      </c>
      <c r="Y29" s="127">
        <v>99.5</v>
      </c>
      <c r="Z29" s="846"/>
      <c r="AA29" s="846"/>
      <c r="AB29" s="846"/>
      <c r="AC29" s="846"/>
      <c r="AD29" s="846"/>
      <c r="AE29" s="846"/>
      <c r="AF29" s="846"/>
      <c r="AG29" s="846"/>
      <c r="AH29" s="846"/>
      <c r="AI29" s="846"/>
      <c r="AJ29" s="846"/>
      <c r="AK29" s="846"/>
      <c r="AL29" s="846"/>
      <c r="AM29" s="846"/>
      <c r="AN29" s="846"/>
      <c r="AO29" s="846"/>
      <c r="AP29" s="846"/>
      <c r="AQ29" s="846"/>
      <c r="AR29" s="846"/>
      <c r="AS29" s="846"/>
      <c r="AT29" s="846"/>
      <c r="AU29" s="846"/>
      <c r="AV29" s="846"/>
      <c r="AW29" s="846"/>
      <c r="AX29" s="846"/>
      <c r="AY29" s="846"/>
      <c r="AZ29" s="346"/>
      <c r="BA29" s="992" t="s">
        <v>57</v>
      </c>
      <c r="BB29" s="559" t="s">
        <v>49</v>
      </c>
      <c r="BC29" s="61" t="s">
        <v>35</v>
      </c>
      <c r="BD29" s="57" t="s">
        <v>35</v>
      </c>
      <c r="BE29" s="57" t="s">
        <v>35</v>
      </c>
      <c r="BF29" s="57" t="s">
        <v>35</v>
      </c>
      <c r="BG29" s="52" t="s">
        <v>35</v>
      </c>
      <c r="BH29" s="61" t="s">
        <v>35</v>
      </c>
      <c r="BI29" s="57" t="s">
        <v>35</v>
      </c>
      <c r="BJ29" s="57" t="s">
        <v>35</v>
      </c>
      <c r="BK29" s="57" t="s">
        <v>35</v>
      </c>
      <c r="BL29" s="52" t="s">
        <v>35</v>
      </c>
      <c r="BM29" s="61" t="s">
        <v>35</v>
      </c>
      <c r="BN29" s="57" t="s">
        <v>35</v>
      </c>
      <c r="BO29" s="57" t="s">
        <v>35</v>
      </c>
      <c r="BP29" s="57" t="s">
        <v>35</v>
      </c>
      <c r="BQ29" s="52" t="s">
        <v>35</v>
      </c>
      <c r="BR29" s="61" t="s">
        <v>35</v>
      </c>
      <c r="BS29" s="57" t="s">
        <v>35</v>
      </c>
      <c r="BT29" s="57" t="s">
        <v>35</v>
      </c>
      <c r="BU29" s="57" t="s">
        <v>35</v>
      </c>
      <c r="BV29" s="57" t="s">
        <v>35</v>
      </c>
      <c r="BW29" s="57" t="s">
        <v>35</v>
      </c>
      <c r="BX29" s="57" t="s">
        <v>35</v>
      </c>
      <c r="BY29" s="46" t="s">
        <v>35</v>
      </c>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439" customFormat="true" ht="15" customHeight="true" x14ac:dyDescent="0.2">
      <c r="A30" s="999"/>
      <c r="B30" s="373" t="s">
        <v>48</v>
      </c>
      <c r="C30" s="126">
        <v>33.299999999999997</v>
      </c>
      <c r="D30" s="125">
        <v>23.2</v>
      </c>
      <c r="E30" s="125">
        <v>13.3</v>
      </c>
      <c r="F30" s="125">
        <v>3.2</v>
      </c>
      <c r="G30" s="124">
        <v>1.1000000000000001</v>
      </c>
      <c r="H30" s="123">
        <v>3.3</v>
      </c>
      <c r="I30" s="125">
        <v>1.3</v>
      </c>
      <c r="J30" s="125">
        <v>0.3</v>
      </c>
      <c r="K30" s="125">
        <v>0.1</v>
      </c>
      <c r="L30" s="122">
        <v>1.1000000000000001</v>
      </c>
      <c r="M30" s="126">
        <v>39.9</v>
      </c>
      <c r="N30" s="125">
        <v>32.200000000000003</v>
      </c>
      <c r="O30" s="125">
        <v>24.6</v>
      </c>
      <c r="P30" s="125">
        <v>19.100000000000001</v>
      </c>
      <c r="Q30" s="124">
        <v>10.3</v>
      </c>
      <c r="R30" s="123">
        <v>24.7</v>
      </c>
      <c r="S30" s="125">
        <v>1.9</v>
      </c>
      <c r="T30" s="125">
        <v>25.1</v>
      </c>
      <c r="U30" s="125">
        <v>1.3</v>
      </c>
      <c r="V30" s="125">
        <v>28.1</v>
      </c>
      <c r="W30" s="73" t="s">
        <v>35</v>
      </c>
      <c r="X30" s="73" t="s">
        <v>35</v>
      </c>
      <c r="Y30" s="122">
        <v>0.5</v>
      </c>
      <c r="Z30" s="846"/>
      <c r="AA30" s="846"/>
      <c r="AB30" s="846"/>
      <c r="AC30" s="846"/>
      <c r="AD30" s="846"/>
      <c r="AE30" s="846"/>
      <c r="AF30" s="846"/>
      <c r="AG30" s="846"/>
      <c r="AH30" s="846"/>
      <c r="AI30" s="846"/>
      <c r="AJ30" s="846"/>
      <c r="AK30" s="846"/>
      <c r="AL30" s="846"/>
      <c r="AM30" s="846"/>
      <c r="AN30" s="846"/>
      <c r="AO30" s="846"/>
      <c r="AP30" s="846"/>
      <c r="AQ30" s="846"/>
      <c r="AR30" s="846"/>
      <c r="AS30" s="846"/>
      <c r="AT30" s="846"/>
      <c r="AU30" s="846"/>
      <c r="AV30" s="846"/>
      <c r="AW30" s="846"/>
      <c r="AX30" s="846"/>
      <c r="AY30" s="846"/>
      <c r="AZ30" s="346"/>
      <c r="BA30" s="990"/>
      <c r="BB30" s="557" t="s">
        <v>48</v>
      </c>
      <c r="BC30" s="60" t="s">
        <v>35</v>
      </c>
      <c r="BD30" s="56" t="s">
        <v>35</v>
      </c>
      <c r="BE30" s="56" t="s">
        <v>35</v>
      </c>
      <c r="BF30" s="56" t="s">
        <v>35</v>
      </c>
      <c r="BG30" s="51" t="s">
        <v>35</v>
      </c>
      <c r="BH30" s="60" t="s">
        <v>35</v>
      </c>
      <c r="BI30" s="56" t="s">
        <v>35</v>
      </c>
      <c r="BJ30" s="56" t="s">
        <v>35</v>
      </c>
      <c r="BK30" s="56" t="s">
        <v>35</v>
      </c>
      <c r="BL30" s="51" t="s">
        <v>35</v>
      </c>
      <c r="BM30" s="60" t="s">
        <v>35</v>
      </c>
      <c r="BN30" s="56" t="s">
        <v>35</v>
      </c>
      <c r="BO30" s="56" t="s">
        <v>35</v>
      </c>
      <c r="BP30" s="56" t="s">
        <v>35</v>
      </c>
      <c r="BQ30" s="51" t="s">
        <v>35</v>
      </c>
      <c r="BR30" s="60" t="s">
        <v>35</v>
      </c>
      <c r="BS30" s="56" t="s">
        <v>35</v>
      </c>
      <c r="BT30" s="56" t="s">
        <v>35</v>
      </c>
      <c r="BU30" s="56" t="s">
        <v>35</v>
      </c>
      <c r="BV30" s="56" t="s">
        <v>35</v>
      </c>
      <c r="BW30" s="56" t="s">
        <v>35</v>
      </c>
      <c r="BX30" s="56" t="s">
        <v>35</v>
      </c>
      <c r="BY30" s="45" t="s">
        <v>35</v>
      </c>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7" customFormat="true" ht="15" customHeight="true" x14ac:dyDescent="0.2">
      <c r="A31" s="999" t="s">
        <v>103</v>
      </c>
      <c r="B31" s="373" t="s">
        <v>49</v>
      </c>
      <c r="C31" s="126">
        <v>45.4</v>
      </c>
      <c r="D31" s="125">
        <v>67.900000000000006</v>
      </c>
      <c r="E31" s="125">
        <v>82.8</v>
      </c>
      <c r="F31" s="125">
        <v>96</v>
      </c>
      <c r="G31" s="124">
        <v>98.9</v>
      </c>
      <c r="H31" s="123">
        <v>87.6</v>
      </c>
      <c r="I31" s="125">
        <v>97.6</v>
      </c>
      <c r="J31" s="125">
        <v>99.4</v>
      </c>
      <c r="K31" s="125">
        <v>99.9</v>
      </c>
      <c r="L31" s="122">
        <v>98.9</v>
      </c>
      <c r="M31" s="126">
        <v>36.6</v>
      </c>
      <c r="N31" s="125">
        <v>53</v>
      </c>
      <c r="O31" s="125">
        <v>66.900000000000006</v>
      </c>
      <c r="P31" s="125">
        <v>75.7</v>
      </c>
      <c r="Q31" s="124">
        <v>88.2</v>
      </c>
      <c r="R31" s="123">
        <v>64.599999999999994</v>
      </c>
      <c r="S31" s="125">
        <v>96</v>
      </c>
      <c r="T31" s="125">
        <v>64.2</v>
      </c>
      <c r="U31" s="125">
        <v>95.4</v>
      </c>
      <c r="V31" s="125">
        <v>67.8</v>
      </c>
      <c r="W31" s="73" t="s">
        <v>35</v>
      </c>
      <c r="X31" s="73" t="s">
        <v>35</v>
      </c>
      <c r="Y31" s="122">
        <v>98.1</v>
      </c>
      <c r="Z31" s="846"/>
      <c r="AA31" s="846"/>
      <c r="AB31" s="846"/>
      <c r="AC31" s="846"/>
      <c r="AD31" s="846"/>
      <c r="AE31" s="846"/>
      <c r="AF31" s="846"/>
      <c r="AG31" s="846"/>
      <c r="AH31" s="846"/>
      <c r="AI31" s="846"/>
      <c r="AJ31" s="846"/>
      <c r="AK31" s="846"/>
      <c r="AL31" s="846"/>
      <c r="AM31" s="846"/>
      <c r="AN31" s="846"/>
      <c r="AO31" s="846"/>
      <c r="AP31" s="846"/>
      <c r="AQ31" s="846"/>
      <c r="AR31" s="846"/>
      <c r="AS31" s="846"/>
      <c r="AT31" s="846"/>
      <c r="AU31" s="846"/>
      <c r="AV31" s="846"/>
      <c r="AW31" s="846"/>
      <c r="AX31" s="846"/>
      <c r="AY31" s="846"/>
      <c r="AZ31" s="346"/>
      <c r="BA31" s="990" t="s">
        <v>103</v>
      </c>
      <c r="BB31" s="557" t="s">
        <v>49</v>
      </c>
      <c r="BC31" s="60" t="s">
        <v>35</v>
      </c>
      <c r="BD31" s="56" t="s">
        <v>35</v>
      </c>
      <c r="BE31" s="56" t="s">
        <v>35</v>
      </c>
      <c r="BF31" s="56" t="s">
        <v>35</v>
      </c>
      <c r="BG31" s="51" t="s">
        <v>35</v>
      </c>
      <c r="BH31" s="60" t="s">
        <v>35</v>
      </c>
      <c r="BI31" s="56" t="s">
        <v>35</v>
      </c>
      <c r="BJ31" s="56" t="s">
        <v>35</v>
      </c>
      <c r="BK31" s="56" t="s">
        <v>35</v>
      </c>
      <c r="BL31" s="51" t="s">
        <v>35</v>
      </c>
      <c r="BM31" s="60" t="s">
        <v>35</v>
      </c>
      <c r="BN31" s="56" t="s">
        <v>35</v>
      </c>
      <c r="BO31" s="56" t="s">
        <v>35</v>
      </c>
      <c r="BP31" s="56" t="s">
        <v>35</v>
      </c>
      <c r="BQ31" s="51" t="s">
        <v>35</v>
      </c>
      <c r="BR31" s="60" t="s">
        <v>35</v>
      </c>
      <c r="BS31" s="56" t="s">
        <v>35</v>
      </c>
      <c r="BT31" s="56" t="s">
        <v>35</v>
      </c>
      <c r="BU31" s="56" t="s">
        <v>35</v>
      </c>
      <c r="BV31" s="56" t="s">
        <v>35</v>
      </c>
      <c r="BW31" s="56" t="s">
        <v>35</v>
      </c>
      <c r="BX31" s="56" t="s">
        <v>35</v>
      </c>
      <c r="BY31" s="45" t="s">
        <v>35</v>
      </c>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7" customFormat="true" ht="15" customHeight="true" x14ac:dyDescent="0.2">
      <c r="A32" s="999"/>
      <c r="B32" s="373" t="s">
        <v>48</v>
      </c>
      <c r="C32" s="126">
        <v>54.6</v>
      </c>
      <c r="D32" s="125">
        <v>32.1</v>
      </c>
      <c r="E32" s="125">
        <v>17.2</v>
      </c>
      <c r="F32" s="125">
        <v>4</v>
      </c>
      <c r="G32" s="124">
        <v>1.1000000000000001</v>
      </c>
      <c r="H32" s="123">
        <v>12.4</v>
      </c>
      <c r="I32" s="125">
        <v>2.4</v>
      </c>
      <c r="J32" s="125">
        <v>0.6</v>
      </c>
      <c r="K32" s="125">
        <v>0.1</v>
      </c>
      <c r="L32" s="122">
        <v>1.1000000000000001</v>
      </c>
      <c r="M32" s="126">
        <v>63.4</v>
      </c>
      <c r="N32" s="125">
        <v>47</v>
      </c>
      <c r="O32" s="125">
        <v>33.1</v>
      </c>
      <c r="P32" s="125">
        <v>24.3</v>
      </c>
      <c r="Q32" s="124">
        <v>11.8</v>
      </c>
      <c r="R32" s="123">
        <v>35.4</v>
      </c>
      <c r="S32" s="125">
        <v>4</v>
      </c>
      <c r="T32" s="125">
        <v>35.799999999999997</v>
      </c>
      <c r="U32" s="125">
        <v>4.5999999999999996</v>
      </c>
      <c r="V32" s="125">
        <v>32.200000000000003</v>
      </c>
      <c r="W32" s="73" t="s">
        <v>35</v>
      </c>
      <c r="X32" s="73" t="s">
        <v>35</v>
      </c>
      <c r="Y32" s="122">
        <v>1.9</v>
      </c>
      <c r="Z32" s="846"/>
      <c r="AA32" s="846"/>
      <c r="AB32" s="846"/>
      <c r="AC32" s="846"/>
      <c r="AD32" s="846"/>
      <c r="AE32" s="846"/>
      <c r="AF32" s="846"/>
      <c r="AG32" s="846"/>
      <c r="AH32" s="846"/>
      <c r="AI32" s="846"/>
      <c r="AJ32" s="846"/>
      <c r="AK32" s="846"/>
      <c r="AL32" s="846"/>
      <c r="AM32" s="846"/>
      <c r="AN32" s="846"/>
      <c r="AO32" s="846"/>
      <c r="AP32" s="846"/>
      <c r="AQ32" s="846"/>
      <c r="AR32" s="846"/>
      <c r="AS32" s="846"/>
      <c r="AT32" s="846"/>
      <c r="AU32" s="846"/>
      <c r="AV32" s="846"/>
      <c r="AW32" s="846"/>
      <c r="AX32" s="846"/>
      <c r="AY32" s="846"/>
      <c r="AZ32" s="346"/>
      <c r="BA32" s="990"/>
      <c r="BB32" s="557" t="s">
        <v>48</v>
      </c>
      <c r="BC32" s="60" t="s">
        <v>35</v>
      </c>
      <c r="BD32" s="56" t="s">
        <v>35</v>
      </c>
      <c r="BE32" s="56" t="s">
        <v>35</v>
      </c>
      <c r="BF32" s="56" t="s">
        <v>35</v>
      </c>
      <c r="BG32" s="51" t="s">
        <v>35</v>
      </c>
      <c r="BH32" s="60" t="s">
        <v>35</v>
      </c>
      <c r="BI32" s="56" t="s">
        <v>35</v>
      </c>
      <c r="BJ32" s="56" t="s">
        <v>35</v>
      </c>
      <c r="BK32" s="56" t="s">
        <v>35</v>
      </c>
      <c r="BL32" s="51" t="s">
        <v>35</v>
      </c>
      <c r="BM32" s="60" t="s">
        <v>35</v>
      </c>
      <c r="BN32" s="56" t="s">
        <v>35</v>
      </c>
      <c r="BO32" s="56" t="s">
        <v>35</v>
      </c>
      <c r="BP32" s="56" t="s">
        <v>35</v>
      </c>
      <c r="BQ32" s="51" t="s">
        <v>35</v>
      </c>
      <c r="BR32" s="60" t="s">
        <v>35</v>
      </c>
      <c r="BS32" s="56" t="s">
        <v>35</v>
      </c>
      <c r="BT32" s="56" t="s">
        <v>35</v>
      </c>
      <c r="BU32" s="56" t="s">
        <v>35</v>
      </c>
      <c r="BV32" s="56" t="s">
        <v>35</v>
      </c>
      <c r="BW32" s="56" t="s">
        <v>35</v>
      </c>
      <c r="BX32" s="56" t="s">
        <v>35</v>
      </c>
      <c r="BY32" s="45" t="s">
        <v>35</v>
      </c>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7" customFormat="true" ht="15" customHeight="true" x14ac:dyDescent="0.2">
      <c r="A33" s="999" t="s">
        <v>104</v>
      </c>
      <c r="B33" s="373" t="s">
        <v>49</v>
      </c>
      <c r="C33" s="76" t="s">
        <v>35</v>
      </c>
      <c r="D33" s="73" t="s">
        <v>35</v>
      </c>
      <c r="E33" s="73" t="s">
        <v>35</v>
      </c>
      <c r="F33" s="73" t="s">
        <v>35</v>
      </c>
      <c r="G33" s="70" t="s">
        <v>35</v>
      </c>
      <c r="H33" s="67" t="s">
        <v>35</v>
      </c>
      <c r="I33" s="73" t="s">
        <v>35</v>
      </c>
      <c r="J33" s="73" t="s">
        <v>35</v>
      </c>
      <c r="K33" s="73" t="s">
        <v>35</v>
      </c>
      <c r="L33" s="64" t="s">
        <v>35</v>
      </c>
      <c r="M33" s="76" t="s">
        <v>35</v>
      </c>
      <c r="N33" s="73" t="s">
        <v>35</v>
      </c>
      <c r="O33" s="73" t="s">
        <v>35</v>
      </c>
      <c r="P33" s="73" t="s">
        <v>35</v>
      </c>
      <c r="Q33" s="70" t="s">
        <v>35</v>
      </c>
      <c r="R33" s="67" t="s">
        <v>35</v>
      </c>
      <c r="S33" s="73" t="s">
        <v>35</v>
      </c>
      <c r="T33" s="73" t="s">
        <v>35</v>
      </c>
      <c r="U33" s="73" t="s">
        <v>35</v>
      </c>
      <c r="V33" s="73" t="s">
        <v>35</v>
      </c>
      <c r="W33" s="73" t="s">
        <v>35</v>
      </c>
      <c r="X33" s="73" t="s">
        <v>35</v>
      </c>
      <c r="Y33" s="64" t="s">
        <v>35</v>
      </c>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345"/>
      <c r="BA33" s="990" t="s">
        <v>104</v>
      </c>
      <c r="BB33" s="557" t="s">
        <v>49</v>
      </c>
      <c r="BC33" s="60" t="s">
        <v>35</v>
      </c>
      <c r="BD33" s="56" t="s">
        <v>35</v>
      </c>
      <c r="BE33" s="56" t="s">
        <v>35</v>
      </c>
      <c r="BF33" s="56" t="s">
        <v>35</v>
      </c>
      <c r="BG33" s="51" t="s">
        <v>35</v>
      </c>
      <c r="BH33" s="60" t="s">
        <v>35</v>
      </c>
      <c r="BI33" s="56" t="s">
        <v>35</v>
      </c>
      <c r="BJ33" s="56" t="s">
        <v>35</v>
      </c>
      <c r="BK33" s="56" t="s">
        <v>35</v>
      </c>
      <c r="BL33" s="51" t="s">
        <v>35</v>
      </c>
      <c r="BM33" s="60" t="s">
        <v>35</v>
      </c>
      <c r="BN33" s="56" t="s">
        <v>35</v>
      </c>
      <c r="BO33" s="56" t="s">
        <v>35</v>
      </c>
      <c r="BP33" s="56" t="s">
        <v>35</v>
      </c>
      <c r="BQ33" s="51" t="s">
        <v>35</v>
      </c>
      <c r="BR33" s="60" t="s">
        <v>35</v>
      </c>
      <c r="BS33" s="56" t="s">
        <v>35</v>
      </c>
      <c r="BT33" s="56" t="s">
        <v>35</v>
      </c>
      <c r="BU33" s="56" t="s">
        <v>35</v>
      </c>
      <c r="BV33" s="56" t="s">
        <v>35</v>
      </c>
      <c r="BW33" s="56" t="s">
        <v>35</v>
      </c>
      <c r="BX33" s="56" t="s">
        <v>35</v>
      </c>
      <c r="BY33" s="45" t="s">
        <v>35</v>
      </c>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7" customFormat="true" ht="15" customHeight="true" x14ac:dyDescent="0.2">
      <c r="A34" s="999"/>
      <c r="B34" s="373" t="s">
        <v>48</v>
      </c>
      <c r="C34" s="76" t="s">
        <v>35</v>
      </c>
      <c r="D34" s="73" t="s">
        <v>35</v>
      </c>
      <c r="E34" s="73" t="s">
        <v>35</v>
      </c>
      <c r="F34" s="73" t="s">
        <v>35</v>
      </c>
      <c r="G34" s="70" t="s">
        <v>35</v>
      </c>
      <c r="H34" s="67" t="s">
        <v>35</v>
      </c>
      <c r="I34" s="73" t="s">
        <v>35</v>
      </c>
      <c r="J34" s="73" t="s">
        <v>35</v>
      </c>
      <c r="K34" s="73" t="s">
        <v>35</v>
      </c>
      <c r="L34" s="64" t="s">
        <v>35</v>
      </c>
      <c r="M34" s="76" t="s">
        <v>35</v>
      </c>
      <c r="N34" s="73" t="s">
        <v>35</v>
      </c>
      <c r="O34" s="73" t="s">
        <v>35</v>
      </c>
      <c r="P34" s="73" t="s">
        <v>35</v>
      </c>
      <c r="Q34" s="70" t="s">
        <v>35</v>
      </c>
      <c r="R34" s="67" t="s">
        <v>35</v>
      </c>
      <c r="S34" s="73" t="s">
        <v>35</v>
      </c>
      <c r="T34" s="73" t="s">
        <v>35</v>
      </c>
      <c r="U34" s="73" t="s">
        <v>35</v>
      </c>
      <c r="V34" s="73" t="s">
        <v>35</v>
      </c>
      <c r="W34" s="73" t="s">
        <v>35</v>
      </c>
      <c r="X34" s="73" t="s">
        <v>35</v>
      </c>
      <c r="Y34" s="64" t="s">
        <v>35</v>
      </c>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345"/>
      <c r="BA34" s="990"/>
      <c r="BB34" s="557" t="s">
        <v>48</v>
      </c>
      <c r="BC34" s="60" t="s">
        <v>35</v>
      </c>
      <c r="BD34" s="56" t="s">
        <v>35</v>
      </c>
      <c r="BE34" s="56" t="s">
        <v>35</v>
      </c>
      <c r="BF34" s="56" t="s">
        <v>35</v>
      </c>
      <c r="BG34" s="51" t="s">
        <v>35</v>
      </c>
      <c r="BH34" s="60" t="s">
        <v>35</v>
      </c>
      <c r="BI34" s="56" t="s">
        <v>35</v>
      </c>
      <c r="BJ34" s="56" t="s">
        <v>35</v>
      </c>
      <c r="BK34" s="56" t="s">
        <v>35</v>
      </c>
      <c r="BL34" s="51" t="s">
        <v>35</v>
      </c>
      <c r="BM34" s="60" t="s">
        <v>35</v>
      </c>
      <c r="BN34" s="56" t="s">
        <v>35</v>
      </c>
      <c r="BO34" s="56" t="s">
        <v>35</v>
      </c>
      <c r="BP34" s="56" t="s">
        <v>35</v>
      </c>
      <c r="BQ34" s="51" t="s">
        <v>35</v>
      </c>
      <c r="BR34" s="60" t="s">
        <v>35</v>
      </c>
      <c r="BS34" s="56" t="s">
        <v>35</v>
      </c>
      <c r="BT34" s="56" t="s">
        <v>35</v>
      </c>
      <c r="BU34" s="56" t="s">
        <v>35</v>
      </c>
      <c r="BV34" s="56" t="s">
        <v>35</v>
      </c>
      <c r="BW34" s="56" t="s">
        <v>35</v>
      </c>
      <c r="BX34" s="56" t="s">
        <v>35</v>
      </c>
      <c r="BY34" s="45" t="s">
        <v>35</v>
      </c>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439" customFormat="true" ht="15" customHeight="true" x14ac:dyDescent="0.2">
      <c r="A35" s="999" t="s">
        <v>55</v>
      </c>
      <c r="B35" s="373" t="s">
        <v>49</v>
      </c>
      <c r="C35" s="126">
        <v>46.8</v>
      </c>
      <c r="D35" s="125">
        <v>69.2</v>
      </c>
      <c r="E35" s="125">
        <v>84.3</v>
      </c>
      <c r="F35" s="125">
        <v>96.5</v>
      </c>
      <c r="G35" s="124">
        <v>99</v>
      </c>
      <c r="H35" s="123">
        <v>88.6</v>
      </c>
      <c r="I35" s="125">
        <v>98.2</v>
      </c>
      <c r="J35" s="125">
        <v>99.4</v>
      </c>
      <c r="K35" s="125">
        <v>99.9</v>
      </c>
      <c r="L35" s="122">
        <v>99</v>
      </c>
      <c r="M35" s="126">
        <v>38.200000000000003</v>
      </c>
      <c r="N35" s="125">
        <v>54.5</v>
      </c>
      <c r="O35" s="125">
        <v>68.3</v>
      </c>
      <c r="P35" s="125">
        <v>77.5</v>
      </c>
      <c r="Q35" s="124">
        <v>89.3</v>
      </c>
      <c r="R35" s="123">
        <v>66.599999999999994</v>
      </c>
      <c r="S35" s="125">
        <v>96.7</v>
      </c>
      <c r="T35" s="125">
        <v>64.900000000000006</v>
      </c>
      <c r="U35" s="125">
        <v>95.5</v>
      </c>
      <c r="V35" s="125">
        <v>70.900000000000006</v>
      </c>
      <c r="W35" s="73" t="s">
        <v>35</v>
      </c>
      <c r="X35" s="73" t="s">
        <v>35</v>
      </c>
      <c r="Y35" s="122">
        <v>98.3</v>
      </c>
      <c r="Z35" s="846"/>
      <c r="AA35" s="846"/>
      <c r="AB35" s="846"/>
      <c r="AC35" s="846"/>
      <c r="AD35" s="846"/>
      <c r="AE35" s="846"/>
      <c r="AF35" s="846"/>
      <c r="AG35" s="846"/>
      <c r="AH35" s="846"/>
      <c r="AI35" s="846"/>
      <c r="AJ35" s="846"/>
      <c r="AK35" s="846"/>
      <c r="AL35" s="846"/>
      <c r="AM35" s="846"/>
      <c r="AN35" s="846"/>
      <c r="AO35" s="846"/>
      <c r="AP35" s="846"/>
      <c r="AQ35" s="846"/>
      <c r="AR35" s="846"/>
      <c r="AS35" s="846"/>
      <c r="AT35" s="846"/>
      <c r="AU35" s="846"/>
      <c r="AV35" s="846"/>
      <c r="AW35" s="846"/>
      <c r="AX35" s="846"/>
      <c r="AY35" s="846"/>
      <c r="AZ35" s="346"/>
      <c r="BA35" s="990" t="s">
        <v>55</v>
      </c>
      <c r="BB35" s="557" t="s">
        <v>49</v>
      </c>
      <c r="BC35" s="60" t="s">
        <v>35</v>
      </c>
      <c r="BD35" s="56" t="s">
        <v>35</v>
      </c>
      <c r="BE35" s="56" t="s">
        <v>35</v>
      </c>
      <c r="BF35" s="56" t="s">
        <v>35</v>
      </c>
      <c r="BG35" s="51" t="s">
        <v>35</v>
      </c>
      <c r="BH35" s="60" t="s">
        <v>35</v>
      </c>
      <c r="BI35" s="56" t="s">
        <v>35</v>
      </c>
      <c r="BJ35" s="56" t="s">
        <v>35</v>
      </c>
      <c r="BK35" s="56" t="s">
        <v>35</v>
      </c>
      <c r="BL35" s="51" t="s">
        <v>35</v>
      </c>
      <c r="BM35" s="60" t="s">
        <v>35</v>
      </c>
      <c r="BN35" s="56" t="s">
        <v>35</v>
      </c>
      <c r="BO35" s="56" t="s">
        <v>35</v>
      </c>
      <c r="BP35" s="56" t="s">
        <v>35</v>
      </c>
      <c r="BQ35" s="51" t="s">
        <v>35</v>
      </c>
      <c r="BR35" s="60" t="s">
        <v>35</v>
      </c>
      <c r="BS35" s="56" t="s">
        <v>35</v>
      </c>
      <c r="BT35" s="56" t="s">
        <v>35</v>
      </c>
      <c r="BU35" s="56" t="s">
        <v>35</v>
      </c>
      <c r="BV35" s="56" t="s">
        <v>35</v>
      </c>
      <c r="BW35" s="56" t="s">
        <v>35</v>
      </c>
      <c r="BX35" s="56" t="s">
        <v>35</v>
      </c>
      <c r="BY35" s="45" t="s">
        <v>35</v>
      </c>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439" customFormat="true" ht="15" customHeight="true" x14ac:dyDescent="0.2">
      <c r="A36" s="999"/>
      <c r="B36" s="373" t="s">
        <v>48</v>
      </c>
      <c r="C36" s="126">
        <v>53.2</v>
      </c>
      <c r="D36" s="125">
        <v>30.8</v>
      </c>
      <c r="E36" s="125">
        <v>15.7</v>
      </c>
      <c r="F36" s="125">
        <v>3.5</v>
      </c>
      <c r="G36" s="124">
        <v>1</v>
      </c>
      <c r="H36" s="123">
        <v>11.4</v>
      </c>
      <c r="I36" s="125">
        <v>1.8</v>
      </c>
      <c r="J36" s="125">
        <v>0.6</v>
      </c>
      <c r="K36" s="125">
        <v>0.1</v>
      </c>
      <c r="L36" s="122">
        <v>1</v>
      </c>
      <c r="M36" s="126">
        <v>61.8</v>
      </c>
      <c r="N36" s="125">
        <v>45.5</v>
      </c>
      <c r="O36" s="125">
        <v>31.7</v>
      </c>
      <c r="P36" s="125">
        <v>22.5</v>
      </c>
      <c r="Q36" s="124">
        <v>10.7</v>
      </c>
      <c r="R36" s="123">
        <v>33.4</v>
      </c>
      <c r="S36" s="125">
        <v>3.3</v>
      </c>
      <c r="T36" s="125">
        <v>35.1</v>
      </c>
      <c r="U36" s="125">
        <v>4.5</v>
      </c>
      <c r="V36" s="125">
        <v>29.1</v>
      </c>
      <c r="W36" s="73" t="s">
        <v>35</v>
      </c>
      <c r="X36" s="73" t="s">
        <v>35</v>
      </c>
      <c r="Y36" s="122">
        <v>1.7</v>
      </c>
      <c r="Z36" s="846"/>
      <c r="AA36" s="846"/>
      <c r="AB36" s="846"/>
      <c r="AC36" s="846"/>
      <c r="AD36" s="846"/>
      <c r="AE36" s="846"/>
      <c r="AF36" s="846"/>
      <c r="AG36" s="846"/>
      <c r="AH36" s="846"/>
      <c r="AI36" s="846"/>
      <c r="AJ36" s="846"/>
      <c r="AK36" s="846"/>
      <c r="AL36" s="846"/>
      <c r="AM36" s="846"/>
      <c r="AN36" s="846"/>
      <c r="AO36" s="846"/>
      <c r="AP36" s="846"/>
      <c r="AQ36" s="846"/>
      <c r="AR36" s="846"/>
      <c r="AS36" s="846"/>
      <c r="AT36" s="846"/>
      <c r="AU36" s="846"/>
      <c r="AV36" s="846"/>
      <c r="AW36" s="846"/>
      <c r="AX36" s="846"/>
      <c r="AY36" s="846"/>
      <c r="AZ36" s="346"/>
      <c r="BA36" s="990"/>
      <c r="BB36" s="557" t="s">
        <v>48</v>
      </c>
      <c r="BC36" s="60" t="s">
        <v>35</v>
      </c>
      <c r="BD36" s="56" t="s">
        <v>35</v>
      </c>
      <c r="BE36" s="56" t="s">
        <v>35</v>
      </c>
      <c r="BF36" s="56" t="s">
        <v>35</v>
      </c>
      <c r="BG36" s="51" t="s">
        <v>35</v>
      </c>
      <c r="BH36" s="60" t="s">
        <v>35</v>
      </c>
      <c r="BI36" s="56" t="s">
        <v>35</v>
      </c>
      <c r="BJ36" s="56" t="s">
        <v>35</v>
      </c>
      <c r="BK36" s="56" t="s">
        <v>35</v>
      </c>
      <c r="BL36" s="51" t="s">
        <v>35</v>
      </c>
      <c r="BM36" s="60" t="s">
        <v>35</v>
      </c>
      <c r="BN36" s="56" t="s">
        <v>35</v>
      </c>
      <c r="BO36" s="56" t="s">
        <v>35</v>
      </c>
      <c r="BP36" s="56" t="s">
        <v>35</v>
      </c>
      <c r="BQ36" s="51" t="s">
        <v>35</v>
      </c>
      <c r="BR36" s="60" t="s">
        <v>35</v>
      </c>
      <c r="BS36" s="56" t="s">
        <v>35</v>
      </c>
      <c r="BT36" s="56" t="s">
        <v>35</v>
      </c>
      <c r="BU36" s="56" t="s">
        <v>35</v>
      </c>
      <c r="BV36" s="56" t="s">
        <v>35</v>
      </c>
      <c r="BW36" s="56" t="s">
        <v>35</v>
      </c>
      <c r="BX36" s="56" t="s">
        <v>35</v>
      </c>
      <c r="BY36" s="45" t="s">
        <v>35</v>
      </c>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439" customFormat="true" ht="15" customHeight="true" x14ac:dyDescent="0.2">
      <c r="A37" s="999" t="s">
        <v>154</v>
      </c>
      <c r="B37" s="373" t="s">
        <v>49</v>
      </c>
      <c r="C37" s="126">
        <v>46.4</v>
      </c>
      <c r="D37" s="125">
        <v>69.2</v>
      </c>
      <c r="E37" s="125">
        <v>84.2</v>
      </c>
      <c r="F37" s="125">
        <v>96.5</v>
      </c>
      <c r="G37" s="124">
        <v>99</v>
      </c>
      <c r="H37" s="123">
        <v>88.4</v>
      </c>
      <c r="I37" s="125">
        <v>98.2</v>
      </c>
      <c r="J37" s="125">
        <v>99.4</v>
      </c>
      <c r="K37" s="125">
        <v>99.9</v>
      </c>
      <c r="L37" s="122">
        <v>99</v>
      </c>
      <c r="M37" s="126">
        <v>37.799999999999997</v>
      </c>
      <c r="N37" s="125">
        <v>54.3</v>
      </c>
      <c r="O37" s="125">
        <v>68.3</v>
      </c>
      <c r="P37" s="125">
        <v>77.400000000000006</v>
      </c>
      <c r="Q37" s="124">
        <v>89.3</v>
      </c>
      <c r="R37" s="123">
        <v>66.5</v>
      </c>
      <c r="S37" s="125">
        <v>96.6</v>
      </c>
      <c r="T37" s="125">
        <v>64.8</v>
      </c>
      <c r="U37" s="125">
        <v>95.5</v>
      </c>
      <c r="V37" s="125">
        <v>68.400000000000006</v>
      </c>
      <c r="W37" s="73" t="s">
        <v>35</v>
      </c>
      <c r="X37" s="73" t="s">
        <v>35</v>
      </c>
      <c r="Y37" s="122">
        <v>98.3</v>
      </c>
      <c r="Z37" s="846"/>
      <c r="AA37" s="846"/>
      <c r="AB37" s="846"/>
      <c r="AC37" s="846"/>
      <c r="AD37" s="846"/>
      <c r="AE37" s="846"/>
      <c r="AF37" s="846"/>
      <c r="AG37" s="846"/>
      <c r="AH37" s="846"/>
      <c r="AI37" s="846"/>
      <c r="AJ37" s="846"/>
      <c r="AK37" s="846"/>
      <c r="AL37" s="846"/>
      <c r="AM37" s="846"/>
      <c r="AN37" s="846"/>
      <c r="AO37" s="846"/>
      <c r="AP37" s="846"/>
      <c r="AQ37" s="846"/>
      <c r="AR37" s="846"/>
      <c r="AS37" s="846"/>
      <c r="AT37" s="846"/>
      <c r="AU37" s="846"/>
      <c r="AV37" s="846"/>
      <c r="AW37" s="846"/>
      <c r="AX37" s="846"/>
      <c r="AY37" s="846"/>
      <c r="AZ37" s="346"/>
      <c r="BA37" s="990" t="s">
        <v>125</v>
      </c>
      <c r="BB37" s="557" t="s">
        <v>49</v>
      </c>
      <c r="BC37" s="60" t="s">
        <v>35</v>
      </c>
      <c r="BD37" s="56" t="s">
        <v>35</v>
      </c>
      <c r="BE37" s="56" t="s">
        <v>35</v>
      </c>
      <c r="BF37" s="56" t="s">
        <v>35</v>
      </c>
      <c r="BG37" s="51" t="s">
        <v>35</v>
      </c>
      <c r="BH37" s="60" t="s">
        <v>35</v>
      </c>
      <c r="BI37" s="56" t="s">
        <v>35</v>
      </c>
      <c r="BJ37" s="56" t="s">
        <v>35</v>
      </c>
      <c r="BK37" s="56" t="s">
        <v>35</v>
      </c>
      <c r="BL37" s="51" t="s">
        <v>35</v>
      </c>
      <c r="BM37" s="60" t="s">
        <v>35</v>
      </c>
      <c r="BN37" s="56" t="s">
        <v>35</v>
      </c>
      <c r="BO37" s="56" t="s">
        <v>35</v>
      </c>
      <c r="BP37" s="56" t="s">
        <v>35</v>
      </c>
      <c r="BQ37" s="51" t="s">
        <v>35</v>
      </c>
      <c r="BR37" s="60" t="s">
        <v>35</v>
      </c>
      <c r="BS37" s="56" t="s">
        <v>35</v>
      </c>
      <c r="BT37" s="56" t="s">
        <v>35</v>
      </c>
      <c r="BU37" s="56" t="s">
        <v>35</v>
      </c>
      <c r="BV37" s="56" t="s">
        <v>35</v>
      </c>
      <c r="BW37" s="56" t="s">
        <v>35</v>
      </c>
      <c r="BX37" s="56" t="s">
        <v>35</v>
      </c>
      <c r="BY37" s="45" t="s">
        <v>35</v>
      </c>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439" customFormat="true" ht="15" customHeight="true" x14ac:dyDescent="0.2">
      <c r="A38" s="999"/>
      <c r="B38" s="373" t="s">
        <v>48</v>
      </c>
      <c r="C38" s="126">
        <v>53.6</v>
      </c>
      <c r="D38" s="125">
        <v>30.8</v>
      </c>
      <c r="E38" s="125">
        <v>15.8</v>
      </c>
      <c r="F38" s="125">
        <v>3.5</v>
      </c>
      <c r="G38" s="124">
        <v>1</v>
      </c>
      <c r="H38" s="123">
        <v>11.6</v>
      </c>
      <c r="I38" s="125">
        <v>1.8</v>
      </c>
      <c r="J38" s="125">
        <v>0.6</v>
      </c>
      <c r="K38" s="125">
        <v>0.1</v>
      </c>
      <c r="L38" s="122">
        <v>1</v>
      </c>
      <c r="M38" s="126">
        <v>62.2</v>
      </c>
      <c r="N38" s="125">
        <v>45.7</v>
      </c>
      <c r="O38" s="125">
        <v>31.7</v>
      </c>
      <c r="P38" s="125">
        <v>22.6</v>
      </c>
      <c r="Q38" s="124">
        <v>10.7</v>
      </c>
      <c r="R38" s="123">
        <v>33.5</v>
      </c>
      <c r="S38" s="125">
        <v>3.4</v>
      </c>
      <c r="T38" s="125">
        <v>35.200000000000003</v>
      </c>
      <c r="U38" s="125">
        <v>4.5</v>
      </c>
      <c r="V38" s="125">
        <v>31.6</v>
      </c>
      <c r="W38" s="73" t="s">
        <v>35</v>
      </c>
      <c r="X38" s="73" t="s">
        <v>35</v>
      </c>
      <c r="Y38" s="122">
        <v>1.7</v>
      </c>
      <c r="Z38" s="846"/>
      <c r="AA38" s="846"/>
      <c r="AB38" s="846"/>
      <c r="AC38" s="846"/>
      <c r="AD38" s="846"/>
      <c r="AE38" s="846"/>
      <c r="AF38" s="846"/>
      <c r="AG38" s="846"/>
      <c r="AH38" s="846"/>
      <c r="AI38" s="846"/>
      <c r="AJ38" s="846"/>
      <c r="AK38" s="846"/>
      <c r="AL38" s="846"/>
      <c r="AM38" s="846"/>
      <c r="AN38" s="846"/>
      <c r="AO38" s="846"/>
      <c r="AP38" s="846"/>
      <c r="AQ38" s="846"/>
      <c r="AR38" s="846"/>
      <c r="AS38" s="846"/>
      <c r="AT38" s="846"/>
      <c r="AU38" s="846"/>
      <c r="AV38" s="846"/>
      <c r="AW38" s="846"/>
      <c r="AX38" s="846"/>
      <c r="AY38" s="846"/>
      <c r="AZ38" s="346"/>
      <c r="BA38" s="990"/>
      <c r="BB38" s="557" t="s">
        <v>48</v>
      </c>
      <c r="BC38" s="60" t="s">
        <v>35</v>
      </c>
      <c r="BD38" s="56" t="s">
        <v>35</v>
      </c>
      <c r="BE38" s="56" t="s">
        <v>35</v>
      </c>
      <c r="BF38" s="56" t="s">
        <v>35</v>
      </c>
      <c r="BG38" s="51" t="s">
        <v>35</v>
      </c>
      <c r="BH38" s="60" t="s">
        <v>35</v>
      </c>
      <c r="BI38" s="56" t="s">
        <v>35</v>
      </c>
      <c r="BJ38" s="56" t="s">
        <v>35</v>
      </c>
      <c r="BK38" s="56" t="s">
        <v>35</v>
      </c>
      <c r="BL38" s="51" t="s">
        <v>35</v>
      </c>
      <c r="BM38" s="60" t="s">
        <v>35</v>
      </c>
      <c r="BN38" s="56" t="s">
        <v>35</v>
      </c>
      <c r="BO38" s="56" t="s">
        <v>35</v>
      </c>
      <c r="BP38" s="56" t="s">
        <v>35</v>
      </c>
      <c r="BQ38" s="51" t="s">
        <v>35</v>
      </c>
      <c r="BR38" s="60" t="s">
        <v>35</v>
      </c>
      <c r="BS38" s="56" t="s">
        <v>35</v>
      </c>
      <c r="BT38" s="56" t="s">
        <v>35</v>
      </c>
      <c r="BU38" s="56" t="s">
        <v>35</v>
      </c>
      <c r="BV38" s="56" t="s">
        <v>35</v>
      </c>
      <c r="BW38" s="56" t="s">
        <v>35</v>
      </c>
      <c r="BX38" s="56" t="s">
        <v>35</v>
      </c>
      <c r="BY38" s="45" t="s">
        <v>35</v>
      </c>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7" customFormat="true" ht="15" customHeight="true" x14ac:dyDescent="0.2">
      <c r="A39" s="999" t="s">
        <v>122</v>
      </c>
      <c r="B39" s="373" t="s">
        <v>49</v>
      </c>
      <c r="C39" s="76" t="s">
        <v>35</v>
      </c>
      <c r="D39" s="73" t="s">
        <v>35</v>
      </c>
      <c r="E39" s="73" t="s">
        <v>35</v>
      </c>
      <c r="F39" s="73" t="s">
        <v>35</v>
      </c>
      <c r="G39" s="70" t="s">
        <v>35</v>
      </c>
      <c r="H39" s="67" t="s">
        <v>35</v>
      </c>
      <c r="I39" s="73" t="s">
        <v>35</v>
      </c>
      <c r="J39" s="73" t="s">
        <v>35</v>
      </c>
      <c r="K39" s="73" t="s">
        <v>35</v>
      </c>
      <c r="L39" s="64" t="s">
        <v>35</v>
      </c>
      <c r="M39" s="76" t="s">
        <v>35</v>
      </c>
      <c r="N39" s="73" t="s">
        <v>35</v>
      </c>
      <c r="O39" s="73" t="s">
        <v>35</v>
      </c>
      <c r="P39" s="73" t="s">
        <v>35</v>
      </c>
      <c r="Q39" s="70" t="s">
        <v>35</v>
      </c>
      <c r="R39" s="67" t="s">
        <v>35</v>
      </c>
      <c r="S39" s="73" t="s">
        <v>35</v>
      </c>
      <c r="T39" s="73" t="s">
        <v>35</v>
      </c>
      <c r="U39" s="73" t="s">
        <v>35</v>
      </c>
      <c r="V39" s="73" t="s">
        <v>35</v>
      </c>
      <c r="W39" s="73" t="s">
        <v>35</v>
      </c>
      <c r="X39" s="73" t="s">
        <v>35</v>
      </c>
      <c r="Y39" s="64" t="s">
        <v>35</v>
      </c>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345"/>
      <c r="BA39" s="990" t="s">
        <v>122</v>
      </c>
      <c r="BB39" s="557" t="s">
        <v>49</v>
      </c>
      <c r="BC39" s="60" t="s">
        <v>35</v>
      </c>
      <c r="BD39" s="56" t="s">
        <v>35</v>
      </c>
      <c r="BE39" s="56" t="s">
        <v>35</v>
      </c>
      <c r="BF39" s="56" t="s">
        <v>35</v>
      </c>
      <c r="BG39" s="51" t="s">
        <v>35</v>
      </c>
      <c r="BH39" s="60" t="s">
        <v>35</v>
      </c>
      <c r="BI39" s="56" t="s">
        <v>35</v>
      </c>
      <c r="BJ39" s="56" t="s">
        <v>35</v>
      </c>
      <c r="BK39" s="56" t="s">
        <v>35</v>
      </c>
      <c r="BL39" s="51" t="s">
        <v>35</v>
      </c>
      <c r="BM39" s="60" t="s">
        <v>35</v>
      </c>
      <c r="BN39" s="56" t="s">
        <v>35</v>
      </c>
      <c r="BO39" s="56" t="s">
        <v>35</v>
      </c>
      <c r="BP39" s="56" t="s">
        <v>35</v>
      </c>
      <c r="BQ39" s="51" t="s">
        <v>35</v>
      </c>
      <c r="BR39" s="60" t="s">
        <v>35</v>
      </c>
      <c r="BS39" s="56" t="s">
        <v>35</v>
      </c>
      <c r="BT39" s="56" t="s">
        <v>35</v>
      </c>
      <c r="BU39" s="56" t="s">
        <v>35</v>
      </c>
      <c r="BV39" s="56" t="s">
        <v>35</v>
      </c>
      <c r="BW39" s="56" t="s">
        <v>35</v>
      </c>
      <c r="BX39" s="56" t="s">
        <v>35</v>
      </c>
      <c r="BY39" s="45" t="s">
        <v>35</v>
      </c>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7" customFormat="true" ht="15" customHeight="true" x14ac:dyDescent="0.2">
      <c r="A40" s="999"/>
      <c r="B40" s="373" t="s">
        <v>48</v>
      </c>
      <c r="C40" s="76" t="s">
        <v>35</v>
      </c>
      <c r="D40" s="73" t="s">
        <v>35</v>
      </c>
      <c r="E40" s="73" t="s">
        <v>35</v>
      </c>
      <c r="F40" s="73" t="s">
        <v>35</v>
      </c>
      <c r="G40" s="70" t="s">
        <v>35</v>
      </c>
      <c r="H40" s="67" t="s">
        <v>35</v>
      </c>
      <c r="I40" s="73" t="s">
        <v>35</v>
      </c>
      <c r="J40" s="73" t="s">
        <v>35</v>
      </c>
      <c r="K40" s="73" t="s">
        <v>35</v>
      </c>
      <c r="L40" s="64" t="s">
        <v>35</v>
      </c>
      <c r="M40" s="76" t="s">
        <v>35</v>
      </c>
      <c r="N40" s="73" t="s">
        <v>35</v>
      </c>
      <c r="O40" s="73" t="s">
        <v>35</v>
      </c>
      <c r="P40" s="73" t="s">
        <v>35</v>
      </c>
      <c r="Q40" s="70" t="s">
        <v>35</v>
      </c>
      <c r="R40" s="67" t="s">
        <v>35</v>
      </c>
      <c r="S40" s="73" t="s">
        <v>35</v>
      </c>
      <c r="T40" s="73" t="s">
        <v>35</v>
      </c>
      <c r="U40" s="73" t="s">
        <v>35</v>
      </c>
      <c r="V40" s="73" t="s">
        <v>35</v>
      </c>
      <c r="W40" s="73" t="s">
        <v>35</v>
      </c>
      <c r="X40" s="73" t="s">
        <v>35</v>
      </c>
      <c r="Y40" s="64" t="s">
        <v>35</v>
      </c>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345"/>
      <c r="BA40" s="990"/>
      <c r="BB40" s="557" t="s">
        <v>48</v>
      </c>
      <c r="BC40" s="60" t="s">
        <v>35</v>
      </c>
      <c r="BD40" s="56" t="s">
        <v>35</v>
      </c>
      <c r="BE40" s="56" t="s">
        <v>35</v>
      </c>
      <c r="BF40" s="56" t="s">
        <v>35</v>
      </c>
      <c r="BG40" s="51" t="s">
        <v>35</v>
      </c>
      <c r="BH40" s="60" t="s">
        <v>35</v>
      </c>
      <c r="BI40" s="56" t="s">
        <v>35</v>
      </c>
      <c r="BJ40" s="56" t="s">
        <v>35</v>
      </c>
      <c r="BK40" s="56" t="s">
        <v>35</v>
      </c>
      <c r="BL40" s="51" t="s">
        <v>35</v>
      </c>
      <c r="BM40" s="60" t="s">
        <v>35</v>
      </c>
      <c r="BN40" s="56" t="s">
        <v>35</v>
      </c>
      <c r="BO40" s="56" t="s">
        <v>35</v>
      </c>
      <c r="BP40" s="56" t="s">
        <v>35</v>
      </c>
      <c r="BQ40" s="51" t="s">
        <v>35</v>
      </c>
      <c r="BR40" s="60" t="s">
        <v>35</v>
      </c>
      <c r="BS40" s="56" t="s">
        <v>35</v>
      </c>
      <c r="BT40" s="56" t="s">
        <v>35</v>
      </c>
      <c r="BU40" s="56" t="s">
        <v>35</v>
      </c>
      <c r="BV40" s="56" t="s">
        <v>35</v>
      </c>
      <c r="BW40" s="56" t="s">
        <v>35</v>
      </c>
      <c r="BX40" s="56" t="s">
        <v>35</v>
      </c>
      <c r="BY40" s="45" t="s">
        <v>35</v>
      </c>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439" customFormat="true" ht="15" customHeight="true" x14ac:dyDescent="0.2">
      <c r="A41" s="999" t="s">
        <v>56</v>
      </c>
      <c r="B41" s="373" t="s">
        <v>49</v>
      </c>
      <c r="C41" s="126">
        <v>4.3</v>
      </c>
      <c r="D41" s="125">
        <v>1.6</v>
      </c>
      <c r="E41" s="125">
        <v>0.7</v>
      </c>
      <c r="F41" s="125">
        <v>0.1</v>
      </c>
      <c r="G41" s="124">
        <v>0</v>
      </c>
      <c r="H41" s="123">
        <v>1.5</v>
      </c>
      <c r="I41" s="125">
        <v>0.3</v>
      </c>
      <c r="J41" s="125">
        <v>0.1</v>
      </c>
      <c r="K41" s="125">
        <v>0</v>
      </c>
      <c r="L41" s="122">
        <v>0.1</v>
      </c>
      <c r="M41" s="126">
        <v>5</v>
      </c>
      <c r="N41" s="125">
        <v>3.2</v>
      </c>
      <c r="O41" s="125">
        <v>1.2</v>
      </c>
      <c r="P41" s="125">
        <v>0.8</v>
      </c>
      <c r="Q41" s="124">
        <v>0.3</v>
      </c>
      <c r="R41" s="123">
        <v>2</v>
      </c>
      <c r="S41" s="125">
        <v>0.5</v>
      </c>
      <c r="T41" s="125">
        <v>1.7</v>
      </c>
      <c r="U41" s="125">
        <v>0</v>
      </c>
      <c r="V41" s="125">
        <v>5.4</v>
      </c>
      <c r="W41" s="73" t="s">
        <v>35</v>
      </c>
      <c r="X41" s="73" t="s">
        <v>35</v>
      </c>
      <c r="Y41" s="122">
        <v>0.5</v>
      </c>
      <c r="Z41" s="846"/>
      <c r="AA41" s="846"/>
      <c r="AB41" s="846"/>
      <c r="AC41" s="846"/>
      <c r="AD41" s="846"/>
      <c r="AE41" s="846"/>
      <c r="AF41" s="846"/>
      <c r="AG41" s="846"/>
      <c r="AH41" s="846"/>
      <c r="AI41" s="846"/>
      <c r="AJ41" s="846"/>
      <c r="AK41" s="846"/>
      <c r="AL41" s="846"/>
      <c r="AM41" s="846"/>
      <c r="AN41" s="846"/>
      <c r="AO41" s="846"/>
      <c r="AP41" s="846"/>
      <c r="AQ41" s="846"/>
      <c r="AR41" s="846"/>
      <c r="AS41" s="846"/>
      <c r="AT41" s="846"/>
      <c r="AU41" s="846"/>
      <c r="AV41" s="846"/>
      <c r="AW41" s="846"/>
      <c r="AX41" s="846"/>
      <c r="AY41" s="846"/>
      <c r="AZ41" s="346"/>
      <c r="BA41" s="990" t="s">
        <v>56</v>
      </c>
      <c r="BB41" s="557" t="s">
        <v>49</v>
      </c>
      <c r="BC41" s="60" t="s">
        <v>35</v>
      </c>
      <c r="BD41" s="56" t="s">
        <v>35</v>
      </c>
      <c r="BE41" s="56" t="s">
        <v>35</v>
      </c>
      <c r="BF41" s="56" t="s">
        <v>35</v>
      </c>
      <c r="BG41" s="51" t="s">
        <v>35</v>
      </c>
      <c r="BH41" s="60" t="s">
        <v>35</v>
      </c>
      <c r="BI41" s="56" t="s">
        <v>35</v>
      </c>
      <c r="BJ41" s="56" t="s">
        <v>35</v>
      </c>
      <c r="BK41" s="56" t="s">
        <v>35</v>
      </c>
      <c r="BL41" s="51" t="s">
        <v>35</v>
      </c>
      <c r="BM41" s="60" t="s">
        <v>35</v>
      </c>
      <c r="BN41" s="56" t="s">
        <v>35</v>
      </c>
      <c r="BO41" s="56" t="s">
        <v>35</v>
      </c>
      <c r="BP41" s="56" t="s">
        <v>35</v>
      </c>
      <c r="BQ41" s="51" t="s">
        <v>35</v>
      </c>
      <c r="BR41" s="60" t="s">
        <v>35</v>
      </c>
      <c r="BS41" s="56" t="s">
        <v>35</v>
      </c>
      <c r="BT41" s="56" t="s">
        <v>35</v>
      </c>
      <c r="BU41" s="56" t="s">
        <v>35</v>
      </c>
      <c r="BV41" s="56" t="s">
        <v>35</v>
      </c>
      <c r="BW41" s="56" t="s">
        <v>35</v>
      </c>
      <c r="BX41" s="56" t="s">
        <v>35</v>
      </c>
      <c r="BY41" s="45" t="s">
        <v>35</v>
      </c>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439" customFormat="true" ht="15" customHeight="true" x14ac:dyDescent="0.2">
      <c r="A42" s="999"/>
      <c r="B42" s="373" t="s">
        <v>48</v>
      </c>
      <c r="C42" s="126">
        <v>95.7</v>
      </c>
      <c r="D42" s="125">
        <v>98.4</v>
      </c>
      <c r="E42" s="125">
        <v>99.3</v>
      </c>
      <c r="F42" s="125">
        <v>99.9</v>
      </c>
      <c r="G42" s="124">
        <v>100</v>
      </c>
      <c r="H42" s="123">
        <v>98.5</v>
      </c>
      <c r="I42" s="125">
        <v>99.7</v>
      </c>
      <c r="J42" s="125">
        <v>99.9</v>
      </c>
      <c r="K42" s="125">
        <v>100</v>
      </c>
      <c r="L42" s="122">
        <v>99.9</v>
      </c>
      <c r="M42" s="126">
        <v>95</v>
      </c>
      <c r="N42" s="125">
        <v>96.8</v>
      </c>
      <c r="O42" s="125">
        <v>98.8</v>
      </c>
      <c r="P42" s="125">
        <v>99.2</v>
      </c>
      <c r="Q42" s="124">
        <v>99.7</v>
      </c>
      <c r="R42" s="123">
        <v>98</v>
      </c>
      <c r="S42" s="125">
        <v>99.5</v>
      </c>
      <c r="T42" s="125">
        <v>98.3</v>
      </c>
      <c r="U42" s="125">
        <v>100</v>
      </c>
      <c r="V42" s="125">
        <v>94.6</v>
      </c>
      <c r="W42" s="73" t="s">
        <v>35</v>
      </c>
      <c r="X42" s="73" t="s">
        <v>35</v>
      </c>
      <c r="Y42" s="122">
        <v>99.5</v>
      </c>
      <c r="Z42" s="846"/>
      <c r="AA42" s="846"/>
      <c r="AB42" s="846"/>
      <c r="AC42" s="846"/>
      <c r="AD42" s="846"/>
      <c r="AE42" s="846"/>
      <c r="AF42" s="846"/>
      <c r="AG42" s="846"/>
      <c r="AH42" s="846"/>
      <c r="AI42" s="846"/>
      <c r="AJ42" s="846"/>
      <c r="AK42" s="846"/>
      <c r="AL42" s="846"/>
      <c r="AM42" s="846"/>
      <c r="AN42" s="846"/>
      <c r="AO42" s="846"/>
      <c r="AP42" s="846"/>
      <c r="AQ42" s="846"/>
      <c r="AR42" s="846"/>
      <c r="AS42" s="846"/>
      <c r="AT42" s="846"/>
      <c r="AU42" s="846"/>
      <c r="AV42" s="846"/>
      <c r="AW42" s="846"/>
      <c r="AX42" s="846"/>
      <c r="AY42" s="846"/>
      <c r="AZ42" s="346"/>
      <c r="BA42" s="990"/>
      <c r="BB42" s="557" t="s">
        <v>48</v>
      </c>
      <c r="BC42" s="60" t="s">
        <v>35</v>
      </c>
      <c r="BD42" s="56" t="s">
        <v>35</v>
      </c>
      <c r="BE42" s="56" t="s">
        <v>35</v>
      </c>
      <c r="BF42" s="56" t="s">
        <v>35</v>
      </c>
      <c r="BG42" s="51" t="s">
        <v>35</v>
      </c>
      <c r="BH42" s="60" t="s">
        <v>35</v>
      </c>
      <c r="BI42" s="56" t="s">
        <v>35</v>
      </c>
      <c r="BJ42" s="56" t="s">
        <v>35</v>
      </c>
      <c r="BK42" s="56" t="s">
        <v>35</v>
      </c>
      <c r="BL42" s="51" t="s">
        <v>35</v>
      </c>
      <c r="BM42" s="60" t="s">
        <v>35</v>
      </c>
      <c r="BN42" s="56" t="s">
        <v>35</v>
      </c>
      <c r="BO42" s="56" t="s">
        <v>35</v>
      </c>
      <c r="BP42" s="56" t="s">
        <v>35</v>
      </c>
      <c r="BQ42" s="51" t="s">
        <v>35</v>
      </c>
      <c r="BR42" s="60" t="s">
        <v>35</v>
      </c>
      <c r="BS42" s="56" t="s">
        <v>35</v>
      </c>
      <c r="BT42" s="56" t="s">
        <v>35</v>
      </c>
      <c r="BU42" s="56" t="s">
        <v>35</v>
      </c>
      <c r="BV42" s="56" t="s">
        <v>35</v>
      </c>
      <c r="BW42" s="56" t="s">
        <v>35</v>
      </c>
      <c r="BX42" s="56" t="s">
        <v>35</v>
      </c>
      <c r="BY42" s="45" t="s">
        <v>35</v>
      </c>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439" customFormat="true" ht="15" customHeight="true" x14ac:dyDescent="0.2">
      <c r="A43" s="999" t="s">
        <v>53</v>
      </c>
      <c r="B43" s="373" t="s">
        <v>49</v>
      </c>
      <c r="C43" s="76" t="s">
        <v>35</v>
      </c>
      <c r="D43" s="73" t="s">
        <v>35</v>
      </c>
      <c r="E43" s="73" t="s">
        <v>35</v>
      </c>
      <c r="F43" s="73" t="s">
        <v>35</v>
      </c>
      <c r="G43" s="70" t="s">
        <v>35</v>
      </c>
      <c r="H43" s="67" t="s">
        <v>35</v>
      </c>
      <c r="I43" s="73" t="s">
        <v>35</v>
      </c>
      <c r="J43" s="73" t="s">
        <v>35</v>
      </c>
      <c r="K43" s="73" t="s">
        <v>35</v>
      </c>
      <c r="L43" s="64" t="s">
        <v>35</v>
      </c>
      <c r="M43" s="76" t="s">
        <v>35</v>
      </c>
      <c r="N43" s="73" t="s">
        <v>35</v>
      </c>
      <c r="O43" s="73" t="s">
        <v>35</v>
      </c>
      <c r="P43" s="73" t="s">
        <v>35</v>
      </c>
      <c r="Q43" s="70" t="s">
        <v>35</v>
      </c>
      <c r="R43" s="67" t="s">
        <v>35</v>
      </c>
      <c r="S43" s="73" t="s">
        <v>35</v>
      </c>
      <c r="T43" s="73" t="s">
        <v>35</v>
      </c>
      <c r="U43" s="73" t="s">
        <v>35</v>
      </c>
      <c r="V43" s="73" t="s">
        <v>35</v>
      </c>
      <c r="W43" s="73" t="s">
        <v>35</v>
      </c>
      <c r="X43" s="73" t="s">
        <v>35</v>
      </c>
      <c r="Y43" s="64" t="s">
        <v>35</v>
      </c>
      <c r="Z43" s="846"/>
      <c r="AA43" s="846"/>
      <c r="AB43" s="846"/>
      <c r="AC43" s="846"/>
      <c r="AD43" s="846"/>
      <c r="AE43" s="846"/>
      <c r="AF43" s="846"/>
      <c r="AG43" s="846"/>
      <c r="AH43" s="846"/>
      <c r="AI43" s="846"/>
      <c r="AJ43" s="846"/>
      <c r="AK43" s="846"/>
      <c r="AL43" s="846"/>
      <c r="AM43" s="846"/>
      <c r="AN43" s="846"/>
      <c r="AO43" s="846"/>
      <c r="AP43" s="846"/>
      <c r="AQ43" s="846"/>
      <c r="AR43" s="846"/>
      <c r="AS43" s="846"/>
      <c r="AT43" s="846"/>
      <c r="AU43" s="846"/>
      <c r="AV43" s="846"/>
      <c r="AW43" s="846"/>
      <c r="AX43" s="846"/>
      <c r="AY43" s="846"/>
      <c r="AZ43" s="346"/>
      <c r="BA43" s="990" t="s">
        <v>53</v>
      </c>
      <c r="BB43" s="557" t="s">
        <v>49</v>
      </c>
      <c r="BC43" s="60" t="s">
        <v>35</v>
      </c>
      <c r="BD43" s="56" t="s">
        <v>35</v>
      </c>
      <c r="BE43" s="56" t="s">
        <v>35</v>
      </c>
      <c r="BF43" s="56" t="s">
        <v>35</v>
      </c>
      <c r="BG43" s="51" t="s">
        <v>35</v>
      </c>
      <c r="BH43" s="60" t="s">
        <v>35</v>
      </c>
      <c r="BI43" s="56" t="s">
        <v>35</v>
      </c>
      <c r="BJ43" s="56" t="s">
        <v>35</v>
      </c>
      <c r="BK43" s="56" t="s">
        <v>35</v>
      </c>
      <c r="BL43" s="51" t="s">
        <v>35</v>
      </c>
      <c r="BM43" s="60" t="s">
        <v>35</v>
      </c>
      <c r="BN43" s="56" t="s">
        <v>35</v>
      </c>
      <c r="BO43" s="56" t="s">
        <v>35</v>
      </c>
      <c r="BP43" s="56" t="s">
        <v>35</v>
      </c>
      <c r="BQ43" s="51" t="s">
        <v>35</v>
      </c>
      <c r="BR43" s="60" t="s">
        <v>35</v>
      </c>
      <c r="BS43" s="56" t="s">
        <v>35</v>
      </c>
      <c r="BT43" s="56" t="s">
        <v>35</v>
      </c>
      <c r="BU43" s="56" t="s">
        <v>35</v>
      </c>
      <c r="BV43" s="56" t="s">
        <v>35</v>
      </c>
      <c r="BW43" s="56" t="s">
        <v>35</v>
      </c>
      <c r="BX43" s="56" t="s">
        <v>35</v>
      </c>
      <c r="BY43" s="45" t="s">
        <v>35</v>
      </c>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439" customFormat="true" ht="15" customHeight="true" x14ac:dyDescent="0.2">
      <c r="A44" s="999"/>
      <c r="B44" s="373" t="s">
        <v>48</v>
      </c>
      <c r="C44" s="76" t="s">
        <v>35</v>
      </c>
      <c r="D44" s="73" t="s">
        <v>35</v>
      </c>
      <c r="E44" s="73" t="s">
        <v>35</v>
      </c>
      <c r="F44" s="73" t="s">
        <v>35</v>
      </c>
      <c r="G44" s="70" t="s">
        <v>35</v>
      </c>
      <c r="H44" s="67" t="s">
        <v>35</v>
      </c>
      <c r="I44" s="73" t="s">
        <v>35</v>
      </c>
      <c r="J44" s="73" t="s">
        <v>35</v>
      </c>
      <c r="K44" s="73" t="s">
        <v>35</v>
      </c>
      <c r="L44" s="64" t="s">
        <v>35</v>
      </c>
      <c r="M44" s="76" t="s">
        <v>35</v>
      </c>
      <c r="N44" s="73" t="s">
        <v>35</v>
      </c>
      <c r="O44" s="73" t="s">
        <v>35</v>
      </c>
      <c r="P44" s="73" t="s">
        <v>35</v>
      </c>
      <c r="Q44" s="70" t="s">
        <v>35</v>
      </c>
      <c r="R44" s="67" t="s">
        <v>35</v>
      </c>
      <c r="S44" s="73" t="s">
        <v>35</v>
      </c>
      <c r="T44" s="73" t="s">
        <v>35</v>
      </c>
      <c r="U44" s="73" t="s">
        <v>35</v>
      </c>
      <c r="V44" s="73" t="s">
        <v>35</v>
      </c>
      <c r="W44" s="73" t="s">
        <v>35</v>
      </c>
      <c r="X44" s="73" t="s">
        <v>35</v>
      </c>
      <c r="Y44" s="64" t="s">
        <v>35</v>
      </c>
      <c r="Z44" s="846"/>
      <c r="AA44" s="846"/>
      <c r="AB44" s="846"/>
      <c r="AC44" s="846"/>
      <c r="AD44" s="846"/>
      <c r="AE44" s="846"/>
      <c r="AF44" s="846"/>
      <c r="AG44" s="846"/>
      <c r="AH44" s="846"/>
      <c r="AI44" s="846"/>
      <c r="AJ44" s="846"/>
      <c r="AK44" s="846"/>
      <c r="AL44" s="846"/>
      <c r="AM44" s="846"/>
      <c r="AN44" s="846"/>
      <c r="AO44" s="846"/>
      <c r="AP44" s="846"/>
      <c r="AQ44" s="846"/>
      <c r="AR44" s="846"/>
      <c r="AS44" s="846"/>
      <c r="AT44" s="846"/>
      <c r="AU44" s="846"/>
      <c r="AV44" s="846"/>
      <c r="AW44" s="846"/>
      <c r="AX44" s="846"/>
      <c r="AY44" s="846"/>
      <c r="AZ44" s="346"/>
      <c r="BA44" s="990"/>
      <c r="BB44" s="557" t="s">
        <v>48</v>
      </c>
      <c r="BC44" s="60" t="s">
        <v>35</v>
      </c>
      <c r="BD44" s="56" t="s">
        <v>35</v>
      </c>
      <c r="BE44" s="56" t="s">
        <v>35</v>
      </c>
      <c r="BF44" s="56" t="s">
        <v>35</v>
      </c>
      <c r="BG44" s="51" t="s">
        <v>35</v>
      </c>
      <c r="BH44" s="60" t="s">
        <v>35</v>
      </c>
      <c r="BI44" s="56" t="s">
        <v>35</v>
      </c>
      <c r="BJ44" s="56" t="s">
        <v>35</v>
      </c>
      <c r="BK44" s="56" t="s">
        <v>35</v>
      </c>
      <c r="BL44" s="51" t="s">
        <v>35</v>
      </c>
      <c r="BM44" s="60" t="s">
        <v>35</v>
      </c>
      <c r="BN44" s="56" t="s">
        <v>35</v>
      </c>
      <c r="BO44" s="56" t="s">
        <v>35</v>
      </c>
      <c r="BP44" s="56" t="s">
        <v>35</v>
      </c>
      <c r="BQ44" s="51" t="s">
        <v>35</v>
      </c>
      <c r="BR44" s="60" t="s">
        <v>35</v>
      </c>
      <c r="BS44" s="56" t="s">
        <v>35</v>
      </c>
      <c r="BT44" s="56" t="s">
        <v>35</v>
      </c>
      <c r="BU44" s="56" t="s">
        <v>35</v>
      </c>
      <c r="BV44" s="56" t="s">
        <v>35</v>
      </c>
      <c r="BW44" s="56" t="s">
        <v>35</v>
      </c>
      <c r="BX44" s="56" t="s">
        <v>35</v>
      </c>
      <c r="BY44" s="45" t="s">
        <v>35</v>
      </c>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439" customFormat="true" ht="15" customHeight="true" x14ac:dyDescent="0.2">
      <c r="A45" s="999" t="s">
        <v>52</v>
      </c>
      <c r="B45" s="373" t="s">
        <v>49</v>
      </c>
      <c r="C45" s="76" t="s">
        <v>35</v>
      </c>
      <c r="D45" s="73" t="s">
        <v>35</v>
      </c>
      <c r="E45" s="73" t="s">
        <v>35</v>
      </c>
      <c r="F45" s="73" t="s">
        <v>35</v>
      </c>
      <c r="G45" s="70" t="s">
        <v>35</v>
      </c>
      <c r="H45" s="67" t="s">
        <v>35</v>
      </c>
      <c r="I45" s="73" t="s">
        <v>35</v>
      </c>
      <c r="J45" s="73" t="s">
        <v>35</v>
      </c>
      <c r="K45" s="73" t="s">
        <v>35</v>
      </c>
      <c r="L45" s="64" t="s">
        <v>35</v>
      </c>
      <c r="M45" s="76" t="s">
        <v>35</v>
      </c>
      <c r="N45" s="73" t="s">
        <v>35</v>
      </c>
      <c r="O45" s="73" t="s">
        <v>35</v>
      </c>
      <c r="P45" s="73" t="s">
        <v>35</v>
      </c>
      <c r="Q45" s="70" t="s">
        <v>35</v>
      </c>
      <c r="R45" s="67" t="s">
        <v>35</v>
      </c>
      <c r="S45" s="73" t="s">
        <v>35</v>
      </c>
      <c r="T45" s="73" t="s">
        <v>35</v>
      </c>
      <c r="U45" s="73" t="s">
        <v>35</v>
      </c>
      <c r="V45" s="73" t="s">
        <v>35</v>
      </c>
      <c r="W45" s="73" t="s">
        <v>35</v>
      </c>
      <c r="X45" s="73" t="s">
        <v>35</v>
      </c>
      <c r="Y45" s="64" t="s">
        <v>35</v>
      </c>
      <c r="Z45" s="846"/>
      <c r="AA45" s="846"/>
      <c r="AB45" s="846"/>
      <c r="AC45" s="846"/>
      <c r="AD45" s="846"/>
      <c r="AE45" s="846"/>
      <c r="AF45" s="846"/>
      <c r="AG45" s="846"/>
      <c r="AH45" s="846"/>
      <c r="AI45" s="846"/>
      <c r="AJ45" s="846"/>
      <c r="AK45" s="846"/>
      <c r="AL45" s="846"/>
      <c r="AM45" s="846"/>
      <c r="AN45" s="846"/>
      <c r="AO45" s="846"/>
      <c r="AP45" s="846"/>
      <c r="AQ45" s="846"/>
      <c r="AR45" s="846"/>
      <c r="AS45" s="846"/>
      <c r="AT45" s="846"/>
      <c r="AU45" s="846"/>
      <c r="AV45" s="846"/>
      <c r="AW45" s="846"/>
      <c r="AX45" s="846"/>
      <c r="AY45" s="846"/>
      <c r="AZ45" s="346"/>
      <c r="BA45" s="990" t="s">
        <v>52</v>
      </c>
      <c r="BB45" s="557" t="s">
        <v>49</v>
      </c>
      <c r="BC45" s="60" t="s">
        <v>35</v>
      </c>
      <c r="BD45" s="56" t="s">
        <v>35</v>
      </c>
      <c r="BE45" s="56" t="s">
        <v>35</v>
      </c>
      <c r="BF45" s="56" t="s">
        <v>35</v>
      </c>
      <c r="BG45" s="51" t="s">
        <v>35</v>
      </c>
      <c r="BH45" s="60" t="s">
        <v>35</v>
      </c>
      <c r="BI45" s="56" t="s">
        <v>35</v>
      </c>
      <c r="BJ45" s="56" t="s">
        <v>35</v>
      </c>
      <c r="BK45" s="56" t="s">
        <v>35</v>
      </c>
      <c r="BL45" s="51" t="s">
        <v>35</v>
      </c>
      <c r="BM45" s="60" t="s">
        <v>35</v>
      </c>
      <c r="BN45" s="56" t="s">
        <v>35</v>
      </c>
      <c r="BO45" s="56" t="s">
        <v>35</v>
      </c>
      <c r="BP45" s="56" t="s">
        <v>35</v>
      </c>
      <c r="BQ45" s="51" t="s">
        <v>35</v>
      </c>
      <c r="BR45" s="60" t="s">
        <v>35</v>
      </c>
      <c r="BS45" s="56" t="s">
        <v>35</v>
      </c>
      <c r="BT45" s="56" t="s">
        <v>35</v>
      </c>
      <c r="BU45" s="56" t="s">
        <v>35</v>
      </c>
      <c r="BV45" s="56" t="s">
        <v>35</v>
      </c>
      <c r="BW45" s="56" t="s">
        <v>35</v>
      </c>
      <c r="BX45" s="56" t="s">
        <v>35</v>
      </c>
      <c r="BY45" s="45" t="s">
        <v>35</v>
      </c>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439" customFormat="true" ht="15" customHeight="true" x14ac:dyDescent="0.2">
      <c r="A46" s="999"/>
      <c r="B46" s="373" t="s">
        <v>48</v>
      </c>
      <c r="C46" s="76" t="s">
        <v>35</v>
      </c>
      <c r="D46" s="73" t="s">
        <v>35</v>
      </c>
      <c r="E46" s="73" t="s">
        <v>35</v>
      </c>
      <c r="F46" s="73" t="s">
        <v>35</v>
      </c>
      <c r="G46" s="70" t="s">
        <v>35</v>
      </c>
      <c r="H46" s="67" t="s">
        <v>35</v>
      </c>
      <c r="I46" s="73" t="s">
        <v>35</v>
      </c>
      <c r="J46" s="73" t="s">
        <v>35</v>
      </c>
      <c r="K46" s="73" t="s">
        <v>35</v>
      </c>
      <c r="L46" s="64" t="s">
        <v>35</v>
      </c>
      <c r="M46" s="76" t="s">
        <v>35</v>
      </c>
      <c r="N46" s="73" t="s">
        <v>35</v>
      </c>
      <c r="O46" s="73" t="s">
        <v>35</v>
      </c>
      <c r="P46" s="73" t="s">
        <v>35</v>
      </c>
      <c r="Q46" s="70" t="s">
        <v>35</v>
      </c>
      <c r="R46" s="67" t="s">
        <v>35</v>
      </c>
      <c r="S46" s="73" t="s">
        <v>35</v>
      </c>
      <c r="T46" s="73" t="s">
        <v>35</v>
      </c>
      <c r="U46" s="73" t="s">
        <v>35</v>
      </c>
      <c r="V46" s="73" t="s">
        <v>35</v>
      </c>
      <c r="W46" s="73" t="s">
        <v>35</v>
      </c>
      <c r="X46" s="73" t="s">
        <v>35</v>
      </c>
      <c r="Y46" s="64" t="s">
        <v>35</v>
      </c>
      <c r="Z46" s="846"/>
      <c r="AA46" s="846"/>
      <c r="AB46" s="846"/>
      <c r="AC46" s="846"/>
      <c r="AD46" s="846"/>
      <c r="AE46" s="846"/>
      <c r="AF46" s="846"/>
      <c r="AG46" s="846"/>
      <c r="AH46" s="846"/>
      <c r="AI46" s="846"/>
      <c r="AJ46" s="846"/>
      <c r="AK46" s="846"/>
      <c r="AL46" s="846"/>
      <c r="AM46" s="846"/>
      <c r="AN46" s="846"/>
      <c r="AO46" s="846"/>
      <c r="AP46" s="846"/>
      <c r="AQ46" s="846"/>
      <c r="AR46" s="846"/>
      <c r="AS46" s="846"/>
      <c r="AT46" s="846"/>
      <c r="AU46" s="846"/>
      <c r="AV46" s="846"/>
      <c r="AW46" s="846"/>
      <c r="AX46" s="846"/>
      <c r="AY46" s="846"/>
      <c r="AZ46" s="346"/>
      <c r="BA46" s="990"/>
      <c r="BB46" s="557" t="s">
        <v>48</v>
      </c>
      <c r="BC46" s="60" t="s">
        <v>35</v>
      </c>
      <c r="BD46" s="56" t="s">
        <v>35</v>
      </c>
      <c r="BE46" s="56" t="s">
        <v>35</v>
      </c>
      <c r="BF46" s="56" t="s">
        <v>35</v>
      </c>
      <c r="BG46" s="51" t="s">
        <v>35</v>
      </c>
      <c r="BH46" s="60" t="s">
        <v>35</v>
      </c>
      <c r="BI46" s="56" t="s">
        <v>35</v>
      </c>
      <c r="BJ46" s="56" t="s">
        <v>35</v>
      </c>
      <c r="BK46" s="56" t="s">
        <v>35</v>
      </c>
      <c r="BL46" s="51" t="s">
        <v>35</v>
      </c>
      <c r="BM46" s="60" t="s">
        <v>35</v>
      </c>
      <c r="BN46" s="56" t="s">
        <v>35</v>
      </c>
      <c r="BO46" s="56" t="s">
        <v>35</v>
      </c>
      <c r="BP46" s="56" t="s">
        <v>35</v>
      </c>
      <c r="BQ46" s="51" t="s">
        <v>35</v>
      </c>
      <c r="BR46" s="60" t="s">
        <v>35</v>
      </c>
      <c r="BS46" s="56" t="s">
        <v>35</v>
      </c>
      <c r="BT46" s="56" t="s">
        <v>35</v>
      </c>
      <c r="BU46" s="56" t="s">
        <v>35</v>
      </c>
      <c r="BV46" s="56" t="s">
        <v>35</v>
      </c>
      <c r="BW46" s="56" t="s">
        <v>35</v>
      </c>
      <c r="BX46" s="56" t="s">
        <v>35</v>
      </c>
      <c r="BY46" s="45" t="s">
        <v>35</v>
      </c>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7" customFormat="true" ht="15" customHeight="true" x14ac:dyDescent="0.2">
      <c r="A47" s="999" t="s">
        <v>101</v>
      </c>
      <c r="B47" s="373" t="s">
        <v>100</v>
      </c>
      <c r="C47" s="76" t="s">
        <v>35</v>
      </c>
      <c r="D47" s="73" t="s">
        <v>35</v>
      </c>
      <c r="E47" s="73" t="s">
        <v>35</v>
      </c>
      <c r="F47" s="73" t="s">
        <v>35</v>
      </c>
      <c r="G47" s="70" t="s">
        <v>35</v>
      </c>
      <c r="H47" s="67" t="s">
        <v>35</v>
      </c>
      <c r="I47" s="73" t="s">
        <v>35</v>
      </c>
      <c r="J47" s="73" t="s">
        <v>35</v>
      </c>
      <c r="K47" s="73" t="s">
        <v>35</v>
      </c>
      <c r="L47" s="64" t="s">
        <v>35</v>
      </c>
      <c r="M47" s="76" t="s">
        <v>35</v>
      </c>
      <c r="N47" s="73" t="s">
        <v>35</v>
      </c>
      <c r="O47" s="73" t="s">
        <v>35</v>
      </c>
      <c r="P47" s="73" t="s">
        <v>35</v>
      </c>
      <c r="Q47" s="70" t="s">
        <v>35</v>
      </c>
      <c r="R47" s="67" t="s">
        <v>35</v>
      </c>
      <c r="S47" s="73" t="s">
        <v>35</v>
      </c>
      <c r="T47" s="73" t="s">
        <v>35</v>
      </c>
      <c r="U47" s="73" t="s">
        <v>35</v>
      </c>
      <c r="V47" s="73" t="s">
        <v>35</v>
      </c>
      <c r="W47" s="73" t="s">
        <v>35</v>
      </c>
      <c r="X47" s="73" t="s">
        <v>35</v>
      </c>
      <c r="Y47" s="64" t="s">
        <v>35</v>
      </c>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345"/>
      <c r="BA47" s="990" t="s">
        <v>101</v>
      </c>
      <c r="BB47" s="557" t="s">
        <v>100</v>
      </c>
      <c r="BC47" s="60" t="s">
        <v>35</v>
      </c>
      <c r="BD47" s="56" t="s">
        <v>35</v>
      </c>
      <c r="BE47" s="56" t="s">
        <v>35</v>
      </c>
      <c r="BF47" s="56" t="s">
        <v>35</v>
      </c>
      <c r="BG47" s="51" t="s">
        <v>35</v>
      </c>
      <c r="BH47" s="60" t="s">
        <v>35</v>
      </c>
      <c r="BI47" s="56" t="s">
        <v>35</v>
      </c>
      <c r="BJ47" s="56" t="s">
        <v>35</v>
      </c>
      <c r="BK47" s="56" t="s">
        <v>35</v>
      </c>
      <c r="BL47" s="51" t="s">
        <v>35</v>
      </c>
      <c r="BM47" s="60" t="s">
        <v>35</v>
      </c>
      <c r="BN47" s="56" t="s">
        <v>35</v>
      </c>
      <c r="BO47" s="56" t="s">
        <v>35</v>
      </c>
      <c r="BP47" s="56" t="s">
        <v>35</v>
      </c>
      <c r="BQ47" s="51" t="s">
        <v>35</v>
      </c>
      <c r="BR47" s="60" t="s">
        <v>35</v>
      </c>
      <c r="BS47" s="56" t="s">
        <v>35</v>
      </c>
      <c r="BT47" s="56" t="s">
        <v>35</v>
      </c>
      <c r="BU47" s="56" t="s">
        <v>35</v>
      </c>
      <c r="BV47" s="56" t="s">
        <v>35</v>
      </c>
      <c r="BW47" s="56" t="s">
        <v>35</v>
      </c>
      <c r="BX47" s="56" t="s">
        <v>35</v>
      </c>
      <c r="BY47" s="45" t="s">
        <v>35</v>
      </c>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7" customFormat="true" ht="15" customHeight="true" x14ac:dyDescent="0.2">
      <c r="A48" s="999"/>
      <c r="B48" s="373" t="s">
        <v>99</v>
      </c>
      <c r="C48" s="76" t="s">
        <v>35</v>
      </c>
      <c r="D48" s="73" t="s">
        <v>35</v>
      </c>
      <c r="E48" s="73" t="s">
        <v>35</v>
      </c>
      <c r="F48" s="73" t="s">
        <v>35</v>
      </c>
      <c r="G48" s="70" t="s">
        <v>35</v>
      </c>
      <c r="H48" s="67" t="s">
        <v>35</v>
      </c>
      <c r="I48" s="73" t="s">
        <v>35</v>
      </c>
      <c r="J48" s="73" t="s">
        <v>35</v>
      </c>
      <c r="K48" s="73" t="s">
        <v>35</v>
      </c>
      <c r="L48" s="64" t="s">
        <v>35</v>
      </c>
      <c r="M48" s="76" t="s">
        <v>35</v>
      </c>
      <c r="N48" s="73" t="s">
        <v>35</v>
      </c>
      <c r="O48" s="73" t="s">
        <v>35</v>
      </c>
      <c r="P48" s="73" t="s">
        <v>35</v>
      </c>
      <c r="Q48" s="70" t="s">
        <v>35</v>
      </c>
      <c r="R48" s="67" t="s">
        <v>35</v>
      </c>
      <c r="S48" s="73" t="s">
        <v>35</v>
      </c>
      <c r="T48" s="73" t="s">
        <v>35</v>
      </c>
      <c r="U48" s="73" t="s">
        <v>35</v>
      </c>
      <c r="V48" s="73" t="s">
        <v>35</v>
      </c>
      <c r="W48" s="73" t="s">
        <v>35</v>
      </c>
      <c r="X48" s="73" t="s">
        <v>35</v>
      </c>
      <c r="Y48" s="64" t="s">
        <v>35</v>
      </c>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345"/>
      <c r="BA48" s="990"/>
      <c r="BB48" s="557" t="s">
        <v>99</v>
      </c>
      <c r="BC48" s="60" t="s">
        <v>35</v>
      </c>
      <c r="BD48" s="56" t="s">
        <v>35</v>
      </c>
      <c r="BE48" s="56" t="s">
        <v>35</v>
      </c>
      <c r="BF48" s="56" t="s">
        <v>35</v>
      </c>
      <c r="BG48" s="51" t="s">
        <v>35</v>
      </c>
      <c r="BH48" s="60" t="s">
        <v>35</v>
      </c>
      <c r="BI48" s="56" t="s">
        <v>35</v>
      </c>
      <c r="BJ48" s="56" t="s">
        <v>35</v>
      </c>
      <c r="BK48" s="56" t="s">
        <v>35</v>
      </c>
      <c r="BL48" s="51" t="s">
        <v>35</v>
      </c>
      <c r="BM48" s="60" t="s">
        <v>35</v>
      </c>
      <c r="BN48" s="56" t="s">
        <v>35</v>
      </c>
      <c r="BO48" s="56" t="s">
        <v>35</v>
      </c>
      <c r="BP48" s="56" t="s">
        <v>35</v>
      </c>
      <c r="BQ48" s="51" t="s">
        <v>35</v>
      </c>
      <c r="BR48" s="60" t="s">
        <v>35</v>
      </c>
      <c r="BS48" s="56" t="s">
        <v>35</v>
      </c>
      <c r="BT48" s="56" t="s">
        <v>35</v>
      </c>
      <c r="BU48" s="56" t="s">
        <v>35</v>
      </c>
      <c r="BV48" s="56" t="s">
        <v>35</v>
      </c>
      <c r="BW48" s="56" t="s">
        <v>35</v>
      </c>
      <c r="BX48" s="56" t="s">
        <v>35</v>
      </c>
      <c r="BY48" s="45" t="s">
        <v>35</v>
      </c>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7" customFormat="true" ht="15" customHeight="true" x14ac:dyDescent="0.2">
      <c r="A49" s="999"/>
      <c r="B49" s="373" t="s">
        <v>68</v>
      </c>
      <c r="C49" s="76" t="s">
        <v>35</v>
      </c>
      <c r="D49" s="73" t="s">
        <v>35</v>
      </c>
      <c r="E49" s="73" t="s">
        <v>35</v>
      </c>
      <c r="F49" s="73" t="s">
        <v>35</v>
      </c>
      <c r="G49" s="70" t="s">
        <v>35</v>
      </c>
      <c r="H49" s="67" t="s">
        <v>35</v>
      </c>
      <c r="I49" s="73" t="s">
        <v>35</v>
      </c>
      <c r="J49" s="73" t="s">
        <v>35</v>
      </c>
      <c r="K49" s="73" t="s">
        <v>35</v>
      </c>
      <c r="L49" s="64" t="s">
        <v>35</v>
      </c>
      <c r="M49" s="76" t="s">
        <v>35</v>
      </c>
      <c r="N49" s="73" t="s">
        <v>35</v>
      </c>
      <c r="O49" s="73" t="s">
        <v>35</v>
      </c>
      <c r="P49" s="73" t="s">
        <v>35</v>
      </c>
      <c r="Q49" s="70" t="s">
        <v>35</v>
      </c>
      <c r="R49" s="67" t="s">
        <v>35</v>
      </c>
      <c r="S49" s="73" t="s">
        <v>35</v>
      </c>
      <c r="T49" s="73" t="s">
        <v>35</v>
      </c>
      <c r="U49" s="73" t="s">
        <v>35</v>
      </c>
      <c r="V49" s="73" t="s">
        <v>35</v>
      </c>
      <c r="W49" s="73" t="s">
        <v>35</v>
      </c>
      <c r="X49" s="73" t="s">
        <v>35</v>
      </c>
      <c r="Y49" s="64" t="s">
        <v>35</v>
      </c>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345"/>
      <c r="BA49" s="990"/>
      <c r="BB49" s="557" t="s">
        <v>68</v>
      </c>
      <c r="BC49" s="60" t="s">
        <v>35</v>
      </c>
      <c r="BD49" s="56" t="s">
        <v>35</v>
      </c>
      <c r="BE49" s="56" t="s">
        <v>35</v>
      </c>
      <c r="BF49" s="56" t="s">
        <v>35</v>
      </c>
      <c r="BG49" s="51" t="s">
        <v>35</v>
      </c>
      <c r="BH49" s="60" t="s">
        <v>35</v>
      </c>
      <c r="BI49" s="56" t="s">
        <v>35</v>
      </c>
      <c r="BJ49" s="56" t="s">
        <v>35</v>
      </c>
      <c r="BK49" s="56" t="s">
        <v>35</v>
      </c>
      <c r="BL49" s="51" t="s">
        <v>35</v>
      </c>
      <c r="BM49" s="60" t="s">
        <v>35</v>
      </c>
      <c r="BN49" s="56" t="s">
        <v>35</v>
      </c>
      <c r="BO49" s="56" t="s">
        <v>35</v>
      </c>
      <c r="BP49" s="56" t="s">
        <v>35</v>
      </c>
      <c r="BQ49" s="51" t="s">
        <v>35</v>
      </c>
      <c r="BR49" s="60" t="s">
        <v>35</v>
      </c>
      <c r="BS49" s="56" t="s">
        <v>35</v>
      </c>
      <c r="BT49" s="56" t="s">
        <v>35</v>
      </c>
      <c r="BU49" s="56" t="s">
        <v>35</v>
      </c>
      <c r="BV49" s="56" t="s">
        <v>35</v>
      </c>
      <c r="BW49" s="56" t="s">
        <v>35</v>
      </c>
      <c r="BX49" s="56" t="s">
        <v>35</v>
      </c>
      <c r="BY49" s="45" t="s">
        <v>35</v>
      </c>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7" customFormat="true" ht="15" customHeight="true" x14ac:dyDescent="0.2">
      <c r="A50" s="999" t="s">
        <v>102</v>
      </c>
      <c r="B50" s="373" t="s">
        <v>100</v>
      </c>
      <c r="C50" s="76" t="s">
        <v>35</v>
      </c>
      <c r="D50" s="73" t="s">
        <v>35</v>
      </c>
      <c r="E50" s="73" t="s">
        <v>35</v>
      </c>
      <c r="F50" s="73" t="s">
        <v>35</v>
      </c>
      <c r="G50" s="70" t="s">
        <v>35</v>
      </c>
      <c r="H50" s="67" t="s">
        <v>35</v>
      </c>
      <c r="I50" s="73" t="s">
        <v>35</v>
      </c>
      <c r="J50" s="73" t="s">
        <v>35</v>
      </c>
      <c r="K50" s="73" t="s">
        <v>35</v>
      </c>
      <c r="L50" s="64" t="s">
        <v>35</v>
      </c>
      <c r="M50" s="76" t="s">
        <v>35</v>
      </c>
      <c r="N50" s="73" t="s">
        <v>35</v>
      </c>
      <c r="O50" s="73" t="s">
        <v>35</v>
      </c>
      <c r="P50" s="73" t="s">
        <v>35</v>
      </c>
      <c r="Q50" s="70" t="s">
        <v>35</v>
      </c>
      <c r="R50" s="67" t="s">
        <v>35</v>
      </c>
      <c r="S50" s="73" t="s">
        <v>35</v>
      </c>
      <c r="T50" s="73" t="s">
        <v>35</v>
      </c>
      <c r="U50" s="73" t="s">
        <v>35</v>
      </c>
      <c r="V50" s="73" t="s">
        <v>35</v>
      </c>
      <c r="W50" s="73" t="s">
        <v>35</v>
      </c>
      <c r="X50" s="73" t="s">
        <v>35</v>
      </c>
      <c r="Y50" s="64" t="s">
        <v>35</v>
      </c>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345"/>
      <c r="BA50" s="990" t="s">
        <v>102</v>
      </c>
      <c r="BB50" s="557" t="s">
        <v>100</v>
      </c>
      <c r="BC50" s="60" t="s">
        <v>35</v>
      </c>
      <c r="BD50" s="56" t="s">
        <v>35</v>
      </c>
      <c r="BE50" s="56" t="s">
        <v>35</v>
      </c>
      <c r="BF50" s="56" t="s">
        <v>35</v>
      </c>
      <c r="BG50" s="51" t="s">
        <v>35</v>
      </c>
      <c r="BH50" s="60" t="s">
        <v>35</v>
      </c>
      <c r="BI50" s="56" t="s">
        <v>35</v>
      </c>
      <c r="BJ50" s="56" t="s">
        <v>35</v>
      </c>
      <c r="BK50" s="56" t="s">
        <v>35</v>
      </c>
      <c r="BL50" s="51" t="s">
        <v>35</v>
      </c>
      <c r="BM50" s="60" t="s">
        <v>35</v>
      </c>
      <c r="BN50" s="56" t="s">
        <v>35</v>
      </c>
      <c r="BO50" s="56" t="s">
        <v>35</v>
      </c>
      <c r="BP50" s="56" t="s">
        <v>35</v>
      </c>
      <c r="BQ50" s="51" t="s">
        <v>35</v>
      </c>
      <c r="BR50" s="60" t="s">
        <v>35</v>
      </c>
      <c r="BS50" s="56" t="s">
        <v>35</v>
      </c>
      <c r="BT50" s="56" t="s">
        <v>35</v>
      </c>
      <c r="BU50" s="56" t="s">
        <v>35</v>
      </c>
      <c r="BV50" s="56" t="s">
        <v>35</v>
      </c>
      <c r="BW50" s="56" t="s">
        <v>35</v>
      </c>
      <c r="BX50" s="56" t="s">
        <v>35</v>
      </c>
      <c r="BY50" s="45" t="s">
        <v>35</v>
      </c>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7" customFormat="true" ht="15" customHeight="true" x14ac:dyDescent="0.2">
      <c r="A51" s="999"/>
      <c r="B51" s="373" t="s">
        <v>99</v>
      </c>
      <c r="C51" s="76" t="s">
        <v>35</v>
      </c>
      <c r="D51" s="73" t="s">
        <v>35</v>
      </c>
      <c r="E51" s="73" t="s">
        <v>35</v>
      </c>
      <c r="F51" s="73" t="s">
        <v>35</v>
      </c>
      <c r="G51" s="70" t="s">
        <v>35</v>
      </c>
      <c r="H51" s="67" t="s">
        <v>35</v>
      </c>
      <c r="I51" s="73" t="s">
        <v>35</v>
      </c>
      <c r="J51" s="73" t="s">
        <v>35</v>
      </c>
      <c r="K51" s="73" t="s">
        <v>35</v>
      </c>
      <c r="L51" s="64" t="s">
        <v>35</v>
      </c>
      <c r="M51" s="76" t="s">
        <v>35</v>
      </c>
      <c r="N51" s="73" t="s">
        <v>35</v>
      </c>
      <c r="O51" s="73" t="s">
        <v>35</v>
      </c>
      <c r="P51" s="73" t="s">
        <v>35</v>
      </c>
      <c r="Q51" s="70" t="s">
        <v>35</v>
      </c>
      <c r="R51" s="67" t="s">
        <v>35</v>
      </c>
      <c r="S51" s="73" t="s">
        <v>35</v>
      </c>
      <c r="T51" s="73" t="s">
        <v>35</v>
      </c>
      <c r="U51" s="73" t="s">
        <v>35</v>
      </c>
      <c r="V51" s="73" t="s">
        <v>35</v>
      </c>
      <c r="W51" s="73" t="s">
        <v>35</v>
      </c>
      <c r="X51" s="73" t="s">
        <v>35</v>
      </c>
      <c r="Y51" s="64" t="s">
        <v>35</v>
      </c>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345"/>
      <c r="BA51" s="990"/>
      <c r="BB51" s="557" t="s">
        <v>99</v>
      </c>
      <c r="BC51" s="60" t="s">
        <v>35</v>
      </c>
      <c r="BD51" s="56" t="s">
        <v>35</v>
      </c>
      <c r="BE51" s="56" t="s">
        <v>35</v>
      </c>
      <c r="BF51" s="56" t="s">
        <v>35</v>
      </c>
      <c r="BG51" s="51" t="s">
        <v>35</v>
      </c>
      <c r="BH51" s="60" t="s">
        <v>35</v>
      </c>
      <c r="BI51" s="56" t="s">
        <v>35</v>
      </c>
      <c r="BJ51" s="56" t="s">
        <v>35</v>
      </c>
      <c r="BK51" s="56" t="s">
        <v>35</v>
      </c>
      <c r="BL51" s="51" t="s">
        <v>35</v>
      </c>
      <c r="BM51" s="60" t="s">
        <v>35</v>
      </c>
      <c r="BN51" s="56" t="s">
        <v>35</v>
      </c>
      <c r="BO51" s="56" t="s">
        <v>35</v>
      </c>
      <c r="BP51" s="56" t="s">
        <v>35</v>
      </c>
      <c r="BQ51" s="51" t="s">
        <v>35</v>
      </c>
      <c r="BR51" s="60" t="s">
        <v>35</v>
      </c>
      <c r="BS51" s="56" t="s">
        <v>35</v>
      </c>
      <c r="BT51" s="56" t="s">
        <v>35</v>
      </c>
      <c r="BU51" s="56" t="s">
        <v>35</v>
      </c>
      <c r="BV51" s="56" t="s">
        <v>35</v>
      </c>
      <c r="BW51" s="56" t="s">
        <v>35</v>
      </c>
      <c r="BX51" s="56" t="s">
        <v>35</v>
      </c>
      <c r="BY51" s="45" t="s">
        <v>35</v>
      </c>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7" customFormat="true" ht="15" customHeight="true" x14ac:dyDescent="0.2">
      <c r="A52" s="999"/>
      <c r="B52" s="373" t="s">
        <v>68</v>
      </c>
      <c r="C52" s="76" t="s">
        <v>35</v>
      </c>
      <c r="D52" s="73" t="s">
        <v>35</v>
      </c>
      <c r="E52" s="73" t="s">
        <v>35</v>
      </c>
      <c r="F52" s="73" t="s">
        <v>35</v>
      </c>
      <c r="G52" s="70" t="s">
        <v>35</v>
      </c>
      <c r="H52" s="67" t="s">
        <v>35</v>
      </c>
      <c r="I52" s="73" t="s">
        <v>35</v>
      </c>
      <c r="J52" s="73" t="s">
        <v>35</v>
      </c>
      <c r="K52" s="73" t="s">
        <v>35</v>
      </c>
      <c r="L52" s="64" t="s">
        <v>35</v>
      </c>
      <c r="M52" s="76" t="s">
        <v>35</v>
      </c>
      <c r="N52" s="73" t="s">
        <v>35</v>
      </c>
      <c r="O52" s="73" t="s">
        <v>35</v>
      </c>
      <c r="P52" s="73" t="s">
        <v>35</v>
      </c>
      <c r="Q52" s="70" t="s">
        <v>35</v>
      </c>
      <c r="R52" s="67" t="s">
        <v>35</v>
      </c>
      <c r="S52" s="73" t="s">
        <v>35</v>
      </c>
      <c r="T52" s="73" t="s">
        <v>35</v>
      </c>
      <c r="U52" s="73" t="s">
        <v>35</v>
      </c>
      <c r="V52" s="73" t="s">
        <v>35</v>
      </c>
      <c r="W52" s="73" t="s">
        <v>35</v>
      </c>
      <c r="X52" s="73" t="s">
        <v>35</v>
      </c>
      <c r="Y52" s="64" t="s">
        <v>35</v>
      </c>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345"/>
      <c r="BA52" s="990"/>
      <c r="BB52" s="557" t="s">
        <v>68</v>
      </c>
      <c r="BC52" s="60" t="s">
        <v>35</v>
      </c>
      <c r="BD52" s="56" t="s">
        <v>35</v>
      </c>
      <c r="BE52" s="56" t="s">
        <v>35</v>
      </c>
      <c r="BF52" s="56" t="s">
        <v>35</v>
      </c>
      <c r="BG52" s="51" t="s">
        <v>35</v>
      </c>
      <c r="BH52" s="60" t="s">
        <v>35</v>
      </c>
      <c r="BI52" s="56" t="s">
        <v>35</v>
      </c>
      <c r="BJ52" s="56" t="s">
        <v>35</v>
      </c>
      <c r="BK52" s="56" t="s">
        <v>35</v>
      </c>
      <c r="BL52" s="51" t="s">
        <v>35</v>
      </c>
      <c r="BM52" s="60" t="s">
        <v>35</v>
      </c>
      <c r="BN52" s="56" t="s">
        <v>35</v>
      </c>
      <c r="BO52" s="56" t="s">
        <v>35</v>
      </c>
      <c r="BP52" s="56" t="s">
        <v>35</v>
      </c>
      <c r="BQ52" s="51" t="s">
        <v>35</v>
      </c>
      <c r="BR52" s="60" t="s">
        <v>35</v>
      </c>
      <c r="BS52" s="56" t="s">
        <v>35</v>
      </c>
      <c r="BT52" s="56" t="s">
        <v>35</v>
      </c>
      <c r="BU52" s="56" t="s">
        <v>35</v>
      </c>
      <c r="BV52" s="56" t="s">
        <v>35</v>
      </c>
      <c r="BW52" s="56" t="s">
        <v>35</v>
      </c>
      <c r="BX52" s="56" t="s">
        <v>35</v>
      </c>
      <c r="BY52" s="45" t="s">
        <v>35</v>
      </c>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7" customFormat="true" ht="15" customHeight="true" x14ac:dyDescent="0.2">
      <c r="A53" s="999" t="s">
        <v>105</v>
      </c>
      <c r="B53" s="373" t="s">
        <v>100</v>
      </c>
      <c r="C53" s="76" t="s">
        <v>35</v>
      </c>
      <c r="D53" s="73" t="s">
        <v>35</v>
      </c>
      <c r="E53" s="73" t="s">
        <v>35</v>
      </c>
      <c r="F53" s="73" t="s">
        <v>35</v>
      </c>
      <c r="G53" s="70" t="s">
        <v>35</v>
      </c>
      <c r="H53" s="67" t="s">
        <v>35</v>
      </c>
      <c r="I53" s="73" t="s">
        <v>35</v>
      </c>
      <c r="J53" s="73" t="s">
        <v>35</v>
      </c>
      <c r="K53" s="73" t="s">
        <v>35</v>
      </c>
      <c r="L53" s="64" t="s">
        <v>35</v>
      </c>
      <c r="M53" s="76" t="s">
        <v>35</v>
      </c>
      <c r="N53" s="73" t="s">
        <v>35</v>
      </c>
      <c r="O53" s="73" t="s">
        <v>35</v>
      </c>
      <c r="P53" s="73" t="s">
        <v>35</v>
      </c>
      <c r="Q53" s="70" t="s">
        <v>35</v>
      </c>
      <c r="R53" s="67" t="s">
        <v>35</v>
      </c>
      <c r="S53" s="73" t="s">
        <v>35</v>
      </c>
      <c r="T53" s="73" t="s">
        <v>35</v>
      </c>
      <c r="U53" s="73" t="s">
        <v>35</v>
      </c>
      <c r="V53" s="73" t="s">
        <v>35</v>
      </c>
      <c r="W53" s="73" t="s">
        <v>35</v>
      </c>
      <c r="X53" s="73" t="s">
        <v>35</v>
      </c>
      <c r="Y53" s="64" t="s">
        <v>35</v>
      </c>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345"/>
      <c r="BA53" s="990" t="s">
        <v>105</v>
      </c>
      <c r="BB53" s="557" t="s">
        <v>100</v>
      </c>
      <c r="BC53" s="60" t="s">
        <v>35</v>
      </c>
      <c r="BD53" s="56" t="s">
        <v>35</v>
      </c>
      <c r="BE53" s="56" t="s">
        <v>35</v>
      </c>
      <c r="BF53" s="56" t="s">
        <v>35</v>
      </c>
      <c r="BG53" s="51" t="s">
        <v>35</v>
      </c>
      <c r="BH53" s="60" t="s">
        <v>35</v>
      </c>
      <c r="BI53" s="56" t="s">
        <v>35</v>
      </c>
      <c r="BJ53" s="56" t="s">
        <v>35</v>
      </c>
      <c r="BK53" s="56" t="s">
        <v>35</v>
      </c>
      <c r="BL53" s="51" t="s">
        <v>35</v>
      </c>
      <c r="BM53" s="60" t="s">
        <v>35</v>
      </c>
      <c r="BN53" s="56" t="s">
        <v>35</v>
      </c>
      <c r="BO53" s="56" t="s">
        <v>35</v>
      </c>
      <c r="BP53" s="56" t="s">
        <v>35</v>
      </c>
      <c r="BQ53" s="51" t="s">
        <v>35</v>
      </c>
      <c r="BR53" s="60" t="s">
        <v>35</v>
      </c>
      <c r="BS53" s="56" t="s">
        <v>35</v>
      </c>
      <c r="BT53" s="56" t="s">
        <v>35</v>
      </c>
      <c r="BU53" s="56" t="s">
        <v>35</v>
      </c>
      <c r="BV53" s="56" t="s">
        <v>35</v>
      </c>
      <c r="BW53" s="56" t="s">
        <v>35</v>
      </c>
      <c r="BX53" s="56" t="s">
        <v>35</v>
      </c>
      <c r="BY53" s="45" t="s">
        <v>35</v>
      </c>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7" customFormat="true" ht="15" customHeight="true" x14ac:dyDescent="0.2">
      <c r="A54" s="999"/>
      <c r="B54" s="373" t="s">
        <v>99</v>
      </c>
      <c r="C54" s="76" t="s">
        <v>35</v>
      </c>
      <c r="D54" s="73" t="s">
        <v>35</v>
      </c>
      <c r="E54" s="73" t="s">
        <v>35</v>
      </c>
      <c r="F54" s="73" t="s">
        <v>35</v>
      </c>
      <c r="G54" s="70" t="s">
        <v>35</v>
      </c>
      <c r="H54" s="67" t="s">
        <v>35</v>
      </c>
      <c r="I54" s="73" t="s">
        <v>35</v>
      </c>
      <c r="J54" s="73" t="s">
        <v>35</v>
      </c>
      <c r="K54" s="73" t="s">
        <v>35</v>
      </c>
      <c r="L54" s="64" t="s">
        <v>35</v>
      </c>
      <c r="M54" s="76" t="s">
        <v>35</v>
      </c>
      <c r="N54" s="73" t="s">
        <v>35</v>
      </c>
      <c r="O54" s="73" t="s">
        <v>35</v>
      </c>
      <c r="P54" s="73" t="s">
        <v>35</v>
      </c>
      <c r="Q54" s="70" t="s">
        <v>35</v>
      </c>
      <c r="R54" s="67" t="s">
        <v>35</v>
      </c>
      <c r="S54" s="73" t="s">
        <v>35</v>
      </c>
      <c r="T54" s="73" t="s">
        <v>35</v>
      </c>
      <c r="U54" s="73" t="s">
        <v>35</v>
      </c>
      <c r="V54" s="73" t="s">
        <v>35</v>
      </c>
      <c r="W54" s="73" t="s">
        <v>35</v>
      </c>
      <c r="X54" s="73" t="s">
        <v>35</v>
      </c>
      <c r="Y54" s="64" t="s">
        <v>35</v>
      </c>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345"/>
      <c r="BA54" s="990"/>
      <c r="BB54" s="557" t="s">
        <v>99</v>
      </c>
      <c r="BC54" s="60" t="s">
        <v>35</v>
      </c>
      <c r="BD54" s="56" t="s">
        <v>35</v>
      </c>
      <c r="BE54" s="56" t="s">
        <v>35</v>
      </c>
      <c r="BF54" s="56" t="s">
        <v>35</v>
      </c>
      <c r="BG54" s="51" t="s">
        <v>35</v>
      </c>
      <c r="BH54" s="60" t="s">
        <v>35</v>
      </c>
      <c r="BI54" s="56" t="s">
        <v>35</v>
      </c>
      <c r="BJ54" s="56" t="s">
        <v>35</v>
      </c>
      <c r="BK54" s="56" t="s">
        <v>35</v>
      </c>
      <c r="BL54" s="51" t="s">
        <v>35</v>
      </c>
      <c r="BM54" s="60" t="s">
        <v>35</v>
      </c>
      <c r="BN54" s="56" t="s">
        <v>35</v>
      </c>
      <c r="BO54" s="56" t="s">
        <v>35</v>
      </c>
      <c r="BP54" s="56" t="s">
        <v>35</v>
      </c>
      <c r="BQ54" s="51" t="s">
        <v>35</v>
      </c>
      <c r="BR54" s="60" t="s">
        <v>35</v>
      </c>
      <c r="BS54" s="56" t="s">
        <v>35</v>
      </c>
      <c r="BT54" s="56" t="s">
        <v>35</v>
      </c>
      <c r="BU54" s="56" t="s">
        <v>35</v>
      </c>
      <c r="BV54" s="56" t="s">
        <v>35</v>
      </c>
      <c r="BW54" s="56" t="s">
        <v>35</v>
      </c>
      <c r="BX54" s="56" t="s">
        <v>35</v>
      </c>
      <c r="BY54" s="45" t="s">
        <v>35</v>
      </c>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7" customFormat="true" ht="15" customHeight="true" x14ac:dyDescent="0.2">
      <c r="A55" s="1001"/>
      <c r="B55" s="374" t="s">
        <v>68</v>
      </c>
      <c r="C55" s="75" t="s">
        <v>35</v>
      </c>
      <c r="D55" s="72" t="s">
        <v>35</v>
      </c>
      <c r="E55" s="72" t="s">
        <v>35</v>
      </c>
      <c r="F55" s="72" t="s">
        <v>35</v>
      </c>
      <c r="G55" s="69" t="s">
        <v>35</v>
      </c>
      <c r="H55" s="66" t="s">
        <v>35</v>
      </c>
      <c r="I55" s="72" t="s">
        <v>35</v>
      </c>
      <c r="J55" s="72" t="s">
        <v>35</v>
      </c>
      <c r="K55" s="72" t="s">
        <v>35</v>
      </c>
      <c r="L55" s="63" t="s">
        <v>35</v>
      </c>
      <c r="M55" s="75" t="s">
        <v>35</v>
      </c>
      <c r="N55" s="72" t="s">
        <v>35</v>
      </c>
      <c r="O55" s="72" t="s">
        <v>35</v>
      </c>
      <c r="P55" s="72" t="s">
        <v>35</v>
      </c>
      <c r="Q55" s="69" t="s">
        <v>35</v>
      </c>
      <c r="R55" s="11" t="s">
        <v>35</v>
      </c>
      <c r="S55" s="10" t="s">
        <v>35</v>
      </c>
      <c r="T55" s="10" t="s">
        <v>35</v>
      </c>
      <c r="U55" s="10" t="s">
        <v>35</v>
      </c>
      <c r="V55" s="10" t="s">
        <v>35</v>
      </c>
      <c r="W55" s="10" t="s">
        <v>35</v>
      </c>
      <c r="X55" s="10" t="s">
        <v>35</v>
      </c>
      <c r="Y55" s="6" t="s">
        <v>35</v>
      </c>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345"/>
      <c r="BA55" s="994"/>
      <c r="BB55" s="560" t="s">
        <v>68</v>
      </c>
      <c r="BC55" s="58" t="s">
        <v>35</v>
      </c>
      <c r="BD55" s="54" t="s">
        <v>35</v>
      </c>
      <c r="BE55" s="54" t="s">
        <v>35</v>
      </c>
      <c r="BF55" s="54" t="s">
        <v>35</v>
      </c>
      <c r="BG55" s="49" t="s">
        <v>35</v>
      </c>
      <c r="BH55" s="58" t="s">
        <v>35</v>
      </c>
      <c r="BI55" s="54" t="s">
        <v>35</v>
      </c>
      <c r="BJ55" s="54" t="s">
        <v>35</v>
      </c>
      <c r="BK55" s="54" t="s">
        <v>35</v>
      </c>
      <c r="BL55" s="49" t="s">
        <v>35</v>
      </c>
      <c r="BM55" s="58" t="s">
        <v>35</v>
      </c>
      <c r="BN55" s="54" t="s">
        <v>35</v>
      </c>
      <c r="BO55" s="54" t="s">
        <v>35</v>
      </c>
      <c r="BP55" s="54" t="s">
        <v>35</v>
      </c>
      <c r="BQ55" s="49" t="s">
        <v>35</v>
      </c>
      <c r="BR55" s="9" t="s">
        <v>35</v>
      </c>
      <c r="BS55" s="8" t="s">
        <v>35</v>
      </c>
      <c r="BT55" s="8" t="s">
        <v>35</v>
      </c>
      <c r="BU55" s="8" t="s">
        <v>35</v>
      </c>
      <c r="BV55" s="8" t="s">
        <v>35</v>
      </c>
      <c r="BW55" s="8" t="s">
        <v>35</v>
      </c>
      <c r="BX55" s="8" t="s">
        <v>35</v>
      </c>
      <c r="BY55" s="8" t="s">
        <v>35</v>
      </c>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439" customFormat="true" ht="15" customHeight="true" x14ac:dyDescent="0.2">
      <c r="A56" s="319"/>
      <c r="B56" s="370"/>
      <c r="C56" s="1009" t="s">
        <v>114</v>
      </c>
      <c r="D56" s="1010"/>
      <c r="E56" s="1010"/>
      <c r="F56" s="1010"/>
      <c r="G56" s="1011"/>
      <c r="H56" s="1005" t="s">
        <v>38</v>
      </c>
      <c r="I56" s="996"/>
      <c r="J56" s="996"/>
      <c r="K56" s="996"/>
      <c r="L56" s="998"/>
      <c r="M56" s="995" t="s">
        <v>37</v>
      </c>
      <c r="N56" s="996"/>
      <c r="O56" s="996"/>
      <c r="P56" s="996"/>
      <c r="Q56" s="998"/>
      <c r="R56" s="15" t="s">
        <v>137</v>
      </c>
      <c r="S56" s="401"/>
      <c r="T56" s="401"/>
      <c r="U56" s="401"/>
      <c r="V56" s="401"/>
      <c r="W56" s="401"/>
      <c r="X56" s="401"/>
      <c r="Y56" s="401"/>
      <c r="Z56" s="846"/>
      <c r="AA56" s="846"/>
      <c r="AB56" s="846"/>
      <c r="AC56" s="846"/>
      <c r="AD56" s="846"/>
      <c r="AE56" s="846"/>
      <c r="AF56" s="846"/>
      <c r="AG56" s="846"/>
      <c r="AH56" s="846"/>
      <c r="AI56" s="846"/>
      <c r="AJ56" s="846"/>
      <c r="AK56" s="846"/>
      <c r="AL56" s="846"/>
      <c r="AM56" s="846"/>
      <c r="AN56" s="846"/>
      <c r="AO56" s="846"/>
      <c r="AP56" s="846"/>
      <c r="AQ56" s="846"/>
      <c r="AR56" s="846"/>
      <c r="AS56" s="846"/>
      <c r="AT56" s="846"/>
      <c r="AU56" s="846"/>
      <c r="AV56" s="846"/>
      <c r="AW56" s="846"/>
      <c r="AX56" s="846"/>
      <c r="AY56" s="846"/>
      <c r="AZ56" s="346"/>
      <c r="BA56" s="347" t="s">
        <v>128</v>
      </c>
      <c r="BB56" s="302" t="s">
        <v>95</v>
      </c>
      <c r="BC56" s="995" t="s">
        <v>114</v>
      </c>
      <c r="BD56" s="996"/>
      <c r="BE56" s="996"/>
      <c r="BF56" s="996"/>
      <c r="BG56" s="997"/>
      <c r="BH56" s="995" t="s">
        <v>38</v>
      </c>
      <c r="BI56" s="996"/>
      <c r="BJ56" s="996"/>
      <c r="BK56" s="996"/>
      <c r="BL56" s="997"/>
      <c r="BM56" s="995" t="s">
        <v>37</v>
      </c>
      <c r="BN56" s="996"/>
      <c r="BO56" s="996"/>
      <c r="BP56" s="996"/>
      <c r="BQ56" s="998"/>
      <c r="BR56" s="14" t="s">
        <v>137</v>
      </c>
      <c r="BS56" s="401"/>
      <c r="BT56" s="401"/>
      <c r="BU56" s="401"/>
      <c r="BV56" s="401"/>
      <c r="BW56" s="401"/>
      <c r="BX56" s="401"/>
      <c r="BY56" s="401"/>
      <c r="BZ56" s="345"/>
      <c r="CA56" s="345"/>
      <c r="CB56" s="345"/>
      <c r="CC56" s="345"/>
      <c r="CD56" s="345"/>
      <c r="CE56" s="345"/>
      <c r="CF56" s="345"/>
      <c r="CG56" s="345"/>
      <c r="CH56" s="345"/>
      <c r="CI56" s="345"/>
      <c r="CJ56" s="345"/>
      <c r="CK56" s="345"/>
      <c r="CL56" s="345"/>
      <c r="CM56" s="345"/>
      <c r="CN56" s="345"/>
      <c r="CO56" s="345"/>
      <c r="CP56" s="345"/>
      <c r="CQ56" s="345"/>
      <c r="CR56" s="345"/>
      <c r="CS56" s="345"/>
      <c r="CT56" s="345"/>
      <c r="CU56" s="345"/>
      <c r="CV56" s="345"/>
      <c r="CW56" s="345"/>
      <c r="CX56" s="345"/>
      <c r="CY56" s="345"/>
      <c r="CZ56" s="345"/>
    </row>
    <row r="57" s="439" customFormat="true" ht="24" x14ac:dyDescent="0.2">
      <c r="A57" s="335" t="s">
        <v>69</v>
      </c>
      <c r="B57" s="370"/>
      <c r="C57" s="393" t="s">
        <v>0</v>
      </c>
      <c r="D57" s="550" t="s">
        <v>1</v>
      </c>
      <c r="E57" s="550" t="s">
        <v>2</v>
      </c>
      <c r="F57" s="550" t="s">
        <v>3</v>
      </c>
      <c r="G57" s="551" t="s">
        <v>4</v>
      </c>
      <c r="H57" s="375" t="s">
        <v>0</v>
      </c>
      <c r="I57" s="553" t="s">
        <v>1</v>
      </c>
      <c r="J57" s="553" t="s">
        <v>2</v>
      </c>
      <c r="K57" s="553" t="s">
        <v>3</v>
      </c>
      <c r="L57" s="554" t="s">
        <v>4</v>
      </c>
      <c r="M57" s="376" t="s">
        <v>0</v>
      </c>
      <c r="N57" s="553" t="s">
        <v>1</v>
      </c>
      <c r="O57" s="553" t="s">
        <v>2</v>
      </c>
      <c r="P57" s="553" t="s">
        <v>3</v>
      </c>
      <c r="Q57" s="548" t="s">
        <v>4</v>
      </c>
      <c r="R57" s="375" t="s">
        <v>146</v>
      </c>
      <c r="S57" s="553" t="s">
        <v>147</v>
      </c>
      <c r="T57" s="553" t="s">
        <v>148</v>
      </c>
      <c r="U57" s="553" t="s">
        <v>149</v>
      </c>
      <c r="V57" s="553" t="s">
        <v>150</v>
      </c>
      <c r="W57" s="553" t="s">
        <v>151</v>
      </c>
      <c r="X57" s="553" t="s">
        <v>152</v>
      </c>
      <c r="Y57" s="554" t="s">
        <v>153</v>
      </c>
      <c r="Z57" s="846"/>
      <c r="AA57" s="846"/>
      <c r="AB57" s="846"/>
      <c r="AC57" s="846"/>
      <c r="AD57" s="846"/>
      <c r="AE57" s="846"/>
      <c r="AF57" s="846"/>
      <c r="AG57" s="846"/>
      <c r="AH57" s="846"/>
      <c r="AI57" s="846"/>
      <c r="AJ57" s="846"/>
      <c r="AK57" s="846"/>
      <c r="AL57" s="846"/>
      <c r="AM57" s="846"/>
      <c r="AN57" s="846"/>
      <c r="AO57" s="846"/>
      <c r="AP57" s="846"/>
      <c r="AQ57" s="846"/>
      <c r="AR57" s="846"/>
      <c r="AS57" s="846"/>
      <c r="AT57" s="846"/>
      <c r="AU57" s="846"/>
      <c r="AV57" s="846"/>
      <c r="AW57" s="846"/>
      <c r="AX57" s="846"/>
      <c r="AY57" s="846"/>
      <c r="AZ57" s="346"/>
      <c r="BA57" s="335" t="s">
        <v>119</v>
      </c>
      <c r="BB57" s="334"/>
      <c r="BC57" s="422" t="s">
        <v>0</v>
      </c>
      <c r="BD57" s="525" t="s">
        <v>1</v>
      </c>
      <c r="BE57" s="525" t="s">
        <v>2</v>
      </c>
      <c r="BF57" s="525" t="s">
        <v>3</v>
      </c>
      <c r="BG57" s="423" t="s">
        <v>4</v>
      </c>
      <c r="BH57" s="422" t="s">
        <v>0</v>
      </c>
      <c r="BI57" s="525" t="s">
        <v>1</v>
      </c>
      <c r="BJ57" s="525" t="s">
        <v>2</v>
      </c>
      <c r="BK57" s="525" t="s">
        <v>3</v>
      </c>
      <c r="BL57" s="423" t="s">
        <v>4</v>
      </c>
      <c r="BM57" s="422" t="s">
        <v>0</v>
      </c>
      <c r="BN57" s="525" t="s">
        <v>1</v>
      </c>
      <c r="BO57" s="525" t="s">
        <v>2</v>
      </c>
      <c r="BP57" s="525" t="s">
        <v>3</v>
      </c>
      <c r="BQ57" s="423" t="s">
        <v>4</v>
      </c>
      <c r="BR57" s="422" t="s">
        <v>146</v>
      </c>
      <c r="BS57" s="525" t="s">
        <v>147</v>
      </c>
      <c r="BT57" s="525" t="s">
        <v>148</v>
      </c>
      <c r="BU57" s="525" t="s">
        <v>149</v>
      </c>
      <c r="BV57" s="525" t="s">
        <v>150</v>
      </c>
      <c r="BW57" s="525" t="s">
        <v>151</v>
      </c>
      <c r="BX57" s="525" t="s">
        <v>152</v>
      </c>
      <c r="BY57" s="526" t="s">
        <v>153</v>
      </c>
      <c r="BZ57" s="185"/>
      <c r="CA57" s="185"/>
      <c r="CB57" s="185"/>
      <c r="CC57" s="185"/>
      <c r="CD57" s="185"/>
      <c r="CE57" s="185"/>
      <c r="CF57" s="185"/>
      <c r="CG57" s="185"/>
      <c r="CH57" s="185"/>
      <c r="CI57" s="185"/>
      <c r="CJ57" s="185"/>
      <c r="CK57" s="185"/>
      <c r="CL57" s="185"/>
      <c r="CM57" s="185"/>
      <c r="CN57" s="185"/>
      <c r="CO57" s="185"/>
      <c r="CP57" s="185"/>
      <c r="CQ57" s="185"/>
      <c r="CR57" s="185"/>
      <c r="CS57" s="185"/>
      <c r="CT57" s="185"/>
      <c r="CU57" s="185"/>
      <c r="CV57" s="185"/>
      <c r="CW57" s="185"/>
      <c r="CX57" s="185"/>
      <c r="CY57" s="185"/>
      <c r="CZ57" s="185"/>
    </row>
    <row r="58" s="439" customFormat="true" ht="15" customHeight="true" x14ac:dyDescent="0.2">
      <c r="A58" s="1000" t="s">
        <v>155</v>
      </c>
      <c r="B58" s="372" t="s">
        <v>156</v>
      </c>
      <c r="C58" s="131">
        <v>42.839827624220547</v>
      </c>
      <c r="D58" s="130">
        <v>65.725422156783935</v>
      </c>
      <c r="E58" s="130">
        <v>82.080786307742187</v>
      </c>
      <c r="F58" s="130">
        <v>95.868964454888001</v>
      </c>
      <c r="G58" s="129">
        <v>98.784179513728489</v>
      </c>
      <c r="H58" s="128">
        <v>82.703133487108602</v>
      </c>
      <c r="I58" s="130">
        <v>97.239050591629194</v>
      </c>
      <c r="J58" s="130">
        <v>99.29685246491438</v>
      </c>
      <c r="K58" s="130">
        <v>99.864120196199408</v>
      </c>
      <c r="L58" s="127">
        <v>98.950104027694977</v>
      </c>
      <c r="M58" s="131">
        <v>34.461204885768772</v>
      </c>
      <c r="N58" s="130">
        <v>51.774806095434265</v>
      </c>
      <c r="O58" s="130">
        <v>65.329814963351026</v>
      </c>
      <c r="P58" s="130">
        <v>75.005195472626653</v>
      </c>
      <c r="Q58" s="129">
        <v>88.017516630593576</v>
      </c>
      <c r="R58" s="128">
        <v>63.726604206450808</v>
      </c>
      <c r="S58" s="130">
        <v>95.785500349258029</v>
      </c>
      <c r="T58" s="130">
        <v>62.590017120045829</v>
      </c>
      <c r="U58" s="130">
        <v>95.08417334976788</v>
      </c>
      <c r="V58" s="130">
        <v>67.31086737596975</v>
      </c>
      <c r="W58" s="71" t="s">
        <v>35</v>
      </c>
      <c r="X58" s="71" t="s">
        <v>35</v>
      </c>
      <c r="Y58" s="127">
        <v>96.04758832058441</v>
      </c>
      <c r="Z58" s="846"/>
      <c r="AA58" s="846"/>
      <c r="AB58" s="846"/>
      <c r="AC58" s="846"/>
      <c r="AD58" s="846"/>
      <c r="AE58" s="846"/>
      <c r="AF58" s="846"/>
      <c r="AG58" s="846"/>
      <c r="AH58" s="846"/>
      <c r="AI58" s="846"/>
      <c r="AJ58" s="846"/>
      <c r="AK58" s="846"/>
      <c r="AL58" s="846"/>
      <c r="AM58" s="846"/>
      <c r="AN58" s="846"/>
      <c r="AO58" s="846"/>
      <c r="AP58" s="846"/>
      <c r="AQ58" s="846"/>
      <c r="AR58" s="846"/>
      <c r="AS58" s="846"/>
      <c r="AT58" s="846"/>
      <c r="AU58" s="846"/>
      <c r="AV58" s="846"/>
      <c r="AW58" s="846"/>
      <c r="AX58" s="846"/>
      <c r="AY58" s="846"/>
      <c r="AZ58" s="346"/>
      <c r="BA58" s="556"/>
      <c r="BB58" s="559"/>
      <c r="BC58" s="412"/>
      <c r="BD58" s="404"/>
      <c r="BE58" s="404"/>
      <c r="BF58" s="404"/>
      <c r="BG58" s="413"/>
      <c r="BH58" s="412"/>
      <c r="BI58" s="404"/>
      <c r="BJ58" s="404"/>
      <c r="BK58" s="404"/>
      <c r="BL58" s="413"/>
      <c r="BM58" s="412"/>
      <c r="BN58" s="404"/>
      <c r="BO58" s="404"/>
      <c r="BP58" s="404"/>
      <c r="BQ58" s="413"/>
      <c r="BR58" s="412"/>
      <c r="BS58" s="404"/>
      <c r="BT58" s="404"/>
      <c r="BU58" s="404"/>
      <c r="BV58" s="404"/>
      <c r="BW58" s="404"/>
      <c r="BX58" s="404"/>
      <c r="BY58" s="405"/>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439" customFormat="true" ht="15" customHeight="true" x14ac:dyDescent="0.2">
      <c r="A59" s="999"/>
      <c r="B59" s="373" t="s">
        <v>157</v>
      </c>
      <c r="C59" s="126">
        <v>2.5562866428087436</v>
      </c>
      <c r="D59" s="125">
        <v>2.1393559795928012</v>
      </c>
      <c r="E59" s="125">
        <v>0.70957332958924157</v>
      </c>
      <c r="F59" s="125">
        <v>0.13126296116492533</v>
      </c>
      <c r="G59" s="124">
        <v>0.12238520816835086</v>
      </c>
      <c r="H59" s="123">
        <v>4.8790513799408037</v>
      </c>
      <c r="I59" s="125">
        <v>0.34116410104096273</v>
      </c>
      <c r="J59" s="125">
        <v>6.7333804222144356E-2</v>
      </c>
      <c r="K59" s="125">
        <v>0</v>
      </c>
      <c r="L59" s="122">
        <v>0</v>
      </c>
      <c r="M59" s="126">
        <v>2.1765853594536781</v>
      </c>
      <c r="N59" s="125">
        <v>1.2517515709007807</v>
      </c>
      <c r="O59" s="125">
        <v>1.5988853602030981</v>
      </c>
      <c r="P59" s="125">
        <v>0.71894690854230825</v>
      </c>
      <c r="Q59" s="124">
        <v>0.20691719424754712</v>
      </c>
      <c r="R59" s="123">
        <v>0.8238377905175539</v>
      </c>
      <c r="S59" s="125">
        <v>0.24192671362193871</v>
      </c>
      <c r="T59" s="125">
        <v>1.6482010367084137</v>
      </c>
      <c r="U59" s="125">
        <v>0.29860624878427433</v>
      </c>
      <c r="V59" s="125">
        <v>0.52413493022986613</v>
      </c>
      <c r="W59" s="73" t="s">
        <v>35</v>
      </c>
      <c r="X59" s="73" t="s">
        <v>35</v>
      </c>
      <c r="Y59" s="122">
        <v>2.0510901377792665</v>
      </c>
      <c r="Z59" s="846"/>
      <c r="AA59" s="846"/>
      <c r="AB59" s="846"/>
      <c r="AC59" s="846"/>
      <c r="AD59" s="846"/>
      <c r="AE59" s="846"/>
      <c r="AF59" s="846"/>
      <c r="AG59" s="846"/>
      <c r="AH59" s="846"/>
      <c r="AI59" s="846"/>
      <c r="AJ59" s="846"/>
      <c r="AK59" s="846"/>
      <c r="AL59" s="846"/>
      <c r="AM59" s="846"/>
      <c r="AN59" s="846"/>
      <c r="AO59" s="846"/>
      <c r="AP59" s="846"/>
      <c r="AQ59" s="846"/>
      <c r="AR59" s="846"/>
      <c r="AS59" s="846"/>
      <c r="AT59" s="846"/>
      <c r="AU59" s="846"/>
      <c r="AV59" s="846"/>
      <c r="AW59" s="846"/>
      <c r="AX59" s="846"/>
      <c r="AY59" s="846"/>
      <c r="AZ59" s="346"/>
      <c r="BA59" s="558"/>
      <c r="BB59" s="557"/>
      <c r="BC59" s="415"/>
      <c r="BD59" s="408"/>
      <c r="BE59" s="408"/>
      <c r="BF59" s="408"/>
      <c r="BG59" s="419"/>
      <c r="BH59" s="415"/>
      <c r="BI59" s="408"/>
      <c r="BJ59" s="408"/>
      <c r="BK59" s="408"/>
      <c r="BL59" s="419"/>
      <c r="BM59" s="415"/>
      <c r="BN59" s="408"/>
      <c r="BO59" s="408"/>
      <c r="BP59" s="408"/>
      <c r="BQ59" s="419"/>
      <c r="BR59" s="415"/>
      <c r="BS59" s="408"/>
      <c r="BT59" s="408"/>
      <c r="BU59" s="408"/>
      <c r="BV59" s="408"/>
      <c r="BW59" s="408"/>
      <c r="BX59" s="408"/>
      <c r="BY59" s="409"/>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439" customFormat="true" ht="15" customHeight="true" x14ac:dyDescent="0.2">
      <c r="A60" s="999"/>
      <c r="B60" s="373" t="s">
        <v>158</v>
      </c>
      <c r="C60" s="126">
        <v>21.263195413117629</v>
      </c>
      <c r="D60" s="125">
        <v>8.929183247758802</v>
      </c>
      <c r="E60" s="125">
        <v>3.9405883196351641</v>
      </c>
      <c r="F60" s="125">
        <v>0.79054735623530858</v>
      </c>
      <c r="G60" s="124">
        <v>1.7087869174733202E-2</v>
      </c>
      <c r="H60" s="123">
        <v>9.0979807003523572</v>
      </c>
      <c r="I60" s="125">
        <v>1.1672163312222983</v>
      </c>
      <c r="J60" s="125">
        <v>0.37963195719207432</v>
      </c>
      <c r="K60" s="125">
        <v>3.772133272452742E-2</v>
      </c>
      <c r="L60" s="122">
        <v>0</v>
      </c>
      <c r="M60" s="126">
        <v>23.435094172316564</v>
      </c>
      <c r="N60" s="125">
        <v>14.790494202113555</v>
      </c>
      <c r="O60" s="125">
        <v>8.519988954182983</v>
      </c>
      <c r="P60" s="125">
        <v>5.1958089484755341</v>
      </c>
      <c r="Q60" s="124">
        <v>1.4981033264666448</v>
      </c>
      <c r="R60" s="123">
        <v>10.780774056499713</v>
      </c>
      <c r="S60" s="125">
        <v>2.0547843851261227</v>
      </c>
      <c r="T60" s="125">
        <v>10.691225834282779</v>
      </c>
      <c r="U60" s="125">
        <v>3.295917123676158</v>
      </c>
      <c r="V60" s="125">
        <v>4.0545672321995117</v>
      </c>
      <c r="W60" s="73" t="s">
        <v>35</v>
      </c>
      <c r="X60" s="73" t="s">
        <v>35</v>
      </c>
      <c r="Y60" s="122">
        <v>1.4426270030068253</v>
      </c>
      <c r="Z60" s="846"/>
      <c r="AA60" s="846"/>
      <c r="AB60" s="846"/>
      <c r="AC60" s="846"/>
      <c r="AD60" s="846"/>
      <c r="AE60" s="846"/>
      <c r="AF60" s="846"/>
      <c r="AG60" s="846"/>
      <c r="AH60" s="846"/>
      <c r="AI60" s="846"/>
      <c r="AJ60" s="846"/>
      <c r="AK60" s="846"/>
      <c r="AL60" s="846"/>
      <c r="AM60" s="846"/>
      <c r="AN60" s="846"/>
      <c r="AO60" s="846"/>
      <c r="AP60" s="846"/>
      <c r="AQ60" s="846"/>
      <c r="AR60" s="846"/>
      <c r="AS60" s="846"/>
      <c r="AT60" s="846"/>
      <c r="AU60" s="846"/>
      <c r="AV60" s="846"/>
      <c r="AW60" s="846"/>
      <c r="AX60" s="846"/>
      <c r="AY60" s="846"/>
      <c r="AZ60" s="346"/>
      <c r="BA60" s="558"/>
      <c r="BB60" s="557"/>
      <c r="BC60" s="415"/>
      <c r="BD60" s="408"/>
      <c r="BE60" s="408"/>
      <c r="BF60" s="408"/>
      <c r="BG60" s="419"/>
      <c r="BH60" s="415"/>
      <c r="BI60" s="408"/>
      <c r="BJ60" s="408"/>
      <c r="BK60" s="408"/>
      <c r="BL60" s="419"/>
      <c r="BM60" s="415"/>
      <c r="BN60" s="408"/>
      <c r="BO60" s="408"/>
      <c r="BP60" s="408"/>
      <c r="BQ60" s="419"/>
      <c r="BR60" s="415"/>
      <c r="BS60" s="408"/>
      <c r="BT60" s="408"/>
      <c r="BU60" s="408"/>
      <c r="BV60" s="408"/>
      <c r="BW60" s="408"/>
      <c r="BX60" s="408"/>
      <c r="BY60" s="409"/>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439" customFormat="true" ht="15" customHeight="true" x14ac:dyDescent="0.2">
      <c r="A61" s="999"/>
      <c r="B61" s="373" t="s">
        <v>159</v>
      </c>
      <c r="C61" s="126">
        <v>0.94138110557538623</v>
      </c>
      <c r="D61" s="125">
        <v>1.2265301811224858</v>
      </c>
      <c r="E61" s="125">
        <v>0.47523277065871244</v>
      </c>
      <c r="F61" s="125">
        <v>0.21723834625990407</v>
      </c>
      <c r="G61" s="124">
        <v>0.11828233632676902</v>
      </c>
      <c r="H61" s="123">
        <v>0.13636467318395495</v>
      </c>
      <c r="I61" s="125">
        <v>6.0032708671529812E-3</v>
      </c>
      <c r="J61" s="125">
        <v>0</v>
      </c>
      <c r="K61" s="125">
        <v>8.8016443023897328E-2</v>
      </c>
      <c r="L61" s="122">
        <v>0</v>
      </c>
      <c r="M61" s="126">
        <v>1.2934948985742267</v>
      </c>
      <c r="N61" s="125">
        <v>0.976371870936109</v>
      </c>
      <c r="O61" s="125">
        <v>1.2544529119850563</v>
      </c>
      <c r="P61" s="125">
        <v>0.72421188839813933</v>
      </c>
      <c r="Q61" s="124">
        <v>0.82578385200185556</v>
      </c>
      <c r="R61" s="123">
        <v>0.77343724450897278</v>
      </c>
      <c r="S61" s="125">
        <v>6.3767256932396391E-2</v>
      </c>
      <c r="T61" s="125">
        <v>1.2221586652630856</v>
      </c>
      <c r="U61" s="125">
        <v>0.10292309849717475</v>
      </c>
      <c r="V61" s="125">
        <v>1.9459572003859658</v>
      </c>
      <c r="W61" s="73" t="s">
        <v>35</v>
      </c>
      <c r="X61" s="73" t="s">
        <v>35</v>
      </c>
      <c r="Y61" s="122">
        <v>2.7485644312772155E-3</v>
      </c>
      <c r="Z61" s="846"/>
      <c r="AA61" s="846"/>
      <c r="AB61" s="846"/>
      <c r="AC61" s="846"/>
      <c r="AD61" s="846"/>
      <c r="AE61" s="846"/>
      <c r="AF61" s="846"/>
      <c r="AG61" s="846"/>
      <c r="AH61" s="846"/>
      <c r="AI61" s="846"/>
      <c r="AJ61" s="846"/>
      <c r="AK61" s="846"/>
      <c r="AL61" s="846"/>
      <c r="AM61" s="846"/>
      <c r="AN61" s="846"/>
      <c r="AO61" s="846"/>
      <c r="AP61" s="846"/>
      <c r="AQ61" s="846"/>
      <c r="AR61" s="846"/>
      <c r="AS61" s="846"/>
      <c r="AT61" s="846"/>
      <c r="AU61" s="846"/>
      <c r="AV61" s="846"/>
      <c r="AW61" s="846"/>
      <c r="AX61" s="846"/>
      <c r="AY61" s="846"/>
      <c r="AZ61" s="346"/>
      <c r="BA61" s="558"/>
      <c r="BB61" s="557"/>
      <c r="BC61" s="415"/>
      <c r="BD61" s="408"/>
      <c r="BE61" s="408"/>
      <c r="BF61" s="408"/>
      <c r="BG61" s="419"/>
      <c r="BH61" s="415"/>
      <c r="BI61" s="408"/>
      <c r="BJ61" s="408"/>
      <c r="BK61" s="408"/>
      <c r="BL61" s="419"/>
      <c r="BM61" s="415"/>
      <c r="BN61" s="408"/>
      <c r="BO61" s="408"/>
      <c r="BP61" s="408"/>
      <c r="BQ61" s="419"/>
      <c r="BR61" s="415"/>
      <c r="BS61" s="408"/>
      <c r="BT61" s="408"/>
      <c r="BU61" s="408"/>
      <c r="BV61" s="408"/>
      <c r="BW61" s="408"/>
      <c r="BX61" s="408"/>
      <c r="BY61" s="409"/>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439" customFormat="true" ht="15" customHeight="true" x14ac:dyDescent="0.2">
      <c r="A62" s="999"/>
      <c r="B62" s="373" t="s">
        <v>160</v>
      </c>
      <c r="C62" s="126">
        <v>0.83600003907576448</v>
      </c>
      <c r="D62" s="125">
        <v>0.21905655440922289</v>
      </c>
      <c r="E62" s="125">
        <v>0.3077380127363421</v>
      </c>
      <c r="F62" s="125">
        <v>9.5985580251530186E-2</v>
      </c>
      <c r="G62" s="124">
        <v>0</v>
      </c>
      <c r="H62" s="123">
        <v>0.18866981335664967</v>
      </c>
      <c r="I62" s="125">
        <v>0</v>
      </c>
      <c r="J62" s="125">
        <v>0</v>
      </c>
      <c r="K62" s="125">
        <v>0</v>
      </c>
      <c r="L62" s="122">
        <v>0</v>
      </c>
      <c r="M62" s="126">
        <v>0.82161645295914154</v>
      </c>
      <c r="N62" s="125">
        <v>0.53136743042784851</v>
      </c>
      <c r="O62" s="125">
        <v>0.35278135124130622</v>
      </c>
      <c r="P62" s="125">
        <v>0.42535848088403605</v>
      </c>
      <c r="Q62" s="124">
        <v>0.29779467362697609</v>
      </c>
      <c r="R62" s="123">
        <v>0.32860069235510542</v>
      </c>
      <c r="S62" s="125">
        <v>9.7280935654415063E-2</v>
      </c>
      <c r="T62" s="125">
        <v>0.49268674289668035</v>
      </c>
      <c r="U62" s="125">
        <v>0</v>
      </c>
      <c r="V62" s="125">
        <v>3.8027741924569645</v>
      </c>
      <c r="W62" s="73" t="s">
        <v>35</v>
      </c>
      <c r="X62" s="73" t="s">
        <v>35</v>
      </c>
      <c r="Y62" s="122">
        <v>8.2456932938316466E-3</v>
      </c>
      <c r="Z62" s="846"/>
      <c r="AA62" s="846"/>
      <c r="AB62" s="846"/>
      <c r="AC62" s="846"/>
      <c r="AD62" s="846"/>
      <c r="AE62" s="846"/>
      <c r="AF62" s="846"/>
      <c r="AG62" s="846"/>
      <c r="AH62" s="846"/>
      <c r="AI62" s="846"/>
      <c r="AJ62" s="846"/>
      <c r="AK62" s="846"/>
      <c r="AL62" s="846"/>
      <c r="AM62" s="846"/>
      <c r="AN62" s="846"/>
      <c r="AO62" s="846"/>
      <c r="AP62" s="846"/>
      <c r="AQ62" s="846"/>
      <c r="AR62" s="846"/>
      <c r="AS62" s="846"/>
      <c r="AT62" s="846"/>
      <c r="AU62" s="846"/>
      <c r="AV62" s="846"/>
      <c r="AW62" s="846"/>
      <c r="AX62" s="846"/>
      <c r="AY62" s="846"/>
      <c r="AZ62" s="346"/>
      <c r="BA62" s="558"/>
      <c r="BB62" s="557"/>
      <c r="BC62" s="415"/>
      <c r="BD62" s="408"/>
      <c r="BE62" s="408"/>
      <c r="BF62" s="408"/>
      <c r="BG62" s="419"/>
      <c r="BH62" s="415"/>
      <c r="BI62" s="408"/>
      <c r="BJ62" s="408"/>
      <c r="BK62" s="408"/>
      <c r="BL62" s="419"/>
      <c r="BM62" s="415"/>
      <c r="BN62" s="408"/>
      <c r="BO62" s="408"/>
      <c r="BP62" s="408"/>
      <c r="BQ62" s="419"/>
      <c r="BR62" s="415"/>
      <c r="BS62" s="408"/>
      <c r="BT62" s="408"/>
      <c r="BU62" s="408"/>
      <c r="BV62" s="408"/>
      <c r="BW62" s="408"/>
      <c r="BX62" s="408"/>
      <c r="BY62" s="409"/>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439" customFormat="true" ht="15" customHeight="true" x14ac:dyDescent="0.2">
      <c r="A63" s="999"/>
      <c r="B63" s="373" t="s">
        <v>161</v>
      </c>
      <c r="C63" s="126">
        <v>2.6203226464133986</v>
      </c>
      <c r="D63" s="125">
        <v>0.6712617311059168</v>
      </c>
      <c r="E63" s="125">
        <v>0.54384936058983935</v>
      </c>
      <c r="F63" s="125">
        <v>0.14343817476880805</v>
      </c>
      <c r="G63" s="124">
        <v>0</v>
      </c>
      <c r="H63" s="123">
        <v>0.21680616659124505</v>
      </c>
      <c r="I63" s="125">
        <v>0.50941447927403305</v>
      </c>
      <c r="J63" s="125">
        <v>1.0249300297845154E-2</v>
      </c>
      <c r="K63" s="125">
        <v>0</v>
      </c>
      <c r="L63" s="122">
        <v>0</v>
      </c>
      <c r="M63" s="126">
        <v>3.1394146405812604</v>
      </c>
      <c r="N63" s="125">
        <v>1.9800951853301274</v>
      </c>
      <c r="O63" s="125">
        <v>0.51706494978180384</v>
      </c>
      <c r="P63" s="125">
        <v>0.59796387916906291</v>
      </c>
      <c r="Q63" s="124">
        <v>0.2154458876081321</v>
      </c>
      <c r="R63" s="123">
        <v>0.89361741258976579</v>
      </c>
      <c r="S63" s="125">
        <v>0.38912374261766025</v>
      </c>
      <c r="T63" s="125">
        <v>0.98354252284107058</v>
      </c>
      <c r="U63" s="125">
        <v>1.7601867939948088E-2</v>
      </c>
      <c r="V63" s="125">
        <v>16.18404494357808</v>
      </c>
      <c r="W63" s="73" t="s">
        <v>35</v>
      </c>
      <c r="X63" s="73" t="s">
        <v>35</v>
      </c>
      <c r="Y63" s="122">
        <v>0</v>
      </c>
      <c r="Z63" s="846"/>
      <c r="AA63" s="846"/>
      <c r="AB63" s="846"/>
      <c r="AC63" s="846"/>
      <c r="AD63" s="846"/>
      <c r="AE63" s="846"/>
      <c r="AF63" s="846"/>
      <c r="AG63" s="846"/>
      <c r="AH63" s="846"/>
      <c r="AI63" s="846"/>
      <c r="AJ63" s="846"/>
      <c r="AK63" s="846"/>
      <c r="AL63" s="846"/>
      <c r="AM63" s="846"/>
      <c r="AN63" s="846"/>
      <c r="AO63" s="846"/>
      <c r="AP63" s="846"/>
      <c r="AQ63" s="846"/>
      <c r="AR63" s="846"/>
      <c r="AS63" s="846"/>
      <c r="AT63" s="846"/>
      <c r="AU63" s="846"/>
      <c r="AV63" s="846"/>
      <c r="AW63" s="846"/>
      <c r="AX63" s="846"/>
      <c r="AY63" s="846"/>
      <c r="AZ63" s="346"/>
      <c r="BA63" s="558"/>
      <c r="BB63" s="557"/>
      <c r="BC63" s="415"/>
      <c r="BD63" s="408"/>
      <c r="BE63" s="408"/>
      <c r="BF63" s="408"/>
      <c r="BG63" s="419"/>
      <c r="BH63" s="415"/>
      <c r="BI63" s="408"/>
      <c r="BJ63" s="408"/>
      <c r="BK63" s="408"/>
      <c r="BL63" s="419"/>
      <c r="BM63" s="415"/>
      <c r="BN63" s="408"/>
      <c r="BO63" s="408"/>
      <c r="BP63" s="408"/>
      <c r="BQ63" s="419"/>
      <c r="BR63" s="415"/>
      <c r="BS63" s="408"/>
      <c r="BT63" s="408"/>
      <c r="BU63" s="408"/>
      <c r="BV63" s="408"/>
      <c r="BW63" s="408"/>
      <c r="BX63" s="408"/>
      <c r="BY63" s="409"/>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439" customFormat="true" ht="15" customHeight="true" x14ac:dyDescent="0.2">
      <c r="A64" s="999"/>
      <c r="B64" s="373" t="s">
        <v>159</v>
      </c>
      <c r="C64" s="126">
        <v>13.097480118409432</v>
      </c>
      <c r="D64" s="125">
        <v>8.5249804283990738</v>
      </c>
      <c r="E64" s="125">
        <v>5.1723735587148703</v>
      </c>
      <c r="F64" s="125">
        <v>1.6601004488751987</v>
      </c>
      <c r="G64" s="124">
        <v>0.24574345067773676</v>
      </c>
      <c r="H64" s="123">
        <v>0.47900667435884114</v>
      </c>
      <c r="I64" s="125">
        <v>0.19952020210207821</v>
      </c>
      <c r="J64" s="125">
        <v>2.3312644231733494E-2</v>
      </c>
      <c r="K64" s="125">
        <v>1.0142028052164626E-2</v>
      </c>
      <c r="L64" s="122">
        <v>0</v>
      </c>
      <c r="M64" s="126">
        <v>15.12255018535202</v>
      </c>
      <c r="N64" s="125">
        <v>12.593715077345308</v>
      </c>
      <c r="O64" s="125">
        <v>9.8357966516634896</v>
      </c>
      <c r="P64" s="125">
        <v>7.3317115157594763</v>
      </c>
      <c r="Q64" s="124">
        <v>5.1752935585032089</v>
      </c>
      <c r="R64" s="123">
        <v>7.9537882683095678</v>
      </c>
      <c r="S64" s="125">
        <v>0.14245633821277848</v>
      </c>
      <c r="T64" s="125">
        <v>12.680535093243089</v>
      </c>
      <c r="U64" s="125">
        <v>0.24045783041139482</v>
      </c>
      <c r="V64" s="125">
        <v>0.33723685841093098</v>
      </c>
      <c r="W64" s="73" t="s">
        <v>35</v>
      </c>
      <c r="X64" s="73" t="s">
        <v>35</v>
      </c>
      <c r="Y64" s="122">
        <v>8.4488188291400063E-2</v>
      </c>
      <c r="Z64" s="846"/>
      <c r="AA64" s="846"/>
      <c r="AB64" s="846"/>
      <c r="AC64" s="846"/>
      <c r="AD64" s="846"/>
      <c r="AE64" s="846"/>
      <c r="AF64" s="846"/>
      <c r="AG64" s="846"/>
      <c r="AH64" s="846"/>
      <c r="AI64" s="846"/>
      <c r="AJ64" s="846"/>
      <c r="AK64" s="846"/>
      <c r="AL64" s="846"/>
      <c r="AM64" s="846"/>
      <c r="AN64" s="846"/>
      <c r="AO64" s="846"/>
      <c r="AP64" s="846"/>
      <c r="AQ64" s="846"/>
      <c r="AR64" s="846"/>
      <c r="AS64" s="846"/>
      <c r="AT64" s="846"/>
      <c r="AU64" s="846"/>
      <c r="AV64" s="846"/>
      <c r="AW64" s="846"/>
      <c r="AX64" s="846"/>
      <c r="AY64" s="846"/>
      <c r="AZ64" s="346"/>
      <c r="BA64" s="558"/>
      <c r="BB64" s="557"/>
      <c r="BC64" s="415"/>
      <c r="BD64" s="408"/>
      <c r="BE64" s="408"/>
      <c r="BF64" s="408"/>
      <c r="BG64" s="419"/>
      <c r="BH64" s="415"/>
      <c r="BI64" s="408"/>
      <c r="BJ64" s="408"/>
      <c r="BK64" s="408"/>
      <c r="BL64" s="419"/>
      <c r="BM64" s="415"/>
      <c r="BN64" s="408"/>
      <c r="BO64" s="408"/>
      <c r="BP64" s="408"/>
      <c r="BQ64" s="419"/>
      <c r="BR64" s="415"/>
      <c r="BS64" s="408"/>
      <c r="BT64" s="408"/>
      <c r="BU64" s="408"/>
      <c r="BV64" s="408"/>
      <c r="BW64" s="408"/>
      <c r="BX64" s="408"/>
      <c r="BY64" s="409"/>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439" customFormat="true" ht="15" customHeight="true" x14ac:dyDescent="0.2">
      <c r="A65" s="999"/>
      <c r="B65" s="373" t="s">
        <v>160</v>
      </c>
      <c r="C65" s="126">
        <v>5.8346702080432769</v>
      </c>
      <c r="D65" s="125">
        <v>3.2233361783038061</v>
      </c>
      <c r="E65" s="125">
        <v>1.9076048959086298</v>
      </c>
      <c r="F65" s="125">
        <v>0.34159569446880983</v>
      </c>
      <c r="G65" s="124">
        <v>4.6442752234556586E-2</v>
      </c>
      <c r="H65" s="123">
        <v>0.23490695399530245</v>
      </c>
      <c r="I65" s="125">
        <v>1.9983149759264154E-2</v>
      </c>
      <c r="J65" s="125">
        <v>1.6038442284223298E-2</v>
      </c>
      <c r="K65" s="125">
        <v>0</v>
      </c>
      <c r="L65" s="122">
        <v>0</v>
      </c>
      <c r="M65" s="126">
        <v>7.3484558043306256</v>
      </c>
      <c r="N65" s="125">
        <v>5.1663152495648355</v>
      </c>
      <c r="O65" s="125">
        <v>2.9232833851020223</v>
      </c>
      <c r="P65" s="125">
        <v>3.0618285835581958</v>
      </c>
      <c r="Q65" s="124">
        <v>1.2934761338460015</v>
      </c>
      <c r="R65" s="123">
        <v>3.7515094687227308</v>
      </c>
      <c r="S65" s="125">
        <v>2.5870761670275973E-2</v>
      </c>
      <c r="T65" s="125">
        <v>4.2541455639428234</v>
      </c>
      <c r="U65" s="125">
        <v>0.17729923006609449</v>
      </c>
      <c r="V65" s="125">
        <v>0.72897380289967906</v>
      </c>
      <c r="W65" s="73" t="s">
        <v>35</v>
      </c>
      <c r="X65" s="73" t="s">
        <v>35</v>
      </c>
      <c r="Y65" s="122">
        <v>0</v>
      </c>
      <c r="Z65" s="846"/>
      <c r="AA65" s="846"/>
      <c r="AB65" s="846"/>
      <c r="AC65" s="846"/>
      <c r="AD65" s="846"/>
      <c r="AE65" s="846"/>
      <c r="AF65" s="846"/>
      <c r="AG65" s="846"/>
      <c r="AH65" s="846"/>
      <c r="AI65" s="846"/>
      <c r="AJ65" s="846"/>
      <c r="AK65" s="846"/>
      <c r="AL65" s="846"/>
      <c r="AM65" s="846"/>
      <c r="AN65" s="846"/>
      <c r="AO65" s="846"/>
      <c r="AP65" s="846"/>
      <c r="AQ65" s="846"/>
      <c r="AR65" s="846"/>
      <c r="AS65" s="846"/>
      <c r="AT65" s="846"/>
      <c r="AU65" s="846"/>
      <c r="AV65" s="846"/>
      <c r="AW65" s="846"/>
      <c r="AX65" s="846"/>
      <c r="AY65" s="846"/>
      <c r="AZ65" s="346"/>
      <c r="BA65" s="558"/>
      <c r="BB65" s="557"/>
      <c r="BC65" s="415"/>
      <c r="BD65" s="408"/>
      <c r="BE65" s="408"/>
      <c r="BF65" s="408"/>
      <c r="BG65" s="419"/>
      <c r="BH65" s="415"/>
      <c r="BI65" s="408"/>
      <c r="BJ65" s="408"/>
      <c r="BK65" s="408"/>
      <c r="BL65" s="419"/>
      <c r="BM65" s="415"/>
      <c r="BN65" s="408"/>
      <c r="BO65" s="408"/>
      <c r="BP65" s="408"/>
      <c r="BQ65" s="419"/>
      <c r="BR65" s="415"/>
      <c r="BS65" s="408"/>
      <c r="BT65" s="408"/>
      <c r="BU65" s="408"/>
      <c r="BV65" s="408"/>
      <c r="BW65" s="408"/>
      <c r="BX65" s="408"/>
      <c r="BY65" s="409"/>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439" customFormat="true" ht="15" customHeight="true" x14ac:dyDescent="0.2">
      <c r="A66" s="999"/>
      <c r="B66" s="373" t="s">
        <v>161</v>
      </c>
      <c r="C66" s="126">
        <v>8.897544153605585</v>
      </c>
      <c r="D66" s="125">
        <v>7.5141897917447009</v>
      </c>
      <c r="E66" s="125">
        <v>2.9038177441142241</v>
      </c>
      <c r="F66" s="125">
        <v>0.36959067569620813</v>
      </c>
      <c r="G66" s="124">
        <v>0.10071818503167269</v>
      </c>
      <c r="H66" s="123">
        <v>0.77982185297196749</v>
      </c>
      <c r="I66" s="125">
        <v>0</v>
      </c>
      <c r="J66" s="125">
        <v>6.7847403497452746E-2</v>
      </c>
      <c r="K66" s="125">
        <v>0</v>
      </c>
      <c r="L66" s="122">
        <v>0</v>
      </c>
      <c r="M66" s="126">
        <v>11.018306589413251</v>
      </c>
      <c r="N66" s="125">
        <v>9.5212661834870591</v>
      </c>
      <c r="O66" s="125">
        <v>7.6597373258964634</v>
      </c>
      <c r="P66" s="125">
        <v>4.5579715453346283</v>
      </c>
      <c r="Q66" s="124">
        <v>1.4489607212330247</v>
      </c>
      <c r="R66" s="123">
        <v>8.5287921212313069</v>
      </c>
      <c r="S66" s="125">
        <v>0.43951850713168822</v>
      </c>
      <c r="T66" s="125">
        <v>4.9527771380907266</v>
      </c>
      <c r="U66" s="125">
        <v>0.17691615281248596</v>
      </c>
      <c r="V66" s="125">
        <v>0.30248123659105186</v>
      </c>
      <c r="W66" s="73" t="s">
        <v>35</v>
      </c>
      <c r="X66" s="73" t="s">
        <v>35</v>
      </c>
      <c r="Y66" s="122">
        <v>0</v>
      </c>
      <c r="Z66" s="846"/>
      <c r="AA66" s="846"/>
      <c r="AB66" s="846"/>
      <c r="AC66" s="846"/>
      <c r="AD66" s="846"/>
      <c r="AE66" s="846"/>
      <c r="AF66" s="846"/>
      <c r="AG66" s="846"/>
      <c r="AH66" s="846"/>
      <c r="AI66" s="846"/>
      <c r="AJ66" s="846"/>
      <c r="AK66" s="846"/>
      <c r="AL66" s="846"/>
      <c r="AM66" s="846"/>
      <c r="AN66" s="846"/>
      <c r="AO66" s="846"/>
      <c r="AP66" s="846"/>
      <c r="AQ66" s="846"/>
      <c r="AR66" s="846"/>
      <c r="AS66" s="846"/>
      <c r="AT66" s="846"/>
      <c r="AU66" s="846"/>
      <c r="AV66" s="846"/>
      <c r="AW66" s="846"/>
      <c r="AX66" s="846"/>
      <c r="AY66" s="846"/>
      <c r="AZ66" s="346"/>
      <c r="BA66" s="558"/>
      <c r="BB66" s="557"/>
      <c r="BC66" s="415"/>
      <c r="BD66" s="408"/>
      <c r="BE66" s="408"/>
      <c r="BF66" s="408"/>
      <c r="BG66" s="419"/>
      <c r="BH66" s="415"/>
      <c r="BI66" s="408"/>
      <c r="BJ66" s="408"/>
      <c r="BK66" s="408"/>
      <c r="BL66" s="419"/>
      <c r="BM66" s="415"/>
      <c r="BN66" s="408"/>
      <c r="BO66" s="408"/>
      <c r="BP66" s="408"/>
      <c r="BQ66" s="419"/>
      <c r="BR66" s="415"/>
      <c r="BS66" s="408"/>
      <c r="BT66" s="408"/>
      <c r="BU66" s="408"/>
      <c r="BV66" s="408"/>
      <c r="BW66" s="408"/>
      <c r="BX66" s="408"/>
      <c r="BY66" s="409"/>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439" customFormat="true" ht="15" customHeight="true" x14ac:dyDescent="0.2">
      <c r="A67" s="999"/>
      <c r="B67" s="373" t="s">
        <v>162</v>
      </c>
      <c r="C67" s="126">
        <v>0.14911404516682034</v>
      </c>
      <c r="D67" s="125">
        <v>5.092903643029472E-2</v>
      </c>
      <c r="E67" s="125">
        <v>0</v>
      </c>
      <c r="F67" s="125">
        <v>0</v>
      </c>
      <c r="G67" s="124">
        <v>2.278382556631094E-2</v>
      </c>
      <c r="H67" s="123">
        <v>0</v>
      </c>
      <c r="I67" s="125">
        <v>0</v>
      </c>
      <c r="J67" s="125">
        <v>0</v>
      </c>
      <c r="K67" s="125">
        <v>0</v>
      </c>
      <c r="L67" s="122">
        <v>5.1281603970163098E-2</v>
      </c>
      <c r="M67" s="126">
        <v>0.23318192155423659</v>
      </c>
      <c r="N67" s="125">
        <v>2.8952767778596244E-2</v>
      </c>
      <c r="O67" s="125">
        <v>8.9804391395136657E-2</v>
      </c>
      <c r="P67" s="125">
        <v>0</v>
      </c>
      <c r="Q67" s="124">
        <v>0</v>
      </c>
      <c r="R67" s="123">
        <v>1.0712693639619998E-2</v>
      </c>
      <c r="S67" s="125">
        <v>3.6438432532797937E-2</v>
      </c>
      <c r="T67" s="125">
        <v>0.14348702202083488</v>
      </c>
      <c r="U67" s="125">
        <v>0</v>
      </c>
      <c r="V67" s="125">
        <v>0</v>
      </c>
      <c r="W67" s="73" t="s">
        <v>35</v>
      </c>
      <c r="X67" s="73" t="s">
        <v>35</v>
      </c>
      <c r="Y67" s="122">
        <v>0</v>
      </c>
      <c r="Z67" s="846"/>
      <c r="AA67" s="846"/>
      <c r="AB67" s="846"/>
      <c r="AC67" s="846"/>
      <c r="AD67" s="846"/>
      <c r="AE67" s="846"/>
      <c r="AF67" s="846"/>
      <c r="AG67" s="846"/>
      <c r="AH67" s="846"/>
      <c r="AI67" s="846"/>
      <c r="AJ67" s="846"/>
      <c r="AK67" s="846"/>
      <c r="AL67" s="846"/>
      <c r="AM67" s="846"/>
      <c r="AN67" s="846"/>
      <c r="AO67" s="846"/>
      <c r="AP67" s="846"/>
      <c r="AQ67" s="846"/>
      <c r="AR67" s="846"/>
      <c r="AS67" s="846"/>
      <c r="AT67" s="846"/>
      <c r="AU67" s="846"/>
      <c r="AV67" s="846"/>
      <c r="AW67" s="846"/>
      <c r="AX67" s="846"/>
      <c r="AY67" s="846"/>
      <c r="AZ67" s="346"/>
      <c r="BA67" s="558"/>
      <c r="BB67" s="557"/>
      <c r="BC67" s="415"/>
      <c r="BD67" s="408"/>
      <c r="BE67" s="408"/>
      <c r="BF67" s="408"/>
      <c r="BG67" s="419"/>
      <c r="BH67" s="415"/>
      <c r="BI67" s="408"/>
      <c r="BJ67" s="408"/>
      <c r="BK67" s="408"/>
      <c r="BL67" s="419"/>
      <c r="BM67" s="415"/>
      <c r="BN67" s="408"/>
      <c r="BO67" s="408"/>
      <c r="BP67" s="408"/>
      <c r="BQ67" s="419"/>
      <c r="BR67" s="415"/>
      <c r="BS67" s="408"/>
      <c r="BT67" s="408"/>
      <c r="BU67" s="408"/>
      <c r="BV67" s="408"/>
      <c r="BW67" s="408"/>
      <c r="BX67" s="408"/>
      <c r="BY67" s="409"/>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439" customFormat="true" ht="15" customHeight="true" x14ac:dyDescent="0.2">
      <c r="A68" s="999"/>
      <c r="B68" s="373" t="s">
        <v>163</v>
      </c>
      <c r="C68" s="126">
        <v>0</v>
      </c>
      <c r="D68" s="125">
        <v>0</v>
      </c>
      <c r="E68" s="125">
        <v>0</v>
      </c>
      <c r="F68" s="125">
        <v>0</v>
      </c>
      <c r="G68" s="124">
        <v>0.35984227711675093</v>
      </c>
      <c r="H68" s="123">
        <v>0</v>
      </c>
      <c r="I68" s="125">
        <v>0</v>
      </c>
      <c r="J68" s="125">
        <v>0</v>
      </c>
      <c r="K68" s="125">
        <v>0</v>
      </c>
      <c r="L68" s="122">
        <v>0.80992935506443953</v>
      </c>
      <c r="M68" s="126">
        <v>0</v>
      </c>
      <c r="N68" s="125">
        <v>0</v>
      </c>
      <c r="O68" s="125">
        <v>0</v>
      </c>
      <c r="P68" s="125">
        <v>0</v>
      </c>
      <c r="Q68" s="124">
        <v>0</v>
      </c>
      <c r="R68" s="123">
        <v>0</v>
      </c>
      <c r="S68" s="125">
        <v>0</v>
      </c>
      <c r="T68" s="125">
        <v>0</v>
      </c>
      <c r="U68" s="125">
        <v>0.60610509804435542</v>
      </c>
      <c r="V68" s="125">
        <v>0</v>
      </c>
      <c r="W68" s="73" t="s">
        <v>35</v>
      </c>
      <c r="X68" s="73" t="s">
        <v>35</v>
      </c>
      <c r="Y68" s="122">
        <v>0</v>
      </c>
      <c r="Z68" s="846"/>
      <c r="AA68" s="846"/>
      <c r="AB68" s="846"/>
      <c r="AC68" s="846"/>
      <c r="AD68" s="846"/>
      <c r="AE68" s="846"/>
      <c r="AF68" s="846"/>
      <c r="AG68" s="846"/>
      <c r="AH68" s="846"/>
      <c r="AI68" s="846"/>
      <c r="AJ68" s="846"/>
      <c r="AK68" s="846"/>
      <c r="AL68" s="846"/>
      <c r="AM68" s="846"/>
      <c r="AN68" s="846"/>
      <c r="AO68" s="846"/>
      <c r="AP68" s="846"/>
      <c r="AQ68" s="846"/>
      <c r="AR68" s="846"/>
      <c r="AS68" s="846"/>
      <c r="AT68" s="846"/>
      <c r="AU68" s="846"/>
      <c r="AV68" s="846"/>
      <c r="AW68" s="846"/>
      <c r="AX68" s="846"/>
      <c r="AY68" s="846"/>
      <c r="AZ68" s="346"/>
      <c r="BA68" s="558"/>
      <c r="BB68" s="557"/>
      <c r="BC68" s="415"/>
      <c r="BD68" s="408"/>
      <c r="BE68" s="408"/>
      <c r="BF68" s="408"/>
      <c r="BG68" s="419"/>
      <c r="BH68" s="415"/>
      <c r="BI68" s="408"/>
      <c r="BJ68" s="408"/>
      <c r="BK68" s="408"/>
      <c r="BL68" s="419"/>
      <c r="BM68" s="415"/>
      <c r="BN68" s="408"/>
      <c r="BO68" s="408"/>
      <c r="BP68" s="408"/>
      <c r="BQ68" s="419"/>
      <c r="BR68" s="415"/>
      <c r="BS68" s="408"/>
      <c r="BT68" s="408"/>
      <c r="BU68" s="408"/>
      <c r="BV68" s="408"/>
      <c r="BW68" s="408"/>
      <c r="BX68" s="408"/>
      <c r="BY68" s="409"/>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439" customFormat="true" ht="15" customHeight="true" x14ac:dyDescent="0.2">
      <c r="A69" s="999"/>
      <c r="B69" s="373" t="s">
        <v>164</v>
      </c>
      <c r="C69" s="126">
        <v>0.96417800356271477</v>
      </c>
      <c r="D69" s="125">
        <v>1.7757547143489136</v>
      </c>
      <c r="E69" s="125">
        <v>1.9584357003108317</v>
      </c>
      <c r="F69" s="125">
        <v>0.3812763073911265</v>
      </c>
      <c r="G69" s="124">
        <v>0.18253458197464975</v>
      </c>
      <c r="H69" s="123">
        <v>1.2842582981402471</v>
      </c>
      <c r="I69" s="125">
        <v>0.51764787410505264</v>
      </c>
      <c r="J69" s="125">
        <v>0.13873398336015227</v>
      </c>
      <c r="K69" s="125">
        <v>0</v>
      </c>
      <c r="L69" s="122">
        <v>0.18868501327042966</v>
      </c>
      <c r="M69" s="126">
        <v>0.9500950896951873</v>
      </c>
      <c r="N69" s="125">
        <v>1.3848643666810636</v>
      </c>
      <c r="O69" s="125">
        <v>1.9183897551976077</v>
      </c>
      <c r="P69" s="125">
        <v>2.3810027772518487</v>
      </c>
      <c r="Q69" s="124">
        <v>1.0207080218729412</v>
      </c>
      <c r="R69" s="123">
        <v>2.4283260451749542</v>
      </c>
      <c r="S69" s="125">
        <v>0.72333257724194433</v>
      </c>
      <c r="T69" s="125">
        <v>0.34122326066581693</v>
      </c>
      <c r="U69" s="125">
        <v>0</v>
      </c>
      <c r="V69" s="125">
        <v>4.8089622272784194</v>
      </c>
      <c r="W69" s="73" t="s">
        <v>35</v>
      </c>
      <c r="X69" s="73" t="s">
        <v>35</v>
      </c>
      <c r="Y69" s="122">
        <v>0.36321209261186338</v>
      </c>
      <c r="Z69" s="846"/>
      <c r="AA69" s="846"/>
      <c r="AB69" s="846"/>
      <c r="AC69" s="846"/>
      <c r="AD69" s="846"/>
      <c r="AE69" s="846"/>
      <c r="AF69" s="846"/>
      <c r="AG69" s="846"/>
      <c r="AH69" s="846"/>
      <c r="AI69" s="846"/>
      <c r="AJ69" s="846"/>
      <c r="AK69" s="846"/>
      <c r="AL69" s="846"/>
      <c r="AM69" s="846"/>
      <c r="AN69" s="846"/>
      <c r="AO69" s="846"/>
      <c r="AP69" s="846"/>
      <c r="AQ69" s="846"/>
      <c r="AR69" s="846"/>
      <c r="AS69" s="846"/>
      <c r="AT69" s="846"/>
      <c r="AU69" s="846"/>
      <c r="AV69" s="846"/>
      <c r="AW69" s="846"/>
      <c r="AX69" s="846"/>
      <c r="AY69" s="846"/>
      <c r="AZ69" s="346"/>
      <c r="BA69" s="558"/>
      <c r="BB69" s="557"/>
      <c r="BC69" s="415"/>
      <c r="BD69" s="408"/>
      <c r="BE69" s="408"/>
      <c r="BF69" s="408"/>
      <c r="BG69" s="419"/>
      <c r="BH69" s="415"/>
      <c r="BI69" s="408"/>
      <c r="BJ69" s="408"/>
      <c r="BK69" s="408"/>
      <c r="BL69" s="419"/>
      <c r="BM69" s="415"/>
      <c r="BN69" s="408"/>
      <c r="BO69" s="408"/>
      <c r="BP69" s="408"/>
      <c r="BQ69" s="419"/>
      <c r="BR69" s="415"/>
      <c r="BS69" s="408"/>
      <c r="BT69" s="408"/>
      <c r="BU69" s="408"/>
      <c r="BV69" s="408"/>
      <c r="BW69" s="408"/>
      <c r="BX69" s="408"/>
      <c r="BY69" s="409"/>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439" customFormat="true" ht="15" customHeight="true" x14ac:dyDescent="0.2">
      <c r="A70" s="147"/>
      <c r="B70" s="141"/>
      <c r="C70" s="126"/>
      <c r="D70" s="125"/>
      <c r="E70" s="125"/>
      <c r="F70" s="125"/>
      <c r="G70" s="124"/>
      <c r="H70" s="123"/>
      <c r="I70" s="125"/>
      <c r="J70" s="125"/>
      <c r="K70" s="125"/>
      <c r="L70" s="122"/>
      <c r="M70" s="126"/>
      <c r="N70" s="125"/>
      <c r="O70" s="125"/>
      <c r="P70" s="125"/>
      <c r="Q70" s="124"/>
      <c r="R70" s="123"/>
      <c r="S70" s="125"/>
      <c r="T70" s="125"/>
      <c r="U70" s="125"/>
      <c r="V70" s="125"/>
      <c r="W70" s="125"/>
      <c r="X70" s="125"/>
      <c r="Y70" s="122"/>
      <c r="Z70" s="846"/>
      <c r="AA70" s="846"/>
      <c r="AB70" s="846"/>
      <c r="AC70" s="846"/>
      <c r="AD70" s="846"/>
      <c r="AE70" s="846"/>
      <c r="AF70" s="846"/>
      <c r="AG70" s="846"/>
      <c r="AH70" s="846"/>
      <c r="AI70" s="846"/>
      <c r="AJ70" s="846"/>
      <c r="AK70" s="846"/>
      <c r="AL70" s="846"/>
      <c r="AM70" s="846"/>
      <c r="AN70" s="846"/>
      <c r="AO70" s="846"/>
      <c r="AP70" s="846"/>
      <c r="AQ70" s="846"/>
      <c r="AR70" s="846"/>
      <c r="AS70" s="846"/>
      <c r="AT70" s="846"/>
      <c r="AU70" s="846"/>
      <c r="AV70" s="846"/>
      <c r="AW70" s="846"/>
      <c r="AX70" s="846"/>
      <c r="AY70" s="846"/>
      <c r="AZ70" s="346"/>
      <c r="BA70" s="558"/>
      <c r="BB70" s="557"/>
      <c r="BC70" s="415"/>
      <c r="BD70" s="408"/>
      <c r="BE70" s="408"/>
      <c r="BF70" s="408"/>
      <c r="BG70" s="419"/>
      <c r="BH70" s="415"/>
      <c r="BI70" s="408"/>
      <c r="BJ70" s="408"/>
      <c r="BK70" s="408"/>
      <c r="BL70" s="419"/>
      <c r="BM70" s="415"/>
      <c r="BN70" s="408"/>
      <c r="BO70" s="408"/>
      <c r="BP70" s="408"/>
      <c r="BQ70" s="419"/>
      <c r="BR70" s="415"/>
      <c r="BS70" s="408"/>
      <c r="BT70" s="408"/>
      <c r="BU70" s="408"/>
      <c r="BV70" s="408"/>
      <c r="BW70" s="408"/>
      <c r="BX70" s="408"/>
      <c r="BY70" s="409"/>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439" customFormat="true" ht="15" customHeight="true" x14ac:dyDescent="0.2">
      <c r="A71" s="147"/>
      <c r="B71" s="141"/>
      <c r="C71" s="126"/>
      <c r="D71" s="125"/>
      <c r="E71" s="125"/>
      <c r="F71" s="125"/>
      <c r="G71" s="124"/>
      <c r="H71" s="123"/>
      <c r="I71" s="125"/>
      <c r="J71" s="125"/>
      <c r="K71" s="125"/>
      <c r="L71" s="122"/>
      <c r="M71" s="126"/>
      <c r="N71" s="125"/>
      <c r="O71" s="125"/>
      <c r="P71" s="125"/>
      <c r="Q71" s="124"/>
      <c r="R71" s="123"/>
      <c r="S71" s="125"/>
      <c r="T71" s="125"/>
      <c r="U71" s="125"/>
      <c r="V71" s="125"/>
      <c r="W71" s="125"/>
      <c r="X71" s="125"/>
      <c r="Y71" s="122"/>
      <c r="Z71" s="846"/>
      <c r="AA71" s="846"/>
      <c r="AB71" s="846"/>
      <c r="AC71" s="846"/>
      <c r="AD71" s="846"/>
      <c r="AE71" s="846"/>
      <c r="AF71" s="846"/>
      <c r="AG71" s="846"/>
      <c r="AH71" s="846"/>
      <c r="AI71" s="846"/>
      <c r="AJ71" s="846"/>
      <c r="AK71" s="846"/>
      <c r="AL71" s="846"/>
      <c r="AM71" s="846"/>
      <c r="AN71" s="846"/>
      <c r="AO71" s="846"/>
      <c r="AP71" s="846"/>
      <c r="AQ71" s="846"/>
      <c r="AR71" s="846"/>
      <c r="AS71" s="846"/>
      <c r="AT71" s="846"/>
      <c r="AU71" s="846"/>
      <c r="AV71" s="846"/>
      <c r="AW71" s="846"/>
      <c r="AX71" s="846"/>
      <c r="AY71" s="846"/>
      <c r="AZ71" s="346"/>
      <c r="BA71" s="558"/>
      <c r="BB71" s="557"/>
      <c r="BC71" s="415"/>
      <c r="BD71" s="408"/>
      <c r="BE71" s="408"/>
      <c r="BF71" s="408"/>
      <c r="BG71" s="419"/>
      <c r="BH71" s="415"/>
      <c r="BI71" s="408"/>
      <c r="BJ71" s="408"/>
      <c r="BK71" s="408"/>
      <c r="BL71" s="419"/>
      <c r="BM71" s="415"/>
      <c r="BN71" s="408"/>
      <c r="BO71" s="408"/>
      <c r="BP71" s="408"/>
      <c r="BQ71" s="419"/>
      <c r="BR71" s="415"/>
      <c r="BS71" s="408"/>
      <c r="BT71" s="408"/>
      <c r="BU71" s="408"/>
      <c r="BV71" s="408"/>
      <c r="BW71" s="408"/>
      <c r="BX71" s="408"/>
      <c r="BY71" s="409"/>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439" customFormat="true" ht="15" customHeight="true" x14ac:dyDescent="0.2">
      <c r="A72" s="147"/>
      <c r="B72" s="141"/>
      <c r="C72" s="126"/>
      <c r="D72" s="125"/>
      <c r="E72" s="125"/>
      <c r="F72" s="125"/>
      <c r="G72" s="124"/>
      <c r="H72" s="123"/>
      <c r="I72" s="125"/>
      <c r="J72" s="125"/>
      <c r="K72" s="125"/>
      <c r="L72" s="122"/>
      <c r="M72" s="126"/>
      <c r="N72" s="125"/>
      <c r="O72" s="125"/>
      <c r="P72" s="125"/>
      <c r="Q72" s="124"/>
      <c r="R72" s="123"/>
      <c r="S72" s="125"/>
      <c r="T72" s="125"/>
      <c r="U72" s="125"/>
      <c r="V72" s="125"/>
      <c r="W72" s="125"/>
      <c r="X72" s="125"/>
      <c r="Y72" s="122"/>
      <c r="Z72" s="846"/>
      <c r="AA72" s="846"/>
      <c r="AB72" s="846"/>
      <c r="AC72" s="846"/>
      <c r="AD72" s="846"/>
      <c r="AE72" s="846"/>
      <c r="AF72" s="846"/>
      <c r="AG72" s="846"/>
      <c r="AH72" s="846"/>
      <c r="AI72" s="846"/>
      <c r="AJ72" s="846"/>
      <c r="AK72" s="846"/>
      <c r="AL72" s="846"/>
      <c r="AM72" s="846"/>
      <c r="AN72" s="846"/>
      <c r="AO72" s="846"/>
      <c r="AP72" s="846"/>
      <c r="AQ72" s="846"/>
      <c r="AR72" s="846"/>
      <c r="AS72" s="846"/>
      <c r="AT72" s="846"/>
      <c r="AU72" s="846"/>
      <c r="AV72" s="846"/>
      <c r="AW72" s="846"/>
      <c r="AX72" s="846"/>
      <c r="AY72" s="846"/>
      <c r="AZ72" s="346"/>
      <c r="BA72" s="558"/>
      <c r="BB72" s="557"/>
      <c r="BC72" s="415"/>
      <c r="BD72" s="408"/>
      <c r="BE72" s="408"/>
      <c r="BF72" s="408"/>
      <c r="BG72" s="419"/>
      <c r="BH72" s="415"/>
      <c r="BI72" s="408"/>
      <c r="BJ72" s="408"/>
      <c r="BK72" s="408"/>
      <c r="BL72" s="419"/>
      <c r="BM72" s="415"/>
      <c r="BN72" s="408"/>
      <c r="BO72" s="408"/>
      <c r="BP72" s="408"/>
      <c r="BQ72" s="419"/>
      <c r="BR72" s="415"/>
      <c r="BS72" s="408"/>
      <c r="BT72" s="408"/>
      <c r="BU72" s="408"/>
      <c r="BV72" s="408"/>
      <c r="BW72" s="408"/>
      <c r="BX72" s="408"/>
      <c r="BY72" s="409"/>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439" customFormat="true" ht="15" customHeight="true" x14ac:dyDescent="0.2">
      <c r="A73" s="147"/>
      <c r="B73" s="141"/>
      <c r="C73" s="126"/>
      <c r="D73" s="125"/>
      <c r="E73" s="125"/>
      <c r="F73" s="125"/>
      <c r="G73" s="124"/>
      <c r="H73" s="123"/>
      <c r="I73" s="125"/>
      <c r="J73" s="125"/>
      <c r="K73" s="125"/>
      <c r="L73" s="122"/>
      <c r="M73" s="126"/>
      <c r="N73" s="125"/>
      <c r="O73" s="125"/>
      <c r="P73" s="125"/>
      <c r="Q73" s="124"/>
      <c r="R73" s="123"/>
      <c r="S73" s="125"/>
      <c r="T73" s="125"/>
      <c r="U73" s="125"/>
      <c r="V73" s="125"/>
      <c r="W73" s="125"/>
      <c r="X73" s="125"/>
      <c r="Y73" s="122"/>
      <c r="Z73" s="846"/>
      <c r="AA73" s="846"/>
      <c r="AB73" s="846"/>
      <c r="AC73" s="846"/>
      <c r="AD73" s="846"/>
      <c r="AE73" s="846"/>
      <c r="AF73" s="846"/>
      <c r="AG73" s="846"/>
      <c r="AH73" s="846"/>
      <c r="AI73" s="846"/>
      <c r="AJ73" s="846"/>
      <c r="AK73" s="846"/>
      <c r="AL73" s="846"/>
      <c r="AM73" s="846"/>
      <c r="AN73" s="846"/>
      <c r="AO73" s="846"/>
      <c r="AP73" s="846"/>
      <c r="AQ73" s="846"/>
      <c r="AR73" s="846"/>
      <c r="AS73" s="846"/>
      <c r="AT73" s="846"/>
      <c r="AU73" s="846"/>
      <c r="AV73" s="846"/>
      <c r="AW73" s="846"/>
      <c r="AX73" s="846"/>
      <c r="AY73" s="846"/>
      <c r="AZ73" s="346"/>
      <c r="BA73" s="558"/>
      <c r="BB73" s="557"/>
      <c r="BC73" s="415"/>
      <c r="BD73" s="408"/>
      <c r="BE73" s="408"/>
      <c r="BF73" s="408"/>
      <c r="BG73" s="419"/>
      <c r="BH73" s="415"/>
      <c r="BI73" s="408"/>
      <c r="BJ73" s="408"/>
      <c r="BK73" s="408"/>
      <c r="BL73" s="419"/>
      <c r="BM73" s="415"/>
      <c r="BN73" s="408"/>
      <c r="BO73" s="408"/>
      <c r="BP73" s="408"/>
      <c r="BQ73" s="419"/>
      <c r="BR73" s="415"/>
      <c r="BS73" s="408"/>
      <c r="BT73" s="408"/>
      <c r="BU73" s="408"/>
      <c r="BV73" s="408"/>
      <c r="BW73" s="408"/>
      <c r="BX73" s="408"/>
      <c r="BY73" s="409"/>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439" customFormat="true" ht="15" customHeight="true" x14ac:dyDescent="0.2">
      <c r="A74" s="147"/>
      <c r="B74" s="141"/>
      <c r="C74" s="126"/>
      <c r="D74" s="125"/>
      <c r="E74" s="125"/>
      <c r="F74" s="125"/>
      <c r="G74" s="124"/>
      <c r="H74" s="123"/>
      <c r="I74" s="125"/>
      <c r="J74" s="125"/>
      <c r="K74" s="125"/>
      <c r="L74" s="122"/>
      <c r="M74" s="126"/>
      <c r="N74" s="125"/>
      <c r="O74" s="125"/>
      <c r="P74" s="125"/>
      <c r="Q74" s="124"/>
      <c r="R74" s="123"/>
      <c r="S74" s="125"/>
      <c r="T74" s="125"/>
      <c r="U74" s="125"/>
      <c r="V74" s="125"/>
      <c r="W74" s="125"/>
      <c r="X74" s="125"/>
      <c r="Y74" s="122"/>
      <c r="Z74" s="846"/>
      <c r="AA74" s="846"/>
      <c r="AB74" s="846"/>
      <c r="AC74" s="846"/>
      <c r="AD74" s="846"/>
      <c r="AE74" s="846"/>
      <c r="AF74" s="846"/>
      <c r="AG74" s="846"/>
      <c r="AH74" s="846"/>
      <c r="AI74" s="846"/>
      <c r="AJ74" s="846"/>
      <c r="AK74" s="846"/>
      <c r="AL74" s="846"/>
      <c r="AM74" s="846"/>
      <c r="AN74" s="846"/>
      <c r="AO74" s="846"/>
      <c r="AP74" s="846"/>
      <c r="AQ74" s="846"/>
      <c r="AR74" s="846"/>
      <c r="AS74" s="846"/>
      <c r="AT74" s="846"/>
      <c r="AU74" s="846"/>
      <c r="AV74" s="846"/>
      <c r="AW74" s="846"/>
      <c r="AX74" s="846"/>
      <c r="AY74" s="846"/>
      <c r="AZ74" s="346"/>
      <c r="BA74" s="558"/>
      <c r="BB74" s="557"/>
      <c r="BC74" s="415"/>
      <c r="BD74" s="408"/>
      <c r="BE74" s="408"/>
      <c r="BF74" s="408"/>
      <c r="BG74" s="419"/>
      <c r="BH74" s="415"/>
      <c r="BI74" s="408"/>
      <c r="BJ74" s="408"/>
      <c r="BK74" s="408"/>
      <c r="BL74" s="419"/>
      <c r="BM74" s="415"/>
      <c r="BN74" s="408"/>
      <c r="BO74" s="408"/>
      <c r="BP74" s="408"/>
      <c r="BQ74" s="419"/>
      <c r="BR74" s="415"/>
      <c r="BS74" s="408"/>
      <c r="BT74" s="408"/>
      <c r="BU74" s="408"/>
      <c r="BV74" s="408"/>
      <c r="BW74" s="408"/>
      <c r="BX74" s="408"/>
      <c r="BY74" s="409"/>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439" customFormat="true" ht="15" customHeight="true" x14ac:dyDescent="0.2">
      <c r="A75" s="147"/>
      <c r="B75" s="141"/>
      <c r="C75" s="126"/>
      <c r="D75" s="125"/>
      <c r="E75" s="125"/>
      <c r="F75" s="125"/>
      <c r="G75" s="124"/>
      <c r="H75" s="123"/>
      <c r="I75" s="125"/>
      <c r="J75" s="125"/>
      <c r="K75" s="125"/>
      <c r="L75" s="122"/>
      <c r="M75" s="126"/>
      <c r="N75" s="125"/>
      <c r="O75" s="125"/>
      <c r="P75" s="125"/>
      <c r="Q75" s="124"/>
      <c r="R75" s="123"/>
      <c r="S75" s="125"/>
      <c r="T75" s="125"/>
      <c r="U75" s="125"/>
      <c r="V75" s="125"/>
      <c r="W75" s="125"/>
      <c r="X75" s="125"/>
      <c r="Y75" s="122"/>
      <c r="Z75" s="846"/>
      <c r="AA75" s="846"/>
      <c r="AB75" s="846"/>
      <c r="AC75" s="846"/>
      <c r="AD75" s="846"/>
      <c r="AE75" s="846"/>
      <c r="AF75" s="846"/>
      <c r="AG75" s="846"/>
      <c r="AH75" s="846"/>
      <c r="AI75" s="846"/>
      <c r="AJ75" s="846"/>
      <c r="AK75" s="846"/>
      <c r="AL75" s="846"/>
      <c r="AM75" s="846"/>
      <c r="AN75" s="846"/>
      <c r="AO75" s="846"/>
      <c r="AP75" s="846"/>
      <c r="AQ75" s="846"/>
      <c r="AR75" s="846"/>
      <c r="AS75" s="846"/>
      <c r="AT75" s="846"/>
      <c r="AU75" s="846"/>
      <c r="AV75" s="846"/>
      <c r="AW75" s="846"/>
      <c r="AX75" s="846"/>
      <c r="AY75" s="846"/>
      <c r="AZ75" s="346"/>
      <c r="BA75" s="558"/>
      <c r="BB75" s="557"/>
      <c r="BC75" s="415"/>
      <c r="BD75" s="408"/>
      <c r="BE75" s="408"/>
      <c r="BF75" s="408"/>
      <c r="BG75" s="419"/>
      <c r="BH75" s="415"/>
      <c r="BI75" s="408"/>
      <c r="BJ75" s="408"/>
      <c r="BK75" s="408"/>
      <c r="BL75" s="419"/>
      <c r="BM75" s="415"/>
      <c r="BN75" s="408"/>
      <c r="BO75" s="408"/>
      <c r="BP75" s="408"/>
      <c r="BQ75" s="419"/>
      <c r="BR75" s="415"/>
      <c r="BS75" s="408"/>
      <c r="BT75" s="408"/>
      <c r="BU75" s="408"/>
      <c r="BV75" s="408"/>
      <c r="BW75" s="408"/>
      <c r="BX75" s="408"/>
      <c r="BY75" s="409"/>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439" customFormat="true" ht="15" customHeight="true" x14ac:dyDescent="0.2">
      <c r="A76" s="147"/>
      <c r="B76" s="141"/>
      <c r="C76" s="126"/>
      <c r="D76" s="125"/>
      <c r="E76" s="125"/>
      <c r="F76" s="125"/>
      <c r="G76" s="124"/>
      <c r="H76" s="123"/>
      <c r="I76" s="125"/>
      <c r="J76" s="125"/>
      <c r="K76" s="125"/>
      <c r="L76" s="122"/>
      <c r="M76" s="126"/>
      <c r="N76" s="125"/>
      <c r="O76" s="125"/>
      <c r="P76" s="125"/>
      <c r="Q76" s="124"/>
      <c r="R76" s="123"/>
      <c r="S76" s="125"/>
      <c r="T76" s="125"/>
      <c r="U76" s="125"/>
      <c r="V76" s="125"/>
      <c r="W76" s="125"/>
      <c r="X76" s="125"/>
      <c r="Y76" s="122"/>
      <c r="Z76" s="846"/>
      <c r="AA76" s="846"/>
      <c r="AB76" s="846"/>
      <c r="AC76" s="846"/>
      <c r="AD76" s="846"/>
      <c r="AE76" s="846"/>
      <c r="AF76" s="846"/>
      <c r="AG76" s="846"/>
      <c r="AH76" s="846"/>
      <c r="AI76" s="846"/>
      <c r="AJ76" s="846"/>
      <c r="AK76" s="846"/>
      <c r="AL76" s="846"/>
      <c r="AM76" s="846"/>
      <c r="AN76" s="846"/>
      <c r="AO76" s="846"/>
      <c r="AP76" s="846"/>
      <c r="AQ76" s="846"/>
      <c r="AR76" s="846"/>
      <c r="AS76" s="846"/>
      <c r="AT76" s="846"/>
      <c r="AU76" s="846"/>
      <c r="AV76" s="846"/>
      <c r="AW76" s="846"/>
      <c r="AX76" s="846"/>
      <c r="AY76" s="846"/>
      <c r="AZ76" s="346"/>
      <c r="BA76" s="558"/>
      <c r="BB76" s="557"/>
      <c r="BC76" s="415"/>
      <c r="BD76" s="408"/>
      <c r="BE76" s="408"/>
      <c r="BF76" s="408"/>
      <c r="BG76" s="419"/>
      <c r="BH76" s="415"/>
      <c r="BI76" s="408"/>
      <c r="BJ76" s="408"/>
      <c r="BK76" s="408"/>
      <c r="BL76" s="419"/>
      <c r="BM76" s="415"/>
      <c r="BN76" s="408"/>
      <c r="BO76" s="408"/>
      <c r="BP76" s="408"/>
      <c r="BQ76" s="419"/>
      <c r="BR76" s="415"/>
      <c r="BS76" s="408"/>
      <c r="BT76" s="408"/>
      <c r="BU76" s="408"/>
      <c r="BV76" s="408"/>
      <c r="BW76" s="408"/>
      <c r="BX76" s="408"/>
      <c r="BY76" s="409"/>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439" customFormat="true" ht="15" customHeight="true" x14ac:dyDescent="0.2">
      <c r="A77" s="147"/>
      <c r="B77" s="141"/>
      <c r="C77" s="126"/>
      <c r="D77" s="125"/>
      <c r="E77" s="125"/>
      <c r="F77" s="125"/>
      <c r="G77" s="124"/>
      <c r="H77" s="123"/>
      <c r="I77" s="125"/>
      <c r="J77" s="125"/>
      <c r="K77" s="125"/>
      <c r="L77" s="122"/>
      <c r="M77" s="126"/>
      <c r="N77" s="125"/>
      <c r="O77" s="125"/>
      <c r="P77" s="125"/>
      <c r="Q77" s="124"/>
      <c r="R77" s="123"/>
      <c r="S77" s="125"/>
      <c r="T77" s="125"/>
      <c r="U77" s="125"/>
      <c r="V77" s="125"/>
      <c r="W77" s="125"/>
      <c r="X77" s="125"/>
      <c r="Y77" s="122"/>
      <c r="Z77" s="846"/>
      <c r="AA77" s="846"/>
      <c r="AB77" s="846"/>
      <c r="AC77" s="846"/>
      <c r="AD77" s="846"/>
      <c r="AE77" s="846"/>
      <c r="AF77" s="846"/>
      <c r="AG77" s="846"/>
      <c r="AH77" s="846"/>
      <c r="AI77" s="846"/>
      <c r="AJ77" s="846"/>
      <c r="AK77" s="846"/>
      <c r="AL77" s="846"/>
      <c r="AM77" s="846"/>
      <c r="AN77" s="846"/>
      <c r="AO77" s="846"/>
      <c r="AP77" s="846"/>
      <c r="AQ77" s="846"/>
      <c r="AR77" s="846"/>
      <c r="AS77" s="846"/>
      <c r="AT77" s="846"/>
      <c r="AU77" s="846"/>
      <c r="AV77" s="846"/>
      <c r="AW77" s="846"/>
      <c r="AX77" s="846"/>
      <c r="AY77" s="846"/>
      <c r="AZ77" s="346"/>
      <c r="BA77" s="558"/>
      <c r="BB77" s="557"/>
      <c r="BC77" s="415"/>
      <c r="BD77" s="408"/>
      <c r="BE77" s="408"/>
      <c r="BF77" s="408"/>
      <c r="BG77" s="419"/>
      <c r="BH77" s="415"/>
      <c r="BI77" s="408"/>
      <c r="BJ77" s="408"/>
      <c r="BK77" s="408"/>
      <c r="BL77" s="419"/>
      <c r="BM77" s="415"/>
      <c r="BN77" s="408"/>
      <c r="BO77" s="408"/>
      <c r="BP77" s="408"/>
      <c r="BQ77" s="419"/>
      <c r="BR77" s="415"/>
      <c r="BS77" s="408"/>
      <c r="BT77" s="408"/>
      <c r="BU77" s="408"/>
      <c r="BV77" s="408"/>
      <c r="BW77" s="408"/>
      <c r="BX77" s="408"/>
      <c r="BY77" s="409"/>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439" customFormat="true" ht="15" customHeight="true" x14ac:dyDescent="0.2">
      <c r="A78" s="147"/>
      <c r="B78" s="141"/>
      <c r="C78" s="126"/>
      <c r="D78" s="125"/>
      <c r="E78" s="125"/>
      <c r="F78" s="125"/>
      <c r="G78" s="124"/>
      <c r="H78" s="123"/>
      <c r="I78" s="125"/>
      <c r="J78" s="125"/>
      <c r="K78" s="125"/>
      <c r="L78" s="122"/>
      <c r="M78" s="126"/>
      <c r="N78" s="125"/>
      <c r="O78" s="125"/>
      <c r="P78" s="125"/>
      <c r="Q78" s="124"/>
      <c r="R78" s="123"/>
      <c r="S78" s="125"/>
      <c r="T78" s="125"/>
      <c r="U78" s="125"/>
      <c r="V78" s="125"/>
      <c r="W78" s="125"/>
      <c r="X78" s="125"/>
      <c r="Y78" s="122"/>
      <c r="Z78" s="846"/>
      <c r="AA78" s="846"/>
      <c r="AB78" s="846"/>
      <c r="AC78" s="846"/>
      <c r="AD78" s="846"/>
      <c r="AE78" s="846"/>
      <c r="AF78" s="846"/>
      <c r="AG78" s="846"/>
      <c r="AH78" s="846"/>
      <c r="AI78" s="846"/>
      <c r="AJ78" s="846"/>
      <c r="AK78" s="846"/>
      <c r="AL78" s="846"/>
      <c r="AM78" s="846"/>
      <c r="AN78" s="846"/>
      <c r="AO78" s="846"/>
      <c r="AP78" s="846"/>
      <c r="AQ78" s="846"/>
      <c r="AR78" s="846"/>
      <c r="AS78" s="846"/>
      <c r="AT78" s="846"/>
      <c r="AU78" s="846"/>
      <c r="AV78" s="846"/>
      <c r="AW78" s="846"/>
      <c r="AX78" s="846"/>
      <c r="AY78" s="846"/>
      <c r="AZ78" s="346"/>
      <c r="BA78" s="558"/>
      <c r="BB78" s="557"/>
      <c r="BC78" s="415"/>
      <c r="BD78" s="408"/>
      <c r="BE78" s="408"/>
      <c r="BF78" s="408"/>
      <c r="BG78" s="419"/>
      <c r="BH78" s="415"/>
      <c r="BI78" s="408"/>
      <c r="BJ78" s="408"/>
      <c r="BK78" s="408"/>
      <c r="BL78" s="419"/>
      <c r="BM78" s="415"/>
      <c r="BN78" s="408"/>
      <c r="BO78" s="408"/>
      <c r="BP78" s="408"/>
      <c r="BQ78" s="419"/>
      <c r="BR78" s="415"/>
      <c r="BS78" s="408"/>
      <c r="BT78" s="408"/>
      <c r="BU78" s="408"/>
      <c r="BV78" s="408"/>
      <c r="BW78" s="408"/>
      <c r="BX78" s="408"/>
      <c r="BY78" s="409"/>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439" customFormat="true" ht="15" customHeight="true" x14ac:dyDescent="0.2">
      <c r="A79" s="147"/>
      <c r="B79" s="141"/>
      <c r="C79" s="126"/>
      <c r="D79" s="125"/>
      <c r="E79" s="125"/>
      <c r="F79" s="125"/>
      <c r="G79" s="124"/>
      <c r="H79" s="123"/>
      <c r="I79" s="125"/>
      <c r="J79" s="125"/>
      <c r="K79" s="125"/>
      <c r="L79" s="122"/>
      <c r="M79" s="126"/>
      <c r="N79" s="125"/>
      <c r="O79" s="125"/>
      <c r="P79" s="125"/>
      <c r="Q79" s="124"/>
      <c r="R79" s="123"/>
      <c r="S79" s="125"/>
      <c r="T79" s="125"/>
      <c r="U79" s="125"/>
      <c r="V79" s="125"/>
      <c r="W79" s="125"/>
      <c r="X79" s="125"/>
      <c r="Y79" s="122"/>
      <c r="Z79" s="846"/>
      <c r="AA79" s="846"/>
      <c r="AB79" s="846"/>
      <c r="AC79" s="846"/>
      <c r="AD79" s="846"/>
      <c r="AE79" s="846"/>
      <c r="AF79" s="846"/>
      <c r="AG79" s="846"/>
      <c r="AH79" s="846"/>
      <c r="AI79" s="846"/>
      <c r="AJ79" s="846"/>
      <c r="AK79" s="846"/>
      <c r="AL79" s="846"/>
      <c r="AM79" s="846"/>
      <c r="AN79" s="846"/>
      <c r="AO79" s="846"/>
      <c r="AP79" s="846"/>
      <c r="AQ79" s="846"/>
      <c r="AR79" s="846"/>
      <c r="AS79" s="846"/>
      <c r="AT79" s="846"/>
      <c r="AU79" s="846"/>
      <c r="AV79" s="846"/>
      <c r="AW79" s="846"/>
      <c r="AX79" s="846"/>
      <c r="AY79" s="846"/>
      <c r="AZ79" s="346"/>
      <c r="BA79" s="558"/>
      <c r="BB79" s="557"/>
      <c r="BC79" s="415"/>
      <c r="BD79" s="408"/>
      <c r="BE79" s="408"/>
      <c r="BF79" s="408"/>
      <c r="BG79" s="419"/>
      <c r="BH79" s="415"/>
      <c r="BI79" s="408"/>
      <c r="BJ79" s="408"/>
      <c r="BK79" s="408"/>
      <c r="BL79" s="419"/>
      <c r="BM79" s="415"/>
      <c r="BN79" s="408"/>
      <c r="BO79" s="408"/>
      <c r="BP79" s="408"/>
      <c r="BQ79" s="419"/>
      <c r="BR79" s="415"/>
      <c r="BS79" s="408"/>
      <c r="BT79" s="408"/>
      <c r="BU79" s="408"/>
      <c r="BV79" s="408"/>
      <c r="BW79" s="408"/>
      <c r="BX79" s="408"/>
      <c r="BY79" s="409"/>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439" customFormat="true" ht="15" customHeight="true" x14ac:dyDescent="0.2">
      <c r="A80" s="147"/>
      <c r="B80" s="141"/>
      <c r="C80" s="126"/>
      <c r="D80" s="125"/>
      <c r="E80" s="125"/>
      <c r="F80" s="125"/>
      <c r="G80" s="124"/>
      <c r="H80" s="123"/>
      <c r="I80" s="125"/>
      <c r="J80" s="125"/>
      <c r="K80" s="125"/>
      <c r="L80" s="122"/>
      <c r="M80" s="126"/>
      <c r="N80" s="125"/>
      <c r="O80" s="125"/>
      <c r="P80" s="125"/>
      <c r="Q80" s="124"/>
      <c r="R80" s="123"/>
      <c r="S80" s="125"/>
      <c r="T80" s="125"/>
      <c r="U80" s="125"/>
      <c r="V80" s="125"/>
      <c r="W80" s="125"/>
      <c r="X80" s="125"/>
      <c r="Y80" s="122"/>
      <c r="Z80" s="846"/>
      <c r="AA80" s="846"/>
      <c r="AB80" s="846"/>
      <c r="AC80" s="846"/>
      <c r="AD80" s="846"/>
      <c r="AE80" s="846"/>
      <c r="AF80" s="846"/>
      <c r="AG80" s="846"/>
      <c r="AH80" s="846"/>
      <c r="AI80" s="846"/>
      <c r="AJ80" s="846"/>
      <c r="AK80" s="846"/>
      <c r="AL80" s="846"/>
      <c r="AM80" s="846"/>
      <c r="AN80" s="846"/>
      <c r="AO80" s="846"/>
      <c r="AP80" s="846"/>
      <c r="AQ80" s="846"/>
      <c r="AR80" s="846"/>
      <c r="AS80" s="846"/>
      <c r="AT80" s="846"/>
      <c r="AU80" s="846"/>
      <c r="AV80" s="846"/>
      <c r="AW80" s="846"/>
      <c r="AX80" s="846"/>
      <c r="AY80" s="846"/>
      <c r="AZ80" s="346"/>
      <c r="BA80" s="558"/>
      <c r="BB80" s="557"/>
      <c r="BC80" s="415"/>
      <c r="BD80" s="408"/>
      <c r="BE80" s="408"/>
      <c r="BF80" s="408"/>
      <c r="BG80" s="419"/>
      <c r="BH80" s="415"/>
      <c r="BI80" s="408"/>
      <c r="BJ80" s="408"/>
      <c r="BK80" s="408"/>
      <c r="BL80" s="419"/>
      <c r="BM80" s="415"/>
      <c r="BN80" s="408"/>
      <c r="BO80" s="408"/>
      <c r="BP80" s="408"/>
      <c r="BQ80" s="419"/>
      <c r="BR80" s="415"/>
      <c r="BS80" s="408"/>
      <c r="BT80" s="408"/>
      <c r="BU80" s="408"/>
      <c r="BV80" s="408"/>
      <c r="BW80" s="408"/>
      <c r="BX80" s="408"/>
      <c r="BY80" s="409"/>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439" customFormat="true" ht="15" customHeight="true" x14ac:dyDescent="0.2">
      <c r="A81" s="147"/>
      <c r="B81" s="141"/>
      <c r="C81" s="126"/>
      <c r="D81" s="125"/>
      <c r="E81" s="125"/>
      <c r="F81" s="125"/>
      <c r="G81" s="124"/>
      <c r="H81" s="123"/>
      <c r="I81" s="125"/>
      <c r="J81" s="125"/>
      <c r="K81" s="125"/>
      <c r="L81" s="122"/>
      <c r="M81" s="126"/>
      <c r="N81" s="125"/>
      <c r="O81" s="125"/>
      <c r="P81" s="125"/>
      <c r="Q81" s="124"/>
      <c r="R81" s="123"/>
      <c r="S81" s="125"/>
      <c r="T81" s="125"/>
      <c r="U81" s="125"/>
      <c r="V81" s="125"/>
      <c r="W81" s="125"/>
      <c r="X81" s="125"/>
      <c r="Y81" s="122"/>
      <c r="Z81" s="846"/>
      <c r="AA81" s="846"/>
      <c r="AB81" s="846"/>
      <c r="AC81" s="846"/>
      <c r="AD81" s="846"/>
      <c r="AE81" s="846"/>
      <c r="AF81" s="846"/>
      <c r="AG81" s="846"/>
      <c r="AH81" s="846"/>
      <c r="AI81" s="846"/>
      <c r="AJ81" s="846"/>
      <c r="AK81" s="846"/>
      <c r="AL81" s="846"/>
      <c r="AM81" s="846"/>
      <c r="AN81" s="846"/>
      <c r="AO81" s="846"/>
      <c r="AP81" s="846"/>
      <c r="AQ81" s="846"/>
      <c r="AR81" s="846"/>
      <c r="AS81" s="846"/>
      <c r="AT81" s="846"/>
      <c r="AU81" s="846"/>
      <c r="AV81" s="846"/>
      <c r="AW81" s="846"/>
      <c r="AX81" s="846"/>
      <c r="AY81" s="846"/>
      <c r="AZ81" s="346"/>
      <c r="BA81" s="558"/>
      <c r="BB81" s="557"/>
      <c r="BC81" s="415"/>
      <c r="BD81" s="408"/>
      <c r="BE81" s="408"/>
      <c r="BF81" s="408"/>
      <c r="BG81" s="419"/>
      <c r="BH81" s="415"/>
      <c r="BI81" s="408"/>
      <c r="BJ81" s="408"/>
      <c r="BK81" s="408"/>
      <c r="BL81" s="419"/>
      <c r="BM81" s="415"/>
      <c r="BN81" s="408"/>
      <c r="BO81" s="408"/>
      <c r="BP81" s="408"/>
      <c r="BQ81" s="419"/>
      <c r="BR81" s="415"/>
      <c r="BS81" s="408"/>
      <c r="BT81" s="408"/>
      <c r="BU81" s="408"/>
      <c r="BV81" s="408"/>
      <c r="BW81" s="408"/>
      <c r="BX81" s="408"/>
      <c r="BY81" s="409"/>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439" customFormat="true" ht="15" customHeight="true" x14ac:dyDescent="0.2">
      <c r="A82" s="147"/>
      <c r="B82" s="141"/>
      <c r="C82" s="126"/>
      <c r="D82" s="125"/>
      <c r="E82" s="125"/>
      <c r="F82" s="125"/>
      <c r="G82" s="124"/>
      <c r="H82" s="123"/>
      <c r="I82" s="125"/>
      <c r="J82" s="125"/>
      <c r="K82" s="125"/>
      <c r="L82" s="122"/>
      <c r="M82" s="126"/>
      <c r="N82" s="125"/>
      <c r="O82" s="125"/>
      <c r="P82" s="125"/>
      <c r="Q82" s="124"/>
      <c r="R82" s="123"/>
      <c r="S82" s="125"/>
      <c r="T82" s="125"/>
      <c r="U82" s="125"/>
      <c r="V82" s="125"/>
      <c r="W82" s="125"/>
      <c r="X82" s="125"/>
      <c r="Y82" s="122"/>
      <c r="Z82" s="846"/>
      <c r="AA82" s="846"/>
      <c r="AB82" s="846"/>
      <c r="AC82" s="846"/>
      <c r="AD82" s="846"/>
      <c r="AE82" s="846"/>
      <c r="AF82" s="846"/>
      <c r="AG82" s="846"/>
      <c r="AH82" s="846"/>
      <c r="AI82" s="846"/>
      <c r="AJ82" s="846"/>
      <c r="AK82" s="846"/>
      <c r="AL82" s="846"/>
      <c r="AM82" s="846"/>
      <c r="AN82" s="846"/>
      <c r="AO82" s="846"/>
      <c r="AP82" s="846"/>
      <c r="AQ82" s="846"/>
      <c r="AR82" s="846"/>
      <c r="AS82" s="846"/>
      <c r="AT82" s="846"/>
      <c r="AU82" s="846"/>
      <c r="AV82" s="846"/>
      <c r="AW82" s="846"/>
      <c r="AX82" s="846"/>
      <c r="AY82" s="846"/>
      <c r="AZ82" s="346"/>
      <c r="BA82" s="558"/>
      <c r="BB82" s="557"/>
      <c r="BC82" s="415"/>
      <c r="BD82" s="408"/>
      <c r="BE82" s="408"/>
      <c r="BF82" s="408"/>
      <c r="BG82" s="419"/>
      <c r="BH82" s="415"/>
      <c r="BI82" s="408"/>
      <c r="BJ82" s="408"/>
      <c r="BK82" s="408"/>
      <c r="BL82" s="419"/>
      <c r="BM82" s="415"/>
      <c r="BN82" s="408"/>
      <c r="BO82" s="408"/>
      <c r="BP82" s="408"/>
      <c r="BQ82" s="419"/>
      <c r="BR82" s="415"/>
      <c r="BS82" s="408"/>
      <c r="BT82" s="408"/>
      <c r="BU82" s="408"/>
      <c r="BV82" s="408"/>
      <c r="BW82" s="408"/>
      <c r="BX82" s="408"/>
      <c r="BY82" s="409"/>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439" customFormat="true" ht="15" customHeight="true" x14ac:dyDescent="0.2">
      <c r="A83" s="147"/>
      <c r="B83" s="141"/>
      <c r="C83" s="126"/>
      <c r="D83" s="125"/>
      <c r="E83" s="125"/>
      <c r="F83" s="125"/>
      <c r="G83" s="124"/>
      <c r="H83" s="123"/>
      <c r="I83" s="125"/>
      <c r="J83" s="125"/>
      <c r="K83" s="125"/>
      <c r="L83" s="122"/>
      <c r="M83" s="126"/>
      <c r="N83" s="125"/>
      <c r="O83" s="125"/>
      <c r="P83" s="125"/>
      <c r="Q83" s="124"/>
      <c r="R83" s="123"/>
      <c r="S83" s="125"/>
      <c r="T83" s="125"/>
      <c r="U83" s="125"/>
      <c r="V83" s="125"/>
      <c r="W83" s="125"/>
      <c r="X83" s="125"/>
      <c r="Y83" s="122"/>
      <c r="Z83" s="846"/>
      <c r="AA83" s="846"/>
      <c r="AB83" s="846"/>
      <c r="AC83" s="846"/>
      <c r="AD83" s="846"/>
      <c r="AE83" s="846"/>
      <c r="AF83" s="846"/>
      <c r="AG83" s="846"/>
      <c r="AH83" s="846"/>
      <c r="AI83" s="846"/>
      <c r="AJ83" s="846"/>
      <c r="AK83" s="846"/>
      <c r="AL83" s="846"/>
      <c r="AM83" s="846"/>
      <c r="AN83" s="846"/>
      <c r="AO83" s="846"/>
      <c r="AP83" s="846"/>
      <c r="AQ83" s="846"/>
      <c r="AR83" s="846"/>
      <c r="AS83" s="846"/>
      <c r="AT83" s="846"/>
      <c r="AU83" s="846"/>
      <c r="AV83" s="846"/>
      <c r="AW83" s="846"/>
      <c r="AX83" s="846"/>
      <c r="AY83" s="846"/>
      <c r="AZ83" s="346"/>
      <c r="BA83" s="558"/>
      <c r="BB83" s="557"/>
      <c r="BC83" s="415"/>
      <c r="BD83" s="408"/>
      <c r="BE83" s="408"/>
      <c r="BF83" s="408"/>
      <c r="BG83" s="419"/>
      <c r="BH83" s="415"/>
      <c r="BI83" s="408"/>
      <c r="BJ83" s="408"/>
      <c r="BK83" s="408"/>
      <c r="BL83" s="419"/>
      <c r="BM83" s="415"/>
      <c r="BN83" s="408"/>
      <c r="BO83" s="408"/>
      <c r="BP83" s="408"/>
      <c r="BQ83" s="419"/>
      <c r="BR83" s="415"/>
      <c r="BS83" s="408"/>
      <c r="BT83" s="408"/>
      <c r="BU83" s="408"/>
      <c r="BV83" s="408"/>
      <c r="BW83" s="408"/>
      <c r="BX83" s="408"/>
      <c r="BY83" s="409"/>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439" customFormat="true" ht="15" customHeight="true" x14ac:dyDescent="0.2">
      <c r="A84" s="147"/>
      <c r="B84" s="141"/>
      <c r="C84" s="112"/>
      <c r="D84" s="111"/>
      <c r="E84" s="111"/>
      <c r="F84" s="111"/>
      <c r="G84" s="110"/>
      <c r="H84" s="109"/>
      <c r="I84" s="111"/>
      <c r="J84" s="111"/>
      <c r="K84" s="111"/>
      <c r="L84" s="108"/>
      <c r="M84" s="112"/>
      <c r="N84" s="111"/>
      <c r="O84" s="111"/>
      <c r="P84" s="111"/>
      <c r="Q84" s="110"/>
      <c r="R84" s="109"/>
      <c r="S84" s="111"/>
      <c r="T84" s="111"/>
      <c r="U84" s="111"/>
      <c r="V84" s="111"/>
      <c r="W84" s="111"/>
      <c r="X84" s="111"/>
      <c r="Y84" s="108"/>
      <c r="Z84" s="846"/>
      <c r="AA84" s="846"/>
      <c r="AB84" s="846"/>
      <c r="AC84" s="846"/>
      <c r="AD84" s="846"/>
      <c r="AE84" s="846"/>
      <c r="AF84" s="846"/>
      <c r="AG84" s="846"/>
      <c r="AH84" s="846"/>
      <c r="AI84" s="846"/>
      <c r="AJ84" s="846"/>
      <c r="AK84" s="846"/>
      <c r="AL84" s="846"/>
      <c r="AM84" s="846"/>
      <c r="AN84" s="846"/>
      <c r="AO84" s="846"/>
      <c r="AP84" s="846"/>
      <c r="AQ84" s="846"/>
      <c r="AR84" s="846"/>
      <c r="AS84" s="846"/>
      <c r="AT84" s="846"/>
      <c r="AU84" s="846"/>
      <c r="AV84" s="846"/>
      <c r="AW84" s="846"/>
      <c r="AX84" s="846"/>
      <c r="AY84" s="846"/>
      <c r="AZ84" s="346"/>
      <c r="BA84" s="558"/>
      <c r="BB84" s="557"/>
      <c r="BC84" s="415"/>
      <c r="BD84" s="408"/>
      <c r="BE84" s="408"/>
      <c r="BF84" s="408"/>
      <c r="BG84" s="419"/>
      <c r="BH84" s="415"/>
      <c r="BI84" s="408"/>
      <c r="BJ84" s="408"/>
      <c r="BK84" s="408"/>
      <c r="BL84" s="419"/>
      <c r="BM84" s="415"/>
      <c r="BN84" s="408"/>
      <c r="BO84" s="408"/>
      <c r="BP84" s="408"/>
      <c r="BQ84" s="419"/>
      <c r="BR84" s="415"/>
      <c r="BS84" s="408"/>
      <c r="BT84" s="408"/>
      <c r="BU84" s="408"/>
      <c r="BV84" s="408"/>
      <c r="BW84" s="408"/>
      <c r="BX84" s="408"/>
      <c r="BY84" s="409"/>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439" customFormat="true" ht="15" customHeight="true" x14ac:dyDescent="0.2">
      <c r="A85" s="147"/>
      <c r="B85" s="141"/>
      <c r="C85" s="112"/>
      <c r="D85" s="111"/>
      <c r="E85" s="111"/>
      <c r="F85" s="111"/>
      <c r="G85" s="110"/>
      <c r="H85" s="109"/>
      <c r="I85" s="111"/>
      <c r="J85" s="111"/>
      <c r="K85" s="111"/>
      <c r="L85" s="108"/>
      <c r="M85" s="112"/>
      <c r="N85" s="111"/>
      <c r="O85" s="111"/>
      <c r="P85" s="111"/>
      <c r="Q85" s="110"/>
      <c r="R85" s="109"/>
      <c r="S85" s="111"/>
      <c r="T85" s="111"/>
      <c r="U85" s="111"/>
      <c r="V85" s="111"/>
      <c r="W85" s="111"/>
      <c r="X85" s="111"/>
      <c r="Y85" s="108"/>
      <c r="Z85" s="846"/>
      <c r="AA85" s="846"/>
      <c r="AB85" s="846"/>
      <c r="AC85" s="846"/>
      <c r="AD85" s="846"/>
      <c r="AE85" s="846"/>
      <c r="AF85" s="846"/>
      <c r="AG85" s="846"/>
      <c r="AH85" s="846"/>
      <c r="AI85" s="846"/>
      <c r="AJ85" s="846"/>
      <c r="AK85" s="846"/>
      <c r="AL85" s="846"/>
      <c r="AM85" s="846"/>
      <c r="AN85" s="846"/>
      <c r="AO85" s="846"/>
      <c r="AP85" s="846"/>
      <c r="AQ85" s="846"/>
      <c r="AR85" s="846"/>
      <c r="AS85" s="846"/>
      <c r="AT85" s="846"/>
      <c r="AU85" s="846"/>
      <c r="AV85" s="846"/>
      <c r="AW85" s="846"/>
      <c r="AX85" s="846"/>
      <c r="AY85" s="846"/>
      <c r="AZ85" s="346"/>
      <c r="BA85" s="558"/>
      <c r="BB85" s="557"/>
      <c r="BC85" s="415"/>
      <c r="BD85" s="408"/>
      <c r="BE85" s="408"/>
      <c r="BF85" s="408"/>
      <c r="BG85" s="419"/>
      <c r="BH85" s="415"/>
      <c r="BI85" s="408"/>
      <c r="BJ85" s="408"/>
      <c r="BK85" s="408"/>
      <c r="BL85" s="419"/>
      <c r="BM85" s="415"/>
      <c r="BN85" s="408"/>
      <c r="BO85" s="408"/>
      <c r="BP85" s="408"/>
      <c r="BQ85" s="419"/>
      <c r="BR85" s="415"/>
      <c r="BS85" s="408"/>
      <c r="BT85" s="408"/>
      <c r="BU85" s="408"/>
      <c r="BV85" s="408"/>
      <c r="BW85" s="408"/>
      <c r="BX85" s="408"/>
      <c r="BY85" s="409"/>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439" customFormat="true" ht="15" customHeight="true" x14ac:dyDescent="0.2">
      <c r="A86" s="147"/>
      <c r="B86" s="141"/>
      <c r="C86" s="112"/>
      <c r="D86" s="111"/>
      <c r="E86" s="111"/>
      <c r="F86" s="111"/>
      <c r="G86" s="110"/>
      <c r="H86" s="109"/>
      <c r="I86" s="111"/>
      <c r="J86" s="111"/>
      <c r="K86" s="111"/>
      <c r="L86" s="108"/>
      <c r="M86" s="112"/>
      <c r="N86" s="111"/>
      <c r="O86" s="111"/>
      <c r="P86" s="111"/>
      <c r="Q86" s="110"/>
      <c r="R86" s="109"/>
      <c r="S86" s="111"/>
      <c r="T86" s="111"/>
      <c r="U86" s="111"/>
      <c r="V86" s="111"/>
      <c r="W86" s="111"/>
      <c r="X86" s="111"/>
      <c r="Y86" s="108"/>
      <c r="Z86" s="846"/>
      <c r="AA86" s="846"/>
      <c r="AB86" s="846"/>
      <c r="AC86" s="846"/>
      <c r="AD86" s="846"/>
      <c r="AE86" s="846"/>
      <c r="AF86" s="846"/>
      <c r="AG86" s="846"/>
      <c r="AH86" s="846"/>
      <c r="AI86" s="846"/>
      <c r="AJ86" s="846"/>
      <c r="AK86" s="846"/>
      <c r="AL86" s="846"/>
      <c r="AM86" s="846"/>
      <c r="AN86" s="846"/>
      <c r="AO86" s="846"/>
      <c r="AP86" s="846"/>
      <c r="AQ86" s="846"/>
      <c r="AR86" s="846"/>
      <c r="AS86" s="846"/>
      <c r="AT86" s="846"/>
      <c r="AU86" s="846"/>
      <c r="AV86" s="846"/>
      <c r="AW86" s="846"/>
      <c r="AX86" s="846"/>
      <c r="AY86" s="846"/>
      <c r="AZ86" s="346"/>
      <c r="BA86" s="558"/>
      <c r="BB86" s="557"/>
      <c r="BC86" s="415"/>
      <c r="BD86" s="408"/>
      <c r="BE86" s="408"/>
      <c r="BF86" s="408"/>
      <c r="BG86" s="419"/>
      <c r="BH86" s="415"/>
      <c r="BI86" s="408"/>
      <c r="BJ86" s="408"/>
      <c r="BK86" s="408"/>
      <c r="BL86" s="419"/>
      <c r="BM86" s="415"/>
      <c r="BN86" s="408"/>
      <c r="BO86" s="408"/>
      <c r="BP86" s="408"/>
      <c r="BQ86" s="419"/>
      <c r="BR86" s="415"/>
      <c r="BS86" s="408"/>
      <c r="BT86" s="408"/>
      <c r="BU86" s="408"/>
      <c r="BV86" s="408"/>
      <c r="BW86" s="408"/>
      <c r="BX86" s="408"/>
      <c r="BY86" s="409"/>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439" customFormat="true" ht="15" customHeight="true" x14ac:dyDescent="0.2">
      <c r="A87" s="147"/>
      <c r="B87" s="141"/>
      <c r="C87" s="112"/>
      <c r="D87" s="111"/>
      <c r="E87" s="111"/>
      <c r="F87" s="111"/>
      <c r="G87" s="110"/>
      <c r="H87" s="109"/>
      <c r="I87" s="111"/>
      <c r="J87" s="111"/>
      <c r="K87" s="111"/>
      <c r="L87" s="108"/>
      <c r="M87" s="112"/>
      <c r="N87" s="111"/>
      <c r="O87" s="111"/>
      <c r="P87" s="111"/>
      <c r="Q87" s="110"/>
      <c r="R87" s="109"/>
      <c r="S87" s="111"/>
      <c r="T87" s="111"/>
      <c r="U87" s="111"/>
      <c r="V87" s="111"/>
      <c r="W87" s="111"/>
      <c r="X87" s="111"/>
      <c r="Y87" s="108"/>
      <c r="Z87" s="846"/>
      <c r="AA87" s="846"/>
      <c r="AB87" s="846"/>
      <c r="AC87" s="846"/>
      <c r="AD87" s="846"/>
      <c r="AE87" s="846"/>
      <c r="AF87" s="846"/>
      <c r="AG87" s="846"/>
      <c r="AH87" s="846"/>
      <c r="AI87" s="846"/>
      <c r="AJ87" s="846"/>
      <c r="AK87" s="846"/>
      <c r="AL87" s="846"/>
      <c r="AM87" s="846"/>
      <c r="AN87" s="846"/>
      <c r="AO87" s="846"/>
      <c r="AP87" s="846"/>
      <c r="AQ87" s="846"/>
      <c r="AR87" s="846"/>
      <c r="AS87" s="846"/>
      <c r="AT87" s="846"/>
      <c r="AU87" s="846"/>
      <c r="AV87" s="846"/>
      <c r="AW87" s="846"/>
      <c r="AX87" s="846"/>
      <c r="AY87" s="846"/>
      <c r="AZ87" s="346"/>
      <c r="BA87" s="558"/>
      <c r="BB87" s="557"/>
      <c r="BC87" s="415"/>
      <c r="BD87" s="408"/>
      <c r="BE87" s="408"/>
      <c r="BF87" s="408"/>
      <c r="BG87" s="419"/>
      <c r="BH87" s="415"/>
      <c r="BI87" s="408"/>
      <c r="BJ87" s="408"/>
      <c r="BK87" s="408"/>
      <c r="BL87" s="419"/>
      <c r="BM87" s="415"/>
      <c r="BN87" s="408"/>
      <c r="BO87" s="408"/>
      <c r="BP87" s="408"/>
      <c r="BQ87" s="419"/>
      <c r="BR87" s="415"/>
      <c r="BS87" s="408"/>
      <c r="BT87" s="408"/>
      <c r="BU87" s="408"/>
      <c r="BV87" s="408"/>
      <c r="BW87" s="408"/>
      <c r="BX87" s="408"/>
      <c r="BY87" s="409"/>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439" customFormat="true" ht="15" customHeight="true" x14ac:dyDescent="0.2">
      <c r="A88" s="147"/>
      <c r="B88" s="141"/>
      <c r="C88" s="112"/>
      <c r="D88" s="111"/>
      <c r="E88" s="111"/>
      <c r="F88" s="111"/>
      <c r="G88" s="110"/>
      <c r="H88" s="109"/>
      <c r="I88" s="111"/>
      <c r="J88" s="111"/>
      <c r="K88" s="111"/>
      <c r="L88" s="108"/>
      <c r="M88" s="112"/>
      <c r="N88" s="111"/>
      <c r="O88" s="111"/>
      <c r="P88" s="111"/>
      <c r="Q88" s="110"/>
      <c r="R88" s="109"/>
      <c r="S88" s="111"/>
      <c r="T88" s="111"/>
      <c r="U88" s="111"/>
      <c r="V88" s="111"/>
      <c r="W88" s="111"/>
      <c r="X88" s="111"/>
      <c r="Y88" s="108"/>
      <c r="Z88" s="846"/>
      <c r="AA88" s="846"/>
      <c r="AB88" s="846"/>
      <c r="AC88" s="846"/>
      <c r="AD88" s="846"/>
      <c r="AE88" s="846"/>
      <c r="AF88" s="846"/>
      <c r="AG88" s="846"/>
      <c r="AH88" s="846"/>
      <c r="AI88" s="846"/>
      <c r="AJ88" s="846"/>
      <c r="AK88" s="846"/>
      <c r="AL88" s="846"/>
      <c r="AM88" s="846"/>
      <c r="AN88" s="846"/>
      <c r="AO88" s="846"/>
      <c r="AP88" s="846"/>
      <c r="AQ88" s="846"/>
      <c r="AR88" s="846"/>
      <c r="AS88" s="846"/>
      <c r="AT88" s="846"/>
      <c r="AU88" s="846"/>
      <c r="AV88" s="846"/>
      <c r="AW88" s="846"/>
      <c r="AX88" s="846"/>
      <c r="AY88" s="846"/>
      <c r="AZ88" s="346"/>
      <c r="BA88" s="558"/>
      <c r="BB88" s="557"/>
      <c r="BC88" s="415"/>
      <c r="BD88" s="408"/>
      <c r="BE88" s="408"/>
      <c r="BF88" s="408"/>
      <c r="BG88" s="419"/>
      <c r="BH88" s="415"/>
      <c r="BI88" s="408"/>
      <c r="BJ88" s="408"/>
      <c r="BK88" s="408"/>
      <c r="BL88" s="419"/>
      <c r="BM88" s="415"/>
      <c r="BN88" s="408"/>
      <c r="BO88" s="408"/>
      <c r="BP88" s="408"/>
      <c r="BQ88" s="419"/>
      <c r="BR88" s="415"/>
      <c r="BS88" s="408"/>
      <c r="BT88" s="408"/>
      <c r="BU88" s="408"/>
      <c r="BV88" s="408"/>
      <c r="BW88" s="408"/>
      <c r="BX88" s="408"/>
      <c r="BY88" s="409"/>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439" customFormat="true" ht="15" customHeight="true" x14ac:dyDescent="0.2">
      <c r="A89" s="147"/>
      <c r="B89" s="141"/>
      <c r="C89" s="112"/>
      <c r="D89" s="111"/>
      <c r="E89" s="111"/>
      <c r="F89" s="111"/>
      <c r="G89" s="110"/>
      <c r="H89" s="109"/>
      <c r="I89" s="111"/>
      <c r="J89" s="111"/>
      <c r="K89" s="111"/>
      <c r="L89" s="108"/>
      <c r="M89" s="112"/>
      <c r="N89" s="111"/>
      <c r="O89" s="111"/>
      <c r="P89" s="111"/>
      <c r="Q89" s="110"/>
      <c r="R89" s="109"/>
      <c r="S89" s="111"/>
      <c r="T89" s="111"/>
      <c r="U89" s="111"/>
      <c r="V89" s="111"/>
      <c r="W89" s="111"/>
      <c r="X89" s="111"/>
      <c r="Y89" s="108"/>
      <c r="Z89" s="846"/>
      <c r="AA89" s="846"/>
      <c r="AB89" s="846"/>
      <c r="AC89" s="846"/>
      <c r="AD89" s="846"/>
      <c r="AE89" s="846"/>
      <c r="AF89" s="846"/>
      <c r="AG89" s="846"/>
      <c r="AH89" s="846"/>
      <c r="AI89" s="846"/>
      <c r="AJ89" s="846"/>
      <c r="AK89" s="846"/>
      <c r="AL89" s="846"/>
      <c r="AM89" s="846"/>
      <c r="AN89" s="846"/>
      <c r="AO89" s="846"/>
      <c r="AP89" s="846"/>
      <c r="AQ89" s="846"/>
      <c r="AR89" s="846"/>
      <c r="AS89" s="846"/>
      <c r="AT89" s="846"/>
      <c r="AU89" s="846"/>
      <c r="AV89" s="846"/>
      <c r="AW89" s="846"/>
      <c r="AX89" s="846"/>
      <c r="AY89" s="846"/>
      <c r="AZ89" s="346"/>
      <c r="BA89" s="558"/>
      <c r="BB89" s="557"/>
      <c r="BC89" s="415"/>
      <c r="BD89" s="408"/>
      <c r="BE89" s="408"/>
      <c r="BF89" s="408"/>
      <c r="BG89" s="419"/>
      <c r="BH89" s="415"/>
      <c r="BI89" s="408"/>
      <c r="BJ89" s="408"/>
      <c r="BK89" s="408"/>
      <c r="BL89" s="419"/>
      <c r="BM89" s="415"/>
      <c r="BN89" s="408"/>
      <c r="BO89" s="408"/>
      <c r="BP89" s="408"/>
      <c r="BQ89" s="419"/>
      <c r="BR89" s="415"/>
      <c r="BS89" s="408"/>
      <c r="BT89" s="408"/>
      <c r="BU89" s="408"/>
      <c r="BV89" s="408"/>
      <c r="BW89" s="408"/>
      <c r="BX89" s="408"/>
      <c r="BY89" s="409"/>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439" customFormat="true" ht="15" customHeight="true" x14ac:dyDescent="0.2">
      <c r="A90" s="147"/>
      <c r="B90" s="141"/>
      <c r="C90" s="112"/>
      <c r="D90" s="111"/>
      <c r="E90" s="111"/>
      <c r="F90" s="111"/>
      <c r="G90" s="110"/>
      <c r="H90" s="109"/>
      <c r="I90" s="111"/>
      <c r="J90" s="111"/>
      <c r="K90" s="111"/>
      <c r="L90" s="108"/>
      <c r="M90" s="112"/>
      <c r="N90" s="111"/>
      <c r="O90" s="111"/>
      <c r="P90" s="111"/>
      <c r="Q90" s="110"/>
      <c r="R90" s="109"/>
      <c r="S90" s="111"/>
      <c r="T90" s="111"/>
      <c r="U90" s="111"/>
      <c r="V90" s="111"/>
      <c r="W90" s="111"/>
      <c r="X90" s="111"/>
      <c r="Y90" s="108"/>
      <c r="Z90" s="846"/>
      <c r="AA90" s="846"/>
      <c r="AB90" s="846"/>
      <c r="AC90" s="846"/>
      <c r="AD90" s="846"/>
      <c r="AE90" s="846"/>
      <c r="AF90" s="846"/>
      <c r="AG90" s="846"/>
      <c r="AH90" s="846"/>
      <c r="AI90" s="846"/>
      <c r="AJ90" s="846"/>
      <c r="AK90" s="846"/>
      <c r="AL90" s="846"/>
      <c r="AM90" s="846"/>
      <c r="AN90" s="846"/>
      <c r="AO90" s="846"/>
      <c r="AP90" s="846"/>
      <c r="AQ90" s="846"/>
      <c r="AR90" s="846"/>
      <c r="AS90" s="846"/>
      <c r="AT90" s="846"/>
      <c r="AU90" s="846"/>
      <c r="AV90" s="846"/>
      <c r="AW90" s="846"/>
      <c r="AX90" s="846"/>
      <c r="AY90" s="846"/>
      <c r="AZ90" s="346"/>
      <c r="BA90" s="558"/>
      <c r="BB90" s="557"/>
      <c r="BC90" s="415"/>
      <c r="BD90" s="408"/>
      <c r="BE90" s="408"/>
      <c r="BF90" s="408"/>
      <c r="BG90" s="419"/>
      <c r="BH90" s="415"/>
      <c r="BI90" s="408"/>
      <c r="BJ90" s="408"/>
      <c r="BK90" s="408"/>
      <c r="BL90" s="419"/>
      <c r="BM90" s="415"/>
      <c r="BN90" s="408"/>
      <c r="BO90" s="408"/>
      <c r="BP90" s="408"/>
      <c r="BQ90" s="419"/>
      <c r="BR90" s="415"/>
      <c r="BS90" s="408"/>
      <c r="BT90" s="408"/>
      <c r="BU90" s="408"/>
      <c r="BV90" s="408"/>
      <c r="BW90" s="408"/>
      <c r="BX90" s="408"/>
      <c r="BY90" s="409"/>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439" customFormat="true" ht="15" customHeight="true" x14ac:dyDescent="0.2">
      <c r="A91" s="171"/>
      <c r="B91" s="140"/>
      <c r="C91" s="107"/>
      <c r="D91" s="114"/>
      <c r="E91" s="114"/>
      <c r="F91" s="114"/>
      <c r="G91" s="113"/>
      <c r="H91" s="106"/>
      <c r="I91" s="114"/>
      <c r="J91" s="114"/>
      <c r="K91" s="114"/>
      <c r="L91" s="105"/>
      <c r="M91" s="107"/>
      <c r="N91" s="114"/>
      <c r="O91" s="114"/>
      <c r="P91" s="114"/>
      <c r="Q91" s="113"/>
      <c r="R91" s="106"/>
      <c r="S91" s="114"/>
      <c r="T91" s="114"/>
      <c r="U91" s="114"/>
      <c r="V91" s="114"/>
      <c r="W91" s="114"/>
      <c r="X91" s="114"/>
      <c r="Y91" s="105"/>
      <c r="Z91" s="846"/>
      <c r="AA91" s="846"/>
      <c r="AB91" s="846"/>
      <c r="AC91" s="846"/>
      <c r="AD91" s="846"/>
      <c r="AE91" s="846"/>
      <c r="AF91" s="846"/>
      <c r="AG91" s="846"/>
      <c r="AH91" s="846"/>
      <c r="AI91" s="846"/>
      <c r="AJ91" s="846"/>
      <c r="AK91" s="846"/>
      <c r="AL91" s="846"/>
      <c r="AM91" s="846"/>
      <c r="AN91" s="846"/>
      <c r="AO91" s="846"/>
      <c r="AP91" s="846"/>
      <c r="AQ91" s="846"/>
      <c r="AR91" s="846"/>
      <c r="AS91" s="846"/>
      <c r="AT91" s="846"/>
      <c r="AU91" s="846"/>
      <c r="AV91" s="846"/>
      <c r="AW91" s="846"/>
      <c r="AX91" s="846"/>
      <c r="AY91" s="846"/>
      <c r="AZ91" s="346"/>
      <c r="BA91" s="558"/>
      <c r="BB91" s="557"/>
      <c r="BC91" s="415"/>
      <c r="BD91" s="408"/>
      <c r="BE91" s="408"/>
      <c r="BF91" s="408"/>
      <c r="BG91" s="419"/>
      <c r="BH91" s="415"/>
      <c r="BI91" s="408"/>
      <c r="BJ91" s="408"/>
      <c r="BK91" s="408"/>
      <c r="BL91" s="419"/>
      <c r="BM91" s="415"/>
      <c r="BN91" s="408"/>
      <c r="BO91" s="408"/>
      <c r="BP91" s="408"/>
      <c r="BQ91" s="419"/>
      <c r="BR91" s="415"/>
      <c r="BS91" s="408"/>
      <c r="BT91" s="408"/>
      <c r="BU91" s="408"/>
      <c r="BV91" s="408"/>
      <c r="BW91" s="408"/>
      <c r="BX91" s="408"/>
      <c r="BY91" s="409"/>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439" customFormat="true" ht="15" customHeight="true" x14ac:dyDescent="0.2">
      <c r="A92" s="171"/>
      <c r="B92" s="140"/>
      <c r="C92" s="107"/>
      <c r="D92" s="114"/>
      <c r="E92" s="114"/>
      <c r="F92" s="114"/>
      <c r="G92" s="113"/>
      <c r="H92" s="106"/>
      <c r="I92" s="114"/>
      <c r="J92" s="114"/>
      <c r="K92" s="114"/>
      <c r="L92" s="105"/>
      <c r="M92" s="107"/>
      <c r="N92" s="114"/>
      <c r="O92" s="114"/>
      <c r="P92" s="114"/>
      <c r="Q92" s="113"/>
      <c r="R92" s="106"/>
      <c r="S92" s="114"/>
      <c r="T92" s="114"/>
      <c r="U92" s="114"/>
      <c r="V92" s="114"/>
      <c r="W92" s="114"/>
      <c r="X92" s="114"/>
      <c r="Y92" s="105"/>
      <c r="Z92" s="846"/>
      <c r="AA92" s="846"/>
      <c r="AB92" s="846"/>
      <c r="AC92" s="846"/>
      <c r="AD92" s="846"/>
      <c r="AE92" s="846"/>
      <c r="AF92" s="846"/>
      <c r="AG92" s="846"/>
      <c r="AH92" s="846"/>
      <c r="AI92" s="846"/>
      <c r="AJ92" s="846"/>
      <c r="AK92" s="846"/>
      <c r="AL92" s="846"/>
      <c r="AM92" s="846"/>
      <c r="AN92" s="846"/>
      <c r="AO92" s="846"/>
      <c r="AP92" s="846"/>
      <c r="AQ92" s="846"/>
      <c r="AR92" s="846"/>
      <c r="AS92" s="846"/>
      <c r="AT92" s="846"/>
      <c r="AU92" s="846"/>
      <c r="AV92" s="846"/>
      <c r="AW92" s="846"/>
      <c r="AX92" s="846"/>
      <c r="AY92" s="846"/>
      <c r="AZ92" s="346"/>
      <c r="BA92" s="558"/>
      <c r="BB92" s="557"/>
      <c r="BC92" s="415"/>
      <c r="BD92" s="408"/>
      <c r="BE92" s="408"/>
      <c r="BF92" s="408"/>
      <c r="BG92" s="419"/>
      <c r="BH92" s="415"/>
      <c r="BI92" s="408"/>
      <c r="BJ92" s="408"/>
      <c r="BK92" s="408"/>
      <c r="BL92" s="419"/>
      <c r="BM92" s="415"/>
      <c r="BN92" s="408"/>
      <c r="BO92" s="408"/>
      <c r="BP92" s="408"/>
      <c r="BQ92" s="419"/>
      <c r="BR92" s="415"/>
      <c r="BS92" s="408"/>
      <c r="BT92" s="408"/>
      <c r="BU92" s="408"/>
      <c r="BV92" s="408"/>
      <c r="BW92" s="408"/>
      <c r="BX92" s="408"/>
      <c r="BY92" s="409"/>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439" customFormat="true" ht="15" customHeight="true" x14ac:dyDescent="0.2">
      <c r="A93" s="146"/>
      <c r="B93" s="139"/>
      <c r="C93" s="162"/>
      <c r="D93" s="161"/>
      <c r="E93" s="161"/>
      <c r="F93" s="161"/>
      <c r="G93" s="150"/>
      <c r="H93" s="152"/>
      <c r="I93" s="161"/>
      <c r="J93" s="161"/>
      <c r="K93" s="161"/>
      <c r="L93" s="156"/>
      <c r="M93" s="162"/>
      <c r="N93" s="161"/>
      <c r="O93" s="161"/>
      <c r="P93" s="161"/>
      <c r="Q93" s="150"/>
      <c r="R93" s="152"/>
      <c r="S93" s="161"/>
      <c r="T93" s="161"/>
      <c r="U93" s="161"/>
      <c r="V93" s="161"/>
      <c r="W93" s="161"/>
      <c r="X93" s="161"/>
      <c r="Y93" s="156"/>
      <c r="Z93" s="846"/>
      <c r="AA93" s="846"/>
      <c r="AB93" s="846"/>
      <c r="AC93" s="846"/>
      <c r="AD93" s="846"/>
      <c r="AE93" s="846"/>
      <c r="AF93" s="846"/>
      <c r="AG93" s="846"/>
      <c r="AH93" s="846"/>
      <c r="AI93" s="846"/>
      <c r="AJ93" s="846"/>
      <c r="AK93" s="846"/>
      <c r="AL93" s="846"/>
      <c r="AM93" s="846"/>
      <c r="AN93" s="846"/>
      <c r="AO93" s="846"/>
      <c r="AP93" s="846"/>
      <c r="AQ93" s="846"/>
      <c r="AR93" s="846"/>
      <c r="AS93" s="846"/>
      <c r="AT93" s="846"/>
      <c r="AU93" s="846"/>
      <c r="AV93" s="846"/>
      <c r="AW93" s="846"/>
      <c r="AX93" s="846"/>
      <c r="AY93" s="846"/>
      <c r="AZ93" s="346"/>
      <c r="BA93" s="558"/>
      <c r="BB93" s="557"/>
      <c r="BC93" s="415"/>
      <c r="BD93" s="408"/>
      <c r="BE93" s="408"/>
      <c r="BF93" s="408"/>
      <c r="BG93" s="419"/>
      <c r="BH93" s="415"/>
      <c r="BI93" s="408"/>
      <c r="BJ93" s="408"/>
      <c r="BK93" s="408"/>
      <c r="BL93" s="419"/>
      <c r="BM93" s="415"/>
      <c r="BN93" s="408"/>
      <c r="BO93" s="408"/>
      <c r="BP93" s="408"/>
      <c r="BQ93" s="419"/>
      <c r="BR93" s="415"/>
      <c r="BS93" s="408"/>
      <c r="BT93" s="408"/>
      <c r="BU93" s="408"/>
      <c r="BV93" s="408"/>
      <c r="BW93" s="408"/>
      <c r="BX93" s="408"/>
      <c r="BY93" s="409"/>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439" customFormat="true" ht="15" customHeight="true" x14ac:dyDescent="0.2">
      <c r="A94" s="79"/>
      <c r="B94" s="139"/>
      <c r="C94" s="162"/>
      <c r="D94" s="160"/>
      <c r="E94" s="160"/>
      <c r="F94" s="160"/>
      <c r="G94" s="149"/>
      <c r="H94" s="152"/>
      <c r="I94" s="160"/>
      <c r="J94" s="160"/>
      <c r="K94" s="160"/>
      <c r="L94" s="155"/>
      <c r="M94" s="162"/>
      <c r="N94" s="160"/>
      <c r="O94" s="160"/>
      <c r="P94" s="160"/>
      <c r="Q94" s="149"/>
      <c r="R94" s="152"/>
      <c r="S94" s="160"/>
      <c r="T94" s="160"/>
      <c r="U94" s="160"/>
      <c r="V94" s="160"/>
      <c r="W94" s="160"/>
      <c r="X94" s="160"/>
      <c r="Y94" s="155"/>
      <c r="Z94" s="846"/>
      <c r="AA94" s="846"/>
      <c r="AB94" s="846"/>
      <c r="AC94" s="846"/>
      <c r="AD94" s="846"/>
      <c r="AE94" s="846"/>
      <c r="AF94" s="846"/>
      <c r="AG94" s="846"/>
      <c r="AH94" s="846"/>
      <c r="AI94" s="846"/>
      <c r="AJ94" s="846"/>
      <c r="AK94" s="846"/>
      <c r="AL94" s="846"/>
      <c r="AM94" s="846"/>
      <c r="AN94" s="846"/>
      <c r="AO94" s="846"/>
      <c r="AP94" s="846"/>
      <c r="AQ94" s="846"/>
      <c r="AR94" s="846"/>
      <c r="AS94" s="846"/>
      <c r="AT94" s="846"/>
      <c r="AU94" s="846"/>
      <c r="AV94" s="846"/>
      <c r="AW94" s="846"/>
      <c r="AX94" s="846"/>
      <c r="AY94" s="846"/>
      <c r="AZ94" s="346"/>
      <c r="BA94" s="558"/>
      <c r="BB94" s="557"/>
      <c r="BC94" s="415"/>
      <c r="BD94" s="408"/>
      <c r="BE94" s="408"/>
      <c r="BF94" s="408"/>
      <c r="BG94" s="419"/>
      <c r="BH94" s="415"/>
      <c r="BI94" s="408"/>
      <c r="BJ94" s="408"/>
      <c r="BK94" s="408"/>
      <c r="BL94" s="419"/>
      <c r="BM94" s="415"/>
      <c r="BN94" s="408"/>
      <c r="BO94" s="408"/>
      <c r="BP94" s="408"/>
      <c r="BQ94" s="419"/>
      <c r="BR94" s="415"/>
      <c r="BS94" s="408"/>
      <c r="BT94" s="408"/>
      <c r="BU94" s="408"/>
      <c r="BV94" s="408"/>
      <c r="BW94" s="408"/>
      <c r="BX94" s="408"/>
      <c r="BY94" s="409"/>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439" customFormat="true" ht="15" customHeight="true" x14ac:dyDescent="0.2">
      <c r="A95" s="146"/>
      <c r="B95" s="138"/>
      <c r="C95" s="104"/>
      <c r="D95" s="103"/>
      <c r="E95" s="103"/>
      <c r="F95" s="103"/>
      <c r="G95" s="102"/>
      <c r="H95" s="101"/>
      <c r="I95" s="103"/>
      <c r="J95" s="103"/>
      <c r="K95" s="103"/>
      <c r="L95" s="100"/>
      <c r="M95" s="104"/>
      <c r="N95" s="103"/>
      <c r="O95" s="103"/>
      <c r="P95" s="103"/>
      <c r="Q95" s="102"/>
      <c r="R95" s="101"/>
      <c r="S95" s="103"/>
      <c r="T95" s="103"/>
      <c r="U95" s="103"/>
      <c r="V95" s="103"/>
      <c r="W95" s="103"/>
      <c r="X95" s="103"/>
      <c r="Y95" s="100"/>
      <c r="Z95" s="846"/>
      <c r="AA95" s="846"/>
      <c r="AB95" s="846"/>
      <c r="AC95" s="846"/>
      <c r="AD95" s="846"/>
      <c r="AE95" s="846"/>
      <c r="AF95" s="846"/>
      <c r="AG95" s="846"/>
      <c r="AH95" s="846"/>
      <c r="AI95" s="846"/>
      <c r="AJ95" s="846"/>
      <c r="AK95" s="846"/>
      <c r="AL95" s="846"/>
      <c r="AM95" s="846"/>
      <c r="AN95" s="846"/>
      <c r="AO95" s="846"/>
      <c r="AP95" s="846"/>
      <c r="AQ95" s="846"/>
      <c r="AR95" s="846"/>
      <c r="AS95" s="846"/>
      <c r="AT95" s="846"/>
      <c r="AU95" s="846"/>
      <c r="AV95" s="846"/>
      <c r="AW95" s="846"/>
      <c r="AX95" s="846"/>
      <c r="AY95" s="846"/>
      <c r="AZ95" s="346"/>
      <c r="BA95" s="558"/>
      <c r="BB95" s="557"/>
      <c r="BC95" s="415"/>
      <c r="BD95" s="408"/>
      <c r="BE95" s="408"/>
      <c r="BF95" s="408"/>
      <c r="BG95" s="419"/>
      <c r="BH95" s="415"/>
      <c r="BI95" s="408"/>
      <c r="BJ95" s="408"/>
      <c r="BK95" s="408"/>
      <c r="BL95" s="419"/>
      <c r="BM95" s="415"/>
      <c r="BN95" s="408"/>
      <c r="BO95" s="408"/>
      <c r="BP95" s="408"/>
      <c r="BQ95" s="419"/>
      <c r="BR95" s="415"/>
      <c r="BS95" s="408"/>
      <c r="BT95" s="408"/>
      <c r="BU95" s="408"/>
      <c r="BV95" s="408"/>
      <c r="BW95" s="408"/>
      <c r="BX95" s="408"/>
      <c r="BY95" s="409"/>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318" customFormat="true" ht="15" customHeight="true" x14ac:dyDescent="0.2">
      <c r="A96" s="79"/>
      <c r="B96" s="138"/>
      <c r="C96" s="104"/>
      <c r="D96" s="103"/>
      <c r="E96" s="103"/>
      <c r="F96" s="103"/>
      <c r="G96" s="102"/>
      <c r="H96" s="101"/>
      <c r="I96" s="103"/>
      <c r="J96" s="103"/>
      <c r="K96" s="103"/>
      <c r="L96" s="100"/>
      <c r="M96" s="104"/>
      <c r="N96" s="103"/>
      <c r="O96" s="103"/>
      <c r="P96" s="103"/>
      <c r="Q96" s="102"/>
      <c r="R96" s="101"/>
      <c r="S96" s="103"/>
      <c r="T96" s="103"/>
      <c r="U96" s="103"/>
      <c r="V96" s="103"/>
      <c r="W96" s="103"/>
      <c r="X96" s="103"/>
      <c r="Y96" s="100"/>
      <c r="Z96" s="846"/>
      <c r="AA96" s="846"/>
      <c r="AB96" s="846"/>
      <c r="AC96" s="846"/>
      <c r="AD96" s="846"/>
      <c r="AE96" s="846"/>
      <c r="AF96" s="846"/>
      <c r="AG96" s="846"/>
      <c r="AH96" s="846"/>
      <c r="AI96" s="846"/>
      <c r="AJ96" s="846"/>
      <c r="AK96" s="846"/>
      <c r="AL96" s="846"/>
      <c r="AM96" s="846"/>
      <c r="AN96" s="846"/>
      <c r="AO96" s="846"/>
      <c r="AP96" s="846"/>
      <c r="AQ96" s="846"/>
      <c r="AR96" s="846"/>
      <c r="AS96" s="846"/>
      <c r="AT96" s="846"/>
      <c r="AU96" s="846"/>
      <c r="AV96" s="846"/>
      <c r="AW96" s="846"/>
      <c r="AX96" s="846"/>
      <c r="AY96" s="846"/>
      <c r="AZ96" s="346"/>
      <c r="BA96" s="558"/>
      <c r="BB96" s="557"/>
      <c r="BC96" s="415"/>
      <c r="BD96" s="408"/>
      <c r="BE96" s="408"/>
      <c r="BF96" s="408"/>
      <c r="BG96" s="419"/>
      <c r="BH96" s="415"/>
      <c r="BI96" s="408"/>
      <c r="BJ96" s="408"/>
      <c r="BK96" s="408"/>
      <c r="BL96" s="419"/>
      <c r="BM96" s="415"/>
      <c r="BN96" s="408"/>
      <c r="BO96" s="408"/>
      <c r="BP96" s="408"/>
      <c r="BQ96" s="419"/>
      <c r="BR96" s="415"/>
      <c r="BS96" s="408"/>
      <c r="BT96" s="408"/>
      <c r="BU96" s="408"/>
      <c r="BV96" s="408"/>
      <c r="BW96" s="408"/>
      <c r="BX96" s="408"/>
      <c r="BY96" s="409"/>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318" customFormat="true" ht="15" customHeight="true" x14ac:dyDescent="0.2">
      <c r="A97" s="146"/>
      <c r="B97" s="138"/>
      <c r="C97" s="104"/>
      <c r="D97" s="103"/>
      <c r="E97" s="103"/>
      <c r="F97" s="103"/>
      <c r="G97" s="102"/>
      <c r="H97" s="101"/>
      <c r="I97" s="103"/>
      <c r="J97" s="103"/>
      <c r="K97" s="103"/>
      <c r="L97" s="100"/>
      <c r="M97" s="104"/>
      <c r="N97" s="103"/>
      <c r="O97" s="103"/>
      <c r="P97" s="103"/>
      <c r="Q97" s="102"/>
      <c r="R97" s="101"/>
      <c r="S97" s="103"/>
      <c r="T97" s="103"/>
      <c r="U97" s="103"/>
      <c r="V97" s="103"/>
      <c r="W97" s="103"/>
      <c r="X97" s="103"/>
      <c r="Y97" s="100"/>
      <c r="Z97" s="846"/>
      <c r="AA97" s="846"/>
      <c r="AB97" s="846"/>
      <c r="AC97" s="846"/>
      <c r="AD97" s="846"/>
      <c r="AE97" s="846"/>
      <c r="AF97" s="846"/>
      <c r="AG97" s="846"/>
      <c r="AH97" s="846"/>
      <c r="AI97" s="846"/>
      <c r="AJ97" s="846"/>
      <c r="AK97" s="846"/>
      <c r="AL97" s="846"/>
      <c r="AM97" s="846"/>
      <c r="AN97" s="846"/>
      <c r="AO97" s="846"/>
      <c r="AP97" s="846"/>
      <c r="AQ97" s="846"/>
      <c r="AR97" s="846"/>
      <c r="AS97" s="846"/>
      <c r="AT97" s="846"/>
      <c r="AU97" s="846"/>
      <c r="AV97" s="846"/>
      <c r="AW97" s="846"/>
      <c r="AX97" s="846"/>
      <c r="AY97" s="846"/>
      <c r="AZ97" s="346"/>
      <c r="BA97" s="558"/>
      <c r="BB97" s="557"/>
      <c r="BC97" s="415"/>
      <c r="BD97" s="408"/>
      <c r="BE97" s="408"/>
      <c r="BF97" s="408"/>
      <c r="BG97" s="419"/>
      <c r="BH97" s="415"/>
      <c r="BI97" s="408"/>
      <c r="BJ97" s="408"/>
      <c r="BK97" s="408"/>
      <c r="BL97" s="419"/>
      <c r="BM97" s="415"/>
      <c r="BN97" s="408"/>
      <c r="BO97" s="408"/>
      <c r="BP97" s="408"/>
      <c r="BQ97" s="419"/>
      <c r="BR97" s="415"/>
      <c r="BS97" s="408"/>
      <c r="BT97" s="408"/>
      <c r="BU97" s="408"/>
      <c r="BV97" s="408"/>
      <c r="BW97" s="408"/>
      <c r="BX97" s="408"/>
      <c r="BY97" s="409"/>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318" customFormat="true" ht="15" customHeight="true" x14ac:dyDescent="0.2">
      <c r="A98" s="79"/>
      <c r="B98" s="138"/>
      <c r="C98" s="104"/>
      <c r="D98" s="103"/>
      <c r="E98" s="103"/>
      <c r="F98" s="103"/>
      <c r="G98" s="102"/>
      <c r="H98" s="101"/>
      <c r="I98" s="103"/>
      <c r="J98" s="103"/>
      <c r="K98" s="103"/>
      <c r="L98" s="100"/>
      <c r="M98" s="104"/>
      <c r="N98" s="103"/>
      <c r="O98" s="103"/>
      <c r="P98" s="103"/>
      <c r="Q98" s="102"/>
      <c r="R98" s="101"/>
      <c r="S98" s="103"/>
      <c r="T98" s="103"/>
      <c r="U98" s="103"/>
      <c r="V98" s="103"/>
      <c r="W98" s="103"/>
      <c r="X98" s="103"/>
      <c r="Y98" s="100"/>
      <c r="Z98" s="846"/>
      <c r="AA98" s="846"/>
      <c r="AB98" s="846"/>
      <c r="AC98" s="846"/>
      <c r="AD98" s="846"/>
      <c r="AE98" s="846"/>
      <c r="AF98" s="846"/>
      <c r="AG98" s="846"/>
      <c r="AH98" s="846"/>
      <c r="AI98" s="846"/>
      <c r="AJ98" s="846"/>
      <c r="AK98" s="846"/>
      <c r="AL98" s="846"/>
      <c r="AM98" s="846"/>
      <c r="AN98" s="846"/>
      <c r="AO98" s="846"/>
      <c r="AP98" s="846"/>
      <c r="AQ98" s="846"/>
      <c r="AR98" s="846"/>
      <c r="AS98" s="846"/>
      <c r="AT98" s="846"/>
      <c r="AU98" s="846"/>
      <c r="AV98" s="846"/>
      <c r="AW98" s="846"/>
      <c r="AX98" s="846"/>
      <c r="AY98" s="846"/>
      <c r="AZ98" s="346"/>
      <c r="BA98" s="558"/>
      <c r="BB98" s="557"/>
      <c r="BC98" s="415"/>
      <c r="BD98" s="408"/>
      <c r="BE98" s="408"/>
      <c r="BF98" s="408"/>
      <c r="BG98" s="419"/>
      <c r="BH98" s="415"/>
      <c r="BI98" s="408"/>
      <c r="BJ98" s="408"/>
      <c r="BK98" s="408"/>
      <c r="BL98" s="419"/>
      <c r="BM98" s="415"/>
      <c r="BN98" s="408"/>
      <c r="BO98" s="408"/>
      <c r="BP98" s="408"/>
      <c r="BQ98" s="419"/>
      <c r="BR98" s="415"/>
      <c r="BS98" s="408"/>
      <c r="BT98" s="408"/>
      <c r="BU98" s="408"/>
      <c r="BV98" s="408"/>
      <c r="BW98" s="408"/>
      <c r="BX98" s="408"/>
      <c r="BY98" s="409"/>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318" customFormat="true" ht="15" customHeight="true" x14ac:dyDescent="0.2">
      <c r="A99" s="79"/>
      <c r="B99" s="138"/>
      <c r="C99" s="104"/>
      <c r="D99" s="103"/>
      <c r="E99" s="103"/>
      <c r="F99" s="103"/>
      <c r="G99" s="102"/>
      <c r="H99" s="101"/>
      <c r="I99" s="103"/>
      <c r="J99" s="103"/>
      <c r="K99" s="103"/>
      <c r="L99" s="100"/>
      <c r="M99" s="104"/>
      <c r="N99" s="103"/>
      <c r="O99" s="103"/>
      <c r="P99" s="103"/>
      <c r="Q99" s="102"/>
      <c r="R99" s="101"/>
      <c r="S99" s="103"/>
      <c r="T99" s="103"/>
      <c r="U99" s="103"/>
      <c r="V99" s="103"/>
      <c r="W99" s="103"/>
      <c r="X99" s="103"/>
      <c r="Y99" s="100"/>
      <c r="Z99" s="846"/>
      <c r="AA99" s="846"/>
      <c r="AB99" s="846"/>
      <c r="AC99" s="846"/>
      <c r="AD99" s="846"/>
      <c r="AE99" s="846"/>
      <c r="AF99" s="846"/>
      <c r="AG99" s="846"/>
      <c r="AH99" s="846"/>
      <c r="AI99" s="846"/>
      <c r="AJ99" s="846"/>
      <c r="AK99" s="846"/>
      <c r="AL99" s="846"/>
      <c r="AM99" s="846"/>
      <c r="AN99" s="846"/>
      <c r="AO99" s="846"/>
      <c r="AP99" s="846"/>
      <c r="AQ99" s="846"/>
      <c r="AR99" s="846"/>
      <c r="AS99" s="846"/>
      <c r="AT99" s="846"/>
      <c r="AU99" s="846"/>
      <c r="AV99" s="846"/>
      <c r="AW99" s="846"/>
      <c r="AX99" s="846"/>
      <c r="AY99" s="846"/>
      <c r="AZ99" s="346"/>
      <c r="BA99" s="558"/>
      <c r="BB99" s="557"/>
      <c r="BC99" s="415"/>
      <c r="BD99" s="408"/>
      <c r="BE99" s="408"/>
      <c r="BF99" s="408"/>
      <c r="BG99" s="419"/>
      <c r="BH99" s="415"/>
      <c r="BI99" s="408"/>
      <c r="BJ99" s="408"/>
      <c r="BK99" s="408"/>
      <c r="BL99" s="419"/>
      <c r="BM99" s="415"/>
      <c r="BN99" s="408"/>
      <c r="BO99" s="408"/>
      <c r="BP99" s="408"/>
      <c r="BQ99" s="419"/>
      <c r="BR99" s="415"/>
      <c r="BS99" s="408"/>
      <c r="BT99" s="408"/>
      <c r="BU99" s="408"/>
      <c r="BV99" s="408"/>
      <c r="BW99" s="408"/>
      <c r="BX99" s="408"/>
      <c r="BY99" s="409"/>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318" customFormat="true" ht="15" customHeight="true" x14ac:dyDescent="0.2">
      <c r="A100" s="79"/>
      <c r="B100" s="138"/>
      <c r="C100" s="104"/>
      <c r="D100" s="103"/>
      <c r="E100" s="103"/>
      <c r="F100" s="103"/>
      <c r="G100" s="102"/>
      <c r="H100" s="101"/>
      <c r="I100" s="103"/>
      <c r="J100" s="103"/>
      <c r="K100" s="103"/>
      <c r="L100" s="100"/>
      <c r="M100" s="104"/>
      <c r="N100" s="103"/>
      <c r="O100" s="103"/>
      <c r="P100" s="103"/>
      <c r="Q100" s="102"/>
      <c r="R100" s="101"/>
      <c r="S100" s="103"/>
      <c r="T100" s="103"/>
      <c r="U100" s="103"/>
      <c r="V100" s="103"/>
      <c r="W100" s="103"/>
      <c r="X100" s="103"/>
      <c r="Y100" s="100"/>
      <c r="Z100" s="846"/>
      <c r="AA100" s="846"/>
      <c r="AB100" s="846"/>
      <c r="AC100" s="846"/>
      <c r="AD100" s="846"/>
      <c r="AE100" s="846"/>
      <c r="AF100" s="846"/>
      <c r="AG100" s="846"/>
      <c r="AH100" s="846"/>
      <c r="AI100" s="846"/>
      <c r="AJ100" s="846"/>
      <c r="AK100" s="846"/>
      <c r="AL100" s="846"/>
      <c r="AM100" s="846"/>
      <c r="AN100" s="846"/>
      <c r="AO100" s="846"/>
      <c r="AP100" s="846"/>
      <c r="AQ100" s="846"/>
      <c r="AR100" s="846"/>
      <c r="AS100" s="846"/>
      <c r="AT100" s="846"/>
      <c r="AU100" s="846"/>
      <c r="AV100" s="846"/>
      <c r="AW100" s="846"/>
      <c r="AX100" s="846"/>
      <c r="AY100" s="846"/>
      <c r="AZ100" s="346"/>
      <c r="BA100" s="558"/>
      <c r="BB100" s="557"/>
      <c r="BC100" s="415"/>
      <c r="BD100" s="408"/>
      <c r="BE100" s="408"/>
      <c r="BF100" s="408"/>
      <c r="BG100" s="419"/>
      <c r="BH100" s="415"/>
      <c r="BI100" s="408"/>
      <c r="BJ100" s="408"/>
      <c r="BK100" s="408"/>
      <c r="BL100" s="419"/>
      <c r="BM100" s="415"/>
      <c r="BN100" s="408"/>
      <c r="BO100" s="408"/>
      <c r="BP100" s="408"/>
      <c r="BQ100" s="419"/>
      <c r="BR100" s="415"/>
      <c r="BS100" s="408"/>
      <c r="BT100" s="408"/>
      <c r="BU100" s="408"/>
      <c r="BV100" s="408"/>
      <c r="BW100" s="408"/>
      <c r="BX100" s="408"/>
      <c r="BY100" s="409"/>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318" customFormat="true" ht="15" customHeight="true" x14ac:dyDescent="0.2">
      <c r="A101" s="146"/>
      <c r="B101" s="138"/>
      <c r="C101" s="104"/>
      <c r="D101" s="103"/>
      <c r="E101" s="103"/>
      <c r="F101" s="103"/>
      <c r="G101" s="102"/>
      <c r="H101" s="101"/>
      <c r="I101" s="103"/>
      <c r="J101" s="103"/>
      <c r="K101" s="103"/>
      <c r="L101" s="100"/>
      <c r="M101" s="104"/>
      <c r="N101" s="103"/>
      <c r="O101" s="103"/>
      <c r="P101" s="103"/>
      <c r="Q101" s="102"/>
      <c r="R101" s="101"/>
      <c r="S101" s="103"/>
      <c r="T101" s="103"/>
      <c r="U101" s="103"/>
      <c r="V101" s="103"/>
      <c r="W101" s="103"/>
      <c r="X101" s="103"/>
      <c r="Y101" s="100"/>
      <c r="Z101" s="846"/>
      <c r="AA101" s="846"/>
      <c r="AB101" s="846"/>
      <c r="AC101" s="846"/>
      <c r="AD101" s="846"/>
      <c r="AE101" s="846"/>
      <c r="AF101" s="846"/>
      <c r="AG101" s="846"/>
      <c r="AH101" s="846"/>
      <c r="AI101" s="846"/>
      <c r="AJ101" s="846"/>
      <c r="AK101" s="846"/>
      <c r="AL101" s="846"/>
      <c r="AM101" s="846"/>
      <c r="AN101" s="846"/>
      <c r="AO101" s="846"/>
      <c r="AP101" s="846"/>
      <c r="AQ101" s="846"/>
      <c r="AR101" s="846"/>
      <c r="AS101" s="846"/>
      <c r="AT101" s="846"/>
      <c r="AU101" s="846"/>
      <c r="AV101" s="846"/>
      <c r="AW101" s="846"/>
      <c r="AX101" s="846"/>
      <c r="AY101" s="846"/>
      <c r="AZ101" s="346"/>
      <c r="BA101" s="558"/>
      <c r="BB101" s="557"/>
      <c r="BC101" s="415"/>
      <c r="BD101" s="408"/>
      <c r="BE101" s="408"/>
      <c r="BF101" s="408"/>
      <c r="BG101" s="419"/>
      <c r="BH101" s="415"/>
      <c r="BI101" s="408"/>
      <c r="BJ101" s="408"/>
      <c r="BK101" s="408"/>
      <c r="BL101" s="419"/>
      <c r="BM101" s="415"/>
      <c r="BN101" s="408"/>
      <c r="BO101" s="408"/>
      <c r="BP101" s="408"/>
      <c r="BQ101" s="419"/>
      <c r="BR101" s="415"/>
      <c r="BS101" s="408"/>
      <c r="BT101" s="408"/>
      <c r="BU101" s="408"/>
      <c r="BV101" s="408"/>
      <c r="BW101" s="408"/>
      <c r="BX101" s="408"/>
      <c r="BY101" s="409"/>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318" customFormat="true" ht="15" customHeight="true" x14ac:dyDescent="0.2">
      <c r="A102" s="79"/>
      <c r="B102" s="138"/>
      <c r="C102" s="104"/>
      <c r="D102" s="103"/>
      <c r="E102" s="103"/>
      <c r="F102" s="103"/>
      <c r="G102" s="102"/>
      <c r="H102" s="101"/>
      <c r="I102" s="103"/>
      <c r="J102" s="103"/>
      <c r="K102" s="103"/>
      <c r="L102" s="100"/>
      <c r="M102" s="104"/>
      <c r="N102" s="103"/>
      <c r="O102" s="103"/>
      <c r="P102" s="103"/>
      <c r="Q102" s="102"/>
      <c r="R102" s="101"/>
      <c r="S102" s="103"/>
      <c r="T102" s="103"/>
      <c r="U102" s="103"/>
      <c r="V102" s="103"/>
      <c r="W102" s="103"/>
      <c r="X102" s="103"/>
      <c r="Y102" s="100"/>
      <c r="Z102" s="846"/>
      <c r="AA102" s="846"/>
      <c r="AB102" s="846"/>
      <c r="AC102" s="846"/>
      <c r="AD102" s="846"/>
      <c r="AE102" s="846"/>
      <c r="AF102" s="846"/>
      <c r="AG102" s="846"/>
      <c r="AH102" s="846"/>
      <c r="AI102" s="846"/>
      <c r="AJ102" s="846"/>
      <c r="AK102" s="846"/>
      <c r="AL102" s="846"/>
      <c r="AM102" s="846"/>
      <c r="AN102" s="846"/>
      <c r="AO102" s="846"/>
      <c r="AP102" s="846"/>
      <c r="AQ102" s="846"/>
      <c r="AR102" s="846"/>
      <c r="AS102" s="846"/>
      <c r="AT102" s="846"/>
      <c r="AU102" s="846"/>
      <c r="AV102" s="846"/>
      <c r="AW102" s="846"/>
      <c r="AX102" s="846"/>
      <c r="AY102" s="846"/>
      <c r="AZ102" s="346"/>
      <c r="BA102" s="558"/>
      <c r="BB102" s="557"/>
      <c r="BC102" s="415"/>
      <c r="BD102" s="408"/>
      <c r="BE102" s="408"/>
      <c r="BF102" s="408"/>
      <c r="BG102" s="419"/>
      <c r="BH102" s="415"/>
      <c r="BI102" s="408"/>
      <c r="BJ102" s="408"/>
      <c r="BK102" s="408"/>
      <c r="BL102" s="419"/>
      <c r="BM102" s="415"/>
      <c r="BN102" s="408"/>
      <c r="BO102" s="408"/>
      <c r="BP102" s="408"/>
      <c r="BQ102" s="419"/>
      <c r="BR102" s="415"/>
      <c r="BS102" s="408"/>
      <c r="BT102" s="408"/>
      <c r="BU102" s="408"/>
      <c r="BV102" s="408"/>
      <c r="BW102" s="408"/>
      <c r="BX102" s="408"/>
      <c r="BY102" s="409"/>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318" customFormat="true" ht="15" customHeight="true" x14ac:dyDescent="0.2">
      <c r="A103" s="79"/>
      <c r="B103" s="138"/>
      <c r="C103" s="104"/>
      <c r="D103" s="103"/>
      <c r="E103" s="103"/>
      <c r="F103" s="103"/>
      <c r="G103" s="102"/>
      <c r="H103" s="101"/>
      <c r="I103" s="103"/>
      <c r="J103" s="103"/>
      <c r="K103" s="103"/>
      <c r="L103" s="100"/>
      <c r="M103" s="104"/>
      <c r="N103" s="103"/>
      <c r="O103" s="103"/>
      <c r="P103" s="103"/>
      <c r="Q103" s="102"/>
      <c r="R103" s="101"/>
      <c r="S103" s="103"/>
      <c r="T103" s="103"/>
      <c r="U103" s="103"/>
      <c r="V103" s="103"/>
      <c r="W103" s="103"/>
      <c r="X103" s="103"/>
      <c r="Y103" s="100"/>
      <c r="Z103" s="846"/>
      <c r="AA103" s="846"/>
      <c r="AB103" s="846"/>
      <c r="AC103" s="846"/>
      <c r="AD103" s="846"/>
      <c r="AE103" s="846"/>
      <c r="AF103" s="846"/>
      <c r="AG103" s="846"/>
      <c r="AH103" s="846"/>
      <c r="AI103" s="846"/>
      <c r="AJ103" s="846"/>
      <c r="AK103" s="846"/>
      <c r="AL103" s="846"/>
      <c r="AM103" s="846"/>
      <c r="AN103" s="846"/>
      <c r="AO103" s="846"/>
      <c r="AP103" s="846"/>
      <c r="AQ103" s="846"/>
      <c r="AR103" s="846"/>
      <c r="AS103" s="846"/>
      <c r="AT103" s="846"/>
      <c r="AU103" s="846"/>
      <c r="AV103" s="846"/>
      <c r="AW103" s="846"/>
      <c r="AX103" s="846"/>
      <c r="AY103" s="846"/>
      <c r="AZ103" s="346"/>
      <c r="BA103" s="558"/>
      <c r="BB103" s="557"/>
      <c r="BC103" s="415"/>
      <c r="BD103" s="408"/>
      <c r="BE103" s="408"/>
      <c r="BF103" s="408"/>
      <c r="BG103" s="419"/>
      <c r="BH103" s="415"/>
      <c r="BI103" s="408"/>
      <c r="BJ103" s="408"/>
      <c r="BK103" s="408"/>
      <c r="BL103" s="419"/>
      <c r="BM103" s="415"/>
      <c r="BN103" s="408"/>
      <c r="BO103" s="408"/>
      <c r="BP103" s="408"/>
      <c r="BQ103" s="419"/>
      <c r="BR103" s="415"/>
      <c r="BS103" s="408"/>
      <c r="BT103" s="408"/>
      <c r="BU103" s="408"/>
      <c r="BV103" s="408"/>
      <c r="BW103" s="408"/>
      <c r="BX103" s="408"/>
      <c r="BY103" s="409"/>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318" customFormat="true" ht="15" customHeight="true" x14ac:dyDescent="0.2">
      <c r="A104" s="79"/>
      <c r="B104" s="138"/>
      <c r="C104" s="104"/>
      <c r="D104" s="103"/>
      <c r="E104" s="103"/>
      <c r="F104" s="103"/>
      <c r="G104" s="102"/>
      <c r="H104" s="101"/>
      <c r="I104" s="103"/>
      <c r="J104" s="103"/>
      <c r="K104" s="103"/>
      <c r="L104" s="100"/>
      <c r="M104" s="104"/>
      <c r="N104" s="103"/>
      <c r="O104" s="103"/>
      <c r="P104" s="103"/>
      <c r="Q104" s="102"/>
      <c r="R104" s="101"/>
      <c r="S104" s="103"/>
      <c r="T104" s="103"/>
      <c r="U104" s="103"/>
      <c r="V104" s="103"/>
      <c r="W104" s="103"/>
      <c r="X104" s="103"/>
      <c r="Y104" s="100"/>
      <c r="Z104" s="846"/>
      <c r="AA104" s="846"/>
      <c r="AB104" s="846"/>
      <c r="AC104" s="846"/>
      <c r="AD104" s="846"/>
      <c r="AE104" s="846"/>
      <c r="AF104" s="846"/>
      <c r="AG104" s="846"/>
      <c r="AH104" s="846"/>
      <c r="AI104" s="846"/>
      <c r="AJ104" s="846"/>
      <c r="AK104" s="846"/>
      <c r="AL104" s="846"/>
      <c r="AM104" s="846"/>
      <c r="AN104" s="846"/>
      <c r="AO104" s="846"/>
      <c r="AP104" s="846"/>
      <c r="AQ104" s="846"/>
      <c r="AR104" s="846"/>
      <c r="AS104" s="846"/>
      <c r="AT104" s="846"/>
      <c r="AU104" s="846"/>
      <c r="AV104" s="846"/>
      <c r="AW104" s="846"/>
      <c r="AX104" s="846"/>
      <c r="AY104" s="846"/>
      <c r="AZ104" s="346"/>
      <c r="BA104" s="558"/>
      <c r="BB104" s="557"/>
      <c r="BC104" s="415"/>
      <c r="BD104" s="408"/>
      <c r="BE104" s="408"/>
      <c r="BF104" s="408"/>
      <c r="BG104" s="419"/>
      <c r="BH104" s="415"/>
      <c r="BI104" s="408"/>
      <c r="BJ104" s="408"/>
      <c r="BK104" s="408"/>
      <c r="BL104" s="419"/>
      <c r="BM104" s="415"/>
      <c r="BN104" s="408"/>
      <c r="BO104" s="408"/>
      <c r="BP104" s="408"/>
      <c r="BQ104" s="419"/>
      <c r="BR104" s="415"/>
      <c r="BS104" s="408"/>
      <c r="BT104" s="408"/>
      <c r="BU104" s="408"/>
      <c r="BV104" s="408"/>
      <c r="BW104" s="408"/>
      <c r="BX104" s="408"/>
      <c r="BY104" s="409"/>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318" customFormat="true" ht="15" customHeight="true" x14ac:dyDescent="0.2">
      <c r="A105" s="143"/>
      <c r="B105" s="137"/>
      <c r="C105" s="99"/>
      <c r="D105" s="98"/>
      <c r="E105" s="98"/>
      <c r="F105" s="98"/>
      <c r="G105" s="97"/>
      <c r="H105" s="96"/>
      <c r="I105" s="98"/>
      <c r="J105" s="98"/>
      <c r="K105" s="98"/>
      <c r="L105" s="95"/>
      <c r="M105" s="99"/>
      <c r="N105" s="98"/>
      <c r="O105" s="98"/>
      <c r="P105" s="98"/>
      <c r="Q105" s="97"/>
      <c r="R105" s="96"/>
      <c r="S105" s="98"/>
      <c r="T105" s="98"/>
      <c r="U105" s="98"/>
      <c r="V105" s="98"/>
      <c r="W105" s="98"/>
      <c r="X105" s="98"/>
      <c r="Y105" s="95"/>
      <c r="Z105" s="846"/>
      <c r="AA105" s="846"/>
      <c r="AB105" s="846"/>
      <c r="AC105" s="846"/>
      <c r="AD105" s="846"/>
      <c r="AE105" s="846"/>
      <c r="AF105" s="846"/>
      <c r="AG105" s="846"/>
      <c r="AH105" s="846"/>
      <c r="AI105" s="846"/>
      <c r="AJ105" s="846"/>
      <c r="AK105" s="846"/>
      <c r="AL105" s="846"/>
      <c r="AM105" s="846"/>
      <c r="AN105" s="846"/>
      <c r="AO105" s="846"/>
      <c r="AP105" s="846"/>
      <c r="AQ105" s="846"/>
      <c r="AR105" s="846"/>
      <c r="AS105" s="846"/>
      <c r="AT105" s="846"/>
      <c r="AU105" s="846"/>
      <c r="AV105" s="846"/>
      <c r="AW105" s="846"/>
      <c r="AX105" s="846"/>
      <c r="AY105" s="846"/>
      <c r="AZ105" s="346"/>
      <c r="BA105" s="558"/>
      <c r="BB105" s="557"/>
      <c r="BC105" s="418"/>
      <c r="BD105" s="417"/>
      <c r="BE105" s="417"/>
      <c r="BF105" s="417"/>
      <c r="BG105" s="421"/>
      <c r="BH105" s="418"/>
      <c r="BI105" s="417"/>
      <c r="BJ105" s="417"/>
      <c r="BK105" s="417"/>
      <c r="BL105" s="421"/>
      <c r="BM105" s="418"/>
      <c r="BN105" s="417"/>
      <c r="BO105" s="417"/>
      <c r="BP105" s="417"/>
      <c r="BQ105" s="421"/>
      <c r="BR105" s="418"/>
      <c r="BS105" s="417"/>
      <c r="BT105" s="417"/>
      <c r="BU105" s="417"/>
      <c r="BV105" s="417"/>
      <c r="BW105" s="417"/>
      <c r="BX105" s="417"/>
      <c r="BY105" s="420"/>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318" customFormat="true" ht="250.15" customHeight="true" x14ac:dyDescent="0.2">
      <c r="A106" s="440"/>
      <c r="B106" s="174"/>
      <c r="C106" s="173"/>
      <c r="D106" s="173"/>
      <c r="E106" s="173"/>
      <c r="F106" s="173"/>
      <c r="G106" s="173"/>
      <c r="H106" s="173"/>
      <c r="I106" s="173"/>
      <c r="J106" s="173"/>
      <c r="K106" s="173"/>
      <c r="L106" s="173"/>
      <c r="M106" s="173"/>
      <c r="N106" s="173"/>
      <c r="O106" s="173"/>
      <c r="P106" s="173"/>
      <c r="Q106" s="173"/>
      <c r="R106" s="173"/>
      <c r="S106" s="173"/>
      <c r="T106" s="173"/>
      <c r="U106" s="173"/>
      <c r="V106" s="173"/>
      <c r="W106" s="173"/>
      <c r="X106" s="173"/>
      <c r="Y106" s="173"/>
      <c r="Z106" s="346"/>
      <c r="AA106" s="346"/>
      <c r="AB106" s="346"/>
      <c r="AC106" s="346"/>
      <c r="AD106" s="346"/>
      <c r="AE106" s="346"/>
      <c r="AF106" s="346"/>
      <c r="AG106" s="346"/>
      <c r="AH106" s="346"/>
      <c r="AI106" s="346"/>
      <c r="AJ106" s="346"/>
      <c r="AK106" s="346"/>
      <c r="AL106" s="346"/>
      <c r="AM106" s="346"/>
      <c r="AN106" s="346"/>
      <c r="AO106" s="346"/>
      <c r="AP106" s="346"/>
      <c r="AQ106" s="346"/>
      <c r="AR106" s="346"/>
      <c r="AS106" s="346"/>
      <c r="AT106" s="346"/>
      <c r="AU106" s="346"/>
      <c r="AV106" s="346"/>
      <c r="AW106" s="346"/>
      <c r="AX106" s="346"/>
      <c r="AY106" s="346"/>
      <c r="AZ106" s="346"/>
      <c r="BA106" s="402"/>
      <c r="BB106" s="403"/>
      <c r="BC106" s="403"/>
      <c r="BD106" s="403"/>
      <c r="BE106" s="403"/>
      <c r="BF106" s="403"/>
      <c r="BG106" s="403"/>
      <c r="BH106" s="403"/>
      <c r="BI106" s="403"/>
      <c r="BJ106" s="403"/>
      <c r="BK106" s="403"/>
      <c r="BL106" s="403"/>
      <c r="BM106" s="403"/>
      <c r="BN106" s="403"/>
      <c r="BO106" s="403"/>
      <c r="BP106" s="403"/>
      <c r="BQ106" s="403"/>
      <c r="BR106" s="403"/>
      <c r="BS106" s="403"/>
      <c r="BT106" s="403"/>
      <c r="BU106" s="403"/>
      <c r="BV106" s="403"/>
      <c r="BW106" s="403"/>
      <c r="BX106" s="403"/>
      <c r="BY106" s="402"/>
      <c r="BZ106" s="345"/>
      <c r="CA106" s="345"/>
      <c r="CB106" s="345"/>
      <c r="CC106" s="345"/>
      <c r="CD106" s="345"/>
      <c r="CE106" s="345"/>
      <c r="CF106" s="345"/>
      <c r="CG106" s="345"/>
      <c r="CH106" s="345"/>
      <c r="CI106" s="345"/>
      <c r="CJ106" s="345"/>
      <c r="CK106" s="345"/>
      <c r="CL106" s="345"/>
      <c r="CM106" s="345"/>
      <c r="CN106" s="345"/>
      <c r="CO106" s="345"/>
      <c r="CP106" s="345"/>
      <c r="CQ106" s="345"/>
      <c r="CR106" s="345"/>
      <c r="CS106" s="345"/>
      <c r="CT106" s="345"/>
      <c r="CU106" s="345"/>
      <c r="CV106" s="345"/>
      <c r="CW106" s="345"/>
      <c r="CX106" s="345"/>
      <c r="CY106" s="345"/>
      <c r="CZ106" s="345"/>
    </row>
    <row r="107" s="298" customFormat="true" ht="18" customHeight="true" x14ac:dyDescent="0.2">
      <c r="A107" s="440"/>
      <c r="B107" s="299"/>
      <c r="C107" s="392"/>
      <c r="D107" s="392"/>
      <c r="E107" s="392"/>
      <c r="F107" s="392"/>
      <c r="G107" s="392"/>
      <c r="H107" s="392"/>
      <c r="I107" s="392"/>
      <c r="J107" s="392"/>
      <c r="K107" s="392"/>
      <c r="L107" s="392"/>
      <c r="M107" s="392"/>
      <c r="N107" s="392"/>
      <c r="O107" s="392"/>
      <c r="P107" s="392"/>
      <c r="Q107" s="392"/>
      <c r="R107" s="392"/>
      <c r="S107" s="392"/>
      <c r="T107" s="392"/>
      <c r="U107" s="392"/>
      <c r="V107" s="392"/>
      <c r="W107" s="392"/>
      <c r="X107" s="392"/>
      <c r="Y107" s="392"/>
      <c r="Z107" s="341"/>
      <c r="AA107" s="341"/>
      <c r="AB107" s="341"/>
      <c r="AC107" s="341"/>
      <c r="AD107" s="341"/>
      <c r="AE107" s="341"/>
      <c r="AF107" s="341"/>
      <c r="AG107" s="341"/>
      <c r="AH107" s="341"/>
      <c r="AI107" s="341"/>
      <c r="AJ107" s="341"/>
      <c r="AK107" s="341"/>
      <c r="AL107" s="341"/>
      <c r="AM107" s="341"/>
      <c r="AN107" s="341"/>
      <c r="AO107" s="341"/>
      <c r="AP107" s="341"/>
      <c r="AQ107" s="341"/>
      <c r="AR107" s="341"/>
      <c r="AS107" s="341"/>
      <c r="AT107" s="341"/>
      <c r="AU107" s="341"/>
      <c r="AV107" s="341"/>
      <c r="AW107" s="341"/>
      <c r="AX107" s="341"/>
      <c r="AY107" s="341"/>
      <c r="AZ107" s="341"/>
      <c r="BB107" s="321"/>
      <c r="BZ107" s="341"/>
      <c r="CA107" s="341"/>
      <c r="CB107" s="341"/>
      <c r="CC107" s="341"/>
      <c r="CD107" s="341"/>
      <c r="CE107" s="341"/>
      <c r="CF107" s="341"/>
      <c r="CG107" s="341"/>
      <c r="CH107" s="341"/>
      <c r="CI107" s="341"/>
      <c r="CJ107" s="341"/>
      <c r="CK107" s="341"/>
      <c r="CL107" s="341"/>
      <c r="CM107" s="341"/>
      <c r="CN107" s="341"/>
      <c r="CO107" s="341"/>
      <c r="CP107" s="341"/>
      <c r="CQ107" s="341"/>
      <c r="CR107" s="341"/>
      <c r="CS107" s="341"/>
      <c r="CT107" s="341"/>
      <c r="CU107" s="341"/>
      <c r="CV107" s="341"/>
      <c r="CW107" s="341"/>
      <c r="CX107" s="341"/>
      <c r="CY107" s="341"/>
      <c r="CZ107" s="341"/>
    </row>
    <row r="108" s="298" customFormat="true" ht="22.5" customHeight="true" x14ac:dyDescent="0.35">
      <c r="A108" s="1012" t="str">
        <f>A1026</f>
        <v>Egypt</v>
      </c>
      <c r="B108" s="1013"/>
      <c r="C108" s="300"/>
      <c r="D108" s="300"/>
      <c r="E108" s="300"/>
      <c r="F108" s="300"/>
      <c r="G108" s="300"/>
      <c r="H108" s="300"/>
      <c r="I108" s="300"/>
      <c r="J108" s="300"/>
      <c r="K108" s="300"/>
      <c r="L108" s="300"/>
      <c r="M108" s="300"/>
      <c r="N108" s="300"/>
      <c r="O108" s="300"/>
      <c r="P108" s="300"/>
      <c r="Q108" s="300"/>
      <c r="R108" s="300"/>
      <c r="S108" s="300"/>
      <c r="T108" s="300"/>
      <c r="U108" s="300"/>
      <c r="Z108" s="341"/>
      <c r="AA108" s="341"/>
      <c r="AB108" s="341"/>
      <c r="AC108" s="341"/>
      <c r="AD108" s="341"/>
      <c r="AE108" s="341"/>
      <c r="AF108" s="341"/>
      <c r="AG108" s="341"/>
      <c r="AH108" s="341"/>
      <c r="AI108" s="341"/>
      <c r="AJ108" s="341"/>
      <c r="AK108" s="341"/>
      <c r="AL108" s="341"/>
      <c r="AM108" s="341"/>
      <c r="AN108" s="341"/>
      <c r="AO108" s="341"/>
      <c r="AP108" s="341"/>
      <c r="AQ108" s="341"/>
      <c r="AR108" s="341"/>
      <c r="AS108" s="341"/>
      <c r="AT108" s="341"/>
      <c r="AU108" s="341"/>
      <c r="AV108" s="341"/>
      <c r="AW108" s="341"/>
      <c r="AX108" s="341"/>
      <c r="AY108" s="341"/>
      <c r="AZ108" s="341"/>
      <c r="BB108" s="321"/>
      <c r="BZ108" s="341"/>
      <c r="CA108" s="341"/>
      <c r="CB108" s="341"/>
      <c r="CC108" s="341"/>
      <c r="CD108" s="341"/>
      <c r="CE108" s="341"/>
      <c r="CF108" s="341"/>
      <c r="CG108" s="341"/>
      <c r="CH108" s="341"/>
      <c r="CI108" s="341"/>
      <c r="CJ108" s="341"/>
      <c r="CK108" s="341"/>
      <c r="CL108" s="341"/>
      <c r="CM108" s="341"/>
      <c r="CN108" s="341"/>
      <c r="CO108" s="341"/>
      <c r="CP108" s="341"/>
      <c r="CQ108" s="341"/>
      <c r="CR108" s="341"/>
      <c r="CS108" s="341"/>
      <c r="CT108" s="341"/>
      <c r="CU108" s="341"/>
      <c r="CV108" s="341"/>
      <c r="CW108" s="341"/>
      <c r="CX108" s="341"/>
      <c r="CY108" s="341"/>
      <c r="CZ108" s="341"/>
    </row>
    <row r="109" s="298" customFormat="true" ht="22.5" customHeight="true" x14ac:dyDescent="0.35">
      <c r="A109" s="325" t="str">
        <f>A1034</f>
        <v>2000</v>
      </c>
      <c r="B109" s="326"/>
      <c r="C109" s="300"/>
      <c r="D109" s="300"/>
      <c r="E109" s="300"/>
      <c r="F109" s="300"/>
      <c r="G109" s="300"/>
      <c r="H109" s="300"/>
      <c r="I109" s="300"/>
      <c r="J109" s="300"/>
      <c r="K109" s="300"/>
      <c r="L109" s="300"/>
      <c r="M109" s="300"/>
      <c r="N109" s="300"/>
      <c r="O109" s="300"/>
      <c r="P109" s="300"/>
      <c r="Q109" s="300"/>
      <c r="R109" s="300"/>
      <c r="S109" s="300"/>
      <c r="T109" s="300"/>
      <c r="U109" s="300"/>
      <c r="Z109" s="341"/>
      <c r="AA109" s="341"/>
      <c r="AB109" s="341"/>
      <c r="AC109" s="341"/>
      <c r="AD109" s="341"/>
      <c r="AE109" s="341"/>
      <c r="AF109" s="341"/>
      <c r="AG109" s="341"/>
      <c r="AH109" s="341"/>
      <c r="AI109" s="341"/>
      <c r="AJ109" s="341"/>
      <c r="AK109" s="341"/>
      <c r="AL109" s="341"/>
      <c r="AM109" s="341"/>
      <c r="AN109" s="341"/>
      <c r="AO109" s="341"/>
      <c r="AP109" s="341"/>
      <c r="AQ109" s="341"/>
      <c r="AR109" s="341"/>
      <c r="AS109" s="341"/>
      <c r="AT109" s="341"/>
      <c r="AU109" s="341"/>
      <c r="AV109" s="341"/>
      <c r="AW109" s="341"/>
      <c r="AX109" s="341"/>
      <c r="AY109" s="341"/>
      <c r="AZ109" s="341"/>
      <c r="BB109" s="321"/>
      <c r="BZ109" s="341"/>
      <c r="CA109" s="341"/>
      <c r="CB109" s="341"/>
      <c r="CC109" s="341"/>
      <c r="CD109" s="341"/>
      <c r="CE109" s="341"/>
      <c r="CF109" s="341"/>
      <c r="CG109" s="341"/>
      <c r="CH109" s="341"/>
      <c r="CI109" s="341"/>
      <c r="CJ109" s="341"/>
      <c r="CK109" s="341"/>
      <c r="CL109" s="341"/>
      <c r="CM109" s="341"/>
      <c r="CN109" s="341"/>
      <c r="CO109" s="341"/>
      <c r="CP109" s="341"/>
      <c r="CQ109" s="341"/>
      <c r="CR109" s="341"/>
      <c r="CS109" s="341"/>
      <c r="CT109" s="341"/>
      <c r="CU109" s="341"/>
      <c r="CV109" s="341"/>
      <c r="CW109" s="341"/>
      <c r="CX109" s="341"/>
      <c r="CY109" s="341"/>
      <c r="CZ109" s="341"/>
    </row>
    <row r="110" s="298" customFormat="true" ht="22.5" customHeight="true" x14ac:dyDescent="0.35">
      <c r="A110" s="327" t="s">
        <v>98</v>
      </c>
      <c r="B110" s="328"/>
      <c r="C110" s="300"/>
      <c r="D110" s="300"/>
      <c r="E110" s="300"/>
      <c r="F110" s="300"/>
      <c r="G110" s="300"/>
      <c r="H110" s="300"/>
      <c r="I110" s="300"/>
      <c r="J110" s="300"/>
      <c r="K110" s="300"/>
      <c r="L110" s="300"/>
      <c r="M110" s="300"/>
      <c r="N110" s="300"/>
      <c r="O110" s="300"/>
      <c r="P110" s="300"/>
      <c r="Q110" s="300"/>
      <c r="R110" s="300"/>
      <c r="S110" s="300"/>
      <c r="T110" s="300"/>
      <c r="U110" s="300"/>
      <c r="Z110" s="341"/>
      <c r="AA110" s="341"/>
      <c r="AB110" s="341"/>
      <c r="AC110" s="341"/>
      <c r="AD110" s="341"/>
      <c r="AE110" s="341"/>
      <c r="AF110" s="341"/>
      <c r="AG110" s="341"/>
      <c r="AH110" s="341"/>
      <c r="AI110" s="341"/>
      <c r="AJ110" s="341"/>
      <c r="AK110" s="341"/>
      <c r="AL110" s="341"/>
      <c r="AM110" s="341"/>
      <c r="AN110" s="341"/>
      <c r="AO110" s="341"/>
      <c r="AP110" s="341"/>
      <c r="AQ110" s="341"/>
      <c r="AR110" s="341"/>
      <c r="AS110" s="341"/>
      <c r="AT110" s="341"/>
      <c r="AU110" s="341"/>
      <c r="AV110" s="341"/>
      <c r="AW110" s="341"/>
      <c r="AX110" s="341"/>
      <c r="AY110" s="341"/>
      <c r="AZ110" s="341"/>
      <c r="BB110" s="321"/>
      <c r="BZ110" s="341"/>
      <c r="CA110" s="341"/>
      <c r="CB110" s="341"/>
      <c r="CC110" s="341"/>
      <c r="CD110" s="341"/>
      <c r="CE110" s="341"/>
      <c r="CF110" s="341"/>
      <c r="CG110" s="341"/>
      <c r="CH110" s="341"/>
      <c r="CI110" s="341"/>
      <c r="CJ110" s="341"/>
      <c r="CK110" s="341"/>
      <c r="CL110" s="341"/>
      <c r="CM110" s="341"/>
      <c r="CN110" s="341"/>
      <c r="CO110" s="341"/>
      <c r="CP110" s="341"/>
      <c r="CQ110" s="341"/>
      <c r="CR110" s="341"/>
      <c r="CS110" s="341"/>
      <c r="CT110" s="341"/>
      <c r="CU110" s="341"/>
      <c r="CV110" s="341"/>
      <c r="CW110" s="341"/>
      <c r="CX110" s="341"/>
      <c r="CY110" s="341"/>
      <c r="CZ110" s="341"/>
    </row>
    <row r="111" s="298" customFormat="true" ht="20.1" customHeight="true" x14ac:dyDescent="0.35">
      <c r="A111" s="329" t="s">
        <v>96</v>
      </c>
      <c r="B111" s="326"/>
      <c r="C111" s="300"/>
      <c r="D111" s="300"/>
      <c r="E111" s="300"/>
      <c r="F111" s="300"/>
      <c r="G111" s="300"/>
      <c r="H111" s="300"/>
      <c r="I111" s="300"/>
      <c r="J111" s="300"/>
      <c r="K111" s="300"/>
      <c r="L111" s="300"/>
      <c r="M111" s="300"/>
      <c r="N111" s="300"/>
      <c r="O111" s="300"/>
      <c r="P111" s="300"/>
      <c r="Q111" s="300"/>
      <c r="R111" s="300"/>
      <c r="S111" s="300"/>
      <c r="T111" s="300"/>
      <c r="U111" s="300"/>
      <c r="Z111" s="341"/>
      <c r="AA111" s="341"/>
      <c r="AB111" s="341"/>
      <c r="AC111" s="341"/>
      <c r="AD111" s="341"/>
      <c r="AE111" s="341"/>
      <c r="AF111" s="341"/>
      <c r="AG111" s="341"/>
      <c r="AH111" s="341"/>
      <c r="AI111" s="341"/>
      <c r="AJ111" s="341"/>
      <c r="AK111" s="341"/>
      <c r="AL111" s="341"/>
      <c r="AM111" s="341"/>
      <c r="AN111" s="341"/>
      <c r="AO111" s="341"/>
      <c r="AP111" s="341"/>
      <c r="AQ111" s="341"/>
      <c r="AR111" s="341"/>
      <c r="AS111" s="341"/>
      <c r="AT111" s="341"/>
      <c r="AU111" s="341"/>
      <c r="AV111" s="341"/>
      <c r="AW111" s="341"/>
      <c r="AX111" s="341"/>
      <c r="AY111" s="341"/>
      <c r="AZ111" s="341"/>
      <c r="BB111" s="321"/>
      <c r="BZ111" s="341"/>
      <c r="CA111" s="341"/>
      <c r="CB111" s="341"/>
      <c r="CC111" s="341"/>
      <c r="CD111" s="341"/>
      <c r="CE111" s="341"/>
      <c r="CF111" s="341"/>
      <c r="CG111" s="341"/>
      <c r="CH111" s="341"/>
      <c r="CI111" s="341"/>
      <c r="CJ111" s="341"/>
      <c r="CK111" s="341"/>
      <c r="CL111" s="341"/>
      <c r="CM111" s="341"/>
      <c r="CN111" s="341"/>
      <c r="CO111" s="341"/>
      <c r="CP111" s="341"/>
      <c r="CQ111" s="341"/>
      <c r="CR111" s="341"/>
      <c r="CS111" s="341"/>
      <c r="CT111" s="341"/>
      <c r="CU111" s="341"/>
      <c r="CV111" s="341"/>
      <c r="CW111" s="341"/>
      <c r="CX111" s="341"/>
      <c r="CY111" s="341"/>
      <c r="CZ111" s="341"/>
    </row>
    <row r="112" s="298" customFormat="true" ht="15" customHeight="true" x14ac:dyDescent="0.2">
      <c r="A112" s="555" t="s">
        <v>97</v>
      </c>
      <c r="B112" s="352"/>
      <c r="C112" s="300"/>
      <c r="D112" s="300"/>
      <c r="E112" s="300"/>
      <c r="F112" s="300"/>
      <c r="G112" s="300"/>
      <c r="H112" s="300"/>
      <c r="I112" s="300"/>
      <c r="J112" s="300"/>
      <c r="K112" s="300"/>
      <c r="L112" s="300"/>
      <c r="M112" s="300"/>
      <c r="N112" s="300"/>
      <c r="O112" s="300"/>
      <c r="P112" s="300"/>
      <c r="Q112" s="300"/>
      <c r="R112" s="300"/>
      <c r="S112" s="300"/>
      <c r="T112" s="300"/>
      <c r="U112" s="300"/>
      <c r="Z112" s="341"/>
      <c r="AA112" s="341"/>
      <c r="AB112" s="341"/>
      <c r="AC112" s="341"/>
      <c r="AD112" s="341"/>
      <c r="AE112" s="341"/>
      <c r="AF112" s="341"/>
      <c r="AG112" s="341"/>
      <c r="AH112" s="341"/>
      <c r="AI112" s="341"/>
      <c r="AJ112" s="341"/>
      <c r="AK112" s="341"/>
      <c r="AL112" s="341"/>
      <c r="AM112" s="341"/>
      <c r="AN112" s="341"/>
      <c r="AO112" s="341"/>
      <c r="AP112" s="341"/>
      <c r="AQ112" s="341"/>
      <c r="AR112" s="341"/>
      <c r="AS112" s="341"/>
      <c r="AT112" s="341"/>
      <c r="AU112" s="341"/>
      <c r="AV112" s="341"/>
      <c r="AW112" s="341"/>
      <c r="AX112" s="341"/>
      <c r="AY112" s="341"/>
      <c r="AZ112" s="341"/>
      <c r="BB112" s="321"/>
      <c r="BZ112" s="341"/>
      <c r="CA112" s="341"/>
      <c r="CB112" s="341"/>
      <c r="CC112" s="341"/>
      <c r="CD112" s="341"/>
      <c r="CE112" s="341"/>
      <c r="CF112" s="341"/>
      <c r="CG112" s="341"/>
      <c r="CH112" s="341"/>
      <c r="CI112" s="341"/>
      <c r="CJ112" s="341"/>
      <c r="CK112" s="341"/>
      <c r="CL112" s="341"/>
      <c r="CM112" s="341"/>
      <c r="CN112" s="341"/>
      <c r="CO112" s="341"/>
      <c r="CP112" s="341"/>
      <c r="CQ112" s="341"/>
      <c r="CR112" s="341"/>
      <c r="CS112" s="341"/>
      <c r="CT112" s="341"/>
      <c r="CU112" s="341"/>
      <c r="CV112" s="341"/>
      <c r="CW112" s="341"/>
      <c r="CX112" s="341"/>
      <c r="CY112" s="341"/>
      <c r="CZ112" s="341"/>
    </row>
    <row r="113" s="298" customFormat="true" ht="15" customHeight="true" x14ac:dyDescent="0.2">
      <c r="A113" s="333" t="s">
        <v>40</v>
      </c>
      <c r="B113" s="332"/>
      <c r="C113" s="300"/>
      <c r="D113" s="300"/>
      <c r="E113" s="300"/>
      <c r="F113" s="300"/>
      <c r="G113" s="300"/>
      <c r="H113" s="300"/>
      <c r="I113" s="300"/>
      <c r="J113" s="300"/>
      <c r="K113" s="300"/>
      <c r="L113" s="300"/>
      <c r="M113" s="300"/>
      <c r="N113" s="300"/>
      <c r="O113" s="300"/>
      <c r="P113" s="300"/>
      <c r="Q113" s="300"/>
      <c r="R113" s="300"/>
      <c r="S113" s="300"/>
      <c r="T113" s="300"/>
      <c r="U113" s="300"/>
      <c r="Z113" s="341"/>
      <c r="AA113" s="341"/>
      <c r="AB113" s="341"/>
      <c r="AC113" s="341"/>
      <c r="AD113" s="341"/>
      <c r="AE113" s="341"/>
      <c r="AF113" s="341"/>
      <c r="AG113" s="341"/>
      <c r="AH113" s="341"/>
      <c r="AI113" s="341"/>
      <c r="AJ113" s="341"/>
      <c r="AK113" s="341"/>
      <c r="AL113" s="341"/>
      <c r="AM113" s="341"/>
      <c r="AN113" s="341"/>
      <c r="AO113" s="341"/>
      <c r="AP113" s="341"/>
      <c r="AQ113" s="341"/>
      <c r="AR113" s="341"/>
      <c r="AS113" s="341"/>
      <c r="AT113" s="341"/>
      <c r="AU113" s="341"/>
      <c r="AV113" s="341"/>
      <c r="AW113" s="341"/>
      <c r="AX113" s="341"/>
      <c r="AY113" s="341"/>
      <c r="AZ113" s="341"/>
      <c r="BB113" s="321"/>
      <c r="BZ113" s="341"/>
      <c r="CA113" s="341"/>
      <c r="CB113" s="341"/>
      <c r="CC113" s="341"/>
      <c r="CD113" s="341"/>
      <c r="CE113" s="341"/>
      <c r="CF113" s="341"/>
      <c r="CG113" s="341"/>
      <c r="CH113" s="341"/>
      <c r="CI113" s="341"/>
      <c r="CJ113" s="341"/>
      <c r="CK113" s="341"/>
      <c r="CL113" s="341"/>
      <c r="CM113" s="341"/>
      <c r="CN113" s="341"/>
      <c r="CO113" s="341"/>
      <c r="CP113" s="341"/>
      <c r="CQ113" s="341"/>
      <c r="CR113" s="341"/>
      <c r="CS113" s="341"/>
      <c r="CT113" s="341"/>
      <c r="CU113" s="341"/>
      <c r="CV113" s="341"/>
      <c r="CW113" s="341"/>
      <c r="CX113" s="341"/>
      <c r="CY113" s="341"/>
      <c r="CZ113" s="341"/>
    </row>
    <row r="114" s="298" customFormat="true" ht="15" customHeight="true" x14ac:dyDescent="0.2">
      <c r="A114" s="331" t="s">
        <v>39</v>
      </c>
      <c r="B114" s="332"/>
      <c r="C114" s="300"/>
      <c r="D114" s="300"/>
      <c r="E114" s="300"/>
      <c r="F114" s="300"/>
      <c r="G114" s="300"/>
      <c r="H114" s="300"/>
      <c r="I114" s="300"/>
      <c r="J114" s="300"/>
      <c r="K114" s="300"/>
      <c r="L114" s="300"/>
      <c r="M114" s="300"/>
      <c r="N114" s="300"/>
      <c r="O114" s="300"/>
      <c r="P114" s="300"/>
      <c r="Q114" s="300"/>
      <c r="R114" s="300"/>
      <c r="S114" s="300"/>
      <c r="T114" s="300"/>
      <c r="U114" s="300"/>
      <c r="Z114" s="341"/>
      <c r="AA114" s="341"/>
      <c r="AB114" s="341"/>
      <c r="AC114" s="341"/>
      <c r="AD114" s="341"/>
      <c r="AE114" s="341"/>
      <c r="AF114" s="341"/>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c r="BB114" s="321"/>
      <c r="BZ114" s="341"/>
      <c r="CA114" s="341"/>
      <c r="CB114" s="341"/>
      <c r="CC114" s="341"/>
      <c r="CD114" s="341"/>
      <c r="CE114" s="341"/>
      <c r="CF114" s="341"/>
      <c r="CG114" s="341"/>
      <c r="CH114" s="341"/>
      <c r="CI114" s="341"/>
      <c r="CJ114" s="341"/>
      <c r="CK114" s="341"/>
      <c r="CL114" s="341"/>
      <c r="CM114" s="341"/>
      <c r="CN114" s="341"/>
      <c r="CO114" s="341"/>
      <c r="CP114" s="341"/>
      <c r="CQ114" s="341"/>
      <c r="CR114" s="341"/>
      <c r="CS114" s="341"/>
      <c r="CT114" s="341"/>
      <c r="CU114" s="341"/>
      <c r="CV114" s="341"/>
      <c r="CW114" s="341"/>
      <c r="CX114" s="341"/>
      <c r="CY114" s="341"/>
      <c r="CZ114" s="341"/>
    </row>
    <row r="115" s="298" customFormat="true" ht="15" customHeight="true" x14ac:dyDescent="0.2">
      <c r="A115" s="331" t="s">
        <v>133</v>
      </c>
      <c r="B115" s="351" t="str">
        <f>A1025</f>
        <v>DHS00</v>
      </c>
      <c r="C115" s="300"/>
      <c r="D115" s="300"/>
      <c r="E115" s="300"/>
      <c r="F115" s="300"/>
      <c r="G115" s="300"/>
      <c r="H115" s="300"/>
      <c r="I115" s="300"/>
      <c r="J115" s="300"/>
      <c r="K115" s="300"/>
      <c r="L115" s="300"/>
      <c r="M115" s="300"/>
      <c r="N115" s="300"/>
      <c r="O115" s="300"/>
      <c r="P115" s="300"/>
      <c r="Q115" s="300"/>
      <c r="R115" s="300"/>
      <c r="S115" s="300"/>
      <c r="T115" s="300"/>
      <c r="U115" s="300"/>
      <c r="Z115" s="341"/>
      <c r="AA115" s="341"/>
      <c r="AB115" s="341"/>
      <c r="AC115" s="341"/>
      <c r="AD115" s="341"/>
      <c r="AE115" s="341"/>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c r="BB115" s="321"/>
      <c r="BZ115" s="341"/>
      <c r="CA115" s="341"/>
      <c r="CB115" s="341"/>
      <c r="CC115" s="341"/>
      <c r="CD115" s="341"/>
      <c r="CE115" s="341"/>
      <c r="CF115" s="341"/>
      <c r="CG115" s="341"/>
      <c r="CH115" s="341"/>
      <c r="CI115" s="341"/>
      <c r="CJ115" s="341"/>
      <c r="CK115" s="341"/>
      <c r="CL115" s="341"/>
      <c r="CM115" s="341"/>
      <c r="CN115" s="341"/>
      <c r="CO115" s="341"/>
      <c r="CP115" s="341"/>
      <c r="CQ115" s="341"/>
      <c r="CR115" s="341"/>
      <c r="CS115" s="341"/>
      <c r="CT115" s="341"/>
      <c r="CU115" s="341"/>
      <c r="CV115" s="341"/>
      <c r="CW115" s="341"/>
      <c r="CX115" s="341"/>
      <c r="CY115" s="341"/>
      <c r="CZ115" s="341"/>
    </row>
    <row r="116" s="298" customFormat="true" ht="15" customHeight="true" x14ac:dyDescent="0.2">
      <c r="A116" s="181" t="str">
        <f>B1030</f>
        <v>Ratio of Improved latrines based on:</v>
      </c>
      <c r="B116" s="180" t="s">
        <v>166</v>
      </c>
      <c r="C116" s="300"/>
      <c r="D116" s="300"/>
      <c r="E116" s="300"/>
      <c r="F116" s="300"/>
      <c r="G116" s="300"/>
      <c r="H116" s="300"/>
      <c r="I116" s="300"/>
      <c r="J116" s="300"/>
      <c r="K116" s="300"/>
      <c r="L116" s="300"/>
      <c r="M116" s="300"/>
      <c r="N116" s="300"/>
      <c r="O116" s="300"/>
      <c r="P116" s="300"/>
      <c r="Q116" s="300"/>
      <c r="R116" s="300"/>
      <c r="S116" s="300"/>
      <c r="T116" s="300"/>
      <c r="U116" s="300"/>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B116" s="321"/>
      <c r="BZ116" s="341"/>
      <c r="CA116" s="341"/>
      <c r="CB116" s="341"/>
      <c r="CC116" s="341"/>
      <c r="CD116" s="341"/>
      <c r="CE116" s="341"/>
      <c r="CF116" s="341"/>
      <c r="CG116" s="341"/>
      <c r="CH116" s="341"/>
      <c r="CI116" s="341"/>
      <c r="CJ116" s="341"/>
      <c r="CK116" s="341"/>
      <c r="CL116" s="341"/>
      <c r="CM116" s="341"/>
      <c r="CN116" s="341"/>
      <c r="CO116" s="341"/>
      <c r="CP116" s="341"/>
      <c r="CQ116" s="341"/>
      <c r="CR116" s="341"/>
      <c r="CS116" s="341"/>
      <c r="CT116" s="341"/>
      <c r="CU116" s="341"/>
      <c r="CV116" s="341"/>
      <c r="CW116" s="341"/>
      <c r="CX116" s="341"/>
      <c r="CY116" s="341"/>
      <c r="CZ116" s="341"/>
    </row>
    <row r="117" s="298" customFormat="true" ht="15" customHeight="true" x14ac:dyDescent="0.2">
      <c r="A117" s="181" t="str">
        <f>B1029</f>
        <v>Ratio of Shared improved based on:</v>
      </c>
      <c r="B117" s="179" t="s">
        <v>167</v>
      </c>
      <c r="C117" s="300"/>
      <c r="D117" s="300"/>
      <c r="E117" s="300"/>
      <c r="F117" s="300"/>
      <c r="G117" s="300"/>
      <c r="H117" s="300"/>
      <c r="I117" s="300"/>
      <c r="J117" s="300"/>
      <c r="K117" s="300"/>
      <c r="L117" s="300"/>
      <c r="M117" s="300"/>
      <c r="N117" s="300"/>
      <c r="O117" s="300"/>
      <c r="P117" s="300"/>
      <c r="Q117" s="300"/>
      <c r="R117" s="300"/>
      <c r="S117" s="300"/>
      <c r="T117" s="300"/>
      <c r="U117" s="300"/>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B117" s="321"/>
      <c r="BZ117" s="341"/>
      <c r="CA117" s="341"/>
      <c r="CB117" s="341"/>
      <c r="CC117" s="341"/>
      <c r="CD117" s="341"/>
      <c r="CE117" s="341"/>
      <c r="CF117" s="341"/>
      <c r="CG117" s="341"/>
      <c r="CH117" s="341"/>
      <c r="CI117" s="341"/>
      <c r="CJ117" s="341"/>
      <c r="CK117" s="341"/>
      <c r="CL117" s="341"/>
      <c r="CM117" s="341"/>
      <c r="CN117" s="341"/>
      <c r="CO117" s="341"/>
      <c r="CP117" s="341"/>
      <c r="CQ117" s="341"/>
      <c r="CR117" s="341"/>
      <c r="CS117" s="341"/>
      <c r="CT117" s="341"/>
      <c r="CU117" s="341"/>
      <c r="CV117" s="341"/>
      <c r="CW117" s="341"/>
      <c r="CX117" s="341"/>
      <c r="CY117" s="341"/>
      <c r="CZ117" s="341"/>
    </row>
    <row r="118" s="298" customFormat="true" ht="21" customHeight="true" x14ac:dyDescent="0.2">
      <c r="A118" s="178"/>
      <c r="B118" s="180"/>
      <c r="C118" s="300"/>
      <c r="D118" s="300"/>
      <c r="E118" s="300"/>
      <c r="F118" s="300"/>
      <c r="G118" s="300"/>
      <c r="H118" s="300"/>
      <c r="I118" s="300"/>
      <c r="J118" s="300"/>
      <c r="K118" s="300"/>
      <c r="L118" s="300"/>
      <c r="M118" s="300"/>
      <c r="N118" s="300"/>
      <c r="O118" s="300"/>
      <c r="P118" s="300"/>
      <c r="Q118" s="300"/>
      <c r="R118" s="300"/>
      <c r="S118" s="300"/>
      <c r="T118" s="300"/>
      <c r="U118" s="300"/>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B118" s="321"/>
      <c r="BZ118" s="341"/>
      <c r="CA118" s="341"/>
      <c r="CB118" s="341"/>
      <c r="CC118" s="341"/>
      <c r="CD118" s="341"/>
      <c r="CE118" s="341"/>
      <c r="CF118" s="341"/>
      <c r="CG118" s="341"/>
      <c r="CH118" s="341"/>
      <c r="CI118" s="341"/>
      <c r="CJ118" s="341"/>
      <c r="CK118" s="341"/>
      <c r="CL118" s="341"/>
      <c r="CM118" s="341"/>
      <c r="CN118" s="341"/>
      <c r="CO118" s="341"/>
      <c r="CP118" s="341"/>
      <c r="CQ118" s="341"/>
      <c r="CR118" s="341"/>
      <c r="CS118" s="341"/>
      <c r="CT118" s="341"/>
      <c r="CU118" s="341"/>
      <c r="CV118" s="341"/>
      <c r="CW118" s="341"/>
      <c r="CX118" s="341"/>
      <c r="CY118" s="341"/>
      <c r="CZ118" s="341"/>
    </row>
    <row r="119" s="298" customFormat="true" ht="15" customHeight="true" x14ac:dyDescent="0.2">
      <c r="A119" s="177"/>
      <c r="B119" s="176"/>
      <c r="C119" s="300"/>
      <c r="D119" s="300"/>
      <c r="E119" s="300"/>
      <c r="F119" s="300"/>
      <c r="G119" s="300"/>
      <c r="H119" s="300"/>
      <c r="I119" s="300"/>
      <c r="J119" s="300"/>
      <c r="K119" s="300"/>
      <c r="L119" s="300"/>
      <c r="M119" s="300"/>
      <c r="N119" s="300"/>
      <c r="O119" s="300"/>
      <c r="P119" s="300"/>
      <c r="Q119" s="300"/>
      <c r="R119" s="300"/>
      <c r="S119" s="300"/>
      <c r="T119" s="300"/>
      <c r="U119" s="300"/>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B119" s="321"/>
      <c r="BZ119" s="341"/>
      <c r="CA119" s="341"/>
      <c r="CB119" s="341"/>
      <c r="CC119" s="341"/>
      <c r="CD119" s="341"/>
      <c r="CE119" s="341"/>
      <c r="CF119" s="341"/>
      <c r="CG119" s="341"/>
      <c r="CH119" s="341"/>
      <c r="CI119" s="341"/>
      <c r="CJ119" s="341"/>
      <c r="CK119" s="341"/>
      <c r="CL119" s="341"/>
      <c r="CM119" s="341"/>
      <c r="CN119" s="341"/>
      <c r="CO119" s="341"/>
      <c r="CP119" s="341"/>
      <c r="CQ119" s="341"/>
      <c r="CR119" s="341"/>
      <c r="CS119" s="341"/>
      <c r="CT119" s="341"/>
      <c r="CU119" s="341"/>
      <c r="CV119" s="341"/>
      <c r="CW119" s="341"/>
      <c r="CX119" s="341"/>
      <c r="CY119" s="341"/>
      <c r="CZ119" s="341"/>
    </row>
    <row r="120" s="439" customFormat="true" ht="15" customHeight="true" x14ac:dyDescent="0.2">
      <c r="A120" s="303" t="s">
        <v>98</v>
      </c>
      <c r="B120" s="337"/>
      <c r="C120" s="1002" t="s">
        <v>114</v>
      </c>
      <c r="D120" s="1003"/>
      <c r="E120" s="1003"/>
      <c r="F120" s="1003"/>
      <c r="G120" s="1004"/>
      <c r="H120" s="1005" t="s">
        <v>38</v>
      </c>
      <c r="I120" s="996"/>
      <c r="J120" s="996"/>
      <c r="K120" s="996"/>
      <c r="L120" s="998"/>
      <c r="M120" s="986" t="s">
        <v>37</v>
      </c>
      <c r="N120" s="987"/>
      <c r="O120" s="987"/>
      <c r="P120" s="987"/>
      <c r="Q120" s="988"/>
      <c r="R120" s="15" t="s">
        <v>137</v>
      </c>
      <c r="S120" s="401"/>
      <c r="T120" s="401"/>
      <c r="U120" s="401"/>
      <c r="V120" s="401"/>
      <c r="W120" s="401"/>
      <c r="X120" s="401"/>
      <c r="Y120" s="401"/>
      <c r="Z120" s="846"/>
      <c r="AA120" s="846"/>
      <c r="AB120" s="846"/>
      <c r="AC120" s="846"/>
      <c r="AD120" s="846"/>
      <c r="AE120" s="846"/>
      <c r="AF120" s="846"/>
      <c r="AG120" s="846"/>
      <c r="AH120" s="846"/>
      <c r="AI120" s="846"/>
      <c r="AJ120" s="846"/>
      <c r="AK120" s="846"/>
      <c r="AL120" s="846"/>
      <c r="AM120" s="846"/>
      <c r="AN120" s="846"/>
      <c r="AO120" s="846"/>
      <c r="AP120" s="846"/>
      <c r="AQ120" s="846"/>
      <c r="AR120" s="846"/>
      <c r="AS120" s="846"/>
      <c r="AT120" s="846"/>
      <c r="AU120" s="846"/>
      <c r="AV120" s="846"/>
      <c r="AW120" s="846"/>
      <c r="AX120" s="846"/>
      <c r="AY120" s="846"/>
      <c r="AZ120" s="346"/>
      <c r="BA120" s="347" t="s">
        <v>128</v>
      </c>
      <c r="BB120" s="303" t="s">
        <v>98</v>
      </c>
      <c r="BC120" s="986" t="s">
        <v>114</v>
      </c>
      <c r="BD120" s="987"/>
      <c r="BE120" s="987"/>
      <c r="BF120" s="987"/>
      <c r="BG120" s="993"/>
      <c r="BH120" s="986" t="s">
        <v>38</v>
      </c>
      <c r="BI120" s="987"/>
      <c r="BJ120" s="987"/>
      <c r="BK120" s="987"/>
      <c r="BL120" s="993"/>
      <c r="BM120" s="986" t="s">
        <v>37</v>
      </c>
      <c r="BN120" s="987"/>
      <c r="BO120" s="987"/>
      <c r="BP120" s="987"/>
      <c r="BQ120" s="988"/>
      <c r="BR120" s="14" t="s">
        <v>137</v>
      </c>
      <c r="BS120" s="401"/>
      <c r="BT120" s="401"/>
      <c r="BU120" s="401"/>
      <c r="BV120" s="401"/>
      <c r="BW120" s="401"/>
      <c r="BX120" s="401"/>
      <c r="BY120" s="401"/>
      <c r="BZ120" s="345"/>
      <c r="CA120" s="345"/>
      <c r="CB120" s="345"/>
      <c r="CC120" s="345"/>
      <c r="CD120" s="345"/>
      <c r="CE120" s="345"/>
      <c r="CF120" s="345"/>
      <c r="CG120" s="345"/>
      <c r="CH120" s="345"/>
      <c r="CI120" s="345"/>
      <c r="CJ120" s="345"/>
      <c r="CK120" s="345"/>
      <c r="CL120" s="345"/>
      <c r="CM120" s="345"/>
      <c r="CN120" s="345"/>
      <c r="CO120" s="345"/>
      <c r="CP120" s="345"/>
      <c r="CQ120" s="345"/>
      <c r="CR120" s="345"/>
      <c r="CS120" s="345"/>
      <c r="CT120" s="345"/>
      <c r="CU120" s="345"/>
      <c r="CV120" s="345"/>
      <c r="CW120" s="345"/>
      <c r="CX120" s="345"/>
      <c r="CY120" s="345"/>
      <c r="CZ120" s="345"/>
    </row>
    <row r="121" s="439" customFormat="true" ht="24" x14ac:dyDescent="0.2">
      <c r="A121" s="335" t="s">
        <v>87</v>
      </c>
      <c r="B121" s="370"/>
      <c r="C121" s="393" t="s">
        <v>0</v>
      </c>
      <c r="D121" s="550" t="s">
        <v>1</v>
      </c>
      <c r="E121" s="550" t="s">
        <v>2</v>
      </c>
      <c r="F121" s="550" t="s">
        <v>3</v>
      </c>
      <c r="G121" s="551" t="s">
        <v>4</v>
      </c>
      <c r="H121" s="375" t="s">
        <v>0</v>
      </c>
      <c r="I121" s="553" t="s">
        <v>1</v>
      </c>
      <c r="J121" s="553" t="s">
        <v>2</v>
      </c>
      <c r="K121" s="553" t="s">
        <v>3</v>
      </c>
      <c r="L121" s="554" t="s">
        <v>4</v>
      </c>
      <c r="M121" s="376" t="s">
        <v>0</v>
      </c>
      <c r="N121" s="553" t="s">
        <v>1</v>
      </c>
      <c r="O121" s="553" t="s">
        <v>2</v>
      </c>
      <c r="P121" s="553" t="s">
        <v>3</v>
      </c>
      <c r="Q121" s="548" t="s">
        <v>4</v>
      </c>
      <c r="R121" s="375" t="s">
        <v>146</v>
      </c>
      <c r="S121" s="553" t="s">
        <v>147</v>
      </c>
      <c r="T121" s="553" t="s">
        <v>148</v>
      </c>
      <c r="U121" s="553" t="s">
        <v>149</v>
      </c>
      <c r="V121" s="553" t="s">
        <v>150</v>
      </c>
      <c r="W121" s="553" t="s">
        <v>151</v>
      </c>
      <c r="X121" s="553" t="s">
        <v>152</v>
      </c>
      <c r="Y121" s="554" t="s">
        <v>153</v>
      </c>
      <c r="Z121" s="846"/>
      <c r="AA121" s="846"/>
      <c r="AB121" s="846"/>
      <c r="AC121" s="846"/>
      <c r="AD121" s="846"/>
      <c r="AE121" s="846"/>
      <c r="AF121" s="846"/>
      <c r="AG121" s="846"/>
      <c r="AH121" s="846"/>
      <c r="AI121" s="846"/>
      <c r="AJ121" s="846"/>
      <c r="AK121" s="846"/>
      <c r="AL121" s="846"/>
      <c r="AM121" s="846"/>
      <c r="AN121" s="846"/>
      <c r="AO121" s="846"/>
      <c r="AP121" s="846"/>
      <c r="AQ121" s="846"/>
      <c r="AR121" s="846"/>
      <c r="AS121" s="846"/>
      <c r="AT121" s="846"/>
      <c r="AU121" s="846"/>
      <c r="AV121" s="846"/>
      <c r="AW121" s="846"/>
      <c r="AX121" s="846"/>
      <c r="AY121" s="846"/>
      <c r="AZ121" s="346"/>
      <c r="BA121" s="335" t="s">
        <v>116</v>
      </c>
      <c r="BB121" s="334"/>
      <c r="BC121" s="422" t="s">
        <v>0</v>
      </c>
      <c r="BD121" s="525" t="s">
        <v>1</v>
      </c>
      <c r="BE121" s="525" t="s">
        <v>2</v>
      </c>
      <c r="BF121" s="525" t="s">
        <v>3</v>
      </c>
      <c r="BG121" s="423" t="s">
        <v>4</v>
      </c>
      <c r="BH121" s="422" t="s">
        <v>0</v>
      </c>
      <c r="BI121" s="525" t="s">
        <v>1</v>
      </c>
      <c r="BJ121" s="525" t="s">
        <v>2</v>
      </c>
      <c r="BK121" s="525" t="s">
        <v>3</v>
      </c>
      <c r="BL121" s="423" t="s">
        <v>4</v>
      </c>
      <c r="BM121" s="422" t="s">
        <v>0</v>
      </c>
      <c r="BN121" s="525" t="s">
        <v>1</v>
      </c>
      <c r="BO121" s="525" t="s">
        <v>2</v>
      </c>
      <c r="BP121" s="525" t="s">
        <v>3</v>
      </c>
      <c r="BQ121" s="423" t="s">
        <v>4</v>
      </c>
      <c r="BR121" s="422" t="s">
        <v>146</v>
      </c>
      <c r="BS121" s="525" t="s">
        <v>147</v>
      </c>
      <c r="BT121" s="525" t="s">
        <v>148</v>
      </c>
      <c r="BU121" s="525" t="s">
        <v>149</v>
      </c>
      <c r="BV121" s="525" t="s">
        <v>150</v>
      </c>
      <c r="BW121" s="525" t="s">
        <v>151</v>
      </c>
      <c r="BX121" s="525" t="s">
        <v>152</v>
      </c>
      <c r="BY121" s="526" t="s">
        <v>153</v>
      </c>
      <c r="BZ121" s="185"/>
      <c r="CA121" s="185"/>
      <c r="CB121" s="185"/>
      <c r="CC121" s="185"/>
      <c r="CD121" s="185"/>
      <c r="CE121" s="185"/>
      <c r="CF121" s="185"/>
      <c r="CG121" s="185"/>
      <c r="CH121" s="185"/>
      <c r="CI121" s="185"/>
      <c r="CJ121" s="185"/>
      <c r="CK121" s="185"/>
      <c r="CL121" s="185"/>
      <c r="CM121" s="185"/>
      <c r="CN121" s="185"/>
      <c r="CO121" s="185"/>
      <c r="CP121" s="185"/>
      <c r="CQ121" s="185"/>
      <c r="CR121" s="185"/>
      <c r="CS121" s="185"/>
      <c r="CT121" s="185"/>
      <c r="CU121" s="185"/>
      <c r="CV121" s="185"/>
      <c r="CW121" s="185"/>
      <c r="CX121" s="185"/>
      <c r="CY121" s="185"/>
      <c r="CZ121" s="185"/>
    </row>
    <row r="122" s="439" customFormat="true" ht="15" customHeight="true" x14ac:dyDescent="0.2">
      <c r="A122" s="1000" t="s">
        <v>18</v>
      </c>
      <c r="B122" s="372" t="s">
        <v>14</v>
      </c>
      <c r="C122" s="131">
        <f>C153+C154+C155+C156*'DHS14'!C130/100</f>
        <v>73.636617097536657</v>
      </c>
      <c r="D122" s="130">
        <f>D153+D154+D155+D156*'DHS14'!D130/100</f>
        <v>95.757931688324931</v>
      </c>
      <c r="E122" s="130">
        <f>E153+E154+E155+E156*'DHS14'!E130/100</f>
        <v>99.777706433042226</v>
      </c>
      <c r="F122" s="130">
        <f>F153+F154+F155+F156*'DHS14'!F130/100</f>
        <v>99.960079905792412</v>
      </c>
      <c r="G122" s="129">
        <f>G153+G154+G155+G156*'DHS14'!G130/100</f>
        <v>99.999999999999773</v>
      </c>
      <c r="H122" s="128">
        <f>H153+H154+H155+H156*'DHS14'!H130/100</f>
        <v>98.22551110172131</v>
      </c>
      <c r="I122" s="130">
        <f>I153+I154+I155+I156*'DHS14'!I130/100</f>
        <v>99.958627601516241</v>
      </c>
      <c r="J122" s="130">
        <f>J153+J154+J155+J156*'DHS14'!J130/100</f>
        <v>100.00000000000043</v>
      </c>
      <c r="K122" s="130">
        <f>K153+K154+K155+K156*'DHS14'!K130/100</f>
        <v>100.00000000000014</v>
      </c>
      <c r="L122" s="127">
        <f>L153+L154+L155+L156*'DHS14'!L130/100</f>
        <v>100.00000000000001</v>
      </c>
      <c r="M122" s="131">
        <f>M153+M154+M155+M156*'DHS14'!M130/100</f>
        <v>65.019120692920737</v>
      </c>
      <c r="N122" s="130">
        <f>N153+N154+N155+N156*'DHS14'!N130/100</f>
        <v>88.522715369425512</v>
      </c>
      <c r="O122" s="130">
        <f>O153+O154+O155+O156*'DHS14'!O130/100</f>
        <v>95.813865700248229</v>
      </c>
      <c r="P122" s="130">
        <f>P153+P154+P155+P156*'DHS14'!P130/100</f>
        <v>99.716305232808182</v>
      </c>
      <c r="Q122" s="129">
        <f>Q153+Q154+Q155+Q156*'DHS14'!Q130/100</f>
        <v>99.958601782115906</v>
      </c>
      <c r="R122" s="128">
        <f>R153+R154+R155+R156*'DHS14'!R130/100</f>
        <v>99.120377247427427</v>
      </c>
      <c r="S122" s="130">
        <f>S153+S154+S155+S156*'DHS14'!S130/100</f>
        <v>99.793755045544472</v>
      </c>
      <c r="T122" s="130">
        <f>T153+T154+T155+T156*'DHS14'!T130/100</f>
        <v>80.288605582318809</v>
      </c>
      <c r="U122" s="130">
        <f>U153+U154+U155+U156*'DHS14'!U130/100</f>
        <v>99.202480870683999</v>
      </c>
      <c r="V122" s="130">
        <f>V153+V154+V155+V156*'DHS14'!V130/100</f>
        <v>88.639478210509424</v>
      </c>
      <c r="W122" s="71" t="s">
        <v>35</v>
      </c>
      <c r="X122" s="71" t="s">
        <v>35</v>
      </c>
      <c r="Y122" s="127">
        <f>Y153+Y154+Y155+Y156*'DHS14'!Y130/100</f>
        <v>99.817056680524104</v>
      </c>
      <c r="Z122" s="846"/>
      <c r="AA122" s="846"/>
      <c r="AB122" s="846"/>
      <c r="AC122" s="846"/>
      <c r="AD122" s="846"/>
      <c r="AE122" s="846"/>
      <c r="AF122" s="846"/>
      <c r="AG122" s="846"/>
      <c r="AH122" s="846"/>
      <c r="AI122" s="846"/>
      <c r="AJ122" s="846"/>
      <c r="AK122" s="846"/>
      <c r="AL122" s="846"/>
      <c r="AM122" s="846"/>
      <c r="AN122" s="846"/>
      <c r="AO122" s="846"/>
      <c r="AP122" s="846"/>
      <c r="AQ122" s="846"/>
      <c r="AR122" s="846"/>
      <c r="AS122" s="846"/>
      <c r="AT122" s="846"/>
      <c r="AU122" s="846"/>
      <c r="AV122" s="846"/>
      <c r="AW122" s="846"/>
      <c r="AX122" s="846"/>
      <c r="AY122" s="846"/>
      <c r="AZ122" s="346"/>
      <c r="BA122" s="992" t="s">
        <v>18</v>
      </c>
      <c r="BB122" s="559" t="s">
        <v>14</v>
      </c>
      <c r="BC122" s="61" t="s">
        <v>35</v>
      </c>
      <c r="BD122" s="57" t="s">
        <v>35</v>
      </c>
      <c r="BE122" s="57" t="s">
        <v>35</v>
      </c>
      <c r="BF122" s="57" t="s">
        <v>35</v>
      </c>
      <c r="BG122" s="52" t="s">
        <v>35</v>
      </c>
      <c r="BH122" s="61" t="s">
        <v>35</v>
      </c>
      <c r="BI122" s="57" t="s">
        <v>35</v>
      </c>
      <c r="BJ122" s="57" t="s">
        <v>35</v>
      </c>
      <c r="BK122" s="57" t="s">
        <v>35</v>
      </c>
      <c r="BL122" s="52" t="s">
        <v>35</v>
      </c>
      <c r="BM122" s="61" t="s">
        <v>35</v>
      </c>
      <c r="BN122" s="57" t="s">
        <v>35</v>
      </c>
      <c r="BO122" s="57" t="s">
        <v>35</v>
      </c>
      <c r="BP122" s="57" t="s">
        <v>35</v>
      </c>
      <c r="BQ122" s="52" t="s">
        <v>35</v>
      </c>
      <c r="BR122" s="61" t="s">
        <v>35</v>
      </c>
      <c r="BS122" s="57" t="s">
        <v>35</v>
      </c>
      <c r="BT122" s="57" t="s">
        <v>35</v>
      </c>
      <c r="BU122" s="57" t="s">
        <v>35</v>
      </c>
      <c r="BV122" s="57" t="s">
        <v>35</v>
      </c>
      <c r="BW122" s="57" t="s">
        <v>35</v>
      </c>
      <c r="BX122" s="57" t="s">
        <v>35</v>
      </c>
      <c r="BY122" s="46" t="s">
        <v>35</v>
      </c>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row>
    <row r="123" s="439" customFormat="true" ht="15" customHeight="true" x14ac:dyDescent="0.2">
      <c r="A123" s="999"/>
      <c r="B123" s="373" t="s">
        <v>51</v>
      </c>
      <c r="C123" s="126">
        <f>100-C122</f>
        <v>26.363382902463343</v>
      </c>
      <c r="D123" s="125">
        <f t="shared" ref="D123:Y123" si="0">100-D122</f>
        <v>4.2420683116750695</v>
      </c>
      <c r="E123" s="125">
        <f t="shared" si="0"/>
        <v>0.22229356695777369</v>
      </c>
      <c r="F123" s="125">
        <f t="shared" si="0"/>
        <v>3.9920094207587908E-2</v>
      </c>
      <c r="G123" s="124">
        <f t="shared" si="0"/>
        <v>2.2737367544323206E-13</v>
      </c>
      <c r="H123" s="123">
        <f t="shared" si="0"/>
        <v>1.7744888982786904</v>
      </c>
      <c r="I123" s="125">
        <f t="shared" si="0"/>
        <v>4.1372398483758843E-2</v>
      </c>
      <c r="J123" s="125">
        <f t="shared" si="0"/>
        <v>-4.2632564145606011E-13</v>
      </c>
      <c r="K123" s="125">
        <f t="shared" si="0"/>
        <v>-1.4210854715202004E-13</v>
      </c>
      <c r="L123" s="122">
        <f t="shared" si="0"/>
        <v>0</v>
      </c>
      <c r="M123" s="126">
        <f t="shared" si="0"/>
        <v>34.980879307079263</v>
      </c>
      <c r="N123" s="125">
        <f t="shared" si="0"/>
        <v>11.477284630574488</v>
      </c>
      <c r="O123" s="125">
        <f t="shared" si="0"/>
        <v>4.186134299751771</v>
      </c>
      <c r="P123" s="125">
        <f t="shared" si="0"/>
        <v>0.28369476719181819</v>
      </c>
      <c r="Q123" s="124">
        <f t="shared" si="0"/>
        <v>4.1398217884093924E-2</v>
      </c>
      <c r="R123" s="123">
        <f t="shared" si="0"/>
        <v>0.87962275257257261</v>
      </c>
      <c r="S123" s="125">
        <f t="shared" si="0"/>
        <v>0.20624495445552782</v>
      </c>
      <c r="T123" s="125">
        <f t="shared" si="0"/>
        <v>19.711394417681191</v>
      </c>
      <c r="U123" s="125">
        <f t="shared" si="0"/>
        <v>0.79751912931600089</v>
      </c>
      <c r="V123" s="125">
        <f t="shared" si="0"/>
        <v>11.360521789490576</v>
      </c>
      <c r="W123" s="73" t="s">
        <v>35</v>
      </c>
      <c r="X123" s="73" t="s">
        <v>35</v>
      </c>
      <c r="Y123" s="122">
        <f t="shared" si="0"/>
        <v>0.18294331947589626</v>
      </c>
      <c r="Z123" s="846"/>
      <c r="AA123" s="846"/>
      <c r="AB123" s="846"/>
      <c r="AC123" s="846"/>
      <c r="AD123" s="846"/>
      <c r="AE123" s="846"/>
      <c r="AF123" s="846"/>
      <c r="AG123" s="846"/>
      <c r="AH123" s="846"/>
      <c r="AI123" s="846"/>
      <c r="AJ123" s="846"/>
      <c r="AK123" s="846"/>
      <c r="AL123" s="846"/>
      <c r="AM123" s="846"/>
      <c r="AN123" s="846"/>
      <c r="AO123" s="846"/>
      <c r="AP123" s="846"/>
      <c r="AQ123" s="846"/>
      <c r="AR123" s="846"/>
      <c r="AS123" s="846"/>
      <c r="AT123" s="846"/>
      <c r="AU123" s="846"/>
      <c r="AV123" s="846"/>
      <c r="AW123" s="846"/>
      <c r="AX123" s="846"/>
      <c r="AY123" s="846"/>
      <c r="AZ123" s="346"/>
      <c r="BA123" s="990"/>
      <c r="BB123" s="557" t="s">
        <v>51</v>
      </c>
      <c r="BC123" s="60" t="s">
        <v>35</v>
      </c>
      <c r="BD123" s="56" t="s">
        <v>35</v>
      </c>
      <c r="BE123" s="56" t="s">
        <v>35</v>
      </c>
      <c r="BF123" s="56" t="s">
        <v>35</v>
      </c>
      <c r="BG123" s="51" t="s">
        <v>35</v>
      </c>
      <c r="BH123" s="60" t="s">
        <v>35</v>
      </c>
      <c r="BI123" s="56" t="s">
        <v>35</v>
      </c>
      <c r="BJ123" s="56" t="s">
        <v>35</v>
      </c>
      <c r="BK123" s="56" t="s">
        <v>35</v>
      </c>
      <c r="BL123" s="51" t="s">
        <v>35</v>
      </c>
      <c r="BM123" s="60" t="s">
        <v>35</v>
      </c>
      <c r="BN123" s="56" t="s">
        <v>35</v>
      </c>
      <c r="BO123" s="56" t="s">
        <v>35</v>
      </c>
      <c r="BP123" s="56" t="s">
        <v>35</v>
      </c>
      <c r="BQ123" s="51" t="s">
        <v>35</v>
      </c>
      <c r="BR123" s="60" t="s">
        <v>35</v>
      </c>
      <c r="BS123" s="56" t="s">
        <v>35</v>
      </c>
      <c r="BT123" s="56" t="s">
        <v>35</v>
      </c>
      <c r="BU123" s="56" t="s">
        <v>35</v>
      </c>
      <c r="BV123" s="56" t="s">
        <v>35</v>
      </c>
      <c r="BW123" s="56" t="s">
        <v>35</v>
      </c>
      <c r="BX123" s="56" t="s">
        <v>35</v>
      </c>
      <c r="BY123" s="45" t="s">
        <v>35</v>
      </c>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row>
    <row r="124" s="439" customFormat="true" ht="15" customHeight="true" x14ac:dyDescent="0.2">
      <c r="A124" s="999" t="s">
        <v>50</v>
      </c>
      <c r="B124" s="373" t="s">
        <v>15</v>
      </c>
      <c r="C124" s="126">
        <f>C122*'DHS08'!C129/100</f>
        <v>66.420228621978069</v>
      </c>
      <c r="D124" s="125">
        <f>D122*'DHS08'!D129/100</f>
        <v>90.491245445467072</v>
      </c>
      <c r="E124" s="125">
        <f>E122*'DHS08'!E129/100</f>
        <v>96.784375240050963</v>
      </c>
      <c r="F124" s="125">
        <f>F122*'DHS08'!F129/100</f>
        <v>98.860519026828698</v>
      </c>
      <c r="G124" s="124">
        <f>G122*'DHS08'!G129/100</f>
        <v>99.699999999999775</v>
      </c>
      <c r="H124" s="123">
        <f>H122*'DHS08'!H129/100</f>
        <v>93.019559013330095</v>
      </c>
      <c r="I124" s="125">
        <f>I122*'DHS08'!I129/100</f>
        <v>98.259330932290467</v>
      </c>
      <c r="J124" s="125">
        <f>J122*'DHS08'!J129/100</f>
        <v>99.600000000000421</v>
      </c>
      <c r="K124" s="125">
        <f>K122*'DHS08'!K129/100</f>
        <v>99.800000000000139</v>
      </c>
      <c r="L124" s="122">
        <f>L122*'DHS08'!L129/100</f>
        <v>99.800000000000011</v>
      </c>
      <c r="M124" s="126">
        <f>M122*'DHS08'!M129/100</f>
        <v>57.867017416699454</v>
      </c>
      <c r="N124" s="125">
        <f>N122*'DHS08'!N129/100</f>
        <v>81.617943570610322</v>
      </c>
      <c r="O124" s="125">
        <f>O122*'DHS08'!O129/100</f>
        <v>90.735730818135067</v>
      </c>
      <c r="P124" s="125">
        <f>P122*'DHS08'!P129/100</f>
        <v>96.226234549659893</v>
      </c>
      <c r="Q124" s="124">
        <f>Q122*'DHS08'!Q129/100</f>
        <v>98.559181357166267</v>
      </c>
      <c r="R124" s="123">
        <f>R122*'DHS08'!R129/100</f>
        <v>97.13796970247887</v>
      </c>
      <c r="S124" s="125">
        <f>S122*'DHS08'!S129/100</f>
        <v>98.995405005180132</v>
      </c>
      <c r="T124" s="125">
        <f>T122*'DHS08'!T129/100</f>
        <v>72.340033629669236</v>
      </c>
      <c r="U124" s="125">
        <f>U122*'DHS08'!U129/100</f>
        <v>96.623216368046215</v>
      </c>
      <c r="V124" s="125">
        <f>V122*'DHS08'!V129/100</f>
        <v>86.778049168088728</v>
      </c>
      <c r="W124" s="73" t="s">
        <v>35</v>
      </c>
      <c r="X124" s="73" t="s">
        <v>35</v>
      </c>
      <c r="Y124" s="122">
        <f>Y122*'DHS08'!Y129/100</f>
        <v>98.519434943677297</v>
      </c>
      <c r="Z124" s="846"/>
      <c r="AA124" s="846"/>
      <c r="AB124" s="846"/>
      <c r="AC124" s="846"/>
      <c r="AD124" s="846"/>
      <c r="AE124" s="846"/>
      <c r="AF124" s="846"/>
      <c r="AG124" s="846"/>
      <c r="AH124" s="846"/>
      <c r="AI124" s="846"/>
      <c r="AJ124" s="846"/>
      <c r="AK124" s="846"/>
      <c r="AL124" s="846"/>
      <c r="AM124" s="846"/>
      <c r="AN124" s="846"/>
      <c r="AO124" s="846"/>
      <c r="AP124" s="846"/>
      <c r="AQ124" s="846"/>
      <c r="AR124" s="846"/>
      <c r="AS124" s="846"/>
      <c r="AT124" s="846"/>
      <c r="AU124" s="846"/>
      <c r="AV124" s="846"/>
      <c r="AW124" s="846"/>
      <c r="AX124" s="846"/>
      <c r="AY124" s="846"/>
      <c r="AZ124" s="346"/>
      <c r="BA124" s="990" t="s">
        <v>50</v>
      </c>
      <c r="BB124" s="557" t="s">
        <v>15</v>
      </c>
      <c r="BC124" s="60" t="s">
        <v>35</v>
      </c>
      <c r="BD124" s="56" t="s">
        <v>35</v>
      </c>
      <c r="BE124" s="56" t="s">
        <v>35</v>
      </c>
      <c r="BF124" s="56" t="s">
        <v>35</v>
      </c>
      <c r="BG124" s="51" t="s">
        <v>35</v>
      </c>
      <c r="BH124" s="60" t="s">
        <v>35</v>
      </c>
      <c r="BI124" s="56" t="s">
        <v>35</v>
      </c>
      <c r="BJ124" s="56" t="s">
        <v>35</v>
      </c>
      <c r="BK124" s="56" t="s">
        <v>35</v>
      </c>
      <c r="BL124" s="51" t="s">
        <v>35</v>
      </c>
      <c r="BM124" s="60" t="s">
        <v>35</v>
      </c>
      <c r="BN124" s="56" t="s">
        <v>35</v>
      </c>
      <c r="BO124" s="56" t="s">
        <v>35</v>
      </c>
      <c r="BP124" s="56" t="s">
        <v>35</v>
      </c>
      <c r="BQ124" s="51" t="s">
        <v>35</v>
      </c>
      <c r="BR124" s="60" t="s">
        <v>35</v>
      </c>
      <c r="BS124" s="56" t="s">
        <v>35</v>
      </c>
      <c r="BT124" s="56" t="s">
        <v>35</v>
      </c>
      <c r="BU124" s="56" t="s">
        <v>35</v>
      </c>
      <c r="BV124" s="56" t="s">
        <v>35</v>
      </c>
      <c r="BW124" s="56" t="s">
        <v>35</v>
      </c>
      <c r="BX124" s="56" t="s">
        <v>35</v>
      </c>
      <c r="BY124" s="45" t="s">
        <v>35</v>
      </c>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row>
    <row r="125" s="439" customFormat="true" ht="15" customHeight="true" x14ac:dyDescent="0.2">
      <c r="A125" s="999"/>
      <c r="B125" s="373" t="s">
        <v>16</v>
      </c>
      <c r="C125" s="126">
        <f>C122*'DHS08'!C128/100</f>
        <v>7.2163884755585936</v>
      </c>
      <c r="D125" s="125">
        <f>D122*'DHS08'!D128/100</f>
        <v>5.2666862428578716</v>
      </c>
      <c r="E125" s="125">
        <f>E122*'DHS08'!E128/100</f>
        <v>2.9933311929912669</v>
      </c>
      <c r="F125" s="125">
        <f>F122*'DHS08'!F128/100</f>
        <v>1.0995608789637166</v>
      </c>
      <c r="G125" s="124">
        <f>G122*'DHS08'!G128/100</f>
        <v>0.29999999999999927</v>
      </c>
      <c r="H125" s="123">
        <f>H122*'DHS08'!H128/100</f>
        <v>5.2059520883912294</v>
      </c>
      <c r="I125" s="125">
        <f>I122*'DHS08'!I128/100</f>
        <v>1.699296669225776</v>
      </c>
      <c r="J125" s="125">
        <f>J122*'DHS08'!J128/100</f>
        <v>0.40000000000000169</v>
      </c>
      <c r="K125" s="125">
        <f>K122*'DHS08'!K128/100</f>
        <v>0.20000000000000029</v>
      </c>
      <c r="L125" s="122">
        <f>L122*'DHS08'!L128/100</f>
        <v>0.20000000000000004</v>
      </c>
      <c r="M125" s="126">
        <f>M122*'DHS08'!M128/100</f>
        <v>7.1521032762212817</v>
      </c>
      <c r="N125" s="125">
        <f>N122*'DHS08'!N128/100</f>
        <v>6.9047717988151893</v>
      </c>
      <c r="O125" s="125">
        <f>O122*'DHS08'!O128/100</f>
        <v>5.0781348821131562</v>
      </c>
      <c r="P125" s="125">
        <f>P122*'DHS08'!P128/100</f>
        <v>3.5897869883810944</v>
      </c>
      <c r="Q125" s="124">
        <f>Q122*'DHS08'!Q128/100</f>
        <v>1.3994204249496227</v>
      </c>
      <c r="R125" s="123">
        <f>R122*'DHS08'!R128/100</f>
        <v>1.9824075449485485</v>
      </c>
      <c r="S125" s="125">
        <f>S122*'DHS08'!S128/100</f>
        <v>0.79835004036435575</v>
      </c>
      <c r="T125" s="125">
        <f>T122*'DHS08'!T128/100</f>
        <v>7.9485719526495622</v>
      </c>
      <c r="U125" s="125">
        <f>U122*'DHS08'!U128/100</f>
        <v>2.5792645026377841</v>
      </c>
      <c r="V125" s="125">
        <f>V122*'DHS08'!V128/100</f>
        <v>1.8614290424206978</v>
      </c>
      <c r="W125" s="73" t="s">
        <v>35</v>
      </c>
      <c r="X125" s="73" t="s">
        <v>35</v>
      </c>
      <c r="Y125" s="122">
        <f>Y122*'DHS08'!Y128/100</f>
        <v>1.2976217368468133</v>
      </c>
      <c r="Z125" s="846"/>
      <c r="AA125" s="846"/>
      <c r="AB125" s="846"/>
      <c r="AC125" s="846"/>
      <c r="AD125" s="846"/>
      <c r="AE125" s="846"/>
      <c r="AF125" s="846"/>
      <c r="AG125" s="846"/>
      <c r="AH125" s="846"/>
      <c r="AI125" s="846"/>
      <c r="AJ125" s="846"/>
      <c r="AK125" s="846"/>
      <c r="AL125" s="846"/>
      <c r="AM125" s="846"/>
      <c r="AN125" s="846"/>
      <c r="AO125" s="846"/>
      <c r="AP125" s="846"/>
      <c r="AQ125" s="846"/>
      <c r="AR125" s="846"/>
      <c r="AS125" s="846"/>
      <c r="AT125" s="846"/>
      <c r="AU125" s="846"/>
      <c r="AV125" s="846"/>
      <c r="AW125" s="846"/>
      <c r="AX125" s="846"/>
      <c r="AY125" s="846"/>
      <c r="AZ125" s="346"/>
      <c r="BA125" s="990"/>
      <c r="BB125" s="557" t="s">
        <v>16</v>
      </c>
      <c r="BC125" s="60" t="s">
        <v>35</v>
      </c>
      <c r="BD125" s="56" t="s">
        <v>35</v>
      </c>
      <c r="BE125" s="56" t="s">
        <v>35</v>
      </c>
      <c r="BF125" s="56" t="s">
        <v>35</v>
      </c>
      <c r="BG125" s="51" t="s">
        <v>35</v>
      </c>
      <c r="BH125" s="60" t="s">
        <v>35</v>
      </c>
      <c r="BI125" s="56" t="s">
        <v>35</v>
      </c>
      <c r="BJ125" s="56" t="s">
        <v>35</v>
      </c>
      <c r="BK125" s="56" t="s">
        <v>35</v>
      </c>
      <c r="BL125" s="51" t="s">
        <v>35</v>
      </c>
      <c r="BM125" s="60" t="s">
        <v>35</v>
      </c>
      <c r="BN125" s="56" t="s">
        <v>35</v>
      </c>
      <c r="BO125" s="56" t="s">
        <v>35</v>
      </c>
      <c r="BP125" s="56" t="s">
        <v>35</v>
      </c>
      <c r="BQ125" s="51" t="s">
        <v>35</v>
      </c>
      <c r="BR125" s="60" t="s">
        <v>35</v>
      </c>
      <c r="BS125" s="56" t="s">
        <v>35</v>
      </c>
      <c r="BT125" s="56" t="s">
        <v>35</v>
      </c>
      <c r="BU125" s="56" t="s">
        <v>35</v>
      </c>
      <c r="BV125" s="56" t="s">
        <v>35</v>
      </c>
      <c r="BW125" s="56" t="s">
        <v>35</v>
      </c>
      <c r="BX125" s="56" t="s">
        <v>35</v>
      </c>
      <c r="BY125" s="45" t="s">
        <v>35</v>
      </c>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row>
    <row r="126" s="439" customFormat="true" ht="15" customHeight="true" x14ac:dyDescent="0.2">
      <c r="A126" s="999"/>
      <c r="B126" s="373" t="s">
        <v>22</v>
      </c>
      <c r="C126" s="126">
        <f>100-C124-C125-C127</f>
        <v>13.981659674955115</v>
      </c>
      <c r="D126" s="125">
        <f t="shared" ref="D126:Y126" si="1">100-D124-D125-D127</f>
        <v>2.8605435244533419</v>
      </c>
      <c r="E126" s="125">
        <f t="shared" si="1"/>
        <v>-2.0775048348298242E-13</v>
      </c>
      <c r="F126" s="125">
        <f t="shared" si="1"/>
        <v>3.9177688870850602E-13</v>
      </c>
      <c r="G126" s="124">
        <f t="shared" si="1"/>
        <v>2.2526425169644426E-13</v>
      </c>
      <c r="H126" s="123">
        <f t="shared" si="1"/>
        <v>-5.7065463465733046E-14</v>
      </c>
      <c r="I126" s="125">
        <f t="shared" si="1"/>
        <v>-4.0495384823202585E-13</v>
      </c>
      <c r="J126" s="125">
        <f t="shared" si="1"/>
        <v>-4.2232883856740955E-13</v>
      </c>
      <c r="K126" s="125">
        <f t="shared" si="1"/>
        <v>-1.3955503419538218E-13</v>
      </c>
      <c r="L126" s="122">
        <f t="shared" si="1"/>
        <v>-1.1407541578023483E-14</v>
      </c>
      <c r="M126" s="126">
        <f t="shared" si="1"/>
        <v>17.375900057400422</v>
      </c>
      <c r="N126" s="125">
        <f t="shared" si="1"/>
        <v>7.3532913669578059</v>
      </c>
      <c r="O126" s="125">
        <f t="shared" si="1"/>
        <v>2.9460613893355387</v>
      </c>
      <c r="P126" s="125">
        <f t="shared" si="1"/>
        <v>-9.9716305232556868E-2</v>
      </c>
      <c r="Q126" s="124">
        <f t="shared" si="1"/>
        <v>-2.3918367286768216E-13</v>
      </c>
      <c r="R126" s="123">
        <f t="shared" si="1"/>
        <v>3.8191672047105385E-14</v>
      </c>
      <c r="S126" s="125">
        <f t="shared" si="1"/>
        <v>-5.9610649749686218E-13</v>
      </c>
      <c r="T126" s="125">
        <f t="shared" si="1"/>
        <v>11.005468732688717</v>
      </c>
      <c r="U126" s="125">
        <f t="shared" si="1"/>
        <v>1.730837695390619E-13</v>
      </c>
      <c r="V126" s="125">
        <f t="shared" si="1"/>
        <v>-2.042810365310288E-13</v>
      </c>
      <c r="W126" s="73" t="s">
        <v>35</v>
      </c>
      <c r="X126" s="73" t="s">
        <v>35</v>
      </c>
      <c r="Y126" s="122">
        <f t="shared" si="1"/>
        <v>2.4419355426630318E-12</v>
      </c>
      <c r="Z126" s="846"/>
      <c r="AA126" s="846"/>
      <c r="AB126" s="846"/>
      <c r="AC126" s="846"/>
      <c r="AD126" s="846"/>
      <c r="AE126" s="846"/>
      <c r="AF126" s="846"/>
      <c r="AG126" s="846"/>
      <c r="AH126" s="846"/>
      <c r="AI126" s="846"/>
      <c r="AJ126" s="846"/>
      <c r="AK126" s="846"/>
      <c r="AL126" s="846"/>
      <c r="AM126" s="846"/>
      <c r="AN126" s="846"/>
      <c r="AO126" s="846"/>
      <c r="AP126" s="846"/>
      <c r="AQ126" s="846"/>
      <c r="AR126" s="846"/>
      <c r="AS126" s="846"/>
      <c r="AT126" s="846"/>
      <c r="AU126" s="846"/>
      <c r="AV126" s="846"/>
      <c r="AW126" s="846"/>
      <c r="AX126" s="846"/>
      <c r="AY126" s="846"/>
      <c r="AZ126" s="346"/>
      <c r="BA126" s="990"/>
      <c r="BB126" s="557" t="s">
        <v>22</v>
      </c>
      <c r="BC126" s="60" t="s">
        <v>35</v>
      </c>
      <c r="BD126" s="56" t="s">
        <v>35</v>
      </c>
      <c r="BE126" s="56" t="s">
        <v>35</v>
      </c>
      <c r="BF126" s="56" t="s">
        <v>35</v>
      </c>
      <c r="BG126" s="51" t="s">
        <v>35</v>
      </c>
      <c r="BH126" s="60" t="s">
        <v>35</v>
      </c>
      <c r="BI126" s="56" t="s">
        <v>35</v>
      </c>
      <c r="BJ126" s="56" t="s">
        <v>35</v>
      </c>
      <c r="BK126" s="56" t="s">
        <v>35</v>
      </c>
      <c r="BL126" s="51" t="s">
        <v>35</v>
      </c>
      <c r="BM126" s="60" t="s">
        <v>35</v>
      </c>
      <c r="BN126" s="56" t="s">
        <v>35</v>
      </c>
      <c r="BO126" s="56" t="s">
        <v>35</v>
      </c>
      <c r="BP126" s="56" t="s">
        <v>35</v>
      </c>
      <c r="BQ126" s="51" t="s">
        <v>35</v>
      </c>
      <c r="BR126" s="60" t="s">
        <v>35</v>
      </c>
      <c r="BS126" s="56" t="s">
        <v>35</v>
      </c>
      <c r="BT126" s="56" t="s">
        <v>35</v>
      </c>
      <c r="BU126" s="56" t="s">
        <v>35</v>
      </c>
      <c r="BV126" s="56" t="s">
        <v>35</v>
      </c>
      <c r="BW126" s="56" t="s">
        <v>35</v>
      </c>
      <c r="BX126" s="56" t="s">
        <v>35</v>
      </c>
      <c r="BY126" s="45" t="s">
        <v>35</v>
      </c>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row>
    <row r="127" s="439" customFormat="true" ht="15" customHeight="true" x14ac:dyDescent="0.2">
      <c r="A127" s="999"/>
      <c r="B127" s="373" t="s">
        <v>19</v>
      </c>
      <c r="C127" s="126">
        <f>C157</f>
        <v>12.381723227508221</v>
      </c>
      <c r="D127" s="125">
        <f t="shared" ref="D127:Y127" si="2">D157</f>
        <v>1.381524787221714</v>
      </c>
      <c r="E127" s="125">
        <f t="shared" si="2"/>
        <v>0.22229356695797789</v>
      </c>
      <c r="F127" s="125">
        <f t="shared" si="2"/>
        <v>3.9920094207194133E-2</v>
      </c>
      <c r="G127" s="124">
        <f t="shared" si="2"/>
        <v>0</v>
      </c>
      <c r="H127" s="123">
        <f t="shared" si="2"/>
        <v>1.7744888982787324</v>
      </c>
      <c r="I127" s="125">
        <f t="shared" si="2"/>
        <v>4.1372398484161577E-2</v>
      </c>
      <c r="J127" s="125">
        <f t="shared" si="2"/>
        <v>0</v>
      </c>
      <c r="K127" s="125">
        <f t="shared" si="2"/>
        <v>0</v>
      </c>
      <c r="L127" s="122">
        <f t="shared" si="2"/>
        <v>0</v>
      </c>
      <c r="M127" s="126">
        <f t="shared" si="2"/>
        <v>17.604979249678841</v>
      </c>
      <c r="N127" s="125">
        <f t="shared" si="2"/>
        <v>4.1239932636166818</v>
      </c>
      <c r="O127" s="125">
        <f t="shared" si="2"/>
        <v>1.2400729104162376</v>
      </c>
      <c r="P127" s="125">
        <f t="shared" si="2"/>
        <v>0.28369476719156989</v>
      </c>
      <c r="Q127" s="124">
        <f t="shared" si="2"/>
        <v>4.1398217884349539E-2</v>
      </c>
      <c r="R127" s="123">
        <f t="shared" si="2"/>
        <v>0.87962275257254352</v>
      </c>
      <c r="S127" s="125">
        <f t="shared" si="2"/>
        <v>0.2062449544561086</v>
      </c>
      <c r="T127" s="125">
        <f t="shared" si="2"/>
        <v>8.7059256849924846</v>
      </c>
      <c r="U127" s="125">
        <f t="shared" si="2"/>
        <v>0.7975191293158278</v>
      </c>
      <c r="V127" s="125">
        <f t="shared" si="2"/>
        <v>11.360521789490779</v>
      </c>
      <c r="W127" s="125" t="str">
        <f t="shared" si="2"/>
        <v>N/A</v>
      </c>
      <c r="X127" s="125" t="str">
        <f t="shared" si="2"/>
        <v>N/A</v>
      </c>
      <c r="Y127" s="122">
        <f t="shared" si="2"/>
        <v>0.18294331947344811</v>
      </c>
      <c r="Z127" s="846"/>
      <c r="AA127" s="846"/>
      <c r="AB127" s="846"/>
      <c r="AC127" s="846"/>
      <c r="AD127" s="846"/>
      <c r="AE127" s="846"/>
      <c r="AF127" s="846"/>
      <c r="AG127" s="846"/>
      <c r="AH127" s="846"/>
      <c r="AI127" s="846"/>
      <c r="AJ127" s="846"/>
      <c r="AK127" s="846"/>
      <c r="AL127" s="846"/>
      <c r="AM127" s="846"/>
      <c r="AN127" s="846"/>
      <c r="AO127" s="846"/>
      <c r="AP127" s="846"/>
      <c r="AQ127" s="846"/>
      <c r="AR127" s="846"/>
      <c r="AS127" s="846"/>
      <c r="AT127" s="846"/>
      <c r="AU127" s="846"/>
      <c r="AV127" s="846"/>
      <c r="AW127" s="846"/>
      <c r="AX127" s="846"/>
      <c r="AY127" s="846"/>
      <c r="AZ127" s="346"/>
      <c r="BA127" s="990"/>
      <c r="BB127" s="557" t="s">
        <v>19</v>
      </c>
      <c r="BC127" s="60" t="s">
        <v>35</v>
      </c>
      <c r="BD127" s="56" t="s">
        <v>35</v>
      </c>
      <c r="BE127" s="56" t="s">
        <v>35</v>
      </c>
      <c r="BF127" s="56" t="s">
        <v>35</v>
      </c>
      <c r="BG127" s="51" t="s">
        <v>35</v>
      </c>
      <c r="BH127" s="60" t="s">
        <v>35</v>
      </c>
      <c r="BI127" s="56" t="s">
        <v>35</v>
      </c>
      <c r="BJ127" s="56" t="s">
        <v>35</v>
      </c>
      <c r="BK127" s="56" t="s">
        <v>35</v>
      </c>
      <c r="BL127" s="51" t="s">
        <v>35</v>
      </c>
      <c r="BM127" s="60" t="s">
        <v>35</v>
      </c>
      <c r="BN127" s="56" t="s">
        <v>35</v>
      </c>
      <c r="BO127" s="56" t="s">
        <v>35</v>
      </c>
      <c r="BP127" s="56" t="s">
        <v>35</v>
      </c>
      <c r="BQ127" s="51" t="s">
        <v>35</v>
      </c>
      <c r="BR127" s="60" t="s">
        <v>35</v>
      </c>
      <c r="BS127" s="56" t="s">
        <v>35</v>
      </c>
      <c r="BT127" s="56" t="s">
        <v>35</v>
      </c>
      <c r="BU127" s="56" t="s">
        <v>35</v>
      </c>
      <c r="BV127" s="56" t="s">
        <v>35</v>
      </c>
      <c r="BW127" s="56" t="s">
        <v>35</v>
      </c>
      <c r="BX127" s="56" t="s">
        <v>35</v>
      </c>
      <c r="BY127" s="45" t="s">
        <v>35</v>
      </c>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row>
    <row r="128" s="439" customFormat="true" ht="15" customHeight="true" x14ac:dyDescent="0.2">
      <c r="A128" s="999" t="s">
        <v>168</v>
      </c>
      <c r="B128" s="373" t="s">
        <v>49</v>
      </c>
      <c r="C128" s="76" t="s">
        <v>35</v>
      </c>
      <c r="D128" s="73" t="s">
        <v>35</v>
      </c>
      <c r="E128" s="73" t="s">
        <v>35</v>
      </c>
      <c r="F128" s="73" t="s">
        <v>35</v>
      </c>
      <c r="G128" s="70" t="s">
        <v>35</v>
      </c>
      <c r="H128" s="67" t="s">
        <v>35</v>
      </c>
      <c r="I128" s="73" t="s">
        <v>35</v>
      </c>
      <c r="J128" s="73" t="s">
        <v>35</v>
      </c>
      <c r="K128" s="73" t="s">
        <v>35</v>
      </c>
      <c r="L128" s="64" t="s">
        <v>35</v>
      </c>
      <c r="M128" s="76" t="s">
        <v>35</v>
      </c>
      <c r="N128" s="73" t="s">
        <v>35</v>
      </c>
      <c r="O128" s="73" t="s">
        <v>35</v>
      </c>
      <c r="P128" s="73" t="s">
        <v>35</v>
      </c>
      <c r="Q128" s="70" t="s">
        <v>35</v>
      </c>
      <c r="R128" s="67" t="s">
        <v>35</v>
      </c>
      <c r="S128" s="73" t="s">
        <v>35</v>
      </c>
      <c r="T128" s="73" t="s">
        <v>35</v>
      </c>
      <c r="U128" s="73" t="s">
        <v>35</v>
      </c>
      <c r="V128" s="73" t="s">
        <v>35</v>
      </c>
      <c r="W128" s="73" t="s">
        <v>35</v>
      </c>
      <c r="X128" s="73" t="s">
        <v>35</v>
      </c>
      <c r="Y128" s="64" t="s">
        <v>35</v>
      </c>
      <c r="Z128" s="846"/>
      <c r="AA128" s="846"/>
      <c r="AB128" s="846"/>
      <c r="AC128" s="846"/>
      <c r="AD128" s="846"/>
      <c r="AE128" s="846"/>
      <c r="AF128" s="846"/>
      <c r="AG128" s="846"/>
      <c r="AH128" s="846"/>
      <c r="AI128" s="846"/>
      <c r="AJ128" s="846"/>
      <c r="AK128" s="846"/>
      <c r="AL128" s="846"/>
      <c r="AM128" s="846"/>
      <c r="AN128" s="846"/>
      <c r="AO128" s="846"/>
      <c r="AP128" s="846"/>
      <c r="AQ128" s="846"/>
      <c r="AR128" s="846"/>
      <c r="AS128" s="846"/>
      <c r="AT128" s="846"/>
      <c r="AU128" s="846"/>
      <c r="AV128" s="846"/>
      <c r="AW128" s="846"/>
      <c r="AX128" s="846"/>
      <c r="AY128" s="846"/>
      <c r="AZ128" s="346"/>
      <c r="BA128" s="990" t="s">
        <v>108</v>
      </c>
      <c r="BB128" s="557" t="s">
        <v>49</v>
      </c>
      <c r="BC128" s="60" t="s">
        <v>35</v>
      </c>
      <c r="BD128" s="56" t="s">
        <v>35</v>
      </c>
      <c r="BE128" s="56" t="s">
        <v>35</v>
      </c>
      <c r="BF128" s="56" t="s">
        <v>35</v>
      </c>
      <c r="BG128" s="51" t="s">
        <v>35</v>
      </c>
      <c r="BH128" s="60" t="s">
        <v>35</v>
      </c>
      <c r="BI128" s="56" t="s">
        <v>35</v>
      </c>
      <c r="BJ128" s="56" t="s">
        <v>35</v>
      </c>
      <c r="BK128" s="56" t="s">
        <v>35</v>
      </c>
      <c r="BL128" s="51" t="s">
        <v>35</v>
      </c>
      <c r="BM128" s="60" t="s">
        <v>35</v>
      </c>
      <c r="BN128" s="56" t="s">
        <v>35</v>
      </c>
      <c r="BO128" s="56" t="s">
        <v>35</v>
      </c>
      <c r="BP128" s="56" t="s">
        <v>35</v>
      </c>
      <c r="BQ128" s="51" t="s">
        <v>35</v>
      </c>
      <c r="BR128" s="60" t="s">
        <v>35</v>
      </c>
      <c r="BS128" s="56" t="s">
        <v>35</v>
      </c>
      <c r="BT128" s="56" t="s">
        <v>35</v>
      </c>
      <c r="BU128" s="56" t="s">
        <v>35</v>
      </c>
      <c r="BV128" s="56" t="s">
        <v>35</v>
      </c>
      <c r="BW128" s="56" t="s">
        <v>35</v>
      </c>
      <c r="BX128" s="56" t="s">
        <v>35</v>
      </c>
      <c r="BY128" s="45" t="s">
        <v>35</v>
      </c>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439" customFormat="true" ht="15" customHeight="true" x14ac:dyDescent="0.2">
      <c r="A129" s="1001"/>
      <c r="B129" s="374" t="s">
        <v>48</v>
      </c>
      <c r="C129" s="75" t="s">
        <v>35</v>
      </c>
      <c r="D129" s="72" t="s">
        <v>35</v>
      </c>
      <c r="E129" s="72" t="s">
        <v>35</v>
      </c>
      <c r="F129" s="72" t="s">
        <v>35</v>
      </c>
      <c r="G129" s="69" t="s">
        <v>35</v>
      </c>
      <c r="H129" s="66" t="s">
        <v>35</v>
      </c>
      <c r="I129" s="72" t="s">
        <v>35</v>
      </c>
      <c r="J129" s="72" t="s">
        <v>35</v>
      </c>
      <c r="K129" s="72" t="s">
        <v>35</v>
      </c>
      <c r="L129" s="63" t="s">
        <v>35</v>
      </c>
      <c r="M129" s="75" t="s">
        <v>35</v>
      </c>
      <c r="N129" s="72" t="s">
        <v>35</v>
      </c>
      <c r="O129" s="72" t="s">
        <v>35</v>
      </c>
      <c r="P129" s="72" t="s">
        <v>35</v>
      </c>
      <c r="Q129" s="69" t="s">
        <v>35</v>
      </c>
      <c r="R129" s="66" t="s">
        <v>35</v>
      </c>
      <c r="S129" s="72" t="s">
        <v>35</v>
      </c>
      <c r="T129" s="72" t="s">
        <v>35</v>
      </c>
      <c r="U129" s="72" t="s">
        <v>35</v>
      </c>
      <c r="V129" s="72" t="s">
        <v>35</v>
      </c>
      <c r="W129" s="72" t="s">
        <v>35</v>
      </c>
      <c r="X129" s="72" t="s">
        <v>35</v>
      </c>
      <c r="Y129" s="63" t="s">
        <v>35</v>
      </c>
      <c r="Z129" s="846"/>
      <c r="AA129" s="846"/>
      <c r="AB129" s="846"/>
      <c r="AC129" s="846"/>
      <c r="AD129" s="846"/>
      <c r="AE129" s="846"/>
      <c r="AF129" s="846"/>
      <c r="AG129" s="846"/>
      <c r="AH129" s="846"/>
      <c r="AI129" s="846"/>
      <c r="AJ129" s="846"/>
      <c r="AK129" s="846"/>
      <c r="AL129" s="846"/>
      <c r="AM129" s="846"/>
      <c r="AN129" s="846"/>
      <c r="AO129" s="846"/>
      <c r="AP129" s="846"/>
      <c r="AQ129" s="846"/>
      <c r="AR129" s="846"/>
      <c r="AS129" s="846"/>
      <c r="AT129" s="846"/>
      <c r="AU129" s="846"/>
      <c r="AV129" s="846"/>
      <c r="AW129" s="846"/>
      <c r="AX129" s="846"/>
      <c r="AY129" s="846"/>
      <c r="AZ129" s="346"/>
      <c r="BA129" s="994"/>
      <c r="BB129" s="560" t="s">
        <v>48</v>
      </c>
      <c r="BC129" s="59" t="s">
        <v>35</v>
      </c>
      <c r="BD129" s="55" t="s">
        <v>35</v>
      </c>
      <c r="BE129" s="55" t="s">
        <v>35</v>
      </c>
      <c r="BF129" s="55" t="s">
        <v>35</v>
      </c>
      <c r="BG129" s="50" t="s">
        <v>35</v>
      </c>
      <c r="BH129" s="59" t="s">
        <v>35</v>
      </c>
      <c r="BI129" s="55" t="s">
        <v>35</v>
      </c>
      <c r="BJ129" s="55" t="s">
        <v>35</v>
      </c>
      <c r="BK129" s="55" t="s">
        <v>35</v>
      </c>
      <c r="BL129" s="50" t="s">
        <v>35</v>
      </c>
      <c r="BM129" s="59" t="s">
        <v>35</v>
      </c>
      <c r="BN129" s="55" t="s">
        <v>35</v>
      </c>
      <c r="BO129" s="55" t="s">
        <v>35</v>
      </c>
      <c r="BP129" s="55" t="s">
        <v>35</v>
      </c>
      <c r="BQ129" s="50" t="s">
        <v>35</v>
      </c>
      <c r="BR129" s="59" t="s">
        <v>35</v>
      </c>
      <c r="BS129" s="55" t="s">
        <v>35</v>
      </c>
      <c r="BT129" s="55" t="s">
        <v>35</v>
      </c>
      <c r="BU129" s="55" t="s">
        <v>35</v>
      </c>
      <c r="BV129" s="55" t="s">
        <v>35</v>
      </c>
      <c r="BW129" s="55" t="s">
        <v>35</v>
      </c>
      <c r="BX129" s="55" t="s">
        <v>35</v>
      </c>
      <c r="BY129" s="44" t="s">
        <v>35</v>
      </c>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8" customFormat="true" ht="15" hidden="true" customHeight="true" x14ac:dyDescent="0.2">
      <c r="A130" s="1006" t="s">
        <v>47</v>
      </c>
      <c r="B130" s="371" t="s">
        <v>42</v>
      </c>
      <c r="C130" s="377"/>
      <c r="D130" s="378"/>
      <c r="E130" s="378"/>
      <c r="F130" s="378"/>
      <c r="G130" s="379"/>
      <c r="H130" s="380"/>
      <c r="I130" s="378"/>
      <c r="J130" s="378"/>
      <c r="K130" s="378"/>
      <c r="L130" s="381"/>
      <c r="M130" s="377"/>
      <c r="N130" s="378"/>
      <c r="O130" s="378"/>
      <c r="P130" s="378"/>
      <c r="Q130" s="379"/>
      <c r="R130" s="380"/>
      <c r="S130" s="378"/>
      <c r="T130" s="378"/>
      <c r="U130" s="378"/>
      <c r="V130" s="378"/>
      <c r="W130" s="378"/>
      <c r="X130" s="378"/>
      <c r="Y130" s="381"/>
      <c r="Z130" s="846"/>
      <c r="AA130" s="846"/>
      <c r="AB130" s="846"/>
      <c r="AC130" s="846"/>
      <c r="AD130" s="846"/>
      <c r="AE130" s="846"/>
      <c r="AF130" s="846"/>
      <c r="AG130" s="846"/>
      <c r="AH130" s="846"/>
      <c r="AI130" s="846"/>
      <c r="AJ130" s="846"/>
      <c r="AK130" s="846"/>
      <c r="AL130" s="846"/>
      <c r="AM130" s="846"/>
      <c r="AN130" s="846"/>
      <c r="AO130" s="846"/>
      <c r="AP130" s="846"/>
      <c r="AQ130" s="846"/>
      <c r="AR130" s="846"/>
      <c r="AS130" s="846"/>
      <c r="AT130" s="846"/>
      <c r="AU130" s="846"/>
      <c r="AV130" s="846"/>
      <c r="AW130" s="846"/>
      <c r="AX130" s="846"/>
      <c r="AY130" s="846"/>
      <c r="AZ130" s="346"/>
      <c r="BB130" s="320"/>
      <c r="BZ130" s="346"/>
      <c r="CA130" s="346"/>
      <c r="CB130" s="346"/>
      <c r="CC130" s="346"/>
      <c r="CD130" s="346"/>
      <c r="CE130" s="346"/>
      <c r="CF130" s="346"/>
      <c r="CG130" s="346"/>
      <c r="CH130" s="346"/>
      <c r="CI130" s="346"/>
      <c r="CJ130" s="346"/>
      <c r="CK130" s="346"/>
      <c r="CL130" s="346"/>
      <c r="CM130" s="346"/>
      <c r="CN130" s="346"/>
      <c r="CO130" s="346"/>
      <c r="CP130" s="346"/>
      <c r="CQ130" s="346"/>
      <c r="CR130" s="346"/>
      <c r="CS130" s="346"/>
      <c r="CT130" s="346"/>
      <c r="CU130" s="346"/>
      <c r="CV130" s="346"/>
      <c r="CW130" s="346"/>
      <c r="CX130" s="346"/>
      <c r="CY130" s="346"/>
      <c r="CZ130" s="346"/>
    </row>
    <row r="131" s="318" customFormat="true" ht="15" hidden="true" customHeight="true" x14ac:dyDescent="0.2">
      <c r="A131" s="1007"/>
      <c r="B131" s="368" t="s">
        <v>46</v>
      </c>
      <c r="C131" s="382"/>
      <c r="D131" s="383"/>
      <c r="E131" s="383"/>
      <c r="F131" s="383"/>
      <c r="G131" s="384"/>
      <c r="H131" s="385"/>
      <c r="I131" s="383"/>
      <c r="J131" s="383"/>
      <c r="K131" s="383"/>
      <c r="L131" s="386"/>
      <c r="M131" s="382"/>
      <c r="N131" s="383"/>
      <c r="O131" s="383"/>
      <c r="P131" s="383"/>
      <c r="Q131" s="384"/>
      <c r="R131" s="385"/>
      <c r="S131" s="383"/>
      <c r="T131" s="383"/>
      <c r="U131" s="383"/>
      <c r="V131" s="383"/>
      <c r="W131" s="383"/>
      <c r="X131" s="383"/>
      <c r="Y131" s="386"/>
      <c r="Z131" s="846"/>
      <c r="AA131" s="846"/>
      <c r="AB131" s="846"/>
      <c r="AC131" s="846"/>
      <c r="AD131" s="846"/>
      <c r="AE131" s="846"/>
      <c r="AF131" s="846"/>
      <c r="AG131" s="846"/>
      <c r="AH131" s="846"/>
      <c r="AI131" s="846"/>
      <c r="AJ131" s="846"/>
      <c r="AK131" s="846"/>
      <c r="AL131" s="846"/>
      <c r="AM131" s="846"/>
      <c r="AN131" s="846"/>
      <c r="AO131" s="846"/>
      <c r="AP131" s="846"/>
      <c r="AQ131" s="846"/>
      <c r="AR131" s="846"/>
      <c r="AS131" s="846"/>
      <c r="AT131" s="846"/>
      <c r="AU131" s="846"/>
      <c r="AV131" s="846"/>
      <c r="AW131" s="846"/>
      <c r="AX131" s="846"/>
      <c r="AY131" s="846"/>
      <c r="AZ131" s="346"/>
      <c r="BB131" s="320"/>
      <c r="BZ131" s="346"/>
      <c r="CA131" s="346"/>
      <c r="CB131" s="346"/>
      <c r="CC131" s="346"/>
      <c r="CD131" s="346"/>
      <c r="CE131" s="346"/>
      <c r="CF131" s="346"/>
      <c r="CG131" s="346"/>
      <c r="CH131" s="346"/>
      <c r="CI131" s="346"/>
      <c r="CJ131" s="346"/>
      <c r="CK131" s="346"/>
      <c r="CL131" s="346"/>
      <c r="CM131" s="346"/>
      <c r="CN131" s="346"/>
      <c r="CO131" s="346"/>
      <c r="CP131" s="346"/>
      <c r="CQ131" s="346"/>
      <c r="CR131" s="346"/>
      <c r="CS131" s="346"/>
      <c r="CT131" s="346"/>
      <c r="CU131" s="346"/>
      <c r="CV131" s="346"/>
      <c r="CW131" s="346"/>
      <c r="CX131" s="346"/>
      <c r="CY131" s="346"/>
      <c r="CZ131" s="346"/>
    </row>
    <row r="132" s="318" customFormat="true" ht="15" hidden="true" customHeight="true" x14ac:dyDescent="0.2">
      <c r="A132" s="1008"/>
      <c r="B132" s="369" t="s">
        <v>46</v>
      </c>
      <c r="C132" s="387"/>
      <c r="D132" s="388"/>
      <c r="E132" s="388"/>
      <c r="F132" s="388"/>
      <c r="G132" s="389"/>
      <c r="H132" s="390"/>
      <c r="I132" s="388"/>
      <c r="J132" s="388"/>
      <c r="K132" s="388"/>
      <c r="L132" s="391"/>
      <c r="M132" s="387"/>
      <c r="N132" s="388"/>
      <c r="O132" s="388"/>
      <c r="P132" s="388"/>
      <c r="Q132" s="389"/>
      <c r="R132" s="13"/>
      <c r="S132" s="12"/>
      <c r="T132" s="12"/>
      <c r="U132" s="12"/>
      <c r="V132" s="12"/>
      <c r="W132" s="12"/>
      <c r="X132" s="12"/>
      <c r="Y132" s="7"/>
      <c r="Z132" s="846"/>
      <c r="AA132" s="846"/>
      <c r="AB132" s="846"/>
      <c r="AC132" s="846"/>
      <c r="AD132" s="846"/>
      <c r="AE132" s="846"/>
      <c r="AF132" s="846"/>
      <c r="AG132" s="846"/>
      <c r="AH132" s="846"/>
      <c r="AI132" s="846"/>
      <c r="AJ132" s="846"/>
      <c r="AK132" s="846"/>
      <c r="AL132" s="846"/>
      <c r="AM132" s="846"/>
      <c r="AN132" s="846"/>
      <c r="AO132" s="846"/>
      <c r="AP132" s="846"/>
      <c r="AQ132" s="846"/>
      <c r="AR132" s="846"/>
      <c r="AS132" s="846"/>
      <c r="AT132" s="846"/>
      <c r="AU132" s="846"/>
      <c r="AV132" s="846"/>
      <c r="AW132" s="846"/>
      <c r="AX132" s="846"/>
      <c r="AY132" s="846"/>
      <c r="AZ132" s="346"/>
      <c r="BB132" s="320"/>
      <c r="BZ132" s="346"/>
      <c r="CA132" s="346"/>
      <c r="CB132" s="346"/>
      <c r="CC132" s="346"/>
      <c r="CD132" s="346"/>
      <c r="CE132" s="346"/>
      <c r="CF132" s="346"/>
      <c r="CG132" s="346"/>
      <c r="CH132" s="346"/>
      <c r="CI132" s="346"/>
      <c r="CJ132" s="346"/>
      <c r="CK132" s="346"/>
      <c r="CL132" s="346"/>
      <c r="CM132" s="346"/>
      <c r="CN132" s="346"/>
      <c r="CO132" s="346"/>
      <c r="CP132" s="346"/>
      <c r="CQ132" s="346"/>
      <c r="CR132" s="346"/>
      <c r="CS132" s="346"/>
      <c r="CT132" s="346"/>
      <c r="CU132" s="346"/>
      <c r="CV132" s="346"/>
      <c r="CW132" s="346"/>
      <c r="CX132" s="346"/>
      <c r="CY132" s="346"/>
      <c r="CZ132" s="346"/>
    </row>
    <row r="133" s="439" customFormat="true" ht="15" customHeight="true" x14ac:dyDescent="0.2">
      <c r="A133" s="317"/>
      <c r="B133" s="370"/>
      <c r="C133" s="1009" t="s">
        <v>114</v>
      </c>
      <c r="D133" s="1010"/>
      <c r="E133" s="1010"/>
      <c r="F133" s="1010"/>
      <c r="G133" s="1011"/>
      <c r="H133" s="1005" t="s">
        <v>38</v>
      </c>
      <c r="I133" s="996"/>
      <c r="J133" s="996"/>
      <c r="K133" s="996"/>
      <c r="L133" s="998"/>
      <c r="M133" s="995" t="s">
        <v>37</v>
      </c>
      <c r="N133" s="996"/>
      <c r="O133" s="996"/>
      <c r="P133" s="996"/>
      <c r="Q133" s="998"/>
      <c r="R133" s="15" t="s">
        <v>137</v>
      </c>
      <c r="S133" s="401"/>
      <c r="T133" s="401"/>
      <c r="U133" s="401"/>
      <c r="V133" s="401"/>
      <c r="W133" s="401"/>
      <c r="X133" s="401"/>
      <c r="Y133" s="401"/>
      <c r="Z133" s="846"/>
      <c r="AA133" s="846"/>
      <c r="AB133" s="846"/>
      <c r="AC133" s="846"/>
      <c r="AD133" s="846"/>
      <c r="AE133" s="846"/>
      <c r="AF133" s="846"/>
      <c r="AG133" s="846"/>
      <c r="AH133" s="846"/>
      <c r="AI133" s="846"/>
      <c r="AJ133" s="846"/>
      <c r="AK133" s="846"/>
      <c r="AL133" s="846"/>
      <c r="AM133" s="846"/>
      <c r="AN133" s="846"/>
      <c r="AO133" s="846"/>
      <c r="AP133" s="846"/>
      <c r="AQ133" s="846"/>
      <c r="AR133" s="846"/>
      <c r="AS133" s="846"/>
      <c r="AT133" s="846"/>
      <c r="AU133" s="846"/>
      <c r="AV133" s="846"/>
      <c r="AW133" s="846"/>
      <c r="AX133" s="846"/>
      <c r="AY133" s="846"/>
      <c r="AZ133" s="346"/>
      <c r="BA133" s="347" t="s">
        <v>128</v>
      </c>
      <c r="BB133" s="303" t="s">
        <v>98</v>
      </c>
      <c r="BC133" s="986" t="s">
        <v>114</v>
      </c>
      <c r="BD133" s="987"/>
      <c r="BE133" s="987"/>
      <c r="BF133" s="987"/>
      <c r="BG133" s="993"/>
      <c r="BH133" s="986" t="s">
        <v>38</v>
      </c>
      <c r="BI133" s="987"/>
      <c r="BJ133" s="987"/>
      <c r="BK133" s="987"/>
      <c r="BL133" s="993"/>
      <c r="BM133" s="986" t="s">
        <v>37</v>
      </c>
      <c r="BN133" s="987"/>
      <c r="BO133" s="987"/>
      <c r="BP133" s="987"/>
      <c r="BQ133" s="988"/>
      <c r="BR133" s="14" t="s">
        <v>137</v>
      </c>
      <c r="BS133" s="401"/>
      <c r="BT133" s="401"/>
      <c r="BU133" s="401"/>
      <c r="BV133" s="401"/>
      <c r="BW133" s="401"/>
      <c r="BX133" s="401"/>
      <c r="BY133" s="401"/>
      <c r="BZ133" s="345"/>
      <c r="CA133" s="345"/>
      <c r="CB133" s="345"/>
      <c r="CC133" s="345"/>
      <c r="CD133" s="345"/>
      <c r="CE133" s="345"/>
      <c r="CF133" s="345"/>
      <c r="CG133" s="345"/>
      <c r="CH133" s="345"/>
      <c r="CI133" s="345"/>
      <c r="CJ133" s="345"/>
      <c r="CK133" s="345"/>
      <c r="CL133" s="345"/>
      <c r="CM133" s="345"/>
      <c r="CN133" s="345"/>
      <c r="CO133" s="345"/>
      <c r="CP133" s="345"/>
      <c r="CQ133" s="345"/>
      <c r="CR133" s="345"/>
      <c r="CS133" s="345"/>
      <c r="CT133" s="345"/>
      <c r="CU133" s="345"/>
      <c r="CV133" s="345"/>
      <c r="CW133" s="345"/>
      <c r="CX133" s="345"/>
      <c r="CY133" s="345"/>
      <c r="CZ133" s="345"/>
    </row>
    <row r="134" s="439" customFormat="true" ht="24" x14ac:dyDescent="0.2">
      <c r="A134" s="335" t="s">
        <v>69</v>
      </c>
      <c r="B134" s="370"/>
      <c r="C134" s="393" t="s">
        <v>0</v>
      </c>
      <c r="D134" s="550" t="s">
        <v>1</v>
      </c>
      <c r="E134" s="550" t="s">
        <v>2</v>
      </c>
      <c r="F134" s="550" t="s">
        <v>3</v>
      </c>
      <c r="G134" s="551" t="s">
        <v>4</v>
      </c>
      <c r="H134" s="375" t="s">
        <v>0</v>
      </c>
      <c r="I134" s="553" t="s">
        <v>1</v>
      </c>
      <c r="J134" s="553" t="s">
        <v>2</v>
      </c>
      <c r="K134" s="553" t="s">
        <v>3</v>
      </c>
      <c r="L134" s="554" t="s">
        <v>4</v>
      </c>
      <c r="M134" s="376" t="s">
        <v>0</v>
      </c>
      <c r="N134" s="553" t="s">
        <v>1</v>
      </c>
      <c r="O134" s="553" t="s">
        <v>2</v>
      </c>
      <c r="P134" s="553" t="s">
        <v>3</v>
      </c>
      <c r="Q134" s="548" t="s">
        <v>4</v>
      </c>
      <c r="R134" s="375" t="s">
        <v>146</v>
      </c>
      <c r="S134" s="553" t="s">
        <v>147</v>
      </c>
      <c r="T134" s="553" t="s">
        <v>148</v>
      </c>
      <c r="U134" s="553" t="s">
        <v>149</v>
      </c>
      <c r="V134" s="553" t="s">
        <v>150</v>
      </c>
      <c r="W134" s="553" t="s">
        <v>151</v>
      </c>
      <c r="X134" s="553" t="s">
        <v>152</v>
      </c>
      <c r="Y134" s="554" t="s">
        <v>153</v>
      </c>
      <c r="Z134" s="846"/>
      <c r="AA134" s="846"/>
      <c r="AB134" s="846"/>
      <c r="AC134" s="846"/>
      <c r="AD134" s="846"/>
      <c r="AE134" s="846"/>
      <c r="AF134" s="846"/>
      <c r="AG134" s="846"/>
      <c r="AH134" s="846"/>
      <c r="AI134" s="846"/>
      <c r="AJ134" s="846"/>
      <c r="AK134" s="846"/>
      <c r="AL134" s="846"/>
      <c r="AM134" s="846"/>
      <c r="AN134" s="846"/>
      <c r="AO134" s="846"/>
      <c r="AP134" s="846"/>
      <c r="AQ134" s="846"/>
      <c r="AR134" s="846"/>
      <c r="AS134" s="846"/>
      <c r="AT134" s="846"/>
      <c r="AU134" s="846"/>
      <c r="AV134" s="846"/>
      <c r="AW134" s="846"/>
      <c r="AX134" s="846"/>
      <c r="AY134" s="846"/>
      <c r="AZ134" s="346"/>
      <c r="BA134" s="335" t="s">
        <v>116</v>
      </c>
      <c r="BB134" s="334"/>
      <c r="BC134" s="422" t="s">
        <v>0</v>
      </c>
      <c r="BD134" s="525" t="s">
        <v>1</v>
      </c>
      <c r="BE134" s="525" t="s">
        <v>2</v>
      </c>
      <c r="BF134" s="525" t="s">
        <v>3</v>
      </c>
      <c r="BG134" s="423" t="s">
        <v>4</v>
      </c>
      <c r="BH134" s="422" t="s">
        <v>0</v>
      </c>
      <c r="BI134" s="525" t="s">
        <v>1</v>
      </c>
      <c r="BJ134" s="525" t="s">
        <v>2</v>
      </c>
      <c r="BK134" s="525" t="s">
        <v>3</v>
      </c>
      <c r="BL134" s="423" t="s">
        <v>4</v>
      </c>
      <c r="BM134" s="422" t="s">
        <v>0</v>
      </c>
      <c r="BN134" s="525" t="s">
        <v>1</v>
      </c>
      <c r="BO134" s="525" t="s">
        <v>2</v>
      </c>
      <c r="BP134" s="525" t="s">
        <v>3</v>
      </c>
      <c r="BQ134" s="423" t="s">
        <v>4</v>
      </c>
      <c r="BR134" s="422" t="s">
        <v>146</v>
      </c>
      <c r="BS134" s="525" t="s">
        <v>147</v>
      </c>
      <c r="BT134" s="525" t="s">
        <v>148</v>
      </c>
      <c r="BU134" s="525" t="s">
        <v>149</v>
      </c>
      <c r="BV134" s="525" t="s">
        <v>150</v>
      </c>
      <c r="BW134" s="525" t="s">
        <v>151</v>
      </c>
      <c r="BX134" s="525" t="s">
        <v>152</v>
      </c>
      <c r="BY134" s="526" t="s">
        <v>153</v>
      </c>
      <c r="BZ134" s="185"/>
      <c r="CA134" s="185"/>
      <c r="CB134" s="185"/>
      <c r="CC134" s="185"/>
      <c r="CD134" s="185"/>
      <c r="CE134" s="185"/>
      <c r="CF134" s="185"/>
      <c r="CG134" s="185"/>
      <c r="CH134" s="185"/>
      <c r="CI134" s="185"/>
      <c r="CJ134" s="185"/>
      <c r="CK134" s="185"/>
      <c r="CL134" s="185"/>
      <c r="CM134" s="185"/>
      <c r="CN134" s="185"/>
      <c r="CO134" s="185"/>
      <c r="CP134" s="185"/>
      <c r="CQ134" s="185"/>
      <c r="CR134" s="185"/>
      <c r="CS134" s="185"/>
      <c r="CT134" s="185"/>
      <c r="CU134" s="185"/>
      <c r="CV134" s="185"/>
      <c r="CW134" s="185"/>
      <c r="CX134" s="185"/>
      <c r="CY134" s="185"/>
      <c r="CZ134" s="185"/>
    </row>
    <row r="135" s="439" customFormat="true" ht="15" customHeight="true" x14ac:dyDescent="0.2">
      <c r="A135" s="1000" t="s">
        <v>45</v>
      </c>
      <c r="B135" s="372" t="s">
        <v>44</v>
      </c>
      <c r="C135" s="74" t="s">
        <v>35</v>
      </c>
      <c r="D135" s="71" t="s">
        <v>35</v>
      </c>
      <c r="E135" s="71" t="s">
        <v>35</v>
      </c>
      <c r="F135" s="71" t="s">
        <v>35</v>
      </c>
      <c r="G135" s="68" t="s">
        <v>35</v>
      </c>
      <c r="H135" s="65" t="s">
        <v>35</v>
      </c>
      <c r="I135" s="71" t="s">
        <v>35</v>
      </c>
      <c r="J135" s="71" t="s">
        <v>35</v>
      </c>
      <c r="K135" s="71" t="s">
        <v>35</v>
      </c>
      <c r="L135" s="62" t="s">
        <v>35</v>
      </c>
      <c r="M135" s="74" t="s">
        <v>35</v>
      </c>
      <c r="N135" s="71" t="s">
        <v>35</v>
      </c>
      <c r="O135" s="71" t="s">
        <v>35</v>
      </c>
      <c r="P135" s="71" t="s">
        <v>35</v>
      </c>
      <c r="Q135" s="68" t="s">
        <v>35</v>
      </c>
      <c r="R135" s="65" t="s">
        <v>35</v>
      </c>
      <c r="S135" s="71" t="s">
        <v>35</v>
      </c>
      <c r="T135" s="71" t="s">
        <v>35</v>
      </c>
      <c r="U135" s="71" t="s">
        <v>35</v>
      </c>
      <c r="V135" s="71" t="s">
        <v>35</v>
      </c>
      <c r="W135" s="71" t="s">
        <v>35</v>
      </c>
      <c r="X135" s="71" t="s">
        <v>35</v>
      </c>
      <c r="Y135" s="62" t="s">
        <v>35</v>
      </c>
      <c r="Z135" s="846"/>
      <c r="AA135" s="846"/>
      <c r="AB135" s="846"/>
      <c r="AC135" s="846"/>
      <c r="AD135" s="846"/>
      <c r="AE135" s="846"/>
      <c r="AF135" s="846"/>
      <c r="AG135" s="846"/>
      <c r="AH135" s="846"/>
      <c r="AI135" s="846"/>
      <c r="AJ135" s="846"/>
      <c r="AK135" s="846"/>
      <c r="AL135" s="846"/>
      <c r="AM135" s="846"/>
      <c r="AN135" s="846"/>
      <c r="AO135" s="846"/>
      <c r="AP135" s="846"/>
      <c r="AQ135" s="846"/>
      <c r="AR135" s="846"/>
      <c r="AS135" s="846"/>
      <c r="AT135" s="846"/>
      <c r="AU135" s="846"/>
      <c r="AV135" s="846"/>
      <c r="AW135" s="846"/>
      <c r="AX135" s="846"/>
      <c r="AY135" s="846"/>
      <c r="AZ135" s="346"/>
      <c r="BA135" s="992" t="s">
        <v>45</v>
      </c>
      <c r="BB135" s="559" t="s">
        <v>44</v>
      </c>
      <c r="BC135" s="61" t="s">
        <v>35</v>
      </c>
      <c r="BD135" s="57" t="s">
        <v>35</v>
      </c>
      <c r="BE135" s="57" t="s">
        <v>35</v>
      </c>
      <c r="BF135" s="57" t="s">
        <v>35</v>
      </c>
      <c r="BG135" s="52" t="s">
        <v>35</v>
      </c>
      <c r="BH135" s="61" t="s">
        <v>35</v>
      </c>
      <c r="BI135" s="57" t="s">
        <v>35</v>
      </c>
      <c r="BJ135" s="57" t="s">
        <v>35</v>
      </c>
      <c r="BK135" s="57" t="s">
        <v>35</v>
      </c>
      <c r="BL135" s="52" t="s">
        <v>35</v>
      </c>
      <c r="BM135" s="61" t="s">
        <v>35</v>
      </c>
      <c r="BN135" s="57" t="s">
        <v>35</v>
      </c>
      <c r="BO135" s="57" t="s">
        <v>35</v>
      </c>
      <c r="BP135" s="57" t="s">
        <v>35</v>
      </c>
      <c r="BQ135" s="52" t="s">
        <v>35</v>
      </c>
      <c r="BR135" s="61" t="s">
        <v>35</v>
      </c>
      <c r="BS135" s="57" t="s">
        <v>35</v>
      </c>
      <c r="BT135" s="57" t="s">
        <v>35</v>
      </c>
      <c r="BU135" s="57" t="s">
        <v>35</v>
      </c>
      <c r="BV135" s="57" t="s">
        <v>35</v>
      </c>
      <c r="BW135" s="57" t="s">
        <v>35</v>
      </c>
      <c r="BX135" s="57" t="s">
        <v>35</v>
      </c>
      <c r="BY135" s="46" t="s">
        <v>35</v>
      </c>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439" customFormat="true" ht="15" customHeight="true" x14ac:dyDescent="0.2">
      <c r="A136" s="999"/>
      <c r="B136" s="373" t="s">
        <v>43</v>
      </c>
      <c r="C136" s="76" t="s">
        <v>35</v>
      </c>
      <c r="D136" s="73" t="s">
        <v>35</v>
      </c>
      <c r="E136" s="73" t="s">
        <v>35</v>
      </c>
      <c r="F136" s="73" t="s">
        <v>35</v>
      </c>
      <c r="G136" s="70" t="s">
        <v>35</v>
      </c>
      <c r="H136" s="67" t="s">
        <v>35</v>
      </c>
      <c r="I136" s="73" t="s">
        <v>35</v>
      </c>
      <c r="J136" s="73" t="s">
        <v>35</v>
      </c>
      <c r="K136" s="73" t="s">
        <v>35</v>
      </c>
      <c r="L136" s="64" t="s">
        <v>35</v>
      </c>
      <c r="M136" s="76" t="s">
        <v>35</v>
      </c>
      <c r="N136" s="73" t="s">
        <v>35</v>
      </c>
      <c r="O136" s="73" t="s">
        <v>35</v>
      </c>
      <c r="P136" s="73" t="s">
        <v>35</v>
      </c>
      <c r="Q136" s="70" t="s">
        <v>35</v>
      </c>
      <c r="R136" s="67" t="s">
        <v>35</v>
      </c>
      <c r="S136" s="73" t="s">
        <v>35</v>
      </c>
      <c r="T136" s="73" t="s">
        <v>35</v>
      </c>
      <c r="U136" s="73" t="s">
        <v>35</v>
      </c>
      <c r="V136" s="73" t="s">
        <v>35</v>
      </c>
      <c r="W136" s="73" t="s">
        <v>35</v>
      </c>
      <c r="X136" s="73" t="s">
        <v>35</v>
      </c>
      <c r="Y136" s="64" t="s">
        <v>35</v>
      </c>
      <c r="Z136" s="846"/>
      <c r="AA136" s="846"/>
      <c r="AB136" s="846"/>
      <c r="AC136" s="846"/>
      <c r="AD136" s="846"/>
      <c r="AE136" s="846"/>
      <c r="AF136" s="846"/>
      <c r="AG136" s="846"/>
      <c r="AH136" s="846"/>
      <c r="AI136" s="846"/>
      <c r="AJ136" s="846"/>
      <c r="AK136" s="846"/>
      <c r="AL136" s="846"/>
      <c r="AM136" s="846"/>
      <c r="AN136" s="846"/>
      <c r="AO136" s="846"/>
      <c r="AP136" s="846"/>
      <c r="AQ136" s="846"/>
      <c r="AR136" s="846"/>
      <c r="AS136" s="846"/>
      <c r="AT136" s="846"/>
      <c r="AU136" s="846"/>
      <c r="AV136" s="846"/>
      <c r="AW136" s="846"/>
      <c r="AX136" s="846"/>
      <c r="AY136" s="846"/>
      <c r="AZ136" s="346"/>
      <c r="BA136" s="990"/>
      <c r="BB136" s="557" t="s">
        <v>43</v>
      </c>
      <c r="BC136" s="60" t="s">
        <v>35</v>
      </c>
      <c r="BD136" s="56" t="s">
        <v>35</v>
      </c>
      <c r="BE136" s="56" t="s">
        <v>35</v>
      </c>
      <c r="BF136" s="56" t="s">
        <v>35</v>
      </c>
      <c r="BG136" s="51" t="s">
        <v>35</v>
      </c>
      <c r="BH136" s="60" t="s">
        <v>35</v>
      </c>
      <c r="BI136" s="56" t="s">
        <v>35</v>
      </c>
      <c r="BJ136" s="56" t="s">
        <v>35</v>
      </c>
      <c r="BK136" s="56" t="s">
        <v>35</v>
      </c>
      <c r="BL136" s="51" t="s">
        <v>35</v>
      </c>
      <c r="BM136" s="60" t="s">
        <v>35</v>
      </c>
      <c r="BN136" s="56" t="s">
        <v>35</v>
      </c>
      <c r="BO136" s="56" t="s">
        <v>35</v>
      </c>
      <c r="BP136" s="56" t="s">
        <v>35</v>
      </c>
      <c r="BQ136" s="51" t="s">
        <v>35</v>
      </c>
      <c r="BR136" s="60" t="s">
        <v>35</v>
      </c>
      <c r="BS136" s="56" t="s">
        <v>35</v>
      </c>
      <c r="BT136" s="56" t="s">
        <v>35</v>
      </c>
      <c r="BU136" s="56" t="s">
        <v>35</v>
      </c>
      <c r="BV136" s="56" t="s">
        <v>35</v>
      </c>
      <c r="BW136" s="56" t="s">
        <v>35</v>
      </c>
      <c r="BX136" s="56" t="s">
        <v>35</v>
      </c>
      <c r="BY136" s="45" t="s">
        <v>35</v>
      </c>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439" customFormat="true" ht="15" customHeight="true" x14ac:dyDescent="0.2">
      <c r="A137" s="999"/>
      <c r="B137" s="373" t="s">
        <v>42</v>
      </c>
      <c r="C137" s="76" t="s">
        <v>35</v>
      </c>
      <c r="D137" s="73" t="s">
        <v>35</v>
      </c>
      <c r="E137" s="73" t="s">
        <v>35</v>
      </c>
      <c r="F137" s="73" t="s">
        <v>35</v>
      </c>
      <c r="G137" s="70" t="s">
        <v>35</v>
      </c>
      <c r="H137" s="67" t="s">
        <v>35</v>
      </c>
      <c r="I137" s="73" t="s">
        <v>35</v>
      </c>
      <c r="J137" s="73" t="s">
        <v>35</v>
      </c>
      <c r="K137" s="73" t="s">
        <v>35</v>
      </c>
      <c r="L137" s="64" t="s">
        <v>35</v>
      </c>
      <c r="M137" s="76" t="s">
        <v>35</v>
      </c>
      <c r="N137" s="73" t="s">
        <v>35</v>
      </c>
      <c r="O137" s="73" t="s">
        <v>35</v>
      </c>
      <c r="P137" s="73" t="s">
        <v>35</v>
      </c>
      <c r="Q137" s="70" t="s">
        <v>35</v>
      </c>
      <c r="R137" s="67" t="s">
        <v>35</v>
      </c>
      <c r="S137" s="73" t="s">
        <v>35</v>
      </c>
      <c r="T137" s="73" t="s">
        <v>35</v>
      </c>
      <c r="U137" s="73" t="s">
        <v>35</v>
      </c>
      <c r="V137" s="73" t="s">
        <v>35</v>
      </c>
      <c r="W137" s="73" t="s">
        <v>35</v>
      </c>
      <c r="X137" s="73" t="s">
        <v>35</v>
      </c>
      <c r="Y137" s="64" t="s">
        <v>35</v>
      </c>
      <c r="Z137" s="846"/>
      <c r="AA137" s="846"/>
      <c r="AB137" s="846"/>
      <c r="AC137" s="846"/>
      <c r="AD137" s="846"/>
      <c r="AE137" s="846"/>
      <c r="AF137" s="846"/>
      <c r="AG137" s="846"/>
      <c r="AH137" s="846"/>
      <c r="AI137" s="846"/>
      <c r="AJ137" s="846"/>
      <c r="AK137" s="846"/>
      <c r="AL137" s="846"/>
      <c r="AM137" s="846"/>
      <c r="AN137" s="846"/>
      <c r="AO137" s="846"/>
      <c r="AP137" s="846"/>
      <c r="AQ137" s="846"/>
      <c r="AR137" s="846"/>
      <c r="AS137" s="846"/>
      <c r="AT137" s="846"/>
      <c r="AU137" s="846"/>
      <c r="AV137" s="846"/>
      <c r="AW137" s="846"/>
      <c r="AX137" s="846"/>
      <c r="AY137" s="846"/>
      <c r="AZ137" s="346"/>
      <c r="BA137" s="990"/>
      <c r="BB137" s="557" t="s">
        <v>42</v>
      </c>
      <c r="BC137" s="60" t="s">
        <v>35</v>
      </c>
      <c r="BD137" s="56" t="s">
        <v>35</v>
      </c>
      <c r="BE137" s="56" t="s">
        <v>35</v>
      </c>
      <c r="BF137" s="56" t="s">
        <v>35</v>
      </c>
      <c r="BG137" s="51" t="s">
        <v>35</v>
      </c>
      <c r="BH137" s="60" t="s">
        <v>35</v>
      </c>
      <c r="BI137" s="56" t="s">
        <v>35</v>
      </c>
      <c r="BJ137" s="56" t="s">
        <v>35</v>
      </c>
      <c r="BK137" s="56" t="s">
        <v>35</v>
      </c>
      <c r="BL137" s="51" t="s">
        <v>35</v>
      </c>
      <c r="BM137" s="60" t="s">
        <v>35</v>
      </c>
      <c r="BN137" s="56" t="s">
        <v>35</v>
      </c>
      <c r="BO137" s="56" t="s">
        <v>35</v>
      </c>
      <c r="BP137" s="56" t="s">
        <v>35</v>
      </c>
      <c r="BQ137" s="51" t="s">
        <v>35</v>
      </c>
      <c r="BR137" s="60" t="s">
        <v>35</v>
      </c>
      <c r="BS137" s="56" t="s">
        <v>35</v>
      </c>
      <c r="BT137" s="56" t="s">
        <v>35</v>
      </c>
      <c r="BU137" s="56" t="s">
        <v>35</v>
      </c>
      <c r="BV137" s="56" t="s">
        <v>35</v>
      </c>
      <c r="BW137" s="56" t="s">
        <v>35</v>
      </c>
      <c r="BX137" s="56" t="s">
        <v>35</v>
      </c>
      <c r="BY137" s="45" t="s">
        <v>35</v>
      </c>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439" customFormat="true" ht="15" customHeight="true" x14ac:dyDescent="0.2">
      <c r="A138" s="999"/>
      <c r="B138" s="373" t="s">
        <v>41</v>
      </c>
      <c r="C138" s="76" t="s">
        <v>35</v>
      </c>
      <c r="D138" s="73" t="s">
        <v>35</v>
      </c>
      <c r="E138" s="73" t="s">
        <v>35</v>
      </c>
      <c r="F138" s="73" t="s">
        <v>35</v>
      </c>
      <c r="G138" s="70" t="s">
        <v>35</v>
      </c>
      <c r="H138" s="67" t="s">
        <v>35</v>
      </c>
      <c r="I138" s="73" t="s">
        <v>35</v>
      </c>
      <c r="J138" s="73" t="s">
        <v>35</v>
      </c>
      <c r="K138" s="73" t="s">
        <v>35</v>
      </c>
      <c r="L138" s="64" t="s">
        <v>35</v>
      </c>
      <c r="M138" s="76" t="s">
        <v>35</v>
      </c>
      <c r="N138" s="73" t="s">
        <v>35</v>
      </c>
      <c r="O138" s="73" t="s">
        <v>35</v>
      </c>
      <c r="P138" s="73" t="s">
        <v>35</v>
      </c>
      <c r="Q138" s="70" t="s">
        <v>35</v>
      </c>
      <c r="R138" s="67" t="s">
        <v>35</v>
      </c>
      <c r="S138" s="73" t="s">
        <v>35</v>
      </c>
      <c r="T138" s="73" t="s">
        <v>35</v>
      </c>
      <c r="U138" s="73" t="s">
        <v>35</v>
      </c>
      <c r="V138" s="73" t="s">
        <v>35</v>
      </c>
      <c r="W138" s="73" t="s">
        <v>35</v>
      </c>
      <c r="X138" s="73" t="s">
        <v>35</v>
      </c>
      <c r="Y138" s="64" t="s">
        <v>35</v>
      </c>
      <c r="Z138" s="846"/>
      <c r="AA138" s="846"/>
      <c r="AB138" s="846"/>
      <c r="AC138" s="846"/>
      <c r="AD138" s="846"/>
      <c r="AE138" s="846"/>
      <c r="AF138" s="846"/>
      <c r="AG138" s="846"/>
      <c r="AH138" s="846"/>
      <c r="AI138" s="846"/>
      <c r="AJ138" s="846"/>
      <c r="AK138" s="846"/>
      <c r="AL138" s="846"/>
      <c r="AM138" s="846"/>
      <c r="AN138" s="846"/>
      <c r="AO138" s="846"/>
      <c r="AP138" s="846"/>
      <c r="AQ138" s="846"/>
      <c r="AR138" s="846"/>
      <c r="AS138" s="846"/>
      <c r="AT138" s="846"/>
      <c r="AU138" s="846"/>
      <c r="AV138" s="846"/>
      <c r="AW138" s="846"/>
      <c r="AX138" s="846"/>
      <c r="AY138" s="846"/>
      <c r="AZ138" s="346"/>
      <c r="BA138" s="990"/>
      <c r="BB138" s="557" t="s">
        <v>41</v>
      </c>
      <c r="BC138" s="60" t="s">
        <v>35</v>
      </c>
      <c r="BD138" s="56" t="s">
        <v>35</v>
      </c>
      <c r="BE138" s="56" t="s">
        <v>35</v>
      </c>
      <c r="BF138" s="56" t="s">
        <v>35</v>
      </c>
      <c r="BG138" s="51" t="s">
        <v>35</v>
      </c>
      <c r="BH138" s="60" t="s">
        <v>35</v>
      </c>
      <c r="BI138" s="56" t="s">
        <v>35</v>
      </c>
      <c r="BJ138" s="56" t="s">
        <v>35</v>
      </c>
      <c r="BK138" s="56" t="s">
        <v>35</v>
      </c>
      <c r="BL138" s="51" t="s">
        <v>35</v>
      </c>
      <c r="BM138" s="60" t="s">
        <v>35</v>
      </c>
      <c r="BN138" s="56" t="s">
        <v>35</v>
      </c>
      <c r="BO138" s="56" t="s">
        <v>35</v>
      </c>
      <c r="BP138" s="56" t="s">
        <v>35</v>
      </c>
      <c r="BQ138" s="51" t="s">
        <v>35</v>
      </c>
      <c r="BR138" s="60" t="s">
        <v>35</v>
      </c>
      <c r="BS138" s="56" t="s">
        <v>35</v>
      </c>
      <c r="BT138" s="56" t="s">
        <v>35</v>
      </c>
      <c r="BU138" s="56" t="s">
        <v>35</v>
      </c>
      <c r="BV138" s="56" t="s">
        <v>35</v>
      </c>
      <c r="BW138" s="56" t="s">
        <v>35</v>
      </c>
      <c r="BX138" s="56" t="s">
        <v>35</v>
      </c>
      <c r="BY138" s="45" t="s">
        <v>35</v>
      </c>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439" customFormat="true" ht="15" customHeight="true" x14ac:dyDescent="0.2">
      <c r="A139" s="999"/>
      <c r="B139" s="373" t="s">
        <v>19</v>
      </c>
      <c r="C139" s="126">
        <v>12.381723227508221</v>
      </c>
      <c r="D139" s="125">
        <v>1.381524787221714</v>
      </c>
      <c r="E139" s="125">
        <v>0.22222837489905542</v>
      </c>
      <c r="F139" s="125">
        <v>3.9920094207194133E-2</v>
      </c>
      <c r="G139" s="124">
        <v>0</v>
      </c>
      <c r="H139" s="123">
        <v>1.7744888982787324</v>
      </c>
      <c r="I139" s="125">
        <v>4.1372398484161577E-2</v>
      </c>
      <c r="J139" s="125">
        <v>0</v>
      </c>
      <c r="K139" s="125">
        <v>0</v>
      </c>
      <c r="L139" s="122">
        <v>0</v>
      </c>
      <c r="M139" s="126">
        <v>17.604979249678841</v>
      </c>
      <c r="N139" s="125">
        <v>4.1239932636166818</v>
      </c>
      <c r="O139" s="125">
        <v>1.2400729104162376</v>
      </c>
      <c r="P139" s="125">
        <v>0.28354882966398193</v>
      </c>
      <c r="Q139" s="124">
        <v>4.1398217884349539E-2</v>
      </c>
      <c r="R139" s="123">
        <v>0.87945503756237664</v>
      </c>
      <c r="S139" s="125">
        <v>0.2062449544561086</v>
      </c>
      <c r="T139" s="125">
        <v>8.7059256849924846</v>
      </c>
      <c r="U139" s="125">
        <v>0.7975191293158278</v>
      </c>
      <c r="V139" s="125">
        <v>11.360521789490779</v>
      </c>
      <c r="W139" s="73" t="s">
        <v>35</v>
      </c>
      <c r="X139" s="73" t="s">
        <v>35</v>
      </c>
      <c r="Y139" s="122">
        <v>0.18294331947344811</v>
      </c>
      <c r="Z139" s="846"/>
      <c r="AA139" s="846"/>
      <c r="AB139" s="846"/>
      <c r="AC139" s="846"/>
      <c r="AD139" s="846"/>
      <c r="AE139" s="846"/>
      <c r="AF139" s="846"/>
      <c r="AG139" s="846"/>
      <c r="AH139" s="846"/>
      <c r="AI139" s="846"/>
      <c r="AJ139" s="846"/>
      <c r="AK139" s="846"/>
      <c r="AL139" s="846"/>
      <c r="AM139" s="846"/>
      <c r="AN139" s="846"/>
      <c r="AO139" s="846"/>
      <c r="AP139" s="846"/>
      <c r="AQ139" s="846"/>
      <c r="AR139" s="846"/>
      <c r="AS139" s="846"/>
      <c r="AT139" s="846"/>
      <c r="AU139" s="846"/>
      <c r="AV139" s="846"/>
      <c r="AW139" s="846"/>
      <c r="AX139" s="846"/>
      <c r="AY139" s="846"/>
      <c r="AZ139" s="346"/>
      <c r="BA139" s="990"/>
      <c r="BB139" s="557" t="s">
        <v>19</v>
      </c>
      <c r="BC139" s="60" t="s">
        <v>35</v>
      </c>
      <c r="BD139" s="56" t="s">
        <v>35</v>
      </c>
      <c r="BE139" s="56" t="s">
        <v>35</v>
      </c>
      <c r="BF139" s="56" t="s">
        <v>35</v>
      </c>
      <c r="BG139" s="51" t="s">
        <v>35</v>
      </c>
      <c r="BH139" s="60" t="s">
        <v>35</v>
      </c>
      <c r="BI139" s="56" t="s">
        <v>35</v>
      </c>
      <c r="BJ139" s="56" t="s">
        <v>35</v>
      </c>
      <c r="BK139" s="56" t="s">
        <v>35</v>
      </c>
      <c r="BL139" s="51" t="s">
        <v>35</v>
      </c>
      <c r="BM139" s="60" t="s">
        <v>35</v>
      </c>
      <c r="BN139" s="56" t="s">
        <v>35</v>
      </c>
      <c r="BO139" s="56" t="s">
        <v>35</v>
      </c>
      <c r="BP139" s="56" t="s">
        <v>35</v>
      </c>
      <c r="BQ139" s="51" t="s">
        <v>35</v>
      </c>
      <c r="BR139" s="60" t="s">
        <v>35</v>
      </c>
      <c r="BS139" s="56" t="s">
        <v>35</v>
      </c>
      <c r="BT139" s="56" t="s">
        <v>35</v>
      </c>
      <c r="BU139" s="56" t="s">
        <v>35</v>
      </c>
      <c r="BV139" s="56" t="s">
        <v>35</v>
      </c>
      <c r="BW139" s="56" t="s">
        <v>35</v>
      </c>
      <c r="BX139" s="56" t="s">
        <v>35</v>
      </c>
      <c r="BY139" s="45" t="s">
        <v>35</v>
      </c>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7" customFormat="true" ht="15" customHeight="true" x14ac:dyDescent="0.2">
      <c r="A140" s="999" t="s">
        <v>106</v>
      </c>
      <c r="B140" s="373" t="s">
        <v>64</v>
      </c>
      <c r="C140" s="76" t="s">
        <v>35</v>
      </c>
      <c r="D140" s="73" t="s">
        <v>35</v>
      </c>
      <c r="E140" s="73" t="s">
        <v>35</v>
      </c>
      <c r="F140" s="73" t="s">
        <v>35</v>
      </c>
      <c r="G140" s="70" t="s">
        <v>35</v>
      </c>
      <c r="H140" s="67" t="s">
        <v>35</v>
      </c>
      <c r="I140" s="73" t="s">
        <v>35</v>
      </c>
      <c r="J140" s="73" t="s">
        <v>35</v>
      </c>
      <c r="K140" s="73" t="s">
        <v>35</v>
      </c>
      <c r="L140" s="64" t="s">
        <v>35</v>
      </c>
      <c r="M140" s="76" t="s">
        <v>35</v>
      </c>
      <c r="N140" s="73" t="s">
        <v>35</v>
      </c>
      <c r="O140" s="73" t="s">
        <v>35</v>
      </c>
      <c r="P140" s="73" t="s">
        <v>35</v>
      </c>
      <c r="Q140" s="70" t="s">
        <v>35</v>
      </c>
      <c r="R140" s="67" t="s">
        <v>35</v>
      </c>
      <c r="S140" s="73" t="s">
        <v>35</v>
      </c>
      <c r="T140" s="73" t="s">
        <v>35</v>
      </c>
      <c r="U140" s="73" t="s">
        <v>35</v>
      </c>
      <c r="V140" s="73" t="s">
        <v>35</v>
      </c>
      <c r="W140" s="73" t="s">
        <v>35</v>
      </c>
      <c r="X140" s="73" t="s">
        <v>35</v>
      </c>
      <c r="Y140" s="64" t="s">
        <v>35</v>
      </c>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345"/>
      <c r="BA140" s="990" t="s">
        <v>106</v>
      </c>
      <c r="BB140" s="557" t="s">
        <v>64</v>
      </c>
      <c r="BC140" s="60" t="s">
        <v>35</v>
      </c>
      <c r="BD140" s="56" t="s">
        <v>35</v>
      </c>
      <c r="BE140" s="56" t="s">
        <v>35</v>
      </c>
      <c r="BF140" s="56" t="s">
        <v>35</v>
      </c>
      <c r="BG140" s="51" t="s">
        <v>35</v>
      </c>
      <c r="BH140" s="60" t="s">
        <v>35</v>
      </c>
      <c r="BI140" s="56" t="s">
        <v>35</v>
      </c>
      <c r="BJ140" s="56" t="s">
        <v>35</v>
      </c>
      <c r="BK140" s="56" t="s">
        <v>35</v>
      </c>
      <c r="BL140" s="51" t="s">
        <v>35</v>
      </c>
      <c r="BM140" s="60" t="s">
        <v>35</v>
      </c>
      <c r="BN140" s="56" t="s">
        <v>35</v>
      </c>
      <c r="BO140" s="56" t="s">
        <v>35</v>
      </c>
      <c r="BP140" s="56" t="s">
        <v>35</v>
      </c>
      <c r="BQ140" s="51" t="s">
        <v>35</v>
      </c>
      <c r="BR140" s="60" t="s">
        <v>35</v>
      </c>
      <c r="BS140" s="56" t="s">
        <v>35</v>
      </c>
      <c r="BT140" s="56" t="s">
        <v>35</v>
      </c>
      <c r="BU140" s="56" t="s">
        <v>35</v>
      </c>
      <c r="BV140" s="56" t="s">
        <v>35</v>
      </c>
      <c r="BW140" s="56" t="s">
        <v>35</v>
      </c>
      <c r="BX140" s="56" t="s">
        <v>35</v>
      </c>
      <c r="BY140" s="45" t="s">
        <v>35</v>
      </c>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7" customFormat="true" ht="15" customHeight="true" x14ac:dyDescent="0.2">
      <c r="A141" s="999"/>
      <c r="B141" s="373" t="s">
        <v>65</v>
      </c>
      <c r="C141" s="76" t="s">
        <v>35</v>
      </c>
      <c r="D141" s="73" t="s">
        <v>35</v>
      </c>
      <c r="E141" s="73" t="s">
        <v>35</v>
      </c>
      <c r="F141" s="73" t="s">
        <v>35</v>
      </c>
      <c r="G141" s="70" t="s">
        <v>35</v>
      </c>
      <c r="H141" s="67" t="s">
        <v>35</v>
      </c>
      <c r="I141" s="73" t="s">
        <v>35</v>
      </c>
      <c r="J141" s="73" t="s">
        <v>35</v>
      </c>
      <c r="K141" s="73" t="s">
        <v>35</v>
      </c>
      <c r="L141" s="64" t="s">
        <v>35</v>
      </c>
      <c r="M141" s="76" t="s">
        <v>35</v>
      </c>
      <c r="N141" s="73" t="s">
        <v>35</v>
      </c>
      <c r="O141" s="73" t="s">
        <v>35</v>
      </c>
      <c r="P141" s="73" t="s">
        <v>35</v>
      </c>
      <c r="Q141" s="70" t="s">
        <v>35</v>
      </c>
      <c r="R141" s="67" t="s">
        <v>35</v>
      </c>
      <c r="S141" s="73" t="s">
        <v>35</v>
      </c>
      <c r="T141" s="73" t="s">
        <v>35</v>
      </c>
      <c r="U141" s="73" t="s">
        <v>35</v>
      </c>
      <c r="V141" s="73" t="s">
        <v>35</v>
      </c>
      <c r="W141" s="73" t="s">
        <v>35</v>
      </c>
      <c r="X141" s="73" t="s">
        <v>35</v>
      </c>
      <c r="Y141" s="64" t="s">
        <v>35</v>
      </c>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345"/>
      <c r="BA141" s="990"/>
      <c r="BB141" s="557" t="s">
        <v>65</v>
      </c>
      <c r="BC141" s="60" t="s">
        <v>35</v>
      </c>
      <c r="BD141" s="56" t="s">
        <v>35</v>
      </c>
      <c r="BE141" s="56" t="s">
        <v>35</v>
      </c>
      <c r="BF141" s="56" t="s">
        <v>35</v>
      </c>
      <c r="BG141" s="51" t="s">
        <v>35</v>
      </c>
      <c r="BH141" s="60" t="s">
        <v>35</v>
      </c>
      <c r="BI141" s="56" t="s">
        <v>35</v>
      </c>
      <c r="BJ141" s="56" t="s">
        <v>35</v>
      </c>
      <c r="BK141" s="56" t="s">
        <v>35</v>
      </c>
      <c r="BL141" s="51" t="s">
        <v>35</v>
      </c>
      <c r="BM141" s="60" t="s">
        <v>35</v>
      </c>
      <c r="BN141" s="56" t="s">
        <v>35</v>
      </c>
      <c r="BO141" s="56" t="s">
        <v>35</v>
      </c>
      <c r="BP141" s="56" t="s">
        <v>35</v>
      </c>
      <c r="BQ141" s="51" t="s">
        <v>35</v>
      </c>
      <c r="BR141" s="60" t="s">
        <v>35</v>
      </c>
      <c r="BS141" s="56" t="s">
        <v>35</v>
      </c>
      <c r="BT141" s="56" t="s">
        <v>35</v>
      </c>
      <c r="BU141" s="56" t="s">
        <v>35</v>
      </c>
      <c r="BV141" s="56" t="s">
        <v>35</v>
      </c>
      <c r="BW141" s="56" t="s">
        <v>35</v>
      </c>
      <c r="BX141" s="56" t="s">
        <v>35</v>
      </c>
      <c r="BY141" s="45" t="s">
        <v>35</v>
      </c>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7" customFormat="true" ht="15" customHeight="true" x14ac:dyDescent="0.2">
      <c r="A142" s="999"/>
      <c r="B142" s="373" t="s">
        <v>66</v>
      </c>
      <c r="C142" s="76" t="s">
        <v>35</v>
      </c>
      <c r="D142" s="73" t="s">
        <v>35</v>
      </c>
      <c r="E142" s="73" t="s">
        <v>35</v>
      </c>
      <c r="F142" s="73" t="s">
        <v>35</v>
      </c>
      <c r="G142" s="70" t="s">
        <v>35</v>
      </c>
      <c r="H142" s="67" t="s">
        <v>35</v>
      </c>
      <c r="I142" s="73" t="s">
        <v>35</v>
      </c>
      <c r="J142" s="73" t="s">
        <v>35</v>
      </c>
      <c r="K142" s="73" t="s">
        <v>35</v>
      </c>
      <c r="L142" s="64" t="s">
        <v>35</v>
      </c>
      <c r="M142" s="76" t="s">
        <v>35</v>
      </c>
      <c r="N142" s="73" t="s">
        <v>35</v>
      </c>
      <c r="O142" s="73" t="s">
        <v>35</v>
      </c>
      <c r="P142" s="73" t="s">
        <v>35</v>
      </c>
      <c r="Q142" s="70" t="s">
        <v>35</v>
      </c>
      <c r="R142" s="67" t="s">
        <v>35</v>
      </c>
      <c r="S142" s="73" t="s">
        <v>35</v>
      </c>
      <c r="T142" s="73" t="s">
        <v>35</v>
      </c>
      <c r="U142" s="73" t="s">
        <v>35</v>
      </c>
      <c r="V142" s="73" t="s">
        <v>35</v>
      </c>
      <c r="W142" s="73" t="s">
        <v>35</v>
      </c>
      <c r="X142" s="73" t="s">
        <v>35</v>
      </c>
      <c r="Y142" s="64" t="s">
        <v>35</v>
      </c>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345"/>
      <c r="BA142" s="990"/>
      <c r="BB142" s="557" t="s">
        <v>66</v>
      </c>
      <c r="BC142" s="60" t="s">
        <v>35</v>
      </c>
      <c r="BD142" s="56" t="s">
        <v>35</v>
      </c>
      <c r="BE142" s="56" t="s">
        <v>35</v>
      </c>
      <c r="BF142" s="56" t="s">
        <v>35</v>
      </c>
      <c r="BG142" s="51" t="s">
        <v>35</v>
      </c>
      <c r="BH142" s="60" t="s">
        <v>35</v>
      </c>
      <c r="BI142" s="56" t="s">
        <v>35</v>
      </c>
      <c r="BJ142" s="56" t="s">
        <v>35</v>
      </c>
      <c r="BK142" s="56" t="s">
        <v>35</v>
      </c>
      <c r="BL142" s="51" t="s">
        <v>35</v>
      </c>
      <c r="BM142" s="60" t="s">
        <v>35</v>
      </c>
      <c r="BN142" s="56" t="s">
        <v>35</v>
      </c>
      <c r="BO142" s="56" t="s">
        <v>35</v>
      </c>
      <c r="BP142" s="56" t="s">
        <v>35</v>
      </c>
      <c r="BQ142" s="51" t="s">
        <v>35</v>
      </c>
      <c r="BR142" s="60" t="s">
        <v>35</v>
      </c>
      <c r="BS142" s="56" t="s">
        <v>35</v>
      </c>
      <c r="BT142" s="56" t="s">
        <v>35</v>
      </c>
      <c r="BU142" s="56" t="s">
        <v>35</v>
      </c>
      <c r="BV142" s="56" t="s">
        <v>35</v>
      </c>
      <c r="BW142" s="56" t="s">
        <v>35</v>
      </c>
      <c r="BX142" s="56" t="s">
        <v>35</v>
      </c>
      <c r="BY142" s="45" t="s">
        <v>35</v>
      </c>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7" customFormat="true" ht="15" customHeight="true" x14ac:dyDescent="0.2">
      <c r="A143" s="999"/>
      <c r="B143" s="373" t="s">
        <v>67</v>
      </c>
      <c r="C143" s="76" t="s">
        <v>35</v>
      </c>
      <c r="D143" s="73" t="s">
        <v>35</v>
      </c>
      <c r="E143" s="73" t="s">
        <v>35</v>
      </c>
      <c r="F143" s="73" t="s">
        <v>35</v>
      </c>
      <c r="G143" s="70" t="s">
        <v>35</v>
      </c>
      <c r="H143" s="67" t="s">
        <v>35</v>
      </c>
      <c r="I143" s="73" t="s">
        <v>35</v>
      </c>
      <c r="J143" s="73" t="s">
        <v>35</v>
      </c>
      <c r="K143" s="73" t="s">
        <v>35</v>
      </c>
      <c r="L143" s="64" t="s">
        <v>35</v>
      </c>
      <c r="M143" s="76" t="s">
        <v>35</v>
      </c>
      <c r="N143" s="73" t="s">
        <v>35</v>
      </c>
      <c r="O143" s="73" t="s">
        <v>35</v>
      </c>
      <c r="P143" s="73" t="s">
        <v>35</v>
      </c>
      <c r="Q143" s="70" t="s">
        <v>35</v>
      </c>
      <c r="R143" s="67" t="s">
        <v>35</v>
      </c>
      <c r="S143" s="73" t="s">
        <v>35</v>
      </c>
      <c r="T143" s="73" t="s">
        <v>35</v>
      </c>
      <c r="U143" s="73" t="s">
        <v>35</v>
      </c>
      <c r="V143" s="73" t="s">
        <v>35</v>
      </c>
      <c r="W143" s="73" t="s">
        <v>35</v>
      </c>
      <c r="X143" s="73" t="s">
        <v>35</v>
      </c>
      <c r="Y143" s="64" t="s">
        <v>35</v>
      </c>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345"/>
      <c r="BA143" s="990"/>
      <c r="BB143" s="557" t="s">
        <v>67</v>
      </c>
      <c r="BC143" s="60" t="s">
        <v>35</v>
      </c>
      <c r="BD143" s="56" t="s">
        <v>35</v>
      </c>
      <c r="BE143" s="56" t="s">
        <v>35</v>
      </c>
      <c r="BF143" s="56" t="s">
        <v>35</v>
      </c>
      <c r="BG143" s="51" t="s">
        <v>35</v>
      </c>
      <c r="BH143" s="60" t="s">
        <v>35</v>
      </c>
      <c r="BI143" s="56" t="s">
        <v>35</v>
      </c>
      <c r="BJ143" s="56" t="s">
        <v>35</v>
      </c>
      <c r="BK143" s="56" t="s">
        <v>35</v>
      </c>
      <c r="BL143" s="51" t="s">
        <v>35</v>
      </c>
      <c r="BM143" s="60" t="s">
        <v>35</v>
      </c>
      <c r="BN143" s="56" t="s">
        <v>35</v>
      </c>
      <c r="BO143" s="56" t="s">
        <v>35</v>
      </c>
      <c r="BP143" s="56" t="s">
        <v>35</v>
      </c>
      <c r="BQ143" s="51" t="s">
        <v>35</v>
      </c>
      <c r="BR143" s="60" t="s">
        <v>35</v>
      </c>
      <c r="BS143" s="56" t="s">
        <v>35</v>
      </c>
      <c r="BT143" s="56" t="s">
        <v>35</v>
      </c>
      <c r="BU143" s="56" t="s">
        <v>35</v>
      </c>
      <c r="BV143" s="56" t="s">
        <v>35</v>
      </c>
      <c r="BW143" s="56" t="s">
        <v>35</v>
      </c>
      <c r="BX143" s="56" t="s">
        <v>35</v>
      </c>
      <c r="BY143" s="45" t="s">
        <v>35</v>
      </c>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7" customFormat="true" ht="15" customHeight="true" x14ac:dyDescent="0.2">
      <c r="A144" s="999" t="s">
        <v>107</v>
      </c>
      <c r="B144" s="373" t="s">
        <v>64</v>
      </c>
      <c r="C144" s="76" t="s">
        <v>35</v>
      </c>
      <c r="D144" s="73" t="s">
        <v>35</v>
      </c>
      <c r="E144" s="73" t="s">
        <v>35</v>
      </c>
      <c r="F144" s="73" t="s">
        <v>35</v>
      </c>
      <c r="G144" s="70" t="s">
        <v>35</v>
      </c>
      <c r="H144" s="67" t="s">
        <v>35</v>
      </c>
      <c r="I144" s="73" t="s">
        <v>35</v>
      </c>
      <c r="J144" s="73" t="s">
        <v>35</v>
      </c>
      <c r="K144" s="73" t="s">
        <v>35</v>
      </c>
      <c r="L144" s="64" t="s">
        <v>35</v>
      </c>
      <c r="M144" s="76" t="s">
        <v>35</v>
      </c>
      <c r="N144" s="73" t="s">
        <v>35</v>
      </c>
      <c r="O144" s="73" t="s">
        <v>35</v>
      </c>
      <c r="P144" s="73" t="s">
        <v>35</v>
      </c>
      <c r="Q144" s="70" t="s">
        <v>35</v>
      </c>
      <c r="R144" s="67" t="s">
        <v>35</v>
      </c>
      <c r="S144" s="73" t="s">
        <v>35</v>
      </c>
      <c r="T144" s="73" t="s">
        <v>35</v>
      </c>
      <c r="U144" s="73" t="s">
        <v>35</v>
      </c>
      <c r="V144" s="73" t="s">
        <v>35</v>
      </c>
      <c r="W144" s="73" t="s">
        <v>35</v>
      </c>
      <c r="X144" s="73" t="s">
        <v>35</v>
      </c>
      <c r="Y144" s="64" t="s">
        <v>35</v>
      </c>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345"/>
      <c r="BA144" s="990" t="s">
        <v>107</v>
      </c>
      <c r="BB144" s="557" t="s">
        <v>64</v>
      </c>
      <c r="BC144" s="60" t="s">
        <v>35</v>
      </c>
      <c r="BD144" s="56" t="s">
        <v>35</v>
      </c>
      <c r="BE144" s="56" t="s">
        <v>35</v>
      </c>
      <c r="BF144" s="56" t="s">
        <v>35</v>
      </c>
      <c r="BG144" s="51" t="s">
        <v>35</v>
      </c>
      <c r="BH144" s="60" t="s">
        <v>35</v>
      </c>
      <c r="BI144" s="56" t="s">
        <v>35</v>
      </c>
      <c r="BJ144" s="56" t="s">
        <v>35</v>
      </c>
      <c r="BK144" s="56" t="s">
        <v>35</v>
      </c>
      <c r="BL144" s="51" t="s">
        <v>35</v>
      </c>
      <c r="BM144" s="60" t="s">
        <v>35</v>
      </c>
      <c r="BN144" s="56" t="s">
        <v>35</v>
      </c>
      <c r="BO144" s="56" t="s">
        <v>35</v>
      </c>
      <c r="BP144" s="56" t="s">
        <v>35</v>
      </c>
      <c r="BQ144" s="51" t="s">
        <v>35</v>
      </c>
      <c r="BR144" s="60" t="s">
        <v>35</v>
      </c>
      <c r="BS144" s="56" t="s">
        <v>35</v>
      </c>
      <c r="BT144" s="56" t="s">
        <v>35</v>
      </c>
      <c r="BU144" s="56" t="s">
        <v>35</v>
      </c>
      <c r="BV144" s="56" t="s">
        <v>35</v>
      </c>
      <c r="BW144" s="56" t="s">
        <v>35</v>
      </c>
      <c r="BX144" s="56" t="s">
        <v>35</v>
      </c>
      <c r="BY144" s="45" t="s">
        <v>35</v>
      </c>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7" customFormat="true" ht="15" customHeight="true" x14ac:dyDescent="0.2">
      <c r="A145" s="999"/>
      <c r="B145" s="373" t="s">
        <v>65</v>
      </c>
      <c r="C145" s="76" t="s">
        <v>35</v>
      </c>
      <c r="D145" s="73" t="s">
        <v>35</v>
      </c>
      <c r="E145" s="73" t="s">
        <v>35</v>
      </c>
      <c r="F145" s="73" t="s">
        <v>35</v>
      </c>
      <c r="G145" s="70" t="s">
        <v>35</v>
      </c>
      <c r="H145" s="67" t="s">
        <v>35</v>
      </c>
      <c r="I145" s="73" t="s">
        <v>35</v>
      </c>
      <c r="J145" s="73" t="s">
        <v>35</v>
      </c>
      <c r="K145" s="73" t="s">
        <v>35</v>
      </c>
      <c r="L145" s="64" t="s">
        <v>35</v>
      </c>
      <c r="M145" s="76" t="s">
        <v>35</v>
      </c>
      <c r="N145" s="73" t="s">
        <v>35</v>
      </c>
      <c r="O145" s="73" t="s">
        <v>35</v>
      </c>
      <c r="P145" s="73" t="s">
        <v>35</v>
      </c>
      <c r="Q145" s="70" t="s">
        <v>35</v>
      </c>
      <c r="R145" s="67" t="s">
        <v>35</v>
      </c>
      <c r="S145" s="73" t="s">
        <v>35</v>
      </c>
      <c r="T145" s="73" t="s">
        <v>35</v>
      </c>
      <c r="U145" s="73" t="s">
        <v>35</v>
      </c>
      <c r="V145" s="73" t="s">
        <v>35</v>
      </c>
      <c r="W145" s="73" t="s">
        <v>35</v>
      </c>
      <c r="X145" s="73" t="s">
        <v>35</v>
      </c>
      <c r="Y145" s="64" t="s">
        <v>35</v>
      </c>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345"/>
      <c r="BA145" s="990"/>
      <c r="BB145" s="557" t="s">
        <v>65</v>
      </c>
      <c r="BC145" s="60" t="s">
        <v>35</v>
      </c>
      <c r="BD145" s="56" t="s">
        <v>35</v>
      </c>
      <c r="BE145" s="56" t="s">
        <v>35</v>
      </c>
      <c r="BF145" s="56" t="s">
        <v>35</v>
      </c>
      <c r="BG145" s="51" t="s">
        <v>35</v>
      </c>
      <c r="BH145" s="60" t="s">
        <v>35</v>
      </c>
      <c r="BI145" s="56" t="s">
        <v>35</v>
      </c>
      <c r="BJ145" s="56" t="s">
        <v>35</v>
      </c>
      <c r="BK145" s="56" t="s">
        <v>35</v>
      </c>
      <c r="BL145" s="51" t="s">
        <v>35</v>
      </c>
      <c r="BM145" s="60" t="s">
        <v>35</v>
      </c>
      <c r="BN145" s="56" t="s">
        <v>35</v>
      </c>
      <c r="BO145" s="56" t="s">
        <v>35</v>
      </c>
      <c r="BP145" s="56" t="s">
        <v>35</v>
      </c>
      <c r="BQ145" s="51" t="s">
        <v>35</v>
      </c>
      <c r="BR145" s="60" t="s">
        <v>35</v>
      </c>
      <c r="BS145" s="56" t="s">
        <v>35</v>
      </c>
      <c r="BT145" s="56" t="s">
        <v>35</v>
      </c>
      <c r="BU145" s="56" t="s">
        <v>35</v>
      </c>
      <c r="BV145" s="56" t="s">
        <v>35</v>
      </c>
      <c r="BW145" s="56" t="s">
        <v>35</v>
      </c>
      <c r="BX145" s="56" t="s">
        <v>35</v>
      </c>
      <c r="BY145" s="45" t="s">
        <v>35</v>
      </c>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7" customFormat="true" ht="15" customHeight="true" x14ac:dyDescent="0.2">
      <c r="A146" s="999"/>
      <c r="B146" s="373" t="s">
        <v>66</v>
      </c>
      <c r="C146" s="76" t="s">
        <v>35</v>
      </c>
      <c r="D146" s="73" t="s">
        <v>35</v>
      </c>
      <c r="E146" s="73" t="s">
        <v>35</v>
      </c>
      <c r="F146" s="73" t="s">
        <v>35</v>
      </c>
      <c r="G146" s="70" t="s">
        <v>35</v>
      </c>
      <c r="H146" s="67" t="s">
        <v>35</v>
      </c>
      <c r="I146" s="73" t="s">
        <v>35</v>
      </c>
      <c r="J146" s="73" t="s">
        <v>35</v>
      </c>
      <c r="K146" s="73" t="s">
        <v>35</v>
      </c>
      <c r="L146" s="64" t="s">
        <v>35</v>
      </c>
      <c r="M146" s="76" t="s">
        <v>35</v>
      </c>
      <c r="N146" s="73" t="s">
        <v>35</v>
      </c>
      <c r="O146" s="73" t="s">
        <v>35</v>
      </c>
      <c r="P146" s="73" t="s">
        <v>35</v>
      </c>
      <c r="Q146" s="70" t="s">
        <v>35</v>
      </c>
      <c r="R146" s="67" t="s">
        <v>35</v>
      </c>
      <c r="S146" s="73" t="s">
        <v>35</v>
      </c>
      <c r="T146" s="73" t="s">
        <v>35</v>
      </c>
      <c r="U146" s="73" t="s">
        <v>35</v>
      </c>
      <c r="V146" s="73" t="s">
        <v>35</v>
      </c>
      <c r="W146" s="73" t="s">
        <v>35</v>
      </c>
      <c r="X146" s="73" t="s">
        <v>35</v>
      </c>
      <c r="Y146" s="64" t="s">
        <v>35</v>
      </c>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345"/>
      <c r="BA146" s="990"/>
      <c r="BB146" s="557" t="s">
        <v>66</v>
      </c>
      <c r="BC146" s="60" t="s">
        <v>35</v>
      </c>
      <c r="BD146" s="56" t="s">
        <v>35</v>
      </c>
      <c r="BE146" s="56" t="s">
        <v>35</v>
      </c>
      <c r="BF146" s="56" t="s">
        <v>35</v>
      </c>
      <c r="BG146" s="51" t="s">
        <v>35</v>
      </c>
      <c r="BH146" s="60" t="s">
        <v>35</v>
      </c>
      <c r="BI146" s="56" t="s">
        <v>35</v>
      </c>
      <c r="BJ146" s="56" t="s">
        <v>35</v>
      </c>
      <c r="BK146" s="56" t="s">
        <v>35</v>
      </c>
      <c r="BL146" s="51" t="s">
        <v>35</v>
      </c>
      <c r="BM146" s="60" t="s">
        <v>35</v>
      </c>
      <c r="BN146" s="56" t="s">
        <v>35</v>
      </c>
      <c r="BO146" s="56" t="s">
        <v>35</v>
      </c>
      <c r="BP146" s="56" t="s">
        <v>35</v>
      </c>
      <c r="BQ146" s="51" t="s">
        <v>35</v>
      </c>
      <c r="BR146" s="60" t="s">
        <v>35</v>
      </c>
      <c r="BS146" s="56" t="s">
        <v>35</v>
      </c>
      <c r="BT146" s="56" t="s">
        <v>35</v>
      </c>
      <c r="BU146" s="56" t="s">
        <v>35</v>
      </c>
      <c r="BV146" s="56" t="s">
        <v>35</v>
      </c>
      <c r="BW146" s="56" t="s">
        <v>35</v>
      </c>
      <c r="BX146" s="56" t="s">
        <v>35</v>
      </c>
      <c r="BY146" s="45" t="s">
        <v>35</v>
      </c>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7" customFormat="true" ht="15" customHeight="true" x14ac:dyDescent="0.2">
      <c r="A147" s="999"/>
      <c r="B147" s="373" t="s">
        <v>67</v>
      </c>
      <c r="C147" s="76" t="s">
        <v>35</v>
      </c>
      <c r="D147" s="73" t="s">
        <v>35</v>
      </c>
      <c r="E147" s="73" t="s">
        <v>35</v>
      </c>
      <c r="F147" s="73" t="s">
        <v>35</v>
      </c>
      <c r="G147" s="70" t="s">
        <v>35</v>
      </c>
      <c r="H147" s="67" t="s">
        <v>35</v>
      </c>
      <c r="I147" s="73" t="s">
        <v>35</v>
      </c>
      <c r="J147" s="73" t="s">
        <v>35</v>
      </c>
      <c r="K147" s="73" t="s">
        <v>35</v>
      </c>
      <c r="L147" s="64" t="s">
        <v>35</v>
      </c>
      <c r="M147" s="76" t="s">
        <v>35</v>
      </c>
      <c r="N147" s="73" t="s">
        <v>35</v>
      </c>
      <c r="O147" s="73" t="s">
        <v>35</v>
      </c>
      <c r="P147" s="73" t="s">
        <v>35</v>
      </c>
      <c r="Q147" s="70" t="s">
        <v>35</v>
      </c>
      <c r="R147" s="67" t="s">
        <v>35</v>
      </c>
      <c r="S147" s="73" t="s">
        <v>35</v>
      </c>
      <c r="T147" s="73" t="s">
        <v>35</v>
      </c>
      <c r="U147" s="73" t="s">
        <v>35</v>
      </c>
      <c r="V147" s="73" t="s">
        <v>35</v>
      </c>
      <c r="W147" s="73" t="s">
        <v>35</v>
      </c>
      <c r="X147" s="73" t="s">
        <v>35</v>
      </c>
      <c r="Y147" s="64" t="s">
        <v>35</v>
      </c>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345"/>
      <c r="BA147" s="990"/>
      <c r="BB147" s="557" t="s">
        <v>67</v>
      </c>
      <c r="BC147" s="60" t="s">
        <v>35</v>
      </c>
      <c r="BD147" s="56" t="s">
        <v>35</v>
      </c>
      <c r="BE147" s="56" t="s">
        <v>35</v>
      </c>
      <c r="BF147" s="56" t="s">
        <v>35</v>
      </c>
      <c r="BG147" s="51" t="s">
        <v>35</v>
      </c>
      <c r="BH147" s="60" t="s">
        <v>35</v>
      </c>
      <c r="BI147" s="56" t="s">
        <v>35</v>
      </c>
      <c r="BJ147" s="56" t="s">
        <v>35</v>
      </c>
      <c r="BK147" s="56" t="s">
        <v>35</v>
      </c>
      <c r="BL147" s="51" t="s">
        <v>35</v>
      </c>
      <c r="BM147" s="60" t="s">
        <v>35</v>
      </c>
      <c r="BN147" s="56" t="s">
        <v>35</v>
      </c>
      <c r="BO147" s="56" t="s">
        <v>35</v>
      </c>
      <c r="BP147" s="56" t="s">
        <v>35</v>
      </c>
      <c r="BQ147" s="51" t="s">
        <v>35</v>
      </c>
      <c r="BR147" s="60" t="s">
        <v>35</v>
      </c>
      <c r="BS147" s="56" t="s">
        <v>35</v>
      </c>
      <c r="BT147" s="56" t="s">
        <v>35</v>
      </c>
      <c r="BU147" s="56" t="s">
        <v>35</v>
      </c>
      <c r="BV147" s="56" t="s">
        <v>35</v>
      </c>
      <c r="BW147" s="56" t="s">
        <v>35</v>
      </c>
      <c r="BX147" s="56" t="s">
        <v>35</v>
      </c>
      <c r="BY147" s="45" t="s">
        <v>35</v>
      </c>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7" customFormat="true" ht="15" customHeight="true" x14ac:dyDescent="0.2">
      <c r="A148" s="999" t="s">
        <v>108</v>
      </c>
      <c r="B148" s="373" t="s">
        <v>49</v>
      </c>
      <c r="C148" s="76" t="s">
        <v>35</v>
      </c>
      <c r="D148" s="73" t="s">
        <v>35</v>
      </c>
      <c r="E148" s="73" t="s">
        <v>35</v>
      </c>
      <c r="F148" s="73" t="s">
        <v>35</v>
      </c>
      <c r="G148" s="70" t="s">
        <v>35</v>
      </c>
      <c r="H148" s="67" t="s">
        <v>35</v>
      </c>
      <c r="I148" s="73" t="s">
        <v>35</v>
      </c>
      <c r="J148" s="73" t="s">
        <v>35</v>
      </c>
      <c r="K148" s="73" t="s">
        <v>35</v>
      </c>
      <c r="L148" s="64" t="s">
        <v>35</v>
      </c>
      <c r="M148" s="76" t="s">
        <v>35</v>
      </c>
      <c r="N148" s="73" t="s">
        <v>35</v>
      </c>
      <c r="O148" s="73" t="s">
        <v>35</v>
      </c>
      <c r="P148" s="73" t="s">
        <v>35</v>
      </c>
      <c r="Q148" s="70" t="s">
        <v>35</v>
      </c>
      <c r="R148" s="67" t="s">
        <v>35</v>
      </c>
      <c r="S148" s="73" t="s">
        <v>35</v>
      </c>
      <c r="T148" s="73" t="s">
        <v>35</v>
      </c>
      <c r="U148" s="73" t="s">
        <v>35</v>
      </c>
      <c r="V148" s="73" t="s">
        <v>35</v>
      </c>
      <c r="W148" s="73" t="s">
        <v>35</v>
      </c>
      <c r="X148" s="73" t="s">
        <v>35</v>
      </c>
      <c r="Y148" s="64" t="s">
        <v>35</v>
      </c>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345"/>
      <c r="BA148" s="990" t="s">
        <v>108</v>
      </c>
      <c r="BB148" s="557" t="s">
        <v>49</v>
      </c>
      <c r="BC148" s="60" t="s">
        <v>35</v>
      </c>
      <c r="BD148" s="56" t="s">
        <v>35</v>
      </c>
      <c r="BE148" s="56" t="s">
        <v>35</v>
      </c>
      <c r="BF148" s="56" t="s">
        <v>35</v>
      </c>
      <c r="BG148" s="51" t="s">
        <v>35</v>
      </c>
      <c r="BH148" s="60" t="s">
        <v>35</v>
      </c>
      <c r="BI148" s="56" t="s">
        <v>35</v>
      </c>
      <c r="BJ148" s="56" t="s">
        <v>35</v>
      </c>
      <c r="BK148" s="56" t="s">
        <v>35</v>
      </c>
      <c r="BL148" s="51" t="s">
        <v>35</v>
      </c>
      <c r="BM148" s="60" t="s">
        <v>35</v>
      </c>
      <c r="BN148" s="56" t="s">
        <v>35</v>
      </c>
      <c r="BO148" s="56" t="s">
        <v>35</v>
      </c>
      <c r="BP148" s="56" t="s">
        <v>35</v>
      </c>
      <c r="BQ148" s="51" t="s">
        <v>35</v>
      </c>
      <c r="BR148" s="60" t="s">
        <v>35</v>
      </c>
      <c r="BS148" s="56" t="s">
        <v>35</v>
      </c>
      <c r="BT148" s="56" t="s">
        <v>35</v>
      </c>
      <c r="BU148" s="56" t="s">
        <v>35</v>
      </c>
      <c r="BV148" s="56" t="s">
        <v>35</v>
      </c>
      <c r="BW148" s="56" t="s">
        <v>35</v>
      </c>
      <c r="BX148" s="56" t="s">
        <v>35</v>
      </c>
      <c r="BY148" s="45" t="s">
        <v>35</v>
      </c>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7" customFormat="true" ht="15" customHeight="true" x14ac:dyDescent="0.2">
      <c r="A149" s="999"/>
      <c r="B149" s="373" t="s">
        <v>48</v>
      </c>
      <c r="C149" s="76" t="s">
        <v>35</v>
      </c>
      <c r="D149" s="73" t="s">
        <v>35</v>
      </c>
      <c r="E149" s="73" t="s">
        <v>35</v>
      </c>
      <c r="F149" s="73" t="s">
        <v>35</v>
      </c>
      <c r="G149" s="70" t="s">
        <v>35</v>
      </c>
      <c r="H149" s="67" t="s">
        <v>35</v>
      </c>
      <c r="I149" s="73" t="s">
        <v>35</v>
      </c>
      <c r="J149" s="73" t="s">
        <v>35</v>
      </c>
      <c r="K149" s="73" t="s">
        <v>35</v>
      </c>
      <c r="L149" s="64" t="s">
        <v>35</v>
      </c>
      <c r="M149" s="76" t="s">
        <v>35</v>
      </c>
      <c r="N149" s="73" t="s">
        <v>35</v>
      </c>
      <c r="O149" s="73" t="s">
        <v>35</v>
      </c>
      <c r="P149" s="73" t="s">
        <v>35</v>
      </c>
      <c r="Q149" s="70" t="s">
        <v>35</v>
      </c>
      <c r="R149" s="67" t="s">
        <v>35</v>
      </c>
      <c r="S149" s="73" t="s">
        <v>35</v>
      </c>
      <c r="T149" s="73" t="s">
        <v>35</v>
      </c>
      <c r="U149" s="73" t="s">
        <v>35</v>
      </c>
      <c r="V149" s="73" t="s">
        <v>35</v>
      </c>
      <c r="W149" s="73" t="s">
        <v>35</v>
      </c>
      <c r="X149" s="73" t="s">
        <v>35</v>
      </c>
      <c r="Y149" s="64" t="s">
        <v>35</v>
      </c>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345"/>
      <c r="BA149" s="990"/>
      <c r="BB149" s="557" t="s">
        <v>48</v>
      </c>
      <c r="BC149" s="60" t="s">
        <v>35</v>
      </c>
      <c r="BD149" s="56" t="s">
        <v>35</v>
      </c>
      <c r="BE149" s="56" t="s">
        <v>35</v>
      </c>
      <c r="BF149" s="56" t="s">
        <v>35</v>
      </c>
      <c r="BG149" s="51" t="s">
        <v>35</v>
      </c>
      <c r="BH149" s="60" t="s">
        <v>35</v>
      </c>
      <c r="BI149" s="56" t="s">
        <v>35</v>
      </c>
      <c r="BJ149" s="56" t="s">
        <v>35</v>
      </c>
      <c r="BK149" s="56" t="s">
        <v>35</v>
      </c>
      <c r="BL149" s="51" t="s">
        <v>35</v>
      </c>
      <c r="BM149" s="60" t="s">
        <v>35</v>
      </c>
      <c r="BN149" s="56" t="s">
        <v>35</v>
      </c>
      <c r="BO149" s="56" t="s">
        <v>35</v>
      </c>
      <c r="BP149" s="56" t="s">
        <v>35</v>
      </c>
      <c r="BQ149" s="51" t="s">
        <v>35</v>
      </c>
      <c r="BR149" s="60" t="s">
        <v>35</v>
      </c>
      <c r="BS149" s="56" t="s">
        <v>35</v>
      </c>
      <c r="BT149" s="56" t="s">
        <v>35</v>
      </c>
      <c r="BU149" s="56" t="s">
        <v>35</v>
      </c>
      <c r="BV149" s="56" t="s">
        <v>35</v>
      </c>
      <c r="BW149" s="56" t="s">
        <v>35</v>
      </c>
      <c r="BX149" s="56" t="s">
        <v>35</v>
      </c>
      <c r="BY149" s="45" t="s">
        <v>35</v>
      </c>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7" customFormat="true" ht="15" customHeight="true" x14ac:dyDescent="0.2">
      <c r="A150" s="999"/>
      <c r="B150" s="373" t="s">
        <v>110</v>
      </c>
      <c r="C150" s="76" t="s">
        <v>35</v>
      </c>
      <c r="D150" s="73" t="s">
        <v>35</v>
      </c>
      <c r="E150" s="73" t="s">
        <v>35</v>
      </c>
      <c r="F150" s="73" t="s">
        <v>35</v>
      </c>
      <c r="G150" s="70" t="s">
        <v>35</v>
      </c>
      <c r="H150" s="67" t="s">
        <v>35</v>
      </c>
      <c r="I150" s="73" t="s">
        <v>35</v>
      </c>
      <c r="J150" s="73" t="s">
        <v>35</v>
      </c>
      <c r="K150" s="73" t="s">
        <v>35</v>
      </c>
      <c r="L150" s="64" t="s">
        <v>35</v>
      </c>
      <c r="M150" s="76" t="s">
        <v>35</v>
      </c>
      <c r="N150" s="73" t="s">
        <v>35</v>
      </c>
      <c r="O150" s="73" t="s">
        <v>35</v>
      </c>
      <c r="P150" s="73" t="s">
        <v>35</v>
      </c>
      <c r="Q150" s="70" t="s">
        <v>35</v>
      </c>
      <c r="R150" s="67" t="s">
        <v>35</v>
      </c>
      <c r="S150" s="73" t="s">
        <v>35</v>
      </c>
      <c r="T150" s="73" t="s">
        <v>35</v>
      </c>
      <c r="U150" s="73" t="s">
        <v>35</v>
      </c>
      <c r="V150" s="73" t="s">
        <v>35</v>
      </c>
      <c r="W150" s="73" t="s">
        <v>35</v>
      </c>
      <c r="X150" s="73" t="s">
        <v>35</v>
      </c>
      <c r="Y150" s="64" t="s">
        <v>35</v>
      </c>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345"/>
      <c r="BA150" s="990"/>
      <c r="BB150" s="557" t="s">
        <v>110</v>
      </c>
      <c r="BC150" s="60" t="s">
        <v>35</v>
      </c>
      <c r="BD150" s="56" t="s">
        <v>35</v>
      </c>
      <c r="BE150" s="56" t="s">
        <v>35</v>
      </c>
      <c r="BF150" s="56" t="s">
        <v>35</v>
      </c>
      <c r="BG150" s="51" t="s">
        <v>35</v>
      </c>
      <c r="BH150" s="60" t="s">
        <v>35</v>
      </c>
      <c r="BI150" s="56" t="s">
        <v>35</v>
      </c>
      <c r="BJ150" s="56" t="s">
        <v>35</v>
      </c>
      <c r="BK150" s="56" t="s">
        <v>35</v>
      </c>
      <c r="BL150" s="51" t="s">
        <v>35</v>
      </c>
      <c r="BM150" s="60" t="s">
        <v>35</v>
      </c>
      <c r="BN150" s="56" t="s">
        <v>35</v>
      </c>
      <c r="BO150" s="56" t="s">
        <v>35</v>
      </c>
      <c r="BP150" s="56" t="s">
        <v>35</v>
      </c>
      <c r="BQ150" s="51" t="s">
        <v>35</v>
      </c>
      <c r="BR150" s="60" t="s">
        <v>35</v>
      </c>
      <c r="BS150" s="56" t="s">
        <v>35</v>
      </c>
      <c r="BT150" s="56" t="s">
        <v>35</v>
      </c>
      <c r="BU150" s="56" t="s">
        <v>35</v>
      </c>
      <c r="BV150" s="56" t="s">
        <v>35</v>
      </c>
      <c r="BW150" s="56" t="s">
        <v>35</v>
      </c>
      <c r="BX150" s="56" t="s">
        <v>35</v>
      </c>
      <c r="BY150" s="45" t="s">
        <v>35</v>
      </c>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7" customFormat="true" ht="15" customHeight="true" x14ac:dyDescent="0.2">
      <c r="A151" s="999" t="s">
        <v>109</v>
      </c>
      <c r="B151" s="373" t="s">
        <v>49</v>
      </c>
      <c r="C151" s="165">
        <v>13.486851270956377</v>
      </c>
      <c r="D151" s="164">
        <v>8.4045061820660489</v>
      </c>
      <c r="E151" s="164">
        <v>5.4731809821842416</v>
      </c>
      <c r="F151" s="164">
        <v>2.5546108590535148</v>
      </c>
      <c r="G151" s="163">
        <v>1.1251130034159917</v>
      </c>
      <c r="H151" s="153">
        <v>19.793201039004433</v>
      </c>
      <c r="I151" s="164">
        <v>3.9808892591794089</v>
      </c>
      <c r="J151" s="164">
        <v>2.2518122653497641</v>
      </c>
      <c r="K151" s="164">
        <v>0.86612132623580285</v>
      </c>
      <c r="L151" s="157">
        <v>1.5877043391424948</v>
      </c>
      <c r="M151" s="165">
        <v>10.382191389901292</v>
      </c>
      <c r="N151" s="164">
        <v>8.78202621288834</v>
      </c>
      <c r="O151" s="164">
        <v>5.1936649278399649</v>
      </c>
      <c r="P151" s="164">
        <v>5.2254260039680371</v>
      </c>
      <c r="Q151" s="163">
        <v>2.9171688465173973</v>
      </c>
      <c r="R151" s="153">
        <v>4.0368765218542126</v>
      </c>
      <c r="S151" s="164">
        <v>3.5764856359623676</v>
      </c>
      <c r="T151" s="164">
        <v>9.4051651873330826</v>
      </c>
      <c r="U151" s="164">
        <v>4.1595024271386754</v>
      </c>
      <c r="V151" s="164">
        <v>1.7089187974443458</v>
      </c>
      <c r="W151" s="73" t="s">
        <v>35</v>
      </c>
      <c r="X151" s="73" t="s">
        <v>35</v>
      </c>
      <c r="Y151" s="157">
        <v>8.0267617934047681</v>
      </c>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345"/>
      <c r="BA151" s="990" t="s">
        <v>109</v>
      </c>
      <c r="BB151" s="557" t="s">
        <v>49</v>
      </c>
      <c r="BC151" s="60" t="s">
        <v>35</v>
      </c>
      <c r="BD151" s="56" t="s">
        <v>35</v>
      </c>
      <c r="BE151" s="56" t="s">
        <v>35</v>
      </c>
      <c r="BF151" s="56" t="s">
        <v>35</v>
      </c>
      <c r="BG151" s="51" t="s">
        <v>35</v>
      </c>
      <c r="BH151" s="60" t="s">
        <v>35</v>
      </c>
      <c r="BI151" s="56" t="s">
        <v>35</v>
      </c>
      <c r="BJ151" s="56" t="s">
        <v>35</v>
      </c>
      <c r="BK151" s="56" t="s">
        <v>35</v>
      </c>
      <c r="BL151" s="51" t="s">
        <v>35</v>
      </c>
      <c r="BM151" s="60" t="s">
        <v>35</v>
      </c>
      <c r="BN151" s="56" t="s">
        <v>35</v>
      </c>
      <c r="BO151" s="56" t="s">
        <v>35</v>
      </c>
      <c r="BP151" s="56" t="s">
        <v>35</v>
      </c>
      <c r="BQ151" s="51" t="s">
        <v>35</v>
      </c>
      <c r="BR151" s="60" t="s">
        <v>35</v>
      </c>
      <c r="BS151" s="56" t="s">
        <v>35</v>
      </c>
      <c r="BT151" s="56" t="s">
        <v>35</v>
      </c>
      <c r="BU151" s="56" t="s">
        <v>35</v>
      </c>
      <c r="BV151" s="56" t="s">
        <v>35</v>
      </c>
      <c r="BW151" s="56" t="s">
        <v>35</v>
      </c>
      <c r="BX151" s="56" t="s">
        <v>35</v>
      </c>
      <c r="BY151" s="45" t="s">
        <v>35</v>
      </c>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7" customFormat="true" ht="15" customHeight="true" x14ac:dyDescent="0.2">
      <c r="A152" s="999"/>
      <c r="B152" s="373" t="s">
        <v>48</v>
      </c>
      <c r="C152" s="165">
        <v>86.491261205643795</v>
      </c>
      <c r="D152" s="164">
        <v>91.595493817933857</v>
      </c>
      <c r="E152" s="164">
        <v>94.440568322635599</v>
      </c>
      <c r="F152" s="164">
        <v>97.445389140946432</v>
      </c>
      <c r="G152" s="163">
        <v>98.817510103493206</v>
      </c>
      <c r="H152" s="153">
        <v>80.206798960995513</v>
      </c>
      <c r="I152" s="164">
        <v>95.879731103900767</v>
      </c>
      <c r="J152" s="164">
        <v>97.74818773465023</v>
      </c>
      <c r="K152" s="164">
        <v>99.007188518016747</v>
      </c>
      <c r="L152" s="157">
        <v>98.412295660857509</v>
      </c>
      <c r="M152" s="165">
        <v>89.576904084081036</v>
      </c>
      <c r="N152" s="164">
        <v>91.217973787111177</v>
      </c>
      <c r="O152" s="164">
        <v>94.80633507216001</v>
      </c>
      <c r="P152" s="164">
        <v>94.729468904409401</v>
      </c>
      <c r="Q152" s="163">
        <v>97.082831153482658</v>
      </c>
      <c r="R152" s="153">
        <v>95.93369101762606</v>
      </c>
      <c r="S152" s="164">
        <v>96.243887042970741</v>
      </c>
      <c r="T152" s="164">
        <v>90.594834812667528</v>
      </c>
      <c r="U152" s="164">
        <v>95.840497572861139</v>
      </c>
      <c r="V152" s="164">
        <v>98.291081202555702</v>
      </c>
      <c r="W152" s="73" t="s">
        <v>35</v>
      </c>
      <c r="X152" s="73" t="s">
        <v>35</v>
      </c>
      <c r="Y152" s="157">
        <v>91.965118733856116</v>
      </c>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345"/>
      <c r="BA152" s="990"/>
      <c r="BB152" s="557" t="s">
        <v>48</v>
      </c>
      <c r="BC152" s="60" t="s">
        <v>35</v>
      </c>
      <c r="BD152" s="56" t="s">
        <v>35</v>
      </c>
      <c r="BE152" s="56" t="s">
        <v>35</v>
      </c>
      <c r="BF152" s="56" t="s">
        <v>35</v>
      </c>
      <c r="BG152" s="51" t="s">
        <v>35</v>
      </c>
      <c r="BH152" s="60" t="s">
        <v>35</v>
      </c>
      <c r="BI152" s="56" t="s">
        <v>35</v>
      </c>
      <c r="BJ152" s="56" t="s">
        <v>35</v>
      </c>
      <c r="BK152" s="56" t="s">
        <v>35</v>
      </c>
      <c r="BL152" s="51" t="s">
        <v>35</v>
      </c>
      <c r="BM152" s="60" t="s">
        <v>35</v>
      </c>
      <c r="BN152" s="56" t="s">
        <v>35</v>
      </c>
      <c r="BO152" s="56" t="s">
        <v>35</v>
      </c>
      <c r="BP152" s="56" t="s">
        <v>35</v>
      </c>
      <c r="BQ152" s="51" t="s">
        <v>35</v>
      </c>
      <c r="BR152" s="60" t="s">
        <v>35</v>
      </c>
      <c r="BS152" s="56" t="s">
        <v>35</v>
      </c>
      <c r="BT152" s="56" t="s">
        <v>35</v>
      </c>
      <c r="BU152" s="56" t="s">
        <v>35</v>
      </c>
      <c r="BV152" s="56" t="s">
        <v>35</v>
      </c>
      <c r="BW152" s="56" t="s">
        <v>35</v>
      </c>
      <c r="BX152" s="56" t="s">
        <v>35</v>
      </c>
      <c r="BY152" s="45" t="s">
        <v>35</v>
      </c>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439" customFormat="true" ht="15" customHeight="true" x14ac:dyDescent="0.2">
      <c r="A153" s="999" t="s">
        <v>62</v>
      </c>
      <c r="B153" s="373" t="s">
        <v>169</v>
      </c>
      <c r="C153" s="126">
        <v>0.3834683419905901</v>
      </c>
      <c r="D153" s="125">
        <v>1.1223945800640038</v>
      </c>
      <c r="E153" s="125">
        <v>7.0744963867267199</v>
      </c>
      <c r="F153" s="125">
        <v>40.771340326314835</v>
      </c>
      <c r="G153" s="124">
        <v>89.257724624437301</v>
      </c>
      <c r="H153" s="123">
        <v>5.255988417519986</v>
      </c>
      <c r="I153" s="125">
        <v>27.209542635010664</v>
      </c>
      <c r="J153" s="125">
        <v>60.21944424128133</v>
      </c>
      <c r="K153" s="125">
        <v>86.286252565586224</v>
      </c>
      <c r="L153" s="122">
        <v>96.816777257814195</v>
      </c>
      <c r="M153" s="126">
        <v>0.11220239851675283</v>
      </c>
      <c r="N153" s="125">
        <v>0.7607619681507477</v>
      </c>
      <c r="O153" s="125">
        <v>0.44694554772502659</v>
      </c>
      <c r="P153" s="125">
        <v>2.9001037857258503</v>
      </c>
      <c r="Q153" s="124">
        <v>27.031877167665836</v>
      </c>
      <c r="R153" s="123">
        <v>7.7871272908461355</v>
      </c>
      <c r="S153" s="125">
        <v>48.887357039133249</v>
      </c>
      <c r="T153" s="125">
        <v>4.3924416799608004</v>
      </c>
      <c r="U153" s="125">
        <v>39.231306377072919</v>
      </c>
      <c r="V153" s="125">
        <v>28.81508592004694</v>
      </c>
      <c r="W153" s="73" t="s">
        <v>35</v>
      </c>
      <c r="X153" s="73" t="s">
        <v>35</v>
      </c>
      <c r="Y153" s="122">
        <v>69.221280265000502</v>
      </c>
      <c r="Z153" s="846"/>
      <c r="AA153" s="846"/>
      <c r="AB153" s="846"/>
      <c r="AC153" s="846"/>
      <c r="AD153" s="846"/>
      <c r="AE153" s="846"/>
      <c r="AF153" s="846"/>
      <c r="AG153" s="846"/>
      <c r="AH153" s="846"/>
      <c r="AI153" s="846"/>
      <c r="AJ153" s="846"/>
      <c r="AK153" s="846"/>
      <c r="AL153" s="846"/>
      <c r="AM153" s="846"/>
      <c r="AN153" s="846"/>
      <c r="AO153" s="846"/>
      <c r="AP153" s="846"/>
      <c r="AQ153" s="846"/>
      <c r="AR153" s="846"/>
      <c r="AS153" s="846"/>
      <c r="AT153" s="846"/>
      <c r="AU153" s="846"/>
      <c r="AV153" s="846"/>
      <c r="AW153" s="846"/>
      <c r="AX153" s="846"/>
      <c r="AY153" s="846"/>
      <c r="AZ153" s="346"/>
      <c r="BA153" s="992" t="s">
        <v>62</v>
      </c>
      <c r="BB153" s="559" t="s">
        <v>169</v>
      </c>
      <c r="BC153" s="414">
        <v>69.334421000000006</v>
      </c>
      <c r="BD153" s="406">
        <v>203.55919900000004</v>
      </c>
      <c r="BE153" s="406">
        <v>1275.1846110000001</v>
      </c>
      <c r="BF153" s="406">
        <v>7651.8208589999458</v>
      </c>
      <c r="BG153" s="416">
        <v>15522.460128000068</v>
      </c>
      <c r="BH153" s="414">
        <v>409.48466499999995</v>
      </c>
      <c r="BI153" s="406">
        <v>2127.497146000002</v>
      </c>
      <c r="BJ153" s="406">
        <v>4693.2774829999744</v>
      </c>
      <c r="BK153" s="406">
        <v>6795.9551979999733</v>
      </c>
      <c r="BL153" s="416">
        <v>7482.7952670000141</v>
      </c>
      <c r="BM153" s="414">
        <v>11.543579999999999</v>
      </c>
      <c r="BN153" s="406">
        <v>78.064689000000001</v>
      </c>
      <c r="BO153" s="406">
        <v>45.969276999999998</v>
      </c>
      <c r="BP153" s="406">
        <v>297.95256999999998</v>
      </c>
      <c r="BQ153" s="416">
        <v>2779.819343000006</v>
      </c>
      <c r="BR153" s="414">
        <v>2159.1941889999966</v>
      </c>
      <c r="BS153" s="406">
        <v>5314.6116649999458</v>
      </c>
      <c r="BT153" s="406">
        <v>1017.1407090000001</v>
      </c>
      <c r="BU153" s="406">
        <v>4049.5338790000037</v>
      </c>
      <c r="BV153" s="406">
        <v>357.50794200000013</v>
      </c>
      <c r="BW153" s="47" t="s">
        <v>35</v>
      </c>
      <c r="BX153" s="47" t="s">
        <v>35</v>
      </c>
      <c r="BY153" s="407">
        <v>11824.370834000307</v>
      </c>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row>
    <row r="154" s="439" customFormat="true" ht="15" customHeight="true" x14ac:dyDescent="0.2">
      <c r="A154" s="999"/>
      <c r="B154" s="373" t="s">
        <v>170</v>
      </c>
      <c r="C154" s="126">
        <v>1.8616603641317544</v>
      </c>
      <c r="D154" s="125">
        <v>3.6247712883357428</v>
      </c>
      <c r="E154" s="125">
        <v>4.9303610393080382</v>
      </c>
      <c r="F154" s="125">
        <v>5.8089641328158113</v>
      </c>
      <c r="G154" s="124">
        <v>1.1503793152470623</v>
      </c>
      <c r="H154" s="123">
        <v>4.6554670832928062</v>
      </c>
      <c r="I154" s="125">
        <v>5.0769598364520974</v>
      </c>
      <c r="J154" s="125">
        <v>6.2313134702361417</v>
      </c>
      <c r="K154" s="125">
        <v>1.6467242611748256</v>
      </c>
      <c r="L154" s="122">
        <v>0.50930256715679911</v>
      </c>
      <c r="M154" s="126">
        <v>1.2146862140659316</v>
      </c>
      <c r="N154" s="125">
        <v>2.8374536775951489</v>
      </c>
      <c r="O154" s="125">
        <v>3.4025131040474847</v>
      </c>
      <c r="P154" s="125">
        <v>4.2602053578978376</v>
      </c>
      <c r="Q154" s="124">
        <v>5.3952695052126662</v>
      </c>
      <c r="R154" s="123">
        <v>4.962408800679591</v>
      </c>
      <c r="S154" s="125">
        <v>4.9209324045018716</v>
      </c>
      <c r="T154" s="125">
        <v>1.625421224036135</v>
      </c>
      <c r="U154" s="125">
        <v>4.1100513254745641</v>
      </c>
      <c r="V154" s="125">
        <v>0.6829493550780168</v>
      </c>
      <c r="W154" s="73" t="s">
        <v>35</v>
      </c>
      <c r="X154" s="73" t="s">
        <v>35</v>
      </c>
      <c r="Y154" s="122">
        <v>2.6514826509069209</v>
      </c>
      <c r="Z154" s="846"/>
      <c r="AA154" s="846"/>
      <c r="AB154" s="846"/>
      <c r="AC154" s="846"/>
      <c r="AD154" s="846"/>
      <c r="AE154" s="846"/>
      <c r="AF154" s="846"/>
      <c r="AG154" s="846"/>
      <c r="AH154" s="846"/>
      <c r="AI154" s="846"/>
      <c r="AJ154" s="846"/>
      <c r="AK154" s="846"/>
      <c r="AL154" s="846"/>
      <c r="AM154" s="846"/>
      <c r="AN154" s="846"/>
      <c r="AO154" s="846"/>
      <c r="AP154" s="846"/>
      <c r="AQ154" s="846"/>
      <c r="AR154" s="846"/>
      <c r="AS154" s="846"/>
      <c r="AT154" s="846"/>
      <c r="AU154" s="846"/>
      <c r="AV154" s="846"/>
      <c r="AW154" s="846"/>
      <c r="AX154" s="846"/>
      <c r="AY154" s="846"/>
      <c r="AZ154" s="346"/>
      <c r="BA154" s="990"/>
      <c r="BB154" s="557" t="s">
        <v>170</v>
      </c>
      <c r="BC154" s="415">
        <v>336.60443200000009</v>
      </c>
      <c r="BD154" s="408">
        <v>657.39406900000029</v>
      </c>
      <c r="BE154" s="408">
        <v>888.70220300000017</v>
      </c>
      <c r="BF154" s="408">
        <v>1090.2058300000006</v>
      </c>
      <c r="BG154" s="419">
        <v>200.05794599999999</v>
      </c>
      <c r="BH154" s="415">
        <v>362.69912100000028</v>
      </c>
      <c r="BI154" s="408">
        <v>396.96431900000005</v>
      </c>
      <c r="BJ154" s="408">
        <v>485.64518600000025</v>
      </c>
      <c r="BK154" s="408">
        <v>129.696956</v>
      </c>
      <c r="BL154" s="419">
        <v>39.363083000000003</v>
      </c>
      <c r="BM154" s="415">
        <v>124.969053</v>
      </c>
      <c r="BN154" s="408">
        <v>291.16195099999999</v>
      </c>
      <c r="BO154" s="408">
        <v>349.955533</v>
      </c>
      <c r="BP154" s="408">
        <v>437.68748600000004</v>
      </c>
      <c r="BQ154" s="419">
        <v>554.82179199999996</v>
      </c>
      <c r="BR154" s="415">
        <v>1375.963670000001</v>
      </c>
      <c r="BS154" s="408">
        <v>534.96131400000013</v>
      </c>
      <c r="BT154" s="408">
        <v>376.39249799999999</v>
      </c>
      <c r="BU154" s="408">
        <v>424.24771500000008</v>
      </c>
      <c r="BV154" s="408">
        <v>8.4733330000000002</v>
      </c>
      <c r="BW154" s="56" t="s">
        <v>35</v>
      </c>
      <c r="BX154" s="56" t="s">
        <v>35</v>
      </c>
      <c r="BY154" s="409">
        <v>452.92595000000011</v>
      </c>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row>
    <row r="155" s="439" customFormat="true" ht="15" customHeight="true" x14ac:dyDescent="0.2">
      <c r="A155" s="999"/>
      <c r="B155" s="373" t="s">
        <v>171</v>
      </c>
      <c r="C155" s="126">
        <v>71.391488391414313</v>
      </c>
      <c r="D155" s="125">
        <v>91.010765819925183</v>
      </c>
      <c r="E155" s="125">
        <v>86.847174163557469</v>
      </c>
      <c r="F155" s="125">
        <v>53.232782148374724</v>
      </c>
      <c r="G155" s="124">
        <v>9.5856541390385761</v>
      </c>
      <c r="H155" s="123">
        <v>85.700077661529789</v>
      </c>
      <c r="I155" s="125">
        <v>67.446359316100185</v>
      </c>
      <c r="J155" s="125">
        <v>33.462395792057158</v>
      </c>
      <c r="K155" s="125">
        <v>12.067023173239091</v>
      </c>
      <c r="L155" s="122">
        <v>2.673920175029024</v>
      </c>
      <c r="M155" s="126">
        <v>63.692232080338052</v>
      </c>
      <c r="N155" s="125">
        <v>84.924499723679617</v>
      </c>
      <c r="O155" s="125">
        <v>91.964407048475721</v>
      </c>
      <c r="P155" s="125">
        <v>91.213492802360335</v>
      </c>
      <c r="Q155" s="124">
        <v>67.228971675463839</v>
      </c>
      <c r="R155" s="123">
        <v>84.754691114132726</v>
      </c>
      <c r="S155" s="125">
        <v>45.486488329134566</v>
      </c>
      <c r="T155" s="125">
        <v>74.270742678321866</v>
      </c>
      <c r="U155" s="125">
        <v>54.253357835731478</v>
      </c>
      <c r="V155" s="125">
        <v>57.08548918751719</v>
      </c>
      <c r="W155" s="73" t="s">
        <v>35</v>
      </c>
      <c r="X155" s="73" t="s">
        <v>35</v>
      </c>
      <c r="Y155" s="122">
        <v>27.944293764616674</v>
      </c>
      <c r="Z155" s="846"/>
      <c r="AA155" s="846"/>
      <c r="AB155" s="846"/>
      <c r="AC155" s="846"/>
      <c r="AD155" s="846"/>
      <c r="AE155" s="846"/>
      <c r="AF155" s="846"/>
      <c r="AG155" s="846"/>
      <c r="AH155" s="846"/>
      <c r="AI155" s="846"/>
      <c r="AJ155" s="846"/>
      <c r="AK155" s="846"/>
      <c r="AL155" s="846"/>
      <c r="AM155" s="846"/>
      <c r="AN155" s="846"/>
      <c r="AO155" s="846"/>
      <c r="AP155" s="846"/>
      <c r="AQ155" s="846"/>
      <c r="AR155" s="846"/>
      <c r="AS155" s="846"/>
      <c r="AT155" s="846"/>
      <c r="AU155" s="846"/>
      <c r="AV155" s="846"/>
      <c r="AW155" s="846"/>
      <c r="AX155" s="846"/>
      <c r="AY155" s="846"/>
      <c r="AZ155" s="346"/>
      <c r="BA155" s="990"/>
      <c r="BB155" s="557" t="s">
        <v>171</v>
      </c>
      <c r="BC155" s="415">
        <v>12908.203807000053</v>
      </c>
      <c r="BD155" s="408">
        <v>16505.851792000023</v>
      </c>
      <c r="BE155" s="408">
        <v>15654.28462300002</v>
      </c>
      <c r="BF155" s="408">
        <v>9990.5401580000125</v>
      </c>
      <c r="BG155" s="419">
        <v>1667.0034419999999</v>
      </c>
      <c r="BH155" s="415">
        <v>6676.7399019999957</v>
      </c>
      <c r="BI155" s="408">
        <v>5273.5887139999895</v>
      </c>
      <c r="BJ155" s="408">
        <v>2607.9335450000049</v>
      </c>
      <c r="BK155" s="408">
        <v>950.40572999999995</v>
      </c>
      <c r="BL155" s="419">
        <v>206.66250000000002</v>
      </c>
      <c r="BM155" s="415">
        <v>6552.7688010000184</v>
      </c>
      <c r="BN155" s="408">
        <v>8714.4270309999974</v>
      </c>
      <c r="BO155" s="408">
        <v>9458.7300920000034</v>
      </c>
      <c r="BP155" s="408">
        <v>9371.1455199999727</v>
      </c>
      <c r="BQ155" s="419">
        <v>6913.4819869999847</v>
      </c>
      <c r="BR155" s="415">
        <v>23500.557998999957</v>
      </c>
      <c r="BS155" s="408">
        <v>4944.8985609999845</v>
      </c>
      <c r="BT155" s="408">
        <v>17198.588250000179</v>
      </c>
      <c r="BU155" s="408">
        <v>5600.1400640000038</v>
      </c>
      <c r="BV155" s="408">
        <v>708.25802200000123</v>
      </c>
      <c r="BW155" s="56" t="s">
        <v>35</v>
      </c>
      <c r="BX155" s="56" t="s">
        <v>35</v>
      </c>
      <c r="BY155" s="409">
        <v>4773.4409260000075</v>
      </c>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439" customFormat="true" ht="15" customHeight="true" x14ac:dyDescent="0.2">
      <c r="A156" s="999"/>
      <c r="B156" s="373" t="s">
        <v>172</v>
      </c>
      <c r="C156" s="126">
        <v>13.981659674954736</v>
      </c>
      <c r="D156" s="125">
        <v>2.8605435244534081</v>
      </c>
      <c r="E156" s="125">
        <v>0.92567484344999706</v>
      </c>
      <c r="F156" s="125">
        <v>0.14699329828704172</v>
      </c>
      <c r="G156" s="124">
        <v>6.241921276824507E-3</v>
      </c>
      <c r="H156" s="123">
        <v>2.6139779393787341</v>
      </c>
      <c r="I156" s="125">
        <v>0.22576581395330042</v>
      </c>
      <c r="J156" s="125">
        <v>8.68464964258054E-2</v>
      </c>
      <c r="K156" s="125">
        <v>0</v>
      </c>
      <c r="L156" s="122">
        <v>0</v>
      </c>
      <c r="M156" s="126">
        <v>17.375900057399608</v>
      </c>
      <c r="N156" s="125">
        <v>7.3532913669573565</v>
      </c>
      <c r="O156" s="125">
        <v>2.946061389335501</v>
      </c>
      <c r="P156" s="125">
        <v>1.3425032868241558</v>
      </c>
      <c r="Q156" s="124">
        <v>0.30248343377356629</v>
      </c>
      <c r="R156" s="123">
        <v>1.6161500417689771</v>
      </c>
      <c r="S156" s="125">
        <v>0.49897727277477733</v>
      </c>
      <c r="T156" s="125">
        <v>11.005468732690124</v>
      </c>
      <c r="U156" s="125">
        <v>1.6077653324050392</v>
      </c>
      <c r="V156" s="125">
        <v>2.0559537478672802</v>
      </c>
      <c r="W156" s="73" t="s">
        <v>35</v>
      </c>
      <c r="X156" s="73" t="s">
        <v>35</v>
      </c>
      <c r="Y156" s="122">
        <v>0</v>
      </c>
      <c r="Z156" s="846"/>
      <c r="AA156" s="846"/>
      <c r="AB156" s="846"/>
      <c r="AC156" s="846"/>
      <c r="AD156" s="846"/>
      <c r="AE156" s="846"/>
      <c r="AF156" s="846"/>
      <c r="AG156" s="846"/>
      <c r="AH156" s="846"/>
      <c r="AI156" s="846"/>
      <c r="AJ156" s="846"/>
      <c r="AK156" s="846"/>
      <c r="AL156" s="846"/>
      <c r="AM156" s="846"/>
      <c r="AN156" s="846"/>
      <c r="AO156" s="846"/>
      <c r="AP156" s="846"/>
      <c r="AQ156" s="846"/>
      <c r="AR156" s="846"/>
      <c r="AS156" s="846"/>
      <c r="AT156" s="846"/>
      <c r="AU156" s="846"/>
      <c r="AV156" s="846"/>
      <c r="AW156" s="846"/>
      <c r="AX156" s="846"/>
      <c r="AY156" s="846"/>
      <c r="AZ156" s="346"/>
      <c r="BA156" s="990"/>
      <c r="BB156" s="557" t="s">
        <v>172</v>
      </c>
      <c r="BC156" s="415">
        <v>2528.0060229999981</v>
      </c>
      <c r="BD156" s="408">
        <v>518.79255199999989</v>
      </c>
      <c r="BE156" s="408">
        <v>166.85375899999997</v>
      </c>
      <c r="BF156" s="408">
        <v>27.587182000000002</v>
      </c>
      <c r="BG156" s="419">
        <v>1.0855079999999999</v>
      </c>
      <c r="BH156" s="415">
        <v>203.65034999999997</v>
      </c>
      <c r="BI156" s="408">
        <v>17.652487999999998</v>
      </c>
      <c r="BJ156" s="408">
        <v>6.7684899999999999</v>
      </c>
      <c r="BK156" s="408">
        <v>0</v>
      </c>
      <c r="BL156" s="419">
        <v>0</v>
      </c>
      <c r="BM156" s="415">
        <v>1787.6631430000007</v>
      </c>
      <c r="BN156" s="408">
        <v>754.54929099999958</v>
      </c>
      <c r="BO156" s="408">
        <v>303.00852699999996</v>
      </c>
      <c r="BP156" s="408">
        <v>137.92689300000001</v>
      </c>
      <c r="BQ156" s="419">
        <v>31.105841999999999</v>
      </c>
      <c r="BR156" s="415">
        <v>448.12183600000009</v>
      </c>
      <c r="BS156" s="408">
        <v>54.244503999999999</v>
      </c>
      <c r="BT156" s="408">
        <v>2548.4937730000015</v>
      </c>
      <c r="BU156" s="408">
        <v>165.95675199999999</v>
      </c>
      <c r="BV156" s="408">
        <v>25.508158999999996</v>
      </c>
      <c r="BW156" s="56" t="s">
        <v>35</v>
      </c>
      <c r="BX156" s="56" t="s">
        <v>35</v>
      </c>
      <c r="BY156" s="409">
        <v>0</v>
      </c>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439" customFormat="true" ht="15" customHeight="true" x14ac:dyDescent="0.2">
      <c r="A157" s="999"/>
      <c r="B157" s="373" t="s">
        <v>173</v>
      </c>
      <c r="C157" s="126">
        <v>12.381723227508221</v>
      </c>
      <c r="D157" s="125">
        <v>1.381524787221714</v>
      </c>
      <c r="E157" s="125">
        <v>0.22229356695797789</v>
      </c>
      <c r="F157" s="125">
        <v>3.9920094207194133E-2</v>
      </c>
      <c r="G157" s="124">
        <v>0</v>
      </c>
      <c r="H157" s="123">
        <v>1.7744888982787324</v>
      </c>
      <c r="I157" s="125">
        <v>4.1372398484161577E-2</v>
      </c>
      <c r="J157" s="125">
        <v>0</v>
      </c>
      <c r="K157" s="125">
        <v>0</v>
      </c>
      <c r="L157" s="122">
        <v>0</v>
      </c>
      <c r="M157" s="126">
        <v>17.604979249678841</v>
      </c>
      <c r="N157" s="125">
        <v>4.1239932636166818</v>
      </c>
      <c r="O157" s="125">
        <v>1.2400729104162376</v>
      </c>
      <c r="P157" s="125">
        <v>0.28369476719156989</v>
      </c>
      <c r="Q157" s="124">
        <v>4.1398217884349539E-2</v>
      </c>
      <c r="R157" s="123">
        <v>0.87962275257254352</v>
      </c>
      <c r="S157" s="125">
        <v>0.2062449544561086</v>
      </c>
      <c r="T157" s="125">
        <v>8.7059256849924846</v>
      </c>
      <c r="U157" s="125">
        <v>0.7975191293158278</v>
      </c>
      <c r="V157" s="125">
        <v>11.360521789490779</v>
      </c>
      <c r="W157" s="73" t="s">
        <v>35</v>
      </c>
      <c r="X157" s="73" t="s">
        <v>35</v>
      </c>
      <c r="Y157" s="122">
        <v>0.18294331947344811</v>
      </c>
      <c r="Z157" s="846"/>
      <c r="AA157" s="846"/>
      <c r="AB157" s="846"/>
      <c r="AC157" s="846"/>
      <c r="AD157" s="846"/>
      <c r="AE157" s="846"/>
      <c r="AF157" s="846"/>
      <c r="AG157" s="846"/>
      <c r="AH157" s="846"/>
      <c r="AI157" s="846"/>
      <c r="AJ157" s="846"/>
      <c r="AK157" s="846"/>
      <c r="AL157" s="846"/>
      <c r="AM157" s="846"/>
      <c r="AN157" s="846"/>
      <c r="AO157" s="846"/>
      <c r="AP157" s="846"/>
      <c r="AQ157" s="846"/>
      <c r="AR157" s="846"/>
      <c r="AS157" s="846"/>
      <c r="AT157" s="846"/>
      <c r="AU157" s="846"/>
      <c r="AV157" s="846"/>
      <c r="AW157" s="846"/>
      <c r="AX157" s="846"/>
      <c r="AY157" s="846"/>
      <c r="AZ157" s="346"/>
      <c r="BA157" s="990"/>
      <c r="BB157" s="557" t="s">
        <v>173</v>
      </c>
      <c r="BC157" s="415">
        <v>2238.7235579999979</v>
      </c>
      <c r="BD157" s="408">
        <v>250.55545000000009</v>
      </c>
      <c r="BE157" s="408">
        <v>40.068624</v>
      </c>
      <c r="BF157" s="408">
        <v>7.4920619999999998</v>
      </c>
      <c r="BG157" s="419">
        <v>0</v>
      </c>
      <c r="BH157" s="415">
        <v>138.24725900000001</v>
      </c>
      <c r="BI157" s="408">
        <v>3.2348819999999998</v>
      </c>
      <c r="BJ157" s="408">
        <v>0</v>
      </c>
      <c r="BK157" s="408">
        <v>0</v>
      </c>
      <c r="BL157" s="419">
        <v>0</v>
      </c>
      <c r="BM157" s="415">
        <v>1811.2312130000003</v>
      </c>
      <c r="BN157" s="408">
        <v>423.17868800000014</v>
      </c>
      <c r="BO157" s="408">
        <v>127.54407199999996</v>
      </c>
      <c r="BP157" s="408">
        <v>29.146400000000003</v>
      </c>
      <c r="BQ157" s="419">
        <v>4.25718</v>
      </c>
      <c r="BR157" s="415">
        <v>243.899485</v>
      </c>
      <c r="BS157" s="408">
        <v>22.421172000000002</v>
      </c>
      <c r="BT157" s="408">
        <v>2015.9974950000003</v>
      </c>
      <c r="BU157" s="408">
        <v>82.321519000000009</v>
      </c>
      <c r="BV157" s="408">
        <v>140.94966700000006</v>
      </c>
      <c r="BW157" s="56" t="s">
        <v>35</v>
      </c>
      <c r="BX157" s="56" t="s">
        <v>35</v>
      </c>
      <c r="BY157" s="409">
        <v>31.250356</v>
      </c>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367" customFormat="true" ht="15" customHeight="true" x14ac:dyDescent="0.2">
      <c r="A158" s="142"/>
      <c r="B158" s="78"/>
      <c r="C158" s="107"/>
      <c r="D158" s="114"/>
      <c r="E158" s="114"/>
      <c r="F158" s="114"/>
      <c r="G158" s="113"/>
      <c r="H158" s="106"/>
      <c r="I158" s="114"/>
      <c r="J158" s="114"/>
      <c r="K158" s="114"/>
      <c r="L158" s="105"/>
      <c r="M158" s="107"/>
      <c r="N158" s="114"/>
      <c r="O158" s="114"/>
      <c r="P158" s="114"/>
      <c r="Q158" s="113"/>
      <c r="R158" s="106"/>
      <c r="S158" s="114"/>
      <c r="T158" s="114"/>
      <c r="U158" s="114"/>
      <c r="V158" s="114"/>
      <c r="W158" s="114"/>
      <c r="X158" s="114"/>
      <c r="Y158" s="105"/>
      <c r="Z158" s="846"/>
      <c r="AA158" s="846"/>
      <c r="AB158" s="846"/>
      <c r="AC158" s="846"/>
      <c r="AD158" s="846"/>
      <c r="AE158" s="846"/>
      <c r="AF158" s="846"/>
      <c r="AG158" s="846"/>
      <c r="AH158" s="846"/>
      <c r="AI158" s="846"/>
      <c r="AJ158" s="846"/>
      <c r="AK158" s="846"/>
      <c r="AL158" s="846"/>
      <c r="AM158" s="846"/>
      <c r="AN158" s="846"/>
      <c r="AO158" s="846"/>
      <c r="AP158" s="846"/>
      <c r="AQ158" s="846"/>
      <c r="AR158" s="846"/>
      <c r="AS158" s="846"/>
      <c r="AT158" s="846"/>
      <c r="AU158" s="846"/>
      <c r="AV158" s="846"/>
      <c r="AW158" s="846"/>
      <c r="AX158" s="846"/>
      <c r="AY158" s="846"/>
      <c r="AZ158" s="346"/>
      <c r="BA158" s="994"/>
      <c r="BB158" s="560" t="s">
        <v>174</v>
      </c>
      <c r="BC158" s="415">
        <v>18080.872241000117</v>
      </c>
      <c r="BD158" s="408">
        <v>18136.153062000016</v>
      </c>
      <c r="BE158" s="408">
        <v>18025.093819999984</v>
      </c>
      <c r="BF158" s="408">
        <v>18767.646091000031</v>
      </c>
      <c r="BG158" s="419">
        <v>17390.60702400011</v>
      </c>
      <c r="BH158" s="415">
        <v>7790.8212969999922</v>
      </c>
      <c r="BI158" s="408">
        <v>7818.9375489999602</v>
      </c>
      <c r="BJ158" s="408">
        <v>7793.6247039999453</v>
      </c>
      <c r="BK158" s="408">
        <v>7876.0578839999625</v>
      </c>
      <c r="BL158" s="419">
        <v>7728.8208500000119</v>
      </c>
      <c r="BM158" s="415">
        <v>10288.175790000103</v>
      </c>
      <c r="BN158" s="408">
        <v>10261.381650000043</v>
      </c>
      <c r="BO158" s="408">
        <v>10285.207501000006</v>
      </c>
      <c r="BP158" s="408">
        <v>10273.858868999998</v>
      </c>
      <c r="BQ158" s="419">
        <v>10283.486143999964</v>
      </c>
      <c r="BR158" s="415">
        <v>27727.737178999963</v>
      </c>
      <c r="BS158" s="408">
        <v>10871.137215999868</v>
      </c>
      <c r="BT158" s="408">
        <v>23156.612724999854</v>
      </c>
      <c r="BU158" s="408">
        <v>10322.199929000026</v>
      </c>
      <c r="BV158" s="408">
        <v>1240.6971229999988</v>
      </c>
      <c r="BW158" s="56" t="s">
        <v>35</v>
      </c>
      <c r="BX158" s="56" t="s">
        <v>35</v>
      </c>
      <c r="BY158" s="409">
        <v>17081.988066000733</v>
      </c>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367" customFormat="true" ht="15" customHeight="true" x14ac:dyDescent="0.2">
      <c r="A159" s="346"/>
      <c r="B159" s="187"/>
      <c r="C159" s="107"/>
      <c r="D159" s="114"/>
      <c r="E159" s="114"/>
      <c r="F159" s="114"/>
      <c r="G159" s="113"/>
      <c r="H159" s="106"/>
      <c r="I159" s="114"/>
      <c r="J159" s="114"/>
      <c r="K159" s="114"/>
      <c r="L159" s="105"/>
      <c r="M159" s="107"/>
      <c r="N159" s="114"/>
      <c r="O159" s="114"/>
      <c r="P159" s="114"/>
      <c r="Q159" s="113"/>
      <c r="R159" s="106"/>
      <c r="S159" s="114"/>
      <c r="T159" s="114"/>
      <c r="U159" s="114"/>
      <c r="V159" s="114"/>
      <c r="W159" s="114"/>
      <c r="X159" s="114"/>
      <c r="Y159" s="105"/>
      <c r="Z159" s="846"/>
      <c r="AA159" s="846"/>
      <c r="AB159" s="846"/>
      <c r="AC159" s="846"/>
      <c r="AD159" s="846"/>
      <c r="AE159" s="846"/>
      <c r="AF159" s="846"/>
      <c r="AG159" s="846"/>
      <c r="AH159" s="846"/>
      <c r="AI159" s="846"/>
      <c r="AJ159" s="846"/>
      <c r="AK159" s="846"/>
      <c r="AL159" s="846"/>
      <c r="AM159" s="846"/>
      <c r="AN159" s="846"/>
      <c r="AO159" s="846"/>
      <c r="AP159" s="846"/>
      <c r="AQ159" s="846"/>
      <c r="AR159" s="846"/>
      <c r="AS159" s="846"/>
      <c r="AT159" s="846"/>
      <c r="AU159" s="846"/>
      <c r="AV159" s="846"/>
      <c r="AW159" s="846"/>
      <c r="AX159" s="846"/>
      <c r="AY159" s="846"/>
      <c r="AZ159" s="346"/>
      <c r="BA159" s="558"/>
      <c r="BB159" s="557"/>
      <c r="BC159" s="415"/>
      <c r="BD159" s="408"/>
      <c r="BE159" s="408"/>
      <c r="BF159" s="408"/>
      <c r="BG159" s="419"/>
      <c r="BH159" s="415"/>
      <c r="BI159" s="408"/>
      <c r="BJ159" s="408"/>
      <c r="BK159" s="408"/>
      <c r="BL159" s="419"/>
      <c r="BM159" s="415"/>
      <c r="BN159" s="408"/>
      <c r="BO159" s="408"/>
      <c r="BP159" s="408"/>
      <c r="BQ159" s="419"/>
      <c r="BR159" s="415"/>
      <c r="BS159" s="408"/>
      <c r="BT159" s="408"/>
      <c r="BU159" s="408"/>
      <c r="BV159" s="408"/>
      <c r="BW159" s="408"/>
      <c r="BX159" s="408"/>
      <c r="BY159" s="409"/>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367" customFormat="true" ht="15" customHeight="true" x14ac:dyDescent="0.2">
      <c r="A160" s="346"/>
      <c r="B160" s="187"/>
      <c r="C160" s="107"/>
      <c r="D160" s="114"/>
      <c r="E160" s="114"/>
      <c r="F160" s="114"/>
      <c r="G160" s="113"/>
      <c r="H160" s="106"/>
      <c r="I160" s="114"/>
      <c r="J160" s="114"/>
      <c r="K160" s="114"/>
      <c r="L160" s="105"/>
      <c r="M160" s="107"/>
      <c r="N160" s="114"/>
      <c r="O160" s="114"/>
      <c r="P160" s="114"/>
      <c r="Q160" s="113"/>
      <c r="R160" s="106"/>
      <c r="S160" s="114"/>
      <c r="T160" s="114"/>
      <c r="U160" s="114"/>
      <c r="V160" s="114"/>
      <c r="W160" s="114"/>
      <c r="X160" s="114"/>
      <c r="Y160" s="105"/>
      <c r="Z160" s="846"/>
      <c r="AA160" s="846"/>
      <c r="AB160" s="846"/>
      <c r="AC160" s="846"/>
      <c r="AD160" s="846"/>
      <c r="AE160" s="846"/>
      <c r="AF160" s="846"/>
      <c r="AG160" s="846"/>
      <c r="AH160" s="846"/>
      <c r="AI160" s="846"/>
      <c r="AJ160" s="846"/>
      <c r="AK160" s="846"/>
      <c r="AL160" s="846"/>
      <c r="AM160" s="846"/>
      <c r="AN160" s="846"/>
      <c r="AO160" s="846"/>
      <c r="AP160" s="846"/>
      <c r="AQ160" s="846"/>
      <c r="AR160" s="846"/>
      <c r="AS160" s="846"/>
      <c r="AT160" s="846"/>
      <c r="AU160" s="846"/>
      <c r="AV160" s="846"/>
      <c r="AW160" s="846"/>
      <c r="AX160" s="846"/>
      <c r="AY160" s="846"/>
      <c r="AZ160" s="346"/>
      <c r="BA160" s="558"/>
      <c r="BB160" s="557"/>
      <c r="BC160" s="415"/>
      <c r="BD160" s="408"/>
      <c r="BE160" s="408"/>
      <c r="BF160" s="408"/>
      <c r="BG160" s="419"/>
      <c r="BH160" s="415"/>
      <c r="BI160" s="408"/>
      <c r="BJ160" s="408"/>
      <c r="BK160" s="408"/>
      <c r="BL160" s="419"/>
      <c r="BM160" s="415"/>
      <c r="BN160" s="408"/>
      <c r="BO160" s="408"/>
      <c r="BP160" s="408"/>
      <c r="BQ160" s="419"/>
      <c r="BR160" s="415"/>
      <c r="BS160" s="408"/>
      <c r="BT160" s="408"/>
      <c r="BU160" s="408"/>
      <c r="BV160" s="408"/>
      <c r="BW160" s="408"/>
      <c r="BX160" s="408"/>
      <c r="BY160" s="409"/>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439" customFormat="true" ht="15" customHeight="true" x14ac:dyDescent="0.2">
      <c r="A161" s="186"/>
      <c r="B161" s="184"/>
      <c r="C161" s="92"/>
      <c r="D161" s="91"/>
      <c r="E161" s="91"/>
      <c r="F161" s="91"/>
      <c r="G161" s="90"/>
      <c r="H161" s="89"/>
      <c r="I161" s="91"/>
      <c r="J161" s="91"/>
      <c r="K161" s="91"/>
      <c r="L161" s="88"/>
      <c r="M161" s="92"/>
      <c r="N161" s="91"/>
      <c r="O161" s="91"/>
      <c r="P161" s="91"/>
      <c r="Q161" s="90"/>
      <c r="R161" s="89"/>
      <c r="S161" s="91"/>
      <c r="T161" s="91"/>
      <c r="U161" s="91"/>
      <c r="V161" s="91"/>
      <c r="W161" s="91"/>
      <c r="X161" s="91"/>
      <c r="Y161" s="88"/>
      <c r="Z161" s="846"/>
      <c r="AA161" s="846"/>
      <c r="AB161" s="846"/>
      <c r="AC161" s="846"/>
      <c r="AD161" s="846"/>
      <c r="AE161" s="846"/>
      <c r="AF161" s="846"/>
      <c r="AG161" s="846"/>
      <c r="AH161" s="846"/>
      <c r="AI161" s="846"/>
      <c r="AJ161" s="846"/>
      <c r="AK161" s="846"/>
      <c r="AL161" s="846"/>
      <c r="AM161" s="846"/>
      <c r="AN161" s="846"/>
      <c r="AO161" s="846"/>
      <c r="AP161" s="846"/>
      <c r="AQ161" s="846"/>
      <c r="AR161" s="846"/>
      <c r="AS161" s="846"/>
      <c r="AT161" s="846"/>
      <c r="AU161" s="846"/>
      <c r="AV161" s="846"/>
      <c r="AW161" s="846"/>
      <c r="AX161" s="846"/>
      <c r="AY161" s="846"/>
      <c r="AZ161" s="346"/>
      <c r="BA161" s="558"/>
      <c r="BB161" s="557"/>
      <c r="BC161" s="415"/>
      <c r="BD161" s="408"/>
      <c r="BE161" s="408"/>
      <c r="BF161" s="408"/>
      <c r="BG161" s="419"/>
      <c r="BH161" s="415"/>
      <c r="BI161" s="408"/>
      <c r="BJ161" s="408"/>
      <c r="BK161" s="408"/>
      <c r="BL161" s="419"/>
      <c r="BM161" s="415"/>
      <c r="BN161" s="408"/>
      <c r="BO161" s="408"/>
      <c r="BP161" s="408"/>
      <c r="BQ161" s="419"/>
      <c r="BR161" s="415"/>
      <c r="BS161" s="408"/>
      <c r="BT161" s="408"/>
      <c r="BU161" s="408"/>
      <c r="BV161" s="408"/>
      <c r="BW161" s="408"/>
      <c r="BX161" s="408"/>
      <c r="BY161" s="409"/>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439" customFormat="true" ht="15" customHeight="true" x14ac:dyDescent="0.2">
      <c r="A162" s="144"/>
      <c r="B162" s="77"/>
      <c r="C162" s="159"/>
      <c r="D162" s="158"/>
      <c r="E162" s="158"/>
      <c r="F162" s="158"/>
      <c r="G162" s="148"/>
      <c r="H162" s="151"/>
      <c r="I162" s="158"/>
      <c r="J162" s="158"/>
      <c r="K162" s="158"/>
      <c r="L162" s="154"/>
      <c r="M162" s="159"/>
      <c r="N162" s="158"/>
      <c r="O162" s="158"/>
      <c r="P162" s="158"/>
      <c r="Q162" s="148"/>
      <c r="R162" s="151"/>
      <c r="S162" s="158"/>
      <c r="T162" s="158"/>
      <c r="U162" s="158"/>
      <c r="V162" s="158"/>
      <c r="W162" s="158"/>
      <c r="X162" s="158"/>
      <c r="Y162" s="154"/>
      <c r="Z162" s="846"/>
      <c r="AA162" s="846"/>
      <c r="AB162" s="846"/>
      <c r="AC162" s="846"/>
      <c r="AD162" s="846"/>
      <c r="AE162" s="846"/>
      <c r="AF162" s="846"/>
      <c r="AG162" s="846"/>
      <c r="AH162" s="846"/>
      <c r="AI162" s="846"/>
      <c r="AJ162" s="846"/>
      <c r="AK162" s="846"/>
      <c r="AL162" s="846"/>
      <c r="AM162" s="846"/>
      <c r="AN162" s="846"/>
      <c r="AO162" s="846"/>
      <c r="AP162" s="846"/>
      <c r="AQ162" s="846"/>
      <c r="AR162" s="846"/>
      <c r="AS162" s="846"/>
      <c r="AT162" s="846"/>
      <c r="AU162" s="846"/>
      <c r="AV162" s="846"/>
      <c r="AW162" s="846"/>
      <c r="AX162" s="846"/>
      <c r="AY162" s="846"/>
      <c r="AZ162" s="346"/>
      <c r="BA162" s="558"/>
      <c r="BB162" s="557"/>
      <c r="BC162" s="415"/>
      <c r="BD162" s="408"/>
      <c r="BE162" s="408"/>
      <c r="BF162" s="408"/>
      <c r="BG162" s="419"/>
      <c r="BH162" s="415"/>
      <c r="BI162" s="408"/>
      <c r="BJ162" s="408"/>
      <c r="BK162" s="408"/>
      <c r="BL162" s="419"/>
      <c r="BM162" s="415"/>
      <c r="BN162" s="408"/>
      <c r="BO162" s="408"/>
      <c r="BP162" s="408"/>
      <c r="BQ162" s="419"/>
      <c r="BR162" s="415"/>
      <c r="BS162" s="408"/>
      <c r="BT162" s="408"/>
      <c r="BU162" s="408"/>
      <c r="BV162" s="408"/>
      <c r="BW162" s="408"/>
      <c r="BX162" s="408"/>
      <c r="BY162" s="409"/>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439" customFormat="true" ht="15" customHeight="true" x14ac:dyDescent="0.2">
      <c r="A163" s="147"/>
      <c r="B163" s="141"/>
      <c r="C163" s="159"/>
      <c r="D163" s="158"/>
      <c r="E163" s="158"/>
      <c r="F163" s="158"/>
      <c r="G163" s="148"/>
      <c r="H163" s="151"/>
      <c r="I163" s="158"/>
      <c r="J163" s="158"/>
      <c r="K163" s="158"/>
      <c r="L163" s="154"/>
      <c r="M163" s="159"/>
      <c r="N163" s="158"/>
      <c r="O163" s="158"/>
      <c r="P163" s="158"/>
      <c r="Q163" s="148"/>
      <c r="R163" s="151"/>
      <c r="S163" s="158"/>
      <c r="T163" s="158"/>
      <c r="U163" s="158"/>
      <c r="V163" s="158"/>
      <c r="W163" s="158"/>
      <c r="X163" s="158"/>
      <c r="Y163" s="154"/>
      <c r="Z163" s="846"/>
      <c r="AA163" s="846"/>
      <c r="AB163" s="846"/>
      <c r="AC163" s="846"/>
      <c r="AD163" s="846"/>
      <c r="AE163" s="846"/>
      <c r="AF163" s="846"/>
      <c r="AG163" s="846"/>
      <c r="AH163" s="846"/>
      <c r="AI163" s="846"/>
      <c r="AJ163" s="846"/>
      <c r="AK163" s="846"/>
      <c r="AL163" s="846"/>
      <c r="AM163" s="846"/>
      <c r="AN163" s="846"/>
      <c r="AO163" s="846"/>
      <c r="AP163" s="846"/>
      <c r="AQ163" s="846"/>
      <c r="AR163" s="846"/>
      <c r="AS163" s="846"/>
      <c r="AT163" s="846"/>
      <c r="AU163" s="846"/>
      <c r="AV163" s="846"/>
      <c r="AW163" s="846"/>
      <c r="AX163" s="846"/>
      <c r="AY163" s="846"/>
      <c r="AZ163" s="346"/>
      <c r="BA163" s="558"/>
      <c r="BB163" s="557"/>
      <c r="BC163" s="415"/>
      <c r="BD163" s="408"/>
      <c r="BE163" s="408"/>
      <c r="BF163" s="408"/>
      <c r="BG163" s="419"/>
      <c r="BH163" s="415"/>
      <c r="BI163" s="408"/>
      <c r="BJ163" s="408"/>
      <c r="BK163" s="408"/>
      <c r="BL163" s="419"/>
      <c r="BM163" s="415"/>
      <c r="BN163" s="408"/>
      <c r="BO163" s="408"/>
      <c r="BP163" s="408"/>
      <c r="BQ163" s="419"/>
      <c r="BR163" s="415"/>
      <c r="BS163" s="408"/>
      <c r="BT163" s="408"/>
      <c r="BU163" s="408"/>
      <c r="BV163" s="408"/>
      <c r="BW163" s="408"/>
      <c r="BX163" s="408"/>
      <c r="BY163" s="409"/>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439" customFormat="true" ht="15" customHeight="true" x14ac:dyDescent="0.2">
      <c r="A164" s="147"/>
      <c r="B164" s="141"/>
      <c r="C164" s="112"/>
      <c r="D164" s="111"/>
      <c r="E164" s="111"/>
      <c r="F164" s="111"/>
      <c r="G164" s="110"/>
      <c r="H164" s="109"/>
      <c r="I164" s="111"/>
      <c r="J164" s="111"/>
      <c r="K164" s="111"/>
      <c r="L164" s="108"/>
      <c r="M164" s="112"/>
      <c r="N164" s="111"/>
      <c r="O164" s="111"/>
      <c r="P164" s="111"/>
      <c r="Q164" s="110"/>
      <c r="R164" s="109"/>
      <c r="S164" s="111"/>
      <c r="T164" s="111"/>
      <c r="U164" s="111"/>
      <c r="V164" s="111"/>
      <c r="W164" s="111"/>
      <c r="X164" s="111"/>
      <c r="Y164" s="108"/>
      <c r="Z164" s="846"/>
      <c r="AA164" s="846"/>
      <c r="AB164" s="846"/>
      <c r="AC164" s="846"/>
      <c r="AD164" s="846"/>
      <c r="AE164" s="846"/>
      <c r="AF164" s="846"/>
      <c r="AG164" s="846"/>
      <c r="AH164" s="846"/>
      <c r="AI164" s="846"/>
      <c r="AJ164" s="846"/>
      <c r="AK164" s="846"/>
      <c r="AL164" s="846"/>
      <c r="AM164" s="846"/>
      <c r="AN164" s="846"/>
      <c r="AO164" s="846"/>
      <c r="AP164" s="846"/>
      <c r="AQ164" s="846"/>
      <c r="AR164" s="846"/>
      <c r="AS164" s="846"/>
      <c r="AT164" s="846"/>
      <c r="AU164" s="846"/>
      <c r="AV164" s="846"/>
      <c r="AW164" s="846"/>
      <c r="AX164" s="846"/>
      <c r="AY164" s="846"/>
      <c r="AZ164" s="346"/>
      <c r="BA164" s="558"/>
      <c r="BB164" s="557"/>
      <c r="BC164" s="415"/>
      <c r="BD164" s="408"/>
      <c r="BE164" s="408"/>
      <c r="BF164" s="408"/>
      <c r="BG164" s="419"/>
      <c r="BH164" s="415"/>
      <c r="BI164" s="408"/>
      <c r="BJ164" s="408"/>
      <c r="BK164" s="408"/>
      <c r="BL164" s="419"/>
      <c r="BM164" s="415"/>
      <c r="BN164" s="408"/>
      <c r="BO164" s="408"/>
      <c r="BP164" s="408"/>
      <c r="BQ164" s="419"/>
      <c r="BR164" s="415"/>
      <c r="BS164" s="408"/>
      <c r="BT164" s="408"/>
      <c r="BU164" s="408"/>
      <c r="BV164" s="408"/>
      <c r="BW164" s="408"/>
      <c r="BX164" s="408"/>
      <c r="BY164" s="409"/>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439" customFormat="true" ht="15" customHeight="true" x14ac:dyDescent="0.2">
      <c r="A165" s="147"/>
      <c r="B165" s="141"/>
      <c r="C165" s="112"/>
      <c r="D165" s="111"/>
      <c r="E165" s="111"/>
      <c r="F165" s="111"/>
      <c r="G165" s="110"/>
      <c r="H165" s="109"/>
      <c r="I165" s="111"/>
      <c r="J165" s="111"/>
      <c r="K165" s="111"/>
      <c r="L165" s="108"/>
      <c r="M165" s="112"/>
      <c r="N165" s="111"/>
      <c r="O165" s="111"/>
      <c r="P165" s="111"/>
      <c r="Q165" s="110"/>
      <c r="R165" s="109"/>
      <c r="S165" s="111"/>
      <c r="T165" s="111"/>
      <c r="U165" s="111"/>
      <c r="V165" s="111"/>
      <c r="W165" s="111"/>
      <c r="X165" s="111"/>
      <c r="Y165" s="108"/>
      <c r="Z165" s="846"/>
      <c r="AA165" s="846"/>
      <c r="AB165" s="846"/>
      <c r="AC165" s="846"/>
      <c r="AD165" s="846"/>
      <c r="AE165" s="846"/>
      <c r="AF165" s="846"/>
      <c r="AG165" s="846"/>
      <c r="AH165" s="846"/>
      <c r="AI165" s="846"/>
      <c r="AJ165" s="846"/>
      <c r="AK165" s="846"/>
      <c r="AL165" s="846"/>
      <c r="AM165" s="846"/>
      <c r="AN165" s="846"/>
      <c r="AO165" s="846"/>
      <c r="AP165" s="846"/>
      <c r="AQ165" s="846"/>
      <c r="AR165" s="846"/>
      <c r="AS165" s="846"/>
      <c r="AT165" s="846"/>
      <c r="AU165" s="846"/>
      <c r="AV165" s="846"/>
      <c r="AW165" s="846"/>
      <c r="AX165" s="846"/>
      <c r="AY165" s="846"/>
      <c r="AZ165" s="346"/>
      <c r="BA165" s="558"/>
      <c r="BB165" s="557"/>
      <c r="BC165" s="415"/>
      <c r="BD165" s="408"/>
      <c r="BE165" s="408"/>
      <c r="BF165" s="408"/>
      <c r="BG165" s="419"/>
      <c r="BH165" s="415"/>
      <c r="BI165" s="408"/>
      <c r="BJ165" s="408"/>
      <c r="BK165" s="408"/>
      <c r="BL165" s="419"/>
      <c r="BM165" s="415"/>
      <c r="BN165" s="408"/>
      <c r="BO165" s="408"/>
      <c r="BP165" s="408"/>
      <c r="BQ165" s="419"/>
      <c r="BR165" s="415"/>
      <c r="BS165" s="408"/>
      <c r="BT165" s="408"/>
      <c r="BU165" s="408"/>
      <c r="BV165" s="408"/>
      <c r="BW165" s="408"/>
      <c r="BX165" s="408"/>
      <c r="BY165" s="409"/>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439" customFormat="true" ht="15" customHeight="true" x14ac:dyDescent="0.2">
      <c r="A166" s="147"/>
      <c r="B166" s="141"/>
      <c r="C166" s="112"/>
      <c r="D166" s="111"/>
      <c r="E166" s="111"/>
      <c r="F166" s="111"/>
      <c r="G166" s="110"/>
      <c r="H166" s="109"/>
      <c r="I166" s="111"/>
      <c r="J166" s="111"/>
      <c r="K166" s="111"/>
      <c r="L166" s="108"/>
      <c r="M166" s="112"/>
      <c r="N166" s="111"/>
      <c r="O166" s="111"/>
      <c r="P166" s="111"/>
      <c r="Q166" s="110"/>
      <c r="R166" s="109"/>
      <c r="S166" s="111"/>
      <c r="T166" s="111"/>
      <c r="U166" s="111"/>
      <c r="V166" s="111"/>
      <c r="W166" s="111"/>
      <c r="X166" s="111"/>
      <c r="Y166" s="108"/>
      <c r="Z166" s="846"/>
      <c r="AA166" s="846"/>
      <c r="AB166" s="846"/>
      <c r="AC166" s="846"/>
      <c r="AD166" s="846"/>
      <c r="AE166" s="846"/>
      <c r="AF166" s="846"/>
      <c r="AG166" s="846"/>
      <c r="AH166" s="846"/>
      <c r="AI166" s="846"/>
      <c r="AJ166" s="846"/>
      <c r="AK166" s="846"/>
      <c r="AL166" s="846"/>
      <c r="AM166" s="846"/>
      <c r="AN166" s="846"/>
      <c r="AO166" s="846"/>
      <c r="AP166" s="846"/>
      <c r="AQ166" s="846"/>
      <c r="AR166" s="846"/>
      <c r="AS166" s="846"/>
      <c r="AT166" s="846"/>
      <c r="AU166" s="846"/>
      <c r="AV166" s="846"/>
      <c r="AW166" s="846"/>
      <c r="AX166" s="846"/>
      <c r="AY166" s="846"/>
      <c r="AZ166" s="346"/>
      <c r="BA166" s="558"/>
      <c r="BB166" s="557"/>
      <c r="BC166" s="415"/>
      <c r="BD166" s="408"/>
      <c r="BE166" s="408"/>
      <c r="BF166" s="408"/>
      <c r="BG166" s="419"/>
      <c r="BH166" s="415"/>
      <c r="BI166" s="408"/>
      <c r="BJ166" s="408"/>
      <c r="BK166" s="408"/>
      <c r="BL166" s="419"/>
      <c r="BM166" s="415"/>
      <c r="BN166" s="408"/>
      <c r="BO166" s="408"/>
      <c r="BP166" s="408"/>
      <c r="BQ166" s="419"/>
      <c r="BR166" s="415"/>
      <c r="BS166" s="408"/>
      <c r="BT166" s="408"/>
      <c r="BU166" s="408"/>
      <c r="BV166" s="408"/>
      <c r="BW166" s="408"/>
      <c r="BX166" s="408"/>
      <c r="BY166" s="409"/>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439" customFormat="true" ht="15" customHeight="true" x14ac:dyDescent="0.2">
      <c r="A167" s="147"/>
      <c r="B167" s="141"/>
      <c r="C167" s="112"/>
      <c r="D167" s="111"/>
      <c r="E167" s="111"/>
      <c r="F167" s="111"/>
      <c r="G167" s="110"/>
      <c r="H167" s="109"/>
      <c r="I167" s="111"/>
      <c r="J167" s="111"/>
      <c r="K167" s="111"/>
      <c r="L167" s="108"/>
      <c r="M167" s="112"/>
      <c r="N167" s="111"/>
      <c r="O167" s="111"/>
      <c r="P167" s="111"/>
      <c r="Q167" s="110"/>
      <c r="R167" s="109"/>
      <c r="S167" s="111"/>
      <c r="T167" s="111"/>
      <c r="U167" s="111"/>
      <c r="V167" s="111"/>
      <c r="W167" s="111"/>
      <c r="X167" s="111"/>
      <c r="Y167" s="108"/>
      <c r="Z167" s="846"/>
      <c r="AA167" s="846"/>
      <c r="AB167" s="846"/>
      <c r="AC167" s="846"/>
      <c r="AD167" s="846"/>
      <c r="AE167" s="846"/>
      <c r="AF167" s="846"/>
      <c r="AG167" s="846"/>
      <c r="AH167" s="846"/>
      <c r="AI167" s="846"/>
      <c r="AJ167" s="846"/>
      <c r="AK167" s="846"/>
      <c r="AL167" s="846"/>
      <c r="AM167" s="846"/>
      <c r="AN167" s="846"/>
      <c r="AO167" s="846"/>
      <c r="AP167" s="846"/>
      <c r="AQ167" s="846"/>
      <c r="AR167" s="846"/>
      <c r="AS167" s="846"/>
      <c r="AT167" s="846"/>
      <c r="AU167" s="846"/>
      <c r="AV167" s="846"/>
      <c r="AW167" s="846"/>
      <c r="AX167" s="846"/>
      <c r="AY167" s="846"/>
      <c r="AZ167" s="346"/>
      <c r="BA167" s="558"/>
      <c r="BB167" s="557"/>
      <c r="BC167" s="415"/>
      <c r="BD167" s="408"/>
      <c r="BE167" s="408"/>
      <c r="BF167" s="408"/>
      <c r="BG167" s="419"/>
      <c r="BH167" s="415"/>
      <c r="BI167" s="408"/>
      <c r="BJ167" s="408"/>
      <c r="BK167" s="408"/>
      <c r="BL167" s="419"/>
      <c r="BM167" s="415"/>
      <c r="BN167" s="408"/>
      <c r="BO167" s="408"/>
      <c r="BP167" s="408"/>
      <c r="BQ167" s="419"/>
      <c r="BR167" s="415"/>
      <c r="BS167" s="408"/>
      <c r="BT167" s="408"/>
      <c r="BU167" s="408"/>
      <c r="BV167" s="408"/>
      <c r="BW167" s="408"/>
      <c r="BX167" s="408"/>
      <c r="BY167" s="409"/>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439" customFormat="true" ht="15" customHeight="true" x14ac:dyDescent="0.2">
      <c r="A168" s="147"/>
      <c r="B168" s="141"/>
      <c r="C168" s="112"/>
      <c r="D168" s="111"/>
      <c r="E168" s="111"/>
      <c r="F168" s="111"/>
      <c r="G168" s="110"/>
      <c r="H168" s="109"/>
      <c r="I168" s="111"/>
      <c r="J168" s="111"/>
      <c r="K168" s="111"/>
      <c r="L168" s="108"/>
      <c r="M168" s="112"/>
      <c r="N168" s="111"/>
      <c r="O168" s="111"/>
      <c r="P168" s="111"/>
      <c r="Q168" s="110"/>
      <c r="R168" s="109"/>
      <c r="S168" s="111"/>
      <c r="T168" s="111"/>
      <c r="U168" s="111"/>
      <c r="V168" s="111"/>
      <c r="W168" s="111"/>
      <c r="X168" s="111"/>
      <c r="Y168" s="108"/>
      <c r="Z168" s="846"/>
      <c r="AA168" s="846"/>
      <c r="AB168" s="846"/>
      <c r="AC168" s="846"/>
      <c r="AD168" s="846"/>
      <c r="AE168" s="846"/>
      <c r="AF168" s="846"/>
      <c r="AG168" s="846"/>
      <c r="AH168" s="846"/>
      <c r="AI168" s="846"/>
      <c r="AJ168" s="846"/>
      <c r="AK168" s="846"/>
      <c r="AL168" s="846"/>
      <c r="AM168" s="846"/>
      <c r="AN168" s="846"/>
      <c r="AO168" s="846"/>
      <c r="AP168" s="846"/>
      <c r="AQ168" s="846"/>
      <c r="AR168" s="846"/>
      <c r="AS168" s="846"/>
      <c r="AT168" s="846"/>
      <c r="AU168" s="846"/>
      <c r="AV168" s="846"/>
      <c r="AW168" s="846"/>
      <c r="AX168" s="846"/>
      <c r="AY168" s="846"/>
      <c r="AZ168" s="346"/>
      <c r="BA168" s="558"/>
      <c r="BB168" s="557"/>
      <c r="BC168" s="415"/>
      <c r="BD168" s="408"/>
      <c r="BE168" s="408"/>
      <c r="BF168" s="408"/>
      <c r="BG168" s="419"/>
      <c r="BH168" s="415"/>
      <c r="BI168" s="408"/>
      <c r="BJ168" s="408"/>
      <c r="BK168" s="408"/>
      <c r="BL168" s="419"/>
      <c r="BM168" s="415"/>
      <c r="BN168" s="408"/>
      <c r="BO168" s="408"/>
      <c r="BP168" s="408"/>
      <c r="BQ168" s="419"/>
      <c r="BR168" s="415"/>
      <c r="BS168" s="408"/>
      <c r="BT168" s="408"/>
      <c r="BU168" s="408"/>
      <c r="BV168" s="408"/>
      <c r="BW168" s="408"/>
      <c r="BX168" s="408"/>
      <c r="BY168" s="409"/>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439" customFormat="true" ht="15" customHeight="true" x14ac:dyDescent="0.2">
      <c r="A169" s="147"/>
      <c r="B169" s="141"/>
      <c r="C169" s="112"/>
      <c r="D169" s="111"/>
      <c r="E169" s="111"/>
      <c r="F169" s="111"/>
      <c r="G169" s="110"/>
      <c r="H169" s="109"/>
      <c r="I169" s="111"/>
      <c r="J169" s="111"/>
      <c r="K169" s="111"/>
      <c r="L169" s="108"/>
      <c r="M169" s="112"/>
      <c r="N169" s="111"/>
      <c r="O169" s="111"/>
      <c r="P169" s="111"/>
      <c r="Q169" s="110"/>
      <c r="R169" s="109"/>
      <c r="S169" s="111"/>
      <c r="T169" s="111"/>
      <c r="U169" s="111"/>
      <c r="V169" s="111"/>
      <c r="W169" s="111"/>
      <c r="X169" s="111"/>
      <c r="Y169" s="108"/>
      <c r="Z169" s="846"/>
      <c r="AA169" s="846"/>
      <c r="AB169" s="846"/>
      <c r="AC169" s="846"/>
      <c r="AD169" s="846"/>
      <c r="AE169" s="846"/>
      <c r="AF169" s="846"/>
      <c r="AG169" s="846"/>
      <c r="AH169" s="846"/>
      <c r="AI169" s="846"/>
      <c r="AJ169" s="846"/>
      <c r="AK169" s="846"/>
      <c r="AL169" s="846"/>
      <c r="AM169" s="846"/>
      <c r="AN169" s="846"/>
      <c r="AO169" s="846"/>
      <c r="AP169" s="846"/>
      <c r="AQ169" s="846"/>
      <c r="AR169" s="846"/>
      <c r="AS169" s="846"/>
      <c r="AT169" s="846"/>
      <c r="AU169" s="846"/>
      <c r="AV169" s="846"/>
      <c r="AW169" s="846"/>
      <c r="AX169" s="846"/>
      <c r="AY169" s="846"/>
      <c r="AZ169" s="346"/>
      <c r="BA169" s="558"/>
      <c r="BB169" s="557"/>
      <c r="BC169" s="415"/>
      <c r="BD169" s="408"/>
      <c r="BE169" s="408"/>
      <c r="BF169" s="408"/>
      <c r="BG169" s="419"/>
      <c r="BH169" s="415"/>
      <c r="BI169" s="408"/>
      <c r="BJ169" s="408"/>
      <c r="BK169" s="408"/>
      <c r="BL169" s="419"/>
      <c r="BM169" s="415"/>
      <c r="BN169" s="408"/>
      <c r="BO169" s="408"/>
      <c r="BP169" s="408"/>
      <c r="BQ169" s="419"/>
      <c r="BR169" s="415"/>
      <c r="BS169" s="408"/>
      <c r="BT169" s="408"/>
      <c r="BU169" s="408"/>
      <c r="BV169" s="408"/>
      <c r="BW169" s="408"/>
      <c r="BX169" s="408"/>
      <c r="BY169" s="409"/>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439" customFormat="true" ht="15" customHeight="true" x14ac:dyDescent="0.2">
      <c r="A170" s="147"/>
      <c r="B170" s="141"/>
      <c r="C170" s="159"/>
      <c r="D170" s="158"/>
      <c r="E170" s="158"/>
      <c r="F170" s="158"/>
      <c r="G170" s="148"/>
      <c r="H170" s="151"/>
      <c r="I170" s="158"/>
      <c r="J170" s="158"/>
      <c r="K170" s="158"/>
      <c r="L170" s="154"/>
      <c r="M170" s="159"/>
      <c r="N170" s="158"/>
      <c r="O170" s="158"/>
      <c r="P170" s="158"/>
      <c r="Q170" s="148"/>
      <c r="R170" s="151"/>
      <c r="S170" s="158"/>
      <c r="T170" s="158"/>
      <c r="U170" s="158"/>
      <c r="V170" s="158"/>
      <c r="W170" s="158"/>
      <c r="X170" s="158"/>
      <c r="Y170" s="154"/>
      <c r="Z170" s="846"/>
      <c r="AA170" s="846"/>
      <c r="AB170" s="846"/>
      <c r="AC170" s="846"/>
      <c r="AD170" s="846"/>
      <c r="AE170" s="846"/>
      <c r="AF170" s="846"/>
      <c r="AG170" s="846"/>
      <c r="AH170" s="846"/>
      <c r="AI170" s="846"/>
      <c r="AJ170" s="846"/>
      <c r="AK170" s="846"/>
      <c r="AL170" s="846"/>
      <c r="AM170" s="846"/>
      <c r="AN170" s="846"/>
      <c r="AO170" s="846"/>
      <c r="AP170" s="846"/>
      <c r="AQ170" s="846"/>
      <c r="AR170" s="846"/>
      <c r="AS170" s="846"/>
      <c r="AT170" s="846"/>
      <c r="AU170" s="846"/>
      <c r="AV170" s="846"/>
      <c r="AW170" s="846"/>
      <c r="AX170" s="846"/>
      <c r="AY170" s="846"/>
      <c r="AZ170" s="346"/>
      <c r="BA170" s="558"/>
      <c r="BB170" s="557"/>
      <c r="BC170" s="415"/>
      <c r="BD170" s="408"/>
      <c r="BE170" s="408"/>
      <c r="BF170" s="408"/>
      <c r="BG170" s="419"/>
      <c r="BH170" s="415"/>
      <c r="BI170" s="408"/>
      <c r="BJ170" s="408"/>
      <c r="BK170" s="408"/>
      <c r="BL170" s="419"/>
      <c r="BM170" s="415"/>
      <c r="BN170" s="408"/>
      <c r="BO170" s="408"/>
      <c r="BP170" s="408"/>
      <c r="BQ170" s="419"/>
      <c r="BR170" s="415"/>
      <c r="BS170" s="408"/>
      <c r="BT170" s="408"/>
      <c r="BU170" s="408"/>
      <c r="BV170" s="408"/>
      <c r="BW170" s="408"/>
      <c r="BX170" s="408"/>
      <c r="BY170" s="409"/>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439" customFormat="true" ht="15" customHeight="true" x14ac:dyDescent="0.2">
      <c r="A171" s="147"/>
      <c r="B171" s="141"/>
      <c r="C171" s="87"/>
      <c r="D171" s="86"/>
      <c r="E171" s="86"/>
      <c r="F171" s="86"/>
      <c r="G171" s="85"/>
      <c r="H171" s="84"/>
      <c r="I171" s="86"/>
      <c r="J171" s="86"/>
      <c r="K171" s="86"/>
      <c r="L171" s="83"/>
      <c r="M171" s="87"/>
      <c r="N171" s="86"/>
      <c r="O171" s="86"/>
      <c r="P171" s="86"/>
      <c r="Q171" s="85"/>
      <c r="R171" s="84"/>
      <c r="S171" s="86"/>
      <c r="T171" s="86"/>
      <c r="U171" s="86"/>
      <c r="V171" s="86"/>
      <c r="W171" s="86"/>
      <c r="X171" s="86"/>
      <c r="Y171" s="83"/>
      <c r="Z171" s="846"/>
      <c r="AA171" s="846"/>
      <c r="AB171" s="846"/>
      <c r="AC171" s="846"/>
      <c r="AD171" s="846"/>
      <c r="AE171" s="846"/>
      <c r="AF171" s="846"/>
      <c r="AG171" s="846"/>
      <c r="AH171" s="846"/>
      <c r="AI171" s="846"/>
      <c r="AJ171" s="846"/>
      <c r="AK171" s="846"/>
      <c r="AL171" s="846"/>
      <c r="AM171" s="846"/>
      <c r="AN171" s="846"/>
      <c r="AO171" s="846"/>
      <c r="AP171" s="846"/>
      <c r="AQ171" s="846"/>
      <c r="AR171" s="846"/>
      <c r="AS171" s="846"/>
      <c r="AT171" s="846"/>
      <c r="AU171" s="846"/>
      <c r="AV171" s="846"/>
      <c r="AW171" s="846"/>
      <c r="AX171" s="846"/>
      <c r="AY171" s="846"/>
      <c r="AZ171" s="346"/>
      <c r="BA171" s="558"/>
      <c r="BB171" s="557"/>
      <c r="BC171" s="415"/>
      <c r="BD171" s="408"/>
      <c r="BE171" s="408"/>
      <c r="BF171" s="408"/>
      <c r="BG171" s="419"/>
      <c r="BH171" s="415"/>
      <c r="BI171" s="408"/>
      <c r="BJ171" s="408"/>
      <c r="BK171" s="408"/>
      <c r="BL171" s="419"/>
      <c r="BM171" s="415"/>
      <c r="BN171" s="408"/>
      <c r="BO171" s="408"/>
      <c r="BP171" s="408"/>
      <c r="BQ171" s="419"/>
      <c r="BR171" s="415"/>
      <c r="BS171" s="408"/>
      <c r="BT171" s="408"/>
      <c r="BU171" s="408"/>
      <c r="BV171" s="408"/>
      <c r="BW171" s="408"/>
      <c r="BX171" s="408"/>
      <c r="BY171" s="409"/>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439" customFormat="true" ht="15" customHeight="true" x14ac:dyDescent="0.2">
      <c r="A172" s="145"/>
      <c r="B172" s="136"/>
      <c r="C172" s="87"/>
      <c r="D172" s="86"/>
      <c r="E172" s="86"/>
      <c r="F172" s="86"/>
      <c r="G172" s="85"/>
      <c r="H172" s="84"/>
      <c r="I172" s="86"/>
      <c r="J172" s="86"/>
      <c r="K172" s="86"/>
      <c r="L172" s="83"/>
      <c r="M172" s="87"/>
      <c r="N172" s="86"/>
      <c r="O172" s="86"/>
      <c r="P172" s="86"/>
      <c r="Q172" s="85"/>
      <c r="R172" s="84"/>
      <c r="S172" s="86"/>
      <c r="T172" s="86"/>
      <c r="U172" s="86"/>
      <c r="V172" s="86"/>
      <c r="W172" s="86"/>
      <c r="X172" s="86"/>
      <c r="Y172" s="83"/>
      <c r="Z172" s="846"/>
      <c r="AA172" s="846"/>
      <c r="AB172" s="846"/>
      <c r="AC172" s="846"/>
      <c r="AD172" s="846"/>
      <c r="AE172" s="846"/>
      <c r="AF172" s="846"/>
      <c r="AG172" s="846"/>
      <c r="AH172" s="846"/>
      <c r="AI172" s="846"/>
      <c r="AJ172" s="846"/>
      <c r="AK172" s="846"/>
      <c r="AL172" s="846"/>
      <c r="AM172" s="846"/>
      <c r="AN172" s="846"/>
      <c r="AO172" s="846"/>
      <c r="AP172" s="846"/>
      <c r="AQ172" s="846"/>
      <c r="AR172" s="846"/>
      <c r="AS172" s="846"/>
      <c r="AT172" s="846"/>
      <c r="AU172" s="846"/>
      <c r="AV172" s="846"/>
      <c r="AW172" s="846"/>
      <c r="AX172" s="846"/>
      <c r="AY172" s="846"/>
      <c r="AZ172" s="346"/>
      <c r="BA172" s="558"/>
      <c r="BB172" s="557"/>
      <c r="BC172" s="415"/>
      <c r="BD172" s="408"/>
      <c r="BE172" s="408"/>
      <c r="BF172" s="408"/>
      <c r="BG172" s="419"/>
      <c r="BH172" s="415"/>
      <c r="BI172" s="408"/>
      <c r="BJ172" s="408"/>
      <c r="BK172" s="408"/>
      <c r="BL172" s="419"/>
      <c r="BM172" s="415"/>
      <c r="BN172" s="408"/>
      <c r="BO172" s="408"/>
      <c r="BP172" s="408"/>
      <c r="BQ172" s="419"/>
      <c r="BR172" s="415"/>
      <c r="BS172" s="408"/>
      <c r="BT172" s="408"/>
      <c r="BU172" s="408"/>
      <c r="BV172" s="408"/>
      <c r="BW172" s="408"/>
      <c r="BX172" s="408"/>
      <c r="BY172" s="409"/>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439" customFormat="true" ht="15" customHeight="true" x14ac:dyDescent="0.2">
      <c r="A173" s="145"/>
      <c r="B173" s="136"/>
      <c r="C173" s="87"/>
      <c r="D173" s="86"/>
      <c r="E173" s="86"/>
      <c r="F173" s="86"/>
      <c r="G173" s="85"/>
      <c r="H173" s="84"/>
      <c r="I173" s="86"/>
      <c r="J173" s="86"/>
      <c r="K173" s="86"/>
      <c r="L173" s="83"/>
      <c r="M173" s="87"/>
      <c r="N173" s="86"/>
      <c r="O173" s="86"/>
      <c r="P173" s="86"/>
      <c r="Q173" s="85"/>
      <c r="R173" s="84"/>
      <c r="S173" s="86"/>
      <c r="T173" s="86"/>
      <c r="U173" s="86"/>
      <c r="V173" s="86"/>
      <c r="W173" s="86"/>
      <c r="X173" s="86"/>
      <c r="Y173" s="83"/>
      <c r="Z173" s="846"/>
      <c r="AA173" s="846"/>
      <c r="AB173" s="846"/>
      <c r="AC173" s="846"/>
      <c r="AD173" s="846"/>
      <c r="AE173" s="846"/>
      <c r="AF173" s="846"/>
      <c r="AG173" s="846"/>
      <c r="AH173" s="846"/>
      <c r="AI173" s="846"/>
      <c r="AJ173" s="846"/>
      <c r="AK173" s="846"/>
      <c r="AL173" s="846"/>
      <c r="AM173" s="846"/>
      <c r="AN173" s="846"/>
      <c r="AO173" s="846"/>
      <c r="AP173" s="846"/>
      <c r="AQ173" s="846"/>
      <c r="AR173" s="846"/>
      <c r="AS173" s="846"/>
      <c r="AT173" s="846"/>
      <c r="AU173" s="846"/>
      <c r="AV173" s="846"/>
      <c r="AW173" s="846"/>
      <c r="AX173" s="846"/>
      <c r="AY173" s="846"/>
      <c r="AZ173" s="346"/>
      <c r="BA173" s="558"/>
      <c r="BB173" s="557"/>
      <c r="BC173" s="415"/>
      <c r="BD173" s="408"/>
      <c r="BE173" s="408"/>
      <c r="BF173" s="408"/>
      <c r="BG173" s="419"/>
      <c r="BH173" s="415"/>
      <c r="BI173" s="408"/>
      <c r="BJ173" s="408"/>
      <c r="BK173" s="408"/>
      <c r="BL173" s="419"/>
      <c r="BM173" s="415"/>
      <c r="BN173" s="408"/>
      <c r="BO173" s="408"/>
      <c r="BP173" s="408"/>
      <c r="BQ173" s="419"/>
      <c r="BR173" s="415"/>
      <c r="BS173" s="408"/>
      <c r="BT173" s="408"/>
      <c r="BU173" s="408"/>
      <c r="BV173" s="408"/>
      <c r="BW173" s="408"/>
      <c r="BX173" s="408"/>
      <c r="BY173" s="409"/>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439" customFormat="true" ht="15" customHeight="true" x14ac:dyDescent="0.2">
      <c r="A174" s="145"/>
      <c r="B174" s="136"/>
      <c r="C174" s="87"/>
      <c r="D174" s="86"/>
      <c r="E174" s="86"/>
      <c r="F174" s="86"/>
      <c r="G174" s="85"/>
      <c r="H174" s="84"/>
      <c r="I174" s="86"/>
      <c r="J174" s="86"/>
      <c r="K174" s="86"/>
      <c r="L174" s="83"/>
      <c r="M174" s="87"/>
      <c r="N174" s="86"/>
      <c r="O174" s="86"/>
      <c r="P174" s="86"/>
      <c r="Q174" s="85"/>
      <c r="R174" s="84"/>
      <c r="S174" s="86"/>
      <c r="T174" s="86"/>
      <c r="U174" s="86"/>
      <c r="V174" s="86"/>
      <c r="W174" s="86"/>
      <c r="X174" s="86"/>
      <c r="Y174" s="83"/>
      <c r="Z174" s="846"/>
      <c r="AA174" s="846"/>
      <c r="AB174" s="846"/>
      <c r="AC174" s="846"/>
      <c r="AD174" s="846"/>
      <c r="AE174" s="846"/>
      <c r="AF174" s="846"/>
      <c r="AG174" s="846"/>
      <c r="AH174" s="846"/>
      <c r="AI174" s="846"/>
      <c r="AJ174" s="846"/>
      <c r="AK174" s="846"/>
      <c r="AL174" s="846"/>
      <c r="AM174" s="846"/>
      <c r="AN174" s="846"/>
      <c r="AO174" s="846"/>
      <c r="AP174" s="846"/>
      <c r="AQ174" s="846"/>
      <c r="AR174" s="846"/>
      <c r="AS174" s="846"/>
      <c r="AT174" s="846"/>
      <c r="AU174" s="846"/>
      <c r="AV174" s="846"/>
      <c r="AW174" s="846"/>
      <c r="AX174" s="846"/>
      <c r="AY174" s="846"/>
      <c r="AZ174" s="346"/>
      <c r="BA174" s="558"/>
      <c r="BB174" s="557"/>
      <c r="BC174" s="415"/>
      <c r="BD174" s="408"/>
      <c r="BE174" s="408"/>
      <c r="BF174" s="408"/>
      <c r="BG174" s="419"/>
      <c r="BH174" s="415"/>
      <c r="BI174" s="408"/>
      <c r="BJ174" s="408"/>
      <c r="BK174" s="408"/>
      <c r="BL174" s="419"/>
      <c r="BM174" s="415"/>
      <c r="BN174" s="408"/>
      <c r="BO174" s="408"/>
      <c r="BP174" s="408"/>
      <c r="BQ174" s="419"/>
      <c r="BR174" s="415"/>
      <c r="BS174" s="408"/>
      <c r="BT174" s="408"/>
      <c r="BU174" s="408"/>
      <c r="BV174" s="408"/>
      <c r="BW174" s="408"/>
      <c r="BX174" s="408"/>
      <c r="BY174" s="409"/>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439" customFormat="true" ht="15" customHeight="true" x14ac:dyDescent="0.2">
      <c r="A175" s="145"/>
      <c r="B175" s="136"/>
      <c r="C175" s="87"/>
      <c r="D175" s="86"/>
      <c r="E175" s="86"/>
      <c r="F175" s="86"/>
      <c r="G175" s="85"/>
      <c r="H175" s="84"/>
      <c r="I175" s="86"/>
      <c r="J175" s="86"/>
      <c r="K175" s="86"/>
      <c r="L175" s="83"/>
      <c r="M175" s="87"/>
      <c r="N175" s="86"/>
      <c r="O175" s="86"/>
      <c r="P175" s="86"/>
      <c r="Q175" s="85"/>
      <c r="R175" s="84"/>
      <c r="S175" s="86"/>
      <c r="T175" s="86"/>
      <c r="U175" s="86"/>
      <c r="V175" s="86"/>
      <c r="W175" s="86"/>
      <c r="X175" s="86"/>
      <c r="Y175" s="83"/>
      <c r="Z175" s="846"/>
      <c r="AA175" s="846"/>
      <c r="AB175" s="846"/>
      <c r="AC175" s="846"/>
      <c r="AD175" s="846"/>
      <c r="AE175" s="846"/>
      <c r="AF175" s="846"/>
      <c r="AG175" s="846"/>
      <c r="AH175" s="846"/>
      <c r="AI175" s="846"/>
      <c r="AJ175" s="846"/>
      <c r="AK175" s="846"/>
      <c r="AL175" s="846"/>
      <c r="AM175" s="846"/>
      <c r="AN175" s="846"/>
      <c r="AO175" s="846"/>
      <c r="AP175" s="846"/>
      <c r="AQ175" s="846"/>
      <c r="AR175" s="846"/>
      <c r="AS175" s="846"/>
      <c r="AT175" s="846"/>
      <c r="AU175" s="846"/>
      <c r="AV175" s="846"/>
      <c r="AW175" s="846"/>
      <c r="AX175" s="846"/>
      <c r="AY175" s="846"/>
      <c r="AZ175" s="346"/>
      <c r="BA175" s="558"/>
      <c r="BB175" s="557"/>
      <c r="BC175" s="415"/>
      <c r="BD175" s="408"/>
      <c r="BE175" s="408"/>
      <c r="BF175" s="408"/>
      <c r="BG175" s="419"/>
      <c r="BH175" s="415"/>
      <c r="BI175" s="408"/>
      <c r="BJ175" s="408"/>
      <c r="BK175" s="408"/>
      <c r="BL175" s="419"/>
      <c r="BM175" s="415"/>
      <c r="BN175" s="408"/>
      <c r="BO175" s="408"/>
      <c r="BP175" s="408"/>
      <c r="BQ175" s="419"/>
      <c r="BR175" s="415"/>
      <c r="BS175" s="408"/>
      <c r="BT175" s="408"/>
      <c r="BU175" s="408"/>
      <c r="BV175" s="408"/>
      <c r="BW175" s="408"/>
      <c r="BX175" s="408"/>
      <c r="BY175" s="409"/>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439" customFormat="true" ht="15" customHeight="true" x14ac:dyDescent="0.2">
      <c r="A176" s="145"/>
      <c r="B176" s="136"/>
      <c r="C176" s="87"/>
      <c r="D176" s="86"/>
      <c r="E176" s="86"/>
      <c r="F176" s="86"/>
      <c r="G176" s="85"/>
      <c r="H176" s="84"/>
      <c r="I176" s="86"/>
      <c r="J176" s="86"/>
      <c r="K176" s="86"/>
      <c r="L176" s="83"/>
      <c r="M176" s="87"/>
      <c r="N176" s="86"/>
      <c r="O176" s="86"/>
      <c r="P176" s="86"/>
      <c r="Q176" s="85"/>
      <c r="R176" s="84"/>
      <c r="S176" s="86"/>
      <c r="T176" s="86"/>
      <c r="U176" s="86"/>
      <c r="V176" s="86"/>
      <c r="W176" s="86"/>
      <c r="X176" s="86"/>
      <c r="Y176" s="83"/>
      <c r="Z176" s="846"/>
      <c r="AA176" s="846"/>
      <c r="AB176" s="846"/>
      <c r="AC176" s="846"/>
      <c r="AD176" s="846"/>
      <c r="AE176" s="846"/>
      <c r="AF176" s="846"/>
      <c r="AG176" s="846"/>
      <c r="AH176" s="846"/>
      <c r="AI176" s="846"/>
      <c r="AJ176" s="846"/>
      <c r="AK176" s="846"/>
      <c r="AL176" s="846"/>
      <c r="AM176" s="846"/>
      <c r="AN176" s="846"/>
      <c r="AO176" s="846"/>
      <c r="AP176" s="846"/>
      <c r="AQ176" s="846"/>
      <c r="AR176" s="846"/>
      <c r="AS176" s="846"/>
      <c r="AT176" s="846"/>
      <c r="AU176" s="846"/>
      <c r="AV176" s="846"/>
      <c r="AW176" s="846"/>
      <c r="AX176" s="846"/>
      <c r="AY176" s="846"/>
      <c r="AZ176" s="346"/>
      <c r="BA176" s="558"/>
      <c r="BB176" s="557"/>
      <c r="BC176" s="415"/>
      <c r="BD176" s="408"/>
      <c r="BE176" s="408"/>
      <c r="BF176" s="408"/>
      <c r="BG176" s="419"/>
      <c r="BH176" s="415"/>
      <c r="BI176" s="408"/>
      <c r="BJ176" s="408"/>
      <c r="BK176" s="408"/>
      <c r="BL176" s="419"/>
      <c r="BM176" s="415"/>
      <c r="BN176" s="408"/>
      <c r="BO176" s="408"/>
      <c r="BP176" s="408"/>
      <c r="BQ176" s="419"/>
      <c r="BR176" s="415"/>
      <c r="BS176" s="408"/>
      <c r="BT176" s="408"/>
      <c r="BU176" s="408"/>
      <c r="BV176" s="408"/>
      <c r="BW176" s="408"/>
      <c r="BX176" s="408"/>
      <c r="BY176" s="409"/>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439" customFormat="true" ht="15" customHeight="true" x14ac:dyDescent="0.2">
      <c r="A177" s="145"/>
      <c r="B177" s="136"/>
      <c r="C177" s="87"/>
      <c r="D177" s="86"/>
      <c r="E177" s="86"/>
      <c r="F177" s="86"/>
      <c r="G177" s="85"/>
      <c r="H177" s="84"/>
      <c r="I177" s="86"/>
      <c r="J177" s="86"/>
      <c r="K177" s="86"/>
      <c r="L177" s="83"/>
      <c r="M177" s="87"/>
      <c r="N177" s="86"/>
      <c r="O177" s="86"/>
      <c r="P177" s="86"/>
      <c r="Q177" s="85"/>
      <c r="R177" s="84"/>
      <c r="S177" s="86"/>
      <c r="T177" s="86"/>
      <c r="U177" s="86"/>
      <c r="V177" s="86"/>
      <c r="W177" s="86"/>
      <c r="X177" s="86"/>
      <c r="Y177" s="83"/>
      <c r="Z177" s="846"/>
      <c r="AA177" s="846"/>
      <c r="AB177" s="846"/>
      <c r="AC177" s="846"/>
      <c r="AD177" s="846"/>
      <c r="AE177" s="846"/>
      <c r="AF177" s="846"/>
      <c r="AG177" s="846"/>
      <c r="AH177" s="846"/>
      <c r="AI177" s="846"/>
      <c r="AJ177" s="846"/>
      <c r="AK177" s="846"/>
      <c r="AL177" s="846"/>
      <c r="AM177" s="846"/>
      <c r="AN177" s="846"/>
      <c r="AO177" s="846"/>
      <c r="AP177" s="846"/>
      <c r="AQ177" s="846"/>
      <c r="AR177" s="846"/>
      <c r="AS177" s="846"/>
      <c r="AT177" s="846"/>
      <c r="AU177" s="846"/>
      <c r="AV177" s="846"/>
      <c r="AW177" s="846"/>
      <c r="AX177" s="846"/>
      <c r="AY177" s="846"/>
      <c r="AZ177" s="346"/>
      <c r="BA177" s="558"/>
      <c r="BB177" s="557"/>
      <c r="BC177" s="415"/>
      <c r="BD177" s="408"/>
      <c r="BE177" s="408"/>
      <c r="BF177" s="408"/>
      <c r="BG177" s="419"/>
      <c r="BH177" s="415"/>
      <c r="BI177" s="408"/>
      <c r="BJ177" s="408"/>
      <c r="BK177" s="408"/>
      <c r="BL177" s="419"/>
      <c r="BM177" s="415"/>
      <c r="BN177" s="408"/>
      <c r="BO177" s="408"/>
      <c r="BP177" s="408"/>
      <c r="BQ177" s="419"/>
      <c r="BR177" s="415"/>
      <c r="BS177" s="408"/>
      <c r="BT177" s="408"/>
      <c r="BU177" s="408"/>
      <c r="BV177" s="408"/>
      <c r="BW177" s="408"/>
      <c r="BX177" s="408"/>
      <c r="BY177" s="409"/>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439" customFormat="true" ht="15" customHeight="true" x14ac:dyDescent="0.2">
      <c r="A178" s="145"/>
      <c r="B178" s="136"/>
      <c r="C178" s="87"/>
      <c r="D178" s="86"/>
      <c r="E178" s="86"/>
      <c r="F178" s="86"/>
      <c r="G178" s="85"/>
      <c r="H178" s="84"/>
      <c r="I178" s="86"/>
      <c r="J178" s="86"/>
      <c r="K178" s="86"/>
      <c r="L178" s="83"/>
      <c r="M178" s="87"/>
      <c r="N178" s="86"/>
      <c r="O178" s="86"/>
      <c r="P178" s="86"/>
      <c r="Q178" s="85"/>
      <c r="R178" s="84"/>
      <c r="S178" s="86"/>
      <c r="T178" s="86"/>
      <c r="U178" s="86"/>
      <c r="V178" s="86"/>
      <c r="W178" s="86"/>
      <c r="X178" s="86"/>
      <c r="Y178" s="83"/>
      <c r="Z178" s="846"/>
      <c r="AA178" s="846"/>
      <c r="AB178" s="846"/>
      <c r="AC178" s="846"/>
      <c r="AD178" s="846"/>
      <c r="AE178" s="846"/>
      <c r="AF178" s="846"/>
      <c r="AG178" s="846"/>
      <c r="AH178" s="846"/>
      <c r="AI178" s="846"/>
      <c r="AJ178" s="846"/>
      <c r="AK178" s="846"/>
      <c r="AL178" s="846"/>
      <c r="AM178" s="846"/>
      <c r="AN178" s="846"/>
      <c r="AO178" s="846"/>
      <c r="AP178" s="846"/>
      <c r="AQ178" s="846"/>
      <c r="AR178" s="846"/>
      <c r="AS178" s="846"/>
      <c r="AT178" s="846"/>
      <c r="AU178" s="846"/>
      <c r="AV178" s="846"/>
      <c r="AW178" s="846"/>
      <c r="AX178" s="846"/>
      <c r="AY178" s="846"/>
      <c r="AZ178" s="346"/>
      <c r="BA178" s="558"/>
      <c r="BB178" s="557"/>
      <c r="BC178" s="415"/>
      <c r="BD178" s="408"/>
      <c r="BE178" s="408"/>
      <c r="BF178" s="408"/>
      <c r="BG178" s="419"/>
      <c r="BH178" s="415"/>
      <c r="BI178" s="408"/>
      <c r="BJ178" s="408"/>
      <c r="BK178" s="408"/>
      <c r="BL178" s="419"/>
      <c r="BM178" s="415"/>
      <c r="BN178" s="408"/>
      <c r="BO178" s="408"/>
      <c r="BP178" s="408"/>
      <c r="BQ178" s="419"/>
      <c r="BR178" s="415"/>
      <c r="BS178" s="408"/>
      <c r="BT178" s="408"/>
      <c r="BU178" s="408"/>
      <c r="BV178" s="408"/>
      <c r="BW178" s="408"/>
      <c r="BX178" s="408"/>
      <c r="BY178" s="409"/>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439" customFormat="true" ht="15" customHeight="true" x14ac:dyDescent="0.2">
      <c r="A179" s="145"/>
      <c r="B179" s="136"/>
      <c r="C179" s="87"/>
      <c r="D179" s="86"/>
      <c r="E179" s="86"/>
      <c r="F179" s="86"/>
      <c r="G179" s="85"/>
      <c r="H179" s="84"/>
      <c r="I179" s="86"/>
      <c r="J179" s="86"/>
      <c r="K179" s="86"/>
      <c r="L179" s="83"/>
      <c r="M179" s="87"/>
      <c r="N179" s="86"/>
      <c r="O179" s="86"/>
      <c r="P179" s="86"/>
      <c r="Q179" s="85"/>
      <c r="R179" s="84"/>
      <c r="S179" s="86"/>
      <c r="T179" s="86"/>
      <c r="U179" s="86"/>
      <c r="V179" s="86"/>
      <c r="W179" s="86"/>
      <c r="X179" s="86"/>
      <c r="Y179" s="83"/>
      <c r="Z179" s="846"/>
      <c r="AA179" s="846"/>
      <c r="AB179" s="846"/>
      <c r="AC179" s="846"/>
      <c r="AD179" s="846"/>
      <c r="AE179" s="846"/>
      <c r="AF179" s="846"/>
      <c r="AG179" s="846"/>
      <c r="AH179" s="846"/>
      <c r="AI179" s="846"/>
      <c r="AJ179" s="846"/>
      <c r="AK179" s="846"/>
      <c r="AL179" s="846"/>
      <c r="AM179" s="846"/>
      <c r="AN179" s="846"/>
      <c r="AO179" s="846"/>
      <c r="AP179" s="846"/>
      <c r="AQ179" s="846"/>
      <c r="AR179" s="846"/>
      <c r="AS179" s="846"/>
      <c r="AT179" s="846"/>
      <c r="AU179" s="846"/>
      <c r="AV179" s="846"/>
      <c r="AW179" s="846"/>
      <c r="AX179" s="846"/>
      <c r="AY179" s="846"/>
      <c r="AZ179" s="346"/>
      <c r="BA179" s="558"/>
      <c r="BB179" s="557"/>
      <c r="BC179" s="415"/>
      <c r="BD179" s="408"/>
      <c r="BE179" s="408"/>
      <c r="BF179" s="408"/>
      <c r="BG179" s="419"/>
      <c r="BH179" s="415"/>
      <c r="BI179" s="408"/>
      <c r="BJ179" s="408"/>
      <c r="BK179" s="408"/>
      <c r="BL179" s="419"/>
      <c r="BM179" s="415"/>
      <c r="BN179" s="408"/>
      <c r="BO179" s="408"/>
      <c r="BP179" s="408"/>
      <c r="BQ179" s="419"/>
      <c r="BR179" s="415"/>
      <c r="BS179" s="408"/>
      <c r="BT179" s="408"/>
      <c r="BU179" s="408"/>
      <c r="BV179" s="408"/>
      <c r="BW179" s="408"/>
      <c r="BX179" s="408"/>
      <c r="BY179" s="409"/>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439" customFormat="true" ht="15" customHeight="true" x14ac:dyDescent="0.2">
      <c r="A180" s="145"/>
      <c r="B180" s="136"/>
      <c r="C180" s="87"/>
      <c r="D180" s="86"/>
      <c r="E180" s="86"/>
      <c r="F180" s="86"/>
      <c r="G180" s="85"/>
      <c r="H180" s="84"/>
      <c r="I180" s="86"/>
      <c r="J180" s="86"/>
      <c r="K180" s="86"/>
      <c r="L180" s="83"/>
      <c r="M180" s="87"/>
      <c r="N180" s="86"/>
      <c r="O180" s="86"/>
      <c r="P180" s="86"/>
      <c r="Q180" s="85"/>
      <c r="R180" s="84"/>
      <c r="S180" s="86"/>
      <c r="T180" s="86"/>
      <c r="U180" s="86"/>
      <c r="V180" s="86"/>
      <c r="W180" s="86"/>
      <c r="X180" s="86"/>
      <c r="Y180" s="83"/>
      <c r="Z180" s="846"/>
      <c r="AA180" s="846"/>
      <c r="AB180" s="846"/>
      <c r="AC180" s="846"/>
      <c r="AD180" s="846"/>
      <c r="AE180" s="846"/>
      <c r="AF180" s="846"/>
      <c r="AG180" s="846"/>
      <c r="AH180" s="846"/>
      <c r="AI180" s="846"/>
      <c r="AJ180" s="846"/>
      <c r="AK180" s="846"/>
      <c r="AL180" s="846"/>
      <c r="AM180" s="846"/>
      <c r="AN180" s="846"/>
      <c r="AO180" s="846"/>
      <c r="AP180" s="846"/>
      <c r="AQ180" s="846"/>
      <c r="AR180" s="846"/>
      <c r="AS180" s="846"/>
      <c r="AT180" s="846"/>
      <c r="AU180" s="846"/>
      <c r="AV180" s="846"/>
      <c r="AW180" s="846"/>
      <c r="AX180" s="846"/>
      <c r="AY180" s="846"/>
      <c r="AZ180" s="346"/>
      <c r="BA180" s="558"/>
      <c r="BB180" s="557"/>
      <c r="BC180" s="415"/>
      <c r="BD180" s="408"/>
      <c r="BE180" s="408"/>
      <c r="BF180" s="408"/>
      <c r="BG180" s="419"/>
      <c r="BH180" s="415"/>
      <c r="BI180" s="408"/>
      <c r="BJ180" s="408"/>
      <c r="BK180" s="408"/>
      <c r="BL180" s="419"/>
      <c r="BM180" s="415"/>
      <c r="BN180" s="408"/>
      <c r="BO180" s="408"/>
      <c r="BP180" s="408"/>
      <c r="BQ180" s="419"/>
      <c r="BR180" s="415"/>
      <c r="BS180" s="408"/>
      <c r="BT180" s="408"/>
      <c r="BU180" s="408"/>
      <c r="BV180" s="408"/>
      <c r="BW180" s="408"/>
      <c r="BX180" s="408"/>
      <c r="BY180" s="409"/>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439" customFormat="true" ht="15" customHeight="true" x14ac:dyDescent="0.2">
      <c r="A181" s="145"/>
      <c r="B181" s="136"/>
      <c r="C181" s="87"/>
      <c r="D181" s="86"/>
      <c r="E181" s="86"/>
      <c r="F181" s="86"/>
      <c r="G181" s="85"/>
      <c r="H181" s="84"/>
      <c r="I181" s="86"/>
      <c r="J181" s="86"/>
      <c r="K181" s="86"/>
      <c r="L181" s="83"/>
      <c r="M181" s="87"/>
      <c r="N181" s="86"/>
      <c r="O181" s="86"/>
      <c r="P181" s="86"/>
      <c r="Q181" s="85"/>
      <c r="R181" s="84"/>
      <c r="S181" s="86"/>
      <c r="T181" s="86"/>
      <c r="U181" s="86"/>
      <c r="V181" s="86"/>
      <c r="W181" s="86"/>
      <c r="X181" s="86"/>
      <c r="Y181" s="83"/>
      <c r="Z181" s="846"/>
      <c r="AA181" s="846"/>
      <c r="AB181" s="846"/>
      <c r="AC181" s="846"/>
      <c r="AD181" s="846"/>
      <c r="AE181" s="846"/>
      <c r="AF181" s="846"/>
      <c r="AG181" s="846"/>
      <c r="AH181" s="846"/>
      <c r="AI181" s="846"/>
      <c r="AJ181" s="846"/>
      <c r="AK181" s="846"/>
      <c r="AL181" s="846"/>
      <c r="AM181" s="846"/>
      <c r="AN181" s="846"/>
      <c r="AO181" s="846"/>
      <c r="AP181" s="846"/>
      <c r="AQ181" s="846"/>
      <c r="AR181" s="846"/>
      <c r="AS181" s="846"/>
      <c r="AT181" s="846"/>
      <c r="AU181" s="846"/>
      <c r="AV181" s="846"/>
      <c r="AW181" s="846"/>
      <c r="AX181" s="846"/>
      <c r="AY181" s="846"/>
      <c r="AZ181" s="346"/>
      <c r="BA181" s="558"/>
      <c r="BB181" s="557"/>
      <c r="BC181" s="415"/>
      <c r="BD181" s="408"/>
      <c r="BE181" s="408"/>
      <c r="BF181" s="408"/>
      <c r="BG181" s="419"/>
      <c r="BH181" s="415"/>
      <c r="BI181" s="408"/>
      <c r="BJ181" s="408"/>
      <c r="BK181" s="408"/>
      <c r="BL181" s="419"/>
      <c r="BM181" s="415"/>
      <c r="BN181" s="408"/>
      <c r="BO181" s="408"/>
      <c r="BP181" s="408"/>
      <c r="BQ181" s="419"/>
      <c r="BR181" s="415"/>
      <c r="BS181" s="408"/>
      <c r="BT181" s="408"/>
      <c r="BU181" s="408"/>
      <c r="BV181" s="408"/>
      <c r="BW181" s="408"/>
      <c r="BX181" s="408"/>
      <c r="BY181" s="409"/>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439" customFormat="true" ht="15" customHeight="true" x14ac:dyDescent="0.2">
      <c r="A182" s="145"/>
      <c r="B182" s="136"/>
      <c r="C182" s="87"/>
      <c r="D182" s="86"/>
      <c r="E182" s="86"/>
      <c r="F182" s="86"/>
      <c r="G182" s="85"/>
      <c r="H182" s="84"/>
      <c r="I182" s="86"/>
      <c r="J182" s="86"/>
      <c r="K182" s="86"/>
      <c r="L182" s="83"/>
      <c r="M182" s="87"/>
      <c r="N182" s="86"/>
      <c r="O182" s="86"/>
      <c r="P182" s="86"/>
      <c r="Q182" s="85"/>
      <c r="R182" s="84"/>
      <c r="S182" s="86"/>
      <c r="T182" s="86"/>
      <c r="U182" s="86"/>
      <c r="V182" s="86"/>
      <c r="W182" s="86"/>
      <c r="X182" s="86"/>
      <c r="Y182" s="83"/>
      <c r="Z182" s="846"/>
      <c r="AA182" s="846"/>
      <c r="AB182" s="846"/>
      <c r="AC182" s="846"/>
      <c r="AD182" s="846"/>
      <c r="AE182" s="846"/>
      <c r="AF182" s="846"/>
      <c r="AG182" s="846"/>
      <c r="AH182" s="846"/>
      <c r="AI182" s="846"/>
      <c r="AJ182" s="846"/>
      <c r="AK182" s="846"/>
      <c r="AL182" s="846"/>
      <c r="AM182" s="846"/>
      <c r="AN182" s="846"/>
      <c r="AO182" s="846"/>
      <c r="AP182" s="846"/>
      <c r="AQ182" s="846"/>
      <c r="AR182" s="846"/>
      <c r="AS182" s="846"/>
      <c r="AT182" s="846"/>
      <c r="AU182" s="846"/>
      <c r="AV182" s="846"/>
      <c r="AW182" s="846"/>
      <c r="AX182" s="846"/>
      <c r="AY182" s="846"/>
      <c r="AZ182" s="346"/>
      <c r="BA182" s="558"/>
      <c r="BB182" s="557"/>
      <c r="BC182" s="415"/>
      <c r="BD182" s="408"/>
      <c r="BE182" s="408"/>
      <c r="BF182" s="408"/>
      <c r="BG182" s="419"/>
      <c r="BH182" s="415"/>
      <c r="BI182" s="408"/>
      <c r="BJ182" s="408"/>
      <c r="BK182" s="408"/>
      <c r="BL182" s="419"/>
      <c r="BM182" s="415"/>
      <c r="BN182" s="408"/>
      <c r="BO182" s="408"/>
      <c r="BP182" s="408"/>
      <c r="BQ182" s="419"/>
      <c r="BR182" s="415"/>
      <c r="BS182" s="408"/>
      <c r="BT182" s="408"/>
      <c r="BU182" s="408"/>
      <c r="BV182" s="408"/>
      <c r="BW182" s="408"/>
      <c r="BX182" s="408"/>
      <c r="BY182" s="409"/>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439" customFormat="true" ht="15" customHeight="true" x14ac:dyDescent="0.2">
      <c r="A183" s="145"/>
      <c r="B183" s="136"/>
      <c r="C183" s="87"/>
      <c r="D183" s="86"/>
      <c r="E183" s="86"/>
      <c r="F183" s="86"/>
      <c r="G183" s="85"/>
      <c r="H183" s="84"/>
      <c r="I183" s="86"/>
      <c r="J183" s="86"/>
      <c r="K183" s="86"/>
      <c r="L183" s="83"/>
      <c r="M183" s="87"/>
      <c r="N183" s="86"/>
      <c r="O183" s="86"/>
      <c r="P183" s="86"/>
      <c r="Q183" s="85"/>
      <c r="R183" s="84"/>
      <c r="S183" s="86"/>
      <c r="T183" s="86"/>
      <c r="U183" s="86"/>
      <c r="V183" s="86"/>
      <c r="W183" s="86"/>
      <c r="X183" s="86"/>
      <c r="Y183" s="83"/>
      <c r="Z183" s="846"/>
      <c r="AA183" s="846"/>
      <c r="AB183" s="846"/>
      <c r="AC183" s="846"/>
      <c r="AD183" s="846"/>
      <c r="AE183" s="846"/>
      <c r="AF183" s="846"/>
      <c r="AG183" s="846"/>
      <c r="AH183" s="846"/>
      <c r="AI183" s="846"/>
      <c r="AJ183" s="846"/>
      <c r="AK183" s="846"/>
      <c r="AL183" s="846"/>
      <c r="AM183" s="846"/>
      <c r="AN183" s="846"/>
      <c r="AO183" s="846"/>
      <c r="AP183" s="846"/>
      <c r="AQ183" s="846"/>
      <c r="AR183" s="846"/>
      <c r="AS183" s="846"/>
      <c r="AT183" s="846"/>
      <c r="AU183" s="846"/>
      <c r="AV183" s="846"/>
      <c r="AW183" s="846"/>
      <c r="AX183" s="846"/>
      <c r="AY183" s="846"/>
      <c r="AZ183" s="346"/>
      <c r="BA183" s="558"/>
      <c r="BB183" s="557"/>
      <c r="BC183" s="415"/>
      <c r="BD183" s="408"/>
      <c r="BE183" s="408"/>
      <c r="BF183" s="408"/>
      <c r="BG183" s="419"/>
      <c r="BH183" s="415"/>
      <c r="BI183" s="408"/>
      <c r="BJ183" s="408"/>
      <c r="BK183" s="408"/>
      <c r="BL183" s="419"/>
      <c r="BM183" s="415"/>
      <c r="BN183" s="408"/>
      <c r="BO183" s="408"/>
      <c r="BP183" s="408"/>
      <c r="BQ183" s="419"/>
      <c r="BR183" s="415"/>
      <c r="BS183" s="408"/>
      <c r="BT183" s="408"/>
      <c r="BU183" s="408"/>
      <c r="BV183" s="408"/>
      <c r="BW183" s="408"/>
      <c r="BX183" s="408"/>
      <c r="BY183" s="409"/>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439" customFormat="true" ht="15" customHeight="true" x14ac:dyDescent="0.2">
      <c r="A184" s="145"/>
      <c r="B184" s="136"/>
      <c r="C184" s="87"/>
      <c r="D184" s="86"/>
      <c r="E184" s="86"/>
      <c r="F184" s="86"/>
      <c r="G184" s="85"/>
      <c r="H184" s="84"/>
      <c r="I184" s="86"/>
      <c r="J184" s="86"/>
      <c r="K184" s="86"/>
      <c r="L184" s="83"/>
      <c r="M184" s="87"/>
      <c r="N184" s="86"/>
      <c r="O184" s="86"/>
      <c r="P184" s="86"/>
      <c r="Q184" s="85"/>
      <c r="R184" s="84"/>
      <c r="S184" s="86"/>
      <c r="T184" s="86"/>
      <c r="U184" s="86"/>
      <c r="V184" s="86"/>
      <c r="W184" s="86"/>
      <c r="X184" s="86"/>
      <c r="Y184" s="83"/>
      <c r="Z184" s="846"/>
      <c r="AA184" s="846"/>
      <c r="AB184" s="846"/>
      <c r="AC184" s="846"/>
      <c r="AD184" s="846"/>
      <c r="AE184" s="846"/>
      <c r="AF184" s="846"/>
      <c r="AG184" s="846"/>
      <c r="AH184" s="846"/>
      <c r="AI184" s="846"/>
      <c r="AJ184" s="846"/>
      <c r="AK184" s="846"/>
      <c r="AL184" s="846"/>
      <c r="AM184" s="846"/>
      <c r="AN184" s="846"/>
      <c r="AO184" s="846"/>
      <c r="AP184" s="846"/>
      <c r="AQ184" s="846"/>
      <c r="AR184" s="846"/>
      <c r="AS184" s="846"/>
      <c r="AT184" s="846"/>
      <c r="AU184" s="846"/>
      <c r="AV184" s="846"/>
      <c r="AW184" s="846"/>
      <c r="AX184" s="846"/>
      <c r="AY184" s="846"/>
      <c r="AZ184" s="346"/>
      <c r="BA184" s="558"/>
      <c r="BB184" s="557"/>
      <c r="BC184" s="415"/>
      <c r="BD184" s="408"/>
      <c r="BE184" s="408"/>
      <c r="BF184" s="408"/>
      <c r="BG184" s="419"/>
      <c r="BH184" s="415"/>
      <c r="BI184" s="408"/>
      <c r="BJ184" s="408"/>
      <c r="BK184" s="408"/>
      <c r="BL184" s="419"/>
      <c r="BM184" s="415"/>
      <c r="BN184" s="408"/>
      <c r="BO184" s="408"/>
      <c r="BP184" s="408"/>
      <c r="BQ184" s="419"/>
      <c r="BR184" s="415"/>
      <c r="BS184" s="408"/>
      <c r="BT184" s="408"/>
      <c r="BU184" s="408"/>
      <c r="BV184" s="408"/>
      <c r="BW184" s="408"/>
      <c r="BX184" s="408"/>
      <c r="BY184" s="409"/>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439" customFormat="true" ht="15" customHeight="true" x14ac:dyDescent="0.2">
      <c r="A185" s="145"/>
      <c r="B185" s="136"/>
      <c r="C185" s="87"/>
      <c r="D185" s="86"/>
      <c r="E185" s="86"/>
      <c r="F185" s="86"/>
      <c r="G185" s="85"/>
      <c r="H185" s="84"/>
      <c r="I185" s="86"/>
      <c r="J185" s="86"/>
      <c r="K185" s="86"/>
      <c r="L185" s="83"/>
      <c r="M185" s="87"/>
      <c r="N185" s="86"/>
      <c r="O185" s="86"/>
      <c r="P185" s="86"/>
      <c r="Q185" s="85"/>
      <c r="R185" s="84"/>
      <c r="S185" s="86"/>
      <c r="T185" s="86"/>
      <c r="U185" s="86"/>
      <c r="V185" s="86"/>
      <c r="W185" s="86"/>
      <c r="X185" s="86"/>
      <c r="Y185" s="83"/>
      <c r="Z185" s="846"/>
      <c r="AA185" s="846"/>
      <c r="AB185" s="846"/>
      <c r="AC185" s="846"/>
      <c r="AD185" s="846"/>
      <c r="AE185" s="846"/>
      <c r="AF185" s="846"/>
      <c r="AG185" s="846"/>
      <c r="AH185" s="846"/>
      <c r="AI185" s="846"/>
      <c r="AJ185" s="846"/>
      <c r="AK185" s="846"/>
      <c r="AL185" s="846"/>
      <c r="AM185" s="846"/>
      <c r="AN185" s="846"/>
      <c r="AO185" s="846"/>
      <c r="AP185" s="846"/>
      <c r="AQ185" s="846"/>
      <c r="AR185" s="846"/>
      <c r="AS185" s="846"/>
      <c r="AT185" s="846"/>
      <c r="AU185" s="846"/>
      <c r="AV185" s="846"/>
      <c r="AW185" s="846"/>
      <c r="AX185" s="846"/>
      <c r="AY185" s="846"/>
      <c r="AZ185" s="346"/>
      <c r="BA185" s="558"/>
      <c r="BB185" s="557"/>
      <c r="BC185" s="415"/>
      <c r="BD185" s="408"/>
      <c r="BE185" s="408"/>
      <c r="BF185" s="408"/>
      <c r="BG185" s="419"/>
      <c r="BH185" s="415"/>
      <c r="BI185" s="408"/>
      <c r="BJ185" s="408"/>
      <c r="BK185" s="408"/>
      <c r="BL185" s="419"/>
      <c r="BM185" s="415"/>
      <c r="BN185" s="408"/>
      <c r="BO185" s="408"/>
      <c r="BP185" s="408"/>
      <c r="BQ185" s="419"/>
      <c r="BR185" s="415"/>
      <c r="BS185" s="408"/>
      <c r="BT185" s="408"/>
      <c r="BU185" s="408"/>
      <c r="BV185" s="408"/>
      <c r="BW185" s="408"/>
      <c r="BX185" s="408"/>
      <c r="BY185" s="409"/>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439" customFormat="true" ht="15" customHeight="true" x14ac:dyDescent="0.2">
      <c r="A186" s="145"/>
      <c r="B186" s="136"/>
      <c r="C186" s="87"/>
      <c r="D186" s="86"/>
      <c r="E186" s="86"/>
      <c r="F186" s="86"/>
      <c r="G186" s="85"/>
      <c r="H186" s="84"/>
      <c r="I186" s="86"/>
      <c r="J186" s="86"/>
      <c r="K186" s="86"/>
      <c r="L186" s="83"/>
      <c r="M186" s="87"/>
      <c r="N186" s="86"/>
      <c r="O186" s="86"/>
      <c r="P186" s="86"/>
      <c r="Q186" s="85"/>
      <c r="R186" s="84"/>
      <c r="S186" s="86"/>
      <c r="T186" s="86"/>
      <c r="U186" s="86"/>
      <c r="V186" s="86"/>
      <c r="W186" s="86"/>
      <c r="X186" s="86"/>
      <c r="Y186" s="83"/>
      <c r="Z186" s="846"/>
      <c r="AA186" s="846"/>
      <c r="AB186" s="846"/>
      <c r="AC186" s="846"/>
      <c r="AD186" s="846"/>
      <c r="AE186" s="846"/>
      <c r="AF186" s="846"/>
      <c r="AG186" s="846"/>
      <c r="AH186" s="846"/>
      <c r="AI186" s="846"/>
      <c r="AJ186" s="846"/>
      <c r="AK186" s="846"/>
      <c r="AL186" s="846"/>
      <c r="AM186" s="846"/>
      <c r="AN186" s="846"/>
      <c r="AO186" s="846"/>
      <c r="AP186" s="846"/>
      <c r="AQ186" s="846"/>
      <c r="AR186" s="846"/>
      <c r="AS186" s="846"/>
      <c r="AT186" s="846"/>
      <c r="AU186" s="846"/>
      <c r="AV186" s="846"/>
      <c r="AW186" s="846"/>
      <c r="AX186" s="846"/>
      <c r="AY186" s="846"/>
      <c r="AZ186" s="346"/>
      <c r="BA186" s="558"/>
      <c r="BB186" s="557"/>
      <c r="BC186" s="415"/>
      <c r="BD186" s="408"/>
      <c r="BE186" s="408"/>
      <c r="BF186" s="408"/>
      <c r="BG186" s="419"/>
      <c r="BH186" s="415"/>
      <c r="BI186" s="408"/>
      <c r="BJ186" s="408"/>
      <c r="BK186" s="408"/>
      <c r="BL186" s="419"/>
      <c r="BM186" s="415"/>
      <c r="BN186" s="408"/>
      <c r="BO186" s="408"/>
      <c r="BP186" s="408"/>
      <c r="BQ186" s="419"/>
      <c r="BR186" s="415"/>
      <c r="BS186" s="408"/>
      <c r="BT186" s="408"/>
      <c r="BU186" s="408"/>
      <c r="BV186" s="408"/>
      <c r="BW186" s="408"/>
      <c r="BX186" s="408"/>
      <c r="BY186" s="409"/>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439" customFormat="true" ht="15" customHeight="true" x14ac:dyDescent="0.2">
      <c r="A187" s="145"/>
      <c r="B187" s="136"/>
      <c r="C187" s="87"/>
      <c r="D187" s="86"/>
      <c r="E187" s="86"/>
      <c r="F187" s="86"/>
      <c r="G187" s="85"/>
      <c r="H187" s="84"/>
      <c r="I187" s="86"/>
      <c r="J187" s="86"/>
      <c r="K187" s="86"/>
      <c r="L187" s="83"/>
      <c r="M187" s="87"/>
      <c r="N187" s="86"/>
      <c r="O187" s="86"/>
      <c r="P187" s="86"/>
      <c r="Q187" s="85"/>
      <c r="R187" s="84"/>
      <c r="S187" s="86"/>
      <c r="T187" s="86"/>
      <c r="U187" s="86"/>
      <c r="V187" s="86"/>
      <c r="W187" s="86"/>
      <c r="X187" s="86"/>
      <c r="Y187" s="83"/>
      <c r="Z187" s="846"/>
      <c r="AA187" s="846"/>
      <c r="AB187" s="846"/>
      <c r="AC187" s="846"/>
      <c r="AD187" s="846"/>
      <c r="AE187" s="846"/>
      <c r="AF187" s="846"/>
      <c r="AG187" s="846"/>
      <c r="AH187" s="846"/>
      <c r="AI187" s="846"/>
      <c r="AJ187" s="846"/>
      <c r="AK187" s="846"/>
      <c r="AL187" s="846"/>
      <c r="AM187" s="846"/>
      <c r="AN187" s="846"/>
      <c r="AO187" s="846"/>
      <c r="AP187" s="846"/>
      <c r="AQ187" s="846"/>
      <c r="AR187" s="846"/>
      <c r="AS187" s="846"/>
      <c r="AT187" s="846"/>
      <c r="AU187" s="846"/>
      <c r="AV187" s="846"/>
      <c r="AW187" s="846"/>
      <c r="AX187" s="846"/>
      <c r="AY187" s="846"/>
      <c r="AZ187" s="346"/>
      <c r="BA187" s="558"/>
      <c r="BB187" s="557"/>
      <c r="BC187" s="415"/>
      <c r="BD187" s="408"/>
      <c r="BE187" s="408"/>
      <c r="BF187" s="408"/>
      <c r="BG187" s="419"/>
      <c r="BH187" s="415"/>
      <c r="BI187" s="408"/>
      <c r="BJ187" s="408"/>
      <c r="BK187" s="408"/>
      <c r="BL187" s="419"/>
      <c r="BM187" s="415"/>
      <c r="BN187" s="408"/>
      <c r="BO187" s="408"/>
      <c r="BP187" s="408"/>
      <c r="BQ187" s="419"/>
      <c r="BR187" s="415"/>
      <c r="BS187" s="408"/>
      <c r="BT187" s="408"/>
      <c r="BU187" s="408"/>
      <c r="BV187" s="408"/>
      <c r="BW187" s="408"/>
      <c r="BX187" s="408"/>
      <c r="BY187" s="409"/>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439" customFormat="true" ht="15" customHeight="true" x14ac:dyDescent="0.2">
      <c r="A188" s="145"/>
      <c r="B188" s="136"/>
      <c r="C188" s="87"/>
      <c r="D188" s="86"/>
      <c r="E188" s="86"/>
      <c r="F188" s="86"/>
      <c r="G188" s="85"/>
      <c r="H188" s="84"/>
      <c r="I188" s="86"/>
      <c r="J188" s="86"/>
      <c r="K188" s="86"/>
      <c r="L188" s="83"/>
      <c r="M188" s="87"/>
      <c r="N188" s="86"/>
      <c r="O188" s="86"/>
      <c r="P188" s="86"/>
      <c r="Q188" s="85"/>
      <c r="R188" s="84"/>
      <c r="S188" s="86"/>
      <c r="T188" s="86"/>
      <c r="U188" s="86"/>
      <c r="V188" s="86"/>
      <c r="W188" s="86"/>
      <c r="X188" s="86"/>
      <c r="Y188" s="83"/>
      <c r="Z188" s="846"/>
      <c r="AA188" s="846"/>
      <c r="AB188" s="846"/>
      <c r="AC188" s="846"/>
      <c r="AD188" s="846"/>
      <c r="AE188" s="846"/>
      <c r="AF188" s="846"/>
      <c r="AG188" s="846"/>
      <c r="AH188" s="846"/>
      <c r="AI188" s="846"/>
      <c r="AJ188" s="846"/>
      <c r="AK188" s="846"/>
      <c r="AL188" s="846"/>
      <c r="AM188" s="846"/>
      <c r="AN188" s="846"/>
      <c r="AO188" s="846"/>
      <c r="AP188" s="846"/>
      <c r="AQ188" s="846"/>
      <c r="AR188" s="846"/>
      <c r="AS188" s="846"/>
      <c r="AT188" s="846"/>
      <c r="AU188" s="846"/>
      <c r="AV188" s="846"/>
      <c r="AW188" s="846"/>
      <c r="AX188" s="846"/>
      <c r="AY188" s="846"/>
      <c r="AZ188" s="346"/>
      <c r="BA188" s="558"/>
      <c r="BB188" s="557"/>
      <c r="BC188" s="415"/>
      <c r="BD188" s="408"/>
      <c r="BE188" s="408"/>
      <c r="BF188" s="408"/>
      <c r="BG188" s="419"/>
      <c r="BH188" s="415"/>
      <c r="BI188" s="408"/>
      <c r="BJ188" s="408"/>
      <c r="BK188" s="408"/>
      <c r="BL188" s="419"/>
      <c r="BM188" s="415"/>
      <c r="BN188" s="408"/>
      <c r="BO188" s="408"/>
      <c r="BP188" s="408"/>
      <c r="BQ188" s="419"/>
      <c r="BR188" s="415"/>
      <c r="BS188" s="408"/>
      <c r="BT188" s="408"/>
      <c r="BU188" s="408"/>
      <c r="BV188" s="408"/>
      <c r="BW188" s="408"/>
      <c r="BX188" s="408"/>
      <c r="BY188" s="409"/>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439" customFormat="true" ht="15" customHeight="true" x14ac:dyDescent="0.2">
      <c r="A189" s="145"/>
      <c r="B189" s="136"/>
      <c r="C189" s="87"/>
      <c r="D189" s="86"/>
      <c r="E189" s="86"/>
      <c r="F189" s="86"/>
      <c r="G189" s="85"/>
      <c r="H189" s="84"/>
      <c r="I189" s="86"/>
      <c r="J189" s="86"/>
      <c r="K189" s="86"/>
      <c r="L189" s="83"/>
      <c r="M189" s="87"/>
      <c r="N189" s="86"/>
      <c r="O189" s="86"/>
      <c r="P189" s="86"/>
      <c r="Q189" s="85"/>
      <c r="R189" s="84"/>
      <c r="S189" s="86"/>
      <c r="T189" s="86"/>
      <c r="U189" s="86"/>
      <c r="V189" s="86"/>
      <c r="W189" s="86"/>
      <c r="X189" s="86"/>
      <c r="Y189" s="83"/>
      <c r="Z189" s="846"/>
      <c r="AA189" s="846"/>
      <c r="AB189" s="846"/>
      <c r="AC189" s="846"/>
      <c r="AD189" s="846"/>
      <c r="AE189" s="846"/>
      <c r="AF189" s="846"/>
      <c r="AG189" s="846"/>
      <c r="AH189" s="846"/>
      <c r="AI189" s="846"/>
      <c r="AJ189" s="846"/>
      <c r="AK189" s="846"/>
      <c r="AL189" s="846"/>
      <c r="AM189" s="846"/>
      <c r="AN189" s="846"/>
      <c r="AO189" s="846"/>
      <c r="AP189" s="846"/>
      <c r="AQ189" s="846"/>
      <c r="AR189" s="846"/>
      <c r="AS189" s="846"/>
      <c r="AT189" s="846"/>
      <c r="AU189" s="846"/>
      <c r="AV189" s="846"/>
      <c r="AW189" s="846"/>
      <c r="AX189" s="846"/>
      <c r="AY189" s="846"/>
      <c r="AZ189" s="346"/>
      <c r="BA189" s="558"/>
      <c r="BB189" s="557"/>
      <c r="BC189" s="415"/>
      <c r="BD189" s="408"/>
      <c r="BE189" s="408"/>
      <c r="BF189" s="408"/>
      <c r="BG189" s="419"/>
      <c r="BH189" s="415"/>
      <c r="BI189" s="408"/>
      <c r="BJ189" s="408"/>
      <c r="BK189" s="408"/>
      <c r="BL189" s="419"/>
      <c r="BM189" s="415"/>
      <c r="BN189" s="408"/>
      <c r="BO189" s="408"/>
      <c r="BP189" s="408"/>
      <c r="BQ189" s="419"/>
      <c r="BR189" s="415"/>
      <c r="BS189" s="408"/>
      <c r="BT189" s="408"/>
      <c r="BU189" s="408"/>
      <c r="BV189" s="408"/>
      <c r="BW189" s="408"/>
      <c r="BX189" s="408"/>
      <c r="BY189" s="409"/>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439" customFormat="true" ht="15" customHeight="true" x14ac:dyDescent="0.2">
      <c r="A190" s="145"/>
      <c r="B190" s="136"/>
      <c r="C190" s="87"/>
      <c r="D190" s="86"/>
      <c r="E190" s="86"/>
      <c r="F190" s="86"/>
      <c r="G190" s="85"/>
      <c r="H190" s="84"/>
      <c r="I190" s="86"/>
      <c r="J190" s="86"/>
      <c r="K190" s="86"/>
      <c r="L190" s="83"/>
      <c r="M190" s="87"/>
      <c r="N190" s="86"/>
      <c r="O190" s="86"/>
      <c r="P190" s="86"/>
      <c r="Q190" s="85"/>
      <c r="R190" s="84"/>
      <c r="S190" s="86"/>
      <c r="T190" s="86"/>
      <c r="U190" s="86"/>
      <c r="V190" s="86"/>
      <c r="W190" s="86"/>
      <c r="X190" s="86"/>
      <c r="Y190" s="83"/>
      <c r="Z190" s="846"/>
      <c r="AA190" s="846"/>
      <c r="AB190" s="846"/>
      <c r="AC190" s="846"/>
      <c r="AD190" s="846"/>
      <c r="AE190" s="846"/>
      <c r="AF190" s="846"/>
      <c r="AG190" s="846"/>
      <c r="AH190" s="846"/>
      <c r="AI190" s="846"/>
      <c r="AJ190" s="846"/>
      <c r="AK190" s="846"/>
      <c r="AL190" s="846"/>
      <c r="AM190" s="846"/>
      <c r="AN190" s="846"/>
      <c r="AO190" s="846"/>
      <c r="AP190" s="846"/>
      <c r="AQ190" s="846"/>
      <c r="AR190" s="846"/>
      <c r="AS190" s="846"/>
      <c r="AT190" s="846"/>
      <c r="AU190" s="846"/>
      <c r="AV190" s="846"/>
      <c r="AW190" s="846"/>
      <c r="AX190" s="846"/>
      <c r="AY190" s="846"/>
      <c r="AZ190" s="346"/>
      <c r="BA190" s="558"/>
      <c r="BB190" s="557"/>
      <c r="BC190" s="415"/>
      <c r="BD190" s="408"/>
      <c r="BE190" s="408"/>
      <c r="BF190" s="408"/>
      <c r="BG190" s="419"/>
      <c r="BH190" s="415"/>
      <c r="BI190" s="408"/>
      <c r="BJ190" s="408"/>
      <c r="BK190" s="408"/>
      <c r="BL190" s="419"/>
      <c r="BM190" s="415"/>
      <c r="BN190" s="408"/>
      <c r="BO190" s="408"/>
      <c r="BP190" s="408"/>
      <c r="BQ190" s="419"/>
      <c r="BR190" s="415"/>
      <c r="BS190" s="408"/>
      <c r="BT190" s="408"/>
      <c r="BU190" s="408"/>
      <c r="BV190" s="408"/>
      <c r="BW190" s="408"/>
      <c r="BX190" s="408"/>
      <c r="BY190" s="409"/>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439" customFormat="true" ht="15" customHeight="true" x14ac:dyDescent="0.2">
      <c r="A191" s="145"/>
      <c r="B191" s="136"/>
      <c r="C191" s="87"/>
      <c r="D191" s="86"/>
      <c r="E191" s="86"/>
      <c r="F191" s="86"/>
      <c r="G191" s="85"/>
      <c r="H191" s="84"/>
      <c r="I191" s="86"/>
      <c r="J191" s="86"/>
      <c r="K191" s="86"/>
      <c r="L191" s="83"/>
      <c r="M191" s="87"/>
      <c r="N191" s="86"/>
      <c r="O191" s="86"/>
      <c r="P191" s="86"/>
      <c r="Q191" s="85"/>
      <c r="R191" s="84"/>
      <c r="S191" s="86"/>
      <c r="T191" s="86"/>
      <c r="U191" s="86"/>
      <c r="V191" s="86"/>
      <c r="W191" s="86"/>
      <c r="X191" s="86"/>
      <c r="Y191" s="83"/>
      <c r="Z191" s="846"/>
      <c r="AA191" s="846"/>
      <c r="AB191" s="846"/>
      <c r="AC191" s="846"/>
      <c r="AD191" s="846"/>
      <c r="AE191" s="846"/>
      <c r="AF191" s="846"/>
      <c r="AG191" s="846"/>
      <c r="AH191" s="846"/>
      <c r="AI191" s="846"/>
      <c r="AJ191" s="846"/>
      <c r="AK191" s="846"/>
      <c r="AL191" s="846"/>
      <c r="AM191" s="846"/>
      <c r="AN191" s="846"/>
      <c r="AO191" s="846"/>
      <c r="AP191" s="846"/>
      <c r="AQ191" s="846"/>
      <c r="AR191" s="846"/>
      <c r="AS191" s="846"/>
      <c r="AT191" s="846"/>
      <c r="AU191" s="846"/>
      <c r="AV191" s="846"/>
      <c r="AW191" s="846"/>
      <c r="AX191" s="846"/>
      <c r="AY191" s="846"/>
      <c r="AZ191" s="346"/>
      <c r="BA191" s="558"/>
      <c r="BB191" s="557"/>
      <c r="BC191" s="415"/>
      <c r="BD191" s="408"/>
      <c r="BE191" s="408"/>
      <c r="BF191" s="408"/>
      <c r="BG191" s="419"/>
      <c r="BH191" s="415"/>
      <c r="BI191" s="408"/>
      <c r="BJ191" s="408"/>
      <c r="BK191" s="408"/>
      <c r="BL191" s="419"/>
      <c r="BM191" s="415"/>
      <c r="BN191" s="408"/>
      <c r="BO191" s="408"/>
      <c r="BP191" s="408"/>
      <c r="BQ191" s="419"/>
      <c r="BR191" s="415"/>
      <c r="BS191" s="408"/>
      <c r="BT191" s="408"/>
      <c r="BU191" s="408"/>
      <c r="BV191" s="408"/>
      <c r="BW191" s="408"/>
      <c r="BX191" s="408"/>
      <c r="BY191" s="409"/>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439" customFormat="true" ht="15" customHeight="true" x14ac:dyDescent="0.2">
      <c r="A192" s="145"/>
      <c r="B192" s="136"/>
      <c r="C192" s="87"/>
      <c r="D192" s="86"/>
      <c r="E192" s="86"/>
      <c r="F192" s="86"/>
      <c r="G192" s="85"/>
      <c r="H192" s="84"/>
      <c r="I192" s="86"/>
      <c r="J192" s="86"/>
      <c r="K192" s="86"/>
      <c r="L192" s="83"/>
      <c r="M192" s="87"/>
      <c r="N192" s="86"/>
      <c r="O192" s="86"/>
      <c r="P192" s="86"/>
      <c r="Q192" s="85"/>
      <c r="R192" s="84"/>
      <c r="S192" s="86"/>
      <c r="T192" s="86"/>
      <c r="U192" s="86"/>
      <c r="V192" s="86"/>
      <c r="W192" s="86"/>
      <c r="X192" s="86"/>
      <c r="Y192" s="83"/>
      <c r="Z192" s="846"/>
      <c r="AA192" s="846"/>
      <c r="AB192" s="846"/>
      <c r="AC192" s="846"/>
      <c r="AD192" s="846"/>
      <c r="AE192" s="846"/>
      <c r="AF192" s="846"/>
      <c r="AG192" s="846"/>
      <c r="AH192" s="846"/>
      <c r="AI192" s="846"/>
      <c r="AJ192" s="846"/>
      <c r="AK192" s="846"/>
      <c r="AL192" s="846"/>
      <c r="AM192" s="846"/>
      <c r="AN192" s="846"/>
      <c r="AO192" s="846"/>
      <c r="AP192" s="846"/>
      <c r="AQ192" s="846"/>
      <c r="AR192" s="846"/>
      <c r="AS192" s="846"/>
      <c r="AT192" s="846"/>
      <c r="AU192" s="846"/>
      <c r="AV192" s="846"/>
      <c r="AW192" s="846"/>
      <c r="AX192" s="846"/>
      <c r="AY192" s="846"/>
      <c r="AZ192" s="346"/>
      <c r="BA192" s="558"/>
      <c r="BB192" s="557"/>
      <c r="BC192" s="415"/>
      <c r="BD192" s="408"/>
      <c r="BE192" s="408"/>
      <c r="BF192" s="408"/>
      <c r="BG192" s="419"/>
      <c r="BH192" s="415"/>
      <c r="BI192" s="408"/>
      <c r="BJ192" s="408"/>
      <c r="BK192" s="408"/>
      <c r="BL192" s="419"/>
      <c r="BM192" s="415"/>
      <c r="BN192" s="408"/>
      <c r="BO192" s="408"/>
      <c r="BP192" s="408"/>
      <c r="BQ192" s="419"/>
      <c r="BR192" s="415"/>
      <c r="BS192" s="408"/>
      <c r="BT192" s="408"/>
      <c r="BU192" s="408"/>
      <c r="BV192" s="408"/>
      <c r="BW192" s="408"/>
      <c r="BX192" s="408"/>
      <c r="BY192" s="409"/>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439" customFormat="true" ht="15" customHeight="true" x14ac:dyDescent="0.2">
      <c r="A193" s="169"/>
      <c r="B193" s="135"/>
      <c r="C193" s="107"/>
      <c r="D193" s="114"/>
      <c r="E193" s="114"/>
      <c r="F193" s="114"/>
      <c r="G193" s="113"/>
      <c r="H193" s="106"/>
      <c r="I193" s="114"/>
      <c r="J193" s="114"/>
      <c r="K193" s="114"/>
      <c r="L193" s="105"/>
      <c r="M193" s="107"/>
      <c r="N193" s="114"/>
      <c r="O193" s="114"/>
      <c r="P193" s="114"/>
      <c r="Q193" s="113"/>
      <c r="R193" s="106"/>
      <c r="S193" s="114"/>
      <c r="T193" s="114"/>
      <c r="U193" s="114"/>
      <c r="V193" s="114"/>
      <c r="W193" s="114"/>
      <c r="X193" s="114"/>
      <c r="Y193" s="105"/>
      <c r="Z193" s="846"/>
      <c r="AA193" s="846"/>
      <c r="AB193" s="846"/>
      <c r="AC193" s="846"/>
      <c r="AD193" s="846"/>
      <c r="AE193" s="846"/>
      <c r="AF193" s="846"/>
      <c r="AG193" s="846"/>
      <c r="AH193" s="846"/>
      <c r="AI193" s="846"/>
      <c r="AJ193" s="846"/>
      <c r="AK193" s="846"/>
      <c r="AL193" s="846"/>
      <c r="AM193" s="846"/>
      <c r="AN193" s="846"/>
      <c r="AO193" s="846"/>
      <c r="AP193" s="846"/>
      <c r="AQ193" s="846"/>
      <c r="AR193" s="846"/>
      <c r="AS193" s="846"/>
      <c r="AT193" s="846"/>
      <c r="AU193" s="846"/>
      <c r="AV193" s="846"/>
      <c r="AW193" s="846"/>
      <c r="AX193" s="846"/>
      <c r="AY193" s="846"/>
      <c r="AZ193" s="346"/>
      <c r="BA193" s="558"/>
      <c r="BB193" s="557"/>
      <c r="BC193" s="415"/>
      <c r="BD193" s="408"/>
      <c r="BE193" s="408"/>
      <c r="BF193" s="408"/>
      <c r="BG193" s="419"/>
      <c r="BH193" s="415"/>
      <c r="BI193" s="408"/>
      <c r="BJ193" s="408"/>
      <c r="BK193" s="408"/>
      <c r="BL193" s="419"/>
      <c r="BM193" s="415"/>
      <c r="BN193" s="408"/>
      <c r="BO193" s="408"/>
      <c r="BP193" s="408"/>
      <c r="BQ193" s="419"/>
      <c r="BR193" s="415"/>
      <c r="BS193" s="408"/>
      <c r="BT193" s="408"/>
      <c r="BU193" s="408"/>
      <c r="BV193" s="408"/>
      <c r="BW193" s="408"/>
      <c r="BX193" s="408"/>
      <c r="BY193" s="409"/>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318" customFormat="true" ht="15" customHeight="true" x14ac:dyDescent="0.2">
      <c r="A194" s="168"/>
      <c r="B194" s="134"/>
      <c r="C194" s="107"/>
      <c r="D194" s="114"/>
      <c r="E194" s="114"/>
      <c r="F194" s="114"/>
      <c r="G194" s="113"/>
      <c r="H194" s="106"/>
      <c r="I194" s="114"/>
      <c r="J194" s="114"/>
      <c r="K194" s="114"/>
      <c r="L194" s="105"/>
      <c r="M194" s="107"/>
      <c r="N194" s="114"/>
      <c r="O194" s="114"/>
      <c r="P194" s="114"/>
      <c r="Q194" s="113"/>
      <c r="R194" s="106"/>
      <c r="S194" s="114"/>
      <c r="T194" s="114"/>
      <c r="U194" s="114"/>
      <c r="V194" s="114"/>
      <c r="W194" s="114"/>
      <c r="X194" s="114"/>
      <c r="Y194" s="105"/>
      <c r="Z194" s="846"/>
      <c r="AA194" s="846"/>
      <c r="AB194" s="846"/>
      <c r="AC194" s="846"/>
      <c r="AD194" s="846"/>
      <c r="AE194" s="846"/>
      <c r="AF194" s="846"/>
      <c r="AG194" s="846"/>
      <c r="AH194" s="846"/>
      <c r="AI194" s="846"/>
      <c r="AJ194" s="846"/>
      <c r="AK194" s="846"/>
      <c r="AL194" s="846"/>
      <c r="AM194" s="846"/>
      <c r="AN194" s="846"/>
      <c r="AO194" s="846"/>
      <c r="AP194" s="846"/>
      <c r="AQ194" s="846"/>
      <c r="AR194" s="846"/>
      <c r="AS194" s="846"/>
      <c r="AT194" s="846"/>
      <c r="AU194" s="846"/>
      <c r="AV194" s="846"/>
      <c r="AW194" s="846"/>
      <c r="AX194" s="846"/>
      <c r="AY194" s="846"/>
      <c r="AZ194" s="346"/>
      <c r="BA194" s="558"/>
      <c r="BB194" s="557"/>
      <c r="BC194" s="415"/>
      <c r="BD194" s="408"/>
      <c r="BE194" s="408"/>
      <c r="BF194" s="408"/>
      <c r="BG194" s="419"/>
      <c r="BH194" s="415"/>
      <c r="BI194" s="408"/>
      <c r="BJ194" s="408"/>
      <c r="BK194" s="408"/>
      <c r="BL194" s="419"/>
      <c r="BM194" s="415"/>
      <c r="BN194" s="408"/>
      <c r="BO194" s="408"/>
      <c r="BP194" s="408"/>
      <c r="BQ194" s="419"/>
      <c r="BR194" s="415"/>
      <c r="BS194" s="408"/>
      <c r="BT194" s="408"/>
      <c r="BU194" s="408"/>
      <c r="BV194" s="408"/>
      <c r="BW194" s="408"/>
      <c r="BX194" s="408"/>
      <c r="BY194" s="409"/>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318" customFormat="true" ht="15" customHeight="true" x14ac:dyDescent="0.2">
      <c r="A195" s="168"/>
      <c r="B195" s="134"/>
      <c r="C195" s="107"/>
      <c r="D195" s="114"/>
      <c r="E195" s="114"/>
      <c r="F195" s="114"/>
      <c r="G195" s="113"/>
      <c r="H195" s="106"/>
      <c r="I195" s="114"/>
      <c r="J195" s="114"/>
      <c r="K195" s="114"/>
      <c r="L195" s="105"/>
      <c r="M195" s="107"/>
      <c r="N195" s="114"/>
      <c r="O195" s="114"/>
      <c r="P195" s="114"/>
      <c r="Q195" s="113"/>
      <c r="R195" s="106"/>
      <c r="S195" s="114"/>
      <c r="T195" s="114"/>
      <c r="U195" s="114"/>
      <c r="V195" s="114"/>
      <c r="W195" s="114"/>
      <c r="X195" s="114"/>
      <c r="Y195" s="105"/>
      <c r="Z195" s="846"/>
      <c r="AA195" s="846"/>
      <c r="AB195" s="846"/>
      <c r="AC195" s="846"/>
      <c r="AD195" s="846"/>
      <c r="AE195" s="846"/>
      <c r="AF195" s="846"/>
      <c r="AG195" s="846"/>
      <c r="AH195" s="846"/>
      <c r="AI195" s="846"/>
      <c r="AJ195" s="846"/>
      <c r="AK195" s="846"/>
      <c r="AL195" s="846"/>
      <c r="AM195" s="846"/>
      <c r="AN195" s="846"/>
      <c r="AO195" s="846"/>
      <c r="AP195" s="846"/>
      <c r="AQ195" s="846"/>
      <c r="AR195" s="846"/>
      <c r="AS195" s="846"/>
      <c r="AT195" s="846"/>
      <c r="AU195" s="846"/>
      <c r="AV195" s="846"/>
      <c r="AW195" s="846"/>
      <c r="AX195" s="846"/>
      <c r="AY195" s="846"/>
      <c r="AZ195" s="346"/>
      <c r="BA195" s="558"/>
      <c r="BB195" s="557"/>
      <c r="BC195" s="415"/>
      <c r="BD195" s="408"/>
      <c r="BE195" s="408"/>
      <c r="BF195" s="408"/>
      <c r="BG195" s="419"/>
      <c r="BH195" s="415"/>
      <c r="BI195" s="408"/>
      <c r="BJ195" s="408"/>
      <c r="BK195" s="408"/>
      <c r="BL195" s="419"/>
      <c r="BM195" s="415"/>
      <c r="BN195" s="408"/>
      <c r="BO195" s="408"/>
      <c r="BP195" s="408"/>
      <c r="BQ195" s="419"/>
      <c r="BR195" s="415"/>
      <c r="BS195" s="408"/>
      <c r="BT195" s="408"/>
      <c r="BU195" s="408"/>
      <c r="BV195" s="408"/>
      <c r="BW195" s="408"/>
      <c r="BX195" s="408"/>
      <c r="BY195" s="409"/>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318" customFormat="true" ht="15" customHeight="true" x14ac:dyDescent="0.2">
      <c r="A196" s="168"/>
      <c r="B196" s="134"/>
      <c r="C196" s="107"/>
      <c r="D196" s="114"/>
      <c r="E196" s="114"/>
      <c r="F196" s="114"/>
      <c r="G196" s="113"/>
      <c r="H196" s="106"/>
      <c r="I196" s="114"/>
      <c r="J196" s="114"/>
      <c r="K196" s="114"/>
      <c r="L196" s="105"/>
      <c r="M196" s="107"/>
      <c r="N196" s="114"/>
      <c r="O196" s="114"/>
      <c r="P196" s="114"/>
      <c r="Q196" s="113"/>
      <c r="R196" s="106"/>
      <c r="S196" s="114"/>
      <c r="T196" s="114"/>
      <c r="U196" s="114"/>
      <c r="V196" s="114"/>
      <c r="W196" s="114"/>
      <c r="X196" s="114"/>
      <c r="Y196" s="105"/>
      <c r="Z196" s="846"/>
      <c r="AA196" s="846"/>
      <c r="AB196" s="846"/>
      <c r="AC196" s="846"/>
      <c r="AD196" s="846"/>
      <c r="AE196" s="846"/>
      <c r="AF196" s="846"/>
      <c r="AG196" s="846"/>
      <c r="AH196" s="846"/>
      <c r="AI196" s="846"/>
      <c r="AJ196" s="846"/>
      <c r="AK196" s="846"/>
      <c r="AL196" s="846"/>
      <c r="AM196" s="846"/>
      <c r="AN196" s="846"/>
      <c r="AO196" s="846"/>
      <c r="AP196" s="846"/>
      <c r="AQ196" s="846"/>
      <c r="AR196" s="846"/>
      <c r="AS196" s="846"/>
      <c r="AT196" s="846"/>
      <c r="AU196" s="846"/>
      <c r="AV196" s="846"/>
      <c r="AW196" s="846"/>
      <c r="AX196" s="846"/>
      <c r="AY196" s="846"/>
      <c r="AZ196" s="346"/>
      <c r="BA196" s="558"/>
      <c r="BB196" s="557"/>
      <c r="BC196" s="415"/>
      <c r="BD196" s="408"/>
      <c r="BE196" s="408"/>
      <c r="BF196" s="408"/>
      <c r="BG196" s="419"/>
      <c r="BH196" s="415"/>
      <c r="BI196" s="408"/>
      <c r="BJ196" s="408"/>
      <c r="BK196" s="408"/>
      <c r="BL196" s="419"/>
      <c r="BM196" s="415"/>
      <c r="BN196" s="408"/>
      <c r="BO196" s="408"/>
      <c r="BP196" s="408"/>
      <c r="BQ196" s="419"/>
      <c r="BR196" s="415"/>
      <c r="BS196" s="408"/>
      <c r="BT196" s="408"/>
      <c r="BU196" s="408"/>
      <c r="BV196" s="408"/>
      <c r="BW196" s="408"/>
      <c r="BX196" s="408"/>
      <c r="BY196" s="409"/>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318" customFormat="true" ht="15" customHeight="true" x14ac:dyDescent="0.2">
      <c r="A197" s="168"/>
      <c r="B197" s="134"/>
      <c r="C197" s="107"/>
      <c r="D197" s="114"/>
      <c r="E197" s="114"/>
      <c r="F197" s="114"/>
      <c r="G197" s="113"/>
      <c r="H197" s="106"/>
      <c r="I197" s="114"/>
      <c r="J197" s="114"/>
      <c r="K197" s="114"/>
      <c r="L197" s="105"/>
      <c r="M197" s="107"/>
      <c r="N197" s="114"/>
      <c r="O197" s="114"/>
      <c r="P197" s="114"/>
      <c r="Q197" s="113"/>
      <c r="R197" s="106"/>
      <c r="S197" s="114"/>
      <c r="T197" s="114"/>
      <c r="U197" s="114"/>
      <c r="V197" s="114"/>
      <c r="W197" s="114"/>
      <c r="X197" s="114"/>
      <c r="Y197" s="105"/>
      <c r="Z197" s="846"/>
      <c r="AA197" s="846"/>
      <c r="AB197" s="846"/>
      <c r="AC197" s="846"/>
      <c r="AD197" s="846"/>
      <c r="AE197" s="846"/>
      <c r="AF197" s="846"/>
      <c r="AG197" s="846"/>
      <c r="AH197" s="846"/>
      <c r="AI197" s="846"/>
      <c r="AJ197" s="846"/>
      <c r="AK197" s="846"/>
      <c r="AL197" s="846"/>
      <c r="AM197" s="846"/>
      <c r="AN197" s="846"/>
      <c r="AO197" s="846"/>
      <c r="AP197" s="846"/>
      <c r="AQ197" s="846"/>
      <c r="AR197" s="846"/>
      <c r="AS197" s="846"/>
      <c r="AT197" s="846"/>
      <c r="AU197" s="846"/>
      <c r="AV197" s="846"/>
      <c r="AW197" s="846"/>
      <c r="AX197" s="846"/>
      <c r="AY197" s="846"/>
      <c r="AZ197" s="346"/>
      <c r="BA197" s="558"/>
      <c r="BB197" s="557"/>
      <c r="BC197" s="415"/>
      <c r="BD197" s="408"/>
      <c r="BE197" s="408"/>
      <c r="BF197" s="408"/>
      <c r="BG197" s="419"/>
      <c r="BH197" s="415"/>
      <c r="BI197" s="408"/>
      <c r="BJ197" s="408"/>
      <c r="BK197" s="408"/>
      <c r="BL197" s="419"/>
      <c r="BM197" s="415"/>
      <c r="BN197" s="408"/>
      <c r="BO197" s="408"/>
      <c r="BP197" s="408"/>
      <c r="BQ197" s="419"/>
      <c r="BR197" s="415"/>
      <c r="BS197" s="408"/>
      <c r="BT197" s="408"/>
      <c r="BU197" s="408"/>
      <c r="BV197" s="408"/>
      <c r="BW197" s="408"/>
      <c r="BX197" s="408"/>
      <c r="BY197" s="409"/>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318" customFormat="true" ht="15" customHeight="true" x14ac:dyDescent="0.2">
      <c r="A198" s="168"/>
      <c r="B198" s="134"/>
      <c r="C198" s="107"/>
      <c r="D198" s="114"/>
      <c r="E198" s="114"/>
      <c r="F198" s="114"/>
      <c r="G198" s="113"/>
      <c r="H198" s="106"/>
      <c r="I198" s="114"/>
      <c r="J198" s="114"/>
      <c r="K198" s="114"/>
      <c r="L198" s="105"/>
      <c r="M198" s="107"/>
      <c r="N198" s="114"/>
      <c r="O198" s="114"/>
      <c r="P198" s="114"/>
      <c r="Q198" s="113"/>
      <c r="R198" s="106"/>
      <c r="S198" s="114"/>
      <c r="T198" s="114"/>
      <c r="U198" s="114"/>
      <c r="V198" s="114"/>
      <c r="W198" s="114"/>
      <c r="X198" s="114"/>
      <c r="Y198" s="105"/>
      <c r="Z198" s="846"/>
      <c r="AA198" s="846"/>
      <c r="AB198" s="846"/>
      <c r="AC198" s="846"/>
      <c r="AD198" s="846"/>
      <c r="AE198" s="846"/>
      <c r="AF198" s="846"/>
      <c r="AG198" s="846"/>
      <c r="AH198" s="846"/>
      <c r="AI198" s="846"/>
      <c r="AJ198" s="846"/>
      <c r="AK198" s="846"/>
      <c r="AL198" s="846"/>
      <c r="AM198" s="846"/>
      <c r="AN198" s="846"/>
      <c r="AO198" s="846"/>
      <c r="AP198" s="846"/>
      <c r="AQ198" s="846"/>
      <c r="AR198" s="846"/>
      <c r="AS198" s="846"/>
      <c r="AT198" s="846"/>
      <c r="AU198" s="846"/>
      <c r="AV198" s="846"/>
      <c r="AW198" s="846"/>
      <c r="AX198" s="846"/>
      <c r="AY198" s="846"/>
      <c r="AZ198" s="346"/>
      <c r="BA198" s="558"/>
      <c r="BB198" s="557"/>
      <c r="BC198" s="415"/>
      <c r="BD198" s="408"/>
      <c r="BE198" s="408"/>
      <c r="BF198" s="408"/>
      <c r="BG198" s="419"/>
      <c r="BH198" s="415"/>
      <c r="BI198" s="408"/>
      <c r="BJ198" s="408"/>
      <c r="BK198" s="408"/>
      <c r="BL198" s="419"/>
      <c r="BM198" s="415"/>
      <c r="BN198" s="408"/>
      <c r="BO198" s="408"/>
      <c r="BP198" s="408"/>
      <c r="BQ198" s="419"/>
      <c r="BR198" s="415"/>
      <c r="BS198" s="408"/>
      <c r="BT198" s="408"/>
      <c r="BU198" s="408"/>
      <c r="BV198" s="408"/>
      <c r="BW198" s="408"/>
      <c r="BX198" s="408"/>
      <c r="BY198" s="409"/>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318" customFormat="true" ht="15" customHeight="true" x14ac:dyDescent="0.2">
      <c r="A199" s="168"/>
      <c r="B199" s="134"/>
      <c r="C199" s="107"/>
      <c r="D199" s="114"/>
      <c r="E199" s="114"/>
      <c r="F199" s="114"/>
      <c r="G199" s="113"/>
      <c r="H199" s="106"/>
      <c r="I199" s="114"/>
      <c r="J199" s="114"/>
      <c r="K199" s="114"/>
      <c r="L199" s="105"/>
      <c r="M199" s="107"/>
      <c r="N199" s="114"/>
      <c r="O199" s="114"/>
      <c r="P199" s="114"/>
      <c r="Q199" s="113"/>
      <c r="R199" s="106"/>
      <c r="S199" s="114"/>
      <c r="T199" s="114"/>
      <c r="U199" s="114"/>
      <c r="V199" s="114"/>
      <c r="W199" s="114"/>
      <c r="X199" s="114"/>
      <c r="Y199" s="105"/>
      <c r="Z199" s="846"/>
      <c r="AA199" s="846"/>
      <c r="AB199" s="846"/>
      <c r="AC199" s="846"/>
      <c r="AD199" s="846"/>
      <c r="AE199" s="846"/>
      <c r="AF199" s="846"/>
      <c r="AG199" s="846"/>
      <c r="AH199" s="846"/>
      <c r="AI199" s="846"/>
      <c r="AJ199" s="846"/>
      <c r="AK199" s="846"/>
      <c r="AL199" s="846"/>
      <c r="AM199" s="846"/>
      <c r="AN199" s="846"/>
      <c r="AO199" s="846"/>
      <c r="AP199" s="846"/>
      <c r="AQ199" s="846"/>
      <c r="AR199" s="846"/>
      <c r="AS199" s="846"/>
      <c r="AT199" s="846"/>
      <c r="AU199" s="846"/>
      <c r="AV199" s="846"/>
      <c r="AW199" s="846"/>
      <c r="AX199" s="846"/>
      <c r="AY199" s="846"/>
      <c r="AZ199" s="346"/>
      <c r="BA199" s="558"/>
      <c r="BB199" s="557"/>
      <c r="BC199" s="415"/>
      <c r="BD199" s="408"/>
      <c r="BE199" s="408"/>
      <c r="BF199" s="408"/>
      <c r="BG199" s="419"/>
      <c r="BH199" s="415"/>
      <c r="BI199" s="408"/>
      <c r="BJ199" s="408"/>
      <c r="BK199" s="408"/>
      <c r="BL199" s="419"/>
      <c r="BM199" s="415"/>
      <c r="BN199" s="408"/>
      <c r="BO199" s="408"/>
      <c r="BP199" s="408"/>
      <c r="BQ199" s="419"/>
      <c r="BR199" s="415"/>
      <c r="BS199" s="408"/>
      <c r="BT199" s="408"/>
      <c r="BU199" s="408"/>
      <c r="BV199" s="408"/>
      <c r="BW199" s="408"/>
      <c r="BX199" s="408"/>
      <c r="BY199" s="409"/>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318" customFormat="true" ht="15" customHeight="true" x14ac:dyDescent="0.2">
      <c r="A200" s="168"/>
      <c r="B200" s="134"/>
      <c r="C200" s="107"/>
      <c r="D200" s="114"/>
      <c r="E200" s="114"/>
      <c r="F200" s="114"/>
      <c r="G200" s="113"/>
      <c r="H200" s="106"/>
      <c r="I200" s="114"/>
      <c r="J200" s="114"/>
      <c r="K200" s="114"/>
      <c r="L200" s="105"/>
      <c r="M200" s="107"/>
      <c r="N200" s="114"/>
      <c r="O200" s="114"/>
      <c r="P200" s="114"/>
      <c r="Q200" s="113"/>
      <c r="R200" s="106"/>
      <c r="S200" s="114"/>
      <c r="T200" s="114"/>
      <c r="U200" s="114"/>
      <c r="V200" s="114"/>
      <c r="W200" s="114"/>
      <c r="X200" s="114"/>
      <c r="Y200" s="105"/>
      <c r="Z200" s="846"/>
      <c r="AA200" s="846"/>
      <c r="AB200" s="846"/>
      <c r="AC200" s="846"/>
      <c r="AD200" s="846"/>
      <c r="AE200" s="846"/>
      <c r="AF200" s="846"/>
      <c r="AG200" s="846"/>
      <c r="AH200" s="846"/>
      <c r="AI200" s="846"/>
      <c r="AJ200" s="846"/>
      <c r="AK200" s="846"/>
      <c r="AL200" s="846"/>
      <c r="AM200" s="846"/>
      <c r="AN200" s="846"/>
      <c r="AO200" s="846"/>
      <c r="AP200" s="846"/>
      <c r="AQ200" s="846"/>
      <c r="AR200" s="846"/>
      <c r="AS200" s="846"/>
      <c r="AT200" s="846"/>
      <c r="AU200" s="846"/>
      <c r="AV200" s="846"/>
      <c r="AW200" s="846"/>
      <c r="AX200" s="846"/>
      <c r="AY200" s="846"/>
      <c r="AZ200" s="346"/>
      <c r="BA200" s="558"/>
      <c r="BB200" s="557"/>
      <c r="BC200" s="415"/>
      <c r="BD200" s="408"/>
      <c r="BE200" s="408"/>
      <c r="BF200" s="408"/>
      <c r="BG200" s="419"/>
      <c r="BH200" s="415"/>
      <c r="BI200" s="408"/>
      <c r="BJ200" s="408"/>
      <c r="BK200" s="408"/>
      <c r="BL200" s="419"/>
      <c r="BM200" s="415"/>
      <c r="BN200" s="408"/>
      <c r="BO200" s="408"/>
      <c r="BP200" s="408"/>
      <c r="BQ200" s="419"/>
      <c r="BR200" s="415"/>
      <c r="BS200" s="408"/>
      <c r="BT200" s="408"/>
      <c r="BU200" s="408"/>
      <c r="BV200" s="408"/>
      <c r="BW200" s="408"/>
      <c r="BX200" s="408"/>
      <c r="BY200" s="409"/>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318" customFormat="true" ht="15" customHeight="true" x14ac:dyDescent="0.2">
      <c r="A201" s="168"/>
      <c r="B201" s="134"/>
      <c r="C201" s="107"/>
      <c r="D201" s="114"/>
      <c r="E201" s="114"/>
      <c r="F201" s="114"/>
      <c r="G201" s="113"/>
      <c r="H201" s="106"/>
      <c r="I201" s="114"/>
      <c r="J201" s="114"/>
      <c r="K201" s="114"/>
      <c r="L201" s="105"/>
      <c r="M201" s="107"/>
      <c r="N201" s="114"/>
      <c r="O201" s="114"/>
      <c r="P201" s="114"/>
      <c r="Q201" s="113"/>
      <c r="R201" s="106"/>
      <c r="S201" s="114"/>
      <c r="T201" s="114"/>
      <c r="U201" s="114"/>
      <c r="V201" s="114"/>
      <c r="W201" s="114"/>
      <c r="X201" s="114"/>
      <c r="Y201" s="105"/>
      <c r="Z201" s="846"/>
      <c r="AA201" s="846"/>
      <c r="AB201" s="846"/>
      <c r="AC201" s="846"/>
      <c r="AD201" s="846"/>
      <c r="AE201" s="846"/>
      <c r="AF201" s="846"/>
      <c r="AG201" s="846"/>
      <c r="AH201" s="846"/>
      <c r="AI201" s="846"/>
      <c r="AJ201" s="846"/>
      <c r="AK201" s="846"/>
      <c r="AL201" s="846"/>
      <c r="AM201" s="846"/>
      <c r="AN201" s="846"/>
      <c r="AO201" s="846"/>
      <c r="AP201" s="846"/>
      <c r="AQ201" s="846"/>
      <c r="AR201" s="846"/>
      <c r="AS201" s="846"/>
      <c r="AT201" s="846"/>
      <c r="AU201" s="846"/>
      <c r="AV201" s="846"/>
      <c r="AW201" s="846"/>
      <c r="AX201" s="846"/>
      <c r="AY201" s="846"/>
      <c r="AZ201" s="346"/>
      <c r="BA201" s="558"/>
      <c r="BB201" s="557"/>
      <c r="BC201" s="415"/>
      <c r="BD201" s="408"/>
      <c r="BE201" s="408"/>
      <c r="BF201" s="408"/>
      <c r="BG201" s="419"/>
      <c r="BH201" s="415"/>
      <c r="BI201" s="408"/>
      <c r="BJ201" s="408"/>
      <c r="BK201" s="408"/>
      <c r="BL201" s="419"/>
      <c r="BM201" s="415"/>
      <c r="BN201" s="408"/>
      <c r="BO201" s="408"/>
      <c r="BP201" s="408"/>
      <c r="BQ201" s="419"/>
      <c r="BR201" s="415"/>
      <c r="BS201" s="408"/>
      <c r="BT201" s="408"/>
      <c r="BU201" s="408"/>
      <c r="BV201" s="408"/>
      <c r="BW201" s="408"/>
      <c r="BX201" s="408"/>
      <c r="BY201" s="409"/>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439" customFormat="true" ht="15" customHeight="true" x14ac:dyDescent="0.2">
      <c r="A202" s="1014"/>
      <c r="B202" s="136"/>
      <c r="C202" s="126"/>
      <c r="D202" s="125"/>
      <c r="E202" s="125"/>
      <c r="F202" s="125"/>
      <c r="G202" s="124"/>
      <c r="H202" s="123"/>
      <c r="I202" s="125"/>
      <c r="J202" s="125"/>
      <c r="K202" s="125"/>
      <c r="L202" s="122"/>
      <c r="M202" s="126"/>
      <c r="N202" s="125"/>
      <c r="O202" s="125"/>
      <c r="P202" s="125"/>
      <c r="Q202" s="124"/>
      <c r="R202" s="123"/>
      <c r="S202" s="125"/>
      <c r="T202" s="125"/>
      <c r="U202" s="125"/>
      <c r="V202" s="125"/>
      <c r="W202" s="125"/>
      <c r="X202" s="125"/>
      <c r="Y202" s="122"/>
      <c r="Z202" s="846"/>
      <c r="AA202" s="846"/>
      <c r="AB202" s="846"/>
      <c r="AC202" s="846"/>
      <c r="AD202" s="846"/>
      <c r="AE202" s="846"/>
      <c r="AF202" s="846"/>
      <c r="AG202" s="846"/>
      <c r="AH202" s="846"/>
      <c r="AI202" s="846"/>
      <c r="AJ202" s="846"/>
      <c r="AK202" s="846"/>
      <c r="AL202" s="846"/>
      <c r="AM202" s="846"/>
      <c r="AN202" s="846"/>
      <c r="AO202" s="846"/>
      <c r="AP202" s="846"/>
      <c r="AQ202" s="846"/>
      <c r="AR202" s="846"/>
      <c r="AS202" s="846"/>
      <c r="AT202" s="846"/>
      <c r="AU202" s="846"/>
      <c r="AV202" s="846"/>
      <c r="AW202" s="846"/>
      <c r="AX202" s="846"/>
      <c r="AY202" s="846"/>
      <c r="AZ202" s="346"/>
      <c r="BA202" s="558"/>
      <c r="BB202" s="557"/>
      <c r="BC202" s="415"/>
      <c r="BD202" s="408"/>
      <c r="BE202" s="408"/>
      <c r="BF202" s="408"/>
      <c r="BG202" s="419"/>
      <c r="BH202" s="415"/>
      <c r="BI202" s="408"/>
      <c r="BJ202" s="408"/>
      <c r="BK202" s="408"/>
      <c r="BL202" s="419"/>
      <c r="BM202" s="415"/>
      <c r="BN202" s="408"/>
      <c r="BO202" s="408"/>
      <c r="BP202" s="408"/>
      <c r="BQ202" s="419"/>
      <c r="BR202" s="415"/>
      <c r="BS202" s="408"/>
      <c r="BT202" s="408"/>
      <c r="BU202" s="408"/>
      <c r="BV202" s="408"/>
      <c r="BW202" s="408"/>
      <c r="BX202" s="408"/>
      <c r="BY202" s="409"/>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439" customFormat="true" ht="15" customHeight="true" x14ac:dyDescent="0.2">
      <c r="A203" s="1014"/>
      <c r="B203" s="136"/>
      <c r="C203" s="126"/>
      <c r="D203" s="125"/>
      <c r="E203" s="125"/>
      <c r="F203" s="125"/>
      <c r="G203" s="124"/>
      <c r="H203" s="123"/>
      <c r="I203" s="125"/>
      <c r="J203" s="125"/>
      <c r="K203" s="125"/>
      <c r="L203" s="122"/>
      <c r="M203" s="126"/>
      <c r="N203" s="125"/>
      <c r="O203" s="125"/>
      <c r="P203" s="125"/>
      <c r="Q203" s="124"/>
      <c r="R203" s="123"/>
      <c r="S203" s="125"/>
      <c r="T203" s="125"/>
      <c r="U203" s="125"/>
      <c r="V203" s="125"/>
      <c r="W203" s="125"/>
      <c r="X203" s="125"/>
      <c r="Y203" s="122"/>
      <c r="Z203" s="846"/>
      <c r="AA203" s="846"/>
      <c r="AB203" s="846"/>
      <c r="AC203" s="846"/>
      <c r="AD203" s="846"/>
      <c r="AE203" s="846"/>
      <c r="AF203" s="846"/>
      <c r="AG203" s="846"/>
      <c r="AH203" s="846"/>
      <c r="AI203" s="846"/>
      <c r="AJ203" s="846"/>
      <c r="AK203" s="846"/>
      <c r="AL203" s="846"/>
      <c r="AM203" s="846"/>
      <c r="AN203" s="846"/>
      <c r="AO203" s="846"/>
      <c r="AP203" s="846"/>
      <c r="AQ203" s="846"/>
      <c r="AR203" s="846"/>
      <c r="AS203" s="846"/>
      <c r="AT203" s="846"/>
      <c r="AU203" s="846"/>
      <c r="AV203" s="846"/>
      <c r="AW203" s="846"/>
      <c r="AX203" s="846"/>
      <c r="AY203" s="846"/>
      <c r="AZ203" s="346"/>
      <c r="BA203" s="558"/>
      <c r="BB203" s="557"/>
      <c r="BC203" s="415"/>
      <c r="BD203" s="408"/>
      <c r="BE203" s="408"/>
      <c r="BF203" s="408"/>
      <c r="BG203" s="419"/>
      <c r="BH203" s="415"/>
      <c r="BI203" s="408"/>
      <c r="BJ203" s="408"/>
      <c r="BK203" s="408"/>
      <c r="BL203" s="419"/>
      <c r="BM203" s="415"/>
      <c r="BN203" s="408"/>
      <c r="BO203" s="408"/>
      <c r="BP203" s="408"/>
      <c r="BQ203" s="419"/>
      <c r="BR203" s="415"/>
      <c r="BS203" s="408"/>
      <c r="BT203" s="408"/>
      <c r="BU203" s="408"/>
      <c r="BV203" s="408"/>
      <c r="BW203" s="408"/>
      <c r="BX203" s="408"/>
      <c r="BY203" s="409"/>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439" customFormat="true" ht="15" customHeight="true" x14ac:dyDescent="0.2">
      <c r="A204" s="1014"/>
      <c r="B204" s="136"/>
      <c r="C204" s="126"/>
      <c r="D204" s="125"/>
      <c r="E204" s="125"/>
      <c r="F204" s="125"/>
      <c r="G204" s="124"/>
      <c r="H204" s="123"/>
      <c r="I204" s="125"/>
      <c r="J204" s="125"/>
      <c r="K204" s="125"/>
      <c r="L204" s="122"/>
      <c r="M204" s="126"/>
      <c r="N204" s="125"/>
      <c r="O204" s="125"/>
      <c r="P204" s="125"/>
      <c r="Q204" s="124"/>
      <c r="R204" s="123"/>
      <c r="S204" s="125"/>
      <c r="T204" s="125"/>
      <c r="U204" s="125"/>
      <c r="V204" s="125"/>
      <c r="W204" s="125"/>
      <c r="X204" s="125"/>
      <c r="Y204" s="122"/>
      <c r="Z204" s="846"/>
      <c r="AA204" s="846"/>
      <c r="AB204" s="846"/>
      <c r="AC204" s="846"/>
      <c r="AD204" s="846"/>
      <c r="AE204" s="846"/>
      <c r="AF204" s="846"/>
      <c r="AG204" s="846"/>
      <c r="AH204" s="846"/>
      <c r="AI204" s="846"/>
      <c r="AJ204" s="846"/>
      <c r="AK204" s="846"/>
      <c r="AL204" s="846"/>
      <c r="AM204" s="846"/>
      <c r="AN204" s="846"/>
      <c r="AO204" s="846"/>
      <c r="AP204" s="846"/>
      <c r="AQ204" s="846"/>
      <c r="AR204" s="846"/>
      <c r="AS204" s="846"/>
      <c r="AT204" s="846"/>
      <c r="AU204" s="846"/>
      <c r="AV204" s="846"/>
      <c r="AW204" s="846"/>
      <c r="AX204" s="846"/>
      <c r="AY204" s="846"/>
      <c r="AZ204" s="346"/>
      <c r="BA204" s="558"/>
      <c r="BB204" s="557"/>
      <c r="BC204" s="415"/>
      <c r="BD204" s="408"/>
      <c r="BE204" s="408"/>
      <c r="BF204" s="408"/>
      <c r="BG204" s="419"/>
      <c r="BH204" s="415"/>
      <c r="BI204" s="408"/>
      <c r="BJ204" s="408"/>
      <c r="BK204" s="408"/>
      <c r="BL204" s="419"/>
      <c r="BM204" s="415"/>
      <c r="BN204" s="408"/>
      <c r="BO204" s="408"/>
      <c r="BP204" s="408"/>
      <c r="BQ204" s="419"/>
      <c r="BR204" s="415"/>
      <c r="BS204" s="408"/>
      <c r="BT204" s="408"/>
      <c r="BU204" s="408"/>
      <c r="BV204" s="408"/>
      <c r="BW204" s="408"/>
      <c r="BX204" s="408"/>
      <c r="BY204" s="409"/>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318" customFormat="true" ht="15" customHeight="true" x14ac:dyDescent="0.2">
      <c r="A205" s="167"/>
      <c r="B205" s="133"/>
      <c r="C205" s="82"/>
      <c r="D205" s="94"/>
      <c r="E205" s="94"/>
      <c r="F205" s="94"/>
      <c r="G205" s="93"/>
      <c r="H205" s="81"/>
      <c r="I205" s="94"/>
      <c r="J205" s="94"/>
      <c r="K205" s="94"/>
      <c r="L205" s="80"/>
      <c r="M205" s="82"/>
      <c r="N205" s="94"/>
      <c r="O205" s="94"/>
      <c r="P205" s="94"/>
      <c r="Q205" s="93"/>
      <c r="R205" s="81"/>
      <c r="S205" s="94"/>
      <c r="T205" s="94"/>
      <c r="U205" s="94"/>
      <c r="V205" s="94"/>
      <c r="W205" s="94"/>
      <c r="X205" s="94"/>
      <c r="Y205" s="80"/>
      <c r="Z205" s="846"/>
      <c r="AA205" s="846"/>
      <c r="AB205" s="846"/>
      <c r="AC205" s="846"/>
      <c r="AD205" s="846"/>
      <c r="AE205" s="846"/>
      <c r="AF205" s="846"/>
      <c r="AG205" s="846"/>
      <c r="AH205" s="846"/>
      <c r="AI205" s="846"/>
      <c r="AJ205" s="846"/>
      <c r="AK205" s="846"/>
      <c r="AL205" s="846"/>
      <c r="AM205" s="846"/>
      <c r="AN205" s="846"/>
      <c r="AO205" s="846"/>
      <c r="AP205" s="846"/>
      <c r="AQ205" s="846"/>
      <c r="AR205" s="846"/>
      <c r="AS205" s="846"/>
      <c r="AT205" s="846"/>
      <c r="AU205" s="846"/>
      <c r="AV205" s="846"/>
      <c r="AW205" s="846"/>
      <c r="AX205" s="846"/>
      <c r="AY205" s="846"/>
      <c r="AZ205" s="346"/>
      <c r="BA205" s="558"/>
      <c r="BB205" s="557"/>
      <c r="BC205" s="418"/>
      <c r="BD205" s="417"/>
      <c r="BE205" s="417"/>
      <c r="BF205" s="417"/>
      <c r="BG205" s="421"/>
      <c r="BH205" s="418"/>
      <c r="BI205" s="417"/>
      <c r="BJ205" s="417"/>
      <c r="BK205" s="417"/>
      <c r="BL205" s="421"/>
      <c r="BM205" s="418"/>
      <c r="BN205" s="417"/>
      <c r="BO205" s="417"/>
      <c r="BP205" s="417"/>
      <c r="BQ205" s="421"/>
      <c r="BR205" s="418"/>
      <c r="BS205" s="417"/>
      <c r="BT205" s="417"/>
      <c r="BU205" s="417"/>
      <c r="BV205" s="417"/>
      <c r="BW205" s="417"/>
      <c r="BX205" s="417"/>
      <c r="BY205" s="420"/>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318" customFormat="true" ht="250.15" customHeight="true" x14ac:dyDescent="0.2">
      <c r="B206" s="320"/>
      <c r="Z206" s="346"/>
      <c r="AA206" s="346"/>
      <c r="AB206" s="346"/>
      <c r="AC206" s="346"/>
      <c r="AD206" s="346"/>
      <c r="AE206" s="346"/>
      <c r="AF206" s="346"/>
      <c r="AG206" s="346"/>
      <c r="AH206" s="346"/>
      <c r="AI206" s="346"/>
      <c r="AJ206" s="346"/>
      <c r="AK206" s="346"/>
      <c r="AL206" s="346"/>
      <c r="AM206" s="346"/>
      <c r="AN206" s="346"/>
      <c r="AO206" s="346"/>
      <c r="AP206" s="346"/>
      <c r="AQ206" s="346"/>
      <c r="AR206" s="346"/>
      <c r="AS206" s="346"/>
      <c r="AT206" s="346"/>
      <c r="AU206" s="346"/>
      <c r="AV206" s="346"/>
      <c r="AW206" s="346"/>
      <c r="AX206" s="346"/>
      <c r="AY206" s="346"/>
      <c r="AZ206" s="346"/>
      <c r="BA206" s="319"/>
      <c r="BB206" s="317"/>
      <c r="BC206" s="317"/>
      <c r="BD206" s="317"/>
      <c r="BE206" s="317"/>
      <c r="BF206" s="317"/>
      <c r="BG206" s="317"/>
      <c r="BH206" s="317"/>
      <c r="BI206" s="317"/>
      <c r="BJ206" s="317"/>
      <c r="BK206" s="317"/>
      <c r="BL206" s="317"/>
      <c r="BM206" s="317"/>
      <c r="BN206" s="317"/>
      <c r="BO206" s="317"/>
      <c r="BP206" s="317"/>
      <c r="BQ206" s="317"/>
      <c r="BR206" s="317"/>
      <c r="BS206" s="317"/>
      <c r="BT206" s="317"/>
      <c r="BU206" s="317"/>
      <c r="BV206" s="317"/>
      <c r="BW206" s="317"/>
      <c r="BX206" s="317"/>
      <c r="BY206" s="319"/>
      <c r="BZ206" s="345"/>
      <c r="CA206" s="345"/>
      <c r="CB206" s="345"/>
      <c r="CC206" s="345"/>
      <c r="CD206" s="345"/>
      <c r="CE206" s="345"/>
      <c r="CF206" s="345"/>
      <c r="CG206" s="345"/>
      <c r="CH206" s="345"/>
      <c r="CI206" s="345"/>
      <c r="CJ206" s="345"/>
      <c r="CK206" s="345"/>
      <c r="CL206" s="345"/>
      <c r="CM206" s="345"/>
      <c r="CN206" s="345"/>
      <c r="CO206" s="345"/>
      <c r="CP206" s="345"/>
      <c r="CQ206" s="345"/>
      <c r="CR206" s="345"/>
      <c r="CS206" s="345"/>
      <c r="CT206" s="345"/>
      <c r="CU206" s="345"/>
      <c r="CV206" s="345"/>
      <c r="CW206" s="345"/>
      <c r="CX206" s="345"/>
      <c r="CY206" s="345"/>
      <c r="CZ206" s="345"/>
    </row>
    <row r="207" s="298" customFormat="true" ht="18" customHeight="true" x14ac:dyDescent="0.2">
      <c r="Z207" s="341"/>
      <c r="AA207" s="341"/>
      <c r="AB207" s="341"/>
      <c r="AC207" s="341"/>
      <c r="AD207" s="341"/>
      <c r="AE207" s="341"/>
      <c r="AF207" s="341"/>
      <c r="AG207" s="341"/>
      <c r="AH207" s="341"/>
      <c r="AI207" s="341"/>
      <c r="AJ207" s="341"/>
      <c r="AK207" s="341"/>
      <c r="AL207" s="341"/>
      <c r="AM207" s="341"/>
      <c r="AN207" s="341"/>
      <c r="AO207" s="341"/>
      <c r="AP207" s="341"/>
      <c r="AQ207" s="341"/>
      <c r="AR207" s="341"/>
      <c r="AS207" s="341"/>
      <c r="AT207" s="341"/>
      <c r="AU207" s="341"/>
      <c r="AV207" s="341"/>
      <c r="AW207" s="341"/>
      <c r="AX207" s="341"/>
      <c r="AY207" s="341"/>
      <c r="AZ207" s="341"/>
      <c r="BB207" s="321"/>
      <c r="BZ207" s="341"/>
      <c r="CA207" s="341"/>
      <c r="CB207" s="341"/>
      <c r="CC207" s="341"/>
      <c r="CD207" s="341"/>
      <c r="CE207" s="341"/>
      <c r="CF207" s="341"/>
      <c r="CG207" s="341"/>
      <c r="CH207" s="341"/>
      <c r="CI207" s="341"/>
      <c r="CJ207" s="341"/>
      <c r="CK207" s="341"/>
      <c r="CL207" s="341"/>
      <c r="CM207" s="341"/>
      <c r="CN207" s="341"/>
      <c r="CO207" s="341"/>
      <c r="CP207" s="341"/>
      <c r="CQ207" s="341"/>
      <c r="CR207" s="341"/>
      <c r="CS207" s="341"/>
      <c r="CT207" s="341"/>
      <c r="CU207" s="341"/>
      <c r="CV207" s="341"/>
      <c r="CW207" s="341"/>
      <c r="CX207" s="341"/>
      <c r="CY207" s="341"/>
      <c r="CZ207" s="341"/>
    </row>
    <row r="208" s="298" customFormat="true" ht="22.5" customHeight="true" x14ac:dyDescent="0.35">
      <c r="A208" s="1012" t="str">
        <f>A1026</f>
        <v>Egypt</v>
      </c>
      <c r="B208" s="1013"/>
      <c r="Z208" s="341"/>
      <c r="AA208" s="341"/>
      <c r="AB208" s="341"/>
      <c r="AC208" s="341"/>
      <c r="AD208" s="341"/>
      <c r="AE208" s="341"/>
      <c r="AF208" s="341"/>
      <c r="AG208" s="341"/>
      <c r="AH208" s="341"/>
      <c r="AI208" s="341"/>
      <c r="AJ208" s="341"/>
      <c r="AK208" s="341"/>
      <c r="AL208" s="341"/>
      <c r="AM208" s="341"/>
      <c r="AN208" s="341"/>
      <c r="AO208" s="341"/>
      <c r="AP208" s="341"/>
      <c r="AQ208" s="341"/>
      <c r="AR208" s="341"/>
      <c r="AS208" s="341"/>
      <c r="AT208" s="341"/>
      <c r="AU208" s="341"/>
      <c r="AV208" s="341"/>
      <c r="AW208" s="341"/>
      <c r="AX208" s="341"/>
      <c r="AY208" s="341"/>
      <c r="AZ208" s="341"/>
      <c r="BB208" s="321"/>
      <c r="BZ208" s="341"/>
      <c r="CA208" s="341"/>
      <c r="CB208" s="341"/>
      <c r="CC208" s="341"/>
      <c r="CD208" s="341"/>
      <c r="CE208" s="341"/>
      <c r="CF208" s="341"/>
      <c r="CG208" s="341"/>
      <c r="CH208" s="341"/>
      <c r="CI208" s="341"/>
      <c r="CJ208" s="341"/>
      <c r="CK208" s="341"/>
      <c r="CL208" s="341"/>
      <c r="CM208" s="341"/>
      <c r="CN208" s="341"/>
      <c r="CO208" s="341"/>
      <c r="CP208" s="341"/>
      <c r="CQ208" s="341"/>
      <c r="CR208" s="341"/>
      <c r="CS208" s="341"/>
      <c r="CT208" s="341"/>
      <c r="CU208" s="341"/>
      <c r="CV208" s="341"/>
      <c r="CW208" s="341"/>
      <c r="CX208" s="341"/>
      <c r="CY208" s="341"/>
      <c r="CZ208" s="341"/>
    </row>
    <row r="209" s="298" customFormat="true" ht="22.5" customHeight="true" x14ac:dyDescent="0.35">
      <c r="A209" s="325" t="str">
        <f>A1034</f>
        <v>2000</v>
      </c>
      <c r="B209" s="326"/>
      <c r="Z209" s="341"/>
      <c r="AA209" s="341"/>
      <c r="AB209" s="341"/>
      <c r="AC209" s="341"/>
      <c r="AD209" s="341"/>
      <c r="AE209" s="341"/>
      <c r="AF209" s="341"/>
      <c r="AG209" s="341"/>
      <c r="AH209" s="341"/>
      <c r="AI209" s="341"/>
      <c r="AJ209" s="341"/>
      <c r="AK209" s="341"/>
      <c r="AL209" s="341"/>
      <c r="AM209" s="341"/>
      <c r="AN209" s="341"/>
      <c r="AO209" s="341"/>
      <c r="AP209" s="341"/>
      <c r="AQ209" s="341"/>
      <c r="AR209" s="341"/>
      <c r="AS209" s="341"/>
      <c r="AT209" s="341"/>
      <c r="AU209" s="341"/>
      <c r="AV209" s="341"/>
      <c r="AW209" s="341"/>
      <c r="AX209" s="341"/>
      <c r="AY209" s="341"/>
      <c r="AZ209" s="341"/>
      <c r="BB209" s="321"/>
      <c r="BZ209" s="341"/>
      <c r="CA209" s="341"/>
      <c r="CB209" s="341"/>
      <c r="CC209" s="341"/>
      <c r="CD209" s="341"/>
      <c r="CE209" s="341"/>
      <c r="CF209" s="341"/>
      <c r="CG209" s="341"/>
      <c r="CH209" s="341"/>
      <c r="CI209" s="341"/>
      <c r="CJ209" s="341"/>
      <c r="CK209" s="341"/>
      <c r="CL209" s="341"/>
      <c r="CM209" s="341"/>
      <c r="CN209" s="341"/>
      <c r="CO209" s="341"/>
      <c r="CP209" s="341"/>
      <c r="CQ209" s="341"/>
      <c r="CR209" s="341"/>
      <c r="CS209" s="341"/>
      <c r="CT209" s="341"/>
      <c r="CU209" s="341"/>
      <c r="CV209" s="341"/>
      <c r="CW209" s="341"/>
      <c r="CX209" s="341"/>
      <c r="CY209" s="341"/>
      <c r="CZ209" s="341"/>
    </row>
    <row r="210" s="298" customFormat="true" ht="22.5" customHeight="true" x14ac:dyDescent="0.35">
      <c r="A210" s="552" t="s">
        <v>111</v>
      </c>
      <c r="B210" s="328"/>
      <c r="Z210" s="341"/>
      <c r="AA210" s="341"/>
      <c r="AB210" s="341"/>
      <c r="AC210" s="341"/>
      <c r="AD210" s="341"/>
      <c r="AE210" s="341"/>
      <c r="AF210" s="341"/>
      <c r="AG210" s="341"/>
      <c r="AH210" s="341"/>
      <c r="AI210" s="341"/>
      <c r="AJ210" s="341"/>
      <c r="AK210" s="341"/>
      <c r="AL210" s="341"/>
      <c r="AM210" s="341"/>
      <c r="AN210" s="341"/>
      <c r="AO210" s="341"/>
      <c r="AP210" s="341"/>
      <c r="AQ210" s="341"/>
      <c r="AR210" s="341"/>
      <c r="AS210" s="341"/>
      <c r="AT210" s="341"/>
      <c r="AU210" s="341"/>
      <c r="AV210" s="341"/>
      <c r="AW210" s="341"/>
      <c r="AX210" s="341"/>
      <c r="AY210" s="341"/>
      <c r="AZ210" s="341"/>
      <c r="BB210" s="321"/>
      <c r="BZ210" s="341"/>
      <c r="CA210" s="341"/>
      <c r="CB210" s="341"/>
      <c r="CC210" s="341"/>
      <c r="CD210" s="341"/>
      <c r="CE210" s="341"/>
      <c r="CF210" s="341"/>
      <c r="CG210" s="341"/>
      <c r="CH210" s="341"/>
      <c r="CI210" s="341"/>
      <c r="CJ210" s="341"/>
      <c r="CK210" s="341"/>
      <c r="CL210" s="341"/>
      <c r="CM210" s="341"/>
      <c r="CN210" s="341"/>
      <c r="CO210" s="341"/>
      <c r="CP210" s="341"/>
      <c r="CQ210" s="341"/>
      <c r="CR210" s="341"/>
      <c r="CS210" s="341"/>
      <c r="CT210" s="341"/>
      <c r="CU210" s="341"/>
      <c r="CV210" s="341"/>
      <c r="CW210" s="341"/>
      <c r="CX210" s="341"/>
      <c r="CY210" s="341"/>
      <c r="CZ210" s="341"/>
    </row>
    <row r="211" s="298" customFormat="true" ht="20.1" customHeight="true" x14ac:dyDescent="0.35">
      <c r="A211" s="330" t="s">
        <v>96</v>
      </c>
      <c r="B211" s="326"/>
      <c r="Z211" s="341"/>
      <c r="AA211" s="341"/>
      <c r="AB211" s="341"/>
      <c r="AC211" s="341"/>
      <c r="AD211" s="341"/>
      <c r="AE211" s="341"/>
      <c r="AF211" s="341"/>
      <c r="AG211" s="341"/>
      <c r="AH211" s="341"/>
      <c r="AI211" s="341"/>
      <c r="AJ211" s="341"/>
      <c r="AK211" s="341"/>
      <c r="AL211" s="341"/>
      <c r="AM211" s="341"/>
      <c r="AN211" s="341"/>
      <c r="AO211" s="341"/>
      <c r="AP211" s="341"/>
      <c r="AQ211" s="341"/>
      <c r="AR211" s="341"/>
      <c r="AS211" s="341"/>
      <c r="AT211" s="341"/>
      <c r="AU211" s="341"/>
      <c r="AV211" s="341"/>
      <c r="AW211" s="341"/>
      <c r="AX211" s="341"/>
      <c r="AY211" s="341"/>
      <c r="AZ211" s="341"/>
      <c r="BB211" s="321"/>
      <c r="BZ211" s="341"/>
      <c r="CA211" s="341"/>
      <c r="CB211" s="341"/>
      <c r="CC211" s="341"/>
      <c r="CD211" s="341"/>
      <c r="CE211" s="341"/>
      <c r="CF211" s="341"/>
      <c r="CG211" s="341"/>
      <c r="CH211" s="341"/>
      <c r="CI211" s="341"/>
      <c r="CJ211" s="341"/>
      <c r="CK211" s="341"/>
      <c r="CL211" s="341"/>
      <c r="CM211" s="341"/>
      <c r="CN211" s="341"/>
      <c r="CO211" s="341"/>
      <c r="CP211" s="341"/>
      <c r="CQ211" s="341"/>
      <c r="CR211" s="341"/>
      <c r="CS211" s="341"/>
      <c r="CT211" s="341"/>
      <c r="CU211" s="341"/>
      <c r="CV211" s="341"/>
      <c r="CW211" s="341"/>
      <c r="CX211" s="341"/>
      <c r="CY211" s="341"/>
      <c r="CZ211" s="341"/>
    </row>
    <row r="212" s="298" customFormat="true" ht="15" customHeight="true" x14ac:dyDescent="0.2">
      <c r="A212" s="555" t="s">
        <v>97</v>
      </c>
      <c r="B212" s="352"/>
      <c r="Z212" s="341"/>
      <c r="AA212" s="341"/>
      <c r="AB212" s="341"/>
      <c r="AC212" s="341"/>
      <c r="AD212" s="341"/>
      <c r="AE212" s="341"/>
      <c r="AF212" s="341"/>
      <c r="AG212" s="341"/>
      <c r="AH212" s="341"/>
      <c r="AI212" s="341"/>
      <c r="AJ212" s="341"/>
      <c r="AK212" s="341"/>
      <c r="AL212" s="341"/>
      <c r="AM212" s="341"/>
      <c r="AN212" s="341"/>
      <c r="AO212" s="341"/>
      <c r="AP212" s="341"/>
      <c r="AQ212" s="341"/>
      <c r="AR212" s="341"/>
      <c r="AS212" s="341"/>
      <c r="AT212" s="341"/>
      <c r="AU212" s="341"/>
      <c r="AV212" s="341"/>
      <c r="AW212" s="341"/>
      <c r="AX212" s="341"/>
      <c r="AY212" s="341"/>
      <c r="AZ212" s="341"/>
      <c r="BB212" s="321"/>
      <c r="BZ212" s="341"/>
      <c r="CA212" s="341"/>
      <c r="CB212" s="341"/>
      <c r="CC212" s="341"/>
      <c r="CD212" s="341"/>
      <c r="CE212" s="341"/>
      <c r="CF212" s="341"/>
      <c r="CG212" s="341"/>
      <c r="CH212" s="341"/>
      <c r="CI212" s="341"/>
      <c r="CJ212" s="341"/>
      <c r="CK212" s="341"/>
      <c r="CL212" s="341"/>
      <c r="CM212" s="341"/>
      <c r="CN212" s="341"/>
      <c r="CO212" s="341"/>
      <c r="CP212" s="341"/>
      <c r="CQ212" s="341"/>
      <c r="CR212" s="341"/>
      <c r="CS212" s="341"/>
      <c r="CT212" s="341"/>
      <c r="CU212" s="341"/>
      <c r="CV212" s="341"/>
      <c r="CW212" s="341"/>
      <c r="CX212" s="341"/>
      <c r="CY212" s="341"/>
      <c r="CZ212" s="341"/>
    </row>
    <row r="213" s="298" customFormat="true" ht="15" customHeight="true" x14ac:dyDescent="0.2">
      <c r="A213" s="333" t="s">
        <v>40</v>
      </c>
      <c r="B213" s="332"/>
      <c r="Z213" s="341"/>
      <c r="AA213" s="341"/>
      <c r="AB213" s="341"/>
      <c r="AC213" s="341"/>
      <c r="AD213" s="341"/>
      <c r="AE213" s="341"/>
      <c r="AF213" s="341"/>
      <c r="AG213" s="341"/>
      <c r="AH213" s="341"/>
      <c r="AI213" s="341"/>
      <c r="AJ213" s="341"/>
      <c r="AK213" s="341"/>
      <c r="AL213" s="341"/>
      <c r="AM213" s="341"/>
      <c r="AN213" s="341"/>
      <c r="AO213" s="341"/>
      <c r="AP213" s="341"/>
      <c r="AQ213" s="341"/>
      <c r="AR213" s="341"/>
      <c r="AS213" s="341"/>
      <c r="AT213" s="341"/>
      <c r="AU213" s="341"/>
      <c r="AV213" s="341"/>
      <c r="AW213" s="341"/>
      <c r="AX213" s="341"/>
      <c r="AY213" s="341"/>
      <c r="AZ213" s="341"/>
      <c r="BB213" s="321"/>
      <c r="BZ213" s="341"/>
      <c r="CA213" s="341"/>
      <c r="CB213" s="341"/>
      <c r="CC213" s="341"/>
      <c r="CD213" s="341"/>
      <c r="CE213" s="341"/>
      <c r="CF213" s="341"/>
      <c r="CG213" s="341"/>
      <c r="CH213" s="341"/>
      <c r="CI213" s="341"/>
      <c r="CJ213" s="341"/>
      <c r="CK213" s="341"/>
      <c r="CL213" s="341"/>
      <c r="CM213" s="341"/>
      <c r="CN213" s="341"/>
      <c r="CO213" s="341"/>
      <c r="CP213" s="341"/>
      <c r="CQ213" s="341"/>
      <c r="CR213" s="341"/>
      <c r="CS213" s="341"/>
      <c r="CT213" s="341"/>
      <c r="CU213" s="341"/>
      <c r="CV213" s="341"/>
      <c r="CW213" s="341"/>
      <c r="CX213" s="341"/>
      <c r="CY213" s="341"/>
      <c r="CZ213" s="341"/>
    </row>
    <row r="214" s="298" customFormat="true" ht="15" customHeight="true" x14ac:dyDescent="0.2">
      <c r="A214" s="331" t="s">
        <v>39</v>
      </c>
      <c r="B214" s="332"/>
      <c r="Z214" s="341"/>
      <c r="AA214" s="341"/>
      <c r="AB214" s="341"/>
      <c r="AC214" s="341"/>
      <c r="AD214" s="341"/>
      <c r="AE214" s="341"/>
      <c r="AF214" s="341"/>
      <c r="AG214" s="341"/>
      <c r="AH214" s="341"/>
      <c r="AI214" s="341"/>
      <c r="AJ214" s="341"/>
      <c r="AK214" s="341"/>
      <c r="AL214" s="341"/>
      <c r="AM214" s="341"/>
      <c r="AN214" s="341"/>
      <c r="AO214" s="341"/>
      <c r="AP214" s="341"/>
      <c r="AQ214" s="341"/>
      <c r="AR214" s="341"/>
      <c r="AS214" s="341"/>
      <c r="AT214" s="341"/>
      <c r="AU214" s="341"/>
      <c r="AV214" s="341"/>
      <c r="AW214" s="341"/>
      <c r="AX214" s="341"/>
      <c r="AY214" s="341"/>
      <c r="AZ214" s="341"/>
      <c r="BB214" s="321"/>
      <c r="BZ214" s="341"/>
      <c r="CA214" s="341"/>
      <c r="CB214" s="341"/>
      <c r="CC214" s="341"/>
      <c r="CD214" s="341"/>
      <c r="CE214" s="341"/>
      <c r="CF214" s="341"/>
      <c r="CG214" s="341"/>
      <c r="CH214" s="341"/>
      <c r="CI214" s="341"/>
      <c r="CJ214" s="341"/>
      <c r="CK214" s="341"/>
      <c r="CL214" s="341"/>
      <c r="CM214" s="341"/>
      <c r="CN214" s="341"/>
      <c r="CO214" s="341"/>
      <c r="CP214" s="341"/>
      <c r="CQ214" s="341"/>
      <c r="CR214" s="341"/>
      <c r="CS214" s="341"/>
      <c r="CT214" s="341"/>
      <c r="CU214" s="341"/>
      <c r="CV214" s="341"/>
      <c r="CW214" s="341"/>
      <c r="CX214" s="341"/>
      <c r="CY214" s="341"/>
      <c r="CZ214" s="341"/>
    </row>
    <row r="215" s="298" customFormat="true" ht="15" customHeight="true" x14ac:dyDescent="0.2">
      <c r="A215" s="331" t="s">
        <v>133</v>
      </c>
      <c r="B215" s="351" t="str">
        <f>A1025</f>
        <v>DHS00</v>
      </c>
      <c r="Z215" s="341"/>
      <c r="AA215" s="341"/>
      <c r="AB215" s="341"/>
      <c r="AC215" s="341"/>
      <c r="AD215" s="341"/>
      <c r="AE215" s="341"/>
      <c r="AF215" s="341"/>
      <c r="AG215" s="341"/>
      <c r="AH215" s="341"/>
      <c r="AI215" s="341"/>
      <c r="AJ215" s="341"/>
      <c r="AK215" s="341"/>
      <c r="AL215" s="341"/>
      <c r="AM215" s="341"/>
      <c r="AN215" s="341"/>
      <c r="AO215" s="341"/>
      <c r="AP215" s="341"/>
      <c r="AQ215" s="341"/>
      <c r="AR215" s="341"/>
      <c r="AS215" s="341"/>
      <c r="AT215" s="341"/>
      <c r="AU215" s="341"/>
      <c r="AV215" s="341"/>
      <c r="AW215" s="341"/>
      <c r="AX215" s="341"/>
      <c r="AY215" s="341"/>
      <c r="AZ215" s="341"/>
      <c r="BB215" s="321"/>
      <c r="BZ215" s="341"/>
      <c r="CA215" s="341"/>
      <c r="CB215" s="341"/>
      <c r="CC215" s="341"/>
      <c r="CD215" s="341"/>
      <c r="CE215" s="341"/>
      <c r="CF215" s="341"/>
      <c r="CG215" s="341"/>
      <c r="CH215" s="341"/>
      <c r="CI215" s="341"/>
      <c r="CJ215" s="341"/>
      <c r="CK215" s="341"/>
      <c r="CL215" s="341"/>
      <c r="CM215" s="341"/>
      <c r="CN215" s="341"/>
      <c r="CO215" s="341"/>
      <c r="CP215" s="341"/>
      <c r="CQ215" s="341"/>
      <c r="CR215" s="341"/>
      <c r="CS215" s="341"/>
      <c r="CT215" s="341"/>
      <c r="CU215" s="341"/>
      <c r="CV215" s="341"/>
      <c r="CW215" s="341"/>
      <c r="CX215" s="341"/>
      <c r="CY215" s="341"/>
      <c r="CZ215" s="341"/>
    </row>
    <row r="216" s="298" customFormat="true" ht="15" customHeight="true" x14ac:dyDescent="0.2">
      <c r="A216" s="178"/>
      <c r="B216" s="180"/>
      <c r="Z216" s="341"/>
      <c r="AA216" s="341"/>
      <c r="AB216" s="341"/>
      <c r="AC216" s="341"/>
      <c r="AD216" s="341"/>
      <c r="AE216" s="341"/>
      <c r="AF216" s="341"/>
      <c r="AG216" s="341"/>
      <c r="AH216" s="341"/>
      <c r="AI216" s="341"/>
      <c r="AJ216" s="341"/>
      <c r="AK216" s="341"/>
      <c r="AL216" s="341"/>
      <c r="AM216" s="341"/>
      <c r="AN216" s="341"/>
      <c r="AO216" s="341"/>
      <c r="AP216" s="341"/>
      <c r="AQ216" s="341"/>
      <c r="AR216" s="341"/>
      <c r="AS216" s="341"/>
      <c r="AT216" s="341"/>
      <c r="AU216" s="341"/>
      <c r="AV216" s="341"/>
      <c r="AW216" s="341"/>
      <c r="AX216" s="341"/>
      <c r="AY216" s="341"/>
      <c r="AZ216" s="341"/>
      <c r="BB216" s="321"/>
      <c r="BZ216" s="341"/>
      <c r="CA216" s="341"/>
      <c r="CB216" s="341"/>
      <c r="CC216" s="341"/>
      <c r="CD216" s="341"/>
      <c r="CE216" s="341"/>
      <c r="CF216" s="341"/>
      <c r="CG216" s="341"/>
      <c r="CH216" s="341"/>
      <c r="CI216" s="341"/>
      <c r="CJ216" s="341"/>
      <c r="CK216" s="341"/>
      <c r="CL216" s="341"/>
      <c r="CM216" s="341"/>
      <c r="CN216" s="341"/>
      <c r="CO216" s="341"/>
      <c r="CP216" s="341"/>
      <c r="CQ216" s="341"/>
      <c r="CR216" s="341"/>
      <c r="CS216" s="341"/>
      <c r="CT216" s="341"/>
      <c r="CU216" s="341"/>
      <c r="CV216" s="341"/>
      <c r="CW216" s="341"/>
      <c r="CX216" s="341"/>
      <c r="CY216" s="341"/>
      <c r="CZ216" s="341"/>
    </row>
    <row r="217" s="298" customFormat="true" ht="15" customHeight="true" x14ac:dyDescent="0.2">
      <c r="A217" s="178"/>
      <c r="B217" s="179"/>
      <c r="Z217" s="341"/>
      <c r="AA217" s="341"/>
      <c r="AB217" s="341"/>
      <c r="AC217" s="341"/>
      <c r="AD217" s="341"/>
      <c r="AE217" s="341"/>
      <c r="AF217" s="341"/>
      <c r="AG217" s="341"/>
      <c r="AH217" s="341"/>
      <c r="AI217" s="341"/>
      <c r="AJ217" s="341"/>
      <c r="AK217" s="341"/>
      <c r="AL217" s="341"/>
      <c r="AM217" s="341"/>
      <c r="AN217" s="341"/>
      <c r="AO217" s="341"/>
      <c r="AP217" s="341"/>
      <c r="AQ217" s="341"/>
      <c r="AR217" s="341"/>
      <c r="AS217" s="341"/>
      <c r="AT217" s="341"/>
      <c r="AU217" s="341"/>
      <c r="AV217" s="341"/>
      <c r="AW217" s="341"/>
      <c r="AX217" s="341"/>
      <c r="AY217" s="341"/>
      <c r="AZ217" s="341"/>
      <c r="BB217" s="321"/>
      <c r="BZ217" s="341"/>
      <c r="CA217" s="341"/>
      <c r="CB217" s="341"/>
      <c r="CC217" s="341"/>
      <c r="CD217" s="341"/>
      <c r="CE217" s="341"/>
      <c r="CF217" s="341"/>
      <c r="CG217" s="341"/>
      <c r="CH217" s="341"/>
      <c r="CI217" s="341"/>
      <c r="CJ217" s="341"/>
      <c r="CK217" s="341"/>
      <c r="CL217" s="341"/>
      <c r="CM217" s="341"/>
      <c r="CN217" s="341"/>
      <c r="CO217" s="341"/>
      <c r="CP217" s="341"/>
      <c r="CQ217" s="341"/>
      <c r="CR217" s="341"/>
      <c r="CS217" s="341"/>
      <c r="CT217" s="341"/>
      <c r="CU217" s="341"/>
      <c r="CV217" s="341"/>
      <c r="CW217" s="341"/>
      <c r="CX217" s="341"/>
      <c r="CY217" s="341"/>
      <c r="CZ217" s="341"/>
    </row>
    <row r="218" s="298" customFormat="true" ht="18" customHeight="true" x14ac:dyDescent="0.2">
      <c r="A218" s="178"/>
      <c r="B218" s="180"/>
      <c r="Z218" s="341"/>
      <c r="AA218" s="341"/>
      <c r="AB218" s="341"/>
      <c r="AC218" s="341"/>
      <c r="AD218" s="341"/>
      <c r="AE218" s="341"/>
      <c r="AF218" s="341"/>
      <c r="AG218" s="341"/>
      <c r="AH218" s="341"/>
      <c r="AI218" s="341"/>
      <c r="AJ218" s="341"/>
      <c r="AK218" s="341"/>
      <c r="AL218" s="341"/>
      <c r="AM218" s="341"/>
      <c r="AN218" s="341"/>
      <c r="AO218" s="341"/>
      <c r="AP218" s="341"/>
      <c r="AQ218" s="341"/>
      <c r="AR218" s="341"/>
      <c r="AS218" s="341"/>
      <c r="AT218" s="341"/>
      <c r="AU218" s="341"/>
      <c r="AV218" s="341"/>
      <c r="AW218" s="341"/>
      <c r="AX218" s="341"/>
      <c r="AY218" s="341"/>
      <c r="AZ218" s="341"/>
      <c r="BB218" s="321"/>
      <c r="BZ218" s="341"/>
      <c r="CA218" s="341"/>
      <c r="CB218" s="341"/>
      <c r="CC218" s="341"/>
      <c r="CD218" s="341"/>
      <c r="CE218" s="341"/>
      <c r="CF218" s="341"/>
      <c r="CG218" s="341"/>
      <c r="CH218" s="341"/>
      <c r="CI218" s="341"/>
      <c r="CJ218" s="341"/>
      <c r="CK218" s="341"/>
      <c r="CL218" s="341"/>
      <c r="CM218" s="341"/>
      <c r="CN218" s="341"/>
      <c r="CO218" s="341"/>
      <c r="CP218" s="341"/>
      <c r="CQ218" s="341"/>
      <c r="CR218" s="341"/>
      <c r="CS218" s="341"/>
      <c r="CT218" s="341"/>
      <c r="CU218" s="341"/>
      <c r="CV218" s="341"/>
      <c r="CW218" s="341"/>
      <c r="CX218" s="341"/>
      <c r="CY218" s="341"/>
      <c r="CZ218" s="341"/>
    </row>
    <row r="219" s="298" customFormat="true" ht="18" customHeight="true" x14ac:dyDescent="0.2">
      <c r="A219" s="177"/>
      <c r="B219" s="176"/>
      <c r="Z219" s="341"/>
      <c r="AA219" s="341"/>
      <c r="AB219" s="341"/>
      <c r="AC219" s="341"/>
      <c r="AD219" s="341"/>
      <c r="AE219" s="341"/>
      <c r="AF219" s="341"/>
      <c r="AG219" s="341"/>
      <c r="AH219" s="341"/>
      <c r="AI219" s="341"/>
      <c r="AJ219" s="341"/>
      <c r="AK219" s="341"/>
      <c r="AL219" s="341"/>
      <c r="AM219" s="341"/>
      <c r="AN219" s="341"/>
      <c r="AO219" s="341"/>
      <c r="AP219" s="341"/>
      <c r="AQ219" s="341"/>
      <c r="AR219" s="341"/>
      <c r="AS219" s="341"/>
      <c r="AT219" s="341"/>
      <c r="AU219" s="341"/>
      <c r="AV219" s="341"/>
      <c r="AW219" s="341"/>
      <c r="AX219" s="341"/>
      <c r="AY219" s="341"/>
      <c r="AZ219" s="341"/>
      <c r="BB219" s="321"/>
      <c r="BZ219" s="341"/>
      <c r="CA219" s="341"/>
      <c r="CB219" s="341"/>
      <c r="CC219" s="341"/>
      <c r="CD219" s="341"/>
      <c r="CE219" s="341"/>
      <c r="CF219" s="341"/>
      <c r="CG219" s="341"/>
      <c r="CH219" s="341"/>
      <c r="CI219" s="341"/>
      <c r="CJ219" s="341"/>
      <c r="CK219" s="341"/>
      <c r="CL219" s="341"/>
      <c r="CM219" s="341"/>
      <c r="CN219" s="341"/>
      <c r="CO219" s="341"/>
      <c r="CP219" s="341"/>
      <c r="CQ219" s="341"/>
      <c r="CR219" s="341"/>
      <c r="CS219" s="341"/>
      <c r="CT219" s="341"/>
      <c r="CU219" s="341"/>
      <c r="CV219" s="341"/>
      <c r="CW219" s="341"/>
      <c r="CX219" s="341"/>
      <c r="CY219" s="341"/>
      <c r="CZ219" s="341"/>
    </row>
    <row r="220" s="439" customFormat="true" ht="15" customHeight="true" x14ac:dyDescent="0.2">
      <c r="A220" s="301" t="s">
        <v>86</v>
      </c>
      <c r="B220" s="336"/>
      <c r="C220" s="1002" t="s">
        <v>114</v>
      </c>
      <c r="D220" s="1003"/>
      <c r="E220" s="1003"/>
      <c r="F220" s="1003"/>
      <c r="G220" s="1004"/>
      <c r="H220" s="1005" t="s">
        <v>38</v>
      </c>
      <c r="I220" s="996"/>
      <c r="J220" s="996"/>
      <c r="K220" s="996"/>
      <c r="L220" s="998"/>
      <c r="M220" s="986" t="s">
        <v>37</v>
      </c>
      <c r="N220" s="987"/>
      <c r="O220" s="987"/>
      <c r="P220" s="987"/>
      <c r="Q220" s="988"/>
      <c r="R220" s="15" t="s">
        <v>137</v>
      </c>
      <c r="S220" s="401"/>
      <c r="T220" s="401"/>
      <c r="U220" s="401"/>
      <c r="V220" s="401"/>
      <c r="W220" s="401"/>
      <c r="X220" s="401"/>
      <c r="Y220" s="401"/>
      <c r="Z220" s="846"/>
      <c r="AA220" s="846"/>
      <c r="AB220" s="846"/>
      <c r="AC220" s="846"/>
      <c r="AD220" s="846"/>
      <c r="AE220" s="846"/>
      <c r="AF220" s="846"/>
      <c r="AG220" s="846"/>
      <c r="AH220" s="846"/>
      <c r="AI220" s="846"/>
      <c r="AJ220" s="846"/>
      <c r="AK220" s="846"/>
      <c r="AL220" s="846"/>
      <c r="AM220" s="846"/>
      <c r="AN220" s="846"/>
      <c r="AO220" s="846"/>
      <c r="AP220" s="846"/>
      <c r="AQ220" s="846"/>
      <c r="AR220" s="846"/>
      <c r="AS220" s="846"/>
      <c r="AT220" s="846"/>
      <c r="AU220" s="846"/>
      <c r="AV220" s="846"/>
      <c r="AW220" s="846"/>
      <c r="AX220" s="846"/>
      <c r="AY220" s="846"/>
      <c r="AZ220" s="346"/>
      <c r="BA220" s="347" t="s">
        <v>128</v>
      </c>
      <c r="BB220" s="301" t="s">
        <v>86</v>
      </c>
      <c r="BC220" s="986" t="s">
        <v>114</v>
      </c>
      <c r="BD220" s="987"/>
      <c r="BE220" s="987"/>
      <c r="BF220" s="987"/>
      <c r="BG220" s="993"/>
      <c r="BH220" s="986" t="s">
        <v>38</v>
      </c>
      <c r="BI220" s="987"/>
      <c r="BJ220" s="987"/>
      <c r="BK220" s="987"/>
      <c r="BL220" s="993"/>
      <c r="BM220" s="986" t="s">
        <v>37</v>
      </c>
      <c r="BN220" s="987"/>
      <c r="BO220" s="987"/>
      <c r="BP220" s="987"/>
      <c r="BQ220" s="988"/>
      <c r="BR220" s="14" t="s">
        <v>137</v>
      </c>
      <c r="BS220" s="401"/>
      <c r="BT220" s="401"/>
      <c r="BU220" s="401"/>
      <c r="BV220" s="401"/>
      <c r="BW220" s="401"/>
      <c r="BX220" s="401"/>
      <c r="BY220" s="401"/>
      <c r="BZ220" s="345"/>
      <c r="CA220" s="345"/>
      <c r="CB220" s="345"/>
      <c r="CC220" s="345"/>
      <c r="CD220" s="345"/>
      <c r="CE220" s="345"/>
      <c r="CF220" s="345"/>
      <c r="CG220" s="345"/>
      <c r="CH220" s="345"/>
      <c r="CI220" s="345"/>
      <c r="CJ220" s="345"/>
      <c r="CK220" s="345"/>
      <c r="CL220" s="345"/>
      <c r="CM220" s="345"/>
      <c r="CN220" s="345"/>
      <c r="CO220" s="345"/>
      <c r="CP220" s="345"/>
      <c r="CQ220" s="345"/>
      <c r="CR220" s="345"/>
      <c r="CS220" s="345"/>
      <c r="CT220" s="345"/>
      <c r="CU220" s="345"/>
      <c r="CV220" s="345"/>
      <c r="CW220" s="345"/>
      <c r="CX220" s="345"/>
      <c r="CY220" s="345"/>
      <c r="CZ220" s="345"/>
    </row>
    <row r="221" s="439" customFormat="true" ht="24" x14ac:dyDescent="0.2">
      <c r="A221" s="335" t="s">
        <v>87</v>
      </c>
      <c r="B221" s="370"/>
      <c r="C221" s="393" t="s">
        <v>0</v>
      </c>
      <c r="D221" s="550" t="s">
        <v>1</v>
      </c>
      <c r="E221" s="550" t="s">
        <v>2</v>
      </c>
      <c r="F221" s="550" t="s">
        <v>3</v>
      </c>
      <c r="G221" s="551" t="s">
        <v>4</v>
      </c>
      <c r="H221" s="375" t="s">
        <v>0</v>
      </c>
      <c r="I221" s="553" t="s">
        <v>1</v>
      </c>
      <c r="J221" s="553" t="s">
        <v>2</v>
      </c>
      <c r="K221" s="553" t="s">
        <v>3</v>
      </c>
      <c r="L221" s="554" t="s">
        <v>4</v>
      </c>
      <c r="M221" s="376" t="s">
        <v>0</v>
      </c>
      <c r="N221" s="553" t="s">
        <v>1</v>
      </c>
      <c r="O221" s="553" t="s">
        <v>2</v>
      </c>
      <c r="P221" s="553" t="s">
        <v>3</v>
      </c>
      <c r="Q221" s="548" t="s">
        <v>4</v>
      </c>
      <c r="R221" s="375" t="s">
        <v>146</v>
      </c>
      <c r="S221" s="553" t="s">
        <v>147</v>
      </c>
      <c r="T221" s="553" t="s">
        <v>148</v>
      </c>
      <c r="U221" s="553" t="s">
        <v>149</v>
      </c>
      <c r="V221" s="553" t="s">
        <v>150</v>
      </c>
      <c r="W221" s="553" t="s">
        <v>151</v>
      </c>
      <c r="X221" s="553" t="s">
        <v>152</v>
      </c>
      <c r="Y221" s="554" t="s">
        <v>153</v>
      </c>
      <c r="Z221" s="846"/>
      <c r="AA221" s="846"/>
      <c r="AB221" s="846"/>
      <c r="AC221" s="846"/>
      <c r="AD221" s="846"/>
      <c r="AE221" s="846"/>
      <c r="AF221" s="846"/>
      <c r="AG221" s="846"/>
      <c r="AH221" s="846"/>
      <c r="AI221" s="846"/>
      <c r="AJ221" s="846"/>
      <c r="AK221" s="846"/>
      <c r="AL221" s="846"/>
      <c r="AM221" s="846"/>
      <c r="AN221" s="846"/>
      <c r="AO221" s="846"/>
      <c r="AP221" s="846"/>
      <c r="AQ221" s="846"/>
      <c r="AR221" s="846"/>
      <c r="AS221" s="846"/>
      <c r="AT221" s="846"/>
      <c r="AU221" s="846"/>
      <c r="AV221" s="846"/>
      <c r="AW221" s="846"/>
      <c r="AX221" s="846"/>
      <c r="AY221" s="846"/>
      <c r="AZ221" s="346"/>
      <c r="BA221" s="335" t="s">
        <v>117</v>
      </c>
      <c r="BB221" s="334"/>
      <c r="BC221" s="422" t="s">
        <v>0</v>
      </c>
      <c r="BD221" s="525" t="s">
        <v>1</v>
      </c>
      <c r="BE221" s="525" t="s">
        <v>2</v>
      </c>
      <c r="BF221" s="525" t="s">
        <v>3</v>
      </c>
      <c r="BG221" s="423" t="s">
        <v>4</v>
      </c>
      <c r="BH221" s="422" t="s">
        <v>0</v>
      </c>
      <c r="BI221" s="525" t="s">
        <v>1</v>
      </c>
      <c r="BJ221" s="525" t="s">
        <v>2</v>
      </c>
      <c r="BK221" s="525" t="s">
        <v>3</v>
      </c>
      <c r="BL221" s="423" t="s">
        <v>4</v>
      </c>
      <c r="BM221" s="422" t="s">
        <v>0</v>
      </c>
      <c r="BN221" s="525" t="s">
        <v>1</v>
      </c>
      <c r="BO221" s="525" t="s">
        <v>2</v>
      </c>
      <c r="BP221" s="525" t="s">
        <v>3</v>
      </c>
      <c r="BQ221" s="423" t="s">
        <v>4</v>
      </c>
      <c r="BR221" s="422" t="s">
        <v>146</v>
      </c>
      <c r="BS221" s="525" t="s">
        <v>147</v>
      </c>
      <c r="BT221" s="525" t="s">
        <v>148</v>
      </c>
      <c r="BU221" s="525" t="s">
        <v>149</v>
      </c>
      <c r="BV221" s="525" t="s">
        <v>150</v>
      </c>
      <c r="BW221" s="525" t="s">
        <v>151</v>
      </c>
      <c r="BX221" s="525" t="s">
        <v>152</v>
      </c>
      <c r="BY221" s="526" t="s">
        <v>153</v>
      </c>
      <c r="BZ221" s="185"/>
      <c r="CA221" s="185"/>
      <c r="CB221" s="185"/>
      <c r="CC221" s="185"/>
      <c r="CD221" s="185"/>
      <c r="CE221" s="185"/>
      <c r="CF221" s="185"/>
      <c r="CG221" s="185"/>
      <c r="CH221" s="185"/>
      <c r="CI221" s="185"/>
      <c r="CJ221" s="185"/>
      <c r="CK221" s="185"/>
      <c r="CL221" s="185"/>
      <c r="CM221" s="185"/>
      <c r="CN221" s="185"/>
      <c r="CO221" s="185"/>
      <c r="CP221" s="185"/>
      <c r="CQ221" s="185"/>
      <c r="CR221" s="185"/>
      <c r="CS221" s="185"/>
      <c r="CT221" s="185"/>
      <c r="CU221" s="185"/>
      <c r="CV221" s="185"/>
      <c r="CW221" s="185"/>
      <c r="CX221" s="185"/>
      <c r="CY221" s="185"/>
      <c r="CZ221" s="185"/>
    </row>
    <row r="222" s="439" customFormat="true" ht="15" customHeight="true" x14ac:dyDescent="0.2">
      <c r="A222" s="1000" t="s">
        <v>36</v>
      </c>
      <c r="B222" s="372" t="s">
        <v>15</v>
      </c>
      <c r="C222" s="74" t="s">
        <v>35</v>
      </c>
      <c r="D222" s="71" t="s">
        <v>35</v>
      </c>
      <c r="E222" s="71" t="s">
        <v>35</v>
      </c>
      <c r="F222" s="71" t="s">
        <v>35</v>
      </c>
      <c r="G222" s="68" t="s">
        <v>35</v>
      </c>
      <c r="H222" s="65" t="s">
        <v>35</v>
      </c>
      <c r="I222" s="71" t="s">
        <v>35</v>
      </c>
      <c r="J222" s="71" t="s">
        <v>35</v>
      </c>
      <c r="K222" s="71" t="s">
        <v>35</v>
      </c>
      <c r="L222" s="62" t="s">
        <v>35</v>
      </c>
      <c r="M222" s="74" t="s">
        <v>35</v>
      </c>
      <c r="N222" s="71" t="s">
        <v>35</v>
      </c>
      <c r="O222" s="71" t="s">
        <v>35</v>
      </c>
      <c r="P222" s="71" t="s">
        <v>35</v>
      </c>
      <c r="Q222" s="68" t="s">
        <v>35</v>
      </c>
      <c r="R222" s="65" t="s">
        <v>35</v>
      </c>
      <c r="S222" s="71" t="s">
        <v>35</v>
      </c>
      <c r="T222" s="71" t="s">
        <v>35</v>
      </c>
      <c r="U222" s="71" t="s">
        <v>35</v>
      </c>
      <c r="V222" s="71" t="s">
        <v>35</v>
      </c>
      <c r="W222" s="71" t="s">
        <v>35</v>
      </c>
      <c r="X222" s="71" t="s">
        <v>35</v>
      </c>
      <c r="Y222" s="62" t="s">
        <v>35</v>
      </c>
      <c r="Z222" s="846"/>
      <c r="AA222" s="846"/>
      <c r="AB222" s="846"/>
      <c r="AC222" s="846"/>
      <c r="AD222" s="846"/>
      <c r="AE222" s="846"/>
      <c r="AF222" s="846"/>
      <c r="AG222" s="846"/>
      <c r="AH222" s="846"/>
      <c r="AI222" s="846"/>
      <c r="AJ222" s="846"/>
      <c r="AK222" s="846"/>
      <c r="AL222" s="846"/>
      <c r="AM222" s="846"/>
      <c r="AN222" s="846"/>
      <c r="AO222" s="846"/>
      <c r="AP222" s="846"/>
      <c r="AQ222" s="846"/>
      <c r="AR222" s="846"/>
      <c r="AS222" s="846"/>
      <c r="AT222" s="846"/>
      <c r="AU222" s="846"/>
      <c r="AV222" s="846"/>
      <c r="AW222" s="846"/>
      <c r="AX222" s="846"/>
      <c r="AY222" s="846"/>
      <c r="AZ222" s="346"/>
      <c r="BA222" s="992" t="s">
        <v>36</v>
      </c>
      <c r="BB222" s="559" t="s">
        <v>15</v>
      </c>
      <c r="BC222" s="426">
        <v>0</v>
      </c>
      <c r="BD222" s="424">
        <v>0</v>
      </c>
      <c r="BE222" s="424">
        <v>0</v>
      </c>
      <c r="BF222" s="424">
        <v>0</v>
      </c>
      <c r="BG222" s="430">
        <v>0</v>
      </c>
      <c r="BH222" s="426">
        <v>0</v>
      </c>
      <c r="BI222" s="424">
        <v>0</v>
      </c>
      <c r="BJ222" s="424">
        <v>0</v>
      </c>
      <c r="BK222" s="424">
        <v>0</v>
      </c>
      <c r="BL222" s="430">
        <v>0</v>
      </c>
      <c r="BM222" s="426">
        <v>0</v>
      </c>
      <c r="BN222" s="424">
        <v>0</v>
      </c>
      <c r="BO222" s="424">
        <v>0</v>
      </c>
      <c r="BP222" s="424">
        <v>0</v>
      </c>
      <c r="BQ222" s="430">
        <v>0</v>
      </c>
      <c r="BR222" s="426">
        <v>0</v>
      </c>
      <c r="BS222" s="424">
        <v>0</v>
      </c>
      <c r="BT222" s="424">
        <v>0</v>
      </c>
      <c r="BU222" s="424">
        <v>0</v>
      </c>
      <c r="BV222" s="424">
        <v>0</v>
      </c>
      <c r="BW222" s="57" t="s">
        <v>35</v>
      </c>
      <c r="BX222" s="57" t="s">
        <v>35</v>
      </c>
      <c r="BY222" s="428">
        <v>0</v>
      </c>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439" customFormat="true" ht="15" customHeight="true" x14ac:dyDescent="0.2">
      <c r="A223" s="999"/>
      <c r="B223" s="373" t="s">
        <v>16</v>
      </c>
      <c r="C223" s="76" t="s">
        <v>35</v>
      </c>
      <c r="D223" s="73" t="s">
        <v>35</v>
      </c>
      <c r="E223" s="73" t="s">
        <v>35</v>
      </c>
      <c r="F223" s="73" t="s">
        <v>35</v>
      </c>
      <c r="G223" s="70" t="s">
        <v>35</v>
      </c>
      <c r="H223" s="67" t="s">
        <v>35</v>
      </c>
      <c r="I223" s="73" t="s">
        <v>35</v>
      </c>
      <c r="J223" s="73" t="s">
        <v>35</v>
      </c>
      <c r="K223" s="73" t="s">
        <v>35</v>
      </c>
      <c r="L223" s="64" t="s">
        <v>35</v>
      </c>
      <c r="M223" s="76" t="s">
        <v>35</v>
      </c>
      <c r="N223" s="73" t="s">
        <v>35</v>
      </c>
      <c r="O223" s="73" t="s">
        <v>35</v>
      </c>
      <c r="P223" s="73" t="s">
        <v>35</v>
      </c>
      <c r="Q223" s="70" t="s">
        <v>35</v>
      </c>
      <c r="R223" s="67" t="s">
        <v>35</v>
      </c>
      <c r="S223" s="73" t="s">
        <v>35</v>
      </c>
      <c r="T223" s="73" t="s">
        <v>35</v>
      </c>
      <c r="U223" s="73" t="s">
        <v>35</v>
      </c>
      <c r="V223" s="73" t="s">
        <v>35</v>
      </c>
      <c r="W223" s="73" t="s">
        <v>35</v>
      </c>
      <c r="X223" s="73" t="s">
        <v>35</v>
      </c>
      <c r="Y223" s="64" t="s">
        <v>35</v>
      </c>
      <c r="Z223" s="846"/>
      <c r="AA223" s="846"/>
      <c r="AB223" s="846"/>
      <c r="AC223" s="846"/>
      <c r="AD223" s="846"/>
      <c r="AE223" s="846"/>
      <c r="AF223" s="846"/>
      <c r="AG223" s="846"/>
      <c r="AH223" s="846"/>
      <c r="AI223" s="846"/>
      <c r="AJ223" s="846"/>
      <c r="AK223" s="846"/>
      <c r="AL223" s="846"/>
      <c r="AM223" s="846"/>
      <c r="AN223" s="846"/>
      <c r="AO223" s="846"/>
      <c r="AP223" s="846"/>
      <c r="AQ223" s="846"/>
      <c r="AR223" s="846"/>
      <c r="AS223" s="846"/>
      <c r="AT223" s="846"/>
      <c r="AU223" s="846"/>
      <c r="AV223" s="846"/>
      <c r="AW223" s="846"/>
      <c r="AX223" s="846"/>
      <c r="AY223" s="846"/>
      <c r="AZ223" s="346"/>
      <c r="BA223" s="990"/>
      <c r="BB223" s="557" t="s">
        <v>16</v>
      </c>
      <c r="BC223" s="427">
        <v>0</v>
      </c>
      <c r="BD223" s="425">
        <v>0</v>
      </c>
      <c r="BE223" s="425">
        <v>0</v>
      </c>
      <c r="BF223" s="425">
        <v>0</v>
      </c>
      <c r="BG223" s="431">
        <v>0</v>
      </c>
      <c r="BH223" s="427">
        <v>0</v>
      </c>
      <c r="BI223" s="425">
        <v>0</v>
      </c>
      <c r="BJ223" s="425">
        <v>0</v>
      </c>
      <c r="BK223" s="425">
        <v>0</v>
      </c>
      <c r="BL223" s="431">
        <v>0</v>
      </c>
      <c r="BM223" s="427">
        <v>0</v>
      </c>
      <c r="BN223" s="425">
        <v>0</v>
      </c>
      <c r="BO223" s="425">
        <v>0</v>
      </c>
      <c r="BP223" s="425">
        <v>0</v>
      </c>
      <c r="BQ223" s="431">
        <v>0</v>
      </c>
      <c r="BR223" s="427">
        <v>0</v>
      </c>
      <c r="BS223" s="425">
        <v>0</v>
      </c>
      <c r="BT223" s="425">
        <v>0</v>
      </c>
      <c r="BU223" s="425">
        <v>0</v>
      </c>
      <c r="BV223" s="425">
        <v>0</v>
      </c>
      <c r="BW223" s="56" t="s">
        <v>35</v>
      </c>
      <c r="BX223" s="56" t="s">
        <v>35</v>
      </c>
      <c r="BY223" s="429">
        <v>0</v>
      </c>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439" customFormat="true" ht="15" customHeight="true" x14ac:dyDescent="0.2">
      <c r="A224" s="1001"/>
      <c r="B224" s="374" t="s">
        <v>20</v>
      </c>
      <c r="C224" s="76" t="s">
        <v>35</v>
      </c>
      <c r="D224" s="73" t="s">
        <v>35</v>
      </c>
      <c r="E224" s="73" t="s">
        <v>35</v>
      </c>
      <c r="F224" s="73" t="s">
        <v>35</v>
      </c>
      <c r="G224" s="70" t="s">
        <v>35</v>
      </c>
      <c r="H224" s="67" t="s">
        <v>35</v>
      </c>
      <c r="I224" s="73" t="s">
        <v>35</v>
      </c>
      <c r="J224" s="73" t="s">
        <v>35</v>
      </c>
      <c r="K224" s="73" t="s">
        <v>35</v>
      </c>
      <c r="L224" s="64" t="s">
        <v>35</v>
      </c>
      <c r="M224" s="76" t="s">
        <v>35</v>
      </c>
      <c r="N224" s="73" t="s">
        <v>35</v>
      </c>
      <c r="O224" s="73" t="s">
        <v>35</v>
      </c>
      <c r="P224" s="73" t="s">
        <v>35</v>
      </c>
      <c r="Q224" s="70" t="s">
        <v>35</v>
      </c>
      <c r="R224" s="67" t="s">
        <v>35</v>
      </c>
      <c r="S224" s="73" t="s">
        <v>35</v>
      </c>
      <c r="T224" s="73" t="s">
        <v>35</v>
      </c>
      <c r="U224" s="73" t="s">
        <v>35</v>
      </c>
      <c r="V224" s="73" t="s">
        <v>35</v>
      </c>
      <c r="W224" s="73" t="s">
        <v>35</v>
      </c>
      <c r="X224" s="73" t="s">
        <v>35</v>
      </c>
      <c r="Y224" s="64" t="s">
        <v>35</v>
      </c>
      <c r="Z224" s="846"/>
      <c r="AA224" s="846"/>
      <c r="AB224" s="846"/>
      <c r="AC224" s="846"/>
      <c r="AD224" s="846"/>
      <c r="AE224" s="846"/>
      <c r="AF224" s="846"/>
      <c r="AG224" s="846"/>
      <c r="AH224" s="846"/>
      <c r="AI224" s="846"/>
      <c r="AJ224" s="846"/>
      <c r="AK224" s="846"/>
      <c r="AL224" s="846"/>
      <c r="AM224" s="846"/>
      <c r="AN224" s="846"/>
      <c r="AO224" s="846"/>
      <c r="AP224" s="846"/>
      <c r="AQ224" s="846"/>
      <c r="AR224" s="846"/>
      <c r="AS224" s="846"/>
      <c r="AT224" s="846"/>
      <c r="AU224" s="846"/>
      <c r="AV224" s="846"/>
      <c r="AW224" s="846"/>
      <c r="AX224" s="846"/>
      <c r="AY224" s="846"/>
      <c r="AZ224" s="346"/>
      <c r="BA224" s="990"/>
      <c r="BB224" s="557" t="s">
        <v>20</v>
      </c>
      <c r="BC224" s="427">
        <v>8836.5664850000048</v>
      </c>
      <c r="BD224" s="425">
        <v>5231.0626020000054</v>
      </c>
      <c r="BE224" s="425">
        <v>2094.8687950000026</v>
      </c>
      <c r="BF224" s="425">
        <v>185.212166</v>
      </c>
      <c r="BG224" s="431">
        <v>13.459016999999999</v>
      </c>
      <c r="BH224" s="427">
        <v>1421.4858670000001</v>
      </c>
      <c r="BI224" s="425">
        <v>153.10799799999998</v>
      </c>
      <c r="BJ224" s="425">
        <v>24.083579</v>
      </c>
      <c r="BK224" s="425">
        <v>9.0661680000000011</v>
      </c>
      <c r="BL224" s="431">
        <v>1.4218949999999999</v>
      </c>
      <c r="BM224" s="427">
        <v>5559.4928439999885</v>
      </c>
      <c r="BN224" s="425">
        <v>4281.3774329999997</v>
      </c>
      <c r="BO224" s="425">
        <v>2960.5678689999995</v>
      </c>
      <c r="BP224" s="425">
        <v>1637.3961960000015</v>
      </c>
      <c r="BQ224" s="431">
        <v>313.16921600000006</v>
      </c>
      <c r="BR224" s="427">
        <v>7152.6553059999978</v>
      </c>
      <c r="BS224" s="425">
        <v>538.75417500000037</v>
      </c>
      <c r="BT224" s="425">
        <v>7333.460132999995</v>
      </c>
      <c r="BU224" s="425">
        <v>729.1434969999998</v>
      </c>
      <c r="BV224" s="425">
        <v>331.99085399999996</v>
      </c>
      <c r="BW224" s="56" t="s">
        <v>35</v>
      </c>
      <c r="BX224" s="56" t="s">
        <v>35</v>
      </c>
      <c r="BY224" s="429">
        <v>275.16510000000005</v>
      </c>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439" customFormat="true" ht="15" customHeight="true" x14ac:dyDescent="0.2">
      <c r="A225" s="1000" t="s">
        <v>175</v>
      </c>
      <c r="B225" s="372" t="s">
        <v>176</v>
      </c>
      <c r="C225" s="126">
        <v>48.872456855052818</v>
      </c>
      <c r="D225" s="125">
        <v>28.843286578565824</v>
      </c>
      <c r="E225" s="125">
        <v>11.618549415113257</v>
      </c>
      <c r="F225" s="125">
        <v>0.98686945129905201</v>
      </c>
      <c r="G225" s="124">
        <v>7.7392450886997366E-2</v>
      </c>
      <c r="H225" s="123">
        <v>18.245648472868591</v>
      </c>
      <c r="I225" s="125">
        <v>1.9581688310016294</v>
      </c>
      <c r="J225" s="125">
        <v>0.30901640654623147</v>
      </c>
      <c r="K225" s="125">
        <v>0.11511047955116889</v>
      </c>
      <c r="L225" s="122">
        <v>1.839730830350399E-2</v>
      </c>
      <c r="M225" s="126">
        <v>54.037692954310735</v>
      </c>
      <c r="N225" s="125">
        <v>41.723206279926075</v>
      </c>
      <c r="O225" s="125">
        <v>28.784716970582757</v>
      </c>
      <c r="P225" s="125">
        <v>15.929300876679669</v>
      </c>
      <c r="Q225" s="124">
        <v>3.0453604119719921</v>
      </c>
      <c r="R225" s="123">
        <v>25.791111206360114</v>
      </c>
      <c r="S225" s="125">
        <v>4.9558216798797776</v>
      </c>
      <c r="T225" s="125">
        <v>31.66896739212121</v>
      </c>
      <c r="U225" s="125">
        <v>7.0638381548054001</v>
      </c>
      <c r="V225" s="125">
        <v>26.758412496133456</v>
      </c>
      <c r="W225" s="73" t="s">
        <v>35</v>
      </c>
      <c r="X225" s="73" t="s">
        <v>35</v>
      </c>
      <c r="Y225" s="122">
        <v>1.6108493867155724</v>
      </c>
      <c r="Z225" s="846"/>
      <c r="AA225" s="846"/>
      <c r="AB225" s="846"/>
      <c r="AC225" s="846"/>
      <c r="AD225" s="846"/>
      <c r="AE225" s="846"/>
      <c r="AF225" s="846"/>
      <c r="AG225" s="846"/>
      <c r="AH225" s="846"/>
      <c r="AI225" s="846"/>
      <c r="AJ225" s="846"/>
      <c r="AK225" s="846"/>
      <c r="AL225" s="846"/>
      <c r="AM225" s="846"/>
      <c r="AN225" s="846"/>
      <c r="AO225" s="846"/>
      <c r="AP225" s="846"/>
      <c r="AQ225" s="846"/>
      <c r="AR225" s="846"/>
      <c r="AS225" s="846"/>
      <c r="AT225" s="846"/>
      <c r="AU225" s="846"/>
      <c r="AV225" s="846"/>
      <c r="AW225" s="846"/>
      <c r="AX225" s="846"/>
      <c r="AY225" s="846"/>
      <c r="AZ225" s="346"/>
      <c r="BA225" s="990" t="s">
        <v>70</v>
      </c>
      <c r="BB225" s="557" t="s">
        <v>71</v>
      </c>
      <c r="BC225" s="60" t="s">
        <v>35</v>
      </c>
      <c r="BD225" s="56" t="s">
        <v>35</v>
      </c>
      <c r="BE225" s="56" t="s">
        <v>35</v>
      </c>
      <c r="BF225" s="56" t="s">
        <v>35</v>
      </c>
      <c r="BG225" s="51" t="s">
        <v>35</v>
      </c>
      <c r="BH225" s="60" t="s">
        <v>35</v>
      </c>
      <c r="BI225" s="56" t="s">
        <v>35</v>
      </c>
      <c r="BJ225" s="56" t="s">
        <v>35</v>
      </c>
      <c r="BK225" s="56" t="s">
        <v>35</v>
      </c>
      <c r="BL225" s="51" t="s">
        <v>35</v>
      </c>
      <c r="BM225" s="60" t="s">
        <v>35</v>
      </c>
      <c r="BN225" s="56" t="s">
        <v>35</v>
      </c>
      <c r="BO225" s="56" t="s">
        <v>35</v>
      </c>
      <c r="BP225" s="56" t="s">
        <v>35</v>
      </c>
      <c r="BQ225" s="51" t="s">
        <v>35</v>
      </c>
      <c r="BR225" s="60" t="s">
        <v>35</v>
      </c>
      <c r="BS225" s="56" t="s">
        <v>35</v>
      </c>
      <c r="BT225" s="56" t="s">
        <v>35</v>
      </c>
      <c r="BU225" s="56" t="s">
        <v>35</v>
      </c>
      <c r="BV225" s="56" t="s">
        <v>35</v>
      </c>
      <c r="BW225" s="56" t="s">
        <v>35</v>
      </c>
      <c r="BX225" s="56" t="s">
        <v>35</v>
      </c>
      <c r="BY225" s="45" t="s">
        <v>35</v>
      </c>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439" customFormat="true" ht="15" customHeight="true" x14ac:dyDescent="0.2">
      <c r="A226" s="999"/>
      <c r="B226" s="373" t="s">
        <v>177</v>
      </c>
      <c r="C226" s="126">
        <v>51.127543144946827</v>
      </c>
      <c r="D226" s="125">
        <v>71.145066717787614</v>
      </c>
      <c r="E226" s="125">
        <v>88.381450584886707</v>
      </c>
      <c r="F226" s="125">
        <v>99.0131305487009</v>
      </c>
      <c r="G226" s="124">
        <v>99.922607549112996</v>
      </c>
      <c r="H226" s="123">
        <v>81.727239314959121</v>
      </c>
      <c r="I226" s="125">
        <v>98.041831168998399</v>
      </c>
      <c r="J226" s="125">
        <v>99.690983593453765</v>
      </c>
      <c r="K226" s="125">
        <v>99.884889520448823</v>
      </c>
      <c r="L226" s="122">
        <v>99.981602691696494</v>
      </c>
      <c r="M226" s="126">
        <v>45.962307045688192</v>
      </c>
      <c r="N226" s="125">
        <v>58.276793720073549</v>
      </c>
      <c r="O226" s="125">
        <v>71.215283029417222</v>
      </c>
      <c r="P226" s="125">
        <v>84.070699123319983</v>
      </c>
      <c r="Q226" s="124">
        <v>96.954639588028073</v>
      </c>
      <c r="R226" s="123">
        <v>74.208888793639943</v>
      </c>
      <c r="S226" s="125">
        <v>95.044178320120395</v>
      </c>
      <c r="T226" s="125">
        <v>68.33103260787999</v>
      </c>
      <c r="U226" s="125">
        <v>92.936161845194277</v>
      </c>
      <c r="V226" s="125">
        <v>73.241587503866796</v>
      </c>
      <c r="W226" s="73" t="s">
        <v>35</v>
      </c>
      <c r="X226" s="73" t="s">
        <v>35</v>
      </c>
      <c r="Y226" s="122">
        <v>98.376785167342462</v>
      </c>
      <c r="Z226" s="846"/>
      <c r="AA226" s="846"/>
      <c r="AB226" s="846"/>
      <c r="AC226" s="846"/>
      <c r="AD226" s="846"/>
      <c r="AE226" s="846"/>
      <c r="AF226" s="846"/>
      <c r="AG226" s="846"/>
      <c r="AH226" s="846"/>
      <c r="AI226" s="846"/>
      <c r="AJ226" s="846"/>
      <c r="AK226" s="846"/>
      <c r="AL226" s="846"/>
      <c r="AM226" s="846"/>
      <c r="AN226" s="846"/>
      <c r="AO226" s="846"/>
      <c r="AP226" s="846"/>
      <c r="AQ226" s="846"/>
      <c r="AR226" s="846"/>
      <c r="AS226" s="846"/>
      <c r="AT226" s="846"/>
      <c r="AU226" s="846"/>
      <c r="AV226" s="846"/>
      <c r="AW226" s="846"/>
      <c r="AX226" s="846"/>
      <c r="AY226" s="846"/>
      <c r="AZ226" s="346"/>
      <c r="BA226" s="990"/>
      <c r="BB226" s="557" t="s">
        <v>72</v>
      </c>
      <c r="BC226" s="60" t="s">
        <v>35</v>
      </c>
      <c r="BD226" s="56" t="s">
        <v>35</v>
      </c>
      <c r="BE226" s="56" t="s">
        <v>35</v>
      </c>
      <c r="BF226" s="56" t="s">
        <v>35</v>
      </c>
      <c r="BG226" s="51" t="s">
        <v>35</v>
      </c>
      <c r="BH226" s="60" t="s">
        <v>35</v>
      </c>
      <c r="BI226" s="56" t="s">
        <v>35</v>
      </c>
      <c r="BJ226" s="56" t="s">
        <v>35</v>
      </c>
      <c r="BK226" s="56" t="s">
        <v>35</v>
      </c>
      <c r="BL226" s="51" t="s">
        <v>35</v>
      </c>
      <c r="BM226" s="60" t="s">
        <v>35</v>
      </c>
      <c r="BN226" s="56" t="s">
        <v>35</v>
      </c>
      <c r="BO226" s="56" t="s">
        <v>35</v>
      </c>
      <c r="BP226" s="56" t="s">
        <v>35</v>
      </c>
      <c r="BQ226" s="51" t="s">
        <v>35</v>
      </c>
      <c r="BR226" s="60" t="s">
        <v>35</v>
      </c>
      <c r="BS226" s="56" t="s">
        <v>35</v>
      </c>
      <c r="BT226" s="56" t="s">
        <v>35</v>
      </c>
      <c r="BU226" s="56" t="s">
        <v>35</v>
      </c>
      <c r="BV226" s="56" t="s">
        <v>35</v>
      </c>
      <c r="BW226" s="56" t="s">
        <v>35</v>
      </c>
      <c r="BX226" s="56" t="s">
        <v>35</v>
      </c>
      <c r="BY226" s="45" t="s">
        <v>35</v>
      </c>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439" customFormat="true" ht="15" customHeight="true" x14ac:dyDescent="0.2">
      <c r="A227" s="999"/>
      <c r="B227" s="373" t="s">
        <v>165</v>
      </c>
      <c r="C227" s="126">
        <v>0</v>
      </c>
      <c r="D227" s="125">
        <v>1.1646703646462631E-2</v>
      </c>
      <c r="E227" s="125">
        <v>0</v>
      </c>
      <c r="F227" s="125">
        <v>0</v>
      </c>
      <c r="G227" s="124">
        <v>0</v>
      </c>
      <c r="H227" s="123">
        <v>2.7112212172205372E-2</v>
      </c>
      <c r="I227" s="125">
        <v>0</v>
      </c>
      <c r="J227" s="125">
        <v>0</v>
      </c>
      <c r="K227" s="125">
        <v>0</v>
      </c>
      <c r="L227" s="122">
        <v>0</v>
      </c>
      <c r="M227" s="126">
        <v>0</v>
      </c>
      <c r="N227" s="125">
        <v>0</v>
      </c>
      <c r="O227" s="125">
        <v>0</v>
      </c>
      <c r="P227" s="125">
        <v>0</v>
      </c>
      <c r="Q227" s="124">
        <v>0</v>
      </c>
      <c r="R227" s="123">
        <v>0</v>
      </c>
      <c r="S227" s="125">
        <v>0</v>
      </c>
      <c r="T227" s="125">
        <v>0</v>
      </c>
      <c r="U227" s="125">
        <v>0</v>
      </c>
      <c r="V227" s="125">
        <v>0</v>
      </c>
      <c r="W227" s="73" t="s">
        <v>35</v>
      </c>
      <c r="X227" s="73" t="s">
        <v>35</v>
      </c>
      <c r="Y227" s="122">
        <v>1.2365445941296264E-2</v>
      </c>
      <c r="Z227" s="846"/>
      <c r="AA227" s="846"/>
      <c r="AB227" s="846"/>
      <c r="AC227" s="846"/>
      <c r="AD227" s="846"/>
      <c r="AE227" s="846"/>
      <c r="AF227" s="846"/>
      <c r="AG227" s="846"/>
      <c r="AH227" s="846"/>
      <c r="AI227" s="846"/>
      <c r="AJ227" s="846"/>
      <c r="AK227" s="846"/>
      <c r="AL227" s="846"/>
      <c r="AM227" s="846"/>
      <c r="AN227" s="846"/>
      <c r="AO227" s="846"/>
      <c r="AP227" s="846"/>
      <c r="AQ227" s="846"/>
      <c r="AR227" s="846"/>
      <c r="AS227" s="846"/>
      <c r="AT227" s="846"/>
      <c r="AU227" s="846"/>
      <c r="AV227" s="846"/>
      <c r="AW227" s="846"/>
      <c r="AX227" s="846"/>
      <c r="AY227" s="846"/>
      <c r="AZ227" s="346"/>
      <c r="BA227" s="990" t="s">
        <v>94</v>
      </c>
      <c r="BB227" s="557" t="s">
        <v>61</v>
      </c>
      <c r="BC227" s="60" t="s">
        <v>35</v>
      </c>
      <c r="BD227" s="56" t="s">
        <v>35</v>
      </c>
      <c r="BE227" s="56" t="s">
        <v>35</v>
      </c>
      <c r="BF227" s="56" t="s">
        <v>35</v>
      </c>
      <c r="BG227" s="51" t="s">
        <v>35</v>
      </c>
      <c r="BH227" s="60" t="s">
        <v>35</v>
      </c>
      <c r="BI227" s="56" t="s">
        <v>35</v>
      </c>
      <c r="BJ227" s="56" t="s">
        <v>35</v>
      </c>
      <c r="BK227" s="56" t="s">
        <v>35</v>
      </c>
      <c r="BL227" s="51" t="s">
        <v>35</v>
      </c>
      <c r="BM227" s="60" t="s">
        <v>35</v>
      </c>
      <c r="BN227" s="56" t="s">
        <v>35</v>
      </c>
      <c r="BO227" s="56" t="s">
        <v>35</v>
      </c>
      <c r="BP227" s="56" t="s">
        <v>35</v>
      </c>
      <c r="BQ227" s="51" t="s">
        <v>35</v>
      </c>
      <c r="BR227" s="60" t="s">
        <v>35</v>
      </c>
      <c r="BS227" s="56" t="s">
        <v>35</v>
      </c>
      <c r="BT227" s="56" t="s">
        <v>35</v>
      </c>
      <c r="BU227" s="56" t="s">
        <v>35</v>
      </c>
      <c r="BV227" s="56" t="s">
        <v>35</v>
      </c>
      <c r="BW227" s="56" t="s">
        <v>35</v>
      </c>
      <c r="BX227" s="56" t="s">
        <v>35</v>
      </c>
      <c r="BY227" s="45" t="s">
        <v>35</v>
      </c>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439" customFormat="true" ht="15" customHeight="true" x14ac:dyDescent="0.2">
      <c r="A228" s="147"/>
      <c r="B228" s="141"/>
      <c r="C228" s="92"/>
      <c r="D228" s="91"/>
      <c r="E228" s="91"/>
      <c r="F228" s="91"/>
      <c r="G228" s="90"/>
      <c r="H228" s="89"/>
      <c r="I228" s="91"/>
      <c r="J228" s="91"/>
      <c r="K228" s="91"/>
      <c r="L228" s="88"/>
      <c r="M228" s="92"/>
      <c r="N228" s="91"/>
      <c r="O228" s="91"/>
      <c r="P228" s="91"/>
      <c r="Q228" s="90"/>
      <c r="R228" s="89"/>
      <c r="S228" s="91"/>
      <c r="T228" s="91"/>
      <c r="U228" s="91"/>
      <c r="V228" s="91"/>
      <c r="W228" s="91"/>
      <c r="X228" s="91"/>
      <c r="Y228" s="88"/>
      <c r="Z228" s="846"/>
      <c r="AA228" s="846"/>
      <c r="AB228" s="846"/>
      <c r="AC228" s="846"/>
      <c r="AD228" s="846"/>
      <c r="AE228" s="846"/>
      <c r="AF228" s="846"/>
      <c r="AG228" s="846"/>
      <c r="AH228" s="846"/>
      <c r="AI228" s="846"/>
      <c r="AJ228" s="846"/>
      <c r="AK228" s="846"/>
      <c r="AL228" s="846"/>
      <c r="AM228" s="846"/>
      <c r="AN228" s="846"/>
      <c r="AO228" s="846"/>
      <c r="AP228" s="846"/>
      <c r="AQ228" s="846"/>
      <c r="AR228" s="846"/>
      <c r="AS228" s="846"/>
      <c r="AT228" s="846"/>
      <c r="AU228" s="846"/>
      <c r="AV228" s="846"/>
      <c r="AW228" s="846"/>
      <c r="AX228" s="846"/>
      <c r="AY228" s="846"/>
      <c r="AZ228" s="346"/>
      <c r="BA228" s="990"/>
      <c r="BB228" s="557" t="s">
        <v>91</v>
      </c>
      <c r="BC228" s="60" t="s">
        <v>35</v>
      </c>
      <c r="BD228" s="56" t="s">
        <v>35</v>
      </c>
      <c r="BE228" s="56" t="s">
        <v>35</v>
      </c>
      <c r="BF228" s="56" t="s">
        <v>35</v>
      </c>
      <c r="BG228" s="51" t="s">
        <v>35</v>
      </c>
      <c r="BH228" s="60" t="s">
        <v>35</v>
      </c>
      <c r="BI228" s="56" t="s">
        <v>35</v>
      </c>
      <c r="BJ228" s="56" t="s">
        <v>35</v>
      </c>
      <c r="BK228" s="56" t="s">
        <v>35</v>
      </c>
      <c r="BL228" s="51" t="s">
        <v>35</v>
      </c>
      <c r="BM228" s="60" t="s">
        <v>35</v>
      </c>
      <c r="BN228" s="56" t="s">
        <v>35</v>
      </c>
      <c r="BO228" s="56" t="s">
        <v>35</v>
      </c>
      <c r="BP228" s="56" t="s">
        <v>35</v>
      </c>
      <c r="BQ228" s="51" t="s">
        <v>35</v>
      </c>
      <c r="BR228" s="60" t="s">
        <v>35</v>
      </c>
      <c r="BS228" s="56" t="s">
        <v>35</v>
      </c>
      <c r="BT228" s="56" t="s">
        <v>35</v>
      </c>
      <c r="BU228" s="56" t="s">
        <v>35</v>
      </c>
      <c r="BV228" s="56" t="s">
        <v>35</v>
      </c>
      <c r="BW228" s="56" t="s">
        <v>35</v>
      </c>
      <c r="BX228" s="56" t="s">
        <v>35</v>
      </c>
      <c r="BY228" s="45" t="s">
        <v>35</v>
      </c>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439" customFormat="true" ht="15" customHeight="true" x14ac:dyDescent="0.2">
      <c r="A229" s="147"/>
      <c r="B229" s="141"/>
      <c r="C229" s="159"/>
      <c r="D229" s="158"/>
      <c r="E229" s="158"/>
      <c r="F229" s="158"/>
      <c r="G229" s="148"/>
      <c r="H229" s="151"/>
      <c r="I229" s="158"/>
      <c r="J229" s="158"/>
      <c r="K229" s="158"/>
      <c r="L229" s="154"/>
      <c r="M229" s="159"/>
      <c r="N229" s="158"/>
      <c r="O229" s="158"/>
      <c r="P229" s="158"/>
      <c r="Q229" s="148"/>
      <c r="R229" s="151"/>
      <c r="S229" s="158"/>
      <c r="T229" s="158"/>
      <c r="U229" s="158"/>
      <c r="V229" s="158"/>
      <c r="W229" s="158"/>
      <c r="X229" s="158"/>
      <c r="Y229" s="154"/>
      <c r="Z229" s="846"/>
      <c r="AA229" s="846"/>
      <c r="AB229" s="846"/>
      <c r="AC229" s="846"/>
      <c r="AD229" s="846"/>
      <c r="AE229" s="846"/>
      <c r="AF229" s="846"/>
      <c r="AG229" s="846"/>
      <c r="AH229" s="846"/>
      <c r="AI229" s="846"/>
      <c r="AJ229" s="846"/>
      <c r="AK229" s="846"/>
      <c r="AL229" s="846"/>
      <c r="AM229" s="846"/>
      <c r="AN229" s="846"/>
      <c r="AO229" s="846"/>
      <c r="AP229" s="846"/>
      <c r="AQ229" s="846"/>
      <c r="AR229" s="846"/>
      <c r="AS229" s="846"/>
      <c r="AT229" s="846"/>
      <c r="AU229" s="846"/>
      <c r="AV229" s="846"/>
      <c r="AW229" s="846"/>
      <c r="AX229" s="846"/>
      <c r="AY229" s="846"/>
      <c r="AZ229" s="346"/>
      <c r="BA229" s="990"/>
      <c r="BB229" s="557" t="s">
        <v>92</v>
      </c>
      <c r="BC229" s="60" t="s">
        <v>35</v>
      </c>
      <c r="BD229" s="56" t="s">
        <v>35</v>
      </c>
      <c r="BE229" s="56" t="s">
        <v>35</v>
      </c>
      <c r="BF229" s="56" t="s">
        <v>35</v>
      </c>
      <c r="BG229" s="51" t="s">
        <v>35</v>
      </c>
      <c r="BH229" s="60" t="s">
        <v>35</v>
      </c>
      <c r="BI229" s="56" t="s">
        <v>35</v>
      </c>
      <c r="BJ229" s="56" t="s">
        <v>35</v>
      </c>
      <c r="BK229" s="56" t="s">
        <v>35</v>
      </c>
      <c r="BL229" s="51" t="s">
        <v>35</v>
      </c>
      <c r="BM229" s="60" t="s">
        <v>35</v>
      </c>
      <c r="BN229" s="56" t="s">
        <v>35</v>
      </c>
      <c r="BO229" s="56" t="s">
        <v>35</v>
      </c>
      <c r="BP229" s="56" t="s">
        <v>35</v>
      </c>
      <c r="BQ229" s="51" t="s">
        <v>35</v>
      </c>
      <c r="BR229" s="60" t="s">
        <v>35</v>
      </c>
      <c r="BS229" s="56" t="s">
        <v>35</v>
      </c>
      <c r="BT229" s="56" t="s">
        <v>35</v>
      </c>
      <c r="BU229" s="56" t="s">
        <v>35</v>
      </c>
      <c r="BV229" s="56" t="s">
        <v>35</v>
      </c>
      <c r="BW229" s="56" t="s">
        <v>35</v>
      </c>
      <c r="BX229" s="56" t="s">
        <v>35</v>
      </c>
      <c r="BY229" s="45" t="s">
        <v>35</v>
      </c>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439" customFormat="true" ht="15" customHeight="true" x14ac:dyDescent="0.2">
      <c r="A230" s="147"/>
      <c r="B230" s="141"/>
      <c r="C230" s="159"/>
      <c r="D230" s="158"/>
      <c r="E230" s="158"/>
      <c r="F230" s="158"/>
      <c r="G230" s="148"/>
      <c r="H230" s="151"/>
      <c r="I230" s="158"/>
      <c r="J230" s="158"/>
      <c r="K230" s="158"/>
      <c r="L230" s="154"/>
      <c r="M230" s="159"/>
      <c r="N230" s="158"/>
      <c r="O230" s="158"/>
      <c r="P230" s="158"/>
      <c r="Q230" s="148"/>
      <c r="R230" s="151"/>
      <c r="S230" s="158"/>
      <c r="T230" s="158"/>
      <c r="U230" s="158"/>
      <c r="V230" s="158"/>
      <c r="W230" s="158"/>
      <c r="X230" s="158"/>
      <c r="Y230" s="154"/>
      <c r="Z230" s="846"/>
      <c r="AA230" s="846"/>
      <c r="AB230" s="846"/>
      <c r="AC230" s="846"/>
      <c r="AD230" s="846"/>
      <c r="AE230" s="846"/>
      <c r="AF230" s="846"/>
      <c r="AG230" s="846"/>
      <c r="AH230" s="846"/>
      <c r="AI230" s="846"/>
      <c r="AJ230" s="846"/>
      <c r="AK230" s="846"/>
      <c r="AL230" s="846"/>
      <c r="AM230" s="846"/>
      <c r="AN230" s="846"/>
      <c r="AO230" s="846"/>
      <c r="AP230" s="846"/>
      <c r="AQ230" s="846"/>
      <c r="AR230" s="846"/>
      <c r="AS230" s="846"/>
      <c r="AT230" s="846"/>
      <c r="AU230" s="846"/>
      <c r="AV230" s="846"/>
      <c r="AW230" s="846"/>
      <c r="AX230" s="846"/>
      <c r="AY230" s="846"/>
      <c r="AZ230" s="346"/>
      <c r="BA230" s="990"/>
      <c r="BB230" s="557" t="s">
        <v>93</v>
      </c>
      <c r="BC230" s="60" t="s">
        <v>35</v>
      </c>
      <c r="BD230" s="56" t="s">
        <v>35</v>
      </c>
      <c r="BE230" s="56" t="s">
        <v>35</v>
      </c>
      <c r="BF230" s="56" t="s">
        <v>35</v>
      </c>
      <c r="BG230" s="51" t="s">
        <v>35</v>
      </c>
      <c r="BH230" s="60" t="s">
        <v>35</v>
      </c>
      <c r="BI230" s="56" t="s">
        <v>35</v>
      </c>
      <c r="BJ230" s="56" t="s">
        <v>35</v>
      </c>
      <c r="BK230" s="56" t="s">
        <v>35</v>
      </c>
      <c r="BL230" s="51" t="s">
        <v>35</v>
      </c>
      <c r="BM230" s="60" t="s">
        <v>35</v>
      </c>
      <c r="BN230" s="56" t="s">
        <v>35</v>
      </c>
      <c r="BO230" s="56" t="s">
        <v>35</v>
      </c>
      <c r="BP230" s="56" t="s">
        <v>35</v>
      </c>
      <c r="BQ230" s="51" t="s">
        <v>35</v>
      </c>
      <c r="BR230" s="60" t="s">
        <v>35</v>
      </c>
      <c r="BS230" s="56" t="s">
        <v>35</v>
      </c>
      <c r="BT230" s="56" t="s">
        <v>35</v>
      </c>
      <c r="BU230" s="56" t="s">
        <v>35</v>
      </c>
      <c r="BV230" s="56" t="s">
        <v>35</v>
      </c>
      <c r="BW230" s="56" t="s">
        <v>35</v>
      </c>
      <c r="BX230" s="56" t="s">
        <v>35</v>
      </c>
      <c r="BY230" s="45" t="s">
        <v>35</v>
      </c>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439" customFormat="true" ht="15" customHeight="true" x14ac:dyDescent="0.2">
      <c r="A231" s="147"/>
      <c r="B231" s="141"/>
      <c r="C231" s="112"/>
      <c r="D231" s="111"/>
      <c r="E231" s="111"/>
      <c r="F231" s="111"/>
      <c r="G231" s="110"/>
      <c r="H231" s="109"/>
      <c r="I231" s="111"/>
      <c r="J231" s="111"/>
      <c r="K231" s="111"/>
      <c r="L231" s="108"/>
      <c r="M231" s="112"/>
      <c r="N231" s="111"/>
      <c r="O231" s="111"/>
      <c r="P231" s="111"/>
      <c r="Q231" s="110"/>
      <c r="R231" s="109"/>
      <c r="S231" s="111"/>
      <c r="T231" s="111"/>
      <c r="U231" s="111"/>
      <c r="V231" s="111"/>
      <c r="W231" s="111"/>
      <c r="X231" s="111"/>
      <c r="Y231" s="108"/>
      <c r="Z231" s="846"/>
      <c r="AA231" s="846"/>
      <c r="AB231" s="846"/>
      <c r="AC231" s="846"/>
      <c r="AD231" s="846"/>
      <c r="AE231" s="846"/>
      <c r="AF231" s="846"/>
      <c r="AG231" s="846"/>
      <c r="AH231" s="846"/>
      <c r="AI231" s="846"/>
      <c r="AJ231" s="846"/>
      <c r="AK231" s="846"/>
      <c r="AL231" s="846"/>
      <c r="AM231" s="846"/>
      <c r="AN231" s="846"/>
      <c r="AO231" s="846"/>
      <c r="AP231" s="846"/>
      <c r="AQ231" s="846"/>
      <c r="AR231" s="846"/>
      <c r="AS231" s="846"/>
      <c r="AT231" s="846"/>
      <c r="AU231" s="846"/>
      <c r="AV231" s="846"/>
      <c r="AW231" s="846"/>
      <c r="AX231" s="846"/>
      <c r="AY231" s="846"/>
      <c r="AZ231" s="346"/>
      <c r="BA231" s="990" t="s">
        <v>175</v>
      </c>
      <c r="BB231" s="557" t="s">
        <v>176</v>
      </c>
      <c r="BC231" s="415">
        <v>8836.5664850000048</v>
      </c>
      <c r="BD231" s="408">
        <v>5231.0626020000054</v>
      </c>
      <c r="BE231" s="408">
        <v>2094.8687950000026</v>
      </c>
      <c r="BF231" s="408">
        <v>185.212166</v>
      </c>
      <c r="BG231" s="419">
        <v>13.459016999999999</v>
      </c>
      <c r="BH231" s="415">
        <v>1421.4858670000001</v>
      </c>
      <c r="BI231" s="408">
        <v>153.10799799999998</v>
      </c>
      <c r="BJ231" s="408">
        <v>24.083579</v>
      </c>
      <c r="BK231" s="408">
        <v>9.0661680000000011</v>
      </c>
      <c r="BL231" s="419">
        <v>1.4218949999999999</v>
      </c>
      <c r="BM231" s="415">
        <v>5559.4928439999885</v>
      </c>
      <c r="BN231" s="408">
        <v>4281.3774329999997</v>
      </c>
      <c r="BO231" s="408">
        <v>2960.5678689999995</v>
      </c>
      <c r="BP231" s="408">
        <v>1637.3961960000015</v>
      </c>
      <c r="BQ231" s="419">
        <v>313.16921600000006</v>
      </c>
      <c r="BR231" s="415">
        <v>7152.6553059999978</v>
      </c>
      <c r="BS231" s="408">
        <v>538.75417500000037</v>
      </c>
      <c r="BT231" s="408">
        <v>7333.460132999995</v>
      </c>
      <c r="BU231" s="408">
        <v>729.1434969999998</v>
      </c>
      <c r="BV231" s="408">
        <v>331.99085399999996</v>
      </c>
      <c r="BW231" s="56" t="s">
        <v>35</v>
      </c>
      <c r="BX231" s="56" t="s">
        <v>35</v>
      </c>
      <c r="BY231" s="409">
        <v>275.16510000000005</v>
      </c>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439" customFormat="true" ht="15" customHeight="true" x14ac:dyDescent="0.2">
      <c r="A232" s="147"/>
      <c r="B232" s="141"/>
      <c r="C232" s="112"/>
      <c r="D232" s="111"/>
      <c r="E232" s="111"/>
      <c r="F232" s="111"/>
      <c r="G232" s="110"/>
      <c r="H232" s="109"/>
      <c r="I232" s="111"/>
      <c r="J232" s="111"/>
      <c r="K232" s="111"/>
      <c r="L232" s="108"/>
      <c r="M232" s="112"/>
      <c r="N232" s="111"/>
      <c r="O232" s="111"/>
      <c r="P232" s="111"/>
      <c r="Q232" s="110"/>
      <c r="R232" s="109"/>
      <c r="S232" s="111"/>
      <c r="T232" s="111"/>
      <c r="U232" s="111"/>
      <c r="V232" s="111"/>
      <c r="W232" s="111"/>
      <c r="X232" s="111"/>
      <c r="Y232" s="108"/>
      <c r="Z232" s="846"/>
      <c r="AA232" s="846"/>
      <c r="AB232" s="846"/>
      <c r="AC232" s="846"/>
      <c r="AD232" s="846"/>
      <c r="AE232" s="846"/>
      <c r="AF232" s="846"/>
      <c r="AG232" s="846"/>
      <c r="AH232" s="846"/>
      <c r="AI232" s="846"/>
      <c r="AJ232" s="846"/>
      <c r="AK232" s="846"/>
      <c r="AL232" s="846"/>
      <c r="AM232" s="846"/>
      <c r="AN232" s="846"/>
      <c r="AO232" s="846"/>
      <c r="AP232" s="846"/>
      <c r="AQ232" s="846"/>
      <c r="AR232" s="846"/>
      <c r="AS232" s="846"/>
      <c r="AT232" s="846"/>
      <c r="AU232" s="846"/>
      <c r="AV232" s="846"/>
      <c r="AW232" s="846"/>
      <c r="AX232" s="846"/>
      <c r="AY232" s="846"/>
      <c r="AZ232" s="346"/>
      <c r="BA232" s="990"/>
      <c r="BB232" s="557" t="s">
        <v>177</v>
      </c>
      <c r="BC232" s="415">
        <v>9244.3057560000489</v>
      </c>
      <c r="BD232" s="408">
        <v>12902.978195999993</v>
      </c>
      <c r="BE232" s="408">
        <v>15935.512796999974</v>
      </c>
      <c r="BF232" s="408">
        <v>18582.433925000023</v>
      </c>
      <c r="BG232" s="419">
        <v>17377.148007000109</v>
      </c>
      <c r="BH232" s="415">
        <v>6367.2231659999861</v>
      </c>
      <c r="BI232" s="408">
        <v>7665.8295509999625</v>
      </c>
      <c r="BJ232" s="408">
        <v>7769.5411249999452</v>
      </c>
      <c r="BK232" s="408">
        <v>7866.9917159999623</v>
      </c>
      <c r="BL232" s="419">
        <v>7727.3989550000115</v>
      </c>
      <c r="BM232" s="415">
        <v>4728.6829460000044</v>
      </c>
      <c r="BN232" s="408">
        <v>5980.0042170000052</v>
      </c>
      <c r="BO232" s="408">
        <v>7324.639632000004</v>
      </c>
      <c r="BP232" s="408">
        <v>8641.7504449999597</v>
      </c>
      <c r="BQ232" s="419">
        <v>9970.3169279999711</v>
      </c>
      <c r="BR232" s="415">
        <v>20580.369644999981</v>
      </c>
      <c r="BS232" s="408">
        <v>10332.383040999886</v>
      </c>
      <c r="BT232" s="408">
        <v>15823.152592000139</v>
      </c>
      <c r="BU232" s="408">
        <v>9593.0564319999921</v>
      </c>
      <c r="BV232" s="408">
        <v>908.70626900000207</v>
      </c>
      <c r="BW232" s="56" t="s">
        <v>35</v>
      </c>
      <c r="BX232" s="56" t="s">
        <v>35</v>
      </c>
      <c r="BY232" s="409">
        <v>16804.710702000619</v>
      </c>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439" customFormat="true" ht="15" customHeight="true" x14ac:dyDescent="0.2">
      <c r="A233" s="147"/>
      <c r="B233" s="141"/>
      <c r="C233" s="112"/>
      <c r="D233" s="111"/>
      <c r="E233" s="111"/>
      <c r="F233" s="111"/>
      <c r="G233" s="110"/>
      <c r="H233" s="109"/>
      <c r="I233" s="111"/>
      <c r="J233" s="111"/>
      <c r="K233" s="111"/>
      <c r="L233" s="108"/>
      <c r="M233" s="112"/>
      <c r="N233" s="111"/>
      <c r="O233" s="111"/>
      <c r="P233" s="111"/>
      <c r="Q233" s="110"/>
      <c r="R233" s="109"/>
      <c r="S233" s="111"/>
      <c r="T233" s="111"/>
      <c r="U233" s="111"/>
      <c r="V233" s="111"/>
      <c r="W233" s="111"/>
      <c r="X233" s="111"/>
      <c r="Y233" s="108"/>
      <c r="Z233" s="846"/>
      <c r="AA233" s="846"/>
      <c r="AB233" s="846"/>
      <c r="AC233" s="846"/>
      <c r="AD233" s="846"/>
      <c r="AE233" s="846"/>
      <c r="AF233" s="846"/>
      <c r="AG233" s="846"/>
      <c r="AH233" s="846"/>
      <c r="AI233" s="846"/>
      <c r="AJ233" s="846"/>
      <c r="AK233" s="846"/>
      <c r="AL233" s="846"/>
      <c r="AM233" s="846"/>
      <c r="AN233" s="846"/>
      <c r="AO233" s="846"/>
      <c r="AP233" s="846"/>
      <c r="AQ233" s="846"/>
      <c r="AR233" s="846"/>
      <c r="AS233" s="846"/>
      <c r="AT233" s="846"/>
      <c r="AU233" s="846"/>
      <c r="AV233" s="846"/>
      <c r="AW233" s="846"/>
      <c r="AX233" s="846"/>
      <c r="AY233" s="846"/>
      <c r="AZ233" s="346"/>
      <c r="BA233" s="990"/>
      <c r="BB233" s="557" t="s">
        <v>165</v>
      </c>
      <c r="BC233" s="415">
        <v>0</v>
      </c>
      <c r="BD233" s="408">
        <v>2.1122640000000001</v>
      </c>
      <c r="BE233" s="408">
        <v>0</v>
      </c>
      <c r="BF233" s="408">
        <v>0</v>
      </c>
      <c r="BG233" s="419">
        <v>0</v>
      </c>
      <c r="BH233" s="415">
        <v>2.1122640000000001</v>
      </c>
      <c r="BI233" s="408">
        <v>0</v>
      </c>
      <c r="BJ233" s="408">
        <v>0</v>
      </c>
      <c r="BK233" s="408">
        <v>0</v>
      </c>
      <c r="BL233" s="419">
        <v>0</v>
      </c>
      <c r="BM233" s="415">
        <v>0</v>
      </c>
      <c r="BN233" s="408">
        <v>0</v>
      </c>
      <c r="BO233" s="408">
        <v>0</v>
      </c>
      <c r="BP233" s="408">
        <v>0</v>
      </c>
      <c r="BQ233" s="419">
        <v>0</v>
      </c>
      <c r="BR233" s="415">
        <v>0</v>
      </c>
      <c r="BS233" s="408">
        <v>0</v>
      </c>
      <c r="BT233" s="408">
        <v>0</v>
      </c>
      <c r="BU233" s="408">
        <v>0</v>
      </c>
      <c r="BV233" s="408">
        <v>0</v>
      </c>
      <c r="BW233" s="56" t="s">
        <v>35</v>
      </c>
      <c r="BX233" s="56" t="s">
        <v>35</v>
      </c>
      <c r="BY233" s="409">
        <v>2.1122640000000001</v>
      </c>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439" customFormat="true" ht="15" customHeight="true" x14ac:dyDescent="0.2">
      <c r="A234" s="147"/>
      <c r="B234" s="141"/>
      <c r="C234" s="112"/>
      <c r="D234" s="111"/>
      <c r="E234" s="111"/>
      <c r="F234" s="111"/>
      <c r="G234" s="110"/>
      <c r="H234" s="109"/>
      <c r="I234" s="111"/>
      <c r="J234" s="111"/>
      <c r="K234" s="111"/>
      <c r="L234" s="108"/>
      <c r="M234" s="112"/>
      <c r="N234" s="111"/>
      <c r="O234" s="111"/>
      <c r="P234" s="111"/>
      <c r="Q234" s="110"/>
      <c r="R234" s="109"/>
      <c r="S234" s="111"/>
      <c r="T234" s="111"/>
      <c r="U234" s="111"/>
      <c r="V234" s="111"/>
      <c r="W234" s="111"/>
      <c r="X234" s="111"/>
      <c r="Y234" s="108"/>
      <c r="Z234" s="846"/>
      <c r="AA234" s="846"/>
      <c r="AB234" s="846"/>
      <c r="AC234" s="846"/>
      <c r="AD234" s="846"/>
      <c r="AE234" s="846"/>
      <c r="AF234" s="846"/>
      <c r="AG234" s="846"/>
      <c r="AH234" s="846"/>
      <c r="AI234" s="846"/>
      <c r="AJ234" s="846"/>
      <c r="AK234" s="846"/>
      <c r="AL234" s="846"/>
      <c r="AM234" s="846"/>
      <c r="AN234" s="846"/>
      <c r="AO234" s="846"/>
      <c r="AP234" s="846"/>
      <c r="AQ234" s="846"/>
      <c r="AR234" s="846"/>
      <c r="AS234" s="846"/>
      <c r="AT234" s="846"/>
      <c r="AU234" s="846"/>
      <c r="AV234" s="846"/>
      <c r="AW234" s="846"/>
      <c r="AX234" s="846"/>
      <c r="AY234" s="846"/>
      <c r="AZ234" s="346"/>
      <c r="BA234" s="994"/>
      <c r="BB234" s="557" t="s">
        <v>174</v>
      </c>
      <c r="BC234" s="415">
        <v>18080.872241000117</v>
      </c>
      <c r="BD234" s="408">
        <v>18136.153062000016</v>
      </c>
      <c r="BE234" s="408">
        <v>18030.381591999983</v>
      </c>
      <c r="BF234" s="408">
        <v>18767.646091000031</v>
      </c>
      <c r="BG234" s="419">
        <v>17390.60702400011</v>
      </c>
      <c r="BH234" s="415">
        <v>7790.8212969999922</v>
      </c>
      <c r="BI234" s="408">
        <v>7818.9375489999602</v>
      </c>
      <c r="BJ234" s="408">
        <v>7793.6247039999453</v>
      </c>
      <c r="BK234" s="408">
        <v>7876.0578839999625</v>
      </c>
      <c r="BL234" s="419">
        <v>7728.8208500000119</v>
      </c>
      <c r="BM234" s="415">
        <v>10288.175790000103</v>
      </c>
      <c r="BN234" s="408">
        <v>10261.381650000043</v>
      </c>
      <c r="BO234" s="408">
        <v>10285.207501000006</v>
      </c>
      <c r="BP234" s="408">
        <v>10279.146640999998</v>
      </c>
      <c r="BQ234" s="419">
        <v>10283.486143999964</v>
      </c>
      <c r="BR234" s="415">
        <v>27733.024950999963</v>
      </c>
      <c r="BS234" s="408">
        <v>10871.137215999868</v>
      </c>
      <c r="BT234" s="408">
        <v>23156.612724999854</v>
      </c>
      <c r="BU234" s="408">
        <v>10322.199929000026</v>
      </c>
      <c r="BV234" s="408">
        <v>1240.6971229999988</v>
      </c>
      <c r="BW234" s="56" t="s">
        <v>35</v>
      </c>
      <c r="BX234" s="56" t="s">
        <v>35</v>
      </c>
      <c r="BY234" s="409">
        <v>17081.988066000733</v>
      </c>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439" customFormat="true" ht="15" customHeight="true" x14ac:dyDescent="0.2">
      <c r="A235" s="147"/>
      <c r="B235" s="141"/>
      <c r="C235" s="112"/>
      <c r="D235" s="111"/>
      <c r="E235" s="111"/>
      <c r="F235" s="111"/>
      <c r="G235" s="110"/>
      <c r="H235" s="109"/>
      <c r="I235" s="111"/>
      <c r="J235" s="111"/>
      <c r="K235" s="111"/>
      <c r="L235" s="108"/>
      <c r="M235" s="112"/>
      <c r="N235" s="111"/>
      <c r="O235" s="111"/>
      <c r="P235" s="111"/>
      <c r="Q235" s="110"/>
      <c r="R235" s="109"/>
      <c r="S235" s="111"/>
      <c r="T235" s="111"/>
      <c r="U235" s="111"/>
      <c r="V235" s="111"/>
      <c r="W235" s="111"/>
      <c r="X235" s="111"/>
      <c r="Y235" s="108"/>
      <c r="Z235" s="846"/>
      <c r="AA235" s="846"/>
      <c r="AB235" s="846"/>
      <c r="AC235" s="846"/>
      <c r="AD235" s="846"/>
      <c r="AE235" s="846"/>
      <c r="AF235" s="846"/>
      <c r="AG235" s="846"/>
      <c r="AH235" s="846"/>
      <c r="AI235" s="846"/>
      <c r="AJ235" s="846"/>
      <c r="AK235" s="846"/>
      <c r="AL235" s="846"/>
      <c r="AM235" s="846"/>
      <c r="AN235" s="846"/>
      <c r="AO235" s="846"/>
      <c r="AP235" s="846"/>
      <c r="AQ235" s="846"/>
      <c r="AR235" s="846"/>
      <c r="AS235" s="846"/>
      <c r="AT235" s="846"/>
      <c r="AU235" s="846"/>
      <c r="AV235" s="846"/>
      <c r="AW235" s="846"/>
      <c r="AX235" s="846"/>
      <c r="AY235" s="846"/>
      <c r="AZ235" s="346"/>
      <c r="BA235" s="558"/>
      <c r="BB235" s="557"/>
      <c r="BC235" s="415"/>
      <c r="BD235" s="408"/>
      <c r="BE235" s="408"/>
      <c r="BF235" s="408"/>
      <c r="BG235" s="419"/>
      <c r="BH235" s="415"/>
      <c r="BI235" s="408"/>
      <c r="BJ235" s="408"/>
      <c r="BK235" s="408"/>
      <c r="BL235" s="419"/>
      <c r="BM235" s="415"/>
      <c r="BN235" s="408"/>
      <c r="BO235" s="408"/>
      <c r="BP235" s="408"/>
      <c r="BQ235" s="419"/>
      <c r="BR235" s="415"/>
      <c r="BS235" s="408"/>
      <c r="BT235" s="408"/>
      <c r="BU235" s="408"/>
      <c r="BV235" s="408"/>
      <c r="BW235" s="408"/>
      <c r="BX235" s="408"/>
      <c r="BY235" s="409"/>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439" customFormat="true" ht="15" customHeight="true" x14ac:dyDescent="0.2">
      <c r="A236" s="147"/>
      <c r="B236" s="141"/>
      <c r="C236" s="112"/>
      <c r="D236" s="111"/>
      <c r="E236" s="111"/>
      <c r="F236" s="111"/>
      <c r="G236" s="110"/>
      <c r="H236" s="109"/>
      <c r="I236" s="111"/>
      <c r="J236" s="111"/>
      <c r="K236" s="111"/>
      <c r="L236" s="108"/>
      <c r="M236" s="112"/>
      <c r="N236" s="111"/>
      <c r="O236" s="111"/>
      <c r="P236" s="111"/>
      <c r="Q236" s="110"/>
      <c r="R236" s="109"/>
      <c r="S236" s="111"/>
      <c r="T236" s="111"/>
      <c r="U236" s="111"/>
      <c r="V236" s="111"/>
      <c r="W236" s="111"/>
      <c r="X236" s="111"/>
      <c r="Y236" s="108"/>
      <c r="Z236" s="846"/>
      <c r="AA236" s="846"/>
      <c r="AB236" s="846"/>
      <c r="AC236" s="846"/>
      <c r="AD236" s="846"/>
      <c r="AE236" s="846"/>
      <c r="AF236" s="846"/>
      <c r="AG236" s="846"/>
      <c r="AH236" s="846"/>
      <c r="AI236" s="846"/>
      <c r="AJ236" s="846"/>
      <c r="AK236" s="846"/>
      <c r="AL236" s="846"/>
      <c r="AM236" s="846"/>
      <c r="AN236" s="846"/>
      <c r="AO236" s="846"/>
      <c r="AP236" s="846"/>
      <c r="AQ236" s="846"/>
      <c r="AR236" s="846"/>
      <c r="AS236" s="846"/>
      <c r="AT236" s="846"/>
      <c r="AU236" s="846"/>
      <c r="AV236" s="846"/>
      <c r="AW236" s="846"/>
      <c r="AX236" s="846"/>
      <c r="AY236" s="846"/>
      <c r="AZ236" s="346"/>
      <c r="BA236" s="558"/>
      <c r="BB236" s="557"/>
      <c r="BC236" s="415"/>
      <c r="BD236" s="408"/>
      <c r="BE236" s="408"/>
      <c r="BF236" s="408"/>
      <c r="BG236" s="419"/>
      <c r="BH236" s="415"/>
      <c r="BI236" s="408"/>
      <c r="BJ236" s="408"/>
      <c r="BK236" s="408"/>
      <c r="BL236" s="419"/>
      <c r="BM236" s="415"/>
      <c r="BN236" s="408"/>
      <c r="BO236" s="408"/>
      <c r="BP236" s="408"/>
      <c r="BQ236" s="419"/>
      <c r="BR236" s="415"/>
      <c r="BS236" s="408"/>
      <c r="BT236" s="408"/>
      <c r="BU236" s="408"/>
      <c r="BV236" s="408"/>
      <c r="BW236" s="408"/>
      <c r="BX236" s="408"/>
      <c r="BY236" s="409"/>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439" customFormat="true" ht="15" customHeight="true" x14ac:dyDescent="0.2">
      <c r="A237" s="147"/>
      <c r="B237" s="141"/>
      <c r="C237" s="112"/>
      <c r="D237" s="111"/>
      <c r="E237" s="111"/>
      <c r="F237" s="111"/>
      <c r="G237" s="110"/>
      <c r="H237" s="109"/>
      <c r="I237" s="111"/>
      <c r="J237" s="111"/>
      <c r="K237" s="111"/>
      <c r="L237" s="108"/>
      <c r="M237" s="112"/>
      <c r="N237" s="111"/>
      <c r="O237" s="111"/>
      <c r="P237" s="111"/>
      <c r="Q237" s="110"/>
      <c r="R237" s="109"/>
      <c r="S237" s="111"/>
      <c r="T237" s="111"/>
      <c r="U237" s="111"/>
      <c r="V237" s="111"/>
      <c r="W237" s="111"/>
      <c r="X237" s="111"/>
      <c r="Y237" s="108"/>
      <c r="Z237" s="846"/>
      <c r="AA237" s="846"/>
      <c r="AB237" s="846"/>
      <c r="AC237" s="846"/>
      <c r="AD237" s="846"/>
      <c r="AE237" s="846"/>
      <c r="AF237" s="846"/>
      <c r="AG237" s="846"/>
      <c r="AH237" s="846"/>
      <c r="AI237" s="846"/>
      <c r="AJ237" s="846"/>
      <c r="AK237" s="846"/>
      <c r="AL237" s="846"/>
      <c r="AM237" s="846"/>
      <c r="AN237" s="846"/>
      <c r="AO237" s="846"/>
      <c r="AP237" s="846"/>
      <c r="AQ237" s="846"/>
      <c r="AR237" s="846"/>
      <c r="AS237" s="846"/>
      <c r="AT237" s="846"/>
      <c r="AU237" s="846"/>
      <c r="AV237" s="846"/>
      <c r="AW237" s="846"/>
      <c r="AX237" s="846"/>
      <c r="AY237" s="846"/>
      <c r="AZ237" s="346"/>
      <c r="BA237" s="558"/>
      <c r="BB237" s="557"/>
      <c r="BC237" s="415"/>
      <c r="BD237" s="408"/>
      <c r="BE237" s="408"/>
      <c r="BF237" s="408"/>
      <c r="BG237" s="419"/>
      <c r="BH237" s="415"/>
      <c r="BI237" s="408"/>
      <c r="BJ237" s="408"/>
      <c r="BK237" s="408"/>
      <c r="BL237" s="419"/>
      <c r="BM237" s="415"/>
      <c r="BN237" s="408"/>
      <c r="BO237" s="408"/>
      <c r="BP237" s="408"/>
      <c r="BQ237" s="419"/>
      <c r="BR237" s="415"/>
      <c r="BS237" s="408"/>
      <c r="BT237" s="408"/>
      <c r="BU237" s="408"/>
      <c r="BV237" s="408"/>
      <c r="BW237" s="408"/>
      <c r="BX237" s="408"/>
      <c r="BY237" s="409"/>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439" customFormat="true" ht="15" customHeight="true" x14ac:dyDescent="0.2">
      <c r="A238" s="147"/>
      <c r="B238" s="141"/>
      <c r="C238" s="87"/>
      <c r="D238" s="86"/>
      <c r="E238" s="86"/>
      <c r="F238" s="86"/>
      <c r="G238" s="85"/>
      <c r="H238" s="84"/>
      <c r="I238" s="86"/>
      <c r="J238" s="86"/>
      <c r="K238" s="86"/>
      <c r="L238" s="83"/>
      <c r="M238" s="87"/>
      <c r="N238" s="86"/>
      <c r="O238" s="86"/>
      <c r="P238" s="86"/>
      <c r="Q238" s="85"/>
      <c r="R238" s="84"/>
      <c r="S238" s="86"/>
      <c r="T238" s="86"/>
      <c r="U238" s="86"/>
      <c r="V238" s="86"/>
      <c r="W238" s="86"/>
      <c r="X238" s="86"/>
      <c r="Y238" s="83"/>
      <c r="Z238" s="846"/>
      <c r="AA238" s="846"/>
      <c r="AB238" s="846"/>
      <c r="AC238" s="846"/>
      <c r="AD238" s="846"/>
      <c r="AE238" s="846"/>
      <c r="AF238" s="846"/>
      <c r="AG238" s="846"/>
      <c r="AH238" s="846"/>
      <c r="AI238" s="846"/>
      <c r="AJ238" s="846"/>
      <c r="AK238" s="846"/>
      <c r="AL238" s="846"/>
      <c r="AM238" s="846"/>
      <c r="AN238" s="846"/>
      <c r="AO238" s="846"/>
      <c r="AP238" s="846"/>
      <c r="AQ238" s="846"/>
      <c r="AR238" s="846"/>
      <c r="AS238" s="846"/>
      <c r="AT238" s="846"/>
      <c r="AU238" s="846"/>
      <c r="AV238" s="846"/>
      <c r="AW238" s="846"/>
      <c r="AX238" s="846"/>
      <c r="AY238" s="846"/>
      <c r="AZ238" s="346"/>
      <c r="BA238" s="558"/>
      <c r="BB238" s="557"/>
      <c r="BC238" s="415"/>
      <c r="BD238" s="408"/>
      <c r="BE238" s="408"/>
      <c r="BF238" s="408"/>
      <c r="BG238" s="419"/>
      <c r="BH238" s="415"/>
      <c r="BI238" s="408"/>
      <c r="BJ238" s="408"/>
      <c r="BK238" s="408"/>
      <c r="BL238" s="419"/>
      <c r="BM238" s="415"/>
      <c r="BN238" s="408"/>
      <c r="BO238" s="408"/>
      <c r="BP238" s="408"/>
      <c r="BQ238" s="419"/>
      <c r="BR238" s="415"/>
      <c r="BS238" s="408"/>
      <c r="BT238" s="408"/>
      <c r="BU238" s="408"/>
      <c r="BV238" s="408"/>
      <c r="BW238" s="408"/>
      <c r="BX238" s="408"/>
      <c r="BY238" s="409"/>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439" customFormat="true" ht="15" customHeight="true" x14ac:dyDescent="0.2">
      <c r="A239" s="147"/>
      <c r="B239" s="141"/>
      <c r="C239" s="87"/>
      <c r="D239" s="86"/>
      <c r="E239" s="86"/>
      <c r="F239" s="86"/>
      <c r="G239" s="85"/>
      <c r="H239" s="84"/>
      <c r="I239" s="86"/>
      <c r="J239" s="86"/>
      <c r="K239" s="86"/>
      <c r="L239" s="83"/>
      <c r="M239" s="87"/>
      <c r="N239" s="86"/>
      <c r="O239" s="86"/>
      <c r="P239" s="86"/>
      <c r="Q239" s="85"/>
      <c r="R239" s="84"/>
      <c r="S239" s="86"/>
      <c r="T239" s="86"/>
      <c r="U239" s="86"/>
      <c r="V239" s="86"/>
      <c r="W239" s="86"/>
      <c r="X239" s="86"/>
      <c r="Y239" s="83"/>
      <c r="Z239" s="846"/>
      <c r="AA239" s="846"/>
      <c r="AB239" s="846"/>
      <c r="AC239" s="846"/>
      <c r="AD239" s="846"/>
      <c r="AE239" s="846"/>
      <c r="AF239" s="846"/>
      <c r="AG239" s="846"/>
      <c r="AH239" s="846"/>
      <c r="AI239" s="846"/>
      <c r="AJ239" s="846"/>
      <c r="AK239" s="846"/>
      <c r="AL239" s="846"/>
      <c r="AM239" s="846"/>
      <c r="AN239" s="846"/>
      <c r="AO239" s="846"/>
      <c r="AP239" s="846"/>
      <c r="AQ239" s="846"/>
      <c r="AR239" s="846"/>
      <c r="AS239" s="846"/>
      <c r="AT239" s="846"/>
      <c r="AU239" s="846"/>
      <c r="AV239" s="846"/>
      <c r="AW239" s="846"/>
      <c r="AX239" s="846"/>
      <c r="AY239" s="846"/>
      <c r="AZ239" s="346"/>
      <c r="BA239" s="558"/>
      <c r="BB239" s="557"/>
      <c r="BC239" s="415"/>
      <c r="BD239" s="408"/>
      <c r="BE239" s="408"/>
      <c r="BF239" s="408"/>
      <c r="BG239" s="419"/>
      <c r="BH239" s="415"/>
      <c r="BI239" s="408"/>
      <c r="BJ239" s="408"/>
      <c r="BK239" s="408"/>
      <c r="BL239" s="419"/>
      <c r="BM239" s="415"/>
      <c r="BN239" s="408"/>
      <c r="BO239" s="408"/>
      <c r="BP239" s="408"/>
      <c r="BQ239" s="419"/>
      <c r="BR239" s="415"/>
      <c r="BS239" s="408"/>
      <c r="BT239" s="408"/>
      <c r="BU239" s="408"/>
      <c r="BV239" s="408"/>
      <c r="BW239" s="408"/>
      <c r="BX239" s="408"/>
      <c r="BY239" s="409"/>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439" customFormat="true" ht="15" customHeight="true" x14ac:dyDescent="0.2">
      <c r="A240" s="147"/>
      <c r="B240" s="141"/>
      <c r="C240" s="87"/>
      <c r="D240" s="86"/>
      <c r="E240" s="86"/>
      <c r="F240" s="86"/>
      <c r="G240" s="85"/>
      <c r="H240" s="84"/>
      <c r="I240" s="86"/>
      <c r="J240" s="86"/>
      <c r="K240" s="86"/>
      <c r="L240" s="83"/>
      <c r="M240" s="87"/>
      <c r="N240" s="86"/>
      <c r="O240" s="86"/>
      <c r="P240" s="86"/>
      <c r="Q240" s="85"/>
      <c r="R240" s="84"/>
      <c r="S240" s="86"/>
      <c r="T240" s="86"/>
      <c r="U240" s="86"/>
      <c r="V240" s="86"/>
      <c r="W240" s="86"/>
      <c r="X240" s="86"/>
      <c r="Y240" s="83"/>
      <c r="Z240" s="846"/>
      <c r="AA240" s="846"/>
      <c r="AB240" s="846"/>
      <c r="AC240" s="846"/>
      <c r="AD240" s="846"/>
      <c r="AE240" s="846"/>
      <c r="AF240" s="846"/>
      <c r="AG240" s="846"/>
      <c r="AH240" s="846"/>
      <c r="AI240" s="846"/>
      <c r="AJ240" s="846"/>
      <c r="AK240" s="846"/>
      <c r="AL240" s="846"/>
      <c r="AM240" s="846"/>
      <c r="AN240" s="846"/>
      <c r="AO240" s="846"/>
      <c r="AP240" s="846"/>
      <c r="AQ240" s="846"/>
      <c r="AR240" s="846"/>
      <c r="AS240" s="846"/>
      <c r="AT240" s="846"/>
      <c r="AU240" s="846"/>
      <c r="AV240" s="846"/>
      <c r="AW240" s="846"/>
      <c r="AX240" s="846"/>
      <c r="AY240" s="846"/>
      <c r="AZ240" s="346"/>
      <c r="BA240" s="558"/>
      <c r="BB240" s="557"/>
      <c r="BC240" s="415"/>
      <c r="BD240" s="408"/>
      <c r="BE240" s="408"/>
      <c r="BF240" s="408"/>
      <c r="BG240" s="419"/>
      <c r="BH240" s="415"/>
      <c r="BI240" s="408"/>
      <c r="BJ240" s="408"/>
      <c r="BK240" s="408"/>
      <c r="BL240" s="419"/>
      <c r="BM240" s="415"/>
      <c r="BN240" s="408"/>
      <c r="BO240" s="408"/>
      <c r="BP240" s="408"/>
      <c r="BQ240" s="419"/>
      <c r="BR240" s="415"/>
      <c r="BS240" s="408"/>
      <c r="BT240" s="408"/>
      <c r="BU240" s="408"/>
      <c r="BV240" s="408"/>
      <c r="BW240" s="408"/>
      <c r="BX240" s="408"/>
      <c r="BY240" s="409"/>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439" customFormat="true" ht="15" customHeight="true" x14ac:dyDescent="0.2">
      <c r="A241" s="147"/>
      <c r="B241" s="141"/>
      <c r="C241" s="87"/>
      <c r="D241" s="86"/>
      <c r="E241" s="86"/>
      <c r="F241" s="86"/>
      <c r="G241" s="85"/>
      <c r="H241" s="84"/>
      <c r="I241" s="86"/>
      <c r="J241" s="86"/>
      <c r="K241" s="86"/>
      <c r="L241" s="83"/>
      <c r="M241" s="87"/>
      <c r="N241" s="86"/>
      <c r="O241" s="86"/>
      <c r="P241" s="86"/>
      <c r="Q241" s="85"/>
      <c r="R241" s="84"/>
      <c r="S241" s="86"/>
      <c r="T241" s="86"/>
      <c r="U241" s="86"/>
      <c r="V241" s="86"/>
      <c r="W241" s="86"/>
      <c r="X241" s="86"/>
      <c r="Y241" s="83"/>
      <c r="Z241" s="846"/>
      <c r="AA241" s="846"/>
      <c r="AB241" s="846"/>
      <c r="AC241" s="846"/>
      <c r="AD241" s="846"/>
      <c r="AE241" s="846"/>
      <c r="AF241" s="846"/>
      <c r="AG241" s="846"/>
      <c r="AH241" s="846"/>
      <c r="AI241" s="846"/>
      <c r="AJ241" s="846"/>
      <c r="AK241" s="846"/>
      <c r="AL241" s="846"/>
      <c r="AM241" s="846"/>
      <c r="AN241" s="846"/>
      <c r="AO241" s="846"/>
      <c r="AP241" s="846"/>
      <c r="AQ241" s="846"/>
      <c r="AR241" s="846"/>
      <c r="AS241" s="846"/>
      <c r="AT241" s="846"/>
      <c r="AU241" s="846"/>
      <c r="AV241" s="846"/>
      <c r="AW241" s="846"/>
      <c r="AX241" s="846"/>
      <c r="AY241" s="846"/>
      <c r="AZ241" s="346"/>
      <c r="BA241" s="558"/>
      <c r="BB241" s="557"/>
      <c r="BC241" s="415"/>
      <c r="BD241" s="408"/>
      <c r="BE241" s="408"/>
      <c r="BF241" s="408"/>
      <c r="BG241" s="419"/>
      <c r="BH241" s="415"/>
      <c r="BI241" s="408"/>
      <c r="BJ241" s="408"/>
      <c r="BK241" s="408"/>
      <c r="BL241" s="419"/>
      <c r="BM241" s="415"/>
      <c r="BN241" s="408"/>
      <c r="BO241" s="408"/>
      <c r="BP241" s="408"/>
      <c r="BQ241" s="419"/>
      <c r="BR241" s="415"/>
      <c r="BS241" s="408"/>
      <c r="BT241" s="408"/>
      <c r="BU241" s="408"/>
      <c r="BV241" s="408"/>
      <c r="BW241" s="408"/>
      <c r="BX241" s="408"/>
      <c r="BY241" s="409"/>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439" customFormat="true" ht="15" customHeight="true" x14ac:dyDescent="0.2">
      <c r="A242" s="171"/>
      <c r="B242" s="140"/>
      <c r="C242" s="107"/>
      <c r="D242" s="114"/>
      <c r="E242" s="114"/>
      <c r="F242" s="114"/>
      <c r="G242" s="113"/>
      <c r="H242" s="106"/>
      <c r="I242" s="114"/>
      <c r="J242" s="114"/>
      <c r="K242" s="114"/>
      <c r="L242" s="105"/>
      <c r="M242" s="107"/>
      <c r="N242" s="114"/>
      <c r="O242" s="114"/>
      <c r="P242" s="114"/>
      <c r="Q242" s="113"/>
      <c r="R242" s="106"/>
      <c r="S242" s="114"/>
      <c r="T242" s="114"/>
      <c r="U242" s="114"/>
      <c r="V242" s="114"/>
      <c r="W242" s="114"/>
      <c r="X242" s="114"/>
      <c r="Y242" s="105"/>
      <c r="Z242" s="846"/>
      <c r="AA242" s="846"/>
      <c r="AB242" s="846"/>
      <c r="AC242" s="846"/>
      <c r="AD242" s="846"/>
      <c r="AE242" s="846"/>
      <c r="AF242" s="846"/>
      <c r="AG242" s="846"/>
      <c r="AH242" s="846"/>
      <c r="AI242" s="846"/>
      <c r="AJ242" s="846"/>
      <c r="AK242" s="846"/>
      <c r="AL242" s="846"/>
      <c r="AM242" s="846"/>
      <c r="AN242" s="846"/>
      <c r="AO242" s="846"/>
      <c r="AP242" s="846"/>
      <c r="AQ242" s="846"/>
      <c r="AR242" s="846"/>
      <c r="AS242" s="846"/>
      <c r="AT242" s="846"/>
      <c r="AU242" s="846"/>
      <c r="AV242" s="846"/>
      <c r="AW242" s="846"/>
      <c r="AX242" s="846"/>
      <c r="AY242" s="846"/>
      <c r="AZ242" s="346"/>
      <c r="BA242" s="558"/>
      <c r="BB242" s="557"/>
      <c r="BC242" s="415"/>
      <c r="BD242" s="408"/>
      <c r="BE242" s="408"/>
      <c r="BF242" s="408"/>
      <c r="BG242" s="419"/>
      <c r="BH242" s="415"/>
      <c r="BI242" s="408"/>
      <c r="BJ242" s="408"/>
      <c r="BK242" s="408"/>
      <c r="BL242" s="419"/>
      <c r="BM242" s="415"/>
      <c r="BN242" s="408"/>
      <c r="BO242" s="408"/>
      <c r="BP242" s="408"/>
      <c r="BQ242" s="419"/>
      <c r="BR242" s="415"/>
      <c r="BS242" s="408"/>
      <c r="BT242" s="408"/>
      <c r="BU242" s="408"/>
      <c r="BV242" s="408"/>
      <c r="BW242" s="408"/>
      <c r="BX242" s="408"/>
      <c r="BY242" s="409"/>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439" customFormat="true" ht="15" customHeight="true" x14ac:dyDescent="0.2">
      <c r="A243" s="171"/>
      <c r="B243" s="140"/>
      <c r="C243" s="107"/>
      <c r="D243" s="114"/>
      <c r="E243" s="114"/>
      <c r="F243" s="114"/>
      <c r="G243" s="113"/>
      <c r="H243" s="106"/>
      <c r="I243" s="114"/>
      <c r="J243" s="114"/>
      <c r="K243" s="114"/>
      <c r="L243" s="105"/>
      <c r="M243" s="107"/>
      <c r="N243" s="114"/>
      <c r="O243" s="114"/>
      <c r="P243" s="114"/>
      <c r="Q243" s="113"/>
      <c r="R243" s="106"/>
      <c r="S243" s="114"/>
      <c r="T243" s="114"/>
      <c r="U243" s="114"/>
      <c r="V243" s="114"/>
      <c r="W243" s="114"/>
      <c r="X243" s="114"/>
      <c r="Y243" s="105"/>
      <c r="Z243" s="846"/>
      <c r="AA243" s="846"/>
      <c r="AB243" s="846"/>
      <c r="AC243" s="846"/>
      <c r="AD243" s="846"/>
      <c r="AE243" s="846"/>
      <c r="AF243" s="846"/>
      <c r="AG243" s="846"/>
      <c r="AH243" s="846"/>
      <c r="AI243" s="846"/>
      <c r="AJ243" s="846"/>
      <c r="AK243" s="846"/>
      <c r="AL243" s="846"/>
      <c r="AM243" s="846"/>
      <c r="AN243" s="846"/>
      <c r="AO243" s="846"/>
      <c r="AP243" s="846"/>
      <c r="AQ243" s="846"/>
      <c r="AR243" s="846"/>
      <c r="AS243" s="846"/>
      <c r="AT243" s="846"/>
      <c r="AU243" s="846"/>
      <c r="AV243" s="846"/>
      <c r="AW243" s="846"/>
      <c r="AX243" s="846"/>
      <c r="AY243" s="846"/>
      <c r="AZ243" s="346"/>
      <c r="BA243" s="558"/>
      <c r="BB243" s="557"/>
      <c r="BC243" s="415"/>
      <c r="BD243" s="408"/>
      <c r="BE243" s="408"/>
      <c r="BF243" s="408"/>
      <c r="BG243" s="419"/>
      <c r="BH243" s="415"/>
      <c r="BI243" s="408"/>
      <c r="BJ243" s="408"/>
      <c r="BK243" s="408"/>
      <c r="BL243" s="419"/>
      <c r="BM243" s="415"/>
      <c r="BN243" s="408"/>
      <c r="BO243" s="408"/>
      <c r="BP243" s="408"/>
      <c r="BQ243" s="419"/>
      <c r="BR243" s="415"/>
      <c r="BS243" s="408"/>
      <c r="BT243" s="408"/>
      <c r="BU243" s="408"/>
      <c r="BV243" s="408"/>
      <c r="BW243" s="408"/>
      <c r="BX243" s="408"/>
      <c r="BY243" s="409"/>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439" customFormat="true" ht="15" customHeight="true" x14ac:dyDescent="0.2">
      <c r="A244" s="171"/>
      <c r="B244" s="140"/>
      <c r="C244" s="107"/>
      <c r="D244" s="114"/>
      <c r="E244" s="114"/>
      <c r="F244" s="114"/>
      <c r="G244" s="113"/>
      <c r="H244" s="106"/>
      <c r="I244" s="114"/>
      <c r="J244" s="114"/>
      <c r="K244" s="114"/>
      <c r="L244" s="105"/>
      <c r="M244" s="107"/>
      <c r="N244" s="114"/>
      <c r="O244" s="114"/>
      <c r="P244" s="114"/>
      <c r="Q244" s="113"/>
      <c r="R244" s="106"/>
      <c r="S244" s="114"/>
      <c r="T244" s="114"/>
      <c r="U244" s="114"/>
      <c r="V244" s="114"/>
      <c r="W244" s="114"/>
      <c r="X244" s="114"/>
      <c r="Y244" s="105"/>
      <c r="Z244" s="846"/>
      <c r="AA244" s="846"/>
      <c r="AB244" s="846"/>
      <c r="AC244" s="846"/>
      <c r="AD244" s="846"/>
      <c r="AE244" s="846"/>
      <c r="AF244" s="846"/>
      <c r="AG244" s="846"/>
      <c r="AH244" s="846"/>
      <c r="AI244" s="846"/>
      <c r="AJ244" s="846"/>
      <c r="AK244" s="846"/>
      <c r="AL244" s="846"/>
      <c r="AM244" s="846"/>
      <c r="AN244" s="846"/>
      <c r="AO244" s="846"/>
      <c r="AP244" s="846"/>
      <c r="AQ244" s="846"/>
      <c r="AR244" s="846"/>
      <c r="AS244" s="846"/>
      <c r="AT244" s="846"/>
      <c r="AU244" s="846"/>
      <c r="AV244" s="846"/>
      <c r="AW244" s="846"/>
      <c r="AX244" s="846"/>
      <c r="AY244" s="846"/>
      <c r="AZ244" s="346"/>
      <c r="BA244" s="558"/>
      <c r="BB244" s="557"/>
      <c r="BC244" s="415"/>
      <c r="BD244" s="408"/>
      <c r="BE244" s="408"/>
      <c r="BF244" s="408"/>
      <c r="BG244" s="419"/>
      <c r="BH244" s="415"/>
      <c r="BI244" s="408"/>
      <c r="BJ244" s="408"/>
      <c r="BK244" s="408"/>
      <c r="BL244" s="419"/>
      <c r="BM244" s="415"/>
      <c r="BN244" s="408"/>
      <c r="BO244" s="408"/>
      <c r="BP244" s="408"/>
      <c r="BQ244" s="419"/>
      <c r="BR244" s="415"/>
      <c r="BS244" s="408"/>
      <c r="BT244" s="408"/>
      <c r="BU244" s="408"/>
      <c r="BV244" s="408"/>
      <c r="BW244" s="408"/>
      <c r="BX244" s="408"/>
      <c r="BY244" s="409"/>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439" customFormat="true" ht="15" customHeight="true" x14ac:dyDescent="0.2">
      <c r="A245" s="171"/>
      <c r="B245" s="140"/>
      <c r="C245" s="107"/>
      <c r="D245" s="114"/>
      <c r="E245" s="114"/>
      <c r="F245" s="114"/>
      <c r="G245" s="113"/>
      <c r="H245" s="106"/>
      <c r="I245" s="114"/>
      <c r="J245" s="114"/>
      <c r="K245" s="114"/>
      <c r="L245" s="105"/>
      <c r="M245" s="107"/>
      <c r="N245" s="114"/>
      <c r="O245" s="114"/>
      <c r="P245" s="114"/>
      <c r="Q245" s="113"/>
      <c r="R245" s="106"/>
      <c r="S245" s="114"/>
      <c r="T245" s="114"/>
      <c r="U245" s="114"/>
      <c r="V245" s="114"/>
      <c r="W245" s="114"/>
      <c r="X245" s="114"/>
      <c r="Y245" s="105"/>
      <c r="Z245" s="846"/>
      <c r="AA245" s="846"/>
      <c r="AB245" s="846"/>
      <c r="AC245" s="846"/>
      <c r="AD245" s="846"/>
      <c r="AE245" s="846"/>
      <c r="AF245" s="846"/>
      <c r="AG245" s="846"/>
      <c r="AH245" s="846"/>
      <c r="AI245" s="846"/>
      <c r="AJ245" s="846"/>
      <c r="AK245" s="846"/>
      <c r="AL245" s="846"/>
      <c r="AM245" s="846"/>
      <c r="AN245" s="846"/>
      <c r="AO245" s="846"/>
      <c r="AP245" s="846"/>
      <c r="AQ245" s="846"/>
      <c r="AR245" s="846"/>
      <c r="AS245" s="846"/>
      <c r="AT245" s="846"/>
      <c r="AU245" s="846"/>
      <c r="AV245" s="846"/>
      <c r="AW245" s="846"/>
      <c r="AX245" s="846"/>
      <c r="AY245" s="846"/>
      <c r="AZ245" s="346"/>
      <c r="BA245" s="558"/>
      <c r="BB245" s="557"/>
      <c r="BC245" s="415"/>
      <c r="BD245" s="408"/>
      <c r="BE245" s="408"/>
      <c r="BF245" s="408"/>
      <c r="BG245" s="419"/>
      <c r="BH245" s="415"/>
      <c r="BI245" s="408"/>
      <c r="BJ245" s="408"/>
      <c r="BK245" s="408"/>
      <c r="BL245" s="419"/>
      <c r="BM245" s="415"/>
      <c r="BN245" s="408"/>
      <c r="BO245" s="408"/>
      <c r="BP245" s="408"/>
      <c r="BQ245" s="419"/>
      <c r="BR245" s="415"/>
      <c r="BS245" s="408"/>
      <c r="BT245" s="408"/>
      <c r="BU245" s="408"/>
      <c r="BV245" s="408"/>
      <c r="BW245" s="408"/>
      <c r="BX245" s="408"/>
      <c r="BY245" s="409"/>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439" customFormat="true" ht="15" customHeight="true" x14ac:dyDescent="0.2">
      <c r="A246" s="171"/>
      <c r="B246" s="140"/>
      <c r="C246" s="107"/>
      <c r="D246" s="114"/>
      <c r="E246" s="114"/>
      <c r="F246" s="114"/>
      <c r="G246" s="113"/>
      <c r="H246" s="106"/>
      <c r="I246" s="114"/>
      <c r="J246" s="114"/>
      <c r="K246" s="114"/>
      <c r="L246" s="105"/>
      <c r="M246" s="107"/>
      <c r="N246" s="114"/>
      <c r="O246" s="114"/>
      <c r="P246" s="114"/>
      <c r="Q246" s="113"/>
      <c r="R246" s="106"/>
      <c r="S246" s="114"/>
      <c r="T246" s="114"/>
      <c r="U246" s="114"/>
      <c r="V246" s="114"/>
      <c r="W246" s="114"/>
      <c r="X246" s="114"/>
      <c r="Y246" s="105"/>
      <c r="Z246" s="846"/>
      <c r="AA246" s="846"/>
      <c r="AB246" s="846"/>
      <c r="AC246" s="846"/>
      <c r="AD246" s="846"/>
      <c r="AE246" s="846"/>
      <c r="AF246" s="846"/>
      <c r="AG246" s="846"/>
      <c r="AH246" s="846"/>
      <c r="AI246" s="846"/>
      <c r="AJ246" s="846"/>
      <c r="AK246" s="846"/>
      <c r="AL246" s="846"/>
      <c r="AM246" s="846"/>
      <c r="AN246" s="846"/>
      <c r="AO246" s="846"/>
      <c r="AP246" s="846"/>
      <c r="AQ246" s="846"/>
      <c r="AR246" s="846"/>
      <c r="AS246" s="846"/>
      <c r="AT246" s="846"/>
      <c r="AU246" s="846"/>
      <c r="AV246" s="846"/>
      <c r="AW246" s="846"/>
      <c r="AX246" s="846"/>
      <c r="AY246" s="846"/>
      <c r="AZ246" s="346"/>
      <c r="BA246" s="558"/>
      <c r="BB246" s="557"/>
      <c r="BC246" s="415"/>
      <c r="BD246" s="408"/>
      <c r="BE246" s="408"/>
      <c r="BF246" s="408"/>
      <c r="BG246" s="419"/>
      <c r="BH246" s="415"/>
      <c r="BI246" s="408"/>
      <c r="BJ246" s="408"/>
      <c r="BK246" s="408"/>
      <c r="BL246" s="419"/>
      <c r="BM246" s="415"/>
      <c r="BN246" s="408"/>
      <c r="BO246" s="408"/>
      <c r="BP246" s="408"/>
      <c r="BQ246" s="419"/>
      <c r="BR246" s="415"/>
      <c r="BS246" s="408"/>
      <c r="BT246" s="408"/>
      <c r="BU246" s="408"/>
      <c r="BV246" s="408"/>
      <c r="BW246" s="408"/>
      <c r="BX246" s="408"/>
      <c r="BY246" s="409"/>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439" customFormat="true" ht="15" customHeight="true" x14ac:dyDescent="0.2">
      <c r="A247" s="171"/>
      <c r="B247" s="140"/>
      <c r="C247" s="107"/>
      <c r="D247" s="114"/>
      <c r="E247" s="114"/>
      <c r="F247" s="114"/>
      <c r="G247" s="113"/>
      <c r="H247" s="106"/>
      <c r="I247" s="114"/>
      <c r="J247" s="114"/>
      <c r="K247" s="114"/>
      <c r="L247" s="105"/>
      <c r="M247" s="107"/>
      <c r="N247" s="114"/>
      <c r="O247" s="114"/>
      <c r="P247" s="114"/>
      <c r="Q247" s="113"/>
      <c r="R247" s="106"/>
      <c r="S247" s="114"/>
      <c r="T247" s="114"/>
      <c r="U247" s="114"/>
      <c r="V247" s="114"/>
      <c r="W247" s="114"/>
      <c r="X247" s="114"/>
      <c r="Y247" s="105"/>
      <c r="Z247" s="846"/>
      <c r="AA247" s="846"/>
      <c r="AB247" s="846"/>
      <c r="AC247" s="846"/>
      <c r="AD247" s="846"/>
      <c r="AE247" s="846"/>
      <c r="AF247" s="846"/>
      <c r="AG247" s="846"/>
      <c r="AH247" s="846"/>
      <c r="AI247" s="846"/>
      <c r="AJ247" s="846"/>
      <c r="AK247" s="846"/>
      <c r="AL247" s="846"/>
      <c r="AM247" s="846"/>
      <c r="AN247" s="846"/>
      <c r="AO247" s="846"/>
      <c r="AP247" s="846"/>
      <c r="AQ247" s="846"/>
      <c r="AR247" s="846"/>
      <c r="AS247" s="846"/>
      <c r="AT247" s="846"/>
      <c r="AU247" s="846"/>
      <c r="AV247" s="846"/>
      <c r="AW247" s="846"/>
      <c r="AX247" s="846"/>
      <c r="AY247" s="846"/>
      <c r="AZ247" s="346"/>
      <c r="BA247" s="558"/>
      <c r="BB247" s="557"/>
      <c r="BC247" s="415"/>
      <c r="BD247" s="408"/>
      <c r="BE247" s="408"/>
      <c r="BF247" s="408"/>
      <c r="BG247" s="419"/>
      <c r="BH247" s="415"/>
      <c r="BI247" s="408"/>
      <c r="BJ247" s="408"/>
      <c r="BK247" s="408"/>
      <c r="BL247" s="419"/>
      <c r="BM247" s="415"/>
      <c r="BN247" s="408"/>
      <c r="BO247" s="408"/>
      <c r="BP247" s="408"/>
      <c r="BQ247" s="419"/>
      <c r="BR247" s="415"/>
      <c r="BS247" s="408"/>
      <c r="BT247" s="408"/>
      <c r="BU247" s="408"/>
      <c r="BV247" s="408"/>
      <c r="BW247" s="408"/>
      <c r="BX247" s="408"/>
      <c r="BY247" s="409"/>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439" customFormat="true" ht="15" customHeight="true" x14ac:dyDescent="0.2">
      <c r="A248" s="166"/>
      <c r="B248" s="132"/>
      <c r="C248" s="82"/>
      <c r="D248" s="94"/>
      <c r="E248" s="94"/>
      <c r="F248" s="94"/>
      <c r="G248" s="93"/>
      <c r="H248" s="81"/>
      <c r="I248" s="94"/>
      <c r="J248" s="94"/>
      <c r="K248" s="94"/>
      <c r="L248" s="80"/>
      <c r="M248" s="82"/>
      <c r="N248" s="94"/>
      <c r="O248" s="94"/>
      <c r="P248" s="94"/>
      <c r="Q248" s="93"/>
      <c r="R248" s="81"/>
      <c r="S248" s="94"/>
      <c r="T248" s="94"/>
      <c r="U248" s="94"/>
      <c r="V248" s="94"/>
      <c r="W248" s="94"/>
      <c r="X248" s="94"/>
      <c r="Y248" s="80"/>
      <c r="Z248" s="846"/>
      <c r="AA248" s="846"/>
      <c r="AB248" s="846"/>
      <c r="AC248" s="846"/>
      <c r="AD248" s="846"/>
      <c r="AE248" s="846"/>
      <c r="AF248" s="846"/>
      <c r="AG248" s="846"/>
      <c r="AH248" s="846"/>
      <c r="AI248" s="846"/>
      <c r="AJ248" s="846"/>
      <c r="AK248" s="846"/>
      <c r="AL248" s="846"/>
      <c r="AM248" s="846"/>
      <c r="AN248" s="846"/>
      <c r="AO248" s="846"/>
      <c r="AP248" s="846"/>
      <c r="AQ248" s="846"/>
      <c r="AR248" s="846"/>
      <c r="AS248" s="846"/>
      <c r="AT248" s="846"/>
      <c r="AU248" s="846"/>
      <c r="AV248" s="846"/>
      <c r="AW248" s="846"/>
      <c r="AX248" s="846"/>
      <c r="AY248" s="846"/>
      <c r="AZ248" s="346"/>
      <c r="BA248" s="558"/>
      <c r="BB248" s="557"/>
      <c r="BC248" s="418"/>
      <c r="BD248" s="417"/>
      <c r="BE248" s="417"/>
      <c r="BF248" s="417"/>
      <c r="BG248" s="421"/>
      <c r="BH248" s="418"/>
      <c r="BI248" s="417"/>
      <c r="BJ248" s="417"/>
      <c r="BK248" s="417"/>
      <c r="BL248" s="421"/>
      <c r="BM248" s="418"/>
      <c r="BN248" s="417"/>
      <c r="BO248" s="417"/>
      <c r="BP248" s="417"/>
      <c r="BQ248" s="421"/>
      <c r="BR248" s="418"/>
      <c r="BS248" s="417"/>
      <c r="BT248" s="417"/>
      <c r="BU248" s="417"/>
      <c r="BV248" s="417"/>
      <c r="BW248" s="417"/>
      <c r="BX248" s="417"/>
      <c r="BY248" s="420"/>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439" customFormat="true" ht="250.15" customHeight="true" x14ac:dyDescent="0.2">
      <c r="B249" s="438"/>
      <c r="Z249" s="346"/>
      <c r="AA249" s="346"/>
      <c r="AB249" s="346"/>
      <c r="AC249" s="346"/>
      <c r="AD249" s="346"/>
      <c r="AE249" s="346"/>
      <c r="AF249" s="346"/>
      <c r="AG249" s="346"/>
      <c r="AH249" s="346"/>
      <c r="AI249" s="346"/>
      <c r="AJ249" s="346"/>
      <c r="AK249" s="346"/>
      <c r="AL249" s="346"/>
      <c r="AM249" s="346"/>
      <c r="AN249" s="346"/>
      <c r="AO249" s="346"/>
      <c r="AP249" s="346"/>
      <c r="AQ249" s="346"/>
      <c r="AR249" s="346"/>
      <c r="AS249" s="346"/>
      <c r="AT249" s="346"/>
      <c r="AU249" s="346"/>
      <c r="AV249" s="346"/>
      <c r="AW249" s="346"/>
      <c r="AX249" s="346"/>
      <c r="AY249" s="346"/>
      <c r="AZ249" s="346"/>
      <c r="BA249" s="319"/>
      <c r="BB249" s="317"/>
      <c r="BC249" s="317"/>
      <c r="BD249" s="317"/>
      <c r="BE249" s="317"/>
      <c r="BF249" s="317"/>
      <c r="BG249" s="317"/>
      <c r="BH249" s="317"/>
      <c r="BI249" s="317"/>
      <c r="BJ249" s="317"/>
      <c r="BK249" s="317"/>
      <c r="BL249" s="317"/>
      <c r="BM249" s="317"/>
      <c r="BN249" s="317"/>
      <c r="BO249" s="317"/>
      <c r="BP249" s="317"/>
      <c r="BQ249" s="317"/>
      <c r="BR249" s="317"/>
      <c r="BS249" s="317"/>
      <c r="BT249" s="317"/>
      <c r="BU249" s="317"/>
      <c r="BV249" s="317"/>
      <c r="BW249" s="317"/>
      <c r="BX249" s="317"/>
      <c r="BY249" s="319"/>
      <c r="BZ249" s="345"/>
      <c r="CA249" s="345"/>
      <c r="CB249" s="345"/>
      <c r="CC249" s="345"/>
      <c r="CD249" s="345"/>
      <c r="CE249" s="345"/>
      <c r="CF249" s="345"/>
      <c r="CG249" s="345"/>
      <c r="CH249" s="345"/>
      <c r="CI249" s="345"/>
      <c r="CJ249" s="345"/>
      <c r="CK249" s="345"/>
      <c r="CL249" s="345"/>
      <c r="CM249" s="345"/>
      <c r="CN249" s="345"/>
      <c r="CO249" s="345"/>
      <c r="CP249" s="345"/>
      <c r="CQ249" s="345"/>
      <c r="CR249" s="345"/>
      <c r="CS249" s="345"/>
      <c r="CT249" s="345"/>
      <c r="CU249" s="345"/>
      <c r="CV249" s="345"/>
      <c r="CW249" s="345"/>
      <c r="CX249" s="345"/>
      <c r="CY249" s="345"/>
      <c r="CZ249" s="345"/>
    </row>
    <row r="250" s="348" customFormat="true" ht="19.15" customHeight="true" x14ac:dyDescent="0.2">
      <c r="B250" s="437"/>
      <c r="Z250" s="341"/>
      <c r="AA250" s="341"/>
      <c r="AB250" s="341"/>
      <c r="AC250" s="341"/>
      <c r="AD250" s="341"/>
      <c r="AE250" s="341"/>
      <c r="AF250" s="341"/>
      <c r="AG250" s="341"/>
      <c r="AH250" s="341"/>
      <c r="AI250" s="341"/>
      <c r="AJ250" s="341"/>
      <c r="AK250" s="341"/>
      <c r="AL250" s="341"/>
      <c r="AM250" s="341"/>
      <c r="AN250" s="341"/>
      <c r="AO250" s="341"/>
      <c r="AP250" s="341"/>
      <c r="AQ250" s="341"/>
      <c r="AR250" s="341"/>
      <c r="AS250" s="341"/>
      <c r="AT250" s="341"/>
      <c r="AU250" s="341"/>
      <c r="AV250" s="341"/>
      <c r="AW250" s="341"/>
      <c r="AX250" s="341"/>
      <c r="AY250" s="341"/>
      <c r="AZ250" s="341"/>
      <c r="BA250" s="436"/>
      <c r="BB250" s="366"/>
      <c r="BC250" s="436"/>
      <c r="BD250" s="436"/>
      <c r="BE250" s="436"/>
      <c r="BF250" s="436"/>
      <c r="BG250" s="436"/>
      <c r="BH250" s="436"/>
      <c r="BI250" s="436"/>
      <c r="BJ250" s="436"/>
      <c r="BK250" s="436"/>
      <c r="BL250" s="436"/>
      <c r="BM250" s="436"/>
      <c r="BN250" s="436"/>
      <c r="BO250" s="436"/>
      <c r="BP250" s="436"/>
      <c r="BQ250" s="436"/>
      <c r="BR250" s="436"/>
      <c r="BS250" s="436"/>
      <c r="BT250" s="436"/>
      <c r="BU250" s="436"/>
      <c r="BV250" s="436"/>
      <c r="BW250" s="436"/>
      <c r="BX250" s="436"/>
      <c r="BY250" s="436"/>
      <c r="BZ250" s="341"/>
      <c r="CA250" s="341"/>
      <c r="CB250" s="341"/>
      <c r="CC250" s="341"/>
      <c r="CD250" s="341"/>
      <c r="CE250" s="341"/>
      <c r="CF250" s="341"/>
      <c r="CG250" s="341"/>
      <c r="CH250" s="341"/>
      <c r="CI250" s="341"/>
      <c r="CJ250" s="341"/>
      <c r="CK250" s="341"/>
      <c r="CL250" s="341"/>
      <c r="CM250" s="341"/>
      <c r="CN250" s="341"/>
      <c r="CO250" s="341"/>
      <c r="CP250" s="341"/>
      <c r="CQ250" s="341"/>
      <c r="CR250" s="341"/>
      <c r="CS250" s="341"/>
      <c r="CT250" s="341"/>
      <c r="CU250" s="341"/>
      <c r="CV250" s="341"/>
      <c r="CW250" s="341"/>
      <c r="CX250" s="341"/>
      <c r="CY250" s="341"/>
      <c r="CZ250" s="341"/>
    </row>
    <row r="251" s="348" customFormat="true" ht="15" customHeight="true" x14ac:dyDescent="0.2">
      <c r="B251" s="437"/>
      <c r="Z251" s="341"/>
      <c r="AA251" s="341"/>
      <c r="AB251" s="341"/>
      <c r="AC251" s="341"/>
      <c r="AD251" s="341"/>
      <c r="AE251" s="341"/>
      <c r="AF251" s="341"/>
      <c r="AG251" s="341"/>
      <c r="AH251" s="341"/>
      <c r="AI251" s="341"/>
      <c r="AJ251" s="341"/>
      <c r="AK251" s="341"/>
      <c r="AL251" s="341"/>
      <c r="AM251" s="341"/>
      <c r="AN251" s="341"/>
      <c r="AO251" s="341"/>
      <c r="AP251" s="341"/>
      <c r="AQ251" s="341"/>
      <c r="AR251" s="341"/>
      <c r="AS251" s="341"/>
      <c r="AT251" s="341"/>
      <c r="AU251" s="341"/>
      <c r="AV251" s="341"/>
      <c r="AW251" s="341"/>
      <c r="AX251" s="341"/>
      <c r="AY251" s="341"/>
      <c r="AZ251" s="341"/>
      <c r="BA251" s="436"/>
      <c r="BB251" s="366"/>
      <c r="BC251" s="436"/>
      <c r="BD251" s="436"/>
      <c r="BE251" s="436"/>
      <c r="BF251" s="436"/>
      <c r="BG251" s="436"/>
      <c r="BH251" s="436"/>
      <c r="BI251" s="436"/>
      <c r="BJ251" s="436"/>
      <c r="BK251" s="436"/>
      <c r="BL251" s="436"/>
      <c r="BM251" s="436"/>
      <c r="BN251" s="436"/>
      <c r="BO251" s="436"/>
      <c r="BP251" s="436"/>
      <c r="BQ251" s="436"/>
      <c r="BR251" s="436"/>
      <c r="BS251" s="436"/>
      <c r="BT251" s="436"/>
      <c r="BU251" s="436"/>
      <c r="BV251" s="436"/>
      <c r="BW251" s="436"/>
      <c r="BX251" s="436"/>
      <c r="BY251" s="436"/>
      <c r="BZ251" s="341"/>
      <c r="CA251" s="341"/>
      <c r="CB251" s="341"/>
      <c r="CC251" s="341"/>
      <c r="CD251" s="341"/>
      <c r="CE251" s="341"/>
      <c r="CF251" s="341"/>
      <c r="CG251" s="341"/>
      <c r="CH251" s="341"/>
      <c r="CI251" s="341"/>
      <c r="CJ251" s="341"/>
      <c r="CK251" s="341"/>
      <c r="CL251" s="341"/>
      <c r="CM251" s="341"/>
      <c r="CN251" s="341"/>
      <c r="CO251" s="341"/>
      <c r="CP251" s="341"/>
      <c r="CQ251" s="341"/>
      <c r="CR251" s="341"/>
      <c r="CS251" s="341"/>
      <c r="CT251" s="341"/>
      <c r="CU251" s="341"/>
      <c r="CV251" s="341"/>
      <c r="CW251" s="341"/>
      <c r="CX251" s="341"/>
      <c r="CY251" s="341"/>
      <c r="CZ251" s="341"/>
    </row>
    <row r="252" s="348" customFormat="true" ht="15" customHeight="true" x14ac:dyDescent="0.2">
      <c r="B252" s="437"/>
      <c r="Z252" s="341"/>
      <c r="AA252" s="341"/>
      <c r="AB252" s="341"/>
      <c r="AC252" s="341"/>
      <c r="AD252" s="341"/>
      <c r="AE252" s="341"/>
      <c r="AF252" s="341"/>
      <c r="AG252" s="341"/>
      <c r="AH252" s="341"/>
      <c r="AI252" s="341"/>
      <c r="AJ252" s="341"/>
      <c r="AK252" s="341"/>
      <c r="AL252" s="341"/>
      <c r="AM252" s="341"/>
      <c r="AN252" s="341"/>
      <c r="AO252" s="341"/>
      <c r="AP252" s="341"/>
      <c r="AQ252" s="341"/>
      <c r="AR252" s="341"/>
      <c r="AS252" s="341"/>
      <c r="AT252" s="341"/>
      <c r="AU252" s="341"/>
      <c r="AV252" s="341"/>
      <c r="AW252" s="341"/>
      <c r="AX252" s="341"/>
      <c r="AY252" s="341"/>
      <c r="AZ252" s="341"/>
      <c r="BA252" s="436"/>
      <c r="BB252" s="366"/>
      <c r="BC252" s="436"/>
      <c r="BD252" s="436"/>
      <c r="BE252" s="436"/>
      <c r="BF252" s="436"/>
      <c r="BG252" s="436"/>
      <c r="BH252" s="436"/>
      <c r="BI252" s="436"/>
      <c r="BJ252" s="436"/>
      <c r="BK252" s="436"/>
      <c r="BL252" s="436"/>
      <c r="BM252" s="436"/>
      <c r="BN252" s="436"/>
      <c r="BO252" s="436"/>
      <c r="BP252" s="436"/>
      <c r="BQ252" s="436"/>
      <c r="BR252" s="436"/>
      <c r="BS252" s="436"/>
      <c r="BT252" s="436"/>
      <c r="BU252" s="436"/>
      <c r="BV252" s="436"/>
      <c r="BW252" s="436"/>
      <c r="BX252" s="436"/>
      <c r="BY252" s="436"/>
      <c r="BZ252" s="341"/>
      <c r="CA252" s="341"/>
      <c r="CB252" s="341"/>
      <c r="CC252" s="341"/>
      <c r="CD252" s="341"/>
      <c r="CE252" s="341"/>
      <c r="CF252" s="341"/>
      <c r="CG252" s="341"/>
      <c r="CH252" s="341"/>
      <c r="CI252" s="341"/>
      <c r="CJ252" s="341"/>
      <c r="CK252" s="341"/>
      <c r="CL252" s="341"/>
      <c r="CM252" s="341"/>
      <c r="CN252" s="341"/>
      <c r="CO252" s="341"/>
      <c r="CP252" s="341"/>
      <c r="CQ252" s="341"/>
      <c r="CR252" s="341"/>
      <c r="CS252" s="341"/>
      <c r="CT252" s="341"/>
      <c r="CU252" s="341"/>
      <c r="CV252" s="341"/>
      <c r="CW252" s="341"/>
      <c r="CX252" s="341"/>
      <c r="CY252" s="341"/>
      <c r="CZ252" s="341"/>
    </row>
    <row r="253" s="348" customFormat="true" ht="15" customHeight="true" x14ac:dyDescent="0.2">
      <c r="B253" s="437"/>
      <c r="Z253" s="341"/>
      <c r="AA253" s="341"/>
      <c r="AB253" s="341"/>
      <c r="AC253" s="341"/>
      <c r="AD253" s="341"/>
      <c r="AE253" s="341"/>
      <c r="AF253" s="341"/>
      <c r="AG253" s="341"/>
      <c r="AH253" s="341"/>
      <c r="AI253" s="341"/>
      <c r="AJ253" s="341"/>
      <c r="AK253" s="341"/>
      <c r="AL253" s="341"/>
      <c r="AM253" s="341"/>
      <c r="AN253" s="341"/>
      <c r="AO253" s="341"/>
      <c r="AP253" s="341"/>
      <c r="AQ253" s="341"/>
      <c r="AR253" s="341"/>
      <c r="AS253" s="341"/>
      <c r="AT253" s="341"/>
      <c r="AU253" s="341"/>
      <c r="AV253" s="341"/>
      <c r="AW253" s="341"/>
      <c r="AX253" s="341"/>
      <c r="AY253" s="341"/>
      <c r="AZ253" s="341"/>
      <c r="BA253" s="436"/>
      <c r="BB253" s="366"/>
      <c r="BC253" s="436"/>
      <c r="BD253" s="436"/>
      <c r="BE253" s="436"/>
      <c r="BF253" s="436"/>
      <c r="BG253" s="436"/>
      <c r="BH253" s="436"/>
      <c r="BI253" s="436"/>
      <c r="BJ253" s="436"/>
      <c r="BK253" s="436"/>
      <c r="BL253" s="436"/>
      <c r="BM253" s="436"/>
      <c r="BN253" s="436"/>
      <c r="BO253" s="436"/>
      <c r="BP253" s="436"/>
      <c r="BQ253" s="436"/>
      <c r="BR253" s="436"/>
      <c r="BS253" s="436"/>
      <c r="BT253" s="436"/>
      <c r="BU253" s="436"/>
      <c r="BV253" s="436"/>
      <c r="BW253" s="436"/>
      <c r="BX253" s="436"/>
      <c r="BY253" s="436"/>
      <c r="BZ253" s="341"/>
      <c r="CA253" s="341"/>
      <c r="CB253" s="341"/>
      <c r="CC253" s="341"/>
      <c r="CD253" s="341"/>
      <c r="CE253" s="341"/>
      <c r="CF253" s="341"/>
      <c r="CG253" s="341"/>
      <c r="CH253" s="341"/>
      <c r="CI253" s="341"/>
      <c r="CJ253" s="341"/>
      <c r="CK253" s="341"/>
      <c r="CL253" s="341"/>
      <c r="CM253" s="341"/>
      <c r="CN253" s="341"/>
      <c r="CO253" s="341"/>
      <c r="CP253" s="341"/>
      <c r="CQ253" s="341"/>
      <c r="CR253" s="341"/>
      <c r="CS253" s="341"/>
      <c r="CT253" s="341"/>
      <c r="CU253" s="341"/>
      <c r="CV253" s="341"/>
      <c r="CW253" s="341"/>
      <c r="CX253" s="341"/>
      <c r="CY253" s="341"/>
      <c r="CZ253" s="341"/>
    </row>
    <row r="254" s="348" customFormat="true" ht="15" customHeight="true" x14ac:dyDescent="0.2">
      <c r="B254" s="437"/>
      <c r="Z254" s="341"/>
      <c r="AA254" s="341"/>
      <c r="AB254" s="341"/>
      <c r="AC254" s="341"/>
      <c r="AD254" s="341"/>
      <c r="AE254" s="341"/>
      <c r="AF254" s="341"/>
      <c r="AG254" s="341"/>
      <c r="AH254" s="341"/>
      <c r="AI254" s="341"/>
      <c r="AJ254" s="341"/>
      <c r="AK254" s="341"/>
      <c r="AL254" s="341"/>
      <c r="AM254" s="341"/>
      <c r="AN254" s="341"/>
      <c r="AO254" s="341"/>
      <c r="AP254" s="341"/>
      <c r="AQ254" s="341"/>
      <c r="AR254" s="341"/>
      <c r="AS254" s="341"/>
      <c r="AT254" s="341"/>
      <c r="AU254" s="341"/>
      <c r="AV254" s="341"/>
      <c r="AW254" s="341"/>
      <c r="AX254" s="341"/>
      <c r="AY254" s="341"/>
      <c r="AZ254" s="341"/>
      <c r="BA254" s="436"/>
      <c r="BB254" s="366"/>
      <c r="BC254" s="436"/>
      <c r="BD254" s="436"/>
      <c r="BE254" s="436"/>
      <c r="BF254" s="436"/>
      <c r="BG254" s="436"/>
      <c r="BH254" s="436"/>
      <c r="BI254" s="436"/>
      <c r="BJ254" s="436"/>
      <c r="BK254" s="436"/>
      <c r="BL254" s="436"/>
      <c r="BM254" s="436"/>
      <c r="BN254" s="436"/>
      <c r="BO254" s="436"/>
      <c r="BP254" s="436"/>
      <c r="BQ254" s="436"/>
      <c r="BR254" s="436"/>
      <c r="BS254" s="436"/>
      <c r="BT254" s="436"/>
      <c r="BU254" s="436"/>
      <c r="BV254" s="436"/>
      <c r="BW254" s="436"/>
      <c r="BX254" s="436"/>
      <c r="BY254" s="436"/>
      <c r="BZ254" s="341"/>
      <c r="CA254" s="341"/>
      <c r="CB254" s="341"/>
      <c r="CC254" s="341"/>
      <c r="CD254" s="341"/>
      <c r="CE254" s="341"/>
      <c r="CF254" s="341"/>
      <c r="CG254" s="341"/>
      <c r="CH254" s="341"/>
      <c r="CI254" s="341"/>
      <c r="CJ254" s="341"/>
      <c r="CK254" s="341"/>
      <c r="CL254" s="341"/>
      <c r="CM254" s="341"/>
      <c r="CN254" s="341"/>
      <c r="CO254" s="341"/>
      <c r="CP254" s="341"/>
      <c r="CQ254" s="341"/>
      <c r="CR254" s="341"/>
      <c r="CS254" s="341"/>
      <c r="CT254" s="341"/>
      <c r="CU254" s="341"/>
      <c r="CV254" s="341"/>
      <c r="CW254" s="341"/>
      <c r="CX254" s="341"/>
      <c r="CY254" s="341"/>
      <c r="CZ254" s="341"/>
    </row>
    <row r="255" s="348" customFormat="true" ht="15" customHeight="true" x14ac:dyDescent="0.2">
      <c r="B255" s="437"/>
      <c r="Z255" s="341"/>
      <c r="AA255" s="341"/>
      <c r="AB255" s="341"/>
      <c r="AC255" s="341"/>
      <c r="AD255" s="341"/>
      <c r="AE255" s="341"/>
      <c r="AF255" s="341"/>
      <c r="AG255" s="341"/>
      <c r="AH255" s="341"/>
      <c r="AI255" s="341"/>
      <c r="AJ255" s="341"/>
      <c r="AK255" s="341"/>
      <c r="AL255" s="341"/>
      <c r="AM255" s="341"/>
      <c r="AN255" s="341"/>
      <c r="AO255" s="341"/>
      <c r="AP255" s="341"/>
      <c r="AQ255" s="341"/>
      <c r="AR255" s="341"/>
      <c r="AS255" s="341"/>
      <c r="AT255" s="341"/>
      <c r="AU255" s="341"/>
      <c r="AV255" s="341"/>
      <c r="AW255" s="341"/>
      <c r="AX255" s="341"/>
      <c r="AY255" s="341"/>
      <c r="AZ255" s="341"/>
      <c r="BA255" s="436"/>
      <c r="BB255" s="366"/>
      <c r="BC255" s="436"/>
      <c r="BD255" s="436"/>
      <c r="BE255" s="436"/>
      <c r="BF255" s="436"/>
      <c r="BG255" s="436"/>
      <c r="BH255" s="436"/>
      <c r="BI255" s="436"/>
      <c r="BJ255" s="436"/>
      <c r="BK255" s="436"/>
      <c r="BL255" s="436"/>
      <c r="BM255" s="436"/>
      <c r="BN255" s="436"/>
      <c r="BO255" s="436"/>
      <c r="BP255" s="436"/>
      <c r="BQ255" s="436"/>
      <c r="BR255" s="436"/>
      <c r="BS255" s="436"/>
      <c r="BT255" s="436"/>
      <c r="BU255" s="436"/>
      <c r="BV255" s="436"/>
      <c r="BW255" s="436"/>
      <c r="BX255" s="436"/>
      <c r="BY255" s="436"/>
      <c r="BZ255" s="341"/>
      <c r="CA255" s="341"/>
      <c r="CB255" s="341"/>
      <c r="CC255" s="341"/>
      <c r="CD255" s="341"/>
      <c r="CE255" s="341"/>
      <c r="CF255" s="341"/>
      <c r="CG255" s="341"/>
      <c r="CH255" s="341"/>
      <c r="CI255" s="341"/>
      <c r="CJ255" s="341"/>
      <c r="CK255" s="341"/>
      <c r="CL255" s="341"/>
      <c r="CM255" s="341"/>
      <c r="CN255" s="341"/>
      <c r="CO255" s="341"/>
      <c r="CP255" s="341"/>
      <c r="CQ255" s="341"/>
      <c r="CR255" s="341"/>
      <c r="CS255" s="341"/>
      <c r="CT255" s="341"/>
      <c r="CU255" s="341"/>
      <c r="CV255" s="341"/>
      <c r="CW255" s="341"/>
      <c r="CX255" s="341"/>
      <c r="CY255" s="341"/>
      <c r="CZ255" s="341"/>
    </row>
    <row r="256" s="348" customFormat="true" ht="15" customHeight="true" x14ac:dyDescent="0.2">
      <c r="B256" s="437"/>
      <c r="Z256" s="341"/>
      <c r="AA256" s="341"/>
      <c r="AB256" s="341"/>
      <c r="AC256" s="341"/>
      <c r="AD256" s="341"/>
      <c r="AE256" s="341"/>
      <c r="AF256" s="341"/>
      <c r="AG256" s="341"/>
      <c r="AH256" s="341"/>
      <c r="AI256" s="341"/>
      <c r="AJ256" s="341"/>
      <c r="AK256" s="341"/>
      <c r="AL256" s="341"/>
      <c r="AM256" s="341"/>
      <c r="AN256" s="341"/>
      <c r="AO256" s="341"/>
      <c r="AP256" s="341"/>
      <c r="AQ256" s="341"/>
      <c r="AR256" s="341"/>
      <c r="AS256" s="341"/>
      <c r="AT256" s="341"/>
      <c r="AU256" s="341"/>
      <c r="AV256" s="341"/>
      <c r="AW256" s="341"/>
      <c r="AX256" s="341"/>
      <c r="AY256" s="341"/>
      <c r="AZ256" s="341"/>
      <c r="BA256" s="436"/>
      <c r="BB256" s="366"/>
      <c r="BC256" s="436"/>
      <c r="BD256" s="436"/>
      <c r="BE256" s="436"/>
      <c r="BF256" s="436"/>
      <c r="BG256" s="436"/>
      <c r="BH256" s="436"/>
      <c r="BI256" s="436"/>
      <c r="BJ256" s="436"/>
      <c r="BK256" s="436"/>
      <c r="BL256" s="436"/>
      <c r="BM256" s="436"/>
      <c r="BN256" s="436"/>
      <c r="BO256" s="436"/>
      <c r="BP256" s="436"/>
      <c r="BQ256" s="436"/>
      <c r="BR256" s="436"/>
      <c r="BS256" s="436"/>
      <c r="BT256" s="436"/>
      <c r="BU256" s="436"/>
      <c r="BV256" s="436"/>
      <c r="BW256" s="436"/>
      <c r="BX256" s="436"/>
      <c r="BY256" s="436"/>
      <c r="BZ256" s="341"/>
      <c r="CA256" s="341"/>
      <c r="CB256" s="341"/>
      <c r="CC256" s="341"/>
      <c r="CD256" s="341"/>
      <c r="CE256" s="341"/>
      <c r="CF256" s="341"/>
      <c r="CG256" s="341"/>
      <c r="CH256" s="341"/>
      <c r="CI256" s="341"/>
      <c r="CJ256" s="341"/>
      <c r="CK256" s="341"/>
      <c r="CL256" s="341"/>
      <c r="CM256" s="341"/>
      <c r="CN256" s="341"/>
      <c r="CO256" s="341"/>
      <c r="CP256" s="341"/>
      <c r="CQ256" s="341"/>
      <c r="CR256" s="341"/>
      <c r="CS256" s="341"/>
      <c r="CT256" s="341"/>
      <c r="CU256" s="341"/>
      <c r="CV256" s="341"/>
      <c r="CW256" s="341"/>
      <c r="CX256" s="341"/>
      <c r="CY256" s="341"/>
      <c r="CZ256" s="341"/>
    </row>
    <row r="257" s="348" customFormat="true" ht="18" customHeight="true" x14ac:dyDescent="0.2">
      <c r="B257" s="437"/>
      <c r="Z257" s="341"/>
      <c r="AA257" s="341"/>
      <c r="AB257" s="341"/>
      <c r="AC257" s="341"/>
      <c r="AD257" s="341"/>
      <c r="AE257" s="341"/>
      <c r="AF257" s="341"/>
      <c r="AG257" s="341"/>
      <c r="AH257" s="341"/>
      <c r="AI257" s="341"/>
      <c r="AJ257" s="341"/>
      <c r="AK257" s="341"/>
      <c r="AL257" s="341"/>
      <c r="AM257" s="341"/>
      <c r="AN257" s="341"/>
      <c r="AO257" s="341"/>
      <c r="AP257" s="341"/>
      <c r="AQ257" s="341"/>
      <c r="AR257" s="341"/>
      <c r="AS257" s="341"/>
      <c r="AT257" s="341"/>
      <c r="AU257" s="341"/>
      <c r="AV257" s="341"/>
      <c r="AW257" s="341"/>
      <c r="AX257" s="341"/>
      <c r="AY257" s="341"/>
      <c r="AZ257" s="341"/>
      <c r="BA257" s="436"/>
      <c r="BB257" s="366"/>
      <c r="BC257" s="436"/>
      <c r="BD257" s="436"/>
      <c r="BE257" s="436"/>
      <c r="BF257" s="436"/>
      <c r="BG257" s="436"/>
      <c r="BH257" s="436"/>
      <c r="BI257" s="436"/>
      <c r="BJ257" s="436"/>
      <c r="BK257" s="436"/>
      <c r="BL257" s="436"/>
      <c r="BM257" s="436"/>
      <c r="BN257" s="436"/>
      <c r="BO257" s="436"/>
      <c r="BP257" s="436"/>
      <c r="BQ257" s="436"/>
      <c r="BR257" s="436"/>
      <c r="BS257" s="436"/>
      <c r="BT257" s="436"/>
      <c r="BU257" s="436"/>
      <c r="BV257" s="436"/>
      <c r="BW257" s="436"/>
      <c r="BX257" s="436"/>
      <c r="BY257" s="436"/>
      <c r="BZ257" s="341"/>
      <c r="CA257" s="341"/>
      <c r="CB257" s="341"/>
      <c r="CC257" s="341"/>
      <c r="CD257" s="341"/>
      <c r="CE257" s="341"/>
      <c r="CF257" s="341"/>
      <c r="CG257" s="341"/>
      <c r="CH257" s="341"/>
      <c r="CI257" s="341"/>
      <c r="CJ257" s="341"/>
      <c r="CK257" s="341"/>
      <c r="CL257" s="341"/>
      <c r="CM257" s="341"/>
      <c r="CN257" s="341"/>
      <c r="CO257" s="341"/>
      <c r="CP257" s="341"/>
      <c r="CQ257" s="341"/>
      <c r="CR257" s="341"/>
      <c r="CS257" s="341"/>
      <c r="CT257" s="341"/>
      <c r="CU257" s="341"/>
      <c r="CV257" s="341"/>
      <c r="CW257" s="341"/>
      <c r="CX257" s="341"/>
      <c r="CY257" s="341"/>
      <c r="CZ257" s="341"/>
    </row>
    <row r="258" s="348" customFormat="true" ht="18" customHeight="true" x14ac:dyDescent="0.2">
      <c r="B258" s="437"/>
      <c r="Z258" s="341"/>
      <c r="AA258" s="341"/>
      <c r="AB258" s="341"/>
      <c r="AC258" s="341"/>
      <c r="AD258" s="341"/>
      <c r="AE258" s="341"/>
      <c r="AF258" s="341"/>
      <c r="AG258" s="341"/>
      <c r="AH258" s="341"/>
      <c r="AI258" s="341"/>
      <c r="AJ258" s="341"/>
      <c r="AK258" s="341"/>
      <c r="AL258" s="341"/>
      <c r="AM258" s="341"/>
      <c r="AN258" s="341"/>
      <c r="AO258" s="341"/>
      <c r="AP258" s="341"/>
      <c r="AQ258" s="341"/>
      <c r="AR258" s="341"/>
      <c r="AS258" s="341"/>
      <c r="AT258" s="341"/>
      <c r="AU258" s="341"/>
      <c r="AV258" s="341"/>
      <c r="AW258" s="341"/>
      <c r="AX258" s="341"/>
      <c r="AY258" s="341"/>
      <c r="AZ258" s="341"/>
      <c r="BA258" s="436"/>
      <c r="BB258" s="366"/>
      <c r="BC258" s="436"/>
      <c r="BD258" s="436"/>
      <c r="BE258" s="436"/>
      <c r="BF258" s="436"/>
      <c r="BG258" s="436"/>
      <c r="BH258" s="436"/>
      <c r="BI258" s="436"/>
      <c r="BJ258" s="436"/>
      <c r="BK258" s="436"/>
      <c r="BL258" s="436"/>
      <c r="BM258" s="436"/>
      <c r="BN258" s="436"/>
      <c r="BO258" s="436"/>
      <c r="BP258" s="436"/>
      <c r="BQ258" s="436"/>
      <c r="BR258" s="436"/>
      <c r="BS258" s="436"/>
      <c r="BT258" s="436"/>
      <c r="BU258" s="436"/>
      <c r="BV258" s="436"/>
      <c r="BW258" s="436"/>
      <c r="BX258" s="436"/>
      <c r="BY258" s="436"/>
      <c r="BZ258" s="341"/>
      <c r="CA258" s="341"/>
      <c r="CB258" s="341"/>
      <c r="CC258" s="341"/>
      <c r="CD258" s="341"/>
      <c r="CE258" s="341"/>
      <c r="CF258" s="341"/>
      <c r="CG258" s="341"/>
      <c r="CH258" s="341"/>
      <c r="CI258" s="341"/>
      <c r="CJ258" s="341"/>
      <c r="CK258" s="341"/>
      <c r="CL258" s="341"/>
      <c r="CM258" s="341"/>
      <c r="CN258" s="341"/>
      <c r="CO258" s="341"/>
      <c r="CP258" s="341"/>
      <c r="CQ258" s="341"/>
      <c r="CR258" s="341"/>
      <c r="CS258" s="341"/>
      <c r="CT258" s="341"/>
      <c r="CU258" s="341"/>
      <c r="CV258" s="341"/>
      <c r="CW258" s="341"/>
      <c r="CX258" s="341"/>
      <c r="CY258" s="341"/>
      <c r="CZ258" s="341"/>
    </row>
    <row r="259" s="439" customFormat="true" ht="15" customHeight="true" x14ac:dyDescent="0.2">
      <c r="B259" s="438"/>
      <c r="Z259" s="346"/>
      <c r="AA259" s="346"/>
      <c r="AB259" s="346"/>
      <c r="AC259" s="346"/>
      <c r="AD259" s="346"/>
      <c r="AE259" s="346"/>
      <c r="AF259" s="346"/>
      <c r="AG259" s="346"/>
      <c r="AH259" s="346"/>
      <c r="AI259" s="346"/>
      <c r="AJ259" s="346"/>
      <c r="AK259" s="346"/>
      <c r="AL259" s="346"/>
      <c r="AM259" s="346"/>
      <c r="AN259" s="346"/>
      <c r="AO259" s="346"/>
      <c r="AP259" s="346"/>
      <c r="AQ259" s="346"/>
      <c r="AR259" s="346"/>
      <c r="AS259" s="346"/>
      <c r="AT259" s="346"/>
      <c r="AU259" s="346"/>
      <c r="AV259" s="346"/>
      <c r="AW259" s="346"/>
      <c r="AX259" s="346"/>
      <c r="AY259" s="346"/>
      <c r="AZ259" s="346"/>
      <c r="BA259" s="347" t="s">
        <v>128</v>
      </c>
      <c r="BB259" s="324" t="s">
        <v>85</v>
      </c>
      <c r="BC259" s="986" t="s">
        <v>114</v>
      </c>
      <c r="BD259" s="987"/>
      <c r="BE259" s="987"/>
      <c r="BF259" s="987"/>
      <c r="BG259" s="993"/>
      <c r="BH259" s="986" t="s">
        <v>38</v>
      </c>
      <c r="BI259" s="987"/>
      <c r="BJ259" s="987"/>
      <c r="BK259" s="987"/>
      <c r="BL259" s="993"/>
      <c r="BM259" s="986" t="s">
        <v>37</v>
      </c>
      <c r="BN259" s="987"/>
      <c r="BO259" s="987"/>
      <c r="BP259" s="987"/>
      <c r="BQ259" s="988"/>
      <c r="BR259" s="14" t="s">
        <v>137</v>
      </c>
      <c r="BS259" s="401"/>
      <c r="BT259" s="401"/>
      <c r="BU259" s="401"/>
      <c r="BV259" s="401"/>
      <c r="BW259" s="401"/>
      <c r="BX259" s="401"/>
      <c r="BY259" s="401"/>
      <c r="BZ259" s="345"/>
      <c r="CA259" s="345"/>
      <c r="CB259" s="345"/>
      <c r="CC259" s="345"/>
      <c r="CD259" s="345"/>
      <c r="CE259" s="345"/>
      <c r="CF259" s="345"/>
      <c r="CG259" s="345"/>
      <c r="CH259" s="345"/>
      <c r="CI259" s="345"/>
      <c r="CJ259" s="345"/>
      <c r="CK259" s="345"/>
      <c r="CL259" s="345"/>
      <c r="CM259" s="345"/>
      <c r="CN259" s="345"/>
      <c r="CO259" s="345"/>
      <c r="CP259" s="345"/>
      <c r="CQ259" s="345"/>
      <c r="CR259" s="345"/>
      <c r="CS259" s="345"/>
      <c r="CT259" s="345"/>
      <c r="CU259" s="345"/>
      <c r="CV259" s="345"/>
      <c r="CW259" s="345"/>
      <c r="CX259" s="345"/>
      <c r="CY259" s="345"/>
      <c r="CZ259" s="345"/>
    </row>
    <row r="260" s="439" customFormat="true" ht="24" x14ac:dyDescent="0.2">
      <c r="B260" s="438"/>
      <c r="Z260" s="346"/>
      <c r="AA260" s="346"/>
      <c r="AB260" s="346"/>
      <c r="AC260" s="346"/>
      <c r="AD260" s="346"/>
      <c r="AE260" s="346"/>
      <c r="AF260" s="346"/>
      <c r="AG260" s="346"/>
      <c r="AH260" s="346"/>
      <c r="AI260" s="346"/>
      <c r="AJ260" s="346"/>
      <c r="AK260" s="346"/>
      <c r="AL260" s="346"/>
      <c r="AM260" s="346"/>
      <c r="AN260" s="346"/>
      <c r="AO260" s="346"/>
      <c r="AP260" s="346"/>
      <c r="AQ260" s="346"/>
      <c r="AR260" s="346"/>
      <c r="AS260" s="346"/>
      <c r="AT260" s="346"/>
      <c r="AU260" s="346"/>
      <c r="AV260" s="346"/>
      <c r="AW260" s="346"/>
      <c r="AX260" s="346"/>
      <c r="AY260" s="346"/>
      <c r="AZ260" s="346"/>
      <c r="BA260" s="335" t="s">
        <v>118</v>
      </c>
      <c r="BB260" s="334"/>
      <c r="BC260" s="422" t="s">
        <v>0</v>
      </c>
      <c r="BD260" s="525" t="s">
        <v>1</v>
      </c>
      <c r="BE260" s="525" t="s">
        <v>2</v>
      </c>
      <c r="BF260" s="525" t="s">
        <v>3</v>
      </c>
      <c r="BG260" s="423" t="s">
        <v>4</v>
      </c>
      <c r="BH260" s="422" t="s">
        <v>0</v>
      </c>
      <c r="BI260" s="525" t="s">
        <v>1</v>
      </c>
      <c r="BJ260" s="525" t="s">
        <v>2</v>
      </c>
      <c r="BK260" s="525" t="s">
        <v>3</v>
      </c>
      <c r="BL260" s="423" t="s">
        <v>4</v>
      </c>
      <c r="BM260" s="422" t="s">
        <v>0</v>
      </c>
      <c r="BN260" s="525" t="s">
        <v>1</v>
      </c>
      <c r="BO260" s="525" t="s">
        <v>2</v>
      </c>
      <c r="BP260" s="525" t="s">
        <v>3</v>
      </c>
      <c r="BQ260" s="423" t="s">
        <v>4</v>
      </c>
      <c r="BR260" s="422" t="s">
        <v>146</v>
      </c>
      <c r="BS260" s="525" t="s">
        <v>147</v>
      </c>
      <c r="BT260" s="525" t="s">
        <v>148</v>
      </c>
      <c r="BU260" s="525" t="s">
        <v>149</v>
      </c>
      <c r="BV260" s="525" t="s">
        <v>150</v>
      </c>
      <c r="BW260" s="525" t="s">
        <v>151</v>
      </c>
      <c r="BX260" s="525" t="s">
        <v>152</v>
      </c>
      <c r="BY260" s="526" t="s">
        <v>153</v>
      </c>
      <c r="BZ260" s="185"/>
      <c r="CA260" s="185"/>
      <c r="CB260" s="185"/>
      <c r="CC260" s="185"/>
      <c r="CD260" s="185"/>
      <c r="CE260" s="185"/>
      <c r="CF260" s="185"/>
      <c r="CG260" s="185"/>
      <c r="CH260" s="185"/>
      <c r="CI260" s="185"/>
      <c r="CJ260" s="185"/>
      <c r="CK260" s="185"/>
      <c r="CL260" s="185"/>
      <c r="CM260" s="185"/>
      <c r="CN260" s="185"/>
      <c r="CO260" s="185"/>
      <c r="CP260" s="185"/>
      <c r="CQ260" s="185"/>
      <c r="CR260" s="185"/>
      <c r="CS260" s="185"/>
      <c r="CT260" s="185"/>
      <c r="CU260" s="185"/>
      <c r="CV260" s="185"/>
      <c r="CW260" s="185"/>
      <c r="CX260" s="185"/>
      <c r="CY260" s="185"/>
      <c r="CZ260" s="185"/>
    </row>
    <row r="261" s="439" customFormat="true" ht="15" customHeight="true" x14ac:dyDescent="0.2">
      <c r="B261" s="438"/>
      <c r="Z261" s="346"/>
      <c r="AA261" s="346"/>
      <c r="AB261" s="346"/>
      <c r="AC261" s="346"/>
      <c r="AD261" s="346"/>
      <c r="AE261" s="346"/>
      <c r="AF261" s="346"/>
      <c r="AG261" s="346"/>
      <c r="AH261" s="346"/>
      <c r="AI261" s="346"/>
      <c r="AJ261" s="346"/>
      <c r="AK261" s="346"/>
      <c r="AL261" s="346"/>
      <c r="AM261" s="346"/>
      <c r="AN261" s="346"/>
      <c r="AO261" s="346"/>
      <c r="AP261" s="346"/>
      <c r="AQ261" s="346"/>
      <c r="AR261" s="346"/>
      <c r="AS261" s="346"/>
      <c r="AT261" s="346"/>
      <c r="AU261" s="346"/>
      <c r="AV261" s="346"/>
      <c r="AW261" s="346"/>
      <c r="AX261" s="346"/>
      <c r="AY261" s="346"/>
      <c r="AZ261" s="346"/>
      <c r="BA261" s="992" t="s">
        <v>73</v>
      </c>
      <c r="BB261" s="559" t="s">
        <v>49</v>
      </c>
      <c r="BC261" s="61" t="s">
        <v>35</v>
      </c>
      <c r="BD261" s="57" t="s">
        <v>35</v>
      </c>
      <c r="BE261" s="57" t="s">
        <v>35</v>
      </c>
      <c r="BF261" s="57" t="s">
        <v>35</v>
      </c>
      <c r="BG261" s="52" t="s">
        <v>35</v>
      </c>
      <c r="BH261" s="61" t="s">
        <v>35</v>
      </c>
      <c r="BI261" s="57" t="s">
        <v>35</v>
      </c>
      <c r="BJ261" s="57" t="s">
        <v>35</v>
      </c>
      <c r="BK261" s="57" t="s">
        <v>35</v>
      </c>
      <c r="BL261" s="52" t="s">
        <v>35</v>
      </c>
      <c r="BM261" s="61" t="s">
        <v>35</v>
      </c>
      <c r="BN261" s="57" t="s">
        <v>35</v>
      </c>
      <c r="BO261" s="57" t="s">
        <v>35</v>
      </c>
      <c r="BP261" s="57" t="s">
        <v>35</v>
      </c>
      <c r="BQ261" s="52" t="s">
        <v>35</v>
      </c>
      <c r="BR261" s="61" t="s">
        <v>35</v>
      </c>
      <c r="BS261" s="57" t="s">
        <v>35</v>
      </c>
      <c r="BT261" s="57" t="s">
        <v>35</v>
      </c>
      <c r="BU261" s="57" t="s">
        <v>35</v>
      </c>
      <c r="BV261" s="57" t="s">
        <v>35</v>
      </c>
      <c r="BW261" s="57" t="s">
        <v>35</v>
      </c>
      <c r="BX261" s="57" t="s">
        <v>35</v>
      </c>
      <c r="BY261" s="46" t="s">
        <v>35</v>
      </c>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439" customFormat="true" ht="15" customHeight="true" x14ac:dyDescent="0.2">
      <c r="B262" s="438"/>
      <c r="Z262" s="346"/>
      <c r="AA262" s="346"/>
      <c r="AB262" s="346"/>
      <c r="AC262" s="346"/>
      <c r="AD262" s="346"/>
      <c r="AE262" s="346"/>
      <c r="AF262" s="346"/>
      <c r="AG262" s="346"/>
      <c r="AH262" s="346"/>
      <c r="AI262" s="346"/>
      <c r="AJ262" s="346"/>
      <c r="AK262" s="346"/>
      <c r="AL262" s="346"/>
      <c r="AM262" s="346"/>
      <c r="AN262" s="346"/>
      <c r="AO262" s="346"/>
      <c r="AP262" s="346"/>
      <c r="AQ262" s="346"/>
      <c r="AR262" s="346"/>
      <c r="AS262" s="346"/>
      <c r="AT262" s="346"/>
      <c r="AU262" s="346"/>
      <c r="AV262" s="346"/>
      <c r="AW262" s="346"/>
      <c r="AX262" s="346"/>
      <c r="AY262" s="346"/>
      <c r="AZ262" s="346"/>
      <c r="BA262" s="990"/>
      <c r="BB262" s="557" t="s">
        <v>48</v>
      </c>
      <c r="BC262" s="60" t="s">
        <v>35</v>
      </c>
      <c r="BD262" s="56" t="s">
        <v>35</v>
      </c>
      <c r="BE262" s="56" t="s">
        <v>35</v>
      </c>
      <c r="BF262" s="56" t="s">
        <v>35</v>
      </c>
      <c r="BG262" s="51" t="s">
        <v>35</v>
      </c>
      <c r="BH262" s="60" t="s">
        <v>35</v>
      </c>
      <c r="BI262" s="56" t="s">
        <v>35</v>
      </c>
      <c r="BJ262" s="56" t="s">
        <v>35</v>
      </c>
      <c r="BK262" s="56" t="s">
        <v>35</v>
      </c>
      <c r="BL262" s="51" t="s">
        <v>35</v>
      </c>
      <c r="BM262" s="60" t="s">
        <v>35</v>
      </c>
      <c r="BN262" s="56" t="s">
        <v>35</v>
      </c>
      <c r="BO262" s="56" t="s">
        <v>35</v>
      </c>
      <c r="BP262" s="56" t="s">
        <v>35</v>
      </c>
      <c r="BQ262" s="51" t="s">
        <v>35</v>
      </c>
      <c r="BR262" s="60" t="s">
        <v>35</v>
      </c>
      <c r="BS262" s="56" t="s">
        <v>35</v>
      </c>
      <c r="BT262" s="56" t="s">
        <v>35</v>
      </c>
      <c r="BU262" s="56" t="s">
        <v>35</v>
      </c>
      <c r="BV262" s="56" t="s">
        <v>35</v>
      </c>
      <c r="BW262" s="56" t="s">
        <v>35</v>
      </c>
      <c r="BX262" s="56" t="s">
        <v>35</v>
      </c>
      <c r="BY262" s="45" t="s">
        <v>35</v>
      </c>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439" customFormat="true" ht="15" customHeight="true" x14ac:dyDescent="0.2">
      <c r="B263" s="438"/>
      <c r="Z263" s="346"/>
      <c r="AA263" s="346"/>
      <c r="AB263" s="346"/>
      <c r="AC263" s="346"/>
      <c r="AD263" s="346"/>
      <c r="AE263" s="346"/>
      <c r="AF263" s="346"/>
      <c r="AG263" s="346"/>
      <c r="AH263" s="346"/>
      <c r="AI263" s="346"/>
      <c r="AJ263" s="346"/>
      <c r="AK263" s="346"/>
      <c r="AL263" s="346"/>
      <c r="AM263" s="346"/>
      <c r="AN263" s="346"/>
      <c r="AO263" s="346"/>
      <c r="AP263" s="346"/>
      <c r="AQ263" s="346"/>
      <c r="AR263" s="346"/>
      <c r="AS263" s="346"/>
      <c r="AT263" s="346"/>
      <c r="AU263" s="346"/>
      <c r="AV263" s="346"/>
      <c r="AW263" s="346"/>
      <c r="AX263" s="346"/>
      <c r="AY263" s="346"/>
      <c r="AZ263" s="346"/>
      <c r="BA263" s="990"/>
      <c r="BB263" s="557" t="s">
        <v>112</v>
      </c>
      <c r="BC263" s="60" t="s">
        <v>35</v>
      </c>
      <c r="BD263" s="56" t="s">
        <v>35</v>
      </c>
      <c r="BE263" s="56" t="s">
        <v>35</v>
      </c>
      <c r="BF263" s="56" t="s">
        <v>35</v>
      </c>
      <c r="BG263" s="51" t="s">
        <v>35</v>
      </c>
      <c r="BH263" s="60" t="s">
        <v>35</v>
      </c>
      <c r="BI263" s="56" t="s">
        <v>35</v>
      </c>
      <c r="BJ263" s="56" t="s">
        <v>35</v>
      </c>
      <c r="BK263" s="56" t="s">
        <v>35</v>
      </c>
      <c r="BL263" s="51" t="s">
        <v>35</v>
      </c>
      <c r="BM263" s="60" t="s">
        <v>35</v>
      </c>
      <c r="BN263" s="56" t="s">
        <v>35</v>
      </c>
      <c r="BO263" s="56" t="s">
        <v>35</v>
      </c>
      <c r="BP263" s="56" t="s">
        <v>35</v>
      </c>
      <c r="BQ263" s="51" t="s">
        <v>35</v>
      </c>
      <c r="BR263" s="60" t="s">
        <v>35</v>
      </c>
      <c r="BS263" s="56" t="s">
        <v>35</v>
      </c>
      <c r="BT263" s="56" t="s">
        <v>35</v>
      </c>
      <c r="BU263" s="56" t="s">
        <v>35</v>
      </c>
      <c r="BV263" s="56" t="s">
        <v>35</v>
      </c>
      <c r="BW263" s="56" t="s">
        <v>35</v>
      </c>
      <c r="BX263" s="56" t="s">
        <v>35</v>
      </c>
      <c r="BY263" s="45" t="s">
        <v>35</v>
      </c>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439" customFormat="true" ht="15" customHeight="true" x14ac:dyDescent="0.2">
      <c r="B264" s="438"/>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990" t="s">
        <v>74</v>
      </c>
      <c r="BB264" s="557" t="s">
        <v>88</v>
      </c>
      <c r="BC264" s="60" t="s">
        <v>35</v>
      </c>
      <c r="BD264" s="56" t="s">
        <v>35</v>
      </c>
      <c r="BE264" s="56" t="s">
        <v>35</v>
      </c>
      <c r="BF264" s="56" t="s">
        <v>35</v>
      </c>
      <c r="BG264" s="51" t="s">
        <v>35</v>
      </c>
      <c r="BH264" s="60" t="s">
        <v>35</v>
      </c>
      <c r="BI264" s="56" t="s">
        <v>35</v>
      </c>
      <c r="BJ264" s="56" t="s">
        <v>35</v>
      </c>
      <c r="BK264" s="56" t="s">
        <v>35</v>
      </c>
      <c r="BL264" s="51" t="s">
        <v>35</v>
      </c>
      <c r="BM264" s="60" t="s">
        <v>35</v>
      </c>
      <c r="BN264" s="56" t="s">
        <v>35</v>
      </c>
      <c r="BO264" s="56" t="s">
        <v>35</v>
      </c>
      <c r="BP264" s="56" t="s">
        <v>35</v>
      </c>
      <c r="BQ264" s="51" t="s">
        <v>35</v>
      </c>
      <c r="BR264" s="60" t="s">
        <v>35</v>
      </c>
      <c r="BS264" s="56" t="s">
        <v>35</v>
      </c>
      <c r="BT264" s="56" t="s">
        <v>35</v>
      </c>
      <c r="BU264" s="56" t="s">
        <v>35</v>
      </c>
      <c r="BV264" s="56" t="s">
        <v>35</v>
      </c>
      <c r="BW264" s="56" t="s">
        <v>35</v>
      </c>
      <c r="BX264" s="56" t="s">
        <v>35</v>
      </c>
      <c r="BY264" s="45" t="s">
        <v>35</v>
      </c>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439" customFormat="true" ht="15" customHeight="true" x14ac:dyDescent="0.2">
      <c r="B265" s="438"/>
      <c r="Z265" s="346"/>
      <c r="AA265" s="346"/>
      <c r="AB265" s="346"/>
      <c r="AC265" s="346"/>
      <c r="AD265" s="346"/>
      <c r="AE265" s="346"/>
      <c r="AF265" s="346"/>
      <c r="AG265" s="346"/>
      <c r="AH265" s="346"/>
      <c r="AI265" s="346"/>
      <c r="AJ265" s="346"/>
      <c r="AK265" s="346"/>
      <c r="AL265" s="346"/>
      <c r="AM265" s="346"/>
      <c r="AN265" s="346"/>
      <c r="AO265" s="346"/>
      <c r="AP265" s="346"/>
      <c r="AQ265" s="346"/>
      <c r="AR265" s="346"/>
      <c r="AS265" s="346"/>
      <c r="AT265" s="346"/>
      <c r="AU265" s="346"/>
      <c r="AV265" s="346"/>
      <c r="AW265" s="346"/>
      <c r="AX265" s="346"/>
      <c r="AY265" s="346"/>
      <c r="AZ265" s="346"/>
      <c r="BA265" s="990"/>
      <c r="BB265" s="557" t="s">
        <v>89</v>
      </c>
      <c r="BC265" s="60" t="s">
        <v>35</v>
      </c>
      <c r="BD265" s="56" t="s">
        <v>35</v>
      </c>
      <c r="BE265" s="56" t="s">
        <v>35</v>
      </c>
      <c r="BF265" s="56" t="s">
        <v>35</v>
      </c>
      <c r="BG265" s="51" t="s">
        <v>35</v>
      </c>
      <c r="BH265" s="60" t="s">
        <v>35</v>
      </c>
      <c r="BI265" s="56" t="s">
        <v>35</v>
      </c>
      <c r="BJ265" s="56" t="s">
        <v>35</v>
      </c>
      <c r="BK265" s="56" t="s">
        <v>35</v>
      </c>
      <c r="BL265" s="51" t="s">
        <v>35</v>
      </c>
      <c r="BM265" s="60" t="s">
        <v>35</v>
      </c>
      <c r="BN265" s="56" t="s">
        <v>35</v>
      </c>
      <c r="BO265" s="56" t="s">
        <v>35</v>
      </c>
      <c r="BP265" s="56" t="s">
        <v>35</v>
      </c>
      <c r="BQ265" s="51" t="s">
        <v>35</v>
      </c>
      <c r="BR265" s="60" t="s">
        <v>35</v>
      </c>
      <c r="BS265" s="56" t="s">
        <v>35</v>
      </c>
      <c r="BT265" s="56" t="s">
        <v>35</v>
      </c>
      <c r="BU265" s="56" t="s">
        <v>35</v>
      </c>
      <c r="BV265" s="56" t="s">
        <v>35</v>
      </c>
      <c r="BW265" s="56" t="s">
        <v>35</v>
      </c>
      <c r="BX265" s="56" t="s">
        <v>35</v>
      </c>
      <c r="BY265" s="45" t="s">
        <v>35</v>
      </c>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439" customFormat="true" ht="15" customHeight="true" x14ac:dyDescent="0.2">
      <c r="B266" s="438"/>
      <c r="Z266" s="346"/>
      <c r="AA266" s="346"/>
      <c r="AB266" s="346"/>
      <c r="AC266" s="346"/>
      <c r="AD266" s="346"/>
      <c r="AE266" s="346"/>
      <c r="AF266" s="346"/>
      <c r="AG266" s="346"/>
      <c r="AH266" s="346"/>
      <c r="AI266" s="346"/>
      <c r="AJ266" s="346"/>
      <c r="AK266" s="346"/>
      <c r="AL266" s="346"/>
      <c r="AM266" s="346"/>
      <c r="AN266" s="346"/>
      <c r="AO266" s="346"/>
      <c r="AP266" s="346"/>
      <c r="AQ266" s="346"/>
      <c r="AR266" s="346"/>
      <c r="AS266" s="346"/>
      <c r="AT266" s="346"/>
      <c r="AU266" s="346"/>
      <c r="AV266" s="346"/>
      <c r="AW266" s="346"/>
      <c r="AX266" s="346"/>
      <c r="AY266" s="346"/>
      <c r="AZ266" s="346"/>
      <c r="BA266" s="990"/>
      <c r="BB266" s="557" t="s">
        <v>90</v>
      </c>
      <c r="BC266" s="60" t="s">
        <v>35</v>
      </c>
      <c r="BD266" s="56" t="s">
        <v>35</v>
      </c>
      <c r="BE266" s="56" t="s">
        <v>35</v>
      </c>
      <c r="BF266" s="56" t="s">
        <v>35</v>
      </c>
      <c r="BG266" s="51" t="s">
        <v>35</v>
      </c>
      <c r="BH266" s="60" t="s">
        <v>35</v>
      </c>
      <c r="BI266" s="56" t="s">
        <v>35</v>
      </c>
      <c r="BJ266" s="56" t="s">
        <v>35</v>
      </c>
      <c r="BK266" s="56" t="s">
        <v>35</v>
      </c>
      <c r="BL266" s="51" t="s">
        <v>35</v>
      </c>
      <c r="BM266" s="60" t="s">
        <v>35</v>
      </c>
      <c r="BN266" s="56" t="s">
        <v>35</v>
      </c>
      <c r="BO266" s="56" t="s">
        <v>35</v>
      </c>
      <c r="BP266" s="56" t="s">
        <v>35</v>
      </c>
      <c r="BQ266" s="51" t="s">
        <v>35</v>
      </c>
      <c r="BR266" s="60" t="s">
        <v>35</v>
      </c>
      <c r="BS266" s="56" t="s">
        <v>35</v>
      </c>
      <c r="BT266" s="56" t="s">
        <v>35</v>
      </c>
      <c r="BU266" s="56" t="s">
        <v>35</v>
      </c>
      <c r="BV266" s="56" t="s">
        <v>35</v>
      </c>
      <c r="BW266" s="56" t="s">
        <v>35</v>
      </c>
      <c r="BX266" s="56" t="s">
        <v>35</v>
      </c>
      <c r="BY266" s="45" t="s">
        <v>35</v>
      </c>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439" customFormat="true" ht="15" customHeight="true" x14ac:dyDescent="0.2">
      <c r="B267" s="438"/>
      <c r="Z267" s="346"/>
      <c r="AA267" s="346"/>
      <c r="AB267" s="346"/>
      <c r="AC267" s="346"/>
      <c r="AD267" s="346"/>
      <c r="AE267" s="346"/>
      <c r="AF267" s="346"/>
      <c r="AG267" s="346"/>
      <c r="AH267" s="346"/>
      <c r="AI267" s="346"/>
      <c r="AJ267" s="346"/>
      <c r="AK267" s="346"/>
      <c r="AL267" s="346"/>
      <c r="AM267" s="346"/>
      <c r="AN267" s="346"/>
      <c r="AO267" s="346"/>
      <c r="AP267" s="346"/>
      <c r="AQ267" s="346"/>
      <c r="AR267" s="346"/>
      <c r="AS267" s="346"/>
      <c r="AT267" s="346"/>
      <c r="AU267" s="346"/>
      <c r="AV267" s="346"/>
      <c r="AW267" s="346"/>
      <c r="AX267" s="346"/>
      <c r="AY267" s="346"/>
      <c r="AZ267" s="346"/>
      <c r="BA267" s="990"/>
      <c r="BB267" s="557" t="s">
        <v>112</v>
      </c>
      <c r="BC267" s="60" t="s">
        <v>35</v>
      </c>
      <c r="BD267" s="56" t="s">
        <v>35</v>
      </c>
      <c r="BE267" s="56" t="s">
        <v>35</v>
      </c>
      <c r="BF267" s="56" t="s">
        <v>35</v>
      </c>
      <c r="BG267" s="51" t="s">
        <v>35</v>
      </c>
      <c r="BH267" s="60" t="s">
        <v>35</v>
      </c>
      <c r="BI267" s="56" t="s">
        <v>35</v>
      </c>
      <c r="BJ267" s="56" t="s">
        <v>35</v>
      </c>
      <c r="BK267" s="56" t="s">
        <v>35</v>
      </c>
      <c r="BL267" s="51" t="s">
        <v>35</v>
      </c>
      <c r="BM267" s="60" t="s">
        <v>35</v>
      </c>
      <c r="BN267" s="56" t="s">
        <v>35</v>
      </c>
      <c r="BO267" s="56" t="s">
        <v>35</v>
      </c>
      <c r="BP267" s="56" t="s">
        <v>35</v>
      </c>
      <c r="BQ267" s="51" t="s">
        <v>35</v>
      </c>
      <c r="BR267" s="60" t="s">
        <v>35</v>
      </c>
      <c r="BS267" s="56" t="s">
        <v>35</v>
      </c>
      <c r="BT267" s="56" t="s">
        <v>35</v>
      </c>
      <c r="BU267" s="56" t="s">
        <v>35</v>
      </c>
      <c r="BV267" s="56" t="s">
        <v>35</v>
      </c>
      <c r="BW267" s="56" t="s">
        <v>35</v>
      </c>
      <c r="BX267" s="56" t="s">
        <v>35</v>
      </c>
      <c r="BY267" s="45" t="s">
        <v>35</v>
      </c>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439" customFormat="true" ht="15" customHeight="true" x14ac:dyDescent="0.2">
      <c r="B268" s="438"/>
      <c r="Z268" s="346"/>
      <c r="AA268" s="346"/>
      <c r="AB268" s="346"/>
      <c r="AC268" s="346"/>
      <c r="AD268" s="346"/>
      <c r="AE268" s="346"/>
      <c r="AF268" s="346"/>
      <c r="AG268" s="346"/>
      <c r="AH268" s="346"/>
      <c r="AI268" s="346"/>
      <c r="AJ268" s="346"/>
      <c r="AK268" s="346"/>
      <c r="AL268" s="346"/>
      <c r="AM268" s="346"/>
      <c r="AN268" s="346"/>
      <c r="AO268" s="346"/>
      <c r="AP268" s="346"/>
      <c r="AQ268" s="346"/>
      <c r="AR268" s="346"/>
      <c r="AS268" s="346"/>
      <c r="AT268" s="346"/>
      <c r="AU268" s="346"/>
      <c r="AV268" s="346"/>
      <c r="AW268" s="346"/>
      <c r="AX268" s="346"/>
      <c r="AY268" s="346"/>
      <c r="AZ268" s="346"/>
      <c r="BA268" s="990" t="s">
        <v>115</v>
      </c>
      <c r="BB268" s="557" t="s">
        <v>88</v>
      </c>
      <c r="BC268" s="60" t="s">
        <v>35</v>
      </c>
      <c r="BD268" s="56" t="s">
        <v>35</v>
      </c>
      <c r="BE268" s="56" t="s">
        <v>35</v>
      </c>
      <c r="BF268" s="56" t="s">
        <v>35</v>
      </c>
      <c r="BG268" s="51" t="s">
        <v>35</v>
      </c>
      <c r="BH268" s="60" t="s">
        <v>35</v>
      </c>
      <c r="BI268" s="56" t="s">
        <v>35</v>
      </c>
      <c r="BJ268" s="56" t="s">
        <v>35</v>
      </c>
      <c r="BK268" s="56" t="s">
        <v>35</v>
      </c>
      <c r="BL268" s="51" t="s">
        <v>35</v>
      </c>
      <c r="BM268" s="60" t="s">
        <v>35</v>
      </c>
      <c r="BN268" s="56" t="s">
        <v>35</v>
      </c>
      <c r="BO268" s="56" t="s">
        <v>35</v>
      </c>
      <c r="BP268" s="56" t="s">
        <v>35</v>
      </c>
      <c r="BQ268" s="51" t="s">
        <v>35</v>
      </c>
      <c r="BR268" s="60" t="s">
        <v>35</v>
      </c>
      <c r="BS268" s="56" t="s">
        <v>35</v>
      </c>
      <c r="BT268" s="56" t="s">
        <v>35</v>
      </c>
      <c r="BU268" s="56" t="s">
        <v>35</v>
      </c>
      <c r="BV268" s="56" t="s">
        <v>35</v>
      </c>
      <c r="BW268" s="56" t="s">
        <v>35</v>
      </c>
      <c r="BX268" s="56" t="s">
        <v>35</v>
      </c>
      <c r="BY268" s="45" t="s">
        <v>35</v>
      </c>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439" customFormat="true" ht="15" customHeight="true" x14ac:dyDescent="0.2">
      <c r="B269" s="438"/>
      <c r="Z269" s="346"/>
      <c r="AA269" s="346"/>
      <c r="AB269" s="346"/>
      <c r="AC269" s="346"/>
      <c r="AD269" s="346"/>
      <c r="AE269" s="346"/>
      <c r="AF269" s="346"/>
      <c r="AG269" s="346"/>
      <c r="AH269" s="346"/>
      <c r="AI269" s="346"/>
      <c r="AJ269" s="346"/>
      <c r="AK269" s="346"/>
      <c r="AL269" s="346"/>
      <c r="AM269" s="346"/>
      <c r="AN269" s="346"/>
      <c r="AO269" s="346"/>
      <c r="AP269" s="346"/>
      <c r="AQ269" s="346"/>
      <c r="AR269" s="346"/>
      <c r="AS269" s="346"/>
      <c r="AT269" s="346"/>
      <c r="AU269" s="346"/>
      <c r="AV269" s="346"/>
      <c r="AW269" s="346"/>
      <c r="AX269" s="346"/>
      <c r="AY269" s="346"/>
      <c r="AZ269" s="346"/>
      <c r="BA269" s="990"/>
      <c r="BB269" s="557" t="s">
        <v>89</v>
      </c>
      <c r="BC269" s="60" t="s">
        <v>35</v>
      </c>
      <c r="BD269" s="56" t="s">
        <v>35</v>
      </c>
      <c r="BE269" s="56" t="s">
        <v>35</v>
      </c>
      <c r="BF269" s="56" t="s">
        <v>35</v>
      </c>
      <c r="BG269" s="51" t="s">
        <v>35</v>
      </c>
      <c r="BH269" s="60" t="s">
        <v>35</v>
      </c>
      <c r="BI269" s="56" t="s">
        <v>35</v>
      </c>
      <c r="BJ269" s="56" t="s">
        <v>35</v>
      </c>
      <c r="BK269" s="56" t="s">
        <v>35</v>
      </c>
      <c r="BL269" s="51" t="s">
        <v>35</v>
      </c>
      <c r="BM269" s="60" t="s">
        <v>35</v>
      </c>
      <c r="BN269" s="56" t="s">
        <v>35</v>
      </c>
      <c r="BO269" s="56" t="s">
        <v>35</v>
      </c>
      <c r="BP269" s="56" t="s">
        <v>35</v>
      </c>
      <c r="BQ269" s="51" t="s">
        <v>35</v>
      </c>
      <c r="BR269" s="60" t="s">
        <v>35</v>
      </c>
      <c r="BS269" s="56" t="s">
        <v>35</v>
      </c>
      <c r="BT269" s="56" t="s">
        <v>35</v>
      </c>
      <c r="BU269" s="56" t="s">
        <v>35</v>
      </c>
      <c r="BV269" s="56" t="s">
        <v>35</v>
      </c>
      <c r="BW269" s="56" t="s">
        <v>35</v>
      </c>
      <c r="BX269" s="56" t="s">
        <v>35</v>
      </c>
      <c r="BY269" s="45" t="s">
        <v>35</v>
      </c>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439" customFormat="true" ht="15" customHeight="true" x14ac:dyDescent="0.2">
      <c r="B270" s="438"/>
      <c r="Z270" s="346"/>
      <c r="AA270" s="346"/>
      <c r="AB270" s="346"/>
      <c r="AC270" s="346"/>
      <c r="AD270" s="346"/>
      <c r="AE270" s="346"/>
      <c r="AF270" s="346"/>
      <c r="AG270" s="346"/>
      <c r="AH270" s="346"/>
      <c r="AI270" s="346"/>
      <c r="AJ270" s="346"/>
      <c r="AK270" s="346"/>
      <c r="AL270" s="346"/>
      <c r="AM270" s="346"/>
      <c r="AN270" s="346"/>
      <c r="AO270" s="346"/>
      <c r="AP270" s="346"/>
      <c r="AQ270" s="346"/>
      <c r="AR270" s="346"/>
      <c r="AS270" s="346"/>
      <c r="AT270" s="346"/>
      <c r="AU270" s="346"/>
      <c r="AV270" s="346"/>
      <c r="AW270" s="346"/>
      <c r="AX270" s="346"/>
      <c r="AY270" s="346"/>
      <c r="AZ270" s="346"/>
      <c r="BA270" s="990"/>
      <c r="BB270" s="557" t="s">
        <v>90</v>
      </c>
      <c r="BC270" s="60" t="s">
        <v>35</v>
      </c>
      <c r="BD270" s="56" t="s">
        <v>35</v>
      </c>
      <c r="BE270" s="56" t="s">
        <v>35</v>
      </c>
      <c r="BF270" s="56" t="s">
        <v>35</v>
      </c>
      <c r="BG270" s="51" t="s">
        <v>35</v>
      </c>
      <c r="BH270" s="60" t="s">
        <v>35</v>
      </c>
      <c r="BI270" s="56" t="s">
        <v>35</v>
      </c>
      <c r="BJ270" s="56" t="s">
        <v>35</v>
      </c>
      <c r="BK270" s="56" t="s">
        <v>35</v>
      </c>
      <c r="BL270" s="51" t="s">
        <v>35</v>
      </c>
      <c r="BM270" s="60" t="s">
        <v>35</v>
      </c>
      <c r="BN270" s="56" t="s">
        <v>35</v>
      </c>
      <c r="BO270" s="56" t="s">
        <v>35</v>
      </c>
      <c r="BP270" s="56" t="s">
        <v>35</v>
      </c>
      <c r="BQ270" s="51" t="s">
        <v>35</v>
      </c>
      <c r="BR270" s="60" t="s">
        <v>35</v>
      </c>
      <c r="BS270" s="56" t="s">
        <v>35</v>
      </c>
      <c r="BT270" s="56" t="s">
        <v>35</v>
      </c>
      <c r="BU270" s="56" t="s">
        <v>35</v>
      </c>
      <c r="BV270" s="56" t="s">
        <v>35</v>
      </c>
      <c r="BW270" s="56" t="s">
        <v>35</v>
      </c>
      <c r="BX270" s="56" t="s">
        <v>35</v>
      </c>
      <c r="BY270" s="45" t="s">
        <v>35</v>
      </c>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439" customFormat="true" ht="15" customHeight="true" x14ac:dyDescent="0.2">
      <c r="B271" s="438"/>
      <c r="Z271" s="346"/>
      <c r="AA271" s="346"/>
      <c r="AB271" s="346"/>
      <c r="AC271" s="346"/>
      <c r="AD271" s="346"/>
      <c r="AE271" s="346"/>
      <c r="AF271" s="346"/>
      <c r="AG271" s="346"/>
      <c r="AH271" s="346"/>
      <c r="AI271" s="346"/>
      <c r="AJ271" s="346"/>
      <c r="AK271" s="346"/>
      <c r="AL271" s="346"/>
      <c r="AM271" s="346"/>
      <c r="AN271" s="346"/>
      <c r="AO271" s="346"/>
      <c r="AP271" s="346"/>
      <c r="AQ271" s="346"/>
      <c r="AR271" s="346"/>
      <c r="AS271" s="346"/>
      <c r="AT271" s="346"/>
      <c r="AU271" s="346"/>
      <c r="AV271" s="346"/>
      <c r="AW271" s="346"/>
      <c r="AX271" s="346"/>
      <c r="AY271" s="346"/>
      <c r="AZ271" s="346"/>
      <c r="BA271" s="990" t="s">
        <v>75</v>
      </c>
      <c r="BB271" s="557" t="s">
        <v>49</v>
      </c>
      <c r="BC271" s="60" t="s">
        <v>35</v>
      </c>
      <c r="BD271" s="53" t="s">
        <v>35</v>
      </c>
      <c r="BE271" s="53" t="s">
        <v>35</v>
      </c>
      <c r="BF271" s="53" t="s">
        <v>35</v>
      </c>
      <c r="BG271" s="48" t="s">
        <v>35</v>
      </c>
      <c r="BH271" s="60" t="s">
        <v>35</v>
      </c>
      <c r="BI271" s="53" t="s">
        <v>35</v>
      </c>
      <c r="BJ271" s="53" t="s">
        <v>35</v>
      </c>
      <c r="BK271" s="53" t="s">
        <v>35</v>
      </c>
      <c r="BL271" s="48" t="s">
        <v>35</v>
      </c>
      <c r="BM271" s="60" t="s">
        <v>35</v>
      </c>
      <c r="BN271" s="53" t="s">
        <v>35</v>
      </c>
      <c r="BO271" s="53" t="s">
        <v>35</v>
      </c>
      <c r="BP271" s="53" t="s">
        <v>35</v>
      </c>
      <c r="BQ271" s="48" t="s">
        <v>35</v>
      </c>
      <c r="BR271" s="60" t="s">
        <v>35</v>
      </c>
      <c r="BS271" s="53" t="s">
        <v>35</v>
      </c>
      <c r="BT271" s="53" t="s">
        <v>35</v>
      </c>
      <c r="BU271" s="53" t="s">
        <v>35</v>
      </c>
      <c r="BV271" s="53" t="s">
        <v>35</v>
      </c>
      <c r="BW271" s="53" t="s">
        <v>35</v>
      </c>
      <c r="BX271" s="53" t="s">
        <v>35</v>
      </c>
      <c r="BY271" s="43" t="s">
        <v>35</v>
      </c>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439" customFormat="true" ht="15" customHeight="true" x14ac:dyDescent="0.2">
      <c r="B272" s="438"/>
      <c r="Z272" s="346"/>
      <c r="AA272" s="346"/>
      <c r="AB272" s="346"/>
      <c r="AC272" s="346"/>
      <c r="AD272" s="346"/>
      <c r="AE272" s="346"/>
      <c r="AF272" s="346"/>
      <c r="AG272" s="346"/>
      <c r="AH272" s="346"/>
      <c r="AI272" s="346"/>
      <c r="AJ272" s="346"/>
      <c r="AK272" s="346"/>
      <c r="AL272" s="346"/>
      <c r="AM272" s="346"/>
      <c r="AN272" s="346"/>
      <c r="AO272" s="346"/>
      <c r="AP272" s="346"/>
      <c r="AQ272" s="346"/>
      <c r="AR272" s="346"/>
      <c r="AS272" s="346"/>
      <c r="AT272" s="346"/>
      <c r="AU272" s="346"/>
      <c r="AV272" s="346"/>
      <c r="AW272" s="346"/>
      <c r="AX272" s="346"/>
      <c r="AY272" s="346"/>
      <c r="AZ272" s="346"/>
      <c r="BA272" s="990"/>
      <c r="BB272" s="557" t="s">
        <v>48</v>
      </c>
      <c r="BC272" s="60" t="s">
        <v>35</v>
      </c>
      <c r="BD272" s="53" t="s">
        <v>35</v>
      </c>
      <c r="BE272" s="53" t="s">
        <v>35</v>
      </c>
      <c r="BF272" s="53" t="s">
        <v>35</v>
      </c>
      <c r="BG272" s="48" t="s">
        <v>35</v>
      </c>
      <c r="BH272" s="60" t="s">
        <v>35</v>
      </c>
      <c r="BI272" s="53" t="s">
        <v>35</v>
      </c>
      <c r="BJ272" s="53" t="s">
        <v>35</v>
      </c>
      <c r="BK272" s="53" t="s">
        <v>35</v>
      </c>
      <c r="BL272" s="48" t="s">
        <v>35</v>
      </c>
      <c r="BM272" s="60" t="s">
        <v>35</v>
      </c>
      <c r="BN272" s="53" t="s">
        <v>35</v>
      </c>
      <c r="BO272" s="53" t="s">
        <v>35</v>
      </c>
      <c r="BP272" s="53" t="s">
        <v>35</v>
      </c>
      <c r="BQ272" s="48" t="s">
        <v>35</v>
      </c>
      <c r="BR272" s="60" t="s">
        <v>35</v>
      </c>
      <c r="BS272" s="53" t="s">
        <v>35</v>
      </c>
      <c r="BT272" s="53" t="s">
        <v>35</v>
      </c>
      <c r="BU272" s="53" t="s">
        <v>35</v>
      </c>
      <c r="BV272" s="53" t="s">
        <v>35</v>
      </c>
      <c r="BW272" s="53" t="s">
        <v>35</v>
      </c>
      <c r="BX272" s="53" t="s">
        <v>35</v>
      </c>
      <c r="BY272" s="43" t="s">
        <v>35</v>
      </c>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439" customFormat="true" ht="15" customHeight="true" x14ac:dyDescent="0.2">
      <c r="B273" s="438"/>
      <c r="Z273" s="346"/>
      <c r="AA273" s="346"/>
      <c r="AB273" s="346"/>
      <c r="AC273" s="346"/>
      <c r="AD273" s="346"/>
      <c r="AE273" s="346"/>
      <c r="AF273" s="346"/>
      <c r="AG273" s="346"/>
      <c r="AH273" s="346"/>
      <c r="AI273" s="346"/>
      <c r="AJ273" s="346"/>
      <c r="AK273" s="346"/>
      <c r="AL273" s="346"/>
      <c r="AM273" s="346"/>
      <c r="AN273" s="346"/>
      <c r="AO273" s="346"/>
      <c r="AP273" s="346"/>
      <c r="AQ273" s="346"/>
      <c r="AR273" s="346"/>
      <c r="AS273" s="346"/>
      <c r="AT273" s="346"/>
      <c r="AU273" s="346"/>
      <c r="AV273" s="346"/>
      <c r="AW273" s="346"/>
      <c r="AX273" s="346"/>
      <c r="AY273" s="346"/>
      <c r="AZ273" s="346"/>
      <c r="BA273" s="990"/>
      <c r="BB273" s="557" t="s">
        <v>112</v>
      </c>
      <c r="BC273" s="60" t="s">
        <v>35</v>
      </c>
      <c r="BD273" s="53" t="s">
        <v>35</v>
      </c>
      <c r="BE273" s="53" t="s">
        <v>35</v>
      </c>
      <c r="BF273" s="53" t="s">
        <v>35</v>
      </c>
      <c r="BG273" s="48" t="s">
        <v>35</v>
      </c>
      <c r="BH273" s="60" t="s">
        <v>35</v>
      </c>
      <c r="BI273" s="53" t="s">
        <v>35</v>
      </c>
      <c r="BJ273" s="53" t="s">
        <v>35</v>
      </c>
      <c r="BK273" s="53" t="s">
        <v>35</v>
      </c>
      <c r="BL273" s="48" t="s">
        <v>35</v>
      </c>
      <c r="BM273" s="60" t="s">
        <v>35</v>
      </c>
      <c r="BN273" s="53" t="s">
        <v>35</v>
      </c>
      <c r="BO273" s="53" t="s">
        <v>35</v>
      </c>
      <c r="BP273" s="53" t="s">
        <v>35</v>
      </c>
      <c r="BQ273" s="48" t="s">
        <v>35</v>
      </c>
      <c r="BR273" s="60" t="s">
        <v>35</v>
      </c>
      <c r="BS273" s="53" t="s">
        <v>35</v>
      </c>
      <c r="BT273" s="53" t="s">
        <v>35</v>
      </c>
      <c r="BU273" s="53" t="s">
        <v>35</v>
      </c>
      <c r="BV273" s="53" t="s">
        <v>35</v>
      </c>
      <c r="BW273" s="53" t="s">
        <v>35</v>
      </c>
      <c r="BX273" s="53" t="s">
        <v>35</v>
      </c>
      <c r="BY273" s="43" t="s">
        <v>35</v>
      </c>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439" customFormat="true" ht="15" customHeight="true" x14ac:dyDescent="0.2">
      <c r="B274" s="438"/>
      <c r="Z274" s="346"/>
      <c r="AA274" s="346"/>
      <c r="AB274" s="346"/>
      <c r="AC274" s="346"/>
      <c r="AD274" s="346"/>
      <c r="AE274" s="346"/>
      <c r="AF274" s="346"/>
      <c r="AG274" s="346"/>
      <c r="AH274" s="346"/>
      <c r="AI274" s="346"/>
      <c r="AJ274" s="346"/>
      <c r="AK274" s="346"/>
      <c r="AL274" s="346"/>
      <c r="AM274" s="346"/>
      <c r="AN274" s="346"/>
      <c r="AO274" s="346"/>
      <c r="AP274" s="346"/>
      <c r="AQ274" s="346"/>
      <c r="AR274" s="346"/>
      <c r="AS274" s="346"/>
      <c r="AT274" s="346"/>
      <c r="AU274" s="346"/>
      <c r="AV274" s="346"/>
      <c r="AW274" s="346"/>
      <c r="AX274" s="346"/>
      <c r="AY274" s="346"/>
      <c r="AZ274" s="346"/>
      <c r="BA274" s="990" t="s">
        <v>76</v>
      </c>
      <c r="BB274" s="557" t="s">
        <v>49</v>
      </c>
      <c r="BC274" s="60" t="s">
        <v>35</v>
      </c>
      <c r="BD274" s="56" t="s">
        <v>35</v>
      </c>
      <c r="BE274" s="56" t="s">
        <v>35</v>
      </c>
      <c r="BF274" s="56" t="s">
        <v>35</v>
      </c>
      <c r="BG274" s="51" t="s">
        <v>35</v>
      </c>
      <c r="BH274" s="60" t="s">
        <v>35</v>
      </c>
      <c r="BI274" s="56" t="s">
        <v>35</v>
      </c>
      <c r="BJ274" s="56" t="s">
        <v>35</v>
      </c>
      <c r="BK274" s="56" t="s">
        <v>35</v>
      </c>
      <c r="BL274" s="51" t="s">
        <v>35</v>
      </c>
      <c r="BM274" s="60" t="s">
        <v>35</v>
      </c>
      <c r="BN274" s="56" t="s">
        <v>35</v>
      </c>
      <c r="BO274" s="56" t="s">
        <v>35</v>
      </c>
      <c r="BP274" s="56" t="s">
        <v>35</v>
      </c>
      <c r="BQ274" s="51" t="s">
        <v>35</v>
      </c>
      <c r="BR274" s="60" t="s">
        <v>35</v>
      </c>
      <c r="BS274" s="56" t="s">
        <v>35</v>
      </c>
      <c r="BT274" s="56" t="s">
        <v>35</v>
      </c>
      <c r="BU274" s="56" t="s">
        <v>35</v>
      </c>
      <c r="BV274" s="56" t="s">
        <v>35</v>
      </c>
      <c r="BW274" s="56" t="s">
        <v>35</v>
      </c>
      <c r="BX274" s="56" t="s">
        <v>35</v>
      </c>
      <c r="BY274" s="45" t="s">
        <v>35</v>
      </c>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439" customFormat="true" ht="15" customHeight="true" x14ac:dyDescent="0.2">
      <c r="B275" s="438"/>
      <c r="Z275" s="346"/>
      <c r="AA275" s="346"/>
      <c r="AB275" s="346"/>
      <c r="AC275" s="346"/>
      <c r="AD275" s="346"/>
      <c r="AE275" s="346"/>
      <c r="AF275" s="346"/>
      <c r="AG275" s="346"/>
      <c r="AH275" s="346"/>
      <c r="AI275" s="346"/>
      <c r="AJ275" s="346"/>
      <c r="AK275" s="346"/>
      <c r="AL275" s="346"/>
      <c r="AM275" s="346"/>
      <c r="AN275" s="346"/>
      <c r="AO275" s="346"/>
      <c r="AP275" s="346"/>
      <c r="AQ275" s="346"/>
      <c r="AR275" s="346"/>
      <c r="AS275" s="346"/>
      <c r="AT275" s="346"/>
      <c r="AU275" s="346"/>
      <c r="AV275" s="346"/>
      <c r="AW275" s="346"/>
      <c r="AX275" s="346"/>
      <c r="AY275" s="346"/>
      <c r="AZ275" s="346"/>
      <c r="BA275" s="990"/>
      <c r="BB275" s="557" t="s">
        <v>48</v>
      </c>
      <c r="BC275" s="60" t="s">
        <v>35</v>
      </c>
      <c r="BD275" s="56" t="s">
        <v>35</v>
      </c>
      <c r="BE275" s="56" t="s">
        <v>35</v>
      </c>
      <c r="BF275" s="56" t="s">
        <v>35</v>
      </c>
      <c r="BG275" s="51" t="s">
        <v>35</v>
      </c>
      <c r="BH275" s="60" t="s">
        <v>35</v>
      </c>
      <c r="BI275" s="56" t="s">
        <v>35</v>
      </c>
      <c r="BJ275" s="56" t="s">
        <v>35</v>
      </c>
      <c r="BK275" s="56" t="s">
        <v>35</v>
      </c>
      <c r="BL275" s="51" t="s">
        <v>35</v>
      </c>
      <c r="BM275" s="60" t="s">
        <v>35</v>
      </c>
      <c r="BN275" s="56" t="s">
        <v>35</v>
      </c>
      <c r="BO275" s="56" t="s">
        <v>35</v>
      </c>
      <c r="BP275" s="56" t="s">
        <v>35</v>
      </c>
      <c r="BQ275" s="51" t="s">
        <v>35</v>
      </c>
      <c r="BR275" s="60" t="s">
        <v>35</v>
      </c>
      <c r="BS275" s="56" t="s">
        <v>35</v>
      </c>
      <c r="BT275" s="56" t="s">
        <v>35</v>
      </c>
      <c r="BU275" s="56" t="s">
        <v>35</v>
      </c>
      <c r="BV275" s="56" t="s">
        <v>35</v>
      </c>
      <c r="BW275" s="56" t="s">
        <v>35</v>
      </c>
      <c r="BX275" s="56" t="s">
        <v>35</v>
      </c>
      <c r="BY275" s="45" t="s">
        <v>35</v>
      </c>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439" customFormat="true" ht="15" customHeight="true" x14ac:dyDescent="0.2">
      <c r="B276" s="438"/>
      <c r="Z276" s="346"/>
      <c r="AA276" s="346"/>
      <c r="AB276" s="346"/>
      <c r="AC276" s="346"/>
      <c r="AD276" s="346"/>
      <c r="AE276" s="346"/>
      <c r="AF276" s="346"/>
      <c r="AG276" s="346"/>
      <c r="AH276" s="346"/>
      <c r="AI276" s="346"/>
      <c r="AJ276" s="346"/>
      <c r="AK276" s="346"/>
      <c r="AL276" s="346"/>
      <c r="AM276" s="346"/>
      <c r="AN276" s="346"/>
      <c r="AO276" s="346"/>
      <c r="AP276" s="346"/>
      <c r="AQ276" s="346"/>
      <c r="AR276" s="346"/>
      <c r="AS276" s="346"/>
      <c r="AT276" s="346"/>
      <c r="AU276" s="346"/>
      <c r="AV276" s="346"/>
      <c r="AW276" s="346"/>
      <c r="AX276" s="346"/>
      <c r="AY276" s="346"/>
      <c r="AZ276" s="346"/>
      <c r="BA276" s="990"/>
      <c r="BB276" s="557" t="s">
        <v>113</v>
      </c>
      <c r="BC276" s="60" t="s">
        <v>35</v>
      </c>
      <c r="BD276" s="56" t="s">
        <v>35</v>
      </c>
      <c r="BE276" s="56" t="s">
        <v>35</v>
      </c>
      <c r="BF276" s="56" t="s">
        <v>35</v>
      </c>
      <c r="BG276" s="51" t="s">
        <v>35</v>
      </c>
      <c r="BH276" s="60" t="s">
        <v>35</v>
      </c>
      <c r="BI276" s="56" t="s">
        <v>35</v>
      </c>
      <c r="BJ276" s="56" t="s">
        <v>35</v>
      </c>
      <c r="BK276" s="56" t="s">
        <v>35</v>
      </c>
      <c r="BL276" s="51" t="s">
        <v>35</v>
      </c>
      <c r="BM276" s="60" t="s">
        <v>35</v>
      </c>
      <c r="BN276" s="56" t="s">
        <v>35</v>
      </c>
      <c r="BO276" s="56" t="s">
        <v>35</v>
      </c>
      <c r="BP276" s="56" t="s">
        <v>35</v>
      </c>
      <c r="BQ276" s="51" t="s">
        <v>35</v>
      </c>
      <c r="BR276" s="60" t="s">
        <v>35</v>
      </c>
      <c r="BS276" s="56" t="s">
        <v>35</v>
      </c>
      <c r="BT276" s="56" t="s">
        <v>35</v>
      </c>
      <c r="BU276" s="56" t="s">
        <v>35</v>
      </c>
      <c r="BV276" s="56" t="s">
        <v>35</v>
      </c>
      <c r="BW276" s="56" t="s">
        <v>35</v>
      </c>
      <c r="BX276" s="56" t="s">
        <v>35</v>
      </c>
      <c r="BY276" s="45" t="s">
        <v>35</v>
      </c>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439" customFormat="true" ht="15" customHeight="true" x14ac:dyDescent="0.2">
      <c r="B277" s="438"/>
      <c r="Z277" s="346"/>
      <c r="AA277" s="346"/>
      <c r="AB277" s="346"/>
      <c r="AC277" s="346"/>
      <c r="AD277" s="346"/>
      <c r="AE277" s="346"/>
      <c r="AF277" s="346"/>
      <c r="AG277" s="346"/>
      <c r="AH277" s="346"/>
      <c r="AI277" s="346"/>
      <c r="AJ277" s="346"/>
      <c r="AK277" s="346"/>
      <c r="AL277" s="346"/>
      <c r="AM277" s="346"/>
      <c r="AN277" s="346"/>
      <c r="AO277" s="346"/>
      <c r="AP277" s="346"/>
      <c r="AQ277" s="346"/>
      <c r="AR277" s="346"/>
      <c r="AS277" s="346"/>
      <c r="AT277" s="346"/>
      <c r="AU277" s="346"/>
      <c r="AV277" s="346"/>
      <c r="AW277" s="346"/>
      <c r="AX277" s="346"/>
      <c r="AY277" s="346"/>
      <c r="AZ277" s="346"/>
      <c r="BA277" s="990" t="s">
        <v>77</v>
      </c>
      <c r="BB277" s="557" t="s">
        <v>78</v>
      </c>
      <c r="BC277" s="60" t="s">
        <v>35</v>
      </c>
      <c r="BD277" s="56" t="s">
        <v>35</v>
      </c>
      <c r="BE277" s="56" t="s">
        <v>35</v>
      </c>
      <c r="BF277" s="56" t="s">
        <v>35</v>
      </c>
      <c r="BG277" s="51" t="s">
        <v>35</v>
      </c>
      <c r="BH277" s="60" t="s">
        <v>35</v>
      </c>
      <c r="BI277" s="56" t="s">
        <v>35</v>
      </c>
      <c r="BJ277" s="56" t="s">
        <v>35</v>
      </c>
      <c r="BK277" s="56" t="s">
        <v>35</v>
      </c>
      <c r="BL277" s="51" t="s">
        <v>35</v>
      </c>
      <c r="BM277" s="60" t="s">
        <v>35</v>
      </c>
      <c r="BN277" s="56" t="s">
        <v>35</v>
      </c>
      <c r="BO277" s="56" t="s">
        <v>35</v>
      </c>
      <c r="BP277" s="56" t="s">
        <v>35</v>
      </c>
      <c r="BQ277" s="51" t="s">
        <v>35</v>
      </c>
      <c r="BR277" s="60" t="s">
        <v>35</v>
      </c>
      <c r="BS277" s="56" t="s">
        <v>35</v>
      </c>
      <c r="BT277" s="56" t="s">
        <v>35</v>
      </c>
      <c r="BU277" s="56" t="s">
        <v>35</v>
      </c>
      <c r="BV277" s="56" t="s">
        <v>35</v>
      </c>
      <c r="BW277" s="56" t="s">
        <v>35</v>
      </c>
      <c r="BX277" s="56" t="s">
        <v>35</v>
      </c>
      <c r="BY277" s="45" t="s">
        <v>35</v>
      </c>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439" customFormat="true" ht="15" customHeight="true" x14ac:dyDescent="0.2">
      <c r="B278" s="438"/>
      <c r="Z278" s="346"/>
      <c r="AA278" s="346"/>
      <c r="AB278" s="346"/>
      <c r="AC278" s="346"/>
      <c r="AD278" s="346"/>
      <c r="AE278" s="346"/>
      <c r="AF278" s="346"/>
      <c r="AG278" s="346"/>
      <c r="AH278" s="346"/>
      <c r="AI278" s="346"/>
      <c r="AJ278" s="346"/>
      <c r="AK278" s="346"/>
      <c r="AL278" s="346"/>
      <c r="AM278" s="346"/>
      <c r="AN278" s="346"/>
      <c r="AO278" s="346"/>
      <c r="AP278" s="346"/>
      <c r="AQ278" s="346"/>
      <c r="AR278" s="346"/>
      <c r="AS278" s="346"/>
      <c r="AT278" s="346"/>
      <c r="AU278" s="346"/>
      <c r="AV278" s="346"/>
      <c r="AW278" s="346"/>
      <c r="AX278" s="346"/>
      <c r="AY278" s="346"/>
      <c r="AZ278" s="346"/>
      <c r="BA278" s="990"/>
      <c r="BB278" s="557" t="s">
        <v>79</v>
      </c>
      <c r="BC278" s="60" t="s">
        <v>35</v>
      </c>
      <c r="BD278" s="56" t="s">
        <v>35</v>
      </c>
      <c r="BE278" s="56" t="s">
        <v>35</v>
      </c>
      <c r="BF278" s="56" t="s">
        <v>35</v>
      </c>
      <c r="BG278" s="51" t="s">
        <v>35</v>
      </c>
      <c r="BH278" s="60" t="s">
        <v>35</v>
      </c>
      <c r="BI278" s="56" t="s">
        <v>35</v>
      </c>
      <c r="BJ278" s="56" t="s">
        <v>35</v>
      </c>
      <c r="BK278" s="56" t="s">
        <v>35</v>
      </c>
      <c r="BL278" s="51" t="s">
        <v>35</v>
      </c>
      <c r="BM278" s="60" t="s">
        <v>35</v>
      </c>
      <c r="BN278" s="56" t="s">
        <v>35</v>
      </c>
      <c r="BO278" s="56" t="s">
        <v>35</v>
      </c>
      <c r="BP278" s="56" t="s">
        <v>35</v>
      </c>
      <c r="BQ278" s="51" t="s">
        <v>35</v>
      </c>
      <c r="BR278" s="60" t="s">
        <v>35</v>
      </c>
      <c r="BS278" s="56" t="s">
        <v>35</v>
      </c>
      <c r="BT278" s="56" t="s">
        <v>35</v>
      </c>
      <c r="BU278" s="56" t="s">
        <v>35</v>
      </c>
      <c r="BV278" s="56" t="s">
        <v>35</v>
      </c>
      <c r="BW278" s="56" t="s">
        <v>35</v>
      </c>
      <c r="BX278" s="56" t="s">
        <v>35</v>
      </c>
      <c r="BY278" s="45" t="s">
        <v>35</v>
      </c>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439" customFormat="true" ht="15" customHeight="true" x14ac:dyDescent="0.2">
      <c r="B279" s="438"/>
      <c r="Z279" s="346"/>
      <c r="AA279" s="346"/>
      <c r="AB279" s="346"/>
      <c r="AC279" s="346"/>
      <c r="AD279" s="346"/>
      <c r="AE279" s="346"/>
      <c r="AF279" s="346"/>
      <c r="AG279" s="346"/>
      <c r="AH279" s="346"/>
      <c r="AI279" s="346"/>
      <c r="AJ279" s="346"/>
      <c r="AK279" s="346"/>
      <c r="AL279" s="346"/>
      <c r="AM279" s="346"/>
      <c r="AN279" s="346"/>
      <c r="AO279" s="346"/>
      <c r="AP279" s="346"/>
      <c r="AQ279" s="346"/>
      <c r="AR279" s="346"/>
      <c r="AS279" s="346"/>
      <c r="AT279" s="346"/>
      <c r="AU279" s="346"/>
      <c r="AV279" s="346"/>
      <c r="AW279" s="346"/>
      <c r="AX279" s="346"/>
      <c r="AY279" s="346"/>
      <c r="AZ279" s="346"/>
      <c r="BA279" s="990"/>
      <c r="BB279" s="557" t="s">
        <v>80</v>
      </c>
      <c r="BC279" s="60" t="s">
        <v>35</v>
      </c>
      <c r="BD279" s="53" t="s">
        <v>35</v>
      </c>
      <c r="BE279" s="53" t="s">
        <v>35</v>
      </c>
      <c r="BF279" s="53" t="s">
        <v>35</v>
      </c>
      <c r="BG279" s="48" t="s">
        <v>35</v>
      </c>
      <c r="BH279" s="60" t="s">
        <v>35</v>
      </c>
      <c r="BI279" s="53" t="s">
        <v>35</v>
      </c>
      <c r="BJ279" s="53" t="s">
        <v>35</v>
      </c>
      <c r="BK279" s="53" t="s">
        <v>35</v>
      </c>
      <c r="BL279" s="48" t="s">
        <v>35</v>
      </c>
      <c r="BM279" s="60" t="s">
        <v>35</v>
      </c>
      <c r="BN279" s="53" t="s">
        <v>35</v>
      </c>
      <c r="BO279" s="53" t="s">
        <v>35</v>
      </c>
      <c r="BP279" s="53" t="s">
        <v>35</v>
      </c>
      <c r="BQ279" s="48" t="s">
        <v>35</v>
      </c>
      <c r="BR279" s="60" t="s">
        <v>35</v>
      </c>
      <c r="BS279" s="53" t="s">
        <v>35</v>
      </c>
      <c r="BT279" s="53" t="s">
        <v>35</v>
      </c>
      <c r="BU279" s="53" t="s">
        <v>35</v>
      </c>
      <c r="BV279" s="53" t="s">
        <v>35</v>
      </c>
      <c r="BW279" s="53" t="s">
        <v>35</v>
      </c>
      <c r="BX279" s="53" t="s">
        <v>35</v>
      </c>
      <c r="BY279" s="43" t="s">
        <v>35</v>
      </c>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439" customFormat="true" ht="15" customHeight="true" x14ac:dyDescent="0.2">
      <c r="B280" s="438"/>
      <c r="Z280" s="346"/>
      <c r="AA280" s="346"/>
      <c r="AB280" s="346"/>
      <c r="AC280" s="346"/>
      <c r="AD280" s="346"/>
      <c r="AE280" s="346"/>
      <c r="AF280" s="346"/>
      <c r="AG280" s="346"/>
      <c r="AH280" s="346"/>
      <c r="AI280" s="346"/>
      <c r="AJ280" s="346"/>
      <c r="AK280" s="346"/>
      <c r="AL280" s="346"/>
      <c r="AM280" s="346"/>
      <c r="AN280" s="346"/>
      <c r="AO280" s="346"/>
      <c r="AP280" s="346"/>
      <c r="AQ280" s="346"/>
      <c r="AR280" s="346"/>
      <c r="AS280" s="346"/>
      <c r="AT280" s="346"/>
      <c r="AU280" s="346"/>
      <c r="AV280" s="346"/>
      <c r="AW280" s="346"/>
      <c r="AX280" s="346"/>
      <c r="AY280" s="346"/>
      <c r="AZ280" s="346"/>
      <c r="BA280" s="990"/>
      <c r="BB280" s="557" t="s">
        <v>81</v>
      </c>
      <c r="BC280" s="60" t="s">
        <v>35</v>
      </c>
      <c r="BD280" s="53" t="s">
        <v>35</v>
      </c>
      <c r="BE280" s="53" t="s">
        <v>35</v>
      </c>
      <c r="BF280" s="53" t="s">
        <v>35</v>
      </c>
      <c r="BG280" s="48" t="s">
        <v>35</v>
      </c>
      <c r="BH280" s="60" t="s">
        <v>35</v>
      </c>
      <c r="BI280" s="53" t="s">
        <v>35</v>
      </c>
      <c r="BJ280" s="53" t="s">
        <v>35</v>
      </c>
      <c r="BK280" s="53" t="s">
        <v>35</v>
      </c>
      <c r="BL280" s="48" t="s">
        <v>35</v>
      </c>
      <c r="BM280" s="60" t="s">
        <v>35</v>
      </c>
      <c r="BN280" s="53" t="s">
        <v>35</v>
      </c>
      <c r="BO280" s="53" t="s">
        <v>35</v>
      </c>
      <c r="BP280" s="53" t="s">
        <v>35</v>
      </c>
      <c r="BQ280" s="48" t="s">
        <v>35</v>
      </c>
      <c r="BR280" s="60" t="s">
        <v>35</v>
      </c>
      <c r="BS280" s="53" t="s">
        <v>35</v>
      </c>
      <c r="BT280" s="53" t="s">
        <v>35</v>
      </c>
      <c r="BU280" s="53" t="s">
        <v>35</v>
      </c>
      <c r="BV280" s="53" t="s">
        <v>35</v>
      </c>
      <c r="BW280" s="53" t="s">
        <v>35</v>
      </c>
      <c r="BX280" s="53" t="s">
        <v>35</v>
      </c>
      <c r="BY280" s="43" t="s">
        <v>35</v>
      </c>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439" customFormat="true" ht="15" customHeight="true" x14ac:dyDescent="0.2">
      <c r="B281" s="438"/>
      <c r="Z281" s="346"/>
      <c r="AA281" s="346"/>
      <c r="AB281" s="346"/>
      <c r="AC281" s="346"/>
      <c r="AD281" s="346"/>
      <c r="AE281" s="346"/>
      <c r="AF281" s="346"/>
      <c r="AG281" s="346"/>
      <c r="AH281" s="346"/>
      <c r="AI281" s="346"/>
      <c r="AJ281" s="346"/>
      <c r="AK281" s="346"/>
      <c r="AL281" s="346"/>
      <c r="AM281" s="346"/>
      <c r="AN281" s="346"/>
      <c r="AO281" s="346"/>
      <c r="AP281" s="346"/>
      <c r="AQ281" s="346"/>
      <c r="AR281" s="346"/>
      <c r="AS281" s="346"/>
      <c r="AT281" s="346"/>
      <c r="AU281" s="346"/>
      <c r="AV281" s="346"/>
      <c r="AW281" s="346"/>
      <c r="AX281" s="346"/>
      <c r="AY281" s="346"/>
      <c r="AZ281" s="346"/>
      <c r="BA281" s="990"/>
      <c r="BB281" s="557" t="s">
        <v>82</v>
      </c>
      <c r="BC281" s="60" t="s">
        <v>35</v>
      </c>
      <c r="BD281" s="53" t="s">
        <v>35</v>
      </c>
      <c r="BE281" s="53" t="s">
        <v>35</v>
      </c>
      <c r="BF281" s="53" t="s">
        <v>35</v>
      </c>
      <c r="BG281" s="48" t="s">
        <v>35</v>
      </c>
      <c r="BH281" s="60" t="s">
        <v>35</v>
      </c>
      <c r="BI281" s="53" t="s">
        <v>35</v>
      </c>
      <c r="BJ281" s="53" t="s">
        <v>35</v>
      </c>
      <c r="BK281" s="53" t="s">
        <v>35</v>
      </c>
      <c r="BL281" s="48" t="s">
        <v>35</v>
      </c>
      <c r="BM281" s="60" t="s">
        <v>35</v>
      </c>
      <c r="BN281" s="53" t="s">
        <v>35</v>
      </c>
      <c r="BO281" s="53" t="s">
        <v>35</v>
      </c>
      <c r="BP281" s="53" t="s">
        <v>35</v>
      </c>
      <c r="BQ281" s="48" t="s">
        <v>35</v>
      </c>
      <c r="BR281" s="60" t="s">
        <v>35</v>
      </c>
      <c r="BS281" s="53" t="s">
        <v>35</v>
      </c>
      <c r="BT281" s="53" t="s">
        <v>35</v>
      </c>
      <c r="BU281" s="53" t="s">
        <v>35</v>
      </c>
      <c r="BV281" s="53" t="s">
        <v>35</v>
      </c>
      <c r="BW281" s="53" t="s">
        <v>35</v>
      </c>
      <c r="BX281" s="53" t="s">
        <v>35</v>
      </c>
      <c r="BY281" s="43" t="s">
        <v>35</v>
      </c>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439" customFormat="true" ht="15" customHeight="true" x14ac:dyDescent="0.2">
      <c r="B282" s="438"/>
      <c r="Z282" s="346"/>
      <c r="AA282" s="346"/>
      <c r="AB282" s="346"/>
      <c r="AC282" s="346"/>
      <c r="AD282" s="346"/>
      <c r="AE282" s="346"/>
      <c r="AF282" s="346"/>
      <c r="AG282" s="346"/>
      <c r="AH282" s="346"/>
      <c r="AI282" s="346"/>
      <c r="AJ282" s="346"/>
      <c r="AK282" s="346"/>
      <c r="AL282" s="346"/>
      <c r="AM282" s="346"/>
      <c r="AN282" s="346"/>
      <c r="AO282" s="346"/>
      <c r="AP282" s="346"/>
      <c r="AQ282" s="346"/>
      <c r="AR282" s="346"/>
      <c r="AS282" s="346"/>
      <c r="AT282" s="346"/>
      <c r="AU282" s="346"/>
      <c r="AV282" s="346"/>
      <c r="AW282" s="346"/>
      <c r="AX282" s="346"/>
      <c r="AY282" s="346"/>
      <c r="AZ282" s="346"/>
      <c r="BA282" s="990"/>
      <c r="BB282" s="557" t="s">
        <v>83</v>
      </c>
      <c r="BC282" s="60" t="s">
        <v>35</v>
      </c>
      <c r="BD282" s="53" t="s">
        <v>35</v>
      </c>
      <c r="BE282" s="53" t="s">
        <v>35</v>
      </c>
      <c r="BF282" s="53" t="s">
        <v>35</v>
      </c>
      <c r="BG282" s="48" t="s">
        <v>35</v>
      </c>
      <c r="BH282" s="60" t="s">
        <v>35</v>
      </c>
      <c r="BI282" s="53" t="s">
        <v>35</v>
      </c>
      <c r="BJ282" s="53" t="s">
        <v>35</v>
      </c>
      <c r="BK282" s="53" t="s">
        <v>35</v>
      </c>
      <c r="BL282" s="48" t="s">
        <v>35</v>
      </c>
      <c r="BM282" s="60" t="s">
        <v>35</v>
      </c>
      <c r="BN282" s="53" t="s">
        <v>35</v>
      </c>
      <c r="BO282" s="53" t="s">
        <v>35</v>
      </c>
      <c r="BP282" s="53" t="s">
        <v>35</v>
      </c>
      <c r="BQ282" s="48" t="s">
        <v>35</v>
      </c>
      <c r="BR282" s="60" t="s">
        <v>35</v>
      </c>
      <c r="BS282" s="53" t="s">
        <v>35</v>
      </c>
      <c r="BT282" s="53" t="s">
        <v>35</v>
      </c>
      <c r="BU282" s="53" t="s">
        <v>35</v>
      </c>
      <c r="BV282" s="53" t="s">
        <v>35</v>
      </c>
      <c r="BW282" s="53" t="s">
        <v>35</v>
      </c>
      <c r="BX282" s="53" t="s">
        <v>35</v>
      </c>
      <c r="BY282" s="43" t="s">
        <v>35</v>
      </c>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439" customFormat="true" ht="15" customHeight="true" x14ac:dyDescent="0.2">
      <c r="B283" s="438"/>
      <c r="Z283" s="346"/>
      <c r="AA283" s="346"/>
      <c r="AB283" s="346"/>
      <c r="AC283" s="346"/>
      <c r="AD283" s="346"/>
      <c r="AE283" s="346"/>
      <c r="AF283" s="346"/>
      <c r="AG283" s="346"/>
      <c r="AH283" s="346"/>
      <c r="AI283" s="346"/>
      <c r="AJ283" s="346"/>
      <c r="AK283" s="346"/>
      <c r="AL283" s="346"/>
      <c r="AM283" s="346"/>
      <c r="AN283" s="346"/>
      <c r="AO283" s="346"/>
      <c r="AP283" s="346"/>
      <c r="AQ283" s="346"/>
      <c r="AR283" s="346"/>
      <c r="AS283" s="346"/>
      <c r="AT283" s="346"/>
      <c r="AU283" s="346"/>
      <c r="AV283" s="346"/>
      <c r="AW283" s="346"/>
      <c r="AX283" s="346"/>
      <c r="AY283" s="346"/>
      <c r="AZ283" s="346"/>
      <c r="BA283" s="990"/>
      <c r="BB283" s="557" t="s">
        <v>84</v>
      </c>
      <c r="BC283" s="60" t="s">
        <v>35</v>
      </c>
      <c r="BD283" s="53" t="s">
        <v>35</v>
      </c>
      <c r="BE283" s="53" t="s">
        <v>35</v>
      </c>
      <c r="BF283" s="53" t="s">
        <v>35</v>
      </c>
      <c r="BG283" s="48" t="s">
        <v>35</v>
      </c>
      <c r="BH283" s="60" t="s">
        <v>35</v>
      </c>
      <c r="BI283" s="53" t="s">
        <v>35</v>
      </c>
      <c r="BJ283" s="53" t="s">
        <v>35</v>
      </c>
      <c r="BK283" s="53" t="s">
        <v>35</v>
      </c>
      <c r="BL283" s="48" t="s">
        <v>35</v>
      </c>
      <c r="BM283" s="60" t="s">
        <v>35</v>
      </c>
      <c r="BN283" s="53" t="s">
        <v>35</v>
      </c>
      <c r="BO283" s="53" t="s">
        <v>35</v>
      </c>
      <c r="BP283" s="53" t="s">
        <v>35</v>
      </c>
      <c r="BQ283" s="48" t="s">
        <v>35</v>
      </c>
      <c r="BR283" s="60" t="s">
        <v>35</v>
      </c>
      <c r="BS283" s="53" t="s">
        <v>35</v>
      </c>
      <c r="BT283" s="53" t="s">
        <v>35</v>
      </c>
      <c r="BU283" s="53" t="s">
        <v>35</v>
      </c>
      <c r="BV283" s="53" t="s">
        <v>35</v>
      </c>
      <c r="BW283" s="53" t="s">
        <v>35</v>
      </c>
      <c r="BX283" s="53" t="s">
        <v>35</v>
      </c>
      <c r="BY283" s="43" t="s">
        <v>35</v>
      </c>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439" customFormat="true" ht="15" customHeight="true" x14ac:dyDescent="0.2">
      <c r="B284" s="438"/>
      <c r="Z284" s="346"/>
      <c r="AA284" s="346"/>
      <c r="AB284" s="346"/>
      <c r="AC284" s="346"/>
      <c r="AD284" s="346"/>
      <c r="AE284" s="346"/>
      <c r="AF284" s="346"/>
      <c r="AG284" s="346"/>
      <c r="AH284" s="346"/>
      <c r="AI284" s="346"/>
      <c r="AJ284" s="346"/>
      <c r="AK284" s="346"/>
      <c r="AL284" s="346"/>
      <c r="AM284" s="346"/>
      <c r="AN284" s="346"/>
      <c r="AO284" s="346"/>
      <c r="AP284" s="346"/>
      <c r="AQ284" s="346"/>
      <c r="AR284" s="346"/>
      <c r="AS284" s="346"/>
      <c r="AT284" s="346"/>
      <c r="AU284" s="346"/>
      <c r="AV284" s="346"/>
      <c r="AW284" s="346"/>
      <c r="AX284" s="346"/>
      <c r="AY284" s="346"/>
      <c r="AZ284" s="346"/>
      <c r="BA284" s="994"/>
      <c r="BB284" s="560" t="s">
        <v>113</v>
      </c>
      <c r="BC284" s="59" t="s">
        <v>35</v>
      </c>
      <c r="BD284" s="55" t="s">
        <v>35</v>
      </c>
      <c r="BE284" s="55" t="s">
        <v>35</v>
      </c>
      <c r="BF284" s="55" t="s">
        <v>35</v>
      </c>
      <c r="BG284" s="50" t="s">
        <v>35</v>
      </c>
      <c r="BH284" s="59" t="s">
        <v>35</v>
      </c>
      <c r="BI284" s="55" t="s">
        <v>35</v>
      </c>
      <c r="BJ284" s="55" t="s">
        <v>35</v>
      </c>
      <c r="BK284" s="55" t="s">
        <v>35</v>
      </c>
      <c r="BL284" s="50" t="s">
        <v>35</v>
      </c>
      <c r="BM284" s="59" t="s">
        <v>35</v>
      </c>
      <c r="BN284" s="55" t="s">
        <v>35</v>
      </c>
      <c r="BO284" s="55" t="s">
        <v>35</v>
      </c>
      <c r="BP284" s="55" t="s">
        <v>35</v>
      </c>
      <c r="BQ284" s="50" t="s">
        <v>35</v>
      </c>
      <c r="BR284" s="59" t="s">
        <v>35</v>
      </c>
      <c r="BS284" s="55" t="s">
        <v>35</v>
      </c>
      <c r="BT284" s="55" t="s">
        <v>35</v>
      </c>
      <c r="BU284" s="55" t="s">
        <v>35</v>
      </c>
      <c r="BV284" s="55" t="s">
        <v>35</v>
      </c>
      <c r="BW284" s="55" t="s">
        <v>35</v>
      </c>
      <c r="BX284" s="55" t="s">
        <v>35</v>
      </c>
      <c r="BY284" s="44" t="s">
        <v>35</v>
      </c>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439" customFormat="true" ht="15" customHeight="true" x14ac:dyDescent="0.2">
      <c r="B285" s="438"/>
      <c r="Z285" s="346"/>
      <c r="AA285" s="346"/>
      <c r="AB285" s="346"/>
      <c r="AC285" s="346"/>
      <c r="AD285" s="346"/>
      <c r="AE285" s="346"/>
      <c r="AF285" s="346"/>
      <c r="AG285" s="346"/>
      <c r="AH285" s="346"/>
      <c r="AI285" s="346"/>
      <c r="AJ285" s="346"/>
      <c r="AK285" s="346"/>
      <c r="AL285" s="346"/>
      <c r="AM285" s="346"/>
      <c r="AN285" s="346"/>
      <c r="AO285" s="346"/>
      <c r="AP285" s="346"/>
      <c r="AQ285" s="346"/>
      <c r="AR285" s="346"/>
      <c r="AS285" s="346"/>
      <c r="AT285" s="346"/>
      <c r="AU285" s="346"/>
      <c r="AV285" s="346"/>
      <c r="AW285" s="346"/>
      <c r="AX285" s="346"/>
      <c r="AY285" s="346"/>
      <c r="AZ285" s="346"/>
      <c r="BA285" s="319"/>
      <c r="BB285" s="317"/>
      <c r="BC285" s="317"/>
      <c r="BD285" s="317"/>
      <c r="BE285" s="317"/>
      <c r="BF285" s="317"/>
      <c r="BG285" s="317"/>
      <c r="BH285" s="317"/>
      <c r="BI285" s="317"/>
      <c r="BJ285" s="317"/>
      <c r="BK285" s="317"/>
      <c r="BL285" s="317"/>
      <c r="BM285" s="317"/>
      <c r="BN285" s="317"/>
      <c r="BO285" s="317"/>
      <c r="BP285" s="317"/>
      <c r="BQ285" s="317"/>
      <c r="BR285" s="317"/>
      <c r="BS285" s="317"/>
      <c r="BT285" s="317"/>
      <c r="BU285" s="317"/>
      <c r="BV285" s="317"/>
      <c r="BW285" s="317"/>
      <c r="BX285" s="317"/>
      <c r="BY285" s="319"/>
      <c r="BZ285" s="345"/>
      <c r="CA285" s="345"/>
      <c r="CB285" s="345"/>
      <c r="CC285" s="345"/>
      <c r="CD285" s="345"/>
      <c r="CE285" s="345"/>
      <c r="CF285" s="345"/>
      <c r="CG285" s="345"/>
      <c r="CH285" s="345"/>
      <c r="CI285" s="345"/>
      <c r="CJ285" s="345"/>
      <c r="CK285" s="345"/>
      <c r="CL285" s="345"/>
      <c r="CM285" s="345"/>
      <c r="CN285" s="345"/>
      <c r="CO285" s="345"/>
      <c r="CP285" s="345"/>
      <c r="CQ285" s="345"/>
      <c r="CR285" s="345"/>
      <c r="CS285" s="345"/>
      <c r="CT285" s="345"/>
      <c r="CU285" s="345"/>
      <c r="CV285" s="345"/>
      <c r="CW285" s="345"/>
      <c r="CX285" s="345"/>
      <c r="CY285" s="345"/>
      <c r="CZ285" s="345"/>
    </row>
    <row r="286" s="439" customFormat="true" ht="15" customHeight="true" x14ac:dyDescent="0.2">
      <c r="B286" s="438"/>
      <c r="Z286" s="346"/>
      <c r="AA286" s="346"/>
      <c r="AB286" s="346"/>
      <c r="AC286" s="346"/>
      <c r="AD286" s="346"/>
      <c r="AE286" s="346"/>
      <c r="AF286" s="346"/>
      <c r="AG286" s="346"/>
      <c r="AH286" s="346"/>
      <c r="AI286" s="346"/>
      <c r="AJ286" s="346"/>
      <c r="AK286" s="346"/>
      <c r="AL286" s="346"/>
      <c r="AM286" s="346"/>
      <c r="AN286" s="346"/>
      <c r="AO286" s="346"/>
      <c r="AP286" s="346"/>
      <c r="AQ286" s="346"/>
      <c r="AR286" s="346"/>
      <c r="AS286" s="346"/>
      <c r="AT286" s="346"/>
      <c r="AU286" s="346"/>
      <c r="AV286" s="346"/>
      <c r="AW286" s="346"/>
      <c r="AX286" s="346"/>
      <c r="AY286" s="346"/>
      <c r="AZ286" s="346"/>
      <c r="BA286" s="319"/>
      <c r="BB286" s="317"/>
      <c r="BC286" s="317"/>
      <c r="BD286" s="317"/>
      <c r="BE286" s="317"/>
      <c r="BF286" s="317"/>
      <c r="BG286" s="317"/>
      <c r="BH286" s="317"/>
      <c r="BI286" s="317"/>
      <c r="BJ286" s="317"/>
      <c r="BK286" s="317"/>
      <c r="BL286" s="317"/>
      <c r="BM286" s="317"/>
      <c r="BN286" s="317"/>
      <c r="BO286" s="317"/>
      <c r="BP286" s="317"/>
      <c r="BQ286" s="317"/>
      <c r="BR286" s="317"/>
      <c r="BS286" s="317"/>
      <c r="BT286" s="317"/>
      <c r="BU286" s="317"/>
      <c r="BV286" s="317"/>
      <c r="BW286" s="317"/>
      <c r="BX286" s="317"/>
      <c r="BY286" s="319"/>
      <c r="BZ286" s="345"/>
      <c r="CA286" s="345"/>
      <c r="CB286" s="345"/>
      <c r="CC286" s="345"/>
      <c r="CD286" s="345"/>
      <c r="CE286" s="345"/>
      <c r="CF286" s="345"/>
      <c r="CG286" s="345"/>
      <c r="CH286" s="345"/>
      <c r="CI286" s="345"/>
      <c r="CJ286" s="345"/>
      <c r="CK286" s="345"/>
      <c r="CL286" s="345"/>
      <c r="CM286" s="345"/>
      <c r="CN286" s="345"/>
      <c r="CO286" s="345"/>
      <c r="CP286" s="345"/>
      <c r="CQ286" s="345"/>
      <c r="CR286" s="345"/>
      <c r="CS286" s="345"/>
      <c r="CT286" s="345"/>
      <c r="CU286" s="345"/>
      <c r="CV286" s="345"/>
      <c r="CW286" s="345"/>
      <c r="CX286" s="345"/>
      <c r="CY286" s="345"/>
      <c r="CZ286" s="345"/>
    </row>
    <row r="287" s="439" customFormat="true" ht="15" customHeight="true" x14ac:dyDescent="0.2">
      <c r="B287" s="438"/>
      <c r="Z287" s="346"/>
      <c r="AA287" s="346"/>
      <c r="AB287" s="346"/>
      <c r="AC287" s="346"/>
      <c r="AD287" s="346"/>
      <c r="AE287" s="346"/>
      <c r="AF287" s="346"/>
      <c r="AG287" s="346"/>
      <c r="AH287" s="346"/>
      <c r="AI287" s="346"/>
      <c r="AJ287" s="346"/>
      <c r="AK287" s="346"/>
      <c r="AL287" s="346"/>
      <c r="AM287" s="346"/>
      <c r="AN287" s="346"/>
      <c r="AO287" s="346"/>
      <c r="AP287" s="346"/>
      <c r="AQ287" s="346"/>
      <c r="AR287" s="346"/>
      <c r="AS287" s="346"/>
      <c r="AT287" s="346"/>
      <c r="AU287" s="346"/>
      <c r="AV287" s="346"/>
      <c r="AW287" s="346"/>
      <c r="AX287" s="346"/>
      <c r="AY287" s="346"/>
      <c r="AZ287" s="346"/>
      <c r="BA287" s="319"/>
      <c r="BB287" s="317"/>
      <c r="BC287" s="317"/>
      <c r="BD287" s="317"/>
      <c r="BE287" s="317"/>
      <c r="BF287" s="317"/>
      <c r="BG287" s="317"/>
      <c r="BH287" s="317"/>
      <c r="BI287" s="317"/>
      <c r="BJ287" s="317"/>
      <c r="BK287" s="317"/>
      <c r="BL287" s="317"/>
      <c r="BM287" s="317"/>
      <c r="BN287" s="317"/>
      <c r="BO287" s="317"/>
      <c r="BP287" s="317"/>
      <c r="BQ287" s="317"/>
      <c r="BR287" s="317"/>
      <c r="BS287" s="317"/>
      <c r="BT287" s="317"/>
      <c r="BU287" s="317"/>
      <c r="BV287" s="317"/>
      <c r="BW287" s="317"/>
      <c r="BX287" s="317"/>
      <c r="BY287" s="319"/>
      <c r="BZ287" s="345"/>
      <c r="CA287" s="345"/>
      <c r="CB287" s="345"/>
      <c r="CC287" s="345"/>
      <c r="CD287" s="345"/>
      <c r="CE287" s="345"/>
      <c r="CF287" s="345"/>
      <c r="CG287" s="345"/>
      <c r="CH287" s="345"/>
      <c r="CI287" s="345"/>
      <c r="CJ287" s="345"/>
      <c r="CK287" s="345"/>
      <c r="CL287" s="345"/>
      <c r="CM287" s="345"/>
      <c r="CN287" s="345"/>
      <c r="CO287" s="345"/>
      <c r="CP287" s="345"/>
      <c r="CQ287" s="345"/>
      <c r="CR287" s="345"/>
      <c r="CS287" s="345"/>
      <c r="CT287" s="345"/>
      <c r="CU287" s="345"/>
      <c r="CV287" s="345"/>
      <c r="CW287" s="345"/>
      <c r="CX287" s="345"/>
      <c r="CY287" s="345"/>
      <c r="CZ287" s="345"/>
    </row>
    <row r="288" s="439" customFormat="true" ht="15" customHeight="true" x14ac:dyDescent="0.2">
      <c r="B288" s="438"/>
      <c r="Z288" s="346"/>
      <c r="AA288" s="346"/>
      <c r="AB288" s="346"/>
      <c r="AC288" s="346"/>
      <c r="AD288" s="346"/>
      <c r="AE288" s="346"/>
      <c r="AF288" s="346"/>
      <c r="AG288" s="346"/>
      <c r="AH288" s="346"/>
      <c r="AI288" s="346"/>
      <c r="AJ288" s="346"/>
      <c r="AK288" s="346"/>
      <c r="AL288" s="346"/>
      <c r="AM288" s="346"/>
      <c r="AN288" s="346"/>
      <c r="AO288" s="346"/>
      <c r="AP288" s="346"/>
      <c r="AQ288" s="346"/>
      <c r="AR288" s="346"/>
      <c r="AS288" s="346"/>
      <c r="AT288" s="346"/>
      <c r="AU288" s="346"/>
      <c r="AV288" s="346"/>
      <c r="AW288" s="346"/>
      <c r="AX288" s="346"/>
      <c r="AY288" s="346"/>
      <c r="AZ288" s="346"/>
      <c r="BA288" s="319"/>
      <c r="BB288" s="317"/>
      <c r="BC288" s="317"/>
      <c r="BD288" s="317"/>
      <c r="BE288" s="317"/>
      <c r="BF288" s="317"/>
      <c r="BG288" s="317"/>
      <c r="BH288" s="317"/>
      <c r="BI288" s="317"/>
      <c r="BJ288" s="317"/>
      <c r="BK288" s="317"/>
      <c r="BL288" s="317"/>
      <c r="BM288" s="317"/>
      <c r="BN288" s="317"/>
      <c r="BO288" s="317"/>
      <c r="BP288" s="317"/>
      <c r="BQ288" s="317"/>
      <c r="BR288" s="317"/>
      <c r="BS288" s="317"/>
      <c r="BT288" s="317"/>
      <c r="BU288" s="317"/>
      <c r="BV288" s="317"/>
      <c r="BW288" s="317"/>
      <c r="BX288" s="317"/>
      <c r="BY288" s="319"/>
      <c r="BZ288" s="345"/>
      <c r="CA288" s="345"/>
      <c r="CB288" s="345"/>
      <c r="CC288" s="345"/>
      <c r="CD288" s="345"/>
      <c r="CE288" s="345"/>
      <c r="CF288" s="345"/>
      <c r="CG288" s="345"/>
      <c r="CH288" s="345"/>
      <c r="CI288" s="345"/>
      <c r="CJ288" s="345"/>
      <c r="CK288" s="345"/>
      <c r="CL288" s="345"/>
      <c r="CM288" s="345"/>
      <c r="CN288" s="345"/>
      <c r="CO288" s="345"/>
      <c r="CP288" s="345"/>
      <c r="CQ288" s="345"/>
      <c r="CR288" s="345"/>
      <c r="CS288" s="345"/>
      <c r="CT288" s="345"/>
      <c r="CU288" s="345"/>
      <c r="CV288" s="345"/>
      <c r="CW288" s="345"/>
      <c r="CX288" s="345"/>
      <c r="CY288" s="345"/>
      <c r="CZ288" s="345"/>
    </row>
    <row r="289" s="439" customFormat="true" ht="15" customHeight="true" x14ac:dyDescent="0.2">
      <c r="A289" s="452"/>
      <c r="B289" s="451"/>
      <c r="C289" s="452"/>
      <c r="Z289" s="346"/>
      <c r="AA289" s="346"/>
      <c r="AB289" s="346"/>
      <c r="AC289" s="346"/>
      <c r="AD289" s="346"/>
      <c r="AE289" s="346"/>
      <c r="AF289" s="346"/>
      <c r="AG289" s="346"/>
      <c r="AH289" s="346"/>
      <c r="AI289" s="346"/>
      <c r="AJ289" s="346"/>
      <c r="AK289" s="346"/>
      <c r="AL289" s="346"/>
      <c r="AM289" s="346"/>
      <c r="AN289" s="346"/>
      <c r="AO289" s="346"/>
      <c r="AP289" s="346"/>
      <c r="AQ289" s="346"/>
      <c r="AR289" s="346"/>
      <c r="AS289" s="346"/>
      <c r="AT289" s="346"/>
      <c r="AU289" s="346"/>
      <c r="AV289" s="346"/>
      <c r="AW289" s="346"/>
      <c r="AX289" s="346"/>
      <c r="AY289" s="346"/>
      <c r="AZ289" s="346"/>
      <c r="BA289" s="319"/>
      <c r="BB289" s="317"/>
      <c r="BC289" s="317"/>
      <c r="BD289" s="317"/>
      <c r="BE289" s="317"/>
      <c r="BF289" s="317"/>
      <c r="BG289" s="317"/>
      <c r="BH289" s="317"/>
      <c r="BI289" s="317"/>
      <c r="BJ289" s="317"/>
      <c r="BK289" s="317"/>
      <c r="BL289" s="317"/>
      <c r="BM289" s="317"/>
      <c r="BN289" s="317"/>
      <c r="BO289" s="317"/>
      <c r="BP289" s="317"/>
      <c r="BQ289" s="317"/>
      <c r="BR289" s="317"/>
      <c r="BS289" s="317"/>
      <c r="BT289" s="317"/>
      <c r="BU289" s="317"/>
      <c r="BV289" s="317"/>
      <c r="BW289" s="317"/>
      <c r="BX289" s="317"/>
      <c r="BY289" s="319"/>
      <c r="BZ289" s="345"/>
      <c r="CA289" s="345"/>
      <c r="CB289" s="345"/>
      <c r="CC289" s="345"/>
      <c r="CD289" s="345"/>
      <c r="CE289" s="345"/>
      <c r="CF289" s="345"/>
      <c r="CG289" s="345"/>
      <c r="CH289" s="345"/>
      <c r="CI289" s="345"/>
      <c r="CJ289" s="345"/>
      <c r="CK289" s="345"/>
      <c r="CL289" s="345"/>
      <c r="CM289" s="345"/>
      <c r="CN289" s="345"/>
      <c r="CO289" s="345"/>
      <c r="CP289" s="345"/>
      <c r="CQ289" s="345"/>
      <c r="CR289" s="345"/>
      <c r="CS289" s="345"/>
      <c r="CT289" s="345"/>
      <c r="CU289" s="345"/>
      <c r="CV289" s="345"/>
      <c r="CW289" s="345"/>
      <c r="CX289" s="345"/>
      <c r="CY289" s="345"/>
      <c r="CZ289" s="345"/>
    </row>
    <row r="290" s="439" customFormat="true" ht="15" customHeight="true" x14ac:dyDescent="0.2">
      <c r="A290" s="491"/>
      <c r="B290" s="492"/>
      <c r="C290" s="493"/>
      <c r="Z290" s="346"/>
      <c r="AA290" s="346"/>
      <c r="AB290" s="346"/>
      <c r="AC290" s="346"/>
      <c r="AD290" s="346"/>
      <c r="AE290" s="346"/>
      <c r="AF290" s="346"/>
      <c r="AG290" s="346"/>
      <c r="AH290" s="346"/>
      <c r="AI290" s="346"/>
      <c r="AJ290" s="346"/>
      <c r="AK290" s="346"/>
      <c r="AL290" s="346"/>
      <c r="AM290" s="346"/>
      <c r="AN290" s="346"/>
      <c r="AO290" s="346"/>
      <c r="AP290" s="346"/>
      <c r="AQ290" s="346"/>
      <c r="AR290" s="346"/>
      <c r="AS290" s="346"/>
      <c r="AT290" s="346"/>
      <c r="AU290" s="346"/>
      <c r="AV290" s="346"/>
      <c r="AW290" s="346"/>
      <c r="AX290" s="346"/>
      <c r="AY290" s="346"/>
      <c r="AZ290" s="346"/>
      <c r="BA290" s="319"/>
      <c r="BB290" s="317"/>
      <c r="BC290" s="317"/>
      <c r="BD290" s="317"/>
      <c r="BE290" s="317"/>
      <c r="BF290" s="317"/>
      <c r="BG290" s="317"/>
      <c r="BH290" s="317"/>
      <c r="BI290" s="317"/>
      <c r="BJ290" s="317"/>
      <c r="BK290" s="317"/>
      <c r="BL290" s="317"/>
      <c r="BM290" s="317"/>
      <c r="BN290" s="317"/>
      <c r="BO290" s="317"/>
      <c r="BP290" s="317"/>
      <c r="BQ290" s="317"/>
      <c r="BR290" s="317"/>
      <c r="BS290" s="317"/>
      <c r="BT290" s="317"/>
      <c r="BU290" s="317"/>
      <c r="BV290" s="317"/>
      <c r="BW290" s="317"/>
      <c r="BX290" s="317"/>
      <c r="BY290" s="319"/>
      <c r="BZ290" s="345"/>
      <c r="CA290" s="345"/>
      <c r="CB290" s="345"/>
      <c r="CC290" s="345"/>
      <c r="CD290" s="345"/>
      <c r="CE290" s="345"/>
      <c r="CF290" s="345"/>
      <c r="CG290" s="345"/>
      <c r="CH290" s="345"/>
      <c r="CI290" s="345"/>
      <c r="CJ290" s="345"/>
      <c r="CK290" s="345"/>
      <c r="CL290" s="345"/>
      <c r="CM290" s="345"/>
      <c r="CN290" s="345"/>
      <c r="CO290" s="345"/>
      <c r="CP290" s="345"/>
      <c r="CQ290" s="345"/>
      <c r="CR290" s="345"/>
      <c r="CS290" s="345"/>
      <c r="CT290" s="345"/>
      <c r="CU290" s="345"/>
      <c r="CV290" s="345"/>
      <c r="CW290" s="345"/>
      <c r="CX290" s="345"/>
      <c r="CY290" s="345"/>
      <c r="CZ290" s="345"/>
    </row>
    <row r="291" s="439" customFormat="true" ht="15" customHeight="true" x14ac:dyDescent="0.2">
      <c r="A291" s="491"/>
      <c r="B291" s="492"/>
      <c r="C291" s="493"/>
      <c r="Z291" s="346"/>
      <c r="AA291" s="346"/>
      <c r="AB291" s="346"/>
      <c r="AC291" s="346"/>
      <c r="AD291" s="346"/>
      <c r="AE291" s="346"/>
      <c r="AF291" s="346"/>
      <c r="AG291" s="346"/>
      <c r="AH291" s="346"/>
      <c r="AI291" s="346"/>
      <c r="AJ291" s="346"/>
      <c r="AK291" s="346"/>
      <c r="AL291" s="346"/>
      <c r="AM291" s="346"/>
      <c r="AN291" s="346"/>
      <c r="AO291" s="346"/>
      <c r="AP291" s="346"/>
      <c r="AQ291" s="346"/>
      <c r="AR291" s="346"/>
      <c r="AS291" s="346"/>
      <c r="AT291" s="346"/>
      <c r="AU291" s="346"/>
      <c r="AV291" s="346"/>
      <c r="AW291" s="346"/>
      <c r="AX291" s="346"/>
      <c r="AY291" s="346"/>
      <c r="AZ291" s="346"/>
      <c r="BA291" s="319"/>
      <c r="BB291" s="317"/>
      <c r="BC291" s="317"/>
      <c r="BD291" s="317"/>
      <c r="BE291" s="317"/>
      <c r="BF291" s="317"/>
      <c r="BG291" s="317"/>
      <c r="BH291" s="317"/>
      <c r="BI291" s="317"/>
      <c r="BJ291" s="317"/>
      <c r="BK291" s="317"/>
      <c r="BL291" s="317"/>
      <c r="BM291" s="317"/>
      <c r="BN291" s="317"/>
      <c r="BO291" s="317"/>
      <c r="BP291" s="317"/>
      <c r="BQ291" s="317"/>
      <c r="BR291" s="317"/>
      <c r="BS291" s="317"/>
      <c r="BT291" s="317"/>
      <c r="BU291" s="317"/>
      <c r="BV291" s="317"/>
      <c r="BW291" s="317"/>
      <c r="BX291" s="317"/>
      <c r="BY291" s="319"/>
      <c r="BZ291" s="345"/>
      <c r="CA291" s="345"/>
      <c r="CB291" s="345"/>
      <c r="CC291" s="345"/>
      <c r="CD291" s="345"/>
      <c r="CE291" s="345"/>
      <c r="CF291" s="345"/>
      <c r="CG291" s="345"/>
      <c r="CH291" s="345"/>
      <c r="CI291" s="345"/>
      <c r="CJ291" s="345"/>
      <c r="CK291" s="345"/>
      <c r="CL291" s="345"/>
      <c r="CM291" s="345"/>
      <c r="CN291" s="345"/>
      <c r="CO291" s="345"/>
      <c r="CP291" s="345"/>
      <c r="CQ291" s="345"/>
      <c r="CR291" s="345"/>
      <c r="CS291" s="345"/>
      <c r="CT291" s="345"/>
      <c r="CU291" s="345"/>
      <c r="CV291" s="345"/>
      <c r="CW291" s="345"/>
      <c r="CX291" s="345"/>
      <c r="CY291" s="345"/>
      <c r="CZ291" s="345"/>
    </row>
    <row r="292" s="439" customFormat="true" ht="15" customHeight="true" x14ac:dyDescent="0.2">
      <c r="A292" s="491"/>
      <c r="B292" s="492"/>
      <c r="C292" s="493"/>
      <c r="Z292" s="346"/>
      <c r="AA292" s="346"/>
      <c r="AB292" s="346"/>
      <c r="AC292" s="346"/>
      <c r="AD292" s="346"/>
      <c r="AE292" s="346"/>
      <c r="AF292" s="346"/>
      <c r="AG292" s="346"/>
      <c r="AH292" s="346"/>
      <c r="AI292" s="346"/>
      <c r="AJ292" s="346"/>
      <c r="AK292" s="346"/>
      <c r="AL292" s="346"/>
      <c r="AM292" s="346"/>
      <c r="AN292" s="346"/>
      <c r="AO292" s="346"/>
      <c r="AP292" s="346"/>
      <c r="AQ292" s="346"/>
      <c r="AR292" s="346"/>
      <c r="AS292" s="346"/>
      <c r="AT292" s="346"/>
      <c r="AU292" s="346"/>
      <c r="AV292" s="346"/>
      <c r="AW292" s="346"/>
      <c r="AX292" s="346"/>
      <c r="AY292" s="346"/>
      <c r="AZ292" s="346"/>
      <c r="BA292" s="319"/>
      <c r="BB292" s="317"/>
      <c r="BC292" s="317"/>
      <c r="BD292" s="317"/>
      <c r="BE292" s="317"/>
      <c r="BF292" s="317"/>
      <c r="BG292" s="317"/>
      <c r="BH292" s="317"/>
      <c r="BI292" s="317"/>
      <c r="BJ292" s="317"/>
      <c r="BK292" s="317"/>
      <c r="BL292" s="317"/>
      <c r="BM292" s="317"/>
      <c r="BN292" s="317"/>
      <c r="BO292" s="317"/>
      <c r="BP292" s="317"/>
      <c r="BQ292" s="317"/>
      <c r="BR292" s="317"/>
      <c r="BS292" s="317"/>
      <c r="BT292" s="317"/>
      <c r="BU292" s="317"/>
      <c r="BV292" s="317"/>
      <c r="BW292" s="317"/>
      <c r="BX292" s="317"/>
      <c r="BY292" s="319"/>
      <c r="BZ292" s="345"/>
      <c r="CA292" s="345"/>
      <c r="CB292" s="345"/>
      <c r="CC292" s="345"/>
      <c r="CD292" s="345"/>
      <c r="CE292" s="345"/>
      <c r="CF292" s="345"/>
      <c r="CG292" s="345"/>
      <c r="CH292" s="345"/>
      <c r="CI292" s="345"/>
      <c r="CJ292" s="345"/>
      <c r="CK292" s="345"/>
      <c r="CL292" s="345"/>
      <c r="CM292" s="345"/>
      <c r="CN292" s="345"/>
      <c r="CO292" s="345"/>
      <c r="CP292" s="345"/>
      <c r="CQ292" s="345"/>
      <c r="CR292" s="345"/>
      <c r="CS292" s="345"/>
      <c r="CT292" s="345"/>
      <c r="CU292" s="345"/>
      <c r="CV292" s="345"/>
      <c r="CW292" s="345"/>
      <c r="CX292" s="345"/>
      <c r="CY292" s="345"/>
      <c r="CZ292" s="345"/>
    </row>
    <row r="293" s="439" customFormat="true" ht="15" customHeight="true" x14ac:dyDescent="0.2">
      <c r="A293" s="491"/>
      <c r="B293" s="492"/>
      <c r="C293" s="441"/>
      <c r="Z293" s="346"/>
      <c r="AA293" s="346"/>
      <c r="AB293" s="346"/>
      <c r="AC293" s="346"/>
      <c r="AD293" s="346"/>
      <c r="AE293" s="346"/>
      <c r="AF293" s="346"/>
      <c r="AG293" s="346"/>
      <c r="AH293" s="346"/>
      <c r="AI293" s="346"/>
      <c r="AJ293" s="346"/>
      <c r="AK293" s="346"/>
      <c r="AL293" s="346"/>
      <c r="AM293" s="346"/>
      <c r="AN293" s="346"/>
      <c r="AO293" s="346"/>
      <c r="AP293" s="346"/>
      <c r="AQ293" s="346"/>
      <c r="AR293" s="346"/>
      <c r="AS293" s="346"/>
      <c r="AT293" s="346"/>
      <c r="AU293" s="346"/>
      <c r="AV293" s="346"/>
      <c r="AW293" s="346"/>
      <c r="AX293" s="346"/>
      <c r="AY293" s="346"/>
      <c r="AZ293" s="346"/>
      <c r="BA293" s="319"/>
      <c r="BB293" s="317"/>
      <c r="BC293" s="317"/>
      <c r="BD293" s="317"/>
      <c r="BE293" s="317"/>
      <c r="BF293" s="317"/>
      <c r="BG293" s="317"/>
      <c r="BH293" s="317"/>
      <c r="BI293" s="317"/>
      <c r="BJ293" s="317"/>
      <c r="BK293" s="317"/>
      <c r="BL293" s="317"/>
      <c r="BM293" s="317"/>
      <c r="BN293" s="317"/>
      <c r="BO293" s="317"/>
      <c r="BP293" s="317"/>
      <c r="BQ293" s="317"/>
      <c r="BR293" s="317"/>
      <c r="BS293" s="317"/>
      <c r="BT293" s="317"/>
      <c r="BU293" s="317"/>
      <c r="BV293" s="317"/>
      <c r="BW293" s="317"/>
      <c r="BX293" s="317"/>
      <c r="BY293" s="319"/>
      <c r="BZ293" s="345"/>
      <c r="CA293" s="345"/>
      <c r="CB293" s="345"/>
      <c r="CC293" s="345"/>
      <c r="CD293" s="345"/>
      <c r="CE293" s="345"/>
      <c r="CF293" s="345"/>
      <c r="CG293" s="345"/>
      <c r="CH293" s="345"/>
      <c r="CI293" s="345"/>
      <c r="CJ293" s="345"/>
      <c r="CK293" s="345"/>
      <c r="CL293" s="345"/>
      <c r="CM293" s="345"/>
      <c r="CN293" s="345"/>
      <c r="CO293" s="345"/>
      <c r="CP293" s="345"/>
      <c r="CQ293" s="345"/>
      <c r="CR293" s="345"/>
      <c r="CS293" s="345"/>
      <c r="CT293" s="345"/>
      <c r="CU293" s="345"/>
      <c r="CV293" s="345"/>
      <c r="CW293" s="345"/>
      <c r="CX293" s="345"/>
      <c r="CY293" s="345"/>
      <c r="CZ293" s="345"/>
    </row>
    <row r="294" s="439" customFormat="true" ht="15" customHeight="true" x14ac:dyDescent="0.2">
      <c r="A294" s="491"/>
      <c r="B294" s="492"/>
      <c r="C294" s="441"/>
      <c r="Z294" s="346"/>
      <c r="AA294" s="346"/>
      <c r="AB294" s="346"/>
      <c r="AC294" s="346"/>
      <c r="AD294" s="346"/>
      <c r="AE294" s="346"/>
      <c r="AF294" s="346"/>
      <c r="AG294" s="346"/>
      <c r="AH294" s="346"/>
      <c r="AI294" s="346"/>
      <c r="AJ294" s="346"/>
      <c r="AK294" s="346"/>
      <c r="AL294" s="346"/>
      <c r="AM294" s="346"/>
      <c r="AN294" s="346"/>
      <c r="AO294" s="346"/>
      <c r="AP294" s="346"/>
      <c r="AQ294" s="346"/>
      <c r="AR294" s="346"/>
      <c r="AS294" s="346"/>
      <c r="AT294" s="346"/>
      <c r="AU294" s="346"/>
      <c r="AV294" s="346"/>
      <c r="AW294" s="346"/>
      <c r="AX294" s="346"/>
      <c r="AY294" s="346"/>
      <c r="AZ294" s="346"/>
      <c r="BA294" s="319"/>
      <c r="BB294" s="317"/>
      <c r="BC294" s="317"/>
      <c r="BD294" s="317"/>
      <c r="BE294" s="317"/>
      <c r="BF294" s="317"/>
      <c r="BG294" s="317"/>
      <c r="BH294" s="317"/>
      <c r="BI294" s="317"/>
      <c r="BJ294" s="317"/>
      <c r="BK294" s="317"/>
      <c r="BL294" s="317"/>
      <c r="BM294" s="317"/>
      <c r="BN294" s="317"/>
      <c r="BO294" s="317"/>
      <c r="BP294" s="317"/>
      <c r="BQ294" s="317"/>
      <c r="BR294" s="317"/>
      <c r="BS294" s="317"/>
      <c r="BT294" s="317"/>
      <c r="BU294" s="317"/>
      <c r="BV294" s="317"/>
      <c r="BW294" s="317"/>
      <c r="BX294" s="317"/>
      <c r="BY294" s="319"/>
      <c r="BZ294" s="345"/>
      <c r="CA294" s="345"/>
      <c r="CB294" s="345"/>
      <c r="CC294" s="345"/>
      <c r="CD294" s="345"/>
      <c r="CE294" s="345"/>
      <c r="CF294" s="345"/>
      <c r="CG294" s="345"/>
      <c r="CH294" s="345"/>
      <c r="CI294" s="345"/>
      <c r="CJ294" s="345"/>
      <c r="CK294" s="345"/>
      <c r="CL294" s="345"/>
      <c r="CM294" s="345"/>
      <c r="CN294" s="345"/>
      <c r="CO294" s="345"/>
      <c r="CP294" s="345"/>
      <c r="CQ294" s="345"/>
      <c r="CR294" s="345"/>
      <c r="CS294" s="345"/>
      <c r="CT294" s="345"/>
      <c r="CU294" s="345"/>
      <c r="CV294" s="345"/>
      <c r="CW294" s="345"/>
      <c r="CX294" s="345"/>
      <c r="CY294" s="345"/>
      <c r="CZ294" s="345"/>
    </row>
    <row r="295" s="439" customFormat="true" ht="15" customHeight="true" x14ac:dyDescent="0.2">
      <c r="A295" s="491"/>
      <c r="B295" s="492"/>
      <c r="C295" s="441"/>
      <c r="Z295" s="346"/>
      <c r="AA295" s="346"/>
      <c r="AB295" s="346"/>
      <c r="AC295" s="346"/>
      <c r="AD295" s="346"/>
      <c r="AE295" s="346"/>
      <c r="AF295" s="346"/>
      <c r="AG295" s="346"/>
      <c r="AH295" s="346"/>
      <c r="AI295" s="346"/>
      <c r="AJ295" s="346"/>
      <c r="AK295" s="346"/>
      <c r="AL295" s="346"/>
      <c r="AM295" s="346"/>
      <c r="AN295" s="346"/>
      <c r="AO295" s="346"/>
      <c r="AP295" s="346"/>
      <c r="AQ295" s="346"/>
      <c r="AR295" s="346"/>
      <c r="AS295" s="346"/>
      <c r="AT295" s="346"/>
      <c r="AU295" s="346"/>
      <c r="AV295" s="346"/>
      <c r="AW295" s="346"/>
      <c r="AX295" s="346"/>
      <c r="AY295" s="346"/>
      <c r="AZ295" s="346"/>
      <c r="BA295" s="319"/>
      <c r="BB295" s="317"/>
      <c r="BC295" s="317"/>
      <c r="BD295" s="317"/>
      <c r="BE295" s="317"/>
      <c r="BF295" s="317"/>
      <c r="BG295" s="317"/>
      <c r="BH295" s="317"/>
      <c r="BI295" s="317"/>
      <c r="BJ295" s="317"/>
      <c r="BK295" s="317"/>
      <c r="BL295" s="317"/>
      <c r="BM295" s="317"/>
      <c r="BN295" s="317"/>
      <c r="BO295" s="317"/>
      <c r="BP295" s="317"/>
      <c r="BQ295" s="317"/>
      <c r="BR295" s="317"/>
      <c r="BS295" s="317"/>
      <c r="BT295" s="317"/>
      <c r="BU295" s="317"/>
      <c r="BV295" s="317"/>
      <c r="BW295" s="317"/>
      <c r="BX295" s="317"/>
      <c r="BY295" s="319"/>
      <c r="BZ295" s="345"/>
      <c r="CA295" s="345"/>
      <c r="CB295" s="345"/>
      <c r="CC295" s="345"/>
      <c r="CD295" s="345"/>
      <c r="CE295" s="345"/>
      <c r="CF295" s="345"/>
      <c r="CG295" s="345"/>
      <c r="CH295" s="345"/>
      <c r="CI295" s="345"/>
      <c r="CJ295" s="345"/>
      <c r="CK295" s="345"/>
      <c r="CL295" s="345"/>
      <c r="CM295" s="345"/>
      <c r="CN295" s="345"/>
      <c r="CO295" s="345"/>
      <c r="CP295" s="345"/>
      <c r="CQ295" s="345"/>
      <c r="CR295" s="345"/>
      <c r="CS295" s="345"/>
      <c r="CT295" s="345"/>
      <c r="CU295" s="345"/>
      <c r="CV295" s="345"/>
      <c r="CW295" s="345"/>
      <c r="CX295" s="345"/>
      <c r="CY295" s="345"/>
      <c r="CZ295" s="345"/>
    </row>
    <row r="296" s="439" customFormat="true" ht="15" customHeight="true" x14ac:dyDescent="0.2">
      <c r="A296" s="491"/>
      <c r="B296" s="492"/>
      <c r="C296" s="441"/>
      <c r="Z296" s="346"/>
      <c r="AA296" s="346"/>
      <c r="AB296" s="346"/>
      <c r="AC296" s="346"/>
      <c r="AD296" s="346"/>
      <c r="AE296" s="346"/>
      <c r="AF296" s="346"/>
      <c r="AG296" s="346"/>
      <c r="AH296" s="346"/>
      <c r="AI296" s="346"/>
      <c r="AJ296" s="346"/>
      <c r="AK296" s="346"/>
      <c r="AL296" s="346"/>
      <c r="AM296" s="346"/>
      <c r="AN296" s="346"/>
      <c r="AO296" s="346"/>
      <c r="AP296" s="346"/>
      <c r="AQ296" s="346"/>
      <c r="AR296" s="346"/>
      <c r="AS296" s="346"/>
      <c r="AT296" s="346"/>
      <c r="AU296" s="346"/>
      <c r="AV296" s="346"/>
      <c r="AW296" s="346"/>
      <c r="AX296" s="346"/>
      <c r="AY296" s="346"/>
      <c r="AZ296" s="346"/>
      <c r="BA296" s="319"/>
      <c r="BB296" s="317"/>
      <c r="BC296" s="317"/>
      <c r="BD296" s="317"/>
      <c r="BE296" s="317"/>
      <c r="BF296" s="317"/>
      <c r="BG296" s="317"/>
      <c r="BH296" s="317"/>
      <c r="BI296" s="317"/>
      <c r="BJ296" s="317"/>
      <c r="BK296" s="317"/>
      <c r="BL296" s="317"/>
      <c r="BM296" s="317"/>
      <c r="BN296" s="317"/>
      <c r="BO296" s="317"/>
      <c r="BP296" s="317"/>
      <c r="BQ296" s="317"/>
      <c r="BR296" s="317"/>
      <c r="BS296" s="317"/>
      <c r="BT296" s="317"/>
      <c r="BU296" s="317"/>
      <c r="BV296" s="317"/>
      <c r="BW296" s="317"/>
      <c r="BX296" s="317"/>
      <c r="BY296" s="319"/>
      <c r="BZ296" s="345"/>
      <c r="CA296" s="345"/>
      <c r="CB296" s="345"/>
      <c r="CC296" s="345"/>
      <c r="CD296" s="345"/>
      <c r="CE296" s="345"/>
      <c r="CF296" s="345"/>
      <c r="CG296" s="345"/>
      <c r="CH296" s="345"/>
      <c r="CI296" s="345"/>
      <c r="CJ296" s="345"/>
      <c r="CK296" s="345"/>
      <c r="CL296" s="345"/>
      <c r="CM296" s="345"/>
      <c r="CN296" s="345"/>
      <c r="CO296" s="345"/>
      <c r="CP296" s="345"/>
      <c r="CQ296" s="345"/>
      <c r="CR296" s="345"/>
      <c r="CS296" s="345"/>
      <c r="CT296" s="345"/>
      <c r="CU296" s="345"/>
      <c r="CV296" s="345"/>
      <c r="CW296" s="345"/>
      <c r="CX296" s="345"/>
      <c r="CY296" s="345"/>
      <c r="CZ296" s="345"/>
    </row>
    <row r="297" s="439" customFormat="true" ht="15" customHeight="true" x14ac:dyDescent="0.2">
      <c r="A297" s="491"/>
      <c r="B297" s="492"/>
      <c r="C297" s="441"/>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19"/>
      <c r="BB297" s="317"/>
      <c r="BC297" s="317"/>
      <c r="BD297" s="317"/>
      <c r="BE297" s="317"/>
      <c r="BF297" s="317"/>
      <c r="BG297" s="317"/>
      <c r="BH297" s="317"/>
      <c r="BI297" s="317"/>
      <c r="BJ297" s="317"/>
      <c r="BK297" s="317"/>
      <c r="BL297" s="317"/>
      <c r="BM297" s="317"/>
      <c r="BN297" s="317"/>
      <c r="BO297" s="317"/>
      <c r="BP297" s="317"/>
      <c r="BQ297" s="317"/>
      <c r="BR297" s="317"/>
      <c r="BS297" s="317"/>
      <c r="BT297" s="317"/>
      <c r="BU297" s="317"/>
      <c r="BV297" s="317"/>
      <c r="BW297" s="317"/>
      <c r="BX297" s="317"/>
      <c r="BY297" s="319"/>
      <c r="BZ297" s="345"/>
      <c r="CA297" s="345"/>
      <c r="CB297" s="345"/>
      <c r="CC297" s="345"/>
      <c r="CD297" s="345"/>
      <c r="CE297" s="345"/>
      <c r="CF297" s="345"/>
      <c r="CG297" s="345"/>
      <c r="CH297" s="345"/>
      <c r="CI297" s="345"/>
      <c r="CJ297" s="345"/>
      <c r="CK297" s="345"/>
      <c r="CL297" s="345"/>
      <c r="CM297" s="345"/>
      <c r="CN297" s="345"/>
      <c r="CO297" s="345"/>
      <c r="CP297" s="345"/>
      <c r="CQ297" s="345"/>
      <c r="CR297" s="345"/>
      <c r="CS297" s="345"/>
      <c r="CT297" s="345"/>
      <c r="CU297" s="345"/>
      <c r="CV297" s="345"/>
      <c r="CW297" s="345"/>
      <c r="CX297" s="345"/>
      <c r="CY297" s="345"/>
      <c r="CZ297" s="345"/>
    </row>
    <row r="298" s="439" customFormat="true" ht="15" customHeight="true" x14ac:dyDescent="0.2">
      <c r="B298" s="438"/>
      <c r="Z298" s="346"/>
      <c r="AA298" s="346"/>
      <c r="AB298" s="346"/>
      <c r="AC298" s="346"/>
      <c r="AD298" s="346"/>
      <c r="AE298" s="346"/>
      <c r="AF298" s="346"/>
      <c r="AG298" s="346"/>
      <c r="AH298" s="346"/>
      <c r="AI298" s="346"/>
      <c r="AJ298" s="346"/>
      <c r="AK298" s="346"/>
      <c r="AL298" s="346"/>
      <c r="AM298" s="346"/>
      <c r="AN298" s="346"/>
      <c r="AO298" s="346"/>
      <c r="AP298" s="346"/>
      <c r="AQ298" s="346"/>
      <c r="AR298" s="346"/>
      <c r="AS298" s="346"/>
      <c r="AT298" s="346"/>
      <c r="AU298" s="346"/>
      <c r="AV298" s="346"/>
      <c r="AW298" s="346"/>
      <c r="AX298" s="346"/>
      <c r="AY298" s="346"/>
      <c r="AZ298" s="346"/>
      <c r="BA298" s="319"/>
      <c r="BB298" s="317"/>
      <c r="BC298" s="317"/>
      <c r="BD298" s="317"/>
      <c r="BE298" s="317"/>
      <c r="BF298" s="317"/>
      <c r="BG298" s="317"/>
      <c r="BH298" s="317"/>
      <c r="BI298" s="317"/>
      <c r="BJ298" s="317"/>
      <c r="BK298" s="317"/>
      <c r="BL298" s="317"/>
      <c r="BM298" s="317"/>
      <c r="BN298" s="317"/>
      <c r="BO298" s="317"/>
      <c r="BP298" s="317"/>
      <c r="BQ298" s="317"/>
      <c r="BR298" s="317"/>
      <c r="BS298" s="317"/>
      <c r="BT298" s="317"/>
      <c r="BU298" s="317"/>
      <c r="BV298" s="317"/>
      <c r="BW298" s="317"/>
      <c r="BX298" s="317"/>
      <c r="BY298" s="319"/>
      <c r="BZ298" s="345"/>
      <c r="CA298" s="345"/>
      <c r="CB298" s="345"/>
      <c r="CC298" s="345"/>
      <c r="CD298" s="345"/>
      <c r="CE298" s="345"/>
      <c r="CF298" s="345"/>
      <c r="CG298" s="345"/>
      <c r="CH298" s="345"/>
      <c r="CI298" s="345"/>
      <c r="CJ298" s="345"/>
      <c r="CK298" s="345"/>
      <c r="CL298" s="345"/>
      <c r="CM298" s="345"/>
      <c r="CN298" s="345"/>
      <c r="CO298" s="345"/>
      <c r="CP298" s="345"/>
      <c r="CQ298" s="345"/>
      <c r="CR298" s="345"/>
      <c r="CS298" s="345"/>
      <c r="CT298" s="345"/>
      <c r="CU298" s="345"/>
      <c r="CV298" s="345"/>
      <c r="CW298" s="345"/>
      <c r="CX298" s="345"/>
      <c r="CY298" s="345"/>
      <c r="CZ298" s="345"/>
    </row>
    <row r="299" s="439" customFormat="true" ht="15" customHeight="true" x14ac:dyDescent="0.2">
      <c r="A299" s="452"/>
      <c r="B299" s="451"/>
      <c r="C299" s="452"/>
      <c r="D299" s="452"/>
      <c r="Z299" s="346"/>
      <c r="AA299" s="346"/>
      <c r="AB299" s="346"/>
      <c r="AC299" s="346"/>
      <c r="AD299" s="346"/>
      <c r="AE299" s="346"/>
      <c r="AF299" s="346"/>
      <c r="AG299" s="346"/>
      <c r="AH299" s="346"/>
      <c r="AI299" s="346"/>
      <c r="AJ299" s="346"/>
      <c r="AK299" s="346"/>
      <c r="AL299" s="346"/>
      <c r="AM299" s="346"/>
      <c r="AN299" s="346"/>
      <c r="AO299" s="346"/>
      <c r="AP299" s="346"/>
      <c r="AQ299" s="346"/>
      <c r="AR299" s="346"/>
      <c r="AS299" s="346"/>
      <c r="AT299" s="346"/>
      <c r="AU299" s="346"/>
      <c r="AV299" s="346"/>
      <c r="AW299" s="346"/>
      <c r="AX299" s="346"/>
      <c r="AY299" s="346"/>
      <c r="AZ299" s="346"/>
      <c r="BA299" s="319"/>
      <c r="BB299" s="317"/>
      <c r="BC299" s="317"/>
      <c r="BD299" s="317"/>
      <c r="BE299" s="317"/>
      <c r="BF299" s="317"/>
      <c r="BG299" s="317"/>
      <c r="BH299" s="317"/>
      <c r="BI299" s="317"/>
      <c r="BJ299" s="317"/>
      <c r="BK299" s="317"/>
      <c r="BL299" s="317"/>
      <c r="BM299" s="317"/>
      <c r="BN299" s="317"/>
      <c r="BO299" s="317"/>
      <c r="BP299" s="317"/>
      <c r="BQ299" s="317"/>
      <c r="BR299" s="317"/>
      <c r="BS299" s="317"/>
      <c r="BT299" s="317"/>
      <c r="BU299" s="317"/>
      <c r="BV299" s="317"/>
      <c r="BW299" s="317"/>
      <c r="BX299" s="317"/>
      <c r="BY299" s="319"/>
      <c r="BZ299" s="345"/>
      <c r="CA299" s="345"/>
      <c r="CB299" s="345"/>
      <c r="CC299" s="345"/>
      <c r="CD299" s="345"/>
      <c r="CE299" s="345"/>
      <c r="CF299" s="345"/>
      <c r="CG299" s="345"/>
      <c r="CH299" s="345"/>
      <c r="CI299" s="345"/>
      <c r="CJ299" s="345"/>
      <c r="CK299" s="345"/>
      <c r="CL299" s="345"/>
      <c r="CM299" s="345"/>
      <c r="CN299" s="345"/>
      <c r="CO299" s="345"/>
      <c r="CP299" s="345"/>
      <c r="CQ299" s="345"/>
      <c r="CR299" s="345"/>
      <c r="CS299" s="345"/>
      <c r="CT299" s="345"/>
      <c r="CU299" s="345"/>
      <c r="CV299" s="345"/>
      <c r="CW299" s="345"/>
      <c r="CX299" s="345"/>
      <c r="CY299" s="345"/>
      <c r="CZ299" s="345"/>
    </row>
    <row r="300" s="439" customFormat="true" ht="15" customHeight="true" x14ac:dyDescent="0.2">
      <c r="A300" s="491"/>
      <c r="B300" s="492"/>
      <c r="C300" s="493"/>
      <c r="D300" s="493"/>
      <c r="Z300" s="346"/>
      <c r="AA300" s="346"/>
      <c r="AB300" s="346"/>
      <c r="AC300" s="346"/>
      <c r="AD300" s="346"/>
      <c r="AE300" s="346"/>
      <c r="AF300" s="346"/>
      <c r="AG300" s="346"/>
      <c r="AH300" s="346"/>
      <c r="AI300" s="346"/>
      <c r="AJ300" s="346"/>
      <c r="AK300" s="346"/>
      <c r="AL300" s="346"/>
      <c r="AM300" s="346"/>
      <c r="AN300" s="346"/>
      <c r="AO300" s="346"/>
      <c r="AP300" s="346"/>
      <c r="AQ300" s="346"/>
      <c r="AR300" s="346"/>
      <c r="AS300" s="346"/>
      <c r="AT300" s="346"/>
      <c r="AU300" s="346"/>
      <c r="AV300" s="346"/>
      <c r="AW300" s="346"/>
      <c r="AX300" s="346"/>
      <c r="AY300" s="346"/>
      <c r="AZ300" s="346"/>
      <c r="BA300" s="319"/>
      <c r="BB300" s="317"/>
      <c r="BC300" s="317"/>
      <c r="BD300" s="317"/>
      <c r="BE300" s="317"/>
      <c r="BF300" s="317"/>
      <c r="BG300" s="317"/>
      <c r="BH300" s="317"/>
      <c r="BI300" s="317"/>
      <c r="BJ300" s="317"/>
      <c r="BK300" s="317"/>
      <c r="BL300" s="317"/>
      <c r="BM300" s="317"/>
      <c r="BN300" s="317"/>
      <c r="BO300" s="317"/>
      <c r="BP300" s="317"/>
      <c r="BQ300" s="317"/>
      <c r="BR300" s="317"/>
      <c r="BS300" s="317"/>
      <c r="BT300" s="317"/>
      <c r="BU300" s="317"/>
      <c r="BV300" s="317"/>
      <c r="BW300" s="317"/>
      <c r="BX300" s="317"/>
      <c r="BY300" s="319"/>
      <c r="BZ300" s="345"/>
      <c r="CA300" s="345"/>
      <c r="CB300" s="345"/>
      <c r="CC300" s="345"/>
      <c r="CD300" s="345"/>
      <c r="CE300" s="345"/>
      <c r="CF300" s="345"/>
      <c r="CG300" s="345"/>
      <c r="CH300" s="345"/>
      <c r="CI300" s="345"/>
      <c r="CJ300" s="345"/>
      <c r="CK300" s="345"/>
      <c r="CL300" s="345"/>
      <c r="CM300" s="345"/>
      <c r="CN300" s="345"/>
      <c r="CO300" s="345"/>
      <c r="CP300" s="345"/>
      <c r="CQ300" s="345"/>
      <c r="CR300" s="345"/>
      <c r="CS300" s="345"/>
      <c r="CT300" s="345"/>
      <c r="CU300" s="345"/>
      <c r="CV300" s="345"/>
      <c r="CW300" s="345"/>
      <c r="CX300" s="345"/>
      <c r="CY300" s="345"/>
      <c r="CZ300" s="345"/>
    </row>
    <row r="301" s="439" customFormat="true" ht="15" customHeight="true" x14ac:dyDescent="0.2">
      <c r="A301" s="491"/>
      <c r="B301" s="492"/>
      <c r="C301" s="493"/>
      <c r="D301" s="493"/>
      <c r="Z301" s="346"/>
      <c r="AA301" s="346"/>
      <c r="AB301" s="346"/>
      <c r="AC301" s="346"/>
      <c r="AD301" s="346"/>
      <c r="AE301" s="346"/>
      <c r="AF301" s="346"/>
      <c r="AG301" s="346"/>
      <c r="AH301" s="346"/>
      <c r="AI301" s="346"/>
      <c r="AJ301" s="346"/>
      <c r="AK301" s="346"/>
      <c r="AL301" s="346"/>
      <c r="AM301" s="346"/>
      <c r="AN301" s="346"/>
      <c r="AO301" s="346"/>
      <c r="AP301" s="346"/>
      <c r="AQ301" s="346"/>
      <c r="AR301" s="346"/>
      <c r="AS301" s="346"/>
      <c r="AT301" s="346"/>
      <c r="AU301" s="346"/>
      <c r="AV301" s="346"/>
      <c r="AW301" s="346"/>
      <c r="AX301" s="346"/>
      <c r="AY301" s="346"/>
      <c r="AZ301" s="346"/>
      <c r="BA301" s="319"/>
      <c r="BB301" s="317"/>
      <c r="BC301" s="317"/>
      <c r="BD301" s="317"/>
      <c r="BE301" s="317"/>
      <c r="BF301" s="317"/>
      <c r="BG301" s="317"/>
      <c r="BH301" s="317"/>
      <c r="BI301" s="317"/>
      <c r="BJ301" s="317"/>
      <c r="BK301" s="317"/>
      <c r="BL301" s="317"/>
      <c r="BM301" s="317"/>
      <c r="BN301" s="317"/>
      <c r="BO301" s="317"/>
      <c r="BP301" s="317"/>
      <c r="BQ301" s="317"/>
      <c r="BR301" s="317"/>
      <c r="BS301" s="317"/>
      <c r="BT301" s="317"/>
      <c r="BU301" s="317"/>
      <c r="BV301" s="317"/>
      <c r="BW301" s="317"/>
      <c r="BX301" s="317"/>
      <c r="BY301" s="319"/>
      <c r="BZ301" s="345"/>
      <c r="CA301" s="345"/>
      <c r="CB301" s="345"/>
      <c r="CC301" s="345"/>
      <c r="CD301" s="345"/>
      <c r="CE301" s="345"/>
      <c r="CF301" s="345"/>
      <c r="CG301" s="345"/>
      <c r="CH301" s="345"/>
      <c r="CI301" s="345"/>
      <c r="CJ301" s="345"/>
      <c r="CK301" s="345"/>
      <c r="CL301" s="345"/>
      <c r="CM301" s="345"/>
      <c r="CN301" s="345"/>
      <c r="CO301" s="345"/>
      <c r="CP301" s="345"/>
      <c r="CQ301" s="345"/>
      <c r="CR301" s="345"/>
      <c r="CS301" s="345"/>
      <c r="CT301" s="345"/>
      <c r="CU301" s="345"/>
      <c r="CV301" s="345"/>
      <c r="CW301" s="345"/>
      <c r="CX301" s="345"/>
      <c r="CY301" s="345"/>
      <c r="CZ301" s="345"/>
    </row>
    <row r="302" s="439" customFormat="true" ht="15" customHeight="true" x14ac:dyDescent="0.2">
      <c r="A302" s="491"/>
      <c r="B302" s="492"/>
      <c r="C302" s="493"/>
      <c r="D302" s="493"/>
      <c r="Z302" s="346"/>
      <c r="AA302" s="346"/>
      <c r="AB302" s="346"/>
      <c r="AC302" s="346"/>
      <c r="AD302" s="346"/>
      <c r="AE302" s="346"/>
      <c r="AF302" s="346"/>
      <c r="AG302" s="346"/>
      <c r="AH302" s="346"/>
      <c r="AI302" s="346"/>
      <c r="AJ302" s="346"/>
      <c r="AK302" s="346"/>
      <c r="AL302" s="346"/>
      <c r="AM302" s="346"/>
      <c r="AN302" s="346"/>
      <c r="AO302" s="346"/>
      <c r="AP302" s="346"/>
      <c r="AQ302" s="346"/>
      <c r="AR302" s="346"/>
      <c r="AS302" s="346"/>
      <c r="AT302" s="346"/>
      <c r="AU302" s="346"/>
      <c r="AV302" s="346"/>
      <c r="AW302" s="346"/>
      <c r="AX302" s="346"/>
      <c r="AY302" s="346"/>
      <c r="AZ302" s="346"/>
      <c r="BA302" s="319"/>
      <c r="BB302" s="317"/>
      <c r="BC302" s="317"/>
      <c r="BD302" s="317"/>
      <c r="BE302" s="317"/>
      <c r="BF302" s="317"/>
      <c r="BG302" s="317"/>
      <c r="BH302" s="317"/>
      <c r="BI302" s="317"/>
      <c r="BJ302" s="317"/>
      <c r="BK302" s="317"/>
      <c r="BL302" s="317"/>
      <c r="BM302" s="317"/>
      <c r="BN302" s="317"/>
      <c r="BO302" s="317"/>
      <c r="BP302" s="317"/>
      <c r="BQ302" s="317"/>
      <c r="BR302" s="317"/>
      <c r="BS302" s="317"/>
      <c r="BT302" s="317"/>
      <c r="BU302" s="317"/>
      <c r="BV302" s="317"/>
      <c r="BW302" s="317"/>
      <c r="BX302" s="317"/>
      <c r="BY302" s="319"/>
      <c r="BZ302" s="345"/>
      <c r="CA302" s="345"/>
      <c r="CB302" s="345"/>
      <c r="CC302" s="345"/>
      <c r="CD302" s="345"/>
      <c r="CE302" s="345"/>
      <c r="CF302" s="345"/>
      <c r="CG302" s="345"/>
      <c r="CH302" s="345"/>
      <c r="CI302" s="345"/>
      <c r="CJ302" s="345"/>
      <c r="CK302" s="345"/>
      <c r="CL302" s="345"/>
      <c r="CM302" s="345"/>
      <c r="CN302" s="345"/>
      <c r="CO302" s="345"/>
      <c r="CP302" s="345"/>
      <c r="CQ302" s="345"/>
      <c r="CR302" s="345"/>
      <c r="CS302" s="345"/>
      <c r="CT302" s="345"/>
      <c r="CU302" s="345"/>
      <c r="CV302" s="345"/>
      <c r="CW302" s="345"/>
      <c r="CX302" s="345"/>
      <c r="CY302" s="345"/>
      <c r="CZ302" s="345"/>
    </row>
    <row r="303" s="439" customFormat="true" ht="15" customHeight="true" x14ac:dyDescent="0.2">
      <c r="A303" s="491"/>
      <c r="B303" s="492"/>
      <c r="C303" s="441"/>
      <c r="D303" s="441"/>
      <c r="Z303" s="346"/>
      <c r="AA303" s="346"/>
      <c r="AB303" s="346"/>
      <c r="AC303" s="346"/>
      <c r="AD303" s="346"/>
      <c r="AE303" s="346"/>
      <c r="AF303" s="346"/>
      <c r="AG303" s="346"/>
      <c r="AH303" s="346"/>
      <c r="AI303" s="346"/>
      <c r="AJ303" s="346"/>
      <c r="AK303" s="346"/>
      <c r="AL303" s="346"/>
      <c r="AM303" s="346"/>
      <c r="AN303" s="346"/>
      <c r="AO303" s="346"/>
      <c r="AP303" s="346"/>
      <c r="AQ303" s="346"/>
      <c r="AR303" s="346"/>
      <c r="AS303" s="346"/>
      <c r="AT303" s="346"/>
      <c r="AU303" s="346"/>
      <c r="AV303" s="346"/>
      <c r="AW303" s="346"/>
      <c r="AX303" s="346"/>
      <c r="AY303" s="346"/>
      <c r="AZ303" s="346"/>
      <c r="BA303" s="319"/>
      <c r="BB303" s="317"/>
      <c r="BC303" s="317"/>
      <c r="BD303" s="317"/>
      <c r="BE303" s="317"/>
      <c r="BF303" s="317"/>
      <c r="BG303" s="317"/>
      <c r="BH303" s="317"/>
      <c r="BI303" s="317"/>
      <c r="BJ303" s="317"/>
      <c r="BK303" s="317"/>
      <c r="BL303" s="317"/>
      <c r="BM303" s="317"/>
      <c r="BN303" s="317"/>
      <c r="BO303" s="317"/>
      <c r="BP303" s="317"/>
      <c r="BQ303" s="317"/>
      <c r="BR303" s="317"/>
      <c r="BS303" s="317"/>
      <c r="BT303" s="317"/>
      <c r="BU303" s="317"/>
      <c r="BV303" s="317"/>
      <c r="BW303" s="317"/>
      <c r="BX303" s="317"/>
      <c r="BY303" s="319"/>
      <c r="BZ303" s="345"/>
      <c r="CA303" s="345"/>
      <c r="CB303" s="345"/>
      <c r="CC303" s="345"/>
      <c r="CD303" s="345"/>
      <c r="CE303" s="345"/>
      <c r="CF303" s="345"/>
      <c r="CG303" s="345"/>
      <c r="CH303" s="345"/>
      <c r="CI303" s="345"/>
      <c r="CJ303" s="345"/>
      <c r="CK303" s="345"/>
      <c r="CL303" s="345"/>
      <c r="CM303" s="345"/>
      <c r="CN303" s="345"/>
      <c r="CO303" s="345"/>
      <c r="CP303" s="345"/>
      <c r="CQ303" s="345"/>
      <c r="CR303" s="345"/>
      <c r="CS303" s="345"/>
      <c r="CT303" s="345"/>
      <c r="CU303" s="345"/>
      <c r="CV303" s="345"/>
      <c r="CW303" s="345"/>
      <c r="CX303" s="345"/>
      <c r="CY303" s="345"/>
      <c r="CZ303" s="345"/>
    </row>
    <row r="304" s="439" customFormat="true" ht="15" customHeight="true" x14ac:dyDescent="0.2">
      <c r="A304" s="491"/>
      <c r="B304" s="492"/>
      <c r="C304" s="441"/>
      <c r="D304" s="441"/>
      <c r="Z304" s="346"/>
      <c r="AA304" s="346"/>
      <c r="AB304" s="346"/>
      <c r="AC304" s="346"/>
      <c r="AD304" s="346"/>
      <c r="AE304" s="346"/>
      <c r="AF304" s="346"/>
      <c r="AG304" s="346"/>
      <c r="AH304" s="346"/>
      <c r="AI304" s="346"/>
      <c r="AJ304" s="346"/>
      <c r="AK304" s="346"/>
      <c r="AL304" s="346"/>
      <c r="AM304" s="346"/>
      <c r="AN304" s="346"/>
      <c r="AO304" s="346"/>
      <c r="AP304" s="346"/>
      <c r="AQ304" s="346"/>
      <c r="AR304" s="346"/>
      <c r="AS304" s="346"/>
      <c r="AT304" s="346"/>
      <c r="AU304" s="346"/>
      <c r="AV304" s="346"/>
      <c r="AW304" s="346"/>
      <c r="AX304" s="346"/>
      <c r="AY304" s="346"/>
      <c r="AZ304" s="346"/>
      <c r="BA304" s="319"/>
      <c r="BB304" s="317"/>
      <c r="BC304" s="317"/>
      <c r="BD304" s="317"/>
      <c r="BE304" s="317"/>
      <c r="BF304" s="317"/>
      <c r="BG304" s="317"/>
      <c r="BH304" s="317"/>
      <c r="BI304" s="317"/>
      <c r="BJ304" s="317"/>
      <c r="BK304" s="317"/>
      <c r="BL304" s="317"/>
      <c r="BM304" s="317"/>
      <c r="BN304" s="317"/>
      <c r="BO304" s="317"/>
      <c r="BP304" s="317"/>
      <c r="BQ304" s="317"/>
      <c r="BR304" s="317"/>
      <c r="BS304" s="317"/>
      <c r="BT304" s="317"/>
      <c r="BU304" s="317"/>
      <c r="BV304" s="317"/>
      <c r="BW304" s="317"/>
      <c r="BX304" s="317"/>
      <c r="BY304" s="319"/>
      <c r="BZ304" s="345"/>
      <c r="CA304" s="345"/>
      <c r="CB304" s="345"/>
      <c r="CC304" s="345"/>
      <c r="CD304" s="345"/>
      <c r="CE304" s="345"/>
      <c r="CF304" s="345"/>
      <c r="CG304" s="345"/>
      <c r="CH304" s="345"/>
      <c r="CI304" s="345"/>
      <c r="CJ304" s="345"/>
      <c r="CK304" s="345"/>
      <c r="CL304" s="345"/>
      <c r="CM304" s="345"/>
      <c r="CN304" s="345"/>
      <c r="CO304" s="345"/>
      <c r="CP304" s="345"/>
      <c r="CQ304" s="345"/>
      <c r="CR304" s="345"/>
      <c r="CS304" s="345"/>
      <c r="CT304" s="345"/>
      <c r="CU304" s="345"/>
      <c r="CV304" s="345"/>
      <c r="CW304" s="345"/>
      <c r="CX304" s="345"/>
      <c r="CY304" s="345"/>
      <c r="CZ304" s="345"/>
    </row>
    <row r="305" s="439" customFormat="true" ht="15" customHeight="true" x14ac:dyDescent="0.2">
      <c r="A305" s="491"/>
      <c r="B305" s="492"/>
      <c r="C305" s="441"/>
      <c r="D305" s="441"/>
      <c r="Z305" s="346"/>
      <c r="AA305" s="346"/>
      <c r="AB305" s="346"/>
      <c r="AC305" s="346"/>
      <c r="AD305" s="346"/>
      <c r="AE305" s="346"/>
      <c r="AF305" s="346"/>
      <c r="AG305" s="346"/>
      <c r="AH305" s="346"/>
      <c r="AI305" s="346"/>
      <c r="AJ305" s="346"/>
      <c r="AK305" s="346"/>
      <c r="AL305" s="346"/>
      <c r="AM305" s="346"/>
      <c r="AN305" s="346"/>
      <c r="AO305" s="346"/>
      <c r="AP305" s="346"/>
      <c r="AQ305" s="346"/>
      <c r="AR305" s="346"/>
      <c r="AS305" s="346"/>
      <c r="AT305" s="346"/>
      <c r="AU305" s="346"/>
      <c r="AV305" s="346"/>
      <c r="AW305" s="346"/>
      <c r="AX305" s="346"/>
      <c r="AY305" s="346"/>
      <c r="AZ305" s="346"/>
      <c r="BA305" s="319"/>
      <c r="BB305" s="317"/>
      <c r="BC305" s="317"/>
      <c r="BD305" s="317"/>
      <c r="BE305" s="317"/>
      <c r="BF305" s="317"/>
      <c r="BG305" s="317"/>
      <c r="BH305" s="317"/>
      <c r="BI305" s="317"/>
      <c r="BJ305" s="317"/>
      <c r="BK305" s="317"/>
      <c r="BL305" s="317"/>
      <c r="BM305" s="317"/>
      <c r="BN305" s="317"/>
      <c r="BO305" s="317"/>
      <c r="BP305" s="317"/>
      <c r="BQ305" s="317"/>
      <c r="BR305" s="317"/>
      <c r="BS305" s="317"/>
      <c r="BT305" s="317"/>
      <c r="BU305" s="317"/>
      <c r="BV305" s="317"/>
      <c r="BW305" s="317"/>
      <c r="BX305" s="317"/>
      <c r="BY305" s="319"/>
      <c r="BZ305" s="345"/>
      <c r="CA305" s="345"/>
      <c r="CB305" s="345"/>
      <c r="CC305" s="345"/>
      <c r="CD305" s="345"/>
      <c r="CE305" s="345"/>
      <c r="CF305" s="345"/>
      <c r="CG305" s="345"/>
      <c r="CH305" s="345"/>
      <c r="CI305" s="345"/>
      <c r="CJ305" s="345"/>
      <c r="CK305" s="345"/>
      <c r="CL305" s="345"/>
      <c r="CM305" s="345"/>
      <c r="CN305" s="345"/>
      <c r="CO305" s="345"/>
      <c r="CP305" s="345"/>
      <c r="CQ305" s="345"/>
      <c r="CR305" s="345"/>
      <c r="CS305" s="345"/>
      <c r="CT305" s="345"/>
      <c r="CU305" s="345"/>
      <c r="CV305" s="345"/>
      <c r="CW305" s="345"/>
      <c r="CX305" s="345"/>
      <c r="CY305" s="345"/>
      <c r="CZ305" s="345"/>
    </row>
    <row r="306" s="439" customFormat="true" ht="15" customHeight="true" x14ac:dyDescent="0.2">
      <c r="B306" s="438"/>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19"/>
      <c r="BB306" s="317"/>
      <c r="BC306" s="317"/>
      <c r="BD306" s="317"/>
      <c r="BE306" s="317"/>
      <c r="BF306" s="317"/>
      <c r="BG306" s="317"/>
      <c r="BH306" s="317"/>
      <c r="BI306" s="317"/>
      <c r="BJ306" s="317"/>
      <c r="BK306" s="317"/>
      <c r="BL306" s="317"/>
      <c r="BM306" s="317"/>
      <c r="BN306" s="317"/>
      <c r="BO306" s="317"/>
      <c r="BP306" s="317"/>
      <c r="BQ306" s="317"/>
      <c r="BR306" s="317"/>
      <c r="BS306" s="317"/>
      <c r="BT306" s="317"/>
      <c r="BU306" s="317"/>
      <c r="BV306" s="317"/>
      <c r="BW306" s="317"/>
      <c r="BX306" s="317"/>
      <c r="BY306" s="319"/>
      <c r="BZ306" s="345"/>
      <c r="CA306" s="345"/>
      <c r="CB306" s="345"/>
      <c r="CC306" s="345"/>
      <c r="CD306" s="345"/>
      <c r="CE306" s="345"/>
      <c r="CF306" s="345"/>
      <c r="CG306" s="345"/>
      <c r="CH306" s="345"/>
      <c r="CI306" s="345"/>
      <c r="CJ306" s="345"/>
      <c r="CK306" s="345"/>
      <c r="CL306" s="345"/>
      <c r="CM306" s="345"/>
      <c r="CN306" s="345"/>
      <c r="CO306" s="345"/>
      <c r="CP306" s="345"/>
      <c r="CQ306" s="345"/>
      <c r="CR306" s="345"/>
      <c r="CS306" s="345"/>
      <c r="CT306" s="345"/>
      <c r="CU306" s="345"/>
      <c r="CV306" s="345"/>
      <c r="CW306" s="345"/>
      <c r="CX306" s="345"/>
      <c r="CY306" s="345"/>
      <c r="CZ306" s="345"/>
    </row>
    <row r="307" s="439" customFormat="true" ht="15" customHeight="true" x14ac:dyDescent="0.2">
      <c r="B307" s="438"/>
      <c r="Z307" s="346"/>
      <c r="AA307" s="346"/>
      <c r="AB307" s="346"/>
      <c r="AC307" s="346"/>
      <c r="AD307" s="346"/>
      <c r="AE307" s="346"/>
      <c r="AF307" s="346"/>
      <c r="AG307" s="346"/>
      <c r="AH307" s="346"/>
      <c r="AI307" s="346"/>
      <c r="AJ307" s="346"/>
      <c r="AK307" s="346"/>
      <c r="AL307" s="346"/>
      <c r="AM307" s="346"/>
      <c r="AN307" s="346"/>
      <c r="AO307" s="346"/>
      <c r="AP307" s="346"/>
      <c r="AQ307" s="346"/>
      <c r="AR307" s="346"/>
      <c r="AS307" s="346"/>
      <c r="AT307" s="346"/>
      <c r="AU307" s="346"/>
      <c r="AV307" s="346"/>
      <c r="AW307" s="346"/>
      <c r="AX307" s="346"/>
      <c r="AY307" s="346"/>
      <c r="AZ307" s="346"/>
      <c r="BA307" s="319"/>
      <c r="BB307" s="317"/>
      <c r="BC307" s="317"/>
      <c r="BD307" s="317"/>
      <c r="BE307" s="317"/>
      <c r="BF307" s="317"/>
      <c r="BG307" s="317"/>
      <c r="BH307" s="317"/>
      <c r="BI307" s="317"/>
      <c r="BJ307" s="317"/>
      <c r="BK307" s="317"/>
      <c r="BL307" s="317"/>
      <c r="BM307" s="317"/>
      <c r="BN307" s="317"/>
      <c r="BO307" s="317"/>
      <c r="BP307" s="317"/>
      <c r="BQ307" s="317"/>
      <c r="BR307" s="317"/>
      <c r="BS307" s="317"/>
      <c r="BT307" s="317"/>
      <c r="BU307" s="317"/>
      <c r="BV307" s="317"/>
      <c r="BW307" s="317"/>
      <c r="BX307" s="317"/>
      <c r="BY307" s="319"/>
      <c r="BZ307" s="345"/>
      <c r="CA307" s="345"/>
      <c r="CB307" s="345"/>
      <c r="CC307" s="345"/>
      <c r="CD307" s="345"/>
      <c r="CE307" s="345"/>
      <c r="CF307" s="345"/>
      <c r="CG307" s="345"/>
      <c r="CH307" s="345"/>
      <c r="CI307" s="345"/>
      <c r="CJ307" s="345"/>
      <c r="CK307" s="345"/>
      <c r="CL307" s="345"/>
      <c r="CM307" s="345"/>
      <c r="CN307" s="345"/>
      <c r="CO307" s="345"/>
      <c r="CP307" s="345"/>
      <c r="CQ307" s="345"/>
      <c r="CR307" s="345"/>
      <c r="CS307" s="345"/>
      <c r="CT307" s="345"/>
      <c r="CU307" s="345"/>
      <c r="CV307" s="345"/>
      <c r="CW307" s="345"/>
      <c r="CX307" s="345"/>
      <c r="CY307" s="345"/>
      <c r="CZ307" s="345"/>
    </row>
    <row r="308" s="439" customFormat="true" ht="15" customHeight="true" x14ac:dyDescent="0.2">
      <c r="B308" s="438"/>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19"/>
      <c r="BB308" s="317"/>
      <c r="BC308" s="317"/>
      <c r="BD308" s="317"/>
      <c r="BE308" s="317"/>
      <c r="BF308" s="317"/>
      <c r="BG308" s="317"/>
      <c r="BH308" s="317"/>
      <c r="BI308" s="317"/>
      <c r="BJ308" s="317"/>
      <c r="BK308" s="317"/>
      <c r="BL308" s="317"/>
      <c r="BM308" s="317"/>
      <c r="BN308" s="317"/>
      <c r="BO308" s="317"/>
      <c r="BP308" s="317"/>
      <c r="BQ308" s="317"/>
      <c r="BR308" s="317"/>
      <c r="BS308" s="317"/>
      <c r="BT308" s="317"/>
      <c r="BU308" s="317"/>
      <c r="BV308" s="317"/>
      <c r="BW308" s="317"/>
      <c r="BX308" s="317"/>
      <c r="BY308" s="319"/>
      <c r="BZ308" s="345"/>
      <c r="CA308" s="345"/>
      <c r="CB308" s="345"/>
      <c r="CC308" s="345"/>
      <c r="CD308" s="345"/>
      <c r="CE308" s="345"/>
      <c r="CF308" s="345"/>
      <c r="CG308" s="345"/>
      <c r="CH308" s="345"/>
      <c r="CI308" s="345"/>
      <c r="CJ308" s="345"/>
      <c r="CK308" s="345"/>
      <c r="CL308" s="345"/>
      <c r="CM308" s="345"/>
      <c r="CN308" s="345"/>
      <c r="CO308" s="345"/>
      <c r="CP308" s="345"/>
      <c r="CQ308" s="345"/>
      <c r="CR308" s="345"/>
      <c r="CS308" s="345"/>
      <c r="CT308" s="345"/>
      <c r="CU308" s="345"/>
      <c r="CV308" s="345"/>
      <c r="CW308" s="345"/>
      <c r="CX308" s="345"/>
      <c r="CY308" s="345"/>
      <c r="CZ308" s="345"/>
    </row>
    <row r="309" s="439" customFormat="true" ht="15" customHeight="true" x14ac:dyDescent="0.2">
      <c r="B309" s="438"/>
      <c r="Z309" s="346"/>
      <c r="AA309" s="346"/>
      <c r="AB309" s="346"/>
      <c r="AC309" s="346"/>
      <c r="AD309" s="346"/>
      <c r="AE309" s="346"/>
      <c r="AF309" s="346"/>
      <c r="AG309" s="346"/>
      <c r="AH309" s="346"/>
      <c r="AI309" s="346"/>
      <c r="AJ309" s="346"/>
      <c r="AK309" s="346"/>
      <c r="AL309" s="346"/>
      <c r="AM309" s="346"/>
      <c r="AN309" s="346"/>
      <c r="AO309" s="346"/>
      <c r="AP309" s="346"/>
      <c r="AQ309" s="346"/>
      <c r="AR309" s="346"/>
      <c r="AS309" s="346"/>
      <c r="AT309" s="346"/>
      <c r="AU309" s="346"/>
      <c r="AV309" s="346"/>
      <c r="AW309" s="346"/>
      <c r="AX309" s="346"/>
      <c r="AY309" s="346"/>
      <c r="AZ309" s="346"/>
      <c r="BA309" s="319"/>
      <c r="BB309" s="317"/>
      <c r="BC309" s="317"/>
      <c r="BD309" s="317"/>
      <c r="BE309" s="317"/>
      <c r="BF309" s="317"/>
      <c r="BG309" s="317"/>
      <c r="BH309" s="317"/>
      <c r="BI309" s="317"/>
      <c r="BJ309" s="317"/>
      <c r="BK309" s="317"/>
      <c r="BL309" s="317"/>
      <c r="BM309" s="317"/>
      <c r="BN309" s="317"/>
      <c r="BO309" s="317"/>
      <c r="BP309" s="317"/>
      <c r="BQ309" s="317"/>
      <c r="BR309" s="317"/>
      <c r="BS309" s="317"/>
      <c r="BT309" s="317"/>
      <c r="BU309" s="317"/>
      <c r="BV309" s="317"/>
      <c r="BW309" s="317"/>
      <c r="BX309" s="317"/>
      <c r="BY309" s="319"/>
      <c r="BZ309" s="345"/>
      <c r="CA309" s="345"/>
      <c r="CB309" s="345"/>
      <c r="CC309" s="345"/>
      <c r="CD309" s="345"/>
      <c r="CE309" s="345"/>
      <c r="CF309" s="345"/>
      <c r="CG309" s="345"/>
      <c r="CH309" s="345"/>
      <c r="CI309" s="345"/>
      <c r="CJ309" s="345"/>
      <c r="CK309" s="345"/>
      <c r="CL309" s="345"/>
      <c r="CM309" s="345"/>
      <c r="CN309" s="345"/>
      <c r="CO309" s="345"/>
      <c r="CP309" s="345"/>
      <c r="CQ309" s="345"/>
      <c r="CR309" s="345"/>
      <c r="CS309" s="345"/>
      <c r="CT309" s="345"/>
      <c r="CU309" s="345"/>
      <c r="CV309" s="345"/>
      <c r="CW309" s="345"/>
      <c r="CX309" s="345"/>
      <c r="CY309" s="345"/>
      <c r="CZ309" s="345"/>
    </row>
    <row r="310" s="439" customFormat="true" ht="15" customHeight="true" x14ac:dyDescent="0.2">
      <c r="B310" s="438"/>
      <c r="Z310" s="346"/>
      <c r="AA310" s="346"/>
      <c r="AB310" s="346"/>
      <c r="AC310" s="346"/>
      <c r="AD310" s="346"/>
      <c r="AE310" s="346"/>
      <c r="AF310" s="346"/>
      <c r="AG310" s="346"/>
      <c r="AH310" s="346"/>
      <c r="AI310" s="346"/>
      <c r="AJ310" s="346"/>
      <c r="AK310" s="346"/>
      <c r="AL310" s="346"/>
      <c r="AM310" s="346"/>
      <c r="AN310" s="346"/>
      <c r="AO310" s="346"/>
      <c r="AP310" s="346"/>
      <c r="AQ310" s="346"/>
      <c r="AR310" s="346"/>
      <c r="AS310" s="346"/>
      <c r="AT310" s="346"/>
      <c r="AU310" s="346"/>
      <c r="AV310" s="346"/>
      <c r="AW310" s="346"/>
      <c r="AX310" s="346"/>
      <c r="AY310" s="346"/>
      <c r="AZ310" s="346"/>
      <c r="BA310" s="319"/>
      <c r="BB310" s="317"/>
      <c r="BC310" s="317"/>
      <c r="BD310" s="317"/>
      <c r="BE310" s="317"/>
      <c r="BF310" s="317"/>
      <c r="BG310" s="317"/>
      <c r="BH310" s="317"/>
      <c r="BI310" s="317"/>
      <c r="BJ310" s="317"/>
      <c r="BK310" s="317"/>
      <c r="BL310" s="317"/>
      <c r="BM310" s="317"/>
      <c r="BN310" s="317"/>
      <c r="BO310" s="317"/>
      <c r="BP310" s="317"/>
      <c r="BQ310" s="317"/>
      <c r="BR310" s="317"/>
      <c r="BS310" s="317"/>
      <c r="BT310" s="317"/>
      <c r="BU310" s="317"/>
      <c r="BV310" s="317"/>
      <c r="BW310" s="317"/>
      <c r="BX310" s="317"/>
      <c r="BY310" s="319"/>
      <c r="BZ310" s="345"/>
      <c r="CA310" s="345"/>
      <c r="CB310" s="345"/>
      <c r="CC310" s="345"/>
      <c r="CD310" s="345"/>
      <c r="CE310" s="345"/>
      <c r="CF310" s="345"/>
      <c r="CG310" s="345"/>
      <c r="CH310" s="345"/>
      <c r="CI310" s="345"/>
      <c r="CJ310" s="345"/>
      <c r="CK310" s="345"/>
      <c r="CL310" s="345"/>
      <c r="CM310" s="345"/>
      <c r="CN310" s="345"/>
      <c r="CO310" s="345"/>
      <c r="CP310" s="345"/>
      <c r="CQ310" s="345"/>
      <c r="CR310" s="345"/>
      <c r="CS310" s="345"/>
      <c r="CT310" s="345"/>
      <c r="CU310" s="345"/>
      <c r="CV310" s="345"/>
      <c r="CW310" s="345"/>
      <c r="CX310" s="345"/>
      <c r="CY310" s="345"/>
      <c r="CZ310" s="345"/>
    </row>
    <row r="311" s="439" customFormat="true" ht="15" customHeight="true" x14ac:dyDescent="0.2">
      <c r="B311" s="438"/>
      <c r="Z311" s="346"/>
      <c r="AA311" s="346"/>
      <c r="AB311" s="346"/>
      <c r="AC311" s="346"/>
      <c r="AD311" s="346"/>
      <c r="AE311" s="346"/>
      <c r="AF311" s="346"/>
      <c r="AG311" s="346"/>
      <c r="AH311" s="346"/>
      <c r="AI311" s="346"/>
      <c r="AJ311" s="346"/>
      <c r="AK311" s="346"/>
      <c r="AL311" s="346"/>
      <c r="AM311" s="346"/>
      <c r="AN311" s="346"/>
      <c r="AO311" s="346"/>
      <c r="AP311" s="346"/>
      <c r="AQ311" s="346"/>
      <c r="AR311" s="346"/>
      <c r="AS311" s="346"/>
      <c r="AT311" s="346"/>
      <c r="AU311" s="346"/>
      <c r="AV311" s="346"/>
      <c r="AW311" s="346"/>
      <c r="AX311" s="346"/>
      <c r="AY311" s="346"/>
      <c r="AZ311" s="346"/>
      <c r="BA311" s="319"/>
      <c r="BB311" s="317"/>
      <c r="BC311" s="317"/>
      <c r="BD311" s="317"/>
      <c r="BE311" s="317"/>
      <c r="BF311" s="317"/>
      <c r="BG311" s="317"/>
      <c r="BH311" s="317"/>
      <c r="BI311" s="317"/>
      <c r="BJ311" s="317"/>
      <c r="BK311" s="317"/>
      <c r="BL311" s="317"/>
      <c r="BM311" s="317"/>
      <c r="BN311" s="317"/>
      <c r="BO311" s="317"/>
      <c r="BP311" s="317"/>
      <c r="BQ311" s="317"/>
      <c r="BR311" s="317"/>
      <c r="BS311" s="317"/>
      <c r="BT311" s="317"/>
      <c r="BU311" s="317"/>
      <c r="BV311" s="317"/>
      <c r="BW311" s="317"/>
      <c r="BX311" s="317"/>
      <c r="BY311" s="319"/>
      <c r="BZ311" s="345"/>
      <c r="CA311" s="345"/>
      <c r="CB311" s="345"/>
      <c r="CC311" s="345"/>
      <c r="CD311" s="345"/>
      <c r="CE311" s="345"/>
      <c r="CF311" s="345"/>
      <c r="CG311" s="345"/>
      <c r="CH311" s="345"/>
      <c r="CI311" s="345"/>
      <c r="CJ311" s="345"/>
      <c r="CK311" s="345"/>
      <c r="CL311" s="345"/>
      <c r="CM311" s="345"/>
      <c r="CN311" s="345"/>
      <c r="CO311" s="345"/>
      <c r="CP311" s="345"/>
      <c r="CQ311" s="345"/>
      <c r="CR311" s="345"/>
      <c r="CS311" s="345"/>
      <c r="CT311" s="345"/>
      <c r="CU311" s="345"/>
      <c r="CV311" s="345"/>
      <c r="CW311" s="345"/>
      <c r="CX311" s="345"/>
      <c r="CY311" s="345"/>
      <c r="CZ311" s="345"/>
    </row>
    <row r="312" s="439" customFormat="true" ht="15" customHeight="true" x14ac:dyDescent="0.2">
      <c r="B312" s="438"/>
      <c r="Z312" s="346"/>
      <c r="AA312" s="346"/>
      <c r="AB312" s="346"/>
      <c r="AC312" s="346"/>
      <c r="AD312" s="346"/>
      <c r="AE312" s="346"/>
      <c r="AF312" s="346"/>
      <c r="AG312" s="346"/>
      <c r="AH312" s="346"/>
      <c r="AI312" s="346"/>
      <c r="AJ312" s="346"/>
      <c r="AK312" s="346"/>
      <c r="AL312" s="346"/>
      <c r="AM312" s="346"/>
      <c r="AN312" s="346"/>
      <c r="AO312" s="346"/>
      <c r="AP312" s="346"/>
      <c r="AQ312" s="346"/>
      <c r="AR312" s="346"/>
      <c r="AS312" s="346"/>
      <c r="AT312" s="346"/>
      <c r="AU312" s="346"/>
      <c r="AV312" s="346"/>
      <c r="AW312" s="346"/>
      <c r="AX312" s="346"/>
      <c r="AY312" s="346"/>
      <c r="AZ312" s="346"/>
      <c r="BA312" s="319"/>
      <c r="BB312" s="317"/>
      <c r="BC312" s="317"/>
      <c r="BD312" s="317"/>
      <c r="BE312" s="317"/>
      <c r="BF312" s="317"/>
      <c r="BG312" s="317"/>
      <c r="BH312" s="317"/>
      <c r="BI312" s="317"/>
      <c r="BJ312" s="317"/>
      <c r="BK312" s="317"/>
      <c r="BL312" s="317"/>
      <c r="BM312" s="317"/>
      <c r="BN312" s="317"/>
      <c r="BO312" s="317"/>
      <c r="BP312" s="317"/>
      <c r="BQ312" s="317"/>
      <c r="BR312" s="317"/>
      <c r="BS312" s="317"/>
      <c r="BT312" s="317"/>
      <c r="BU312" s="317"/>
      <c r="BV312" s="317"/>
      <c r="BW312" s="317"/>
      <c r="BX312" s="317"/>
      <c r="BY312" s="319"/>
      <c r="BZ312" s="345"/>
      <c r="CA312" s="345"/>
      <c r="CB312" s="345"/>
      <c r="CC312" s="345"/>
      <c r="CD312" s="345"/>
      <c r="CE312" s="345"/>
      <c r="CF312" s="345"/>
      <c r="CG312" s="345"/>
      <c r="CH312" s="345"/>
      <c r="CI312" s="345"/>
      <c r="CJ312" s="345"/>
      <c r="CK312" s="345"/>
      <c r="CL312" s="345"/>
      <c r="CM312" s="345"/>
      <c r="CN312" s="345"/>
      <c r="CO312" s="345"/>
      <c r="CP312" s="345"/>
      <c r="CQ312" s="345"/>
      <c r="CR312" s="345"/>
      <c r="CS312" s="345"/>
      <c r="CT312" s="345"/>
      <c r="CU312" s="345"/>
      <c r="CV312" s="345"/>
      <c r="CW312" s="345"/>
      <c r="CX312" s="345"/>
      <c r="CY312" s="345"/>
      <c r="CZ312" s="345"/>
    </row>
    <row r="313" s="439" customFormat="true" ht="15" customHeight="true" x14ac:dyDescent="0.2">
      <c r="B313" s="438"/>
      <c r="Z313" s="346"/>
      <c r="AA313" s="346"/>
      <c r="AB313" s="346"/>
      <c r="AC313" s="346"/>
      <c r="AD313" s="346"/>
      <c r="AE313" s="346"/>
      <c r="AF313" s="346"/>
      <c r="AG313" s="346"/>
      <c r="AH313" s="346"/>
      <c r="AI313" s="346"/>
      <c r="AJ313" s="346"/>
      <c r="AK313" s="346"/>
      <c r="AL313" s="346"/>
      <c r="AM313" s="346"/>
      <c r="AN313" s="346"/>
      <c r="AO313" s="346"/>
      <c r="AP313" s="346"/>
      <c r="AQ313" s="346"/>
      <c r="AR313" s="346"/>
      <c r="AS313" s="346"/>
      <c r="AT313" s="346"/>
      <c r="AU313" s="346"/>
      <c r="AV313" s="346"/>
      <c r="AW313" s="346"/>
      <c r="AX313" s="346"/>
      <c r="AY313" s="346"/>
      <c r="AZ313" s="346"/>
      <c r="BA313" s="319"/>
      <c r="BB313" s="317"/>
      <c r="BC313" s="317"/>
      <c r="BD313" s="317"/>
      <c r="BE313" s="317"/>
      <c r="BF313" s="317"/>
      <c r="BG313" s="317"/>
      <c r="BH313" s="317"/>
      <c r="BI313" s="317"/>
      <c r="BJ313" s="317"/>
      <c r="BK313" s="317"/>
      <c r="BL313" s="317"/>
      <c r="BM313" s="317"/>
      <c r="BN313" s="317"/>
      <c r="BO313" s="317"/>
      <c r="BP313" s="317"/>
      <c r="BQ313" s="317"/>
      <c r="BR313" s="317"/>
      <c r="BS313" s="317"/>
      <c r="BT313" s="317"/>
      <c r="BU313" s="317"/>
      <c r="BV313" s="317"/>
      <c r="BW313" s="317"/>
      <c r="BX313" s="317"/>
      <c r="BY313" s="319"/>
      <c r="BZ313" s="345"/>
      <c r="CA313" s="345"/>
      <c r="CB313" s="345"/>
      <c r="CC313" s="345"/>
      <c r="CD313" s="345"/>
      <c r="CE313" s="345"/>
      <c r="CF313" s="345"/>
      <c r="CG313" s="345"/>
      <c r="CH313" s="345"/>
      <c r="CI313" s="345"/>
      <c r="CJ313" s="345"/>
      <c r="CK313" s="345"/>
      <c r="CL313" s="345"/>
      <c r="CM313" s="345"/>
      <c r="CN313" s="345"/>
      <c r="CO313" s="345"/>
      <c r="CP313" s="345"/>
      <c r="CQ313" s="345"/>
      <c r="CR313" s="345"/>
      <c r="CS313" s="345"/>
      <c r="CT313" s="345"/>
      <c r="CU313" s="345"/>
      <c r="CV313" s="345"/>
      <c r="CW313" s="345"/>
      <c r="CX313" s="345"/>
      <c r="CY313" s="345"/>
      <c r="CZ313" s="345"/>
    </row>
    <row r="314" s="439" customFormat="true" ht="15" customHeight="true" x14ac:dyDescent="0.2">
      <c r="B314" s="438"/>
      <c r="Z314" s="346"/>
      <c r="AA314" s="346"/>
      <c r="AB314" s="346"/>
      <c r="AC314" s="346"/>
      <c r="AD314" s="346"/>
      <c r="AE314" s="346"/>
      <c r="AF314" s="346"/>
      <c r="AG314" s="346"/>
      <c r="AH314" s="346"/>
      <c r="AI314" s="346"/>
      <c r="AJ314" s="346"/>
      <c r="AK314" s="346"/>
      <c r="AL314" s="346"/>
      <c r="AM314" s="346"/>
      <c r="AN314" s="346"/>
      <c r="AO314" s="346"/>
      <c r="AP314" s="346"/>
      <c r="AQ314" s="346"/>
      <c r="AR314" s="346"/>
      <c r="AS314" s="346"/>
      <c r="AT314" s="346"/>
      <c r="AU314" s="346"/>
      <c r="AV314" s="346"/>
      <c r="AW314" s="346"/>
      <c r="AX314" s="346"/>
      <c r="AY314" s="346"/>
      <c r="AZ314" s="346"/>
      <c r="BA314" s="319"/>
      <c r="BB314" s="317"/>
      <c r="BC314" s="317"/>
      <c r="BD314" s="317"/>
      <c r="BE314" s="317"/>
      <c r="BF314" s="317"/>
      <c r="BG314" s="317"/>
      <c r="BH314" s="317"/>
      <c r="BI314" s="317"/>
      <c r="BJ314" s="317"/>
      <c r="BK314" s="317"/>
      <c r="BL314" s="317"/>
      <c r="BM314" s="317"/>
      <c r="BN314" s="317"/>
      <c r="BO314" s="317"/>
      <c r="BP314" s="317"/>
      <c r="BQ314" s="317"/>
      <c r="BR314" s="317"/>
      <c r="BS314" s="317"/>
      <c r="BT314" s="317"/>
      <c r="BU314" s="317"/>
      <c r="BV314" s="317"/>
      <c r="BW314" s="317"/>
      <c r="BX314" s="317"/>
      <c r="BY314" s="319"/>
      <c r="BZ314" s="345"/>
      <c r="CA314" s="345"/>
      <c r="CB314" s="345"/>
      <c r="CC314" s="345"/>
      <c r="CD314" s="345"/>
      <c r="CE314" s="345"/>
      <c r="CF314" s="345"/>
      <c r="CG314" s="345"/>
      <c r="CH314" s="345"/>
      <c r="CI314" s="345"/>
      <c r="CJ314" s="345"/>
      <c r="CK314" s="345"/>
      <c r="CL314" s="345"/>
      <c r="CM314" s="345"/>
      <c r="CN314" s="345"/>
      <c r="CO314" s="345"/>
      <c r="CP314" s="345"/>
      <c r="CQ314" s="345"/>
      <c r="CR314" s="345"/>
      <c r="CS314" s="345"/>
      <c r="CT314" s="345"/>
      <c r="CU314" s="345"/>
      <c r="CV314" s="345"/>
      <c r="CW314" s="345"/>
      <c r="CX314" s="345"/>
      <c r="CY314" s="345"/>
      <c r="CZ314" s="345"/>
    </row>
    <row r="315" s="439" customFormat="true" ht="15" customHeight="true" x14ac:dyDescent="0.2">
      <c r="B315" s="438"/>
      <c r="Z315" s="346"/>
      <c r="AA315" s="346"/>
      <c r="AB315" s="346"/>
      <c r="AC315" s="346"/>
      <c r="AD315" s="346"/>
      <c r="AE315" s="346"/>
      <c r="AF315" s="346"/>
      <c r="AG315" s="346"/>
      <c r="AH315" s="346"/>
      <c r="AI315" s="346"/>
      <c r="AJ315" s="346"/>
      <c r="AK315" s="346"/>
      <c r="AL315" s="346"/>
      <c r="AM315" s="346"/>
      <c r="AN315" s="346"/>
      <c r="AO315" s="346"/>
      <c r="AP315" s="346"/>
      <c r="AQ315" s="346"/>
      <c r="AR315" s="346"/>
      <c r="AS315" s="346"/>
      <c r="AT315" s="346"/>
      <c r="AU315" s="346"/>
      <c r="AV315" s="346"/>
      <c r="AW315" s="346"/>
      <c r="AX315" s="346"/>
      <c r="AY315" s="346"/>
      <c r="AZ315" s="346"/>
      <c r="BA315" s="319"/>
      <c r="BB315" s="317"/>
      <c r="BC315" s="317"/>
      <c r="BD315" s="317"/>
      <c r="BE315" s="317"/>
      <c r="BF315" s="317"/>
      <c r="BG315" s="317"/>
      <c r="BH315" s="317"/>
      <c r="BI315" s="317"/>
      <c r="BJ315" s="317"/>
      <c r="BK315" s="317"/>
      <c r="BL315" s="317"/>
      <c r="BM315" s="317"/>
      <c r="BN315" s="317"/>
      <c r="BO315" s="317"/>
      <c r="BP315" s="317"/>
      <c r="BQ315" s="317"/>
      <c r="BR315" s="317"/>
      <c r="BS315" s="317"/>
      <c r="BT315" s="317"/>
      <c r="BU315" s="317"/>
      <c r="BV315" s="317"/>
      <c r="BW315" s="317"/>
      <c r="BX315" s="317"/>
      <c r="BY315" s="319"/>
      <c r="BZ315" s="345"/>
      <c r="CA315" s="345"/>
      <c r="CB315" s="345"/>
      <c r="CC315" s="345"/>
      <c r="CD315" s="345"/>
      <c r="CE315" s="345"/>
      <c r="CF315" s="345"/>
      <c r="CG315" s="345"/>
      <c r="CH315" s="345"/>
      <c r="CI315" s="345"/>
      <c r="CJ315" s="345"/>
      <c r="CK315" s="345"/>
      <c r="CL315" s="345"/>
      <c r="CM315" s="345"/>
      <c r="CN315" s="345"/>
      <c r="CO315" s="345"/>
      <c r="CP315" s="345"/>
      <c r="CQ315" s="345"/>
      <c r="CR315" s="345"/>
      <c r="CS315" s="345"/>
      <c r="CT315" s="345"/>
      <c r="CU315" s="345"/>
      <c r="CV315" s="345"/>
      <c r="CW315" s="345"/>
      <c r="CX315" s="345"/>
      <c r="CY315" s="345"/>
      <c r="CZ315" s="345"/>
    </row>
    <row r="316" s="439" customFormat="true" ht="15" customHeight="true" x14ac:dyDescent="0.2">
      <c r="B316" s="438"/>
      <c r="Z316" s="346"/>
      <c r="AA316" s="346"/>
      <c r="AB316" s="346"/>
      <c r="AC316" s="346"/>
      <c r="AD316" s="346"/>
      <c r="AE316" s="346"/>
      <c r="AF316" s="346"/>
      <c r="AG316" s="346"/>
      <c r="AH316" s="346"/>
      <c r="AI316" s="346"/>
      <c r="AJ316" s="346"/>
      <c r="AK316" s="346"/>
      <c r="AL316" s="346"/>
      <c r="AM316" s="346"/>
      <c r="AN316" s="346"/>
      <c r="AO316" s="346"/>
      <c r="AP316" s="346"/>
      <c r="AQ316" s="346"/>
      <c r="AR316" s="346"/>
      <c r="AS316" s="346"/>
      <c r="AT316" s="346"/>
      <c r="AU316" s="346"/>
      <c r="AV316" s="346"/>
      <c r="AW316" s="346"/>
      <c r="AX316" s="346"/>
      <c r="AY316" s="346"/>
      <c r="AZ316" s="346"/>
      <c r="BA316" s="319"/>
      <c r="BB316" s="317"/>
      <c r="BC316" s="317"/>
      <c r="BD316" s="317"/>
      <c r="BE316" s="317"/>
      <c r="BF316" s="317"/>
      <c r="BG316" s="317"/>
      <c r="BH316" s="317"/>
      <c r="BI316" s="317"/>
      <c r="BJ316" s="317"/>
      <c r="BK316" s="317"/>
      <c r="BL316" s="317"/>
      <c r="BM316" s="317"/>
      <c r="BN316" s="317"/>
      <c r="BO316" s="317"/>
      <c r="BP316" s="317"/>
      <c r="BQ316" s="317"/>
      <c r="BR316" s="317"/>
      <c r="BS316" s="317"/>
      <c r="BT316" s="317"/>
      <c r="BU316" s="317"/>
      <c r="BV316" s="317"/>
      <c r="BW316" s="317"/>
      <c r="BX316" s="317"/>
      <c r="BY316" s="319"/>
      <c r="BZ316" s="345"/>
      <c r="CA316" s="345"/>
      <c r="CB316" s="345"/>
      <c r="CC316" s="345"/>
      <c r="CD316" s="345"/>
      <c r="CE316" s="345"/>
      <c r="CF316" s="345"/>
      <c r="CG316" s="345"/>
      <c r="CH316" s="345"/>
      <c r="CI316" s="345"/>
      <c r="CJ316" s="345"/>
      <c r="CK316" s="345"/>
      <c r="CL316" s="345"/>
      <c r="CM316" s="345"/>
      <c r="CN316" s="345"/>
      <c r="CO316" s="345"/>
      <c r="CP316" s="345"/>
      <c r="CQ316" s="345"/>
      <c r="CR316" s="345"/>
      <c r="CS316" s="345"/>
      <c r="CT316" s="345"/>
      <c r="CU316" s="345"/>
      <c r="CV316" s="345"/>
      <c r="CW316" s="345"/>
      <c r="CX316" s="345"/>
      <c r="CY316" s="345"/>
      <c r="CZ316" s="345"/>
    </row>
    <row r="317" s="439" customFormat="true" ht="15" customHeight="true" x14ac:dyDescent="0.2">
      <c r="B317" s="438"/>
      <c r="Z317" s="346"/>
      <c r="AA317" s="346"/>
      <c r="AB317" s="346"/>
      <c r="AC317" s="346"/>
      <c r="AD317" s="346"/>
      <c r="AE317" s="346"/>
      <c r="AF317" s="346"/>
      <c r="AG317" s="346"/>
      <c r="AH317" s="346"/>
      <c r="AI317" s="346"/>
      <c r="AJ317" s="346"/>
      <c r="AK317" s="346"/>
      <c r="AL317" s="346"/>
      <c r="AM317" s="346"/>
      <c r="AN317" s="346"/>
      <c r="AO317" s="346"/>
      <c r="AP317" s="346"/>
      <c r="AQ317" s="346"/>
      <c r="AR317" s="346"/>
      <c r="AS317" s="346"/>
      <c r="AT317" s="346"/>
      <c r="AU317" s="346"/>
      <c r="AV317" s="346"/>
      <c r="AW317" s="346"/>
      <c r="AX317" s="346"/>
      <c r="AY317" s="346"/>
      <c r="AZ317" s="346"/>
      <c r="BA317" s="319"/>
      <c r="BB317" s="317"/>
      <c r="BC317" s="317"/>
      <c r="BD317" s="317"/>
      <c r="BE317" s="317"/>
      <c r="BF317" s="317"/>
      <c r="BG317" s="317"/>
      <c r="BH317" s="317"/>
      <c r="BI317" s="317"/>
      <c r="BJ317" s="317"/>
      <c r="BK317" s="317"/>
      <c r="BL317" s="317"/>
      <c r="BM317" s="317"/>
      <c r="BN317" s="317"/>
      <c r="BO317" s="317"/>
      <c r="BP317" s="317"/>
      <c r="BQ317" s="317"/>
      <c r="BR317" s="317"/>
      <c r="BS317" s="317"/>
      <c r="BT317" s="317"/>
      <c r="BU317" s="317"/>
      <c r="BV317" s="317"/>
      <c r="BW317" s="317"/>
      <c r="BX317" s="317"/>
      <c r="BY317" s="319"/>
      <c r="BZ317" s="345"/>
      <c r="CA317" s="345"/>
      <c r="CB317" s="345"/>
      <c r="CC317" s="345"/>
      <c r="CD317" s="345"/>
      <c r="CE317" s="345"/>
      <c r="CF317" s="345"/>
      <c r="CG317" s="345"/>
      <c r="CH317" s="345"/>
      <c r="CI317" s="345"/>
      <c r="CJ317" s="345"/>
      <c r="CK317" s="345"/>
      <c r="CL317" s="345"/>
      <c r="CM317" s="345"/>
      <c r="CN317" s="345"/>
      <c r="CO317" s="345"/>
      <c r="CP317" s="345"/>
      <c r="CQ317" s="345"/>
      <c r="CR317" s="345"/>
      <c r="CS317" s="345"/>
      <c r="CT317" s="345"/>
      <c r="CU317" s="345"/>
      <c r="CV317" s="345"/>
      <c r="CW317" s="345"/>
      <c r="CX317" s="345"/>
      <c r="CY317" s="345"/>
      <c r="CZ317" s="345"/>
    </row>
    <row r="318" s="439" customFormat="true" ht="15" customHeight="true" x14ac:dyDescent="0.2">
      <c r="B318" s="438"/>
      <c r="Z318" s="346"/>
      <c r="AA318" s="346"/>
      <c r="AB318" s="346"/>
      <c r="AC318" s="346"/>
      <c r="AD318" s="346"/>
      <c r="AE318" s="346"/>
      <c r="AF318" s="346"/>
      <c r="AG318" s="346"/>
      <c r="AH318" s="346"/>
      <c r="AI318" s="346"/>
      <c r="AJ318" s="346"/>
      <c r="AK318" s="346"/>
      <c r="AL318" s="346"/>
      <c r="AM318" s="346"/>
      <c r="AN318" s="346"/>
      <c r="AO318" s="346"/>
      <c r="AP318" s="346"/>
      <c r="AQ318" s="346"/>
      <c r="AR318" s="346"/>
      <c r="AS318" s="346"/>
      <c r="AT318" s="346"/>
      <c r="AU318" s="346"/>
      <c r="AV318" s="346"/>
      <c r="AW318" s="346"/>
      <c r="AX318" s="346"/>
      <c r="AY318" s="346"/>
      <c r="AZ318" s="346"/>
      <c r="BA318" s="319"/>
      <c r="BB318" s="317"/>
      <c r="BC318" s="317"/>
      <c r="BD318" s="317"/>
      <c r="BE318" s="317"/>
      <c r="BF318" s="317"/>
      <c r="BG318" s="317"/>
      <c r="BH318" s="317"/>
      <c r="BI318" s="317"/>
      <c r="BJ318" s="317"/>
      <c r="BK318" s="317"/>
      <c r="BL318" s="317"/>
      <c r="BM318" s="317"/>
      <c r="BN318" s="317"/>
      <c r="BO318" s="317"/>
      <c r="BP318" s="317"/>
      <c r="BQ318" s="317"/>
      <c r="BR318" s="317"/>
      <c r="BS318" s="317"/>
      <c r="BT318" s="317"/>
      <c r="BU318" s="317"/>
      <c r="BV318" s="317"/>
      <c r="BW318" s="317"/>
      <c r="BX318" s="317"/>
      <c r="BY318" s="319"/>
      <c r="BZ318" s="345"/>
      <c r="CA318" s="345"/>
      <c r="CB318" s="345"/>
      <c r="CC318" s="345"/>
      <c r="CD318" s="345"/>
      <c r="CE318" s="345"/>
      <c r="CF318" s="345"/>
      <c r="CG318" s="345"/>
      <c r="CH318" s="345"/>
      <c r="CI318" s="345"/>
      <c r="CJ318" s="345"/>
      <c r="CK318" s="345"/>
      <c r="CL318" s="345"/>
      <c r="CM318" s="345"/>
      <c r="CN318" s="345"/>
      <c r="CO318" s="345"/>
      <c r="CP318" s="345"/>
      <c r="CQ318" s="345"/>
      <c r="CR318" s="345"/>
      <c r="CS318" s="345"/>
      <c r="CT318" s="345"/>
      <c r="CU318" s="345"/>
      <c r="CV318" s="345"/>
      <c r="CW318" s="345"/>
      <c r="CX318" s="345"/>
      <c r="CY318" s="345"/>
      <c r="CZ318" s="345"/>
    </row>
    <row r="319" s="439" customFormat="true" ht="15" customHeight="true" x14ac:dyDescent="0.2">
      <c r="B319" s="438"/>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19"/>
      <c r="BB319" s="317"/>
      <c r="BC319" s="317"/>
      <c r="BD319" s="317"/>
      <c r="BE319" s="317"/>
      <c r="BF319" s="317"/>
      <c r="BG319" s="317"/>
      <c r="BH319" s="317"/>
      <c r="BI319" s="317"/>
      <c r="BJ319" s="317"/>
      <c r="BK319" s="317"/>
      <c r="BL319" s="317"/>
      <c r="BM319" s="317"/>
      <c r="BN319" s="317"/>
      <c r="BO319" s="317"/>
      <c r="BP319" s="317"/>
      <c r="BQ319" s="317"/>
      <c r="BR319" s="317"/>
      <c r="BS319" s="317"/>
      <c r="BT319" s="317"/>
      <c r="BU319" s="317"/>
      <c r="BV319" s="317"/>
      <c r="BW319" s="317"/>
      <c r="BX319" s="317"/>
      <c r="BY319" s="319"/>
      <c r="BZ319" s="345"/>
      <c r="CA319" s="345"/>
      <c r="CB319" s="345"/>
      <c r="CC319" s="345"/>
      <c r="CD319" s="345"/>
      <c r="CE319" s="345"/>
      <c r="CF319" s="345"/>
      <c r="CG319" s="345"/>
      <c r="CH319" s="345"/>
      <c r="CI319" s="345"/>
      <c r="CJ319" s="345"/>
      <c r="CK319" s="345"/>
      <c r="CL319" s="345"/>
      <c r="CM319" s="345"/>
      <c r="CN319" s="345"/>
      <c r="CO319" s="345"/>
      <c r="CP319" s="345"/>
      <c r="CQ319" s="345"/>
      <c r="CR319" s="345"/>
      <c r="CS319" s="345"/>
      <c r="CT319" s="345"/>
      <c r="CU319" s="345"/>
      <c r="CV319" s="345"/>
      <c r="CW319" s="345"/>
      <c r="CX319" s="345"/>
      <c r="CY319" s="345"/>
      <c r="CZ319" s="345"/>
    </row>
    <row r="320" s="439" customFormat="true" ht="15" customHeight="true" x14ac:dyDescent="0.2">
      <c r="B320" s="438"/>
      <c r="Z320" s="346"/>
      <c r="AA320" s="346"/>
      <c r="AB320" s="346"/>
      <c r="AC320" s="346"/>
      <c r="AD320" s="346"/>
      <c r="AE320" s="346"/>
      <c r="AF320" s="346"/>
      <c r="AG320" s="346"/>
      <c r="AH320" s="346"/>
      <c r="AI320" s="346"/>
      <c r="AJ320" s="346"/>
      <c r="AK320" s="346"/>
      <c r="AL320" s="346"/>
      <c r="AM320" s="346"/>
      <c r="AN320" s="346"/>
      <c r="AO320" s="346"/>
      <c r="AP320" s="346"/>
      <c r="AQ320" s="346"/>
      <c r="AR320" s="346"/>
      <c r="AS320" s="346"/>
      <c r="AT320" s="346"/>
      <c r="AU320" s="346"/>
      <c r="AV320" s="346"/>
      <c r="AW320" s="346"/>
      <c r="AX320" s="346"/>
      <c r="AY320" s="346"/>
      <c r="AZ320" s="346"/>
      <c r="BA320" s="319"/>
      <c r="BB320" s="317"/>
      <c r="BC320" s="317"/>
      <c r="BD320" s="317"/>
      <c r="BE320" s="317"/>
      <c r="BF320" s="317"/>
      <c r="BG320" s="317"/>
      <c r="BH320" s="317"/>
      <c r="BI320" s="317"/>
      <c r="BJ320" s="317"/>
      <c r="BK320" s="317"/>
      <c r="BL320" s="317"/>
      <c r="BM320" s="317"/>
      <c r="BN320" s="317"/>
      <c r="BO320" s="317"/>
      <c r="BP320" s="317"/>
      <c r="BQ320" s="317"/>
      <c r="BR320" s="317"/>
      <c r="BS320" s="317"/>
      <c r="BT320" s="317"/>
      <c r="BU320" s="317"/>
      <c r="BV320" s="317"/>
      <c r="BW320" s="317"/>
      <c r="BX320" s="317"/>
      <c r="BY320" s="319"/>
      <c r="BZ320" s="345"/>
      <c r="CA320" s="345"/>
      <c r="CB320" s="345"/>
      <c r="CC320" s="345"/>
      <c r="CD320" s="345"/>
      <c r="CE320" s="345"/>
      <c r="CF320" s="345"/>
      <c r="CG320" s="345"/>
      <c r="CH320" s="345"/>
      <c r="CI320" s="345"/>
      <c r="CJ320" s="345"/>
      <c r="CK320" s="345"/>
      <c r="CL320" s="345"/>
      <c r="CM320" s="345"/>
      <c r="CN320" s="345"/>
      <c r="CO320" s="345"/>
      <c r="CP320" s="345"/>
      <c r="CQ320" s="345"/>
      <c r="CR320" s="345"/>
      <c r="CS320" s="345"/>
      <c r="CT320" s="345"/>
      <c r="CU320" s="345"/>
      <c r="CV320" s="345"/>
      <c r="CW320" s="345"/>
      <c r="CX320" s="345"/>
      <c r="CY320" s="345"/>
      <c r="CZ320" s="345"/>
    </row>
    <row r="321" s="439" customFormat="true" ht="15" customHeight="true" x14ac:dyDescent="0.2">
      <c r="B321" s="438"/>
      <c r="Z321" s="346"/>
      <c r="AA321" s="346"/>
      <c r="AB321" s="346"/>
      <c r="AC321" s="346"/>
      <c r="AD321" s="346"/>
      <c r="AE321" s="346"/>
      <c r="AF321" s="346"/>
      <c r="AG321" s="346"/>
      <c r="AH321" s="346"/>
      <c r="AI321" s="346"/>
      <c r="AJ321" s="346"/>
      <c r="AK321" s="346"/>
      <c r="AL321" s="346"/>
      <c r="AM321" s="346"/>
      <c r="AN321" s="346"/>
      <c r="AO321" s="346"/>
      <c r="AP321" s="346"/>
      <c r="AQ321" s="346"/>
      <c r="AR321" s="346"/>
      <c r="AS321" s="346"/>
      <c r="AT321" s="346"/>
      <c r="AU321" s="346"/>
      <c r="AV321" s="346"/>
      <c r="AW321" s="346"/>
      <c r="AX321" s="346"/>
      <c r="AY321" s="346"/>
      <c r="AZ321" s="346"/>
      <c r="BA321" s="319"/>
      <c r="BB321" s="317"/>
      <c r="BC321" s="317"/>
      <c r="BD321" s="317"/>
      <c r="BE321" s="317"/>
      <c r="BF321" s="317"/>
      <c r="BG321" s="317"/>
      <c r="BH321" s="317"/>
      <c r="BI321" s="317"/>
      <c r="BJ321" s="317"/>
      <c r="BK321" s="317"/>
      <c r="BL321" s="317"/>
      <c r="BM321" s="317"/>
      <c r="BN321" s="317"/>
      <c r="BO321" s="317"/>
      <c r="BP321" s="317"/>
      <c r="BQ321" s="317"/>
      <c r="BR321" s="317"/>
      <c r="BS321" s="317"/>
      <c r="BT321" s="317"/>
      <c r="BU321" s="317"/>
      <c r="BV321" s="317"/>
      <c r="BW321" s="317"/>
      <c r="BX321" s="317"/>
      <c r="BY321" s="319"/>
      <c r="BZ321" s="345"/>
      <c r="CA321" s="345"/>
      <c r="CB321" s="345"/>
      <c r="CC321" s="345"/>
      <c r="CD321" s="345"/>
      <c r="CE321" s="345"/>
      <c r="CF321" s="345"/>
      <c r="CG321" s="345"/>
      <c r="CH321" s="345"/>
      <c r="CI321" s="345"/>
      <c r="CJ321" s="345"/>
      <c r="CK321" s="345"/>
      <c r="CL321" s="345"/>
      <c r="CM321" s="345"/>
      <c r="CN321" s="345"/>
      <c r="CO321" s="345"/>
      <c r="CP321" s="345"/>
      <c r="CQ321" s="345"/>
      <c r="CR321" s="345"/>
      <c r="CS321" s="345"/>
      <c r="CT321" s="345"/>
      <c r="CU321" s="345"/>
      <c r="CV321" s="345"/>
      <c r="CW321" s="345"/>
      <c r="CX321" s="345"/>
      <c r="CY321" s="345"/>
      <c r="CZ321" s="345"/>
    </row>
    <row r="322" s="439" customFormat="true" ht="15" customHeight="true" x14ac:dyDescent="0.2">
      <c r="B322" s="438"/>
      <c r="Z322" s="346"/>
      <c r="AA322" s="346"/>
      <c r="AB322" s="346"/>
      <c r="AC322" s="346"/>
      <c r="AD322" s="346"/>
      <c r="AE322" s="346"/>
      <c r="AF322" s="346"/>
      <c r="AG322" s="346"/>
      <c r="AH322" s="346"/>
      <c r="AI322" s="346"/>
      <c r="AJ322" s="346"/>
      <c r="AK322" s="346"/>
      <c r="AL322" s="346"/>
      <c r="AM322" s="346"/>
      <c r="AN322" s="346"/>
      <c r="AO322" s="346"/>
      <c r="AP322" s="346"/>
      <c r="AQ322" s="346"/>
      <c r="AR322" s="346"/>
      <c r="AS322" s="346"/>
      <c r="AT322" s="346"/>
      <c r="AU322" s="346"/>
      <c r="AV322" s="346"/>
      <c r="AW322" s="346"/>
      <c r="AX322" s="346"/>
      <c r="AY322" s="346"/>
      <c r="AZ322" s="346"/>
      <c r="BA322" s="319"/>
      <c r="BB322" s="317"/>
      <c r="BC322" s="317"/>
      <c r="BD322" s="317"/>
      <c r="BE322" s="317"/>
      <c r="BF322" s="317"/>
      <c r="BG322" s="317"/>
      <c r="BH322" s="317"/>
      <c r="BI322" s="317"/>
      <c r="BJ322" s="317"/>
      <c r="BK322" s="317"/>
      <c r="BL322" s="317"/>
      <c r="BM322" s="317"/>
      <c r="BN322" s="317"/>
      <c r="BO322" s="317"/>
      <c r="BP322" s="317"/>
      <c r="BQ322" s="317"/>
      <c r="BR322" s="317"/>
      <c r="BS322" s="317"/>
      <c r="BT322" s="317"/>
      <c r="BU322" s="317"/>
      <c r="BV322" s="317"/>
      <c r="BW322" s="317"/>
      <c r="BX322" s="317"/>
      <c r="BY322" s="319"/>
      <c r="BZ322" s="345"/>
      <c r="CA322" s="345"/>
      <c r="CB322" s="345"/>
      <c r="CC322" s="345"/>
      <c r="CD322" s="345"/>
      <c r="CE322" s="345"/>
      <c r="CF322" s="345"/>
      <c r="CG322" s="345"/>
      <c r="CH322" s="345"/>
      <c r="CI322" s="345"/>
      <c r="CJ322" s="345"/>
      <c r="CK322" s="345"/>
      <c r="CL322" s="345"/>
      <c r="CM322" s="345"/>
      <c r="CN322" s="345"/>
      <c r="CO322" s="345"/>
      <c r="CP322" s="345"/>
      <c r="CQ322" s="345"/>
      <c r="CR322" s="345"/>
      <c r="CS322" s="345"/>
      <c r="CT322" s="345"/>
      <c r="CU322" s="345"/>
      <c r="CV322" s="345"/>
      <c r="CW322" s="345"/>
      <c r="CX322" s="345"/>
      <c r="CY322" s="345"/>
      <c r="CZ322" s="345"/>
    </row>
    <row r="323" s="439" customFormat="true" ht="15" customHeight="true" x14ac:dyDescent="0.2">
      <c r="B323" s="438"/>
      <c r="Z323" s="346"/>
      <c r="AA323" s="346"/>
      <c r="AB323" s="346"/>
      <c r="AC323" s="346"/>
      <c r="AD323" s="346"/>
      <c r="AE323" s="346"/>
      <c r="AF323" s="346"/>
      <c r="AG323" s="346"/>
      <c r="AH323" s="346"/>
      <c r="AI323" s="346"/>
      <c r="AJ323" s="346"/>
      <c r="AK323" s="346"/>
      <c r="AL323" s="346"/>
      <c r="AM323" s="346"/>
      <c r="AN323" s="346"/>
      <c r="AO323" s="346"/>
      <c r="AP323" s="346"/>
      <c r="AQ323" s="346"/>
      <c r="AR323" s="346"/>
      <c r="AS323" s="346"/>
      <c r="AT323" s="346"/>
      <c r="AU323" s="346"/>
      <c r="AV323" s="346"/>
      <c r="AW323" s="346"/>
      <c r="AX323" s="346"/>
      <c r="AY323" s="346"/>
      <c r="AZ323" s="346"/>
      <c r="BA323" s="319"/>
      <c r="BB323" s="317"/>
      <c r="BC323" s="317"/>
      <c r="BD323" s="317"/>
      <c r="BE323" s="317"/>
      <c r="BF323" s="317"/>
      <c r="BG323" s="317"/>
      <c r="BH323" s="317"/>
      <c r="BI323" s="317"/>
      <c r="BJ323" s="317"/>
      <c r="BK323" s="317"/>
      <c r="BL323" s="317"/>
      <c r="BM323" s="317"/>
      <c r="BN323" s="317"/>
      <c r="BO323" s="317"/>
      <c r="BP323" s="317"/>
      <c r="BQ323" s="317"/>
      <c r="BR323" s="317"/>
      <c r="BS323" s="317"/>
      <c r="BT323" s="317"/>
      <c r="BU323" s="317"/>
      <c r="BV323" s="317"/>
      <c r="BW323" s="317"/>
      <c r="BX323" s="317"/>
      <c r="BY323" s="319"/>
      <c r="BZ323" s="345"/>
      <c r="CA323" s="345"/>
      <c r="CB323" s="345"/>
      <c r="CC323" s="345"/>
      <c r="CD323" s="345"/>
      <c r="CE323" s="345"/>
      <c r="CF323" s="345"/>
      <c r="CG323" s="345"/>
      <c r="CH323" s="345"/>
      <c r="CI323" s="345"/>
      <c r="CJ323" s="345"/>
      <c r="CK323" s="345"/>
      <c r="CL323" s="345"/>
      <c r="CM323" s="345"/>
      <c r="CN323" s="345"/>
      <c r="CO323" s="345"/>
      <c r="CP323" s="345"/>
      <c r="CQ323" s="345"/>
      <c r="CR323" s="345"/>
      <c r="CS323" s="345"/>
      <c r="CT323" s="345"/>
      <c r="CU323" s="345"/>
      <c r="CV323" s="345"/>
      <c r="CW323" s="345"/>
      <c r="CX323" s="345"/>
      <c r="CY323" s="345"/>
      <c r="CZ323" s="345"/>
    </row>
    <row r="324" s="439" customFormat="true" ht="15" customHeight="true" x14ac:dyDescent="0.2">
      <c r="B324" s="438"/>
      <c r="Z324" s="346"/>
      <c r="AA324" s="346"/>
      <c r="AB324" s="346"/>
      <c r="AC324" s="346"/>
      <c r="AD324" s="346"/>
      <c r="AE324" s="346"/>
      <c r="AF324" s="346"/>
      <c r="AG324" s="346"/>
      <c r="AH324" s="346"/>
      <c r="AI324" s="346"/>
      <c r="AJ324" s="346"/>
      <c r="AK324" s="346"/>
      <c r="AL324" s="346"/>
      <c r="AM324" s="346"/>
      <c r="AN324" s="346"/>
      <c r="AO324" s="346"/>
      <c r="AP324" s="346"/>
      <c r="AQ324" s="346"/>
      <c r="AR324" s="346"/>
      <c r="AS324" s="346"/>
      <c r="AT324" s="346"/>
      <c r="AU324" s="346"/>
      <c r="AV324" s="346"/>
      <c r="AW324" s="346"/>
      <c r="AX324" s="346"/>
      <c r="AY324" s="346"/>
      <c r="AZ324" s="346"/>
      <c r="BA324" s="319"/>
      <c r="BB324" s="317"/>
      <c r="BC324" s="317"/>
      <c r="BD324" s="317"/>
      <c r="BE324" s="317"/>
      <c r="BF324" s="317"/>
      <c r="BG324" s="317"/>
      <c r="BH324" s="317"/>
      <c r="BI324" s="317"/>
      <c r="BJ324" s="317"/>
      <c r="BK324" s="317"/>
      <c r="BL324" s="317"/>
      <c r="BM324" s="317"/>
      <c r="BN324" s="317"/>
      <c r="BO324" s="317"/>
      <c r="BP324" s="317"/>
      <c r="BQ324" s="317"/>
      <c r="BR324" s="317"/>
      <c r="BS324" s="317"/>
      <c r="BT324" s="317"/>
      <c r="BU324" s="317"/>
      <c r="BV324" s="317"/>
      <c r="BW324" s="317"/>
      <c r="BX324" s="317"/>
      <c r="BY324" s="319"/>
      <c r="BZ324" s="345"/>
      <c r="CA324" s="345"/>
      <c r="CB324" s="345"/>
      <c r="CC324" s="345"/>
      <c r="CD324" s="345"/>
      <c r="CE324" s="345"/>
      <c r="CF324" s="345"/>
      <c r="CG324" s="345"/>
      <c r="CH324" s="345"/>
      <c r="CI324" s="345"/>
      <c r="CJ324" s="345"/>
      <c r="CK324" s="345"/>
      <c r="CL324" s="345"/>
      <c r="CM324" s="345"/>
      <c r="CN324" s="345"/>
      <c r="CO324" s="345"/>
      <c r="CP324" s="345"/>
      <c r="CQ324" s="345"/>
      <c r="CR324" s="345"/>
      <c r="CS324" s="345"/>
      <c r="CT324" s="345"/>
      <c r="CU324" s="345"/>
      <c r="CV324" s="345"/>
      <c r="CW324" s="345"/>
      <c r="CX324" s="345"/>
      <c r="CY324" s="345"/>
      <c r="CZ324" s="345"/>
    </row>
    <row r="325" s="439" customFormat="true" ht="15" customHeight="true" x14ac:dyDescent="0.2">
      <c r="B325" s="438"/>
      <c r="Z325" s="346"/>
      <c r="AA325" s="346"/>
      <c r="AB325" s="346"/>
      <c r="AC325" s="346"/>
      <c r="AD325" s="346"/>
      <c r="AE325" s="346"/>
      <c r="AF325" s="346"/>
      <c r="AG325" s="346"/>
      <c r="AH325" s="346"/>
      <c r="AI325" s="346"/>
      <c r="AJ325" s="346"/>
      <c r="AK325" s="346"/>
      <c r="AL325" s="346"/>
      <c r="AM325" s="346"/>
      <c r="AN325" s="346"/>
      <c r="AO325" s="346"/>
      <c r="AP325" s="346"/>
      <c r="AQ325" s="346"/>
      <c r="AR325" s="346"/>
      <c r="AS325" s="346"/>
      <c r="AT325" s="346"/>
      <c r="AU325" s="346"/>
      <c r="AV325" s="346"/>
      <c r="AW325" s="346"/>
      <c r="AX325" s="346"/>
      <c r="AY325" s="346"/>
      <c r="AZ325" s="346"/>
      <c r="BA325" s="319"/>
      <c r="BB325" s="317"/>
      <c r="BC325" s="317"/>
      <c r="BD325" s="317"/>
      <c r="BE325" s="317"/>
      <c r="BF325" s="317"/>
      <c r="BG325" s="317"/>
      <c r="BH325" s="317"/>
      <c r="BI325" s="317"/>
      <c r="BJ325" s="317"/>
      <c r="BK325" s="317"/>
      <c r="BL325" s="317"/>
      <c r="BM325" s="317"/>
      <c r="BN325" s="317"/>
      <c r="BO325" s="317"/>
      <c r="BP325" s="317"/>
      <c r="BQ325" s="317"/>
      <c r="BR325" s="317"/>
      <c r="BS325" s="317"/>
      <c r="BT325" s="317"/>
      <c r="BU325" s="317"/>
      <c r="BV325" s="317"/>
      <c r="BW325" s="317"/>
      <c r="BX325" s="317"/>
      <c r="BY325" s="319"/>
      <c r="BZ325" s="345"/>
      <c r="CA325" s="345"/>
      <c r="CB325" s="345"/>
      <c r="CC325" s="345"/>
      <c r="CD325" s="345"/>
      <c r="CE325" s="345"/>
      <c r="CF325" s="345"/>
      <c r="CG325" s="345"/>
      <c r="CH325" s="345"/>
      <c r="CI325" s="345"/>
      <c r="CJ325" s="345"/>
      <c r="CK325" s="345"/>
      <c r="CL325" s="345"/>
      <c r="CM325" s="345"/>
      <c r="CN325" s="345"/>
      <c r="CO325" s="345"/>
      <c r="CP325" s="345"/>
      <c r="CQ325" s="345"/>
      <c r="CR325" s="345"/>
      <c r="CS325" s="345"/>
      <c r="CT325" s="345"/>
      <c r="CU325" s="345"/>
      <c r="CV325" s="345"/>
      <c r="CW325" s="345"/>
      <c r="CX325" s="345"/>
      <c r="CY325" s="345"/>
      <c r="CZ325" s="345"/>
    </row>
    <row r="326" s="439" customFormat="true" ht="15" customHeight="true" x14ac:dyDescent="0.2">
      <c r="B326" s="438"/>
      <c r="Z326" s="346"/>
      <c r="AA326" s="346"/>
      <c r="AB326" s="346"/>
      <c r="AC326" s="346"/>
      <c r="AD326" s="346"/>
      <c r="AE326" s="346"/>
      <c r="AF326" s="346"/>
      <c r="AG326" s="346"/>
      <c r="AH326" s="346"/>
      <c r="AI326" s="346"/>
      <c r="AJ326" s="346"/>
      <c r="AK326" s="346"/>
      <c r="AL326" s="346"/>
      <c r="AM326" s="346"/>
      <c r="AN326" s="346"/>
      <c r="AO326" s="346"/>
      <c r="AP326" s="346"/>
      <c r="AQ326" s="346"/>
      <c r="AR326" s="346"/>
      <c r="AS326" s="346"/>
      <c r="AT326" s="346"/>
      <c r="AU326" s="346"/>
      <c r="AV326" s="346"/>
      <c r="AW326" s="346"/>
      <c r="AX326" s="346"/>
      <c r="AY326" s="346"/>
      <c r="AZ326" s="346"/>
      <c r="BA326" s="319"/>
      <c r="BB326" s="317"/>
      <c r="BC326" s="317"/>
      <c r="BD326" s="317"/>
      <c r="BE326" s="317"/>
      <c r="BF326" s="317"/>
      <c r="BG326" s="317"/>
      <c r="BH326" s="317"/>
      <c r="BI326" s="317"/>
      <c r="BJ326" s="317"/>
      <c r="BK326" s="317"/>
      <c r="BL326" s="317"/>
      <c r="BM326" s="317"/>
      <c r="BN326" s="317"/>
      <c r="BO326" s="317"/>
      <c r="BP326" s="317"/>
      <c r="BQ326" s="317"/>
      <c r="BR326" s="317"/>
      <c r="BS326" s="317"/>
      <c r="BT326" s="317"/>
      <c r="BU326" s="317"/>
      <c r="BV326" s="317"/>
      <c r="BW326" s="317"/>
      <c r="BX326" s="317"/>
      <c r="BY326" s="319"/>
      <c r="BZ326" s="345"/>
      <c r="CA326" s="345"/>
      <c r="CB326" s="345"/>
      <c r="CC326" s="345"/>
      <c r="CD326" s="345"/>
      <c r="CE326" s="345"/>
      <c r="CF326" s="345"/>
      <c r="CG326" s="345"/>
      <c r="CH326" s="345"/>
      <c r="CI326" s="345"/>
      <c r="CJ326" s="345"/>
      <c r="CK326" s="345"/>
      <c r="CL326" s="345"/>
      <c r="CM326" s="345"/>
      <c r="CN326" s="345"/>
      <c r="CO326" s="345"/>
      <c r="CP326" s="345"/>
      <c r="CQ326" s="345"/>
      <c r="CR326" s="345"/>
      <c r="CS326" s="345"/>
      <c r="CT326" s="345"/>
      <c r="CU326" s="345"/>
      <c r="CV326" s="345"/>
      <c r="CW326" s="345"/>
      <c r="CX326" s="345"/>
      <c r="CY326" s="345"/>
      <c r="CZ326" s="345"/>
    </row>
    <row r="327" s="439" customFormat="true" ht="15" customHeight="true" x14ac:dyDescent="0.2">
      <c r="B327" s="438"/>
      <c r="Z327" s="346"/>
      <c r="AA327" s="346"/>
      <c r="AB327" s="346"/>
      <c r="AC327" s="346"/>
      <c r="AD327" s="346"/>
      <c r="AE327" s="346"/>
      <c r="AF327" s="346"/>
      <c r="AG327" s="346"/>
      <c r="AH327" s="346"/>
      <c r="AI327" s="346"/>
      <c r="AJ327" s="346"/>
      <c r="AK327" s="346"/>
      <c r="AL327" s="346"/>
      <c r="AM327" s="346"/>
      <c r="AN327" s="346"/>
      <c r="AO327" s="346"/>
      <c r="AP327" s="346"/>
      <c r="AQ327" s="346"/>
      <c r="AR327" s="346"/>
      <c r="AS327" s="346"/>
      <c r="AT327" s="346"/>
      <c r="AU327" s="346"/>
      <c r="AV327" s="346"/>
      <c r="AW327" s="346"/>
      <c r="AX327" s="346"/>
      <c r="AY327" s="346"/>
      <c r="AZ327" s="346"/>
      <c r="BA327" s="319"/>
      <c r="BB327" s="317"/>
      <c r="BC327" s="317"/>
      <c r="BD327" s="317"/>
      <c r="BE327" s="317"/>
      <c r="BF327" s="317"/>
      <c r="BG327" s="317"/>
      <c r="BH327" s="317"/>
      <c r="BI327" s="317"/>
      <c r="BJ327" s="317"/>
      <c r="BK327" s="317"/>
      <c r="BL327" s="317"/>
      <c r="BM327" s="317"/>
      <c r="BN327" s="317"/>
      <c r="BO327" s="317"/>
      <c r="BP327" s="317"/>
      <c r="BQ327" s="317"/>
      <c r="BR327" s="317"/>
      <c r="BS327" s="317"/>
      <c r="BT327" s="317"/>
      <c r="BU327" s="317"/>
      <c r="BV327" s="317"/>
      <c r="BW327" s="317"/>
      <c r="BX327" s="317"/>
      <c r="BY327" s="319"/>
      <c r="BZ327" s="345"/>
      <c r="CA327" s="345"/>
      <c r="CB327" s="345"/>
      <c r="CC327" s="345"/>
      <c r="CD327" s="345"/>
      <c r="CE327" s="345"/>
      <c r="CF327" s="345"/>
      <c r="CG327" s="345"/>
      <c r="CH327" s="345"/>
      <c r="CI327" s="345"/>
      <c r="CJ327" s="345"/>
      <c r="CK327" s="345"/>
      <c r="CL327" s="345"/>
      <c r="CM327" s="345"/>
      <c r="CN327" s="345"/>
      <c r="CO327" s="345"/>
      <c r="CP327" s="345"/>
      <c r="CQ327" s="345"/>
      <c r="CR327" s="345"/>
      <c r="CS327" s="345"/>
      <c r="CT327" s="345"/>
      <c r="CU327" s="345"/>
      <c r="CV327" s="345"/>
      <c r="CW327" s="345"/>
      <c r="CX327" s="345"/>
      <c r="CY327" s="345"/>
      <c r="CZ327" s="345"/>
    </row>
    <row r="328" s="439" customFormat="true" ht="15" customHeight="true" x14ac:dyDescent="0.2">
      <c r="B328" s="438"/>
      <c r="Z328" s="346"/>
      <c r="AA328" s="346"/>
      <c r="AB328" s="346"/>
      <c r="AC328" s="346"/>
      <c r="AD328" s="346"/>
      <c r="AE328" s="346"/>
      <c r="AF328" s="346"/>
      <c r="AG328" s="346"/>
      <c r="AH328" s="346"/>
      <c r="AI328" s="346"/>
      <c r="AJ328" s="346"/>
      <c r="AK328" s="346"/>
      <c r="AL328" s="346"/>
      <c r="AM328" s="346"/>
      <c r="AN328" s="346"/>
      <c r="AO328" s="346"/>
      <c r="AP328" s="346"/>
      <c r="AQ328" s="346"/>
      <c r="AR328" s="346"/>
      <c r="AS328" s="346"/>
      <c r="AT328" s="346"/>
      <c r="AU328" s="346"/>
      <c r="AV328" s="346"/>
      <c r="AW328" s="346"/>
      <c r="AX328" s="346"/>
      <c r="AY328" s="346"/>
      <c r="AZ328" s="346"/>
      <c r="BA328" s="319"/>
      <c r="BB328" s="317"/>
      <c r="BC328" s="317"/>
      <c r="BD328" s="317"/>
      <c r="BE328" s="317"/>
      <c r="BF328" s="317"/>
      <c r="BG328" s="317"/>
      <c r="BH328" s="317"/>
      <c r="BI328" s="317"/>
      <c r="BJ328" s="317"/>
      <c r="BK328" s="317"/>
      <c r="BL328" s="317"/>
      <c r="BM328" s="317"/>
      <c r="BN328" s="317"/>
      <c r="BO328" s="317"/>
      <c r="BP328" s="317"/>
      <c r="BQ328" s="317"/>
      <c r="BR328" s="317"/>
      <c r="BS328" s="317"/>
      <c r="BT328" s="317"/>
      <c r="BU328" s="317"/>
      <c r="BV328" s="317"/>
      <c r="BW328" s="317"/>
      <c r="BX328" s="317"/>
      <c r="BY328" s="319"/>
      <c r="BZ328" s="345"/>
      <c r="CA328" s="345"/>
      <c r="CB328" s="345"/>
      <c r="CC328" s="345"/>
      <c r="CD328" s="345"/>
      <c r="CE328" s="345"/>
      <c r="CF328" s="345"/>
      <c r="CG328" s="345"/>
      <c r="CH328" s="345"/>
      <c r="CI328" s="345"/>
      <c r="CJ328" s="345"/>
      <c r="CK328" s="345"/>
      <c r="CL328" s="345"/>
      <c r="CM328" s="345"/>
      <c r="CN328" s="345"/>
      <c r="CO328" s="345"/>
      <c r="CP328" s="345"/>
      <c r="CQ328" s="345"/>
      <c r="CR328" s="345"/>
      <c r="CS328" s="345"/>
      <c r="CT328" s="345"/>
      <c r="CU328" s="345"/>
      <c r="CV328" s="345"/>
      <c r="CW328" s="345"/>
      <c r="CX328" s="345"/>
      <c r="CY328" s="345"/>
      <c r="CZ328" s="345"/>
    </row>
    <row r="329" s="439" customFormat="true" ht="250.15" customHeight="true" x14ac:dyDescent="0.2">
      <c r="B329" s="438"/>
      <c r="Z329" s="346"/>
      <c r="AA329" s="346"/>
      <c r="AB329" s="346"/>
      <c r="AC329" s="346"/>
      <c r="AD329" s="346"/>
      <c r="AE329" s="346"/>
      <c r="AF329" s="346"/>
      <c r="AG329" s="346"/>
      <c r="AH329" s="346"/>
      <c r="AI329" s="346"/>
      <c r="AJ329" s="346"/>
      <c r="AK329" s="346"/>
      <c r="AL329" s="346"/>
      <c r="AM329" s="346"/>
      <c r="AN329" s="346"/>
      <c r="AO329" s="346"/>
      <c r="AP329" s="346"/>
      <c r="AQ329" s="346"/>
      <c r="AR329" s="346"/>
      <c r="AS329" s="346"/>
      <c r="AT329" s="346"/>
      <c r="AU329" s="346"/>
      <c r="AV329" s="346"/>
      <c r="AW329" s="346"/>
      <c r="AX329" s="346"/>
      <c r="AY329" s="346"/>
      <c r="AZ329" s="346"/>
      <c r="BA329" s="319"/>
      <c r="BB329" s="317"/>
      <c r="BC329" s="317"/>
      <c r="BD329" s="317"/>
      <c r="BE329" s="317"/>
      <c r="BF329" s="317"/>
      <c r="BG329" s="317"/>
      <c r="BH329" s="317"/>
      <c r="BI329" s="317"/>
      <c r="BJ329" s="317"/>
      <c r="BK329" s="317"/>
      <c r="BL329" s="317"/>
      <c r="BM329" s="317"/>
      <c r="BN329" s="317"/>
      <c r="BO329" s="317"/>
      <c r="BP329" s="317"/>
      <c r="BQ329" s="317"/>
      <c r="BR329" s="317"/>
      <c r="BS329" s="317"/>
      <c r="BT329" s="317"/>
      <c r="BU329" s="317"/>
      <c r="BV329" s="317"/>
      <c r="BW329" s="317"/>
      <c r="BX329" s="317"/>
      <c r="BY329" s="319"/>
      <c r="BZ329" s="345"/>
      <c r="CA329" s="345"/>
      <c r="CB329" s="345"/>
      <c r="CC329" s="345"/>
      <c r="CD329" s="345"/>
      <c r="CE329" s="345"/>
      <c r="CF329" s="345"/>
      <c r="CG329" s="345"/>
      <c r="CH329" s="345"/>
      <c r="CI329" s="345"/>
      <c r="CJ329" s="345"/>
      <c r="CK329" s="345"/>
      <c r="CL329" s="345"/>
      <c r="CM329" s="345"/>
      <c r="CN329" s="345"/>
      <c r="CO329" s="345"/>
      <c r="CP329" s="345"/>
      <c r="CQ329" s="345"/>
      <c r="CR329" s="345"/>
      <c r="CS329" s="345"/>
      <c r="CT329" s="345"/>
      <c r="CU329" s="345"/>
      <c r="CV329" s="345"/>
      <c r="CW329" s="345"/>
      <c r="CX329" s="345"/>
      <c r="CY329" s="345"/>
      <c r="CZ329" s="345"/>
    </row>
    <row r="330" s="348" customFormat="true" ht="19.15" customHeight="true" x14ac:dyDescent="0.2">
      <c r="B330" s="437"/>
      <c r="Z330" s="341"/>
      <c r="AA330" s="341"/>
      <c r="AB330" s="341"/>
      <c r="AC330" s="341"/>
      <c r="AD330" s="341"/>
      <c r="AE330" s="341"/>
      <c r="AF330" s="341"/>
      <c r="AG330" s="341"/>
      <c r="AH330" s="341"/>
      <c r="AI330" s="341"/>
      <c r="AJ330" s="341"/>
      <c r="AK330" s="341"/>
      <c r="AL330" s="341"/>
      <c r="AM330" s="341"/>
      <c r="AN330" s="341"/>
      <c r="AO330" s="341"/>
      <c r="AP330" s="341"/>
      <c r="AQ330" s="341"/>
      <c r="AR330" s="341"/>
      <c r="AS330" s="341"/>
      <c r="AT330" s="341"/>
      <c r="AU330" s="341"/>
      <c r="AV330" s="341"/>
      <c r="AW330" s="341"/>
      <c r="AX330" s="341"/>
      <c r="AY330" s="341"/>
      <c r="AZ330" s="341"/>
      <c r="BA330" s="322"/>
      <c r="BB330" s="322"/>
      <c r="BC330" s="436"/>
      <c r="BD330" s="436"/>
      <c r="BE330" s="436"/>
      <c r="BF330" s="436"/>
      <c r="BG330" s="436"/>
      <c r="BH330" s="436"/>
      <c r="BI330" s="436"/>
      <c r="BJ330" s="436"/>
      <c r="BK330" s="436"/>
      <c r="BL330" s="436"/>
      <c r="BM330" s="436"/>
      <c r="BN330" s="436"/>
      <c r="BO330" s="436"/>
      <c r="BP330" s="436"/>
      <c r="BQ330" s="436"/>
      <c r="BR330" s="436"/>
      <c r="BS330" s="436"/>
      <c r="BT330" s="436"/>
      <c r="BU330" s="436"/>
      <c r="BV330" s="436"/>
      <c r="BW330" s="436"/>
      <c r="BX330" s="436"/>
      <c r="BY330" s="436"/>
      <c r="BZ330" s="341"/>
      <c r="CA330" s="341"/>
      <c r="CB330" s="341"/>
      <c r="CC330" s="341"/>
      <c r="CD330" s="341"/>
      <c r="CE330" s="341"/>
      <c r="CF330" s="341"/>
      <c r="CG330" s="341"/>
      <c r="CH330" s="341"/>
      <c r="CI330" s="341"/>
      <c r="CJ330" s="341"/>
      <c r="CK330" s="341"/>
      <c r="CL330" s="341"/>
      <c r="CM330" s="341"/>
      <c r="CN330" s="341"/>
      <c r="CO330" s="341"/>
      <c r="CP330" s="341"/>
      <c r="CQ330" s="341"/>
      <c r="CR330" s="341"/>
      <c r="CS330" s="341"/>
      <c r="CT330" s="341"/>
      <c r="CU330" s="341"/>
      <c r="CV330" s="341"/>
      <c r="CW330" s="341"/>
      <c r="CX330" s="341"/>
      <c r="CY330" s="341"/>
      <c r="CZ330" s="341"/>
    </row>
    <row r="331" s="348" customFormat="true" ht="15" customHeight="true" x14ac:dyDescent="0.2">
      <c r="B331" s="437"/>
      <c r="Z331" s="341"/>
      <c r="AA331" s="341"/>
      <c r="AB331" s="341"/>
      <c r="AC331" s="341"/>
      <c r="AD331" s="341"/>
      <c r="AE331" s="341"/>
      <c r="AF331" s="341"/>
      <c r="AG331" s="341"/>
      <c r="AH331" s="341"/>
      <c r="AI331" s="341"/>
      <c r="AJ331" s="341"/>
      <c r="AK331" s="341"/>
      <c r="AL331" s="341"/>
      <c r="AM331" s="341"/>
      <c r="AN331" s="341"/>
      <c r="AO331" s="341"/>
      <c r="AP331" s="341"/>
      <c r="AQ331" s="341"/>
      <c r="AR331" s="341"/>
      <c r="AS331" s="341"/>
      <c r="AT331" s="341"/>
      <c r="AU331" s="341"/>
      <c r="AV331" s="341"/>
      <c r="AW331" s="341"/>
      <c r="AX331" s="341"/>
      <c r="AY331" s="341"/>
      <c r="AZ331" s="341"/>
      <c r="BA331" s="322"/>
      <c r="BB331" s="322"/>
      <c r="BC331" s="436"/>
      <c r="BD331" s="436"/>
      <c r="BE331" s="436"/>
      <c r="BF331" s="436"/>
      <c r="BG331" s="436"/>
      <c r="BH331" s="436"/>
      <c r="BI331" s="436"/>
      <c r="BJ331" s="436"/>
      <c r="BK331" s="436"/>
      <c r="BL331" s="436"/>
      <c r="BM331" s="436"/>
      <c r="BN331" s="436"/>
      <c r="BO331" s="436"/>
      <c r="BP331" s="436"/>
      <c r="BQ331" s="436"/>
      <c r="BR331" s="436"/>
      <c r="BS331" s="436"/>
      <c r="BT331" s="436"/>
      <c r="BU331" s="436"/>
      <c r="BV331" s="436"/>
      <c r="BW331" s="436"/>
      <c r="BX331" s="436"/>
      <c r="BY331" s="436"/>
      <c r="BZ331" s="341"/>
      <c r="CA331" s="341"/>
      <c r="CB331" s="341"/>
      <c r="CC331" s="341"/>
      <c r="CD331" s="341"/>
      <c r="CE331" s="341"/>
      <c r="CF331" s="341"/>
      <c r="CG331" s="341"/>
      <c r="CH331" s="341"/>
      <c r="CI331" s="341"/>
      <c r="CJ331" s="341"/>
      <c r="CK331" s="341"/>
      <c r="CL331" s="341"/>
      <c r="CM331" s="341"/>
      <c r="CN331" s="341"/>
      <c r="CO331" s="341"/>
      <c r="CP331" s="341"/>
      <c r="CQ331" s="341"/>
      <c r="CR331" s="341"/>
      <c r="CS331" s="341"/>
      <c r="CT331" s="341"/>
      <c r="CU331" s="341"/>
      <c r="CV331" s="341"/>
      <c r="CW331" s="341"/>
      <c r="CX331" s="341"/>
      <c r="CY331" s="341"/>
      <c r="CZ331" s="341"/>
    </row>
    <row r="332" s="348" customFormat="true" ht="15" customHeight="true" x14ac:dyDescent="0.2">
      <c r="B332" s="437"/>
      <c r="Z332" s="341"/>
      <c r="AA332" s="341"/>
      <c r="AB332" s="341"/>
      <c r="AC332" s="341"/>
      <c r="AD332" s="341"/>
      <c r="AE332" s="341"/>
      <c r="AF332" s="341"/>
      <c r="AG332" s="341"/>
      <c r="AH332" s="341"/>
      <c r="AI332" s="341"/>
      <c r="AJ332" s="341"/>
      <c r="AK332" s="341"/>
      <c r="AL332" s="341"/>
      <c r="AM332" s="341"/>
      <c r="AN332" s="341"/>
      <c r="AO332" s="341"/>
      <c r="AP332" s="341"/>
      <c r="AQ332" s="341"/>
      <c r="AR332" s="341"/>
      <c r="AS332" s="341"/>
      <c r="AT332" s="341"/>
      <c r="AU332" s="341"/>
      <c r="AV332" s="341"/>
      <c r="AW332" s="341"/>
      <c r="AX332" s="341"/>
      <c r="AY332" s="341"/>
      <c r="AZ332" s="341"/>
      <c r="BA332" s="322"/>
      <c r="BB332" s="322"/>
      <c r="BC332" s="436"/>
      <c r="BD332" s="436"/>
      <c r="BE332" s="436"/>
      <c r="BF332" s="436"/>
      <c r="BG332" s="436"/>
      <c r="BH332" s="436"/>
      <c r="BI332" s="436"/>
      <c r="BJ332" s="436"/>
      <c r="BK332" s="436"/>
      <c r="BL332" s="436"/>
      <c r="BM332" s="436"/>
      <c r="BN332" s="436"/>
      <c r="BO332" s="436"/>
      <c r="BP332" s="436"/>
      <c r="BQ332" s="436"/>
      <c r="BR332" s="436"/>
      <c r="BS332" s="436"/>
      <c r="BT332" s="436"/>
      <c r="BU332" s="436"/>
      <c r="BV332" s="436"/>
      <c r="BW332" s="436"/>
      <c r="BX332" s="436"/>
      <c r="BY332" s="436"/>
      <c r="BZ332" s="341"/>
      <c r="CA332" s="341"/>
      <c r="CB332" s="341"/>
      <c r="CC332" s="341"/>
      <c r="CD332" s="341"/>
      <c r="CE332" s="341"/>
      <c r="CF332" s="341"/>
      <c r="CG332" s="341"/>
      <c r="CH332" s="341"/>
      <c r="CI332" s="341"/>
      <c r="CJ332" s="341"/>
      <c r="CK332" s="341"/>
      <c r="CL332" s="341"/>
      <c r="CM332" s="341"/>
      <c r="CN332" s="341"/>
      <c r="CO332" s="341"/>
      <c r="CP332" s="341"/>
      <c r="CQ332" s="341"/>
      <c r="CR332" s="341"/>
      <c r="CS332" s="341"/>
      <c r="CT332" s="341"/>
      <c r="CU332" s="341"/>
      <c r="CV332" s="341"/>
      <c r="CW332" s="341"/>
      <c r="CX332" s="341"/>
      <c r="CY332" s="341"/>
      <c r="CZ332" s="341"/>
    </row>
    <row r="333" s="348" customFormat="true" ht="15" customHeight="true" x14ac:dyDescent="0.2">
      <c r="B333" s="437"/>
      <c r="Z333" s="341"/>
      <c r="AA333" s="341"/>
      <c r="AB333" s="341"/>
      <c r="AC333" s="341"/>
      <c r="AD333" s="341"/>
      <c r="AE333" s="341"/>
      <c r="AF333" s="341"/>
      <c r="AG333" s="341"/>
      <c r="AH333" s="341"/>
      <c r="AI333" s="341"/>
      <c r="AJ333" s="341"/>
      <c r="AK333" s="341"/>
      <c r="AL333" s="341"/>
      <c r="AM333" s="341"/>
      <c r="AN333" s="341"/>
      <c r="AO333" s="341"/>
      <c r="AP333" s="341"/>
      <c r="AQ333" s="341"/>
      <c r="AR333" s="341"/>
      <c r="AS333" s="341"/>
      <c r="AT333" s="341"/>
      <c r="AU333" s="341"/>
      <c r="AV333" s="341"/>
      <c r="AW333" s="341"/>
      <c r="AX333" s="341"/>
      <c r="AY333" s="341"/>
      <c r="AZ333" s="341"/>
      <c r="BA333" s="322"/>
      <c r="BB333" s="322"/>
      <c r="BC333" s="436"/>
      <c r="BD333" s="436"/>
      <c r="BE333" s="436"/>
      <c r="BF333" s="436"/>
      <c r="BG333" s="436"/>
      <c r="BH333" s="436"/>
      <c r="BI333" s="436"/>
      <c r="BJ333" s="436"/>
      <c r="BK333" s="436"/>
      <c r="BL333" s="436"/>
      <c r="BM333" s="436"/>
      <c r="BN333" s="436"/>
      <c r="BO333" s="436"/>
      <c r="BP333" s="436"/>
      <c r="BQ333" s="436"/>
      <c r="BR333" s="436"/>
      <c r="BS333" s="436"/>
      <c r="BT333" s="436"/>
      <c r="BU333" s="436"/>
      <c r="BV333" s="436"/>
      <c r="BW333" s="436"/>
      <c r="BX333" s="436"/>
      <c r="BY333" s="436"/>
      <c r="BZ333" s="341"/>
      <c r="CA333" s="341"/>
      <c r="CB333" s="341"/>
      <c r="CC333" s="341"/>
      <c r="CD333" s="341"/>
      <c r="CE333" s="341"/>
      <c r="CF333" s="341"/>
      <c r="CG333" s="341"/>
      <c r="CH333" s="341"/>
      <c r="CI333" s="341"/>
      <c r="CJ333" s="341"/>
      <c r="CK333" s="341"/>
      <c r="CL333" s="341"/>
      <c r="CM333" s="341"/>
      <c r="CN333" s="341"/>
      <c r="CO333" s="341"/>
      <c r="CP333" s="341"/>
      <c r="CQ333" s="341"/>
      <c r="CR333" s="341"/>
      <c r="CS333" s="341"/>
      <c r="CT333" s="341"/>
      <c r="CU333" s="341"/>
      <c r="CV333" s="341"/>
      <c r="CW333" s="341"/>
      <c r="CX333" s="341"/>
      <c r="CY333" s="341"/>
      <c r="CZ333" s="341"/>
    </row>
    <row r="334" s="348" customFormat="true" ht="15" customHeight="true" x14ac:dyDescent="0.2">
      <c r="B334" s="437"/>
      <c r="Z334" s="341"/>
      <c r="AA334" s="341"/>
      <c r="AB334" s="341"/>
      <c r="AC334" s="341"/>
      <c r="AD334" s="341"/>
      <c r="AE334" s="341"/>
      <c r="AF334" s="341"/>
      <c r="AG334" s="341"/>
      <c r="AH334" s="341"/>
      <c r="AI334" s="341"/>
      <c r="AJ334" s="341"/>
      <c r="AK334" s="341"/>
      <c r="AL334" s="341"/>
      <c r="AM334" s="341"/>
      <c r="AN334" s="341"/>
      <c r="AO334" s="341"/>
      <c r="AP334" s="341"/>
      <c r="AQ334" s="341"/>
      <c r="AR334" s="341"/>
      <c r="AS334" s="341"/>
      <c r="AT334" s="341"/>
      <c r="AU334" s="341"/>
      <c r="AV334" s="341"/>
      <c r="AW334" s="341"/>
      <c r="AX334" s="341"/>
      <c r="AY334" s="341"/>
      <c r="AZ334" s="341"/>
      <c r="BA334" s="322"/>
      <c r="BB334" s="322"/>
      <c r="BC334" s="436"/>
      <c r="BD334" s="436"/>
      <c r="BE334" s="436"/>
      <c r="BF334" s="436"/>
      <c r="BG334" s="436"/>
      <c r="BH334" s="436"/>
      <c r="BI334" s="436"/>
      <c r="BJ334" s="436"/>
      <c r="BK334" s="436"/>
      <c r="BL334" s="436"/>
      <c r="BM334" s="436"/>
      <c r="BN334" s="436"/>
      <c r="BO334" s="436"/>
      <c r="BP334" s="436"/>
      <c r="BQ334" s="436"/>
      <c r="BR334" s="436"/>
      <c r="BS334" s="436"/>
      <c r="BT334" s="436"/>
      <c r="BU334" s="436"/>
      <c r="BV334" s="436"/>
      <c r="BW334" s="436"/>
      <c r="BX334" s="436"/>
      <c r="BY334" s="436"/>
      <c r="BZ334" s="341"/>
      <c r="CA334" s="341"/>
      <c r="CB334" s="341"/>
      <c r="CC334" s="341"/>
      <c r="CD334" s="341"/>
      <c r="CE334" s="341"/>
      <c r="CF334" s="341"/>
      <c r="CG334" s="341"/>
      <c r="CH334" s="341"/>
      <c r="CI334" s="341"/>
      <c r="CJ334" s="341"/>
      <c r="CK334" s="341"/>
      <c r="CL334" s="341"/>
      <c r="CM334" s="341"/>
      <c r="CN334" s="341"/>
      <c r="CO334" s="341"/>
      <c r="CP334" s="341"/>
      <c r="CQ334" s="341"/>
      <c r="CR334" s="341"/>
      <c r="CS334" s="341"/>
      <c r="CT334" s="341"/>
      <c r="CU334" s="341"/>
      <c r="CV334" s="341"/>
      <c r="CW334" s="341"/>
      <c r="CX334" s="341"/>
      <c r="CY334" s="341"/>
      <c r="CZ334" s="341"/>
    </row>
    <row r="335" s="348" customFormat="true" ht="15" customHeight="true" x14ac:dyDescent="0.2">
      <c r="B335" s="437"/>
      <c r="Z335" s="341"/>
      <c r="AA335" s="341"/>
      <c r="AB335" s="341"/>
      <c r="AC335" s="341"/>
      <c r="AD335" s="341"/>
      <c r="AE335" s="341"/>
      <c r="AF335" s="341"/>
      <c r="AG335" s="341"/>
      <c r="AH335" s="341"/>
      <c r="AI335" s="341"/>
      <c r="AJ335" s="341"/>
      <c r="AK335" s="341"/>
      <c r="AL335" s="341"/>
      <c r="AM335" s="341"/>
      <c r="AN335" s="341"/>
      <c r="AO335" s="341"/>
      <c r="AP335" s="341"/>
      <c r="AQ335" s="341"/>
      <c r="AR335" s="341"/>
      <c r="AS335" s="341"/>
      <c r="AT335" s="341"/>
      <c r="AU335" s="341"/>
      <c r="AV335" s="341"/>
      <c r="AW335" s="341"/>
      <c r="AX335" s="341"/>
      <c r="AY335" s="341"/>
      <c r="AZ335" s="341"/>
      <c r="BA335" s="322"/>
      <c r="BB335" s="322"/>
      <c r="BC335" s="436"/>
      <c r="BD335" s="436"/>
      <c r="BE335" s="436"/>
      <c r="BF335" s="436"/>
      <c r="BG335" s="436"/>
      <c r="BH335" s="436"/>
      <c r="BI335" s="436"/>
      <c r="BJ335" s="436"/>
      <c r="BK335" s="436"/>
      <c r="BL335" s="436"/>
      <c r="BM335" s="436"/>
      <c r="BN335" s="436"/>
      <c r="BO335" s="436"/>
      <c r="BP335" s="436"/>
      <c r="BQ335" s="436"/>
      <c r="BR335" s="436"/>
      <c r="BS335" s="436"/>
      <c r="BT335" s="436"/>
      <c r="BU335" s="436"/>
      <c r="BV335" s="436"/>
      <c r="BW335" s="436"/>
      <c r="BX335" s="436"/>
      <c r="BY335" s="436"/>
      <c r="BZ335" s="341"/>
      <c r="CA335" s="341"/>
      <c r="CB335" s="341"/>
      <c r="CC335" s="341"/>
      <c r="CD335" s="341"/>
      <c r="CE335" s="341"/>
      <c r="CF335" s="341"/>
      <c r="CG335" s="341"/>
      <c r="CH335" s="341"/>
      <c r="CI335" s="341"/>
      <c r="CJ335" s="341"/>
      <c r="CK335" s="341"/>
      <c r="CL335" s="341"/>
      <c r="CM335" s="341"/>
      <c r="CN335" s="341"/>
      <c r="CO335" s="341"/>
      <c r="CP335" s="341"/>
      <c r="CQ335" s="341"/>
      <c r="CR335" s="341"/>
      <c r="CS335" s="341"/>
      <c r="CT335" s="341"/>
      <c r="CU335" s="341"/>
      <c r="CV335" s="341"/>
      <c r="CW335" s="341"/>
      <c r="CX335" s="341"/>
      <c r="CY335" s="341"/>
      <c r="CZ335" s="341"/>
    </row>
    <row r="336" s="348" customFormat="true" ht="15" customHeight="true" x14ac:dyDescent="0.2">
      <c r="B336" s="437"/>
      <c r="Z336" s="341"/>
      <c r="AA336" s="341"/>
      <c r="AB336" s="341"/>
      <c r="AC336" s="341"/>
      <c r="AD336" s="341"/>
      <c r="AE336" s="341"/>
      <c r="AF336" s="341"/>
      <c r="AG336" s="341"/>
      <c r="AH336" s="341"/>
      <c r="AI336" s="341"/>
      <c r="AJ336" s="341"/>
      <c r="AK336" s="341"/>
      <c r="AL336" s="341"/>
      <c r="AM336" s="341"/>
      <c r="AN336" s="341"/>
      <c r="AO336" s="341"/>
      <c r="AP336" s="341"/>
      <c r="AQ336" s="341"/>
      <c r="AR336" s="341"/>
      <c r="AS336" s="341"/>
      <c r="AT336" s="341"/>
      <c r="AU336" s="341"/>
      <c r="AV336" s="341"/>
      <c r="AW336" s="341"/>
      <c r="AX336" s="341"/>
      <c r="AY336" s="341"/>
      <c r="AZ336" s="341"/>
      <c r="BA336" s="322"/>
      <c r="BB336" s="322"/>
      <c r="BC336" s="436"/>
      <c r="BD336" s="436"/>
      <c r="BE336" s="436"/>
      <c r="BF336" s="436"/>
      <c r="BG336" s="436"/>
      <c r="BH336" s="436"/>
      <c r="BI336" s="436"/>
      <c r="BJ336" s="436"/>
      <c r="BK336" s="436"/>
      <c r="BL336" s="436"/>
      <c r="BM336" s="436"/>
      <c r="BN336" s="436"/>
      <c r="BO336" s="436"/>
      <c r="BP336" s="436"/>
      <c r="BQ336" s="436"/>
      <c r="BR336" s="436"/>
      <c r="BS336" s="436"/>
      <c r="BT336" s="436"/>
      <c r="BU336" s="436"/>
      <c r="BV336" s="436"/>
      <c r="BW336" s="436"/>
      <c r="BX336" s="436"/>
      <c r="BY336" s="436"/>
      <c r="BZ336" s="341"/>
      <c r="CA336" s="341"/>
      <c r="CB336" s="341"/>
      <c r="CC336" s="341"/>
      <c r="CD336" s="341"/>
      <c r="CE336" s="341"/>
      <c r="CF336" s="341"/>
      <c r="CG336" s="341"/>
      <c r="CH336" s="341"/>
      <c r="CI336" s="341"/>
      <c r="CJ336" s="341"/>
      <c r="CK336" s="341"/>
      <c r="CL336" s="341"/>
      <c r="CM336" s="341"/>
      <c r="CN336" s="341"/>
      <c r="CO336" s="341"/>
      <c r="CP336" s="341"/>
      <c r="CQ336" s="341"/>
      <c r="CR336" s="341"/>
      <c r="CS336" s="341"/>
      <c r="CT336" s="341"/>
      <c r="CU336" s="341"/>
      <c r="CV336" s="341"/>
      <c r="CW336" s="341"/>
      <c r="CX336" s="341"/>
      <c r="CY336" s="341"/>
      <c r="CZ336" s="341"/>
    </row>
    <row r="337" s="348" customFormat="true" ht="18" customHeight="true" x14ac:dyDescent="0.2">
      <c r="B337" s="437"/>
      <c r="Z337" s="341"/>
      <c r="AA337" s="341"/>
      <c r="AB337" s="341"/>
      <c r="AC337" s="341"/>
      <c r="AD337" s="341"/>
      <c r="AE337" s="341"/>
      <c r="AF337" s="341"/>
      <c r="AG337" s="341"/>
      <c r="AH337" s="341"/>
      <c r="AI337" s="341"/>
      <c r="AJ337" s="341"/>
      <c r="AK337" s="341"/>
      <c r="AL337" s="341"/>
      <c r="AM337" s="341"/>
      <c r="AN337" s="341"/>
      <c r="AO337" s="341"/>
      <c r="AP337" s="341"/>
      <c r="AQ337" s="341"/>
      <c r="AR337" s="341"/>
      <c r="AS337" s="341"/>
      <c r="AT337" s="341"/>
      <c r="AU337" s="341"/>
      <c r="AV337" s="341"/>
      <c r="AW337" s="341"/>
      <c r="AX337" s="341"/>
      <c r="AY337" s="341"/>
      <c r="AZ337" s="341"/>
      <c r="BA337" s="322"/>
      <c r="BB337" s="322"/>
      <c r="BC337" s="436"/>
      <c r="BD337" s="436"/>
      <c r="BE337" s="436"/>
      <c r="BF337" s="436"/>
      <c r="BG337" s="436"/>
      <c r="BH337" s="436"/>
      <c r="BI337" s="436"/>
      <c r="BJ337" s="436"/>
      <c r="BK337" s="436"/>
      <c r="BL337" s="436"/>
      <c r="BM337" s="436"/>
      <c r="BN337" s="436"/>
      <c r="BO337" s="436"/>
      <c r="BP337" s="436"/>
      <c r="BQ337" s="436"/>
      <c r="BR337" s="436"/>
      <c r="BS337" s="436"/>
      <c r="BT337" s="436"/>
      <c r="BU337" s="436"/>
      <c r="BV337" s="436"/>
      <c r="BW337" s="436"/>
      <c r="BX337" s="436"/>
      <c r="BY337" s="436"/>
      <c r="BZ337" s="341"/>
      <c r="CA337" s="341"/>
      <c r="CB337" s="341"/>
      <c r="CC337" s="341"/>
      <c r="CD337" s="341"/>
      <c r="CE337" s="341"/>
      <c r="CF337" s="341"/>
      <c r="CG337" s="341"/>
      <c r="CH337" s="341"/>
      <c r="CI337" s="341"/>
      <c r="CJ337" s="341"/>
      <c r="CK337" s="341"/>
      <c r="CL337" s="341"/>
      <c r="CM337" s="341"/>
      <c r="CN337" s="341"/>
      <c r="CO337" s="341"/>
      <c r="CP337" s="341"/>
      <c r="CQ337" s="341"/>
      <c r="CR337" s="341"/>
      <c r="CS337" s="341"/>
      <c r="CT337" s="341"/>
      <c r="CU337" s="341"/>
      <c r="CV337" s="341"/>
      <c r="CW337" s="341"/>
      <c r="CX337" s="341"/>
      <c r="CY337" s="341"/>
      <c r="CZ337" s="341"/>
    </row>
    <row r="338" s="348" customFormat="true" ht="18" customHeight="true" x14ac:dyDescent="0.2">
      <c r="B338" s="437"/>
      <c r="Z338" s="341"/>
      <c r="AA338" s="341"/>
      <c r="AB338" s="341"/>
      <c r="AC338" s="341"/>
      <c r="AD338" s="341"/>
      <c r="AE338" s="341"/>
      <c r="AF338" s="341"/>
      <c r="AG338" s="341"/>
      <c r="AH338" s="341"/>
      <c r="AI338" s="341"/>
      <c r="AJ338" s="341"/>
      <c r="AK338" s="341"/>
      <c r="AL338" s="341"/>
      <c r="AM338" s="341"/>
      <c r="AN338" s="341"/>
      <c r="AO338" s="341"/>
      <c r="AP338" s="341"/>
      <c r="AQ338" s="341"/>
      <c r="AR338" s="341"/>
      <c r="AS338" s="341"/>
      <c r="AT338" s="341"/>
      <c r="AU338" s="341"/>
      <c r="AV338" s="341"/>
      <c r="AW338" s="341"/>
      <c r="AX338" s="341"/>
      <c r="AY338" s="341"/>
      <c r="AZ338" s="341"/>
      <c r="BA338" s="322"/>
      <c r="BB338" s="322"/>
      <c r="BC338" s="436"/>
      <c r="BD338" s="436"/>
      <c r="BE338" s="436"/>
      <c r="BF338" s="436"/>
      <c r="BG338" s="436"/>
      <c r="BH338" s="436"/>
      <c r="BI338" s="436"/>
      <c r="BJ338" s="436"/>
      <c r="BK338" s="436"/>
      <c r="BL338" s="436"/>
      <c r="BM338" s="436"/>
      <c r="BN338" s="436"/>
      <c r="BO338" s="436"/>
      <c r="BP338" s="436"/>
      <c r="BQ338" s="436"/>
      <c r="BR338" s="436"/>
      <c r="BS338" s="436"/>
      <c r="BT338" s="436"/>
      <c r="BU338" s="436"/>
      <c r="BV338" s="436"/>
      <c r="BW338" s="436"/>
      <c r="BX338" s="436"/>
      <c r="BY338" s="436"/>
      <c r="BZ338" s="341"/>
      <c r="CA338" s="341"/>
      <c r="CB338" s="341"/>
      <c r="CC338" s="341"/>
      <c r="CD338" s="341"/>
      <c r="CE338" s="341"/>
      <c r="CF338" s="341"/>
      <c r="CG338" s="341"/>
      <c r="CH338" s="341"/>
      <c r="CI338" s="341"/>
      <c r="CJ338" s="341"/>
      <c r="CK338" s="341"/>
      <c r="CL338" s="341"/>
      <c r="CM338" s="341"/>
      <c r="CN338" s="341"/>
      <c r="CO338" s="341"/>
      <c r="CP338" s="341"/>
      <c r="CQ338" s="341"/>
      <c r="CR338" s="341"/>
      <c r="CS338" s="341"/>
      <c r="CT338" s="341"/>
      <c r="CU338" s="341"/>
      <c r="CV338" s="341"/>
      <c r="CW338" s="341"/>
      <c r="CX338" s="341"/>
      <c r="CY338" s="341"/>
      <c r="CZ338" s="341"/>
    </row>
    <row r="339" s="439" customFormat="true" ht="15" customHeight="true" x14ac:dyDescent="0.2">
      <c r="B339" s="438"/>
      <c r="Z339" s="346"/>
      <c r="AA339" s="346"/>
      <c r="AB339" s="346"/>
      <c r="AC339" s="346"/>
      <c r="AD339" s="346"/>
      <c r="AE339" s="346"/>
      <c r="AF339" s="346"/>
      <c r="AG339" s="346"/>
      <c r="AH339" s="346"/>
      <c r="AI339" s="346"/>
      <c r="AJ339" s="346"/>
      <c r="AK339" s="346"/>
      <c r="AL339" s="346"/>
      <c r="AM339" s="346"/>
      <c r="AN339" s="346"/>
      <c r="AO339" s="346"/>
      <c r="AP339" s="346"/>
      <c r="AQ339" s="346"/>
      <c r="AR339" s="346"/>
      <c r="AS339" s="346"/>
      <c r="AT339" s="346"/>
      <c r="AU339" s="346"/>
      <c r="AV339" s="346"/>
      <c r="AW339" s="346"/>
      <c r="AX339" s="346"/>
      <c r="AY339" s="346"/>
      <c r="AZ339" s="346"/>
      <c r="BA339" s="347" t="s">
        <v>128</v>
      </c>
      <c r="BB339" s="304" t="s">
        <v>127</v>
      </c>
      <c r="BC339" s="986" t="s">
        <v>114</v>
      </c>
      <c r="BD339" s="987"/>
      <c r="BE339" s="987"/>
      <c r="BF339" s="987"/>
      <c r="BG339" s="993"/>
      <c r="BH339" s="986" t="s">
        <v>38</v>
      </c>
      <c r="BI339" s="987"/>
      <c r="BJ339" s="987"/>
      <c r="BK339" s="987"/>
      <c r="BL339" s="993"/>
      <c r="BM339" s="986" t="s">
        <v>37</v>
      </c>
      <c r="BN339" s="987"/>
      <c r="BO339" s="987"/>
      <c r="BP339" s="987"/>
      <c r="BQ339" s="988"/>
      <c r="BR339" s="14" t="s">
        <v>137</v>
      </c>
      <c r="BS339" s="401"/>
      <c r="BT339" s="401"/>
      <c r="BU339" s="401"/>
      <c r="BV339" s="401"/>
      <c r="BW339" s="401"/>
      <c r="BX339" s="401"/>
      <c r="BY339" s="401"/>
      <c r="BZ339" s="345"/>
      <c r="CA339" s="345"/>
      <c r="CB339" s="345"/>
      <c r="CC339" s="345"/>
      <c r="CD339" s="345"/>
      <c r="CE339" s="345"/>
      <c r="CF339" s="345"/>
      <c r="CG339" s="345"/>
      <c r="CH339" s="345"/>
      <c r="CI339" s="345"/>
      <c r="CJ339" s="345"/>
      <c r="CK339" s="345"/>
      <c r="CL339" s="345"/>
      <c r="CM339" s="345"/>
      <c r="CN339" s="345"/>
      <c r="CO339" s="345"/>
      <c r="CP339" s="345"/>
      <c r="CQ339" s="345"/>
      <c r="CR339" s="345"/>
      <c r="CS339" s="345"/>
      <c r="CT339" s="345"/>
      <c r="CU339" s="345"/>
      <c r="CV339" s="345"/>
      <c r="CW339" s="345"/>
      <c r="CX339" s="345"/>
      <c r="CY339" s="345"/>
      <c r="CZ339" s="345"/>
    </row>
    <row r="340" s="439" customFormat="true" ht="24" x14ac:dyDescent="0.2">
      <c r="B340" s="438"/>
      <c r="Z340" s="346"/>
      <c r="AA340" s="346"/>
      <c r="AB340" s="346"/>
      <c r="AC340" s="346"/>
      <c r="AD340" s="346"/>
      <c r="AE340" s="346"/>
      <c r="AF340" s="346"/>
      <c r="AG340" s="346"/>
      <c r="AH340" s="346"/>
      <c r="AI340" s="346"/>
      <c r="AJ340" s="346"/>
      <c r="AK340" s="346"/>
      <c r="AL340" s="346"/>
      <c r="AM340" s="346"/>
      <c r="AN340" s="346"/>
      <c r="AO340" s="346"/>
      <c r="AP340" s="346"/>
      <c r="AQ340" s="346"/>
      <c r="AR340" s="346"/>
      <c r="AS340" s="346"/>
      <c r="AT340" s="346"/>
      <c r="AU340" s="346"/>
      <c r="AV340" s="346"/>
      <c r="AW340" s="346"/>
      <c r="AX340" s="346"/>
      <c r="AY340" s="346"/>
      <c r="AZ340" s="346"/>
      <c r="BA340" s="335" t="s">
        <v>126</v>
      </c>
      <c r="BB340" s="334"/>
      <c r="BC340" s="422" t="s">
        <v>0</v>
      </c>
      <c r="BD340" s="525" t="s">
        <v>1</v>
      </c>
      <c r="BE340" s="525" t="s">
        <v>2</v>
      </c>
      <c r="BF340" s="525" t="s">
        <v>3</v>
      </c>
      <c r="BG340" s="423" t="s">
        <v>4</v>
      </c>
      <c r="BH340" s="422" t="s">
        <v>0</v>
      </c>
      <c r="BI340" s="525" t="s">
        <v>1</v>
      </c>
      <c r="BJ340" s="525" t="s">
        <v>2</v>
      </c>
      <c r="BK340" s="525" t="s">
        <v>3</v>
      </c>
      <c r="BL340" s="423" t="s">
        <v>4</v>
      </c>
      <c r="BM340" s="422" t="s">
        <v>0</v>
      </c>
      <c r="BN340" s="525" t="s">
        <v>1</v>
      </c>
      <c r="BO340" s="525" t="s">
        <v>2</v>
      </c>
      <c r="BP340" s="525" t="s">
        <v>3</v>
      </c>
      <c r="BQ340" s="423" t="s">
        <v>4</v>
      </c>
      <c r="BR340" s="422" t="s">
        <v>146</v>
      </c>
      <c r="BS340" s="525" t="s">
        <v>147</v>
      </c>
      <c r="BT340" s="525" t="s">
        <v>148</v>
      </c>
      <c r="BU340" s="525" t="s">
        <v>149</v>
      </c>
      <c r="BV340" s="525" t="s">
        <v>150</v>
      </c>
      <c r="BW340" s="525" t="s">
        <v>151</v>
      </c>
      <c r="BX340" s="525" t="s">
        <v>152</v>
      </c>
      <c r="BY340" s="526" t="s">
        <v>153</v>
      </c>
      <c r="BZ340" s="185"/>
      <c r="CA340" s="185"/>
      <c r="CB340" s="185"/>
      <c r="CC340" s="185"/>
      <c r="CD340" s="185"/>
      <c r="CE340" s="185"/>
      <c r="CF340" s="185"/>
      <c r="CG340" s="185"/>
      <c r="CH340" s="185"/>
      <c r="CI340" s="185"/>
      <c r="CJ340" s="185"/>
      <c r="CK340" s="185"/>
      <c r="CL340" s="185"/>
      <c r="CM340" s="185"/>
      <c r="CN340" s="185"/>
      <c r="CO340" s="185"/>
      <c r="CP340" s="185"/>
      <c r="CQ340" s="185"/>
      <c r="CR340" s="185"/>
      <c r="CS340" s="185"/>
      <c r="CT340" s="185"/>
      <c r="CU340" s="185"/>
      <c r="CV340" s="185"/>
      <c r="CW340" s="185"/>
      <c r="CX340" s="185"/>
      <c r="CY340" s="185"/>
      <c r="CZ340" s="185"/>
    </row>
    <row r="341" s="439" customFormat="true" ht="15" customHeight="true" x14ac:dyDescent="0.2">
      <c r="B341" s="438"/>
      <c r="Z341" s="346"/>
      <c r="AA341" s="346"/>
      <c r="AB341" s="346"/>
      <c r="AC341" s="346"/>
      <c r="AD341" s="346"/>
      <c r="AE341" s="346"/>
      <c r="AF341" s="346"/>
      <c r="AG341" s="346"/>
      <c r="AH341" s="346"/>
      <c r="AI341" s="346"/>
      <c r="AJ341" s="346"/>
      <c r="AK341" s="346"/>
      <c r="AL341" s="346"/>
      <c r="AM341" s="346"/>
      <c r="AN341" s="346"/>
      <c r="AO341" s="346"/>
      <c r="AP341" s="346"/>
      <c r="AQ341" s="346"/>
      <c r="AR341" s="346"/>
      <c r="AS341" s="346"/>
      <c r="AT341" s="346"/>
      <c r="AU341" s="346"/>
      <c r="AV341" s="346"/>
      <c r="AW341" s="346"/>
      <c r="AX341" s="346"/>
      <c r="AY341" s="346"/>
      <c r="AZ341" s="346"/>
      <c r="BA341" s="989" t="s">
        <v>144</v>
      </c>
      <c r="BB341" s="559" t="s">
        <v>49</v>
      </c>
      <c r="BC341" s="61" t="s">
        <v>35</v>
      </c>
      <c r="BD341" s="57" t="s">
        <v>35</v>
      </c>
      <c r="BE341" s="57" t="s">
        <v>35</v>
      </c>
      <c r="BF341" s="57" t="s">
        <v>35</v>
      </c>
      <c r="BG341" s="52" t="s">
        <v>35</v>
      </c>
      <c r="BH341" s="61" t="s">
        <v>35</v>
      </c>
      <c r="BI341" s="57" t="s">
        <v>35</v>
      </c>
      <c r="BJ341" s="57" t="s">
        <v>35</v>
      </c>
      <c r="BK341" s="57" t="s">
        <v>35</v>
      </c>
      <c r="BL341" s="52" t="s">
        <v>35</v>
      </c>
      <c r="BM341" s="61" t="s">
        <v>35</v>
      </c>
      <c r="BN341" s="57" t="s">
        <v>35</v>
      </c>
      <c r="BO341" s="57" t="s">
        <v>35</v>
      </c>
      <c r="BP341" s="57" t="s">
        <v>35</v>
      </c>
      <c r="BQ341" s="52" t="s">
        <v>35</v>
      </c>
      <c r="BR341" s="61" t="s">
        <v>35</v>
      </c>
      <c r="BS341" s="57" t="s">
        <v>35</v>
      </c>
      <c r="BT341" s="57" t="s">
        <v>35</v>
      </c>
      <c r="BU341" s="57" t="s">
        <v>35</v>
      </c>
      <c r="BV341" s="57" t="s">
        <v>35</v>
      </c>
      <c r="BW341" s="57" t="s">
        <v>35</v>
      </c>
      <c r="BX341" s="57" t="s">
        <v>35</v>
      </c>
      <c r="BY341" s="46" t="s">
        <v>35</v>
      </c>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439" customFormat="true" ht="15" customHeight="true" x14ac:dyDescent="0.2">
      <c r="B342" s="438"/>
      <c r="Z342" s="346"/>
      <c r="AA342" s="346"/>
      <c r="AB342" s="346"/>
      <c r="AC342" s="346"/>
      <c r="AD342" s="346"/>
      <c r="AE342" s="346"/>
      <c r="AF342" s="346"/>
      <c r="AG342" s="346"/>
      <c r="AH342" s="346"/>
      <c r="AI342" s="346"/>
      <c r="AJ342" s="346"/>
      <c r="AK342" s="346"/>
      <c r="AL342" s="346"/>
      <c r="AM342" s="346"/>
      <c r="AN342" s="346"/>
      <c r="AO342" s="346"/>
      <c r="AP342" s="346"/>
      <c r="AQ342" s="346"/>
      <c r="AR342" s="346"/>
      <c r="AS342" s="346"/>
      <c r="AT342" s="346"/>
      <c r="AU342" s="346"/>
      <c r="AV342" s="346"/>
      <c r="AW342" s="346"/>
      <c r="AX342" s="346"/>
      <c r="AY342" s="346"/>
      <c r="AZ342" s="346"/>
      <c r="BA342" s="990"/>
      <c r="BB342" s="557" t="s">
        <v>48</v>
      </c>
      <c r="BC342" s="60" t="s">
        <v>35</v>
      </c>
      <c r="BD342" s="56" t="s">
        <v>35</v>
      </c>
      <c r="BE342" s="56" t="s">
        <v>35</v>
      </c>
      <c r="BF342" s="56" t="s">
        <v>35</v>
      </c>
      <c r="BG342" s="51" t="s">
        <v>35</v>
      </c>
      <c r="BH342" s="60" t="s">
        <v>35</v>
      </c>
      <c r="BI342" s="56" t="s">
        <v>35</v>
      </c>
      <c r="BJ342" s="56" t="s">
        <v>35</v>
      </c>
      <c r="BK342" s="56" t="s">
        <v>35</v>
      </c>
      <c r="BL342" s="51" t="s">
        <v>35</v>
      </c>
      <c r="BM342" s="60" t="s">
        <v>35</v>
      </c>
      <c r="BN342" s="56" t="s">
        <v>35</v>
      </c>
      <c r="BO342" s="56" t="s">
        <v>35</v>
      </c>
      <c r="BP342" s="56" t="s">
        <v>35</v>
      </c>
      <c r="BQ342" s="51" t="s">
        <v>35</v>
      </c>
      <c r="BR342" s="60" t="s">
        <v>35</v>
      </c>
      <c r="BS342" s="56" t="s">
        <v>35</v>
      </c>
      <c r="BT342" s="56" t="s">
        <v>35</v>
      </c>
      <c r="BU342" s="56" t="s">
        <v>35</v>
      </c>
      <c r="BV342" s="56" t="s">
        <v>35</v>
      </c>
      <c r="BW342" s="56" t="s">
        <v>35</v>
      </c>
      <c r="BX342" s="56" t="s">
        <v>35</v>
      </c>
      <c r="BY342" s="45" t="s">
        <v>35</v>
      </c>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439" customFormat="true" ht="15" customHeight="true" x14ac:dyDescent="0.2">
      <c r="B343" s="438"/>
      <c r="Z343" s="346"/>
      <c r="AA343" s="346"/>
      <c r="AB343" s="346"/>
      <c r="AC343" s="346"/>
      <c r="AD343" s="346"/>
      <c r="AE343" s="346"/>
      <c r="AF343" s="346"/>
      <c r="AG343" s="346"/>
      <c r="AH343" s="346"/>
      <c r="AI343" s="346"/>
      <c r="AJ343" s="346"/>
      <c r="AK343" s="346"/>
      <c r="AL343" s="346"/>
      <c r="AM343" s="346"/>
      <c r="AN343" s="346"/>
      <c r="AO343" s="346"/>
      <c r="AP343" s="346"/>
      <c r="AQ343" s="346"/>
      <c r="AR343" s="346"/>
      <c r="AS343" s="346"/>
      <c r="AT343" s="346"/>
      <c r="AU343" s="346"/>
      <c r="AV343" s="346"/>
      <c r="AW343" s="346"/>
      <c r="AX343" s="346"/>
      <c r="AY343" s="346"/>
      <c r="AZ343" s="346"/>
      <c r="BA343" s="991" t="s">
        <v>139</v>
      </c>
      <c r="BB343" s="557" t="s">
        <v>49</v>
      </c>
      <c r="BC343" s="60" t="s">
        <v>35</v>
      </c>
      <c r="BD343" s="56" t="s">
        <v>35</v>
      </c>
      <c r="BE343" s="56" t="s">
        <v>35</v>
      </c>
      <c r="BF343" s="56" t="s">
        <v>35</v>
      </c>
      <c r="BG343" s="51" t="s">
        <v>35</v>
      </c>
      <c r="BH343" s="60" t="s">
        <v>35</v>
      </c>
      <c r="BI343" s="56" t="s">
        <v>35</v>
      </c>
      <c r="BJ343" s="56" t="s">
        <v>35</v>
      </c>
      <c r="BK343" s="56" t="s">
        <v>35</v>
      </c>
      <c r="BL343" s="51" t="s">
        <v>35</v>
      </c>
      <c r="BM343" s="60" t="s">
        <v>35</v>
      </c>
      <c r="BN343" s="56" t="s">
        <v>35</v>
      </c>
      <c r="BO343" s="56" t="s">
        <v>35</v>
      </c>
      <c r="BP343" s="56" t="s">
        <v>35</v>
      </c>
      <c r="BQ343" s="51" t="s">
        <v>35</v>
      </c>
      <c r="BR343" s="60" t="s">
        <v>35</v>
      </c>
      <c r="BS343" s="56" t="s">
        <v>35</v>
      </c>
      <c r="BT343" s="56" t="s">
        <v>35</v>
      </c>
      <c r="BU343" s="56" t="s">
        <v>35</v>
      </c>
      <c r="BV343" s="56" t="s">
        <v>35</v>
      </c>
      <c r="BW343" s="56" t="s">
        <v>35</v>
      </c>
      <c r="BX343" s="56" t="s">
        <v>35</v>
      </c>
      <c r="BY343" s="45" t="s">
        <v>35</v>
      </c>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439" customFormat="true" ht="15" customHeight="true" x14ac:dyDescent="0.2">
      <c r="B344" s="438"/>
      <c r="Z344" s="346"/>
      <c r="AA344" s="346"/>
      <c r="AB344" s="346"/>
      <c r="AC344" s="346"/>
      <c r="AD344" s="346"/>
      <c r="AE344" s="346"/>
      <c r="AF344" s="346"/>
      <c r="AG344" s="346"/>
      <c r="AH344" s="346"/>
      <c r="AI344" s="346"/>
      <c r="AJ344" s="346"/>
      <c r="AK344" s="346"/>
      <c r="AL344" s="346"/>
      <c r="AM344" s="346"/>
      <c r="AN344" s="346"/>
      <c r="AO344" s="346"/>
      <c r="AP344" s="346"/>
      <c r="AQ344" s="346"/>
      <c r="AR344" s="346"/>
      <c r="AS344" s="346"/>
      <c r="AT344" s="346"/>
      <c r="AU344" s="346"/>
      <c r="AV344" s="346"/>
      <c r="AW344" s="346"/>
      <c r="AX344" s="346"/>
      <c r="AY344" s="346"/>
      <c r="AZ344" s="346"/>
      <c r="BA344" s="990"/>
      <c r="BB344" s="557" t="s">
        <v>48</v>
      </c>
      <c r="BC344" s="60" t="s">
        <v>35</v>
      </c>
      <c r="BD344" s="56" t="s">
        <v>35</v>
      </c>
      <c r="BE344" s="56" t="s">
        <v>35</v>
      </c>
      <c r="BF344" s="56" t="s">
        <v>35</v>
      </c>
      <c r="BG344" s="51" t="s">
        <v>35</v>
      </c>
      <c r="BH344" s="60" t="s">
        <v>35</v>
      </c>
      <c r="BI344" s="56" t="s">
        <v>35</v>
      </c>
      <c r="BJ344" s="56" t="s">
        <v>35</v>
      </c>
      <c r="BK344" s="56" t="s">
        <v>35</v>
      </c>
      <c r="BL344" s="51" t="s">
        <v>35</v>
      </c>
      <c r="BM344" s="60" t="s">
        <v>35</v>
      </c>
      <c r="BN344" s="56" t="s">
        <v>35</v>
      </c>
      <c r="BO344" s="56" t="s">
        <v>35</v>
      </c>
      <c r="BP344" s="56" t="s">
        <v>35</v>
      </c>
      <c r="BQ344" s="51" t="s">
        <v>35</v>
      </c>
      <c r="BR344" s="60" t="s">
        <v>35</v>
      </c>
      <c r="BS344" s="56" t="s">
        <v>35</v>
      </c>
      <c r="BT344" s="56" t="s">
        <v>35</v>
      </c>
      <c r="BU344" s="56" t="s">
        <v>35</v>
      </c>
      <c r="BV344" s="56" t="s">
        <v>35</v>
      </c>
      <c r="BW344" s="56" t="s">
        <v>35</v>
      </c>
      <c r="BX344" s="56" t="s">
        <v>35</v>
      </c>
      <c r="BY344" s="45" t="s">
        <v>35</v>
      </c>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439" customFormat="true" ht="15" customHeight="true" x14ac:dyDescent="0.2">
      <c r="B345" s="438"/>
      <c r="Z345" s="346"/>
      <c r="AA345" s="346"/>
      <c r="AB345" s="346"/>
      <c r="AC345" s="346"/>
      <c r="AD345" s="346"/>
      <c r="AE345" s="346"/>
      <c r="AF345" s="346"/>
      <c r="AG345" s="346"/>
      <c r="AH345" s="346"/>
      <c r="AI345" s="346"/>
      <c r="AJ345" s="346"/>
      <c r="AK345" s="346"/>
      <c r="AL345" s="346"/>
      <c r="AM345" s="346"/>
      <c r="AN345" s="346"/>
      <c r="AO345" s="346"/>
      <c r="AP345" s="346"/>
      <c r="AQ345" s="346"/>
      <c r="AR345" s="346"/>
      <c r="AS345" s="346"/>
      <c r="AT345" s="346"/>
      <c r="AU345" s="346"/>
      <c r="AV345" s="346"/>
      <c r="AW345" s="346"/>
      <c r="AX345" s="346"/>
      <c r="AY345" s="346"/>
      <c r="AZ345" s="346"/>
      <c r="BA345" s="991" t="s">
        <v>140</v>
      </c>
      <c r="BB345" s="557" t="s">
        <v>49</v>
      </c>
      <c r="BC345" s="60" t="s">
        <v>35</v>
      </c>
      <c r="BD345" s="56" t="s">
        <v>35</v>
      </c>
      <c r="BE345" s="56" t="s">
        <v>35</v>
      </c>
      <c r="BF345" s="56" t="s">
        <v>35</v>
      </c>
      <c r="BG345" s="51" t="s">
        <v>35</v>
      </c>
      <c r="BH345" s="60" t="s">
        <v>35</v>
      </c>
      <c r="BI345" s="56" t="s">
        <v>35</v>
      </c>
      <c r="BJ345" s="56" t="s">
        <v>35</v>
      </c>
      <c r="BK345" s="56" t="s">
        <v>35</v>
      </c>
      <c r="BL345" s="51" t="s">
        <v>35</v>
      </c>
      <c r="BM345" s="60" t="s">
        <v>35</v>
      </c>
      <c r="BN345" s="56" t="s">
        <v>35</v>
      </c>
      <c r="BO345" s="56" t="s">
        <v>35</v>
      </c>
      <c r="BP345" s="56" t="s">
        <v>35</v>
      </c>
      <c r="BQ345" s="51" t="s">
        <v>35</v>
      </c>
      <c r="BR345" s="60" t="s">
        <v>35</v>
      </c>
      <c r="BS345" s="56" t="s">
        <v>35</v>
      </c>
      <c r="BT345" s="56" t="s">
        <v>35</v>
      </c>
      <c r="BU345" s="56" t="s">
        <v>35</v>
      </c>
      <c r="BV345" s="56" t="s">
        <v>35</v>
      </c>
      <c r="BW345" s="56" t="s">
        <v>35</v>
      </c>
      <c r="BX345" s="56" t="s">
        <v>35</v>
      </c>
      <c r="BY345" s="45" t="s">
        <v>35</v>
      </c>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439" customFormat="true" ht="15" customHeight="true" x14ac:dyDescent="0.2">
      <c r="B346" s="438"/>
      <c r="Z346" s="346"/>
      <c r="AA346" s="346"/>
      <c r="AB346" s="346"/>
      <c r="AC346" s="346"/>
      <c r="AD346" s="346"/>
      <c r="AE346" s="346"/>
      <c r="AF346" s="346"/>
      <c r="AG346" s="346"/>
      <c r="AH346" s="346"/>
      <c r="AI346" s="346"/>
      <c r="AJ346" s="346"/>
      <c r="AK346" s="346"/>
      <c r="AL346" s="346"/>
      <c r="AM346" s="346"/>
      <c r="AN346" s="346"/>
      <c r="AO346" s="346"/>
      <c r="AP346" s="346"/>
      <c r="AQ346" s="346"/>
      <c r="AR346" s="346"/>
      <c r="AS346" s="346"/>
      <c r="AT346" s="346"/>
      <c r="AU346" s="346"/>
      <c r="AV346" s="346"/>
      <c r="AW346" s="346"/>
      <c r="AX346" s="346"/>
      <c r="AY346" s="346"/>
      <c r="AZ346" s="346"/>
      <c r="BA346" s="990"/>
      <c r="BB346" s="557" t="s">
        <v>48</v>
      </c>
      <c r="BC346" s="60" t="s">
        <v>35</v>
      </c>
      <c r="BD346" s="56" t="s">
        <v>35</v>
      </c>
      <c r="BE346" s="56" t="s">
        <v>35</v>
      </c>
      <c r="BF346" s="56" t="s">
        <v>35</v>
      </c>
      <c r="BG346" s="51" t="s">
        <v>35</v>
      </c>
      <c r="BH346" s="60" t="s">
        <v>35</v>
      </c>
      <c r="BI346" s="56" t="s">
        <v>35</v>
      </c>
      <c r="BJ346" s="56" t="s">
        <v>35</v>
      </c>
      <c r="BK346" s="56" t="s">
        <v>35</v>
      </c>
      <c r="BL346" s="51" t="s">
        <v>35</v>
      </c>
      <c r="BM346" s="60" t="s">
        <v>35</v>
      </c>
      <c r="BN346" s="56" t="s">
        <v>35</v>
      </c>
      <c r="BO346" s="56" t="s">
        <v>35</v>
      </c>
      <c r="BP346" s="56" t="s">
        <v>35</v>
      </c>
      <c r="BQ346" s="51" t="s">
        <v>35</v>
      </c>
      <c r="BR346" s="60" t="s">
        <v>35</v>
      </c>
      <c r="BS346" s="56" t="s">
        <v>35</v>
      </c>
      <c r="BT346" s="56" t="s">
        <v>35</v>
      </c>
      <c r="BU346" s="56" t="s">
        <v>35</v>
      </c>
      <c r="BV346" s="56" t="s">
        <v>35</v>
      </c>
      <c r="BW346" s="56" t="s">
        <v>35</v>
      </c>
      <c r="BX346" s="56" t="s">
        <v>35</v>
      </c>
      <c r="BY346" s="45" t="s">
        <v>35</v>
      </c>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439" customFormat="true" ht="15" customHeight="true" x14ac:dyDescent="0.2">
      <c r="B347" s="438"/>
      <c r="Z347" s="346"/>
      <c r="AA347" s="346"/>
      <c r="AB347" s="346"/>
      <c r="AC347" s="346"/>
      <c r="AD347" s="346"/>
      <c r="AE347" s="346"/>
      <c r="AF347" s="346"/>
      <c r="AG347" s="346"/>
      <c r="AH347" s="346"/>
      <c r="AI347" s="346"/>
      <c r="AJ347" s="346"/>
      <c r="AK347" s="346"/>
      <c r="AL347" s="346"/>
      <c r="AM347" s="346"/>
      <c r="AN347" s="346"/>
      <c r="AO347" s="346"/>
      <c r="AP347" s="346"/>
      <c r="AQ347" s="346"/>
      <c r="AR347" s="346"/>
      <c r="AS347" s="346"/>
      <c r="AT347" s="346"/>
      <c r="AU347" s="346"/>
      <c r="AV347" s="346"/>
      <c r="AW347" s="346"/>
      <c r="AX347" s="346"/>
      <c r="AY347" s="346"/>
      <c r="AZ347" s="346"/>
      <c r="BA347" s="991" t="s">
        <v>141</v>
      </c>
      <c r="BB347" s="557" t="s">
        <v>49</v>
      </c>
      <c r="BC347" s="60" t="s">
        <v>35</v>
      </c>
      <c r="BD347" s="56" t="s">
        <v>35</v>
      </c>
      <c r="BE347" s="56" t="s">
        <v>35</v>
      </c>
      <c r="BF347" s="56" t="s">
        <v>35</v>
      </c>
      <c r="BG347" s="51" t="s">
        <v>35</v>
      </c>
      <c r="BH347" s="60" t="s">
        <v>35</v>
      </c>
      <c r="BI347" s="56" t="s">
        <v>35</v>
      </c>
      <c r="BJ347" s="56" t="s">
        <v>35</v>
      </c>
      <c r="BK347" s="56" t="s">
        <v>35</v>
      </c>
      <c r="BL347" s="51" t="s">
        <v>35</v>
      </c>
      <c r="BM347" s="60" t="s">
        <v>35</v>
      </c>
      <c r="BN347" s="56" t="s">
        <v>35</v>
      </c>
      <c r="BO347" s="56" t="s">
        <v>35</v>
      </c>
      <c r="BP347" s="56" t="s">
        <v>35</v>
      </c>
      <c r="BQ347" s="51" t="s">
        <v>35</v>
      </c>
      <c r="BR347" s="60" t="s">
        <v>35</v>
      </c>
      <c r="BS347" s="56" t="s">
        <v>35</v>
      </c>
      <c r="BT347" s="56" t="s">
        <v>35</v>
      </c>
      <c r="BU347" s="56" t="s">
        <v>35</v>
      </c>
      <c r="BV347" s="56" t="s">
        <v>35</v>
      </c>
      <c r="BW347" s="56" t="s">
        <v>35</v>
      </c>
      <c r="BX347" s="56" t="s">
        <v>35</v>
      </c>
      <c r="BY347" s="45" t="s">
        <v>35</v>
      </c>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439" customFormat="true" ht="15" customHeight="true" x14ac:dyDescent="0.2">
      <c r="B348" s="438"/>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990"/>
      <c r="BB348" s="557" t="s">
        <v>48</v>
      </c>
      <c r="BC348" s="60" t="s">
        <v>35</v>
      </c>
      <c r="BD348" s="56" t="s">
        <v>35</v>
      </c>
      <c r="BE348" s="56" t="s">
        <v>35</v>
      </c>
      <c r="BF348" s="56" t="s">
        <v>35</v>
      </c>
      <c r="BG348" s="51" t="s">
        <v>35</v>
      </c>
      <c r="BH348" s="60" t="s">
        <v>35</v>
      </c>
      <c r="BI348" s="56" t="s">
        <v>35</v>
      </c>
      <c r="BJ348" s="56" t="s">
        <v>35</v>
      </c>
      <c r="BK348" s="56" t="s">
        <v>35</v>
      </c>
      <c r="BL348" s="51" t="s">
        <v>35</v>
      </c>
      <c r="BM348" s="60" t="s">
        <v>35</v>
      </c>
      <c r="BN348" s="56" t="s">
        <v>35</v>
      </c>
      <c r="BO348" s="56" t="s">
        <v>35</v>
      </c>
      <c r="BP348" s="56" t="s">
        <v>35</v>
      </c>
      <c r="BQ348" s="51" t="s">
        <v>35</v>
      </c>
      <c r="BR348" s="60" t="s">
        <v>35</v>
      </c>
      <c r="BS348" s="56" t="s">
        <v>35</v>
      </c>
      <c r="BT348" s="56" t="s">
        <v>35</v>
      </c>
      <c r="BU348" s="56" t="s">
        <v>35</v>
      </c>
      <c r="BV348" s="56" t="s">
        <v>35</v>
      </c>
      <c r="BW348" s="56" t="s">
        <v>35</v>
      </c>
      <c r="BX348" s="56" t="s">
        <v>35</v>
      </c>
      <c r="BY348" s="45" t="s">
        <v>35</v>
      </c>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439" customFormat="true" ht="15" customHeight="true" x14ac:dyDescent="0.2">
      <c r="B349" s="438"/>
      <c r="Z349" s="346"/>
      <c r="AA349" s="346"/>
      <c r="AB349" s="346"/>
      <c r="AC349" s="346"/>
      <c r="AD349" s="346"/>
      <c r="AE349" s="346"/>
      <c r="AF349" s="346"/>
      <c r="AG349" s="346"/>
      <c r="AH349" s="346"/>
      <c r="AI349" s="346"/>
      <c r="AJ349" s="346"/>
      <c r="AK349" s="346"/>
      <c r="AL349" s="346"/>
      <c r="AM349" s="346"/>
      <c r="AN349" s="346"/>
      <c r="AO349" s="346"/>
      <c r="AP349" s="346"/>
      <c r="AQ349" s="346"/>
      <c r="AR349" s="346"/>
      <c r="AS349" s="346"/>
      <c r="AT349" s="346"/>
      <c r="AU349" s="346"/>
      <c r="AV349" s="346"/>
      <c r="AW349" s="346"/>
      <c r="AX349" s="346"/>
      <c r="AY349" s="346"/>
      <c r="AZ349" s="346"/>
      <c r="BA349" s="991" t="s">
        <v>142</v>
      </c>
      <c r="BB349" s="557" t="s">
        <v>49</v>
      </c>
      <c r="BC349" s="60" t="s">
        <v>35</v>
      </c>
      <c r="BD349" s="56" t="s">
        <v>35</v>
      </c>
      <c r="BE349" s="56" t="s">
        <v>35</v>
      </c>
      <c r="BF349" s="56" t="s">
        <v>35</v>
      </c>
      <c r="BG349" s="51" t="s">
        <v>35</v>
      </c>
      <c r="BH349" s="60" t="s">
        <v>35</v>
      </c>
      <c r="BI349" s="56" t="s">
        <v>35</v>
      </c>
      <c r="BJ349" s="56" t="s">
        <v>35</v>
      </c>
      <c r="BK349" s="56" t="s">
        <v>35</v>
      </c>
      <c r="BL349" s="51" t="s">
        <v>35</v>
      </c>
      <c r="BM349" s="60" t="s">
        <v>35</v>
      </c>
      <c r="BN349" s="56" t="s">
        <v>35</v>
      </c>
      <c r="BO349" s="56" t="s">
        <v>35</v>
      </c>
      <c r="BP349" s="56" t="s">
        <v>35</v>
      </c>
      <c r="BQ349" s="51" t="s">
        <v>35</v>
      </c>
      <c r="BR349" s="60" t="s">
        <v>35</v>
      </c>
      <c r="BS349" s="56" t="s">
        <v>35</v>
      </c>
      <c r="BT349" s="56" t="s">
        <v>35</v>
      </c>
      <c r="BU349" s="56" t="s">
        <v>35</v>
      </c>
      <c r="BV349" s="56" t="s">
        <v>35</v>
      </c>
      <c r="BW349" s="56" t="s">
        <v>35</v>
      </c>
      <c r="BX349" s="56" t="s">
        <v>35</v>
      </c>
      <c r="BY349" s="45" t="s">
        <v>35</v>
      </c>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439" customFormat="true" ht="15" customHeight="true" x14ac:dyDescent="0.2">
      <c r="B350" s="438"/>
      <c r="Z350" s="346"/>
      <c r="AA350" s="346"/>
      <c r="AB350" s="346"/>
      <c r="AC350" s="346"/>
      <c r="AD350" s="346"/>
      <c r="AE350" s="346"/>
      <c r="AF350" s="346"/>
      <c r="AG350" s="346"/>
      <c r="AH350" s="346"/>
      <c r="AI350" s="346"/>
      <c r="AJ350" s="346"/>
      <c r="AK350" s="346"/>
      <c r="AL350" s="346"/>
      <c r="AM350" s="346"/>
      <c r="AN350" s="346"/>
      <c r="AO350" s="346"/>
      <c r="AP350" s="346"/>
      <c r="AQ350" s="346"/>
      <c r="AR350" s="346"/>
      <c r="AS350" s="346"/>
      <c r="AT350" s="346"/>
      <c r="AU350" s="346"/>
      <c r="AV350" s="346"/>
      <c r="AW350" s="346"/>
      <c r="AX350" s="346"/>
      <c r="AY350" s="346"/>
      <c r="AZ350" s="346"/>
      <c r="BA350" s="990"/>
      <c r="BB350" s="557" t="s">
        <v>48</v>
      </c>
      <c r="BC350" s="60" t="s">
        <v>35</v>
      </c>
      <c r="BD350" s="56" t="s">
        <v>35</v>
      </c>
      <c r="BE350" s="56" t="s">
        <v>35</v>
      </c>
      <c r="BF350" s="56" t="s">
        <v>35</v>
      </c>
      <c r="BG350" s="51" t="s">
        <v>35</v>
      </c>
      <c r="BH350" s="60" t="s">
        <v>35</v>
      </c>
      <c r="BI350" s="56" t="s">
        <v>35</v>
      </c>
      <c r="BJ350" s="56" t="s">
        <v>35</v>
      </c>
      <c r="BK350" s="56" t="s">
        <v>35</v>
      </c>
      <c r="BL350" s="51" t="s">
        <v>35</v>
      </c>
      <c r="BM350" s="60" t="s">
        <v>35</v>
      </c>
      <c r="BN350" s="56" t="s">
        <v>35</v>
      </c>
      <c r="BO350" s="56" t="s">
        <v>35</v>
      </c>
      <c r="BP350" s="56" t="s">
        <v>35</v>
      </c>
      <c r="BQ350" s="51" t="s">
        <v>35</v>
      </c>
      <c r="BR350" s="60" t="s">
        <v>35</v>
      </c>
      <c r="BS350" s="56" t="s">
        <v>35</v>
      </c>
      <c r="BT350" s="56" t="s">
        <v>35</v>
      </c>
      <c r="BU350" s="56" t="s">
        <v>35</v>
      </c>
      <c r="BV350" s="56" t="s">
        <v>35</v>
      </c>
      <c r="BW350" s="56" t="s">
        <v>35</v>
      </c>
      <c r="BX350" s="56" t="s">
        <v>35</v>
      </c>
      <c r="BY350" s="45" t="s">
        <v>35</v>
      </c>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439" customFormat="true" ht="15" customHeight="true" x14ac:dyDescent="0.2">
      <c r="B351" s="438"/>
      <c r="Z351" s="346"/>
      <c r="AA351" s="346"/>
      <c r="AB351" s="346"/>
      <c r="AC351" s="346"/>
      <c r="AD351" s="346"/>
      <c r="AE351" s="346"/>
      <c r="AF351" s="346"/>
      <c r="AG351" s="346"/>
      <c r="AH351" s="346"/>
      <c r="AI351" s="346"/>
      <c r="AJ351" s="346"/>
      <c r="AK351" s="346"/>
      <c r="AL351" s="346"/>
      <c r="AM351" s="346"/>
      <c r="AN351" s="346"/>
      <c r="AO351" s="346"/>
      <c r="AP351" s="346"/>
      <c r="AQ351" s="346"/>
      <c r="AR351" s="346"/>
      <c r="AS351" s="346"/>
      <c r="AT351" s="346"/>
      <c r="AU351" s="346"/>
      <c r="AV351" s="346"/>
      <c r="AW351" s="346"/>
      <c r="AX351" s="346"/>
      <c r="AY351" s="346"/>
      <c r="AZ351" s="346"/>
      <c r="BA351" s="991" t="s">
        <v>143</v>
      </c>
      <c r="BB351" s="557" t="s">
        <v>49</v>
      </c>
      <c r="BC351" s="60" t="s">
        <v>35</v>
      </c>
      <c r="BD351" s="56" t="s">
        <v>35</v>
      </c>
      <c r="BE351" s="56" t="s">
        <v>35</v>
      </c>
      <c r="BF351" s="56" t="s">
        <v>35</v>
      </c>
      <c r="BG351" s="51" t="s">
        <v>35</v>
      </c>
      <c r="BH351" s="60" t="s">
        <v>35</v>
      </c>
      <c r="BI351" s="56" t="s">
        <v>35</v>
      </c>
      <c r="BJ351" s="56" t="s">
        <v>35</v>
      </c>
      <c r="BK351" s="56" t="s">
        <v>35</v>
      </c>
      <c r="BL351" s="51" t="s">
        <v>35</v>
      </c>
      <c r="BM351" s="60" t="s">
        <v>35</v>
      </c>
      <c r="BN351" s="56" t="s">
        <v>35</v>
      </c>
      <c r="BO351" s="56" t="s">
        <v>35</v>
      </c>
      <c r="BP351" s="56" t="s">
        <v>35</v>
      </c>
      <c r="BQ351" s="51" t="s">
        <v>35</v>
      </c>
      <c r="BR351" s="60" t="s">
        <v>35</v>
      </c>
      <c r="BS351" s="56" t="s">
        <v>35</v>
      </c>
      <c r="BT351" s="56" t="s">
        <v>35</v>
      </c>
      <c r="BU351" s="56" t="s">
        <v>35</v>
      </c>
      <c r="BV351" s="56" t="s">
        <v>35</v>
      </c>
      <c r="BW351" s="56" t="s">
        <v>35</v>
      </c>
      <c r="BX351" s="56" t="s">
        <v>35</v>
      </c>
      <c r="BY351" s="45" t="s">
        <v>35</v>
      </c>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439" customFormat="true" ht="15" customHeight="true" x14ac:dyDescent="0.2">
      <c r="B352" s="438"/>
      <c r="Z352" s="346"/>
      <c r="AA352" s="346"/>
      <c r="AB352" s="346"/>
      <c r="AC352" s="346"/>
      <c r="AD352" s="346"/>
      <c r="AE352" s="346"/>
      <c r="AF352" s="346"/>
      <c r="AG352" s="346"/>
      <c r="AH352" s="346"/>
      <c r="AI352" s="346"/>
      <c r="AJ352" s="346"/>
      <c r="AK352" s="346"/>
      <c r="AL352" s="346"/>
      <c r="AM352" s="346"/>
      <c r="AN352" s="346"/>
      <c r="AO352" s="346"/>
      <c r="AP352" s="346"/>
      <c r="AQ352" s="346"/>
      <c r="AR352" s="346"/>
      <c r="AS352" s="346"/>
      <c r="AT352" s="346"/>
      <c r="AU352" s="346"/>
      <c r="AV352" s="346"/>
      <c r="AW352" s="346"/>
      <c r="AX352" s="346"/>
      <c r="AY352" s="346"/>
      <c r="AZ352" s="346"/>
      <c r="BA352" s="990"/>
      <c r="BB352" s="557" t="s">
        <v>48</v>
      </c>
      <c r="BC352" s="60" t="s">
        <v>35</v>
      </c>
      <c r="BD352" s="56" t="s">
        <v>35</v>
      </c>
      <c r="BE352" s="56" t="s">
        <v>35</v>
      </c>
      <c r="BF352" s="56" t="s">
        <v>35</v>
      </c>
      <c r="BG352" s="51" t="s">
        <v>35</v>
      </c>
      <c r="BH352" s="60" t="s">
        <v>35</v>
      </c>
      <c r="BI352" s="56" t="s">
        <v>35</v>
      </c>
      <c r="BJ352" s="56" t="s">
        <v>35</v>
      </c>
      <c r="BK352" s="56" t="s">
        <v>35</v>
      </c>
      <c r="BL352" s="51" t="s">
        <v>35</v>
      </c>
      <c r="BM352" s="60" t="s">
        <v>35</v>
      </c>
      <c r="BN352" s="56" t="s">
        <v>35</v>
      </c>
      <c r="BO352" s="56" t="s">
        <v>35</v>
      </c>
      <c r="BP352" s="56" t="s">
        <v>35</v>
      </c>
      <c r="BQ352" s="51" t="s">
        <v>35</v>
      </c>
      <c r="BR352" s="60" t="s">
        <v>35</v>
      </c>
      <c r="BS352" s="56" t="s">
        <v>35</v>
      </c>
      <c r="BT352" s="56" t="s">
        <v>35</v>
      </c>
      <c r="BU352" s="56" t="s">
        <v>35</v>
      </c>
      <c r="BV352" s="56" t="s">
        <v>35</v>
      </c>
      <c r="BW352" s="56" t="s">
        <v>35</v>
      </c>
      <c r="BX352" s="56" t="s">
        <v>35</v>
      </c>
      <c r="BY352" s="45" t="s">
        <v>35</v>
      </c>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439" customFormat="true" ht="15" customHeight="true" x14ac:dyDescent="0.2">
      <c r="B353" s="438"/>
      <c r="Z353" s="346"/>
      <c r="AA353" s="346"/>
      <c r="AB353" s="346"/>
      <c r="AC353" s="346"/>
      <c r="AD353" s="346"/>
      <c r="AE353" s="346"/>
      <c r="AF353" s="346"/>
      <c r="AG353" s="346"/>
      <c r="AH353" s="346"/>
      <c r="AI353" s="346"/>
      <c r="AJ353" s="346"/>
      <c r="AK353" s="346"/>
      <c r="AL353" s="346"/>
      <c r="AM353" s="346"/>
      <c r="AN353" s="346"/>
      <c r="AO353" s="346"/>
      <c r="AP353" s="346"/>
      <c r="AQ353" s="346"/>
      <c r="AR353" s="346"/>
      <c r="AS353" s="346"/>
      <c r="AT353" s="346"/>
      <c r="AU353" s="346"/>
      <c r="AV353" s="346"/>
      <c r="AW353" s="346"/>
      <c r="AX353" s="346"/>
      <c r="AY353" s="346"/>
      <c r="AZ353" s="346"/>
      <c r="BA353" s="991" t="s">
        <v>138</v>
      </c>
      <c r="BB353" s="557" t="s">
        <v>49</v>
      </c>
      <c r="BC353" s="60" t="s">
        <v>35</v>
      </c>
      <c r="BD353" s="56" t="s">
        <v>35</v>
      </c>
      <c r="BE353" s="56" t="s">
        <v>35</v>
      </c>
      <c r="BF353" s="56" t="s">
        <v>35</v>
      </c>
      <c r="BG353" s="51" t="s">
        <v>35</v>
      </c>
      <c r="BH353" s="60" t="s">
        <v>35</v>
      </c>
      <c r="BI353" s="56" t="s">
        <v>35</v>
      </c>
      <c r="BJ353" s="56" t="s">
        <v>35</v>
      </c>
      <c r="BK353" s="56" t="s">
        <v>35</v>
      </c>
      <c r="BL353" s="51" t="s">
        <v>35</v>
      </c>
      <c r="BM353" s="60" t="s">
        <v>35</v>
      </c>
      <c r="BN353" s="56" t="s">
        <v>35</v>
      </c>
      <c r="BO353" s="56" t="s">
        <v>35</v>
      </c>
      <c r="BP353" s="56" t="s">
        <v>35</v>
      </c>
      <c r="BQ353" s="51" t="s">
        <v>35</v>
      </c>
      <c r="BR353" s="60" t="s">
        <v>35</v>
      </c>
      <c r="BS353" s="56" t="s">
        <v>35</v>
      </c>
      <c r="BT353" s="56" t="s">
        <v>35</v>
      </c>
      <c r="BU353" s="56" t="s">
        <v>35</v>
      </c>
      <c r="BV353" s="56" t="s">
        <v>35</v>
      </c>
      <c r="BW353" s="56" t="s">
        <v>35</v>
      </c>
      <c r="BX353" s="56" t="s">
        <v>35</v>
      </c>
      <c r="BY353" s="45" t="s">
        <v>35</v>
      </c>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439" customFormat="true" ht="15" customHeight="true" x14ac:dyDescent="0.2">
      <c r="B354" s="438"/>
      <c r="Z354" s="346"/>
      <c r="AA354" s="346"/>
      <c r="AB354" s="346"/>
      <c r="AC354" s="346"/>
      <c r="AD354" s="346"/>
      <c r="AE354" s="346"/>
      <c r="AF354" s="346"/>
      <c r="AG354" s="346"/>
      <c r="AH354" s="346"/>
      <c r="AI354" s="346"/>
      <c r="AJ354" s="346"/>
      <c r="AK354" s="346"/>
      <c r="AL354" s="346"/>
      <c r="AM354" s="346"/>
      <c r="AN354" s="346"/>
      <c r="AO354" s="346"/>
      <c r="AP354" s="346"/>
      <c r="AQ354" s="346"/>
      <c r="AR354" s="346"/>
      <c r="AS354" s="346"/>
      <c r="AT354" s="346"/>
      <c r="AU354" s="346"/>
      <c r="AV354" s="346"/>
      <c r="AW354" s="346"/>
      <c r="AX354" s="346"/>
      <c r="AY354" s="346"/>
      <c r="AZ354" s="346"/>
      <c r="BA354" s="994"/>
      <c r="BB354" s="560" t="s">
        <v>48</v>
      </c>
      <c r="BC354" s="59" t="s">
        <v>35</v>
      </c>
      <c r="BD354" s="55" t="s">
        <v>35</v>
      </c>
      <c r="BE354" s="55" t="s">
        <v>35</v>
      </c>
      <c r="BF354" s="55" t="s">
        <v>35</v>
      </c>
      <c r="BG354" s="50" t="s">
        <v>35</v>
      </c>
      <c r="BH354" s="59" t="s">
        <v>35</v>
      </c>
      <c r="BI354" s="55" t="s">
        <v>35</v>
      </c>
      <c r="BJ354" s="55" t="s">
        <v>35</v>
      </c>
      <c r="BK354" s="55" t="s">
        <v>35</v>
      </c>
      <c r="BL354" s="50" t="s">
        <v>35</v>
      </c>
      <c r="BM354" s="59" t="s">
        <v>35</v>
      </c>
      <c r="BN354" s="55" t="s">
        <v>35</v>
      </c>
      <c r="BO354" s="55" t="s">
        <v>35</v>
      </c>
      <c r="BP354" s="55" t="s">
        <v>35</v>
      </c>
      <c r="BQ354" s="50" t="s">
        <v>35</v>
      </c>
      <c r="BR354" s="59" t="s">
        <v>35</v>
      </c>
      <c r="BS354" s="55" t="s">
        <v>35</v>
      </c>
      <c r="BT354" s="55" t="s">
        <v>35</v>
      </c>
      <c r="BU354" s="55" t="s">
        <v>35</v>
      </c>
      <c r="BV354" s="55" t="s">
        <v>35</v>
      </c>
      <c r="BW354" s="55" t="s">
        <v>35</v>
      </c>
      <c r="BX354" s="55" t="s">
        <v>35</v>
      </c>
      <c r="BY354" s="44" t="s">
        <v>35</v>
      </c>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439" customFormat="true" ht="15" customHeight="true" x14ac:dyDescent="0.2">
      <c r="B355" s="438"/>
      <c r="Z355" s="346"/>
      <c r="AA355" s="346"/>
      <c r="AB355" s="346"/>
      <c r="AC355" s="346"/>
      <c r="AD355" s="346"/>
      <c r="AE355" s="346"/>
      <c r="AF355" s="346"/>
      <c r="AG355" s="346"/>
      <c r="AH355" s="346"/>
      <c r="AI355" s="346"/>
      <c r="AJ355" s="346"/>
      <c r="AK355" s="346"/>
      <c r="AL355" s="346"/>
      <c r="AM355" s="346"/>
      <c r="AN355" s="346"/>
      <c r="AO355" s="346"/>
      <c r="AP355" s="346"/>
      <c r="AQ355" s="346"/>
      <c r="AR355" s="346"/>
      <c r="AS355" s="346"/>
      <c r="AT355" s="346"/>
      <c r="AU355" s="346"/>
      <c r="AV355" s="346"/>
      <c r="AW355" s="346"/>
      <c r="AX355" s="346"/>
      <c r="AY355" s="346"/>
      <c r="AZ355" s="346"/>
      <c r="BA355" s="367"/>
      <c r="BB355" s="322"/>
      <c r="BC355" s="410"/>
      <c r="BD355" s="410"/>
      <c r="BE355" s="410"/>
      <c r="BF355" s="410"/>
      <c r="BG355" s="410"/>
      <c r="BH355" s="410"/>
      <c r="BI355" s="410"/>
      <c r="BJ355" s="410"/>
      <c r="BK355" s="410"/>
      <c r="BL355" s="410"/>
      <c r="BM355" s="410"/>
      <c r="BN355" s="410"/>
      <c r="BO355" s="410"/>
      <c r="BP355" s="410"/>
      <c r="BQ355" s="410"/>
      <c r="BR355" s="410"/>
      <c r="BS355" s="410"/>
      <c r="BT355" s="410"/>
      <c r="BU355" s="410"/>
      <c r="BV355" s="410"/>
      <c r="BW355" s="410"/>
      <c r="BX355" s="410"/>
      <c r="BY355" s="410"/>
      <c r="BZ355" s="411"/>
      <c r="CA355" s="411"/>
      <c r="CB355" s="411"/>
      <c r="CC355" s="411"/>
      <c r="CD355" s="411"/>
      <c r="CE355" s="411"/>
      <c r="CF355" s="411"/>
      <c r="CG355" s="411"/>
      <c r="CH355" s="411"/>
      <c r="CI355" s="411"/>
      <c r="CJ355" s="411"/>
      <c r="CK355" s="411"/>
      <c r="CL355" s="411"/>
      <c r="CM355" s="411"/>
      <c r="CN355" s="411"/>
      <c r="CO355" s="411"/>
      <c r="CP355" s="411"/>
      <c r="CQ355" s="411"/>
      <c r="CR355" s="411"/>
      <c r="CS355" s="411"/>
      <c r="CT355" s="411"/>
      <c r="CU355" s="411"/>
      <c r="CV355" s="411"/>
      <c r="CW355" s="411"/>
      <c r="CX355" s="411"/>
      <c r="CY355" s="411"/>
      <c r="CZ355" s="411"/>
    </row>
    <row r="356" s="439" customFormat="true" ht="15" customHeight="true" x14ac:dyDescent="0.2">
      <c r="B356" s="438"/>
      <c r="Z356" s="346"/>
      <c r="AA356" s="346"/>
      <c r="AB356" s="346"/>
      <c r="AC356" s="346"/>
      <c r="AD356" s="346"/>
      <c r="AE356" s="346"/>
      <c r="AF356" s="346"/>
      <c r="AG356" s="346"/>
      <c r="AH356" s="346"/>
      <c r="AI356" s="346"/>
      <c r="AJ356" s="346"/>
      <c r="AK356" s="346"/>
      <c r="AL356" s="346"/>
      <c r="AM356" s="346"/>
      <c r="AN356" s="346"/>
      <c r="AO356" s="346"/>
      <c r="AP356" s="346"/>
      <c r="AQ356" s="346"/>
      <c r="AR356" s="346"/>
      <c r="AS356" s="346"/>
      <c r="AT356" s="346"/>
      <c r="AU356" s="346"/>
      <c r="AV356" s="346"/>
      <c r="AW356" s="346"/>
      <c r="AX356" s="346"/>
      <c r="AY356" s="346"/>
      <c r="AZ356" s="346"/>
      <c r="BA356" s="367"/>
      <c r="BB356" s="322"/>
      <c r="BC356" s="367"/>
      <c r="BD356" s="367"/>
      <c r="BE356" s="367"/>
      <c r="BF356" s="367"/>
      <c r="BG356" s="367"/>
      <c r="BH356" s="367"/>
      <c r="BI356" s="367"/>
      <c r="BJ356" s="367"/>
      <c r="BK356" s="367"/>
      <c r="BL356" s="367"/>
      <c r="BM356" s="367"/>
      <c r="BN356" s="367"/>
      <c r="BO356" s="367"/>
      <c r="BP356" s="367"/>
      <c r="BQ356" s="367"/>
      <c r="BR356" s="367"/>
      <c r="BS356" s="367"/>
      <c r="BT356" s="367"/>
      <c r="BU356" s="367"/>
      <c r="BV356" s="367"/>
      <c r="BW356" s="367"/>
      <c r="BX356" s="367"/>
      <c r="BY356" s="367"/>
      <c r="BZ356" s="346"/>
      <c r="CA356" s="346"/>
      <c r="CB356" s="346"/>
      <c r="CC356" s="346"/>
      <c r="CD356" s="346"/>
      <c r="CE356" s="346"/>
      <c r="CF356" s="346"/>
      <c r="CG356" s="346"/>
      <c r="CH356" s="346"/>
      <c r="CI356" s="346"/>
      <c r="CJ356" s="346"/>
      <c r="CK356" s="346"/>
      <c r="CL356" s="346"/>
      <c r="CM356" s="346"/>
      <c r="CN356" s="346"/>
      <c r="CO356" s="346"/>
      <c r="CP356" s="346"/>
      <c r="CQ356" s="346"/>
      <c r="CR356" s="346"/>
      <c r="CS356" s="346"/>
      <c r="CT356" s="346"/>
      <c r="CU356" s="346"/>
      <c r="CV356" s="346"/>
      <c r="CW356" s="346"/>
      <c r="CX356" s="346"/>
      <c r="CY356" s="346"/>
      <c r="CZ356" s="346"/>
    </row>
    <row r="357" s="318" customFormat="true" ht="15" customHeight="true" x14ac:dyDescent="0.2">
      <c r="B357" s="320"/>
      <c r="Z357" s="346"/>
      <c r="AA357" s="346"/>
      <c r="AB357" s="346"/>
      <c r="AC357" s="346"/>
      <c r="AD357" s="346"/>
      <c r="AE357" s="346"/>
      <c r="AF357" s="346"/>
      <c r="AG357" s="346"/>
      <c r="AH357" s="346"/>
      <c r="AI357" s="346"/>
      <c r="AJ357" s="346"/>
      <c r="AK357" s="346"/>
      <c r="AL357" s="346"/>
      <c r="AM357" s="346"/>
      <c r="AN357" s="346"/>
      <c r="AO357" s="346"/>
      <c r="AP357" s="346"/>
      <c r="AQ357" s="346"/>
      <c r="AR357" s="346"/>
      <c r="AS357" s="346"/>
      <c r="AT357" s="346"/>
      <c r="AU357" s="346"/>
      <c r="AV357" s="346"/>
      <c r="AW357" s="346"/>
      <c r="AX357" s="346"/>
      <c r="AY357" s="346"/>
      <c r="AZ357" s="346"/>
      <c r="BA357" s="367"/>
      <c r="BB357" s="322"/>
      <c r="BC357" s="367"/>
      <c r="BD357" s="367"/>
      <c r="BE357" s="367"/>
      <c r="BF357" s="367"/>
      <c r="BG357" s="367"/>
      <c r="BH357" s="367"/>
      <c r="BI357" s="367"/>
      <c r="BJ357" s="367"/>
      <c r="BK357" s="367"/>
      <c r="BL357" s="367"/>
      <c r="BM357" s="367"/>
      <c r="BN357" s="367"/>
      <c r="BO357" s="367"/>
      <c r="BP357" s="367"/>
      <c r="BQ357" s="367"/>
      <c r="BR357" s="367"/>
      <c r="BS357" s="367"/>
      <c r="BT357" s="367"/>
      <c r="BU357" s="367"/>
      <c r="BV357" s="367"/>
      <c r="BW357" s="367"/>
      <c r="BX357" s="367"/>
      <c r="BY357" s="367"/>
      <c r="BZ357" s="346"/>
      <c r="CA357" s="346"/>
      <c r="CB357" s="346"/>
      <c r="CC357" s="346"/>
      <c r="CD357" s="346"/>
      <c r="CE357" s="346"/>
      <c r="CF357" s="346"/>
      <c r="CG357" s="346"/>
      <c r="CH357" s="346"/>
      <c r="CI357" s="346"/>
      <c r="CJ357" s="346"/>
      <c r="CK357" s="346"/>
      <c r="CL357" s="346"/>
      <c r="CM357" s="346"/>
      <c r="CN357" s="346"/>
      <c r="CO357" s="346"/>
      <c r="CP357" s="346"/>
      <c r="CQ357" s="346"/>
      <c r="CR357" s="346"/>
      <c r="CS357" s="346"/>
      <c r="CT357" s="346"/>
      <c r="CU357" s="346"/>
      <c r="CV357" s="346"/>
      <c r="CW357" s="346"/>
      <c r="CX357" s="346"/>
      <c r="CY357" s="346"/>
      <c r="CZ357" s="346"/>
    </row>
    <row r="358" s="318" customFormat="true" ht="15" customHeight="true" x14ac:dyDescent="0.2">
      <c r="B358" s="320"/>
      <c r="Z358" s="346"/>
      <c r="AA358" s="346"/>
      <c r="AB358" s="346"/>
      <c r="AC358" s="346"/>
      <c r="AD358" s="346"/>
      <c r="AE358" s="346"/>
      <c r="AF358" s="346"/>
      <c r="AG358" s="346"/>
      <c r="AH358" s="346"/>
      <c r="AI358" s="346"/>
      <c r="AJ358" s="346"/>
      <c r="AK358" s="346"/>
      <c r="AL358" s="346"/>
      <c r="AM358" s="346"/>
      <c r="AN358" s="346"/>
      <c r="AO358" s="346"/>
      <c r="AP358" s="346"/>
      <c r="AQ358" s="346"/>
      <c r="AR358" s="346"/>
      <c r="AS358" s="346"/>
      <c r="AT358" s="346"/>
      <c r="AU358" s="346"/>
      <c r="AV358" s="346"/>
      <c r="AW358" s="346"/>
      <c r="AX358" s="346"/>
      <c r="AY358" s="346"/>
      <c r="AZ358" s="346"/>
      <c r="BA358" s="367"/>
      <c r="BB358" s="322"/>
      <c r="BC358" s="367"/>
      <c r="BD358" s="367"/>
      <c r="BE358" s="367"/>
      <c r="BF358" s="367"/>
      <c r="BG358" s="367"/>
      <c r="BH358" s="367"/>
      <c r="BI358" s="367"/>
      <c r="BJ358" s="367"/>
      <c r="BK358" s="367"/>
      <c r="BL358" s="367"/>
      <c r="BM358" s="367"/>
      <c r="BN358" s="367"/>
      <c r="BO358" s="367"/>
      <c r="BP358" s="367"/>
      <c r="BQ358" s="367"/>
      <c r="BR358" s="367"/>
      <c r="BS358" s="367"/>
      <c r="BT358" s="367"/>
      <c r="BU358" s="367"/>
      <c r="BV358" s="367"/>
      <c r="BW358" s="367"/>
      <c r="BX358" s="367"/>
      <c r="BY358" s="367"/>
      <c r="BZ358" s="346"/>
      <c r="CA358" s="346"/>
      <c r="CB358" s="346"/>
      <c r="CC358" s="346"/>
      <c r="CD358" s="346"/>
      <c r="CE358" s="346"/>
      <c r="CF358" s="346"/>
      <c r="CG358" s="346"/>
      <c r="CH358" s="346"/>
      <c r="CI358" s="346"/>
      <c r="CJ358" s="346"/>
      <c r="CK358" s="346"/>
      <c r="CL358" s="346"/>
      <c r="CM358" s="346"/>
      <c r="CN358" s="346"/>
      <c r="CO358" s="346"/>
      <c r="CP358" s="346"/>
      <c r="CQ358" s="346"/>
      <c r="CR358" s="346"/>
      <c r="CS358" s="346"/>
      <c r="CT358" s="346"/>
      <c r="CU358" s="346"/>
      <c r="CV358" s="346"/>
      <c r="CW358" s="346"/>
      <c r="CX358" s="346"/>
      <c r="CY358" s="346"/>
      <c r="CZ358" s="346"/>
    </row>
    <row r="359" s="318" customFormat="true" ht="15" customHeight="true" x14ac:dyDescent="0.2">
      <c r="B359" s="320"/>
      <c r="Z359" s="346"/>
      <c r="AA359" s="346"/>
      <c r="AB359" s="346"/>
      <c r="AC359" s="346"/>
      <c r="AD359" s="346"/>
      <c r="AE359" s="346"/>
      <c r="AF359" s="346"/>
      <c r="AG359" s="346"/>
      <c r="AH359" s="346"/>
      <c r="AI359" s="346"/>
      <c r="AJ359" s="346"/>
      <c r="AK359" s="346"/>
      <c r="AL359" s="346"/>
      <c r="AM359" s="346"/>
      <c r="AN359" s="346"/>
      <c r="AO359" s="346"/>
      <c r="AP359" s="346"/>
      <c r="AQ359" s="346"/>
      <c r="AR359" s="346"/>
      <c r="AS359" s="346"/>
      <c r="AT359" s="346"/>
      <c r="AU359" s="346"/>
      <c r="AV359" s="346"/>
      <c r="AW359" s="346"/>
      <c r="AX359" s="346"/>
      <c r="AY359" s="346"/>
      <c r="AZ359" s="346"/>
      <c r="BA359" s="367"/>
      <c r="BB359" s="322"/>
      <c r="BC359" s="367"/>
      <c r="BD359" s="367"/>
      <c r="BE359" s="367"/>
      <c r="BF359" s="367"/>
      <c r="BG359" s="367"/>
      <c r="BH359" s="367"/>
      <c r="BI359" s="367"/>
      <c r="BJ359" s="367"/>
      <c r="BK359" s="367"/>
      <c r="BL359" s="367"/>
      <c r="BM359" s="367"/>
      <c r="BN359" s="367"/>
      <c r="BO359" s="367"/>
      <c r="BP359" s="367"/>
      <c r="BQ359" s="367"/>
      <c r="BR359" s="367"/>
      <c r="BS359" s="367"/>
      <c r="BT359" s="367"/>
      <c r="BU359" s="367"/>
      <c r="BV359" s="367"/>
      <c r="BW359" s="367"/>
      <c r="BX359" s="367"/>
      <c r="BY359" s="367"/>
      <c r="BZ359" s="346"/>
      <c r="CA359" s="346"/>
      <c r="CB359" s="346"/>
      <c r="CC359" s="346"/>
      <c r="CD359" s="346"/>
      <c r="CE359" s="346"/>
      <c r="CF359" s="346"/>
      <c r="CG359" s="346"/>
      <c r="CH359" s="346"/>
      <c r="CI359" s="346"/>
      <c r="CJ359" s="346"/>
      <c r="CK359" s="346"/>
      <c r="CL359" s="346"/>
      <c r="CM359" s="346"/>
      <c r="CN359" s="346"/>
      <c r="CO359" s="346"/>
      <c r="CP359" s="346"/>
      <c r="CQ359" s="346"/>
      <c r="CR359" s="346"/>
      <c r="CS359" s="346"/>
      <c r="CT359" s="346"/>
      <c r="CU359" s="346"/>
      <c r="CV359" s="346"/>
      <c r="CW359" s="346"/>
      <c r="CX359" s="346"/>
      <c r="CY359" s="346"/>
      <c r="CZ359" s="346"/>
    </row>
    <row r="360" s="318" customFormat="true" ht="15" customHeight="true" x14ac:dyDescent="0.2">
      <c r="B360" s="320"/>
      <c r="Z360" s="346"/>
      <c r="AA360" s="346"/>
      <c r="AB360" s="346"/>
      <c r="AC360" s="346"/>
      <c r="AD360" s="346"/>
      <c r="AE360" s="346"/>
      <c r="AF360" s="346"/>
      <c r="AG360" s="346"/>
      <c r="AH360" s="346"/>
      <c r="AI360" s="346"/>
      <c r="AJ360" s="346"/>
      <c r="AK360" s="346"/>
      <c r="AL360" s="346"/>
      <c r="AM360" s="346"/>
      <c r="AN360" s="346"/>
      <c r="AO360" s="346"/>
      <c r="AP360" s="346"/>
      <c r="AQ360" s="346"/>
      <c r="AR360" s="346"/>
      <c r="AS360" s="346"/>
      <c r="AT360" s="346"/>
      <c r="AU360" s="346"/>
      <c r="AV360" s="346"/>
      <c r="AW360" s="346"/>
      <c r="AX360" s="346"/>
      <c r="AY360" s="346"/>
      <c r="AZ360" s="346"/>
      <c r="BA360" s="367"/>
      <c r="BB360" s="322"/>
      <c r="BC360" s="367"/>
      <c r="BD360" s="367"/>
      <c r="BE360" s="367"/>
      <c r="BF360" s="367"/>
      <c r="BG360" s="367"/>
      <c r="BH360" s="367"/>
      <c r="BI360" s="367"/>
      <c r="BJ360" s="367"/>
      <c r="BK360" s="367"/>
      <c r="BL360" s="367"/>
      <c r="BM360" s="367"/>
      <c r="BN360" s="367"/>
      <c r="BO360" s="367"/>
      <c r="BP360" s="367"/>
      <c r="BQ360" s="367"/>
      <c r="BR360" s="367"/>
      <c r="BS360" s="367"/>
      <c r="BT360" s="367"/>
      <c r="BU360" s="367"/>
      <c r="BV360" s="367"/>
      <c r="BW360" s="367"/>
      <c r="BX360" s="367"/>
      <c r="BY360" s="367"/>
      <c r="BZ360" s="346"/>
      <c r="CA360" s="346"/>
      <c r="CB360" s="346"/>
      <c r="CC360" s="346"/>
      <c r="CD360" s="346"/>
      <c r="CE360" s="346"/>
      <c r="CF360" s="346"/>
      <c r="CG360" s="346"/>
      <c r="CH360" s="346"/>
      <c r="CI360" s="346"/>
      <c r="CJ360" s="346"/>
      <c r="CK360" s="346"/>
      <c r="CL360" s="346"/>
      <c r="CM360" s="346"/>
      <c r="CN360" s="346"/>
      <c r="CO360" s="346"/>
      <c r="CP360" s="346"/>
      <c r="CQ360" s="346"/>
      <c r="CR360" s="346"/>
      <c r="CS360" s="346"/>
      <c r="CT360" s="346"/>
      <c r="CU360" s="346"/>
      <c r="CV360" s="346"/>
      <c r="CW360" s="346"/>
      <c r="CX360" s="346"/>
      <c r="CY360" s="346"/>
      <c r="CZ360" s="346"/>
    </row>
    <row r="361" s="318" customFormat="true" ht="15" customHeight="true" x14ac:dyDescent="0.2">
      <c r="B361" s="320"/>
      <c r="Z361" s="346"/>
      <c r="AA361" s="346"/>
      <c r="AB361" s="346"/>
      <c r="AC361" s="346"/>
      <c r="AD361" s="346"/>
      <c r="AE361" s="346"/>
      <c r="AF361" s="346"/>
      <c r="AG361" s="346"/>
      <c r="AH361" s="346"/>
      <c r="AI361" s="346"/>
      <c r="AJ361" s="346"/>
      <c r="AK361" s="346"/>
      <c r="AL361" s="346"/>
      <c r="AM361" s="346"/>
      <c r="AN361" s="346"/>
      <c r="AO361" s="346"/>
      <c r="AP361" s="346"/>
      <c r="AQ361" s="346"/>
      <c r="AR361" s="346"/>
      <c r="AS361" s="346"/>
      <c r="AT361" s="346"/>
      <c r="AU361" s="346"/>
      <c r="AV361" s="346"/>
      <c r="AW361" s="346"/>
      <c r="AX361" s="346"/>
      <c r="AY361" s="346"/>
      <c r="AZ361" s="346"/>
      <c r="BA361" s="367"/>
      <c r="BB361" s="322"/>
      <c r="BC361" s="367"/>
      <c r="BD361" s="367"/>
      <c r="BE361" s="367"/>
      <c r="BF361" s="367"/>
      <c r="BG361" s="367"/>
      <c r="BH361" s="367"/>
      <c r="BI361" s="367"/>
      <c r="BJ361" s="367"/>
      <c r="BK361" s="367"/>
      <c r="BL361" s="367"/>
      <c r="BM361" s="367"/>
      <c r="BN361" s="367"/>
      <c r="BO361" s="367"/>
      <c r="BP361" s="367"/>
      <c r="BQ361" s="367"/>
      <c r="BR361" s="367"/>
      <c r="BS361" s="367"/>
      <c r="BT361" s="367"/>
      <c r="BU361" s="367"/>
      <c r="BV361" s="367"/>
      <c r="BW361" s="367"/>
      <c r="BX361" s="367"/>
      <c r="BY361" s="367"/>
      <c r="BZ361" s="346"/>
      <c r="CA361" s="346"/>
      <c r="CB361" s="346"/>
      <c r="CC361" s="346"/>
      <c r="CD361" s="346"/>
      <c r="CE361" s="346"/>
      <c r="CF361" s="346"/>
      <c r="CG361" s="346"/>
      <c r="CH361" s="346"/>
      <c r="CI361" s="346"/>
      <c r="CJ361" s="346"/>
      <c r="CK361" s="346"/>
      <c r="CL361" s="346"/>
      <c r="CM361" s="346"/>
      <c r="CN361" s="346"/>
      <c r="CO361" s="346"/>
      <c r="CP361" s="346"/>
      <c r="CQ361" s="346"/>
      <c r="CR361" s="346"/>
      <c r="CS361" s="346"/>
      <c r="CT361" s="346"/>
      <c r="CU361" s="346"/>
      <c r="CV361" s="346"/>
      <c r="CW361" s="346"/>
      <c r="CX361" s="346"/>
      <c r="CY361" s="346"/>
      <c r="CZ361" s="346"/>
    </row>
    <row r="362" s="318" customFormat="true" ht="15" customHeight="true" x14ac:dyDescent="0.2">
      <c r="B362" s="320"/>
      <c r="Z362" s="346"/>
      <c r="AA362" s="346"/>
      <c r="AB362" s="346"/>
      <c r="AC362" s="346"/>
      <c r="AD362" s="346"/>
      <c r="AE362" s="346"/>
      <c r="AF362" s="346"/>
      <c r="AG362" s="346"/>
      <c r="AH362" s="346"/>
      <c r="AI362" s="346"/>
      <c r="AJ362" s="346"/>
      <c r="AK362" s="346"/>
      <c r="AL362" s="346"/>
      <c r="AM362" s="346"/>
      <c r="AN362" s="346"/>
      <c r="AO362" s="346"/>
      <c r="AP362" s="346"/>
      <c r="AQ362" s="346"/>
      <c r="AR362" s="346"/>
      <c r="AS362" s="346"/>
      <c r="AT362" s="346"/>
      <c r="AU362" s="346"/>
      <c r="AV362" s="346"/>
      <c r="AW362" s="346"/>
      <c r="AX362" s="346"/>
      <c r="AY362" s="346"/>
      <c r="AZ362" s="346"/>
      <c r="BA362" s="367"/>
      <c r="BB362" s="322"/>
      <c r="BC362" s="367"/>
      <c r="BD362" s="367"/>
      <c r="BE362" s="367"/>
      <c r="BF362" s="367"/>
      <c r="BG362" s="367"/>
      <c r="BH362" s="367"/>
      <c r="BI362" s="367"/>
      <c r="BJ362" s="367"/>
      <c r="BK362" s="367"/>
      <c r="BL362" s="367"/>
      <c r="BM362" s="367"/>
      <c r="BN362" s="367"/>
      <c r="BO362" s="367"/>
      <c r="BP362" s="367"/>
      <c r="BQ362" s="367"/>
      <c r="BR362" s="367"/>
      <c r="BS362" s="367"/>
      <c r="BT362" s="367"/>
      <c r="BU362" s="367"/>
      <c r="BV362" s="367"/>
      <c r="BW362" s="367"/>
      <c r="BX362" s="367"/>
      <c r="BY362" s="367"/>
      <c r="BZ362" s="346"/>
      <c r="CA362" s="346"/>
      <c r="CB362" s="346"/>
      <c r="CC362" s="346"/>
      <c r="CD362" s="346"/>
      <c r="CE362" s="346"/>
      <c r="CF362" s="346"/>
      <c r="CG362" s="346"/>
      <c r="CH362" s="346"/>
      <c r="CI362" s="346"/>
      <c r="CJ362" s="346"/>
      <c r="CK362" s="346"/>
      <c r="CL362" s="346"/>
      <c r="CM362" s="346"/>
      <c r="CN362" s="346"/>
      <c r="CO362" s="346"/>
      <c r="CP362" s="346"/>
      <c r="CQ362" s="346"/>
      <c r="CR362" s="346"/>
      <c r="CS362" s="346"/>
      <c r="CT362" s="346"/>
      <c r="CU362" s="346"/>
      <c r="CV362" s="346"/>
      <c r="CW362" s="346"/>
      <c r="CX362" s="346"/>
      <c r="CY362" s="346"/>
      <c r="CZ362" s="346"/>
    </row>
    <row r="363" s="318" customFormat="true" ht="15" customHeight="true" x14ac:dyDescent="0.2">
      <c r="B363" s="320"/>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67"/>
      <c r="BB363" s="322"/>
      <c r="BC363" s="367"/>
      <c r="BD363" s="367"/>
      <c r="BE363" s="367"/>
      <c r="BF363" s="367"/>
      <c r="BG363" s="367"/>
      <c r="BH363" s="367"/>
      <c r="BI363" s="367"/>
      <c r="BJ363" s="367"/>
      <c r="BK363" s="367"/>
      <c r="BL363" s="367"/>
      <c r="BM363" s="367"/>
      <c r="BN363" s="367"/>
      <c r="BO363" s="367"/>
      <c r="BP363" s="367"/>
      <c r="BQ363" s="367"/>
      <c r="BR363" s="367"/>
      <c r="BS363" s="367"/>
      <c r="BT363" s="367"/>
      <c r="BU363" s="367"/>
      <c r="BV363" s="367"/>
      <c r="BW363" s="367"/>
      <c r="BX363" s="367"/>
      <c r="BY363" s="367"/>
      <c r="BZ363" s="346"/>
      <c r="CA363" s="346"/>
      <c r="CB363" s="346"/>
      <c r="CC363" s="346"/>
      <c r="CD363" s="346"/>
      <c r="CE363" s="346"/>
      <c r="CF363" s="346"/>
      <c r="CG363" s="346"/>
      <c r="CH363" s="346"/>
      <c r="CI363" s="346"/>
      <c r="CJ363" s="346"/>
      <c r="CK363" s="346"/>
      <c r="CL363" s="346"/>
      <c r="CM363" s="346"/>
      <c r="CN363" s="346"/>
      <c r="CO363" s="346"/>
      <c r="CP363" s="346"/>
      <c r="CQ363" s="346"/>
      <c r="CR363" s="346"/>
      <c r="CS363" s="346"/>
      <c r="CT363" s="346"/>
      <c r="CU363" s="346"/>
      <c r="CV363" s="346"/>
      <c r="CW363" s="346"/>
      <c r="CX363" s="346"/>
      <c r="CY363" s="346"/>
      <c r="CZ363" s="346"/>
    </row>
    <row r="364" s="318" customFormat="true" ht="15" customHeight="true" x14ac:dyDescent="0.2">
      <c r="B364" s="320"/>
      <c r="Z364" s="346"/>
      <c r="AA364" s="346"/>
      <c r="AB364" s="346"/>
      <c r="AC364" s="346"/>
      <c r="AD364" s="346"/>
      <c r="AE364" s="346"/>
      <c r="AF364" s="346"/>
      <c r="AG364" s="346"/>
      <c r="AH364" s="346"/>
      <c r="AI364" s="346"/>
      <c r="AJ364" s="346"/>
      <c r="AK364" s="346"/>
      <c r="AL364" s="346"/>
      <c r="AM364" s="346"/>
      <c r="AN364" s="346"/>
      <c r="AO364" s="346"/>
      <c r="AP364" s="346"/>
      <c r="AQ364" s="346"/>
      <c r="AR364" s="346"/>
      <c r="AS364" s="346"/>
      <c r="AT364" s="346"/>
      <c r="AU364" s="346"/>
      <c r="AV364" s="346"/>
      <c r="AW364" s="346"/>
      <c r="AX364" s="346"/>
      <c r="AY364" s="346"/>
      <c r="AZ364" s="346"/>
      <c r="BA364" s="367"/>
      <c r="BB364" s="322"/>
      <c r="BC364" s="367"/>
      <c r="BD364" s="367"/>
      <c r="BE364" s="367"/>
      <c r="BF364" s="367"/>
      <c r="BG364" s="367"/>
      <c r="BH364" s="367"/>
      <c r="BI364" s="367"/>
      <c r="BJ364" s="367"/>
      <c r="BK364" s="367"/>
      <c r="BL364" s="367"/>
      <c r="BM364" s="367"/>
      <c r="BN364" s="367"/>
      <c r="BO364" s="367"/>
      <c r="BP364" s="367"/>
      <c r="BQ364" s="367"/>
      <c r="BR364" s="367"/>
      <c r="BS364" s="367"/>
      <c r="BT364" s="367"/>
      <c r="BU364" s="367"/>
      <c r="BV364" s="367"/>
      <c r="BW364" s="367"/>
      <c r="BX364" s="367"/>
      <c r="BY364" s="367"/>
      <c r="BZ364" s="346"/>
      <c r="CA364" s="346"/>
      <c r="CB364" s="346"/>
      <c r="CC364" s="346"/>
      <c r="CD364" s="346"/>
      <c r="CE364" s="346"/>
      <c r="CF364" s="346"/>
      <c r="CG364" s="346"/>
      <c r="CH364" s="346"/>
      <c r="CI364" s="346"/>
      <c r="CJ364" s="346"/>
      <c r="CK364" s="346"/>
      <c r="CL364" s="346"/>
      <c r="CM364" s="346"/>
      <c r="CN364" s="346"/>
      <c r="CO364" s="346"/>
      <c r="CP364" s="346"/>
      <c r="CQ364" s="346"/>
      <c r="CR364" s="346"/>
      <c r="CS364" s="346"/>
      <c r="CT364" s="346"/>
      <c r="CU364" s="346"/>
      <c r="CV364" s="346"/>
      <c r="CW364" s="346"/>
      <c r="CX364" s="346"/>
      <c r="CY364" s="346"/>
      <c r="CZ364" s="346"/>
    </row>
    <row r="365" s="318" customFormat="true" ht="15" customHeight="true" x14ac:dyDescent="0.2">
      <c r="B365" s="320"/>
      <c r="Z365" s="346"/>
      <c r="AA365" s="346"/>
      <c r="AB365" s="346"/>
      <c r="AC365" s="346"/>
      <c r="AD365" s="346"/>
      <c r="AE365" s="346"/>
      <c r="AF365" s="346"/>
      <c r="AG365" s="346"/>
      <c r="AH365" s="346"/>
      <c r="AI365" s="346"/>
      <c r="AJ365" s="346"/>
      <c r="AK365" s="346"/>
      <c r="AL365" s="346"/>
      <c r="AM365" s="346"/>
      <c r="AN365" s="346"/>
      <c r="AO365" s="346"/>
      <c r="AP365" s="346"/>
      <c r="AQ365" s="346"/>
      <c r="AR365" s="346"/>
      <c r="AS365" s="346"/>
      <c r="AT365" s="346"/>
      <c r="AU365" s="346"/>
      <c r="AV365" s="346"/>
      <c r="AW365" s="346"/>
      <c r="AX365" s="346"/>
      <c r="AY365" s="346"/>
      <c r="AZ365" s="346"/>
      <c r="BA365" s="367"/>
      <c r="BB365" s="322"/>
      <c r="BC365" s="367"/>
      <c r="BD365" s="367"/>
      <c r="BE365" s="367"/>
      <c r="BF365" s="367"/>
      <c r="BG365" s="367"/>
      <c r="BH365" s="367"/>
      <c r="BI365" s="367"/>
      <c r="BJ365" s="367"/>
      <c r="BK365" s="367"/>
      <c r="BL365" s="367"/>
      <c r="BM365" s="367"/>
      <c r="BN365" s="367"/>
      <c r="BO365" s="367"/>
      <c r="BP365" s="367"/>
      <c r="BQ365" s="367"/>
      <c r="BR365" s="367"/>
      <c r="BS365" s="367"/>
      <c r="BT365" s="367"/>
      <c r="BU365" s="367"/>
      <c r="BV365" s="367"/>
      <c r="BW365" s="367"/>
      <c r="BX365" s="367"/>
      <c r="BY365" s="367"/>
      <c r="BZ365" s="346"/>
      <c r="CA365" s="346"/>
      <c r="CB365" s="346"/>
      <c r="CC365" s="346"/>
      <c r="CD365" s="346"/>
      <c r="CE365" s="346"/>
      <c r="CF365" s="346"/>
      <c r="CG365" s="346"/>
      <c r="CH365" s="346"/>
      <c r="CI365" s="346"/>
      <c r="CJ365" s="346"/>
      <c r="CK365" s="346"/>
      <c r="CL365" s="346"/>
      <c r="CM365" s="346"/>
      <c r="CN365" s="346"/>
      <c r="CO365" s="346"/>
      <c r="CP365" s="346"/>
      <c r="CQ365" s="346"/>
      <c r="CR365" s="346"/>
      <c r="CS365" s="346"/>
      <c r="CT365" s="346"/>
      <c r="CU365" s="346"/>
      <c r="CV365" s="346"/>
      <c r="CW365" s="346"/>
      <c r="CX365" s="346"/>
      <c r="CY365" s="346"/>
      <c r="CZ365" s="346"/>
    </row>
    <row r="366" s="318" customFormat="true" ht="15" customHeight="true" x14ac:dyDescent="0.2">
      <c r="B366" s="320"/>
      <c r="Z366" s="346"/>
      <c r="AA366" s="346"/>
      <c r="AB366" s="346"/>
      <c r="AC366" s="346"/>
      <c r="AD366" s="346"/>
      <c r="AE366" s="346"/>
      <c r="AF366" s="346"/>
      <c r="AG366" s="346"/>
      <c r="AH366" s="346"/>
      <c r="AI366" s="346"/>
      <c r="AJ366" s="346"/>
      <c r="AK366" s="346"/>
      <c r="AL366" s="346"/>
      <c r="AM366" s="346"/>
      <c r="AN366" s="346"/>
      <c r="AO366" s="346"/>
      <c r="AP366" s="346"/>
      <c r="AQ366" s="346"/>
      <c r="AR366" s="346"/>
      <c r="AS366" s="346"/>
      <c r="AT366" s="346"/>
      <c r="AU366" s="346"/>
      <c r="AV366" s="346"/>
      <c r="AW366" s="346"/>
      <c r="AX366" s="346"/>
      <c r="AY366" s="346"/>
      <c r="AZ366" s="346"/>
      <c r="BA366" s="367"/>
      <c r="BB366" s="322"/>
      <c r="BC366" s="367"/>
      <c r="BD366" s="367"/>
      <c r="BE366" s="367"/>
      <c r="BF366" s="367"/>
      <c r="BG366" s="367"/>
      <c r="BH366" s="367"/>
      <c r="BI366" s="367"/>
      <c r="BJ366" s="367"/>
      <c r="BK366" s="367"/>
      <c r="BL366" s="367"/>
      <c r="BM366" s="367"/>
      <c r="BN366" s="367"/>
      <c r="BO366" s="367"/>
      <c r="BP366" s="367"/>
      <c r="BQ366" s="367"/>
      <c r="BR366" s="367"/>
      <c r="BS366" s="367"/>
      <c r="BT366" s="367"/>
      <c r="BU366" s="367"/>
      <c r="BV366" s="367"/>
      <c r="BW366" s="367"/>
      <c r="BX366" s="367"/>
      <c r="BY366" s="367"/>
      <c r="BZ366" s="346"/>
      <c r="CA366" s="346"/>
      <c r="CB366" s="346"/>
      <c r="CC366" s="346"/>
      <c r="CD366" s="346"/>
      <c r="CE366" s="346"/>
      <c r="CF366" s="346"/>
      <c r="CG366" s="346"/>
      <c r="CH366" s="346"/>
      <c r="CI366" s="346"/>
      <c r="CJ366" s="346"/>
      <c r="CK366" s="346"/>
      <c r="CL366" s="346"/>
      <c r="CM366" s="346"/>
      <c r="CN366" s="346"/>
      <c r="CO366" s="346"/>
      <c r="CP366" s="346"/>
      <c r="CQ366" s="346"/>
      <c r="CR366" s="346"/>
      <c r="CS366" s="346"/>
      <c r="CT366" s="346"/>
      <c r="CU366" s="346"/>
      <c r="CV366" s="346"/>
      <c r="CW366" s="346"/>
      <c r="CX366" s="346"/>
      <c r="CY366" s="346"/>
      <c r="CZ366" s="346"/>
    </row>
    <row r="367" s="318" customFormat="true" ht="15" customHeight="true" x14ac:dyDescent="0.2">
      <c r="B367" s="320"/>
      <c r="Z367" s="346"/>
      <c r="AA367" s="346"/>
      <c r="AB367" s="346"/>
      <c r="AC367" s="346"/>
      <c r="AD367" s="346"/>
      <c r="AE367" s="346"/>
      <c r="AF367" s="346"/>
      <c r="AG367" s="346"/>
      <c r="AH367" s="346"/>
      <c r="AI367" s="346"/>
      <c r="AJ367" s="346"/>
      <c r="AK367" s="346"/>
      <c r="AL367" s="346"/>
      <c r="AM367" s="346"/>
      <c r="AN367" s="346"/>
      <c r="AO367" s="346"/>
      <c r="AP367" s="346"/>
      <c r="AQ367" s="346"/>
      <c r="AR367" s="346"/>
      <c r="AS367" s="346"/>
      <c r="AT367" s="346"/>
      <c r="AU367" s="346"/>
      <c r="AV367" s="346"/>
      <c r="AW367" s="346"/>
      <c r="AX367" s="346"/>
      <c r="AY367" s="346"/>
      <c r="AZ367" s="346"/>
      <c r="BA367" s="367"/>
      <c r="BB367" s="322"/>
      <c r="BC367" s="367"/>
      <c r="BD367" s="367"/>
      <c r="BE367" s="367"/>
      <c r="BF367" s="367"/>
      <c r="BG367" s="367"/>
      <c r="BH367" s="367"/>
      <c r="BI367" s="367"/>
      <c r="BJ367" s="367"/>
      <c r="BK367" s="367"/>
      <c r="BL367" s="367"/>
      <c r="BM367" s="367"/>
      <c r="BN367" s="367"/>
      <c r="BO367" s="367"/>
      <c r="BP367" s="367"/>
      <c r="BQ367" s="367"/>
      <c r="BR367" s="367"/>
      <c r="BS367" s="367"/>
      <c r="BT367" s="367"/>
      <c r="BU367" s="367"/>
      <c r="BV367" s="367"/>
      <c r="BW367" s="367"/>
      <c r="BX367" s="367"/>
      <c r="BY367" s="367"/>
      <c r="BZ367" s="346"/>
      <c r="CA367" s="346"/>
      <c r="CB367" s="346"/>
      <c r="CC367" s="346"/>
      <c r="CD367" s="346"/>
      <c r="CE367" s="346"/>
      <c r="CF367" s="346"/>
      <c r="CG367" s="346"/>
      <c r="CH367" s="346"/>
      <c r="CI367" s="346"/>
      <c r="CJ367" s="346"/>
      <c r="CK367" s="346"/>
      <c r="CL367" s="346"/>
      <c r="CM367" s="346"/>
      <c r="CN367" s="346"/>
      <c r="CO367" s="346"/>
      <c r="CP367" s="346"/>
      <c r="CQ367" s="346"/>
      <c r="CR367" s="346"/>
      <c r="CS367" s="346"/>
      <c r="CT367" s="346"/>
      <c r="CU367" s="346"/>
      <c r="CV367" s="346"/>
      <c r="CW367" s="346"/>
      <c r="CX367" s="346"/>
      <c r="CY367" s="346"/>
      <c r="CZ367" s="346"/>
    </row>
    <row r="368" s="318" customFormat="true" ht="15" customHeight="true" x14ac:dyDescent="0.2">
      <c r="B368" s="320"/>
      <c r="Z368" s="346"/>
      <c r="AA368" s="346"/>
      <c r="AB368" s="346"/>
      <c r="AC368" s="346"/>
      <c r="AD368" s="346"/>
      <c r="AE368" s="346"/>
      <c r="AF368" s="346"/>
      <c r="AG368" s="346"/>
      <c r="AH368" s="346"/>
      <c r="AI368" s="346"/>
      <c r="AJ368" s="346"/>
      <c r="AK368" s="346"/>
      <c r="AL368" s="346"/>
      <c r="AM368" s="346"/>
      <c r="AN368" s="346"/>
      <c r="AO368" s="346"/>
      <c r="AP368" s="346"/>
      <c r="AQ368" s="346"/>
      <c r="AR368" s="346"/>
      <c r="AS368" s="346"/>
      <c r="AT368" s="346"/>
      <c r="AU368" s="346"/>
      <c r="AV368" s="346"/>
      <c r="AW368" s="346"/>
      <c r="AX368" s="346"/>
      <c r="AY368" s="346"/>
      <c r="AZ368" s="346"/>
      <c r="BA368" s="367"/>
      <c r="BB368" s="322"/>
      <c r="BC368" s="367"/>
      <c r="BD368" s="367"/>
      <c r="BE368" s="367"/>
      <c r="BF368" s="367"/>
      <c r="BG368" s="367"/>
      <c r="BH368" s="367"/>
      <c r="BI368" s="367"/>
      <c r="BJ368" s="367"/>
      <c r="BK368" s="367"/>
      <c r="BL368" s="367"/>
      <c r="BM368" s="367"/>
      <c r="BN368" s="367"/>
      <c r="BO368" s="367"/>
      <c r="BP368" s="367"/>
      <c r="BQ368" s="367"/>
      <c r="BR368" s="367"/>
      <c r="BS368" s="367"/>
      <c r="BT368" s="367"/>
      <c r="BU368" s="367"/>
      <c r="BV368" s="367"/>
      <c r="BW368" s="367"/>
      <c r="BX368" s="367"/>
      <c r="BY368" s="367"/>
      <c r="BZ368" s="346"/>
      <c r="CA368" s="346"/>
      <c r="CB368" s="346"/>
      <c r="CC368" s="346"/>
      <c r="CD368" s="346"/>
      <c r="CE368" s="346"/>
      <c r="CF368" s="346"/>
      <c r="CG368" s="346"/>
      <c r="CH368" s="346"/>
      <c r="CI368" s="346"/>
      <c r="CJ368" s="346"/>
      <c r="CK368" s="346"/>
      <c r="CL368" s="346"/>
      <c r="CM368" s="346"/>
      <c r="CN368" s="346"/>
      <c r="CO368" s="346"/>
      <c r="CP368" s="346"/>
      <c r="CQ368" s="346"/>
      <c r="CR368" s="346"/>
      <c r="CS368" s="346"/>
      <c r="CT368" s="346"/>
      <c r="CU368" s="346"/>
      <c r="CV368" s="346"/>
      <c r="CW368" s="346"/>
      <c r="CX368" s="346"/>
      <c r="CY368" s="346"/>
      <c r="CZ368" s="346"/>
    </row>
    <row r="369" s="318" customFormat="true" ht="15" customHeight="true" x14ac:dyDescent="0.2">
      <c r="B369" s="320"/>
      <c r="Z369" s="346"/>
      <c r="AA369" s="346"/>
      <c r="AB369" s="346"/>
      <c r="AC369" s="346"/>
      <c r="AD369" s="346"/>
      <c r="AE369" s="346"/>
      <c r="AF369" s="346"/>
      <c r="AG369" s="346"/>
      <c r="AH369" s="346"/>
      <c r="AI369" s="346"/>
      <c r="AJ369" s="346"/>
      <c r="AK369" s="346"/>
      <c r="AL369" s="346"/>
      <c r="AM369" s="346"/>
      <c r="AN369" s="346"/>
      <c r="AO369" s="346"/>
      <c r="AP369" s="346"/>
      <c r="AQ369" s="346"/>
      <c r="AR369" s="346"/>
      <c r="AS369" s="346"/>
      <c r="AT369" s="346"/>
      <c r="AU369" s="346"/>
      <c r="AV369" s="346"/>
      <c r="AW369" s="346"/>
      <c r="AX369" s="346"/>
      <c r="AY369" s="346"/>
      <c r="AZ369" s="346"/>
      <c r="BA369" s="367"/>
      <c r="BB369" s="322"/>
      <c r="BC369" s="367"/>
      <c r="BD369" s="367"/>
      <c r="BE369" s="367"/>
      <c r="BF369" s="367"/>
      <c r="BG369" s="367"/>
      <c r="BH369" s="367"/>
      <c r="BI369" s="367"/>
      <c r="BJ369" s="367"/>
      <c r="BK369" s="367"/>
      <c r="BL369" s="367"/>
      <c r="BM369" s="367"/>
      <c r="BN369" s="367"/>
      <c r="BO369" s="367"/>
      <c r="BP369" s="367"/>
      <c r="BQ369" s="367"/>
      <c r="BR369" s="367"/>
      <c r="BS369" s="367"/>
      <c r="BT369" s="367"/>
      <c r="BU369" s="367"/>
      <c r="BV369" s="367"/>
      <c r="BW369" s="367"/>
      <c r="BX369" s="367"/>
      <c r="BY369" s="367"/>
      <c r="BZ369" s="346"/>
      <c r="CA369" s="346"/>
      <c r="CB369" s="346"/>
      <c r="CC369" s="346"/>
      <c r="CD369" s="346"/>
      <c r="CE369" s="346"/>
      <c r="CF369" s="346"/>
      <c r="CG369" s="346"/>
      <c r="CH369" s="346"/>
      <c r="CI369" s="346"/>
      <c r="CJ369" s="346"/>
      <c r="CK369" s="346"/>
      <c r="CL369" s="346"/>
      <c r="CM369" s="346"/>
      <c r="CN369" s="346"/>
      <c r="CO369" s="346"/>
      <c r="CP369" s="346"/>
      <c r="CQ369" s="346"/>
      <c r="CR369" s="346"/>
      <c r="CS369" s="346"/>
      <c r="CT369" s="346"/>
      <c r="CU369" s="346"/>
      <c r="CV369" s="346"/>
      <c r="CW369" s="346"/>
      <c r="CX369" s="346"/>
      <c r="CY369" s="346"/>
      <c r="CZ369" s="346"/>
    </row>
    <row r="370" s="318" customFormat="true" ht="15" customHeight="true" x14ac:dyDescent="0.2">
      <c r="B370" s="320"/>
      <c r="Z370" s="346"/>
      <c r="AA370" s="346"/>
      <c r="AB370" s="346"/>
      <c r="AC370" s="346"/>
      <c r="AD370" s="346"/>
      <c r="AE370" s="346"/>
      <c r="AF370" s="346"/>
      <c r="AG370" s="346"/>
      <c r="AH370" s="346"/>
      <c r="AI370" s="346"/>
      <c r="AJ370" s="346"/>
      <c r="AK370" s="346"/>
      <c r="AL370" s="346"/>
      <c r="AM370" s="346"/>
      <c r="AN370" s="346"/>
      <c r="AO370" s="346"/>
      <c r="AP370" s="346"/>
      <c r="AQ370" s="346"/>
      <c r="AR370" s="346"/>
      <c r="AS370" s="346"/>
      <c r="AT370" s="346"/>
      <c r="AU370" s="346"/>
      <c r="AV370" s="346"/>
      <c r="AW370" s="346"/>
      <c r="AX370" s="346"/>
      <c r="AY370" s="346"/>
      <c r="AZ370" s="346"/>
      <c r="BA370" s="367"/>
      <c r="BB370" s="322"/>
      <c r="BC370" s="367"/>
      <c r="BD370" s="367"/>
      <c r="BE370" s="367"/>
      <c r="BF370" s="367"/>
      <c r="BG370" s="367"/>
      <c r="BH370" s="367"/>
      <c r="BI370" s="367"/>
      <c r="BJ370" s="367"/>
      <c r="BK370" s="367"/>
      <c r="BL370" s="367"/>
      <c r="BM370" s="367"/>
      <c r="BN370" s="367"/>
      <c r="BO370" s="367"/>
      <c r="BP370" s="367"/>
      <c r="BQ370" s="367"/>
      <c r="BR370" s="367"/>
      <c r="BS370" s="367"/>
      <c r="BT370" s="367"/>
      <c r="BU370" s="367"/>
      <c r="BV370" s="367"/>
      <c r="BW370" s="367"/>
      <c r="BX370" s="367"/>
      <c r="BY370" s="367"/>
      <c r="BZ370" s="346"/>
      <c r="CA370" s="346"/>
      <c r="CB370" s="346"/>
      <c r="CC370" s="346"/>
      <c r="CD370" s="346"/>
      <c r="CE370" s="346"/>
      <c r="CF370" s="346"/>
      <c r="CG370" s="346"/>
      <c r="CH370" s="346"/>
      <c r="CI370" s="346"/>
      <c r="CJ370" s="346"/>
      <c r="CK370" s="346"/>
      <c r="CL370" s="346"/>
      <c r="CM370" s="346"/>
      <c r="CN370" s="346"/>
      <c r="CO370" s="346"/>
      <c r="CP370" s="346"/>
      <c r="CQ370" s="346"/>
      <c r="CR370" s="346"/>
      <c r="CS370" s="346"/>
      <c r="CT370" s="346"/>
      <c r="CU370" s="346"/>
      <c r="CV370" s="346"/>
      <c r="CW370" s="346"/>
      <c r="CX370" s="346"/>
      <c r="CY370" s="346"/>
      <c r="CZ370" s="346"/>
    </row>
    <row r="371" s="318" customFormat="true" ht="15" customHeight="true" x14ac:dyDescent="0.2">
      <c r="B371" s="320"/>
      <c r="Z371" s="346"/>
      <c r="AA371" s="346"/>
      <c r="AB371" s="346"/>
      <c r="AC371" s="346"/>
      <c r="AD371" s="346"/>
      <c r="AE371" s="346"/>
      <c r="AF371" s="346"/>
      <c r="AG371" s="346"/>
      <c r="AH371" s="346"/>
      <c r="AI371" s="346"/>
      <c r="AJ371" s="346"/>
      <c r="AK371" s="346"/>
      <c r="AL371" s="346"/>
      <c r="AM371" s="346"/>
      <c r="AN371" s="346"/>
      <c r="AO371" s="346"/>
      <c r="AP371" s="346"/>
      <c r="AQ371" s="346"/>
      <c r="AR371" s="346"/>
      <c r="AS371" s="346"/>
      <c r="AT371" s="346"/>
      <c r="AU371" s="346"/>
      <c r="AV371" s="346"/>
      <c r="AW371" s="346"/>
      <c r="AX371" s="346"/>
      <c r="AY371" s="346"/>
      <c r="AZ371" s="346"/>
      <c r="BA371" s="367"/>
      <c r="BB371" s="322"/>
      <c r="BC371" s="367"/>
      <c r="BD371" s="367"/>
      <c r="BE371" s="367"/>
      <c r="BF371" s="367"/>
      <c r="BG371" s="367"/>
      <c r="BH371" s="367"/>
      <c r="BI371" s="367"/>
      <c r="BJ371" s="367"/>
      <c r="BK371" s="367"/>
      <c r="BL371" s="367"/>
      <c r="BM371" s="367"/>
      <c r="BN371" s="367"/>
      <c r="BO371" s="367"/>
      <c r="BP371" s="367"/>
      <c r="BQ371" s="367"/>
      <c r="BR371" s="367"/>
      <c r="BS371" s="367"/>
      <c r="BT371" s="367"/>
      <c r="BU371" s="367"/>
      <c r="BV371" s="367"/>
      <c r="BW371" s="367"/>
      <c r="BX371" s="367"/>
      <c r="BY371" s="367"/>
      <c r="BZ371" s="346"/>
      <c r="CA371" s="346"/>
      <c r="CB371" s="346"/>
      <c r="CC371" s="346"/>
      <c r="CD371" s="346"/>
      <c r="CE371" s="346"/>
      <c r="CF371" s="346"/>
      <c r="CG371" s="346"/>
      <c r="CH371" s="346"/>
      <c r="CI371" s="346"/>
      <c r="CJ371" s="346"/>
      <c r="CK371" s="346"/>
      <c r="CL371" s="346"/>
      <c r="CM371" s="346"/>
      <c r="CN371" s="346"/>
      <c r="CO371" s="346"/>
      <c r="CP371" s="346"/>
      <c r="CQ371" s="346"/>
      <c r="CR371" s="346"/>
      <c r="CS371" s="346"/>
      <c r="CT371" s="346"/>
      <c r="CU371" s="346"/>
      <c r="CV371" s="346"/>
      <c r="CW371" s="346"/>
      <c r="CX371" s="346"/>
      <c r="CY371" s="346"/>
      <c r="CZ371" s="346"/>
    </row>
    <row r="372" s="318" customFormat="true" ht="15" customHeight="true" x14ac:dyDescent="0.2">
      <c r="B372" s="320"/>
      <c r="Z372" s="346"/>
      <c r="AA372" s="346"/>
      <c r="AB372" s="346"/>
      <c r="AC372" s="346"/>
      <c r="AD372" s="346"/>
      <c r="AE372" s="346"/>
      <c r="AF372" s="346"/>
      <c r="AG372" s="346"/>
      <c r="AH372" s="346"/>
      <c r="AI372" s="346"/>
      <c r="AJ372" s="346"/>
      <c r="AK372" s="346"/>
      <c r="AL372" s="346"/>
      <c r="AM372" s="346"/>
      <c r="AN372" s="346"/>
      <c r="AO372" s="346"/>
      <c r="AP372" s="346"/>
      <c r="AQ372" s="346"/>
      <c r="AR372" s="346"/>
      <c r="AS372" s="346"/>
      <c r="AT372" s="346"/>
      <c r="AU372" s="346"/>
      <c r="AV372" s="346"/>
      <c r="AW372" s="346"/>
      <c r="AX372" s="346"/>
      <c r="AY372" s="346"/>
      <c r="AZ372" s="346"/>
      <c r="BA372" s="367"/>
      <c r="BB372" s="322"/>
      <c r="BC372" s="367"/>
      <c r="BD372" s="367"/>
      <c r="BE372" s="367"/>
      <c r="BF372" s="367"/>
      <c r="BG372" s="367"/>
      <c r="BH372" s="367"/>
      <c r="BI372" s="367"/>
      <c r="BJ372" s="367"/>
      <c r="BK372" s="367"/>
      <c r="BL372" s="367"/>
      <c r="BM372" s="367"/>
      <c r="BN372" s="367"/>
      <c r="BO372" s="367"/>
      <c r="BP372" s="367"/>
      <c r="BQ372" s="367"/>
      <c r="BR372" s="367"/>
      <c r="BS372" s="367"/>
      <c r="BT372" s="367"/>
      <c r="BU372" s="367"/>
      <c r="BV372" s="367"/>
      <c r="BW372" s="367"/>
      <c r="BX372" s="367"/>
      <c r="BY372" s="367"/>
      <c r="BZ372" s="346"/>
      <c r="CA372" s="346"/>
      <c r="CB372" s="346"/>
      <c r="CC372" s="346"/>
      <c r="CD372" s="346"/>
      <c r="CE372" s="346"/>
      <c r="CF372" s="346"/>
      <c r="CG372" s="346"/>
      <c r="CH372" s="346"/>
      <c r="CI372" s="346"/>
      <c r="CJ372" s="346"/>
      <c r="CK372" s="346"/>
      <c r="CL372" s="346"/>
      <c r="CM372" s="346"/>
      <c r="CN372" s="346"/>
      <c r="CO372" s="346"/>
      <c r="CP372" s="346"/>
      <c r="CQ372" s="346"/>
      <c r="CR372" s="346"/>
      <c r="CS372" s="346"/>
      <c r="CT372" s="346"/>
      <c r="CU372" s="346"/>
      <c r="CV372" s="346"/>
      <c r="CW372" s="346"/>
      <c r="CX372" s="346"/>
      <c r="CY372" s="346"/>
      <c r="CZ372" s="346"/>
    </row>
    <row r="373" s="318" customFormat="true" ht="15" customHeight="true" x14ac:dyDescent="0.2">
      <c r="B373" s="320"/>
      <c r="Z373" s="346"/>
      <c r="AA373" s="346"/>
      <c r="AB373" s="346"/>
      <c r="AC373" s="346"/>
      <c r="AD373" s="346"/>
      <c r="AE373" s="346"/>
      <c r="AF373" s="346"/>
      <c r="AG373" s="346"/>
      <c r="AH373" s="346"/>
      <c r="AI373" s="346"/>
      <c r="AJ373" s="346"/>
      <c r="AK373" s="346"/>
      <c r="AL373" s="346"/>
      <c r="AM373" s="346"/>
      <c r="AN373" s="346"/>
      <c r="AO373" s="346"/>
      <c r="AP373" s="346"/>
      <c r="AQ373" s="346"/>
      <c r="AR373" s="346"/>
      <c r="AS373" s="346"/>
      <c r="AT373" s="346"/>
      <c r="AU373" s="346"/>
      <c r="AV373" s="346"/>
      <c r="AW373" s="346"/>
      <c r="AX373" s="346"/>
      <c r="AY373" s="346"/>
      <c r="AZ373" s="346"/>
      <c r="BA373" s="367"/>
      <c r="BB373" s="322"/>
      <c r="BC373" s="367"/>
      <c r="BD373" s="367"/>
      <c r="BE373" s="367"/>
      <c r="BF373" s="367"/>
      <c r="BG373" s="367"/>
      <c r="BH373" s="367"/>
      <c r="BI373" s="367"/>
      <c r="BJ373" s="367"/>
      <c r="BK373" s="367"/>
      <c r="BL373" s="367"/>
      <c r="BM373" s="367"/>
      <c r="BN373" s="367"/>
      <c r="BO373" s="367"/>
      <c r="BP373" s="367"/>
      <c r="BQ373" s="367"/>
      <c r="BR373" s="367"/>
      <c r="BS373" s="367"/>
      <c r="BT373" s="367"/>
      <c r="BU373" s="367"/>
      <c r="BV373" s="367"/>
      <c r="BW373" s="367"/>
      <c r="BX373" s="367"/>
      <c r="BY373" s="367"/>
      <c r="BZ373" s="346"/>
      <c r="CA373" s="346"/>
      <c r="CB373" s="346"/>
      <c r="CC373" s="346"/>
      <c r="CD373" s="346"/>
      <c r="CE373" s="346"/>
      <c r="CF373" s="346"/>
      <c r="CG373" s="346"/>
      <c r="CH373" s="346"/>
      <c r="CI373" s="346"/>
      <c r="CJ373" s="346"/>
      <c r="CK373" s="346"/>
      <c r="CL373" s="346"/>
      <c r="CM373" s="346"/>
      <c r="CN373" s="346"/>
      <c r="CO373" s="346"/>
      <c r="CP373" s="346"/>
      <c r="CQ373" s="346"/>
      <c r="CR373" s="346"/>
      <c r="CS373" s="346"/>
      <c r="CT373" s="346"/>
      <c r="CU373" s="346"/>
      <c r="CV373" s="346"/>
      <c r="CW373" s="346"/>
      <c r="CX373" s="346"/>
      <c r="CY373" s="346"/>
      <c r="CZ373" s="346"/>
    </row>
    <row r="374" s="318" customFormat="true" ht="15" customHeight="true" x14ac:dyDescent="0.2">
      <c r="B374" s="320"/>
      <c r="Z374" s="346"/>
      <c r="AA374" s="346"/>
      <c r="AB374" s="346"/>
      <c r="AC374" s="346"/>
      <c r="AD374" s="346"/>
      <c r="AE374" s="346"/>
      <c r="AF374" s="346"/>
      <c r="AG374" s="346"/>
      <c r="AH374" s="346"/>
      <c r="AI374" s="346"/>
      <c r="AJ374" s="346"/>
      <c r="AK374" s="346"/>
      <c r="AL374" s="346"/>
      <c r="AM374" s="346"/>
      <c r="AN374" s="346"/>
      <c r="AO374" s="346"/>
      <c r="AP374" s="346"/>
      <c r="AQ374" s="346"/>
      <c r="AR374" s="346"/>
      <c r="AS374" s="346"/>
      <c r="AT374" s="346"/>
      <c r="AU374" s="346"/>
      <c r="AV374" s="346"/>
      <c r="AW374" s="346"/>
      <c r="AX374" s="346"/>
      <c r="AY374" s="346"/>
      <c r="AZ374" s="346"/>
      <c r="BA374" s="367"/>
      <c r="BB374" s="322"/>
      <c r="BC374" s="367"/>
      <c r="BD374" s="367"/>
      <c r="BE374" s="367"/>
      <c r="BF374" s="367"/>
      <c r="BG374" s="367"/>
      <c r="BH374" s="367"/>
      <c r="BI374" s="367"/>
      <c r="BJ374" s="367"/>
      <c r="BK374" s="367"/>
      <c r="BL374" s="367"/>
      <c r="BM374" s="367"/>
      <c r="BN374" s="367"/>
      <c r="BO374" s="367"/>
      <c r="BP374" s="367"/>
      <c r="BQ374" s="367"/>
      <c r="BR374" s="367"/>
      <c r="BS374" s="367"/>
      <c r="BT374" s="367"/>
      <c r="BU374" s="367"/>
      <c r="BV374" s="367"/>
      <c r="BW374" s="367"/>
      <c r="BX374" s="367"/>
      <c r="BY374" s="367"/>
      <c r="BZ374" s="346"/>
      <c r="CA374" s="346"/>
      <c r="CB374" s="346"/>
      <c r="CC374" s="346"/>
      <c r="CD374" s="346"/>
      <c r="CE374" s="346"/>
      <c r="CF374" s="346"/>
      <c r="CG374" s="346"/>
      <c r="CH374" s="346"/>
      <c r="CI374" s="346"/>
      <c r="CJ374" s="346"/>
      <c r="CK374" s="346"/>
      <c r="CL374" s="346"/>
      <c r="CM374" s="346"/>
      <c r="CN374" s="346"/>
      <c r="CO374" s="346"/>
      <c r="CP374" s="346"/>
      <c r="CQ374" s="346"/>
      <c r="CR374" s="346"/>
      <c r="CS374" s="346"/>
      <c r="CT374" s="346"/>
      <c r="CU374" s="346"/>
      <c r="CV374" s="346"/>
      <c r="CW374" s="346"/>
      <c r="CX374" s="346"/>
      <c r="CY374" s="346"/>
      <c r="CZ374" s="346"/>
    </row>
    <row r="375" s="318" customFormat="true" ht="15" customHeight="true" x14ac:dyDescent="0.2">
      <c r="B375" s="320"/>
      <c r="Z375" s="346"/>
      <c r="AA375" s="346"/>
      <c r="AB375" s="346"/>
      <c r="AC375" s="346"/>
      <c r="AD375" s="346"/>
      <c r="AE375" s="346"/>
      <c r="AF375" s="346"/>
      <c r="AG375" s="346"/>
      <c r="AH375" s="346"/>
      <c r="AI375" s="346"/>
      <c r="AJ375" s="346"/>
      <c r="AK375" s="346"/>
      <c r="AL375" s="346"/>
      <c r="AM375" s="346"/>
      <c r="AN375" s="346"/>
      <c r="AO375" s="346"/>
      <c r="AP375" s="346"/>
      <c r="AQ375" s="346"/>
      <c r="AR375" s="346"/>
      <c r="AS375" s="346"/>
      <c r="AT375" s="346"/>
      <c r="AU375" s="346"/>
      <c r="AV375" s="346"/>
      <c r="AW375" s="346"/>
      <c r="AX375" s="346"/>
      <c r="AY375" s="346"/>
      <c r="AZ375" s="346"/>
      <c r="BA375" s="319"/>
      <c r="BB375" s="317"/>
      <c r="BC375" s="317"/>
      <c r="BD375" s="317"/>
      <c r="BE375" s="317"/>
      <c r="BF375" s="317"/>
      <c r="BG375" s="317"/>
      <c r="BH375" s="317"/>
      <c r="BI375" s="317"/>
      <c r="BJ375" s="317"/>
      <c r="BK375" s="317"/>
      <c r="BL375" s="317"/>
      <c r="BM375" s="317"/>
      <c r="BN375" s="317"/>
      <c r="BO375" s="317"/>
      <c r="BP375" s="317"/>
      <c r="BQ375" s="317"/>
      <c r="BR375" s="317"/>
      <c r="BS375" s="317"/>
      <c r="BT375" s="317"/>
      <c r="BU375" s="317"/>
      <c r="BV375" s="317"/>
      <c r="BW375" s="317"/>
      <c r="BX375" s="317"/>
      <c r="BY375" s="319"/>
      <c r="BZ375" s="345"/>
      <c r="CA375" s="345"/>
      <c r="CB375" s="345"/>
      <c r="CC375" s="345"/>
      <c r="CD375" s="345"/>
      <c r="CE375" s="345"/>
      <c r="CF375" s="345"/>
      <c r="CG375" s="345"/>
      <c r="CH375" s="345"/>
      <c r="CI375" s="345"/>
      <c r="CJ375" s="345"/>
      <c r="CK375" s="345"/>
      <c r="CL375" s="345"/>
      <c r="CM375" s="345"/>
      <c r="CN375" s="345"/>
      <c r="CO375" s="345"/>
      <c r="CP375" s="345"/>
      <c r="CQ375" s="345"/>
      <c r="CR375" s="345"/>
      <c r="CS375" s="345"/>
      <c r="CT375" s="345"/>
      <c r="CU375" s="345"/>
      <c r="CV375" s="345"/>
      <c r="CW375" s="345"/>
      <c r="CX375" s="345"/>
      <c r="CY375" s="345"/>
      <c r="CZ375" s="345"/>
    </row>
    <row r="376" s="318" customFormat="true" ht="15" customHeight="true" x14ac:dyDescent="0.2">
      <c r="B376" s="320"/>
      <c r="Z376" s="346"/>
      <c r="AA376" s="346"/>
      <c r="AB376" s="346"/>
      <c r="AC376" s="346"/>
      <c r="AD376" s="346"/>
      <c r="AE376" s="346"/>
      <c r="AF376" s="346"/>
      <c r="AG376" s="346"/>
      <c r="AH376" s="346"/>
      <c r="AI376" s="346"/>
      <c r="AJ376" s="346"/>
      <c r="AK376" s="346"/>
      <c r="AL376" s="346"/>
      <c r="AM376" s="346"/>
      <c r="AN376" s="346"/>
      <c r="AO376" s="346"/>
      <c r="AP376" s="346"/>
      <c r="AQ376" s="346"/>
      <c r="AR376" s="346"/>
      <c r="AS376" s="346"/>
      <c r="AT376" s="346"/>
      <c r="AU376" s="346"/>
      <c r="AV376" s="346"/>
      <c r="AW376" s="346"/>
      <c r="AX376" s="346"/>
      <c r="AY376" s="346"/>
      <c r="AZ376" s="346"/>
      <c r="BA376" s="319"/>
      <c r="BB376" s="317"/>
      <c r="BC376" s="317"/>
      <c r="BD376" s="317"/>
      <c r="BE376" s="317"/>
      <c r="BF376" s="317"/>
      <c r="BG376" s="317"/>
      <c r="BH376" s="317"/>
      <c r="BI376" s="317"/>
      <c r="BJ376" s="317"/>
      <c r="BK376" s="317"/>
      <c r="BL376" s="317"/>
      <c r="BM376" s="317"/>
      <c r="BN376" s="317"/>
      <c r="BO376" s="317"/>
      <c r="BP376" s="317"/>
      <c r="BQ376" s="317"/>
      <c r="BR376" s="317"/>
      <c r="BS376" s="317"/>
      <c r="BT376" s="317"/>
      <c r="BU376" s="317"/>
      <c r="BV376" s="317"/>
      <c r="BW376" s="317"/>
      <c r="BX376" s="317"/>
      <c r="BY376" s="319"/>
      <c r="BZ376" s="345"/>
      <c r="CA376" s="345"/>
      <c r="CB376" s="345"/>
      <c r="CC376" s="345"/>
      <c r="CD376" s="345"/>
      <c r="CE376" s="345"/>
      <c r="CF376" s="345"/>
      <c r="CG376" s="345"/>
      <c r="CH376" s="345"/>
      <c r="CI376" s="345"/>
      <c r="CJ376" s="345"/>
      <c r="CK376" s="345"/>
      <c r="CL376" s="345"/>
      <c r="CM376" s="345"/>
      <c r="CN376" s="345"/>
      <c r="CO376" s="345"/>
      <c r="CP376" s="345"/>
      <c r="CQ376" s="345"/>
      <c r="CR376" s="345"/>
      <c r="CS376" s="345"/>
      <c r="CT376" s="345"/>
      <c r="CU376" s="345"/>
      <c r="CV376" s="345"/>
      <c r="CW376" s="345"/>
      <c r="CX376" s="345"/>
      <c r="CY376" s="345"/>
      <c r="CZ376" s="345"/>
    </row>
    <row r="377" s="318" customFormat="true" ht="15" customHeight="true" x14ac:dyDescent="0.2">
      <c r="B377" s="320"/>
      <c r="Z377" s="346"/>
      <c r="AA377" s="346"/>
      <c r="AB377" s="346"/>
      <c r="AC377" s="346"/>
      <c r="AD377" s="346"/>
      <c r="AE377" s="346"/>
      <c r="AF377" s="346"/>
      <c r="AG377" s="346"/>
      <c r="AH377" s="346"/>
      <c r="AI377" s="346"/>
      <c r="AJ377" s="346"/>
      <c r="AK377" s="346"/>
      <c r="AL377" s="346"/>
      <c r="AM377" s="346"/>
      <c r="AN377" s="346"/>
      <c r="AO377" s="346"/>
      <c r="AP377" s="346"/>
      <c r="AQ377" s="346"/>
      <c r="AR377" s="346"/>
      <c r="AS377" s="346"/>
      <c r="AT377" s="346"/>
      <c r="AU377" s="346"/>
      <c r="AV377" s="346"/>
      <c r="AW377" s="346"/>
      <c r="AX377" s="346"/>
      <c r="AY377" s="346"/>
      <c r="AZ377" s="346"/>
      <c r="BA377" s="319"/>
      <c r="BB377" s="317"/>
      <c r="BC377" s="317"/>
      <c r="BD377" s="317"/>
      <c r="BE377" s="317"/>
      <c r="BF377" s="317"/>
      <c r="BG377" s="317"/>
      <c r="BH377" s="317"/>
      <c r="BI377" s="317"/>
      <c r="BJ377" s="317"/>
      <c r="BK377" s="317"/>
      <c r="BL377" s="317"/>
      <c r="BM377" s="317"/>
      <c r="BN377" s="317"/>
      <c r="BO377" s="317"/>
      <c r="BP377" s="317"/>
      <c r="BQ377" s="317"/>
      <c r="BR377" s="317"/>
      <c r="BS377" s="317"/>
      <c r="BT377" s="317"/>
      <c r="BU377" s="317"/>
      <c r="BV377" s="317"/>
      <c r="BW377" s="317"/>
      <c r="BX377" s="317"/>
      <c r="BY377" s="319"/>
      <c r="BZ377" s="345"/>
      <c r="CA377" s="345"/>
      <c r="CB377" s="345"/>
      <c r="CC377" s="345"/>
      <c r="CD377" s="345"/>
      <c r="CE377" s="345"/>
      <c r="CF377" s="345"/>
      <c r="CG377" s="345"/>
      <c r="CH377" s="345"/>
      <c r="CI377" s="345"/>
      <c r="CJ377" s="345"/>
      <c r="CK377" s="345"/>
      <c r="CL377" s="345"/>
      <c r="CM377" s="345"/>
      <c r="CN377" s="345"/>
      <c r="CO377" s="345"/>
      <c r="CP377" s="345"/>
      <c r="CQ377" s="345"/>
      <c r="CR377" s="345"/>
      <c r="CS377" s="345"/>
      <c r="CT377" s="345"/>
      <c r="CU377" s="345"/>
      <c r="CV377" s="345"/>
      <c r="CW377" s="345"/>
      <c r="CX377" s="345"/>
      <c r="CY377" s="345"/>
      <c r="CZ377" s="345"/>
    </row>
    <row r="378" s="318" customFormat="true" ht="15" customHeight="true" x14ac:dyDescent="0.2">
      <c r="B378" s="320"/>
      <c r="Z378" s="346"/>
      <c r="AA378" s="346"/>
      <c r="AB378" s="346"/>
      <c r="AC378" s="346"/>
      <c r="AD378" s="346"/>
      <c r="AE378" s="346"/>
      <c r="AF378" s="346"/>
      <c r="AG378" s="346"/>
      <c r="AH378" s="346"/>
      <c r="AI378" s="346"/>
      <c r="AJ378" s="346"/>
      <c r="AK378" s="346"/>
      <c r="AL378" s="346"/>
      <c r="AM378" s="346"/>
      <c r="AN378" s="346"/>
      <c r="AO378" s="346"/>
      <c r="AP378" s="346"/>
      <c r="AQ378" s="346"/>
      <c r="AR378" s="346"/>
      <c r="AS378" s="346"/>
      <c r="AT378" s="346"/>
      <c r="AU378" s="346"/>
      <c r="AV378" s="346"/>
      <c r="AW378" s="346"/>
      <c r="AX378" s="346"/>
      <c r="AY378" s="346"/>
      <c r="AZ378" s="346"/>
      <c r="BA378" s="319"/>
      <c r="BB378" s="317"/>
      <c r="BC378" s="317"/>
      <c r="BD378" s="317"/>
      <c r="BE378" s="317"/>
      <c r="BF378" s="317"/>
      <c r="BG378" s="317"/>
      <c r="BH378" s="317"/>
      <c r="BI378" s="317"/>
      <c r="BJ378" s="317"/>
      <c r="BK378" s="317"/>
      <c r="BL378" s="317"/>
      <c r="BM378" s="317"/>
      <c r="BN378" s="317"/>
      <c r="BO378" s="317"/>
      <c r="BP378" s="317"/>
      <c r="BQ378" s="317"/>
      <c r="BR378" s="317"/>
      <c r="BS378" s="317"/>
      <c r="BT378" s="317"/>
      <c r="BU378" s="317"/>
      <c r="BV378" s="317"/>
      <c r="BW378" s="317"/>
      <c r="BX378" s="317"/>
      <c r="BY378" s="319"/>
      <c r="BZ378" s="345"/>
      <c r="CA378" s="345"/>
      <c r="CB378" s="345"/>
      <c r="CC378" s="345"/>
      <c r="CD378" s="345"/>
      <c r="CE378" s="345"/>
      <c r="CF378" s="345"/>
      <c r="CG378" s="345"/>
      <c r="CH378" s="345"/>
      <c r="CI378" s="345"/>
      <c r="CJ378" s="345"/>
      <c r="CK378" s="345"/>
      <c r="CL378" s="345"/>
      <c r="CM378" s="345"/>
      <c r="CN378" s="345"/>
      <c r="CO378" s="345"/>
      <c r="CP378" s="345"/>
      <c r="CQ378" s="345"/>
      <c r="CR378" s="345"/>
      <c r="CS378" s="345"/>
      <c r="CT378" s="345"/>
      <c r="CU378" s="345"/>
      <c r="CV378" s="345"/>
      <c r="CW378" s="345"/>
      <c r="CX378" s="345"/>
      <c r="CY378" s="345"/>
      <c r="CZ378" s="345"/>
    </row>
    <row r="379" s="318" customFormat="true" ht="15" customHeight="true" x14ac:dyDescent="0.2">
      <c r="B379" s="320"/>
      <c r="Z379" s="346"/>
      <c r="AA379" s="346"/>
      <c r="AB379" s="346"/>
      <c r="AC379" s="346"/>
      <c r="AD379" s="346"/>
      <c r="AE379" s="346"/>
      <c r="AF379" s="346"/>
      <c r="AG379" s="346"/>
      <c r="AH379" s="346"/>
      <c r="AI379" s="346"/>
      <c r="AJ379" s="346"/>
      <c r="AK379" s="346"/>
      <c r="AL379" s="346"/>
      <c r="AM379" s="346"/>
      <c r="AN379" s="346"/>
      <c r="AO379" s="346"/>
      <c r="AP379" s="346"/>
      <c r="AQ379" s="346"/>
      <c r="AR379" s="346"/>
      <c r="AS379" s="346"/>
      <c r="AT379" s="346"/>
      <c r="AU379" s="346"/>
      <c r="AV379" s="346"/>
      <c r="AW379" s="346"/>
      <c r="AX379" s="346"/>
      <c r="AY379" s="346"/>
      <c r="AZ379" s="346"/>
      <c r="BA379" s="319"/>
      <c r="BB379" s="317"/>
      <c r="BC379" s="317"/>
      <c r="BD379" s="317"/>
      <c r="BE379" s="317"/>
      <c r="BF379" s="317"/>
      <c r="BG379" s="317"/>
      <c r="BH379" s="317"/>
      <c r="BI379" s="317"/>
      <c r="BJ379" s="317"/>
      <c r="BK379" s="317"/>
      <c r="BL379" s="317"/>
      <c r="BM379" s="317"/>
      <c r="BN379" s="317"/>
      <c r="BO379" s="317"/>
      <c r="BP379" s="317"/>
      <c r="BQ379" s="317"/>
      <c r="BR379" s="317"/>
      <c r="BS379" s="317"/>
      <c r="BT379" s="317"/>
      <c r="BU379" s="317"/>
      <c r="BV379" s="317"/>
      <c r="BW379" s="317"/>
      <c r="BX379" s="317"/>
      <c r="BY379" s="319"/>
      <c r="BZ379" s="345"/>
      <c r="CA379" s="345"/>
      <c r="CB379" s="345"/>
      <c r="CC379" s="345"/>
      <c r="CD379" s="345"/>
      <c r="CE379" s="345"/>
      <c r="CF379" s="345"/>
      <c r="CG379" s="345"/>
      <c r="CH379" s="345"/>
      <c r="CI379" s="345"/>
      <c r="CJ379" s="345"/>
      <c r="CK379" s="345"/>
      <c r="CL379" s="345"/>
      <c r="CM379" s="345"/>
      <c r="CN379" s="345"/>
      <c r="CO379" s="345"/>
      <c r="CP379" s="345"/>
      <c r="CQ379" s="345"/>
      <c r="CR379" s="345"/>
      <c r="CS379" s="345"/>
      <c r="CT379" s="345"/>
      <c r="CU379" s="345"/>
      <c r="CV379" s="345"/>
      <c r="CW379" s="345"/>
      <c r="CX379" s="345"/>
      <c r="CY379" s="345"/>
      <c r="CZ379" s="345"/>
    </row>
    <row r="380" s="318" customFormat="true" ht="15" customHeight="true" x14ac:dyDescent="0.2">
      <c r="B380" s="320"/>
      <c r="Z380" s="346"/>
      <c r="AA380" s="346"/>
      <c r="AB380" s="346"/>
      <c r="AC380" s="346"/>
      <c r="AD380" s="346"/>
      <c r="AE380" s="346"/>
      <c r="AF380" s="346"/>
      <c r="AG380" s="346"/>
      <c r="AH380" s="346"/>
      <c r="AI380" s="346"/>
      <c r="AJ380" s="346"/>
      <c r="AK380" s="346"/>
      <c r="AL380" s="346"/>
      <c r="AM380" s="346"/>
      <c r="AN380" s="346"/>
      <c r="AO380" s="346"/>
      <c r="AP380" s="346"/>
      <c r="AQ380" s="346"/>
      <c r="AR380" s="346"/>
      <c r="AS380" s="346"/>
      <c r="AT380" s="346"/>
      <c r="AU380" s="346"/>
      <c r="AV380" s="346"/>
      <c r="AW380" s="346"/>
      <c r="AX380" s="346"/>
      <c r="AY380" s="346"/>
      <c r="AZ380" s="346"/>
      <c r="BA380" s="319"/>
      <c r="BB380" s="317"/>
      <c r="BC380" s="317"/>
      <c r="BD380" s="317"/>
      <c r="BE380" s="317"/>
      <c r="BF380" s="317"/>
      <c r="BG380" s="317"/>
      <c r="BH380" s="317"/>
      <c r="BI380" s="317"/>
      <c r="BJ380" s="317"/>
      <c r="BK380" s="317"/>
      <c r="BL380" s="317"/>
      <c r="BM380" s="317"/>
      <c r="BN380" s="317"/>
      <c r="BO380" s="317"/>
      <c r="BP380" s="317"/>
      <c r="BQ380" s="317"/>
      <c r="BR380" s="317"/>
      <c r="BS380" s="317"/>
      <c r="BT380" s="317"/>
      <c r="BU380" s="317"/>
      <c r="BV380" s="317"/>
      <c r="BW380" s="317"/>
      <c r="BX380" s="317"/>
      <c r="BY380" s="319"/>
      <c r="BZ380" s="345"/>
      <c r="CA380" s="345"/>
      <c r="CB380" s="345"/>
      <c r="CC380" s="345"/>
      <c r="CD380" s="345"/>
      <c r="CE380" s="345"/>
      <c r="CF380" s="345"/>
      <c r="CG380" s="345"/>
      <c r="CH380" s="345"/>
      <c r="CI380" s="345"/>
      <c r="CJ380" s="345"/>
      <c r="CK380" s="345"/>
      <c r="CL380" s="345"/>
      <c r="CM380" s="345"/>
      <c r="CN380" s="345"/>
      <c r="CO380" s="345"/>
      <c r="CP380" s="345"/>
      <c r="CQ380" s="345"/>
      <c r="CR380" s="345"/>
      <c r="CS380" s="345"/>
      <c r="CT380" s="345"/>
      <c r="CU380" s="345"/>
      <c r="CV380" s="345"/>
      <c r="CW380" s="345"/>
      <c r="CX380" s="345"/>
      <c r="CY380" s="345"/>
      <c r="CZ380" s="345"/>
    </row>
    <row r="381" s="318" customFormat="true" ht="15" customHeight="true" x14ac:dyDescent="0.2">
      <c r="B381" s="320"/>
      <c r="Z381" s="346"/>
      <c r="AA381" s="346"/>
      <c r="AB381" s="346"/>
      <c r="AC381" s="346"/>
      <c r="AD381" s="346"/>
      <c r="AE381" s="346"/>
      <c r="AF381" s="346"/>
      <c r="AG381" s="346"/>
      <c r="AH381" s="346"/>
      <c r="AI381" s="346"/>
      <c r="AJ381" s="346"/>
      <c r="AK381" s="346"/>
      <c r="AL381" s="346"/>
      <c r="AM381" s="346"/>
      <c r="AN381" s="346"/>
      <c r="AO381" s="346"/>
      <c r="AP381" s="346"/>
      <c r="AQ381" s="346"/>
      <c r="AR381" s="346"/>
      <c r="AS381" s="346"/>
      <c r="AT381" s="346"/>
      <c r="AU381" s="346"/>
      <c r="AV381" s="346"/>
      <c r="AW381" s="346"/>
      <c r="AX381" s="346"/>
      <c r="AY381" s="346"/>
      <c r="AZ381" s="346"/>
      <c r="BA381" s="319"/>
      <c r="BB381" s="317"/>
      <c r="BC381" s="317"/>
      <c r="BD381" s="317"/>
      <c r="BE381" s="317"/>
      <c r="BF381" s="317"/>
      <c r="BG381" s="317"/>
      <c r="BH381" s="317"/>
      <c r="BI381" s="317"/>
      <c r="BJ381" s="317"/>
      <c r="BK381" s="317"/>
      <c r="BL381" s="317"/>
      <c r="BM381" s="317"/>
      <c r="BN381" s="317"/>
      <c r="BO381" s="317"/>
      <c r="BP381" s="317"/>
      <c r="BQ381" s="317"/>
      <c r="BR381" s="317"/>
      <c r="BS381" s="317"/>
      <c r="BT381" s="317"/>
      <c r="BU381" s="317"/>
      <c r="BV381" s="317"/>
      <c r="BW381" s="317"/>
      <c r="BX381" s="317"/>
      <c r="BY381" s="319"/>
      <c r="BZ381" s="345"/>
      <c r="CA381" s="345"/>
      <c r="CB381" s="345"/>
      <c r="CC381" s="345"/>
      <c r="CD381" s="345"/>
      <c r="CE381" s="345"/>
      <c r="CF381" s="345"/>
      <c r="CG381" s="345"/>
      <c r="CH381" s="345"/>
      <c r="CI381" s="345"/>
      <c r="CJ381" s="345"/>
      <c r="CK381" s="345"/>
      <c r="CL381" s="345"/>
      <c r="CM381" s="345"/>
      <c r="CN381" s="345"/>
      <c r="CO381" s="345"/>
      <c r="CP381" s="345"/>
      <c r="CQ381" s="345"/>
      <c r="CR381" s="345"/>
      <c r="CS381" s="345"/>
      <c r="CT381" s="345"/>
      <c r="CU381" s="345"/>
      <c r="CV381" s="345"/>
      <c r="CW381" s="345"/>
      <c r="CX381" s="345"/>
      <c r="CY381" s="345"/>
      <c r="CZ381" s="345"/>
    </row>
    <row r="382" s="318" customFormat="true" ht="15" customHeight="true" x14ac:dyDescent="0.2">
      <c r="B382" s="320"/>
      <c r="Z382" s="346"/>
      <c r="AA382" s="346"/>
      <c r="AB382" s="346"/>
      <c r="AC382" s="346"/>
      <c r="AD382" s="346"/>
      <c r="AE382" s="346"/>
      <c r="AF382" s="346"/>
      <c r="AG382" s="346"/>
      <c r="AH382" s="346"/>
      <c r="AI382" s="346"/>
      <c r="AJ382" s="346"/>
      <c r="AK382" s="346"/>
      <c r="AL382" s="346"/>
      <c r="AM382" s="346"/>
      <c r="AN382" s="346"/>
      <c r="AO382" s="346"/>
      <c r="AP382" s="346"/>
      <c r="AQ382" s="346"/>
      <c r="AR382" s="346"/>
      <c r="AS382" s="346"/>
      <c r="AT382" s="346"/>
      <c r="AU382" s="346"/>
      <c r="AV382" s="346"/>
      <c r="AW382" s="346"/>
      <c r="AX382" s="346"/>
      <c r="AY382" s="346"/>
      <c r="AZ382" s="346"/>
      <c r="BA382" s="319"/>
      <c r="BB382" s="317"/>
      <c r="BC382" s="317"/>
      <c r="BD382" s="317"/>
      <c r="BE382" s="317"/>
      <c r="BF382" s="317"/>
      <c r="BG382" s="317"/>
      <c r="BH382" s="317"/>
      <c r="BI382" s="317"/>
      <c r="BJ382" s="317"/>
      <c r="BK382" s="317"/>
      <c r="BL382" s="317"/>
      <c r="BM382" s="317"/>
      <c r="BN382" s="317"/>
      <c r="BO382" s="317"/>
      <c r="BP382" s="317"/>
      <c r="BQ382" s="317"/>
      <c r="BR382" s="317"/>
      <c r="BS382" s="317"/>
      <c r="BT382" s="317"/>
      <c r="BU382" s="317"/>
      <c r="BV382" s="317"/>
      <c r="BW382" s="317"/>
      <c r="BX382" s="317"/>
      <c r="BY382" s="319"/>
      <c r="BZ382" s="345"/>
      <c r="CA382" s="345"/>
      <c r="CB382" s="345"/>
      <c r="CC382" s="345"/>
      <c r="CD382" s="345"/>
      <c r="CE382" s="345"/>
      <c r="CF382" s="345"/>
      <c r="CG382" s="345"/>
      <c r="CH382" s="345"/>
      <c r="CI382" s="345"/>
      <c r="CJ382" s="345"/>
      <c r="CK382" s="345"/>
      <c r="CL382" s="345"/>
      <c r="CM382" s="345"/>
      <c r="CN382" s="345"/>
      <c r="CO382" s="345"/>
      <c r="CP382" s="345"/>
      <c r="CQ382" s="345"/>
      <c r="CR382" s="345"/>
      <c r="CS382" s="345"/>
      <c r="CT382" s="345"/>
      <c r="CU382" s="345"/>
      <c r="CV382" s="345"/>
      <c r="CW382" s="345"/>
      <c r="CX382" s="345"/>
      <c r="CY382" s="345"/>
      <c r="CZ382" s="345"/>
    </row>
    <row r="383" s="318" customFormat="true" ht="15" customHeight="true" x14ac:dyDescent="0.2">
      <c r="B383" s="320"/>
      <c r="Z383" s="346"/>
      <c r="AA383" s="346"/>
      <c r="AB383" s="346"/>
      <c r="AC383" s="346"/>
      <c r="AD383" s="346"/>
      <c r="AE383" s="346"/>
      <c r="AF383" s="346"/>
      <c r="AG383" s="346"/>
      <c r="AH383" s="346"/>
      <c r="AI383" s="346"/>
      <c r="AJ383" s="346"/>
      <c r="AK383" s="346"/>
      <c r="AL383" s="346"/>
      <c r="AM383" s="346"/>
      <c r="AN383" s="346"/>
      <c r="AO383" s="346"/>
      <c r="AP383" s="346"/>
      <c r="AQ383" s="346"/>
      <c r="AR383" s="346"/>
      <c r="AS383" s="346"/>
      <c r="AT383" s="346"/>
      <c r="AU383" s="346"/>
      <c r="AV383" s="346"/>
      <c r="AW383" s="346"/>
      <c r="AX383" s="346"/>
      <c r="AY383" s="346"/>
      <c r="AZ383" s="346"/>
      <c r="BA383" s="319"/>
      <c r="BB383" s="317"/>
      <c r="BC383" s="317"/>
      <c r="BD383" s="317"/>
      <c r="BE383" s="317"/>
      <c r="BF383" s="317"/>
      <c r="BG383" s="317"/>
      <c r="BH383" s="317"/>
      <c r="BI383" s="317"/>
      <c r="BJ383" s="317"/>
      <c r="BK383" s="317"/>
      <c r="BL383" s="317"/>
      <c r="BM383" s="317"/>
      <c r="BN383" s="317"/>
      <c r="BO383" s="317"/>
      <c r="BP383" s="317"/>
      <c r="BQ383" s="317"/>
      <c r="BR383" s="317"/>
      <c r="BS383" s="317"/>
      <c r="BT383" s="317"/>
      <c r="BU383" s="317"/>
      <c r="BV383" s="317"/>
      <c r="BW383" s="317"/>
      <c r="BX383" s="317"/>
      <c r="BY383" s="319"/>
      <c r="BZ383" s="345"/>
      <c r="CA383" s="345"/>
      <c r="CB383" s="345"/>
      <c r="CC383" s="345"/>
      <c r="CD383" s="345"/>
      <c r="CE383" s="345"/>
      <c r="CF383" s="345"/>
      <c r="CG383" s="345"/>
      <c r="CH383" s="345"/>
      <c r="CI383" s="345"/>
      <c r="CJ383" s="345"/>
      <c r="CK383" s="345"/>
      <c r="CL383" s="345"/>
      <c r="CM383" s="345"/>
      <c r="CN383" s="345"/>
      <c r="CO383" s="345"/>
      <c r="CP383" s="345"/>
      <c r="CQ383" s="345"/>
      <c r="CR383" s="345"/>
      <c r="CS383" s="345"/>
      <c r="CT383" s="345"/>
      <c r="CU383" s="345"/>
      <c r="CV383" s="345"/>
      <c r="CW383" s="345"/>
      <c r="CX383" s="345"/>
      <c r="CY383" s="345"/>
      <c r="CZ383" s="345"/>
    </row>
    <row r="384" s="318" customFormat="true" ht="15" customHeight="true" x14ac:dyDescent="0.2">
      <c r="B384" s="320"/>
      <c r="Z384" s="346"/>
      <c r="AA384" s="346"/>
      <c r="AB384" s="346"/>
      <c r="AC384" s="346"/>
      <c r="AD384" s="346"/>
      <c r="AE384" s="346"/>
      <c r="AF384" s="346"/>
      <c r="AG384" s="346"/>
      <c r="AH384" s="346"/>
      <c r="AI384" s="346"/>
      <c r="AJ384" s="346"/>
      <c r="AK384" s="346"/>
      <c r="AL384" s="346"/>
      <c r="AM384" s="346"/>
      <c r="AN384" s="346"/>
      <c r="AO384" s="346"/>
      <c r="AP384" s="346"/>
      <c r="AQ384" s="346"/>
      <c r="AR384" s="346"/>
      <c r="AS384" s="346"/>
      <c r="AT384" s="346"/>
      <c r="AU384" s="346"/>
      <c r="AV384" s="346"/>
      <c r="AW384" s="346"/>
      <c r="AX384" s="346"/>
      <c r="AY384" s="346"/>
      <c r="AZ384" s="346"/>
      <c r="BA384" s="319"/>
      <c r="BB384" s="317"/>
      <c r="BC384" s="317"/>
      <c r="BD384" s="317"/>
      <c r="BE384" s="317"/>
      <c r="BF384" s="317"/>
      <c r="BG384" s="317"/>
      <c r="BH384" s="317"/>
      <c r="BI384" s="317"/>
      <c r="BJ384" s="317"/>
      <c r="BK384" s="317"/>
      <c r="BL384" s="317"/>
      <c r="BM384" s="317"/>
      <c r="BN384" s="317"/>
      <c r="BO384" s="317"/>
      <c r="BP384" s="317"/>
      <c r="BQ384" s="317"/>
      <c r="BR384" s="317"/>
      <c r="BS384" s="317"/>
      <c r="BT384" s="317"/>
      <c r="BU384" s="317"/>
      <c r="BV384" s="317"/>
      <c r="BW384" s="317"/>
      <c r="BX384" s="317"/>
      <c r="BY384" s="319"/>
      <c r="BZ384" s="345"/>
      <c r="CA384" s="345"/>
      <c r="CB384" s="345"/>
      <c r="CC384" s="345"/>
      <c r="CD384" s="345"/>
      <c r="CE384" s="345"/>
      <c r="CF384" s="345"/>
      <c r="CG384" s="345"/>
      <c r="CH384" s="345"/>
      <c r="CI384" s="345"/>
      <c r="CJ384" s="345"/>
      <c r="CK384" s="345"/>
      <c r="CL384" s="345"/>
      <c r="CM384" s="345"/>
      <c r="CN384" s="345"/>
      <c r="CO384" s="345"/>
      <c r="CP384" s="345"/>
      <c r="CQ384" s="345"/>
      <c r="CR384" s="345"/>
      <c r="CS384" s="345"/>
      <c r="CT384" s="345"/>
      <c r="CU384" s="345"/>
      <c r="CV384" s="345"/>
      <c r="CW384" s="345"/>
      <c r="CX384" s="345"/>
      <c r="CY384" s="345"/>
      <c r="CZ384" s="345"/>
    </row>
    <row r="385" s="318" customFormat="true" ht="15" customHeight="true" x14ac:dyDescent="0.2">
      <c r="B385" s="320"/>
      <c r="Z385" s="346"/>
      <c r="AA385" s="346"/>
      <c r="AB385" s="346"/>
      <c r="AC385" s="346"/>
      <c r="AD385" s="346"/>
      <c r="AE385" s="346"/>
      <c r="AF385" s="346"/>
      <c r="AG385" s="346"/>
      <c r="AH385" s="346"/>
      <c r="AI385" s="346"/>
      <c r="AJ385" s="346"/>
      <c r="AK385" s="346"/>
      <c r="AL385" s="346"/>
      <c r="AM385" s="346"/>
      <c r="AN385" s="346"/>
      <c r="AO385" s="346"/>
      <c r="AP385" s="346"/>
      <c r="AQ385" s="346"/>
      <c r="AR385" s="346"/>
      <c r="AS385" s="346"/>
      <c r="AT385" s="346"/>
      <c r="AU385" s="346"/>
      <c r="AV385" s="346"/>
      <c r="AW385" s="346"/>
      <c r="AX385" s="346"/>
      <c r="AY385" s="346"/>
      <c r="AZ385" s="346"/>
      <c r="BA385" s="319"/>
      <c r="BB385" s="317"/>
      <c r="BC385" s="317"/>
      <c r="BD385" s="317"/>
      <c r="BE385" s="317"/>
      <c r="BF385" s="317"/>
      <c r="BG385" s="317"/>
      <c r="BH385" s="317"/>
      <c r="BI385" s="317"/>
      <c r="BJ385" s="317"/>
      <c r="BK385" s="317"/>
      <c r="BL385" s="317"/>
      <c r="BM385" s="317"/>
      <c r="BN385" s="317"/>
      <c r="BO385" s="317"/>
      <c r="BP385" s="317"/>
      <c r="BQ385" s="317"/>
      <c r="BR385" s="317"/>
      <c r="BS385" s="317"/>
      <c r="BT385" s="317"/>
      <c r="BU385" s="317"/>
      <c r="BV385" s="317"/>
      <c r="BW385" s="317"/>
      <c r="BX385" s="317"/>
      <c r="BY385" s="319"/>
      <c r="BZ385" s="345"/>
      <c r="CA385" s="345"/>
      <c r="CB385" s="345"/>
      <c r="CC385" s="345"/>
      <c r="CD385" s="345"/>
      <c r="CE385" s="345"/>
      <c r="CF385" s="345"/>
      <c r="CG385" s="345"/>
      <c r="CH385" s="345"/>
      <c r="CI385" s="345"/>
      <c r="CJ385" s="345"/>
      <c r="CK385" s="345"/>
      <c r="CL385" s="345"/>
      <c r="CM385" s="345"/>
      <c r="CN385" s="345"/>
      <c r="CO385" s="345"/>
      <c r="CP385" s="345"/>
      <c r="CQ385" s="345"/>
      <c r="CR385" s="345"/>
      <c r="CS385" s="345"/>
      <c r="CT385" s="345"/>
      <c r="CU385" s="345"/>
      <c r="CV385" s="345"/>
      <c r="CW385" s="345"/>
      <c r="CX385" s="345"/>
      <c r="CY385" s="345"/>
      <c r="CZ385" s="345"/>
    </row>
    <row r="386" s="318" customFormat="true" ht="15" customHeight="true" x14ac:dyDescent="0.2">
      <c r="B386" s="320"/>
      <c r="Z386" s="346"/>
      <c r="AA386" s="346"/>
      <c r="AB386" s="346"/>
      <c r="AC386" s="346"/>
      <c r="AD386" s="346"/>
      <c r="AE386" s="346"/>
      <c r="AF386" s="346"/>
      <c r="AG386" s="346"/>
      <c r="AH386" s="346"/>
      <c r="AI386" s="346"/>
      <c r="AJ386" s="346"/>
      <c r="AK386" s="346"/>
      <c r="AL386" s="346"/>
      <c r="AM386" s="346"/>
      <c r="AN386" s="346"/>
      <c r="AO386" s="346"/>
      <c r="AP386" s="346"/>
      <c r="AQ386" s="346"/>
      <c r="AR386" s="346"/>
      <c r="AS386" s="346"/>
      <c r="AT386" s="346"/>
      <c r="AU386" s="346"/>
      <c r="AV386" s="346"/>
      <c r="AW386" s="346"/>
      <c r="AX386" s="346"/>
      <c r="AY386" s="346"/>
      <c r="AZ386" s="346"/>
      <c r="BA386" s="319"/>
      <c r="BB386" s="317"/>
      <c r="BC386" s="317"/>
      <c r="BD386" s="317"/>
      <c r="BE386" s="317"/>
      <c r="BF386" s="317"/>
      <c r="BG386" s="317"/>
      <c r="BH386" s="317"/>
      <c r="BI386" s="317"/>
      <c r="BJ386" s="317"/>
      <c r="BK386" s="317"/>
      <c r="BL386" s="317"/>
      <c r="BM386" s="317"/>
      <c r="BN386" s="317"/>
      <c r="BO386" s="317"/>
      <c r="BP386" s="317"/>
      <c r="BQ386" s="317"/>
      <c r="BR386" s="317"/>
      <c r="BS386" s="317"/>
      <c r="BT386" s="317"/>
      <c r="BU386" s="317"/>
      <c r="BV386" s="317"/>
      <c r="BW386" s="317"/>
      <c r="BX386" s="317"/>
      <c r="BY386" s="319"/>
      <c r="BZ386" s="345"/>
      <c r="CA386" s="345"/>
      <c r="CB386" s="345"/>
      <c r="CC386" s="345"/>
      <c r="CD386" s="345"/>
      <c r="CE386" s="345"/>
      <c r="CF386" s="345"/>
      <c r="CG386" s="345"/>
      <c r="CH386" s="345"/>
      <c r="CI386" s="345"/>
      <c r="CJ386" s="345"/>
      <c r="CK386" s="345"/>
      <c r="CL386" s="345"/>
      <c r="CM386" s="345"/>
      <c r="CN386" s="345"/>
      <c r="CO386" s="345"/>
      <c r="CP386" s="345"/>
      <c r="CQ386" s="345"/>
      <c r="CR386" s="345"/>
      <c r="CS386" s="345"/>
      <c r="CT386" s="345"/>
      <c r="CU386" s="345"/>
      <c r="CV386" s="345"/>
      <c r="CW386" s="345"/>
      <c r="CX386" s="345"/>
      <c r="CY386" s="345"/>
      <c r="CZ386" s="345"/>
    </row>
    <row r="387" s="318" customFormat="true" ht="15" customHeight="true" x14ac:dyDescent="0.2">
      <c r="B387" s="320"/>
      <c r="Z387" s="346"/>
      <c r="AA387" s="346"/>
      <c r="AB387" s="346"/>
      <c r="AC387" s="346"/>
      <c r="AD387" s="346"/>
      <c r="AE387" s="346"/>
      <c r="AF387" s="346"/>
      <c r="AG387" s="346"/>
      <c r="AH387" s="346"/>
      <c r="AI387" s="346"/>
      <c r="AJ387" s="346"/>
      <c r="AK387" s="346"/>
      <c r="AL387" s="346"/>
      <c r="AM387" s="346"/>
      <c r="AN387" s="346"/>
      <c r="AO387" s="346"/>
      <c r="AP387" s="346"/>
      <c r="AQ387" s="346"/>
      <c r="AR387" s="346"/>
      <c r="AS387" s="346"/>
      <c r="AT387" s="346"/>
      <c r="AU387" s="346"/>
      <c r="AV387" s="346"/>
      <c r="AW387" s="346"/>
      <c r="AX387" s="346"/>
      <c r="AY387" s="346"/>
      <c r="AZ387" s="346"/>
      <c r="BA387" s="319"/>
      <c r="BB387" s="317"/>
      <c r="BC387" s="317"/>
      <c r="BD387" s="317"/>
      <c r="BE387" s="317"/>
      <c r="BF387" s="317"/>
      <c r="BG387" s="317"/>
      <c r="BH387" s="317"/>
      <c r="BI387" s="317"/>
      <c r="BJ387" s="317"/>
      <c r="BK387" s="317"/>
      <c r="BL387" s="317"/>
      <c r="BM387" s="317"/>
      <c r="BN387" s="317"/>
      <c r="BO387" s="317"/>
      <c r="BP387" s="317"/>
      <c r="BQ387" s="317"/>
      <c r="BR387" s="317"/>
      <c r="BS387" s="317"/>
      <c r="BT387" s="317"/>
      <c r="BU387" s="317"/>
      <c r="BV387" s="317"/>
      <c r="BW387" s="317"/>
      <c r="BX387" s="317"/>
      <c r="BY387" s="319"/>
      <c r="BZ387" s="345"/>
      <c r="CA387" s="345"/>
      <c r="CB387" s="345"/>
      <c r="CC387" s="345"/>
      <c r="CD387" s="345"/>
      <c r="CE387" s="345"/>
      <c r="CF387" s="345"/>
      <c r="CG387" s="345"/>
      <c r="CH387" s="345"/>
      <c r="CI387" s="345"/>
      <c r="CJ387" s="345"/>
      <c r="CK387" s="345"/>
      <c r="CL387" s="345"/>
      <c r="CM387" s="345"/>
      <c r="CN387" s="345"/>
      <c r="CO387" s="345"/>
      <c r="CP387" s="345"/>
      <c r="CQ387" s="345"/>
      <c r="CR387" s="345"/>
      <c r="CS387" s="345"/>
      <c r="CT387" s="345"/>
      <c r="CU387" s="345"/>
      <c r="CV387" s="345"/>
      <c r="CW387" s="345"/>
      <c r="CX387" s="345"/>
      <c r="CY387" s="345"/>
      <c r="CZ387" s="345"/>
    </row>
    <row r="388" s="318" customFormat="true" ht="15" customHeight="true" x14ac:dyDescent="0.2">
      <c r="B388" s="320"/>
      <c r="Z388" s="346"/>
      <c r="AA388" s="346"/>
      <c r="AB388" s="346"/>
      <c r="AC388" s="346"/>
      <c r="AD388" s="346"/>
      <c r="AE388" s="346"/>
      <c r="AF388" s="346"/>
      <c r="AG388" s="346"/>
      <c r="AH388" s="346"/>
      <c r="AI388" s="346"/>
      <c r="AJ388" s="346"/>
      <c r="AK388" s="346"/>
      <c r="AL388" s="346"/>
      <c r="AM388" s="346"/>
      <c r="AN388" s="346"/>
      <c r="AO388" s="346"/>
      <c r="AP388" s="346"/>
      <c r="AQ388" s="346"/>
      <c r="AR388" s="346"/>
      <c r="AS388" s="346"/>
      <c r="AT388" s="346"/>
      <c r="AU388" s="346"/>
      <c r="AV388" s="346"/>
      <c r="AW388" s="346"/>
      <c r="AX388" s="346"/>
      <c r="AY388" s="346"/>
      <c r="AZ388" s="346"/>
      <c r="BA388" s="319"/>
      <c r="BB388" s="317"/>
      <c r="BC388" s="317"/>
      <c r="BD388" s="317"/>
      <c r="BE388" s="317"/>
      <c r="BF388" s="317"/>
      <c r="BG388" s="317"/>
      <c r="BH388" s="317"/>
      <c r="BI388" s="317"/>
      <c r="BJ388" s="317"/>
      <c r="BK388" s="317"/>
      <c r="BL388" s="317"/>
      <c r="BM388" s="317"/>
      <c r="BN388" s="317"/>
      <c r="BO388" s="317"/>
      <c r="BP388" s="317"/>
      <c r="BQ388" s="317"/>
      <c r="BR388" s="317"/>
      <c r="BS388" s="317"/>
      <c r="BT388" s="317"/>
      <c r="BU388" s="317"/>
      <c r="BV388" s="317"/>
      <c r="BW388" s="317"/>
      <c r="BX388" s="317"/>
      <c r="BY388" s="319"/>
      <c r="BZ388" s="345"/>
      <c r="CA388" s="345"/>
      <c r="CB388" s="345"/>
      <c r="CC388" s="345"/>
      <c r="CD388" s="345"/>
      <c r="CE388" s="345"/>
      <c r="CF388" s="345"/>
      <c r="CG388" s="345"/>
      <c r="CH388" s="345"/>
      <c r="CI388" s="345"/>
      <c r="CJ388" s="345"/>
      <c r="CK388" s="345"/>
      <c r="CL388" s="345"/>
      <c r="CM388" s="345"/>
      <c r="CN388" s="345"/>
      <c r="CO388" s="345"/>
      <c r="CP388" s="345"/>
      <c r="CQ388" s="345"/>
      <c r="CR388" s="345"/>
      <c r="CS388" s="345"/>
      <c r="CT388" s="345"/>
      <c r="CU388" s="345"/>
      <c r="CV388" s="345"/>
      <c r="CW388" s="345"/>
      <c r="CX388" s="345"/>
      <c r="CY388" s="345"/>
      <c r="CZ388" s="345"/>
    </row>
    <row r="389" s="318" customFormat="true" ht="15" customHeight="true" x14ac:dyDescent="0.2">
      <c r="B389" s="320"/>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19"/>
      <c r="BB389" s="317"/>
      <c r="BC389" s="317"/>
      <c r="BD389" s="317"/>
      <c r="BE389" s="317"/>
      <c r="BF389" s="317"/>
      <c r="BG389" s="317"/>
      <c r="BH389" s="317"/>
      <c r="BI389" s="317"/>
      <c r="BJ389" s="317"/>
      <c r="BK389" s="317"/>
      <c r="BL389" s="317"/>
      <c r="BM389" s="317"/>
      <c r="BN389" s="317"/>
      <c r="BO389" s="317"/>
      <c r="BP389" s="317"/>
      <c r="BQ389" s="317"/>
      <c r="BR389" s="317"/>
      <c r="BS389" s="317"/>
      <c r="BT389" s="317"/>
      <c r="BU389" s="317"/>
      <c r="BV389" s="317"/>
      <c r="BW389" s="317"/>
      <c r="BX389" s="317"/>
      <c r="BY389" s="319"/>
      <c r="BZ389" s="345"/>
      <c r="CA389" s="345"/>
      <c r="CB389" s="345"/>
      <c r="CC389" s="345"/>
      <c r="CD389" s="345"/>
      <c r="CE389" s="345"/>
      <c r="CF389" s="345"/>
      <c r="CG389" s="345"/>
      <c r="CH389" s="345"/>
      <c r="CI389" s="345"/>
      <c r="CJ389" s="345"/>
      <c r="CK389" s="345"/>
      <c r="CL389" s="345"/>
      <c r="CM389" s="345"/>
      <c r="CN389" s="345"/>
      <c r="CO389" s="345"/>
      <c r="CP389" s="345"/>
      <c r="CQ389" s="345"/>
      <c r="CR389" s="345"/>
      <c r="CS389" s="345"/>
      <c r="CT389" s="345"/>
      <c r="CU389" s="345"/>
      <c r="CV389" s="345"/>
      <c r="CW389" s="345"/>
      <c r="CX389" s="345"/>
      <c r="CY389" s="345"/>
      <c r="CZ389" s="345"/>
    </row>
    <row r="390" s="439" customFormat="true" ht="15" customHeight="true" x14ac:dyDescent="0.2">
      <c r="B390" s="438"/>
      <c r="Z390" s="346"/>
      <c r="AA390" s="346"/>
      <c r="AB390" s="346"/>
      <c r="AC390" s="346"/>
      <c r="AD390" s="346"/>
      <c r="AE390" s="346"/>
      <c r="AF390" s="346"/>
      <c r="AG390" s="346"/>
      <c r="AH390" s="346"/>
      <c r="AI390" s="346"/>
      <c r="AJ390" s="346"/>
      <c r="AK390" s="346"/>
      <c r="AL390" s="346"/>
      <c r="AM390" s="346"/>
      <c r="AN390" s="346"/>
      <c r="AO390" s="346"/>
      <c r="AP390" s="346"/>
      <c r="AQ390" s="346"/>
      <c r="AR390" s="346"/>
      <c r="AS390" s="346"/>
      <c r="AT390" s="346"/>
      <c r="AU390" s="346"/>
      <c r="AV390" s="346"/>
      <c r="AW390" s="346"/>
      <c r="AX390" s="346"/>
      <c r="AY390" s="346"/>
      <c r="AZ390" s="346"/>
      <c r="BA390" s="319"/>
      <c r="BB390" s="317"/>
      <c r="BC390" s="317"/>
      <c r="BD390" s="317"/>
      <c r="BE390" s="317"/>
      <c r="BF390" s="317"/>
      <c r="BG390" s="317"/>
      <c r="BH390" s="317"/>
      <c r="BI390" s="317"/>
      <c r="BJ390" s="317"/>
      <c r="BK390" s="317"/>
      <c r="BL390" s="317"/>
      <c r="BM390" s="317"/>
      <c r="BN390" s="317"/>
      <c r="BO390" s="317"/>
      <c r="BP390" s="317"/>
      <c r="BQ390" s="317"/>
      <c r="BR390" s="317"/>
      <c r="BS390" s="317"/>
      <c r="BT390" s="317"/>
      <c r="BU390" s="317"/>
      <c r="BV390" s="317"/>
      <c r="BW390" s="317"/>
      <c r="BX390" s="317"/>
      <c r="BY390" s="319"/>
      <c r="BZ390" s="345"/>
      <c r="CA390" s="345"/>
      <c r="CB390" s="345"/>
      <c r="CC390" s="345"/>
      <c r="CD390" s="345"/>
      <c r="CE390" s="345"/>
      <c r="CF390" s="345"/>
      <c r="CG390" s="345"/>
      <c r="CH390" s="345"/>
      <c r="CI390" s="345"/>
      <c r="CJ390" s="345"/>
      <c r="CK390" s="345"/>
      <c r="CL390" s="345"/>
      <c r="CM390" s="345"/>
      <c r="CN390" s="345"/>
      <c r="CO390" s="345"/>
      <c r="CP390" s="345"/>
      <c r="CQ390" s="345"/>
      <c r="CR390" s="345"/>
      <c r="CS390" s="345"/>
      <c r="CT390" s="345"/>
      <c r="CU390" s="345"/>
      <c r="CV390" s="345"/>
      <c r="CW390" s="345"/>
      <c r="CX390" s="345"/>
      <c r="CY390" s="345"/>
      <c r="CZ390" s="345"/>
    </row>
    <row r="391" s="439" customFormat="true" ht="15" customHeight="true" x14ac:dyDescent="0.2">
      <c r="B391" s="438"/>
      <c r="Z391" s="346"/>
      <c r="AA391" s="346"/>
      <c r="AB391" s="346"/>
      <c r="AC391" s="346"/>
      <c r="AD391" s="346"/>
      <c r="AE391" s="346"/>
      <c r="AF391" s="346"/>
      <c r="AG391" s="346"/>
      <c r="AH391" s="346"/>
      <c r="AI391" s="346"/>
      <c r="AJ391" s="346"/>
      <c r="AK391" s="346"/>
      <c r="AL391" s="346"/>
      <c r="AM391" s="346"/>
      <c r="AN391" s="346"/>
      <c r="AO391" s="346"/>
      <c r="AP391" s="346"/>
      <c r="AQ391" s="346"/>
      <c r="AR391" s="346"/>
      <c r="AS391" s="346"/>
      <c r="AT391" s="346"/>
      <c r="AU391" s="346"/>
      <c r="AV391" s="346"/>
      <c r="AW391" s="346"/>
      <c r="AX391" s="346"/>
      <c r="AY391" s="346"/>
      <c r="AZ391" s="346"/>
      <c r="BA391" s="319"/>
      <c r="BB391" s="317"/>
      <c r="BC391" s="317"/>
      <c r="BD391" s="317"/>
      <c r="BE391" s="317"/>
      <c r="BF391" s="317"/>
      <c r="BG391" s="317"/>
      <c r="BH391" s="317"/>
      <c r="BI391" s="317"/>
      <c r="BJ391" s="317"/>
      <c r="BK391" s="317"/>
      <c r="BL391" s="317"/>
      <c r="BM391" s="317"/>
      <c r="BN391" s="317"/>
      <c r="BO391" s="317"/>
      <c r="BP391" s="317"/>
      <c r="BQ391" s="317"/>
      <c r="BR391" s="317"/>
      <c r="BS391" s="317"/>
      <c r="BT391" s="317"/>
      <c r="BU391" s="317"/>
      <c r="BV391" s="317"/>
      <c r="BW391" s="317"/>
      <c r="BX391" s="317"/>
      <c r="BY391" s="319"/>
      <c r="BZ391" s="345"/>
      <c r="CA391" s="345"/>
      <c r="CB391" s="345"/>
      <c r="CC391" s="345"/>
      <c r="CD391" s="345"/>
      <c r="CE391" s="345"/>
      <c r="CF391" s="345"/>
      <c r="CG391" s="345"/>
      <c r="CH391" s="345"/>
      <c r="CI391" s="345"/>
      <c r="CJ391" s="345"/>
      <c r="CK391" s="345"/>
      <c r="CL391" s="345"/>
      <c r="CM391" s="345"/>
      <c r="CN391" s="345"/>
      <c r="CO391" s="345"/>
      <c r="CP391" s="345"/>
      <c r="CQ391" s="345"/>
      <c r="CR391" s="345"/>
      <c r="CS391" s="345"/>
      <c r="CT391" s="345"/>
      <c r="CU391" s="345"/>
      <c r="CV391" s="345"/>
      <c r="CW391" s="345"/>
      <c r="CX391" s="345"/>
      <c r="CY391" s="345"/>
      <c r="CZ391" s="345"/>
    </row>
    <row r="392" s="439" customFormat="true" ht="15" customHeight="true" x14ac:dyDescent="0.2">
      <c r="Z392" s="346"/>
      <c r="AA392" s="346"/>
      <c r="AB392" s="346"/>
      <c r="AC392" s="346"/>
      <c r="AD392" s="346"/>
      <c r="AE392" s="346"/>
      <c r="AF392" s="346"/>
      <c r="AG392" s="346"/>
      <c r="AH392" s="346"/>
      <c r="AI392" s="346"/>
      <c r="AJ392" s="346"/>
      <c r="AK392" s="346"/>
      <c r="AL392" s="346"/>
      <c r="AM392" s="346"/>
      <c r="AN392" s="346"/>
      <c r="AO392" s="346"/>
      <c r="AP392" s="346"/>
      <c r="AQ392" s="346"/>
      <c r="AR392" s="346"/>
      <c r="AS392" s="346"/>
      <c r="AT392" s="346"/>
      <c r="AU392" s="346"/>
      <c r="AV392" s="346"/>
      <c r="AW392" s="346"/>
      <c r="AX392" s="346"/>
      <c r="AY392" s="346"/>
      <c r="AZ392" s="346"/>
      <c r="BA392" s="319"/>
      <c r="BB392" s="317"/>
      <c r="BC392" s="317"/>
      <c r="BD392" s="317"/>
      <c r="BE392" s="317"/>
      <c r="BF392" s="317"/>
      <c r="BG392" s="317"/>
      <c r="BH392" s="317"/>
      <c r="BI392" s="317"/>
      <c r="BJ392" s="317"/>
      <c r="BK392" s="317"/>
      <c r="BL392" s="317"/>
      <c r="BM392" s="317"/>
      <c r="BN392" s="317"/>
      <c r="BO392" s="317"/>
      <c r="BP392" s="317"/>
      <c r="BQ392" s="317"/>
      <c r="BR392" s="317"/>
      <c r="BS392" s="317"/>
      <c r="BT392" s="317"/>
      <c r="BU392" s="317"/>
      <c r="BV392" s="317"/>
      <c r="BW392" s="317"/>
      <c r="BX392" s="317"/>
      <c r="BY392" s="319"/>
      <c r="BZ392" s="345"/>
      <c r="CA392" s="345"/>
      <c r="CB392" s="345"/>
      <c r="CC392" s="345"/>
      <c r="CD392" s="345"/>
      <c r="CE392" s="345"/>
      <c r="CF392" s="345"/>
      <c r="CG392" s="345"/>
      <c r="CH392" s="345"/>
      <c r="CI392" s="345"/>
      <c r="CJ392" s="345"/>
      <c r="CK392" s="345"/>
      <c r="CL392" s="345"/>
      <c r="CM392" s="345"/>
      <c r="CN392" s="345"/>
      <c r="CO392" s="345"/>
      <c r="CP392" s="345"/>
      <c r="CQ392" s="345"/>
      <c r="CR392" s="345"/>
      <c r="CS392" s="345"/>
      <c r="CT392" s="345"/>
      <c r="CU392" s="345"/>
      <c r="CV392" s="345"/>
      <c r="CW392" s="345"/>
      <c r="CX392" s="345"/>
      <c r="CY392" s="345"/>
      <c r="CZ392" s="345"/>
    </row>
    <row r="393" s="439" customFormat="true" ht="15" customHeight="true" x14ac:dyDescent="0.2">
      <c r="Z393" s="346"/>
      <c r="AA393" s="346"/>
      <c r="AB393" s="346"/>
      <c r="AC393" s="346"/>
      <c r="AD393" s="346"/>
      <c r="AE393" s="346"/>
      <c r="AF393" s="346"/>
      <c r="AG393" s="346"/>
      <c r="AH393" s="346"/>
      <c r="AI393" s="346"/>
      <c r="AJ393" s="346"/>
      <c r="AK393" s="346"/>
      <c r="AL393" s="346"/>
      <c r="AM393" s="346"/>
      <c r="AN393" s="346"/>
      <c r="AO393" s="346"/>
      <c r="AP393" s="346"/>
      <c r="AQ393" s="346"/>
      <c r="AR393" s="346"/>
      <c r="AS393" s="346"/>
      <c r="AT393" s="346"/>
      <c r="AU393" s="346"/>
      <c r="AV393" s="346"/>
      <c r="AW393" s="346"/>
      <c r="AX393" s="346"/>
      <c r="AY393" s="346"/>
      <c r="AZ393" s="346"/>
      <c r="BA393" s="319"/>
      <c r="BB393" s="317"/>
      <c r="BC393" s="317"/>
      <c r="BD393" s="317"/>
      <c r="BE393" s="317"/>
      <c r="BF393" s="317"/>
      <c r="BG393" s="317"/>
      <c r="BH393" s="317"/>
      <c r="BI393" s="317"/>
      <c r="BJ393" s="317"/>
      <c r="BK393" s="317"/>
      <c r="BL393" s="317"/>
      <c r="BM393" s="317"/>
      <c r="BN393" s="317"/>
      <c r="BO393" s="317"/>
      <c r="BP393" s="317"/>
      <c r="BQ393" s="317"/>
      <c r="BR393" s="317"/>
      <c r="BS393" s="317"/>
      <c r="BT393" s="317"/>
      <c r="BU393" s="317"/>
      <c r="BV393" s="317"/>
      <c r="BW393" s="317"/>
      <c r="BX393" s="317"/>
      <c r="BY393" s="319"/>
      <c r="BZ393" s="345"/>
      <c r="CA393" s="345"/>
      <c r="CB393" s="345"/>
      <c r="CC393" s="345"/>
      <c r="CD393" s="345"/>
      <c r="CE393" s="345"/>
      <c r="CF393" s="345"/>
      <c r="CG393" s="345"/>
      <c r="CH393" s="345"/>
      <c r="CI393" s="345"/>
      <c r="CJ393" s="345"/>
      <c r="CK393" s="345"/>
      <c r="CL393" s="345"/>
      <c r="CM393" s="345"/>
      <c r="CN393" s="345"/>
      <c r="CO393" s="345"/>
      <c r="CP393" s="345"/>
      <c r="CQ393" s="345"/>
      <c r="CR393" s="345"/>
      <c r="CS393" s="345"/>
      <c r="CT393" s="345"/>
      <c r="CU393" s="345"/>
      <c r="CV393" s="345"/>
      <c r="CW393" s="345"/>
      <c r="CX393" s="345"/>
      <c r="CY393" s="345"/>
      <c r="CZ393" s="345"/>
    </row>
    <row r="394" s="439" customFormat="true" ht="15" customHeight="true" x14ac:dyDescent="0.2">
      <c r="Z394" s="346"/>
      <c r="AA394" s="346"/>
      <c r="AB394" s="346"/>
      <c r="AC394" s="346"/>
      <c r="AD394" s="346"/>
      <c r="AE394" s="346"/>
      <c r="AF394" s="346"/>
      <c r="AG394" s="346"/>
      <c r="AH394" s="346"/>
      <c r="AI394" s="346"/>
      <c r="AJ394" s="346"/>
      <c r="AK394" s="346"/>
      <c r="AL394" s="346"/>
      <c r="AM394" s="346"/>
      <c r="AN394" s="346"/>
      <c r="AO394" s="346"/>
      <c r="AP394" s="346"/>
      <c r="AQ394" s="346"/>
      <c r="AR394" s="346"/>
      <c r="AS394" s="346"/>
      <c r="AT394" s="346"/>
      <c r="AU394" s="346"/>
      <c r="AV394" s="346"/>
      <c r="AW394" s="346"/>
      <c r="AX394" s="346"/>
      <c r="AY394" s="346"/>
      <c r="AZ394" s="346"/>
      <c r="BA394" s="319"/>
      <c r="BB394" s="317"/>
      <c r="BC394" s="317"/>
      <c r="BD394" s="317"/>
      <c r="BE394" s="317"/>
      <c r="BF394" s="317"/>
      <c r="BG394" s="317"/>
      <c r="BH394" s="317"/>
      <c r="BI394" s="317"/>
      <c r="BJ394" s="317"/>
      <c r="BK394" s="317"/>
      <c r="BL394" s="317"/>
      <c r="BM394" s="317"/>
      <c r="BN394" s="317"/>
      <c r="BO394" s="317"/>
      <c r="BP394" s="317"/>
      <c r="BQ394" s="317"/>
      <c r="BR394" s="317"/>
      <c r="BS394" s="317"/>
      <c r="BT394" s="317"/>
      <c r="BU394" s="317"/>
      <c r="BV394" s="317"/>
      <c r="BW394" s="317"/>
      <c r="BX394" s="317"/>
      <c r="BY394" s="319"/>
      <c r="BZ394" s="345"/>
      <c r="CA394" s="345"/>
      <c r="CB394" s="345"/>
      <c r="CC394" s="345"/>
      <c r="CD394" s="345"/>
      <c r="CE394" s="345"/>
      <c r="CF394" s="345"/>
      <c r="CG394" s="345"/>
      <c r="CH394" s="345"/>
      <c r="CI394" s="345"/>
      <c r="CJ394" s="345"/>
      <c r="CK394" s="345"/>
      <c r="CL394" s="345"/>
      <c r="CM394" s="345"/>
      <c r="CN394" s="345"/>
      <c r="CO394" s="345"/>
      <c r="CP394" s="345"/>
      <c r="CQ394" s="345"/>
      <c r="CR394" s="345"/>
      <c r="CS394" s="345"/>
      <c r="CT394" s="345"/>
      <c r="CU394" s="345"/>
      <c r="CV394" s="345"/>
      <c r="CW394" s="345"/>
      <c r="CX394" s="345"/>
      <c r="CY394" s="345"/>
      <c r="CZ394" s="345"/>
    </row>
    <row r="395" s="439" customFormat="true" ht="15" customHeight="true" x14ac:dyDescent="0.2">
      <c r="Z395" s="346"/>
      <c r="AA395" s="346"/>
      <c r="AB395" s="346"/>
      <c r="AC395" s="346"/>
      <c r="AD395" s="346"/>
      <c r="AE395" s="346"/>
      <c r="AF395" s="346"/>
      <c r="AG395" s="346"/>
      <c r="AH395" s="346"/>
      <c r="AI395" s="346"/>
      <c r="AJ395" s="346"/>
      <c r="AK395" s="346"/>
      <c r="AL395" s="346"/>
      <c r="AM395" s="346"/>
      <c r="AN395" s="346"/>
      <c r="AO395" s="346"/>
      <c r="AP395" s="346"/>
      <c r="AQ395" s="346"/>
      <c r="AR395" s="346"/>
      <c r="AS395" s="346"/>
      <c r="AT395" s="346"/>
      <c r="AU395" s="346"/>
      <c r="AV395" s="346"/>
      <c r="AW395" s="346"/>
      <c r="AX395" s="346"/>
      <c r="AY395" s="346"/>
      <c r="AZ395" s="346"/>
      <c r="BA395" s="319"/>
      <c r="BB395" s="317"/>
      <c r="BC395" s="317"/>
      <c r="BD395" s="317"/>
      <c r="BE395" s="317"/>
      <c r="BF395" s="317"/>
      <c r="BG395" s="317"/>
      <c r="BH395" s="317"/>
      <c r="BI395" s="317"/>
      <c r="BJ395" s="317"/>
      <c r="BK395" s="317"/>
      <c r="BL395" s="317"/>
      <c r="BM395" s="317"/>
      <c r="BN395" s="317"/>
      <c r="BO395" s="317"/>
      <c r="BP395" s="317"/>
      <c r="BQ395" s="317"/>
      <c r="BR395" s="317"/>
      <c r="BS395" s="317"/>
      <c r="BT395" s="317"/>
      <c r="BU395" s="317"/>
      <c r="BV395" s="317"/>
      <c r="BW395" s="317"/>
      <c r="BX395" s="317"/>
      <c r="BY395" s="319"/>
      <c r="BZ395" s="345"/>
      <c r="CA395" s="345"/>
      <c r="CB395" s="345"/>
      <c r="CC395" s="345"/>
      <c r="CD395" s="345"/>
      <c r="CE395" s="345"/>
      <c r="CF395" s="345"/>
      <c r="CG395" s="345"/>
      <c r="CH395" s="345"/>
      <c r="CI395" s="345"/>
      <c r="CJ395" s="345"/>
      <c r="CK395" s="345"/>
      <c r="CL395" s="345"/>
      <c r="CM395" s="345"/>
      <c r="CN395" s="345"/>
      <c r="CO395" s="345"/>
      <c r="CP395" s="345"/>
      <c r="CQ395" s="345"/>
      <c r="CR395" s="345"/>
      <c r="CS395" s="345"/>
      <c r="CT395" s="345"/>
      <c r="CU395" s="345"/>
      <c r="CV395" s="345"/>
      <c r="CW395" s="345"/>
      <c r="CX395" s="345"/>
      <c r="CY395" s="345"/>
      <c r="CZ395" s="345"/>
    </row>
    <row r="396" s="439" customFormat="true" ht="15" customHeight="true" x14ac:dyDescent="0.2">
      <c r="Z396" s="346"/>
      <c r="AA396" s="346"/>
      <c r="AB396" s="346"/>
      <c r="AC396" s="346"/>
      <c r="AD396" s="346"/>
      <c r="AE396" s="346"/>
      <c r="AF396" s="346"/>
      <c r="AG396" s="346"/>
      <c r="AH396" s="346"/>
      <c r="AI396" s="346"/>
      <c r="AJ396" s="346"/>
      <c r="AK396" s="346"/>
      <c r="AL396" s="346"/>
      <c r="AM396" s="346"/>
      <c r="AN396" s="346"/>
      <c r="AO396" s="346"/>
      <c r="AP396" s="346"/>
      <c r="AQ396" s="346"/>
      <c r="AR396" s="346"/>
      <c r="AS396" s="346"/>
      <c r="AT396" s="346"/>
      <c r="AU396" s="346"/>
      <c r="AV396" s="346"/>
      <c r="AW396" s="346"/>
      <c r="AX396" s="346"/>
      <c r="AY396" s="346"/>
      <c r="AZ396" s="346"/>
      <c r="BA396" s="319"/>
      <c r="BB396" s="317"/>
      <c r="BC396" s="317"/>
      <c r="BD396" s="317"/>
      <c r="BE396" s="317"/>
      <c r="BF396" s="317"/>
      <c r="BG396" s="317"/>
      <c r="BH396" s="317"/>
      <c r="BI396" s="317"/>
      <c r="BJ396" s="317"/>
      <c r="BK396" s="317"/>
      <c r="BL396" s="317"/>
      <c r="BM396" s="317"/>
      <c r="BN396" s="317"/>
      <c r="BO396" s="317"/>
      <c r="BP396" s="317"/>
      <c r="BQ396" s="317"/>
      <c r="BR396" s="317"/>
      <c r="BS396" s="317"/>
      <c r="BT396" s="317"/>
      <c r="BU396" s="317"/>
      <c r="BV396" s="317"/>
      <c r="BW396" s="317"/>
      <c r="BX396" s="317"/>
      <c r="BY396" s="319"/>
      <c r="BZ396" s="345"/>
      <c r="CA396" s="345"/>
      <c r="CB396" s="345"/>
      <c r="CC396" s="345"/>
      <c r="CD396" s="345"/>
      <c r="CE396" s="345"/>
      <c r="CF396" s="345"/>
      <c r="CG396" s="345"/>
      <c r="CH396" s="345"/>
      <c r="CI396" s="345"/>
      <c r="CJ396" s="345"/>
      <c r="CK396" s="345"/>
      <c r="CL396" s="345"/>
      <c r="CM396" s="345"/>
      <c r="CN396" s="345"/>
      <c r="CO396" s="345"/>
      <c r="CP396" s="345"/>
      <c r="CQ396" s="345"/>
      <c r="CR396" s="345"/>
      <c r="CS396" s="345"/>
      <c r="CT396" s="345"/>
      <c r="CU396" s="345"/>
      <c r="CV396" s="345"/>
      <c r="CW396" s="345"/>
      <c r="CX396" s="345"/>
      <c r="CY396" s="345"/>
      <c r="CZ396" s="345"/>
    </row>
    <row r="397" s="439" customFormat="true" ht="15" customHeight="true" x14ac:dyDescent="0.2">
      <c r="Z397" s="346"/>
      <c r="AA397" s="346"/>
      <c r="AB397" s="346"/>
      <c r="AC397" s="346"/>
      <c r="AD397" s="346"/>
      <c r="AE397" s="346"/>
      <c r="AF397" s="346"/>
      <c r="AG397" s="346"/>
      <c r="AH397" s="346"/>
      <c r="AI397" s="346"/>
      <c r="AJ397" s="346"/>
      <c r="AK397" s="346"/>
      <c r="AL397" s="346"/>
      <c r="AM397" s="346"/>
      <c r="AN397" s="346"/>
      <c r="AO397" s="346"/>
      <c r="AP397" s="346"/>
      <c r="AQ397" s="346"/>
      <c r="AR397" s="346"/>
      <c r="AS397" s="346"/>
      <c r="AT397" s="346"/>
      <c r="AU397" s="346"/>
      <c r="AV397" s="346"/>
      <c r="AW397" s="346"/>
      <c r="AX397" s="346"/>
      <c r="AY397" s="346"/>
      <c r="AZ397" s="346"/>
      <c r="BA397" s="319"/>
      <c r="BB397" s="317"/>
      <c r="BC397" s="317"/>
      <c r="BD397" s="317"/>
      <c r="BE397" s="317"/>
      <c r="BF397" s="317"/>
      <c r="BG397" s="317"/>
      <c r="BH397" s="317"/>
      <c r="BI397" s="317"/>
      <c r="BJ397" s="317"/>
      <c r="BK397" s="317"/>
      <c r="BL397" s="317"/>
      <c r="BM397" s="317"/>
      <c r="BN397" s="317"/>
      <c r="BO397" s="317"/>
      <c r="BP397" s="317"/>
      <c r="BQ397" s="317"/>
      <c r="BR397" s="317"/>
      <c r="BS397" s="317"/>
      <c r="BT397" s="317"/>
      <c r="BU397" s="317"/>
      <c r="BV397" s="317"/>
      <c r="BW397" s="317"/>
      <c r="BX397" s="317"/>
      <c r="BY397" s="319"/>
      <c r="BZ397" s="345"/>
      <c r="CA397" s="345"/>
      <c r="CB397" s="345"/>
      <c r="CC397" s="345"/>
      <c r="CD397" s="345"/>
      <c r="CE397" s="345"/>
      <c r="CF397" s="345"/>
      <c r="CG397" s="345"/>
      <c r="CH397" s="345"/>
      <c r="CI397" s="345"/>
      <c r="CJ397" s="345"/>
      <c r="CK397" s="345"/>
      <c r="CL397" s="345"/>
      <c r="CM397" s="345"/>
      <c r="CN397" s="345"/>
      <c r="CO397" s="345"/>
      <c r="CP397" s="345"/>
      <c r="CQ397" s="345"/>
      <c r="CR397" s="345"/>
      <c r="CS397" s="345"/>
      <c r="CT397" s="345"/>
      <c r="CU397" s="345"/>
      <c r="CV397" s="345"/>
      <c r="CW397" s="345"/>
      <c r="CX397" s="345"/>
      <c r="CY397" s="345"/>
      <c r="CZ397" s="345"/>
    </row>
    <row r="398" s="439" customFormat="true" ht="15" customHeight="true" x14ac:dyDescent="0.2">
      <c r="Z398" s="346"/>
      <c r="AA398" s="346"/>
      <c r="AB398" s="346"/>
      <c r="AC398" s="346"/>
      <c r="AD398" s="346"/>
      <c r="AE398" s="346"/>
      <c r="AF398" s="346"/>
      <c r="AG398" s="346"/>
      <c r="AH398" s="346"/>
      <c r="AI398" s="346"/>
      <c r="AJ398" s="346"/>
      <c r="AK398" s="346"/>
      <c r="AL398" s="346"/>
      <c r="AM398" s="346"/>
      <c r="AN398" s="346"/>
      <c r="AO398" s="346"/>
      <c r="AP398" s="346"/>
      <c r="AQ398" s="346"/>
      <c r="AR398" s="346"/>
      <c r="AS398" s="346"/>
      <c r="AT398" s="346"/>
      <c r="AU398" s="346"/>
      <c r="AV398" s="346"/>
      <c r="AW398" s="346"/>
      <c r="AX398" s="346"/>
      <c r="AY398" s="346"/>
      <c r="AZ398" s="346"/>
      <c r="BA398" s="319"/>
      <c r="BB398" s="317"/>
      <c r="BC398" s="317"/>
      <c r="BD398" s="317"/>
      <c r="BE398" s="317"/>
      <c r="BF398" s="317"/>
      <c r="BG398" s="317"/>
      <c r="BH398" s="317"/>
      <c r="BI398" s="317"/>
      <c r="BJ398" s="317"/>
      <c r="BK398" s="317"/>
      <c r="BL398" s="317"/>
      <c r="BM398" s="317"/>
      <c r="BN398" s="317"/>
      <c r="BO398" s="317"/>
      <c r="BP398" s="317"/>
      <c r="BQ398" s="317"/>
      <c r="BR398" s="317"/>
      <c r="BS398" s="317"/>
      <c r="BT398" s="317"/>
      <c r="BU398" s="317"/>
      <c r="BV398" s="317"/>
      <c r="BW398" s="317"/>
      <c r="BX398" s="317"/>
      <c r="BY398" s="319"/>
      <c r="BZ398" s="345"/>
      <c r="CA398" s="345"/>
      <c r="CB398" s="345"/>
      <c r="CC398" s="345"/>
      <c r="CD398" s="345"/>
      <c r="CE398" s="345"/>
      <c r="CF398" s="345"/>
      <c r="CG398" s="345"/>
      <c r="CH398" s="345"/>
      <c r="CI398" s="345"/>
      <c r="CJ398" s="345"/>
      <c r="CK398" s="345"/>
      <c r="CL398" s="345"/>
      <c r="CM398" s="345"/>
      <c r="CN398" s="345"/>
      <c r="CO398" s="345"/>
      <c r="CP398" s="345"/>
      <c r="CQ398" s="345"/>
      <c r="CR398" s="345"/>
      <c r="CS398" s="345"/>
      <c r="CT398" s="345"/>
      <c r="CU398" s="345"/>
      <c r="CV398" s="345"/>
      <c r="CW398" s="345"/>
      <c r="CX398" s="345"/>
      <c r="CY398" s="345"/>
      <c r="CZ398" s="345"/>
    </row>
    <row r="399" s="453" customFormat="true" ht="15" customHeight="true" x14ac:dyDescent="0.25">
      <c r="A399" s="323"/>
      <c r="B399" s="323"/>
      <c r="C399" s="1023" t="s">
        <v>129</v>
      </c>
      <c r="D399" s="1024"/>
      <c r="E399" s="1024"/>
      <c r="F399" s="1024"/>
      <c r="G399" s="323"/>
      <c r="H399" s="1025" t="s">
        <v>130</v>
      </c>
      <c r="I399" s="1026"/>
      <c r="J399" s="1026"/>
      <c r="K399" s="1026"/>
      <c r="M399" s="1025" t="s">
        <v>131</v>
      </c>
      <c r="N399" s="1026"/>
      <c r="O399" s="1026"/>
      <c r="P399" s="1026"/>
      <c r="Z399" s="341"/>
      <c r="AA399" s="341"/>
      <c r="AB399" s="341"/>
      <c r="AC399" s="341"/>
      <c r="AD399" s="341"/>
      <c r="AE399" s="341"/>
      <c r="AF399" s="341"/>
      <c r="AG399" s="341"/>
      <c r="AH399" s="341"/>
      <c r="AI399" s="341"/>
      <c r="AJ399" s="341"/>
      <c r="AK399" s="341"/>
      <c r="AL399" s="341"/>
      <c r="AM399" s="341"/>
      <c r="AN399" s="341"/>
      <c r="AO399" s="341"/>
      <c r="AP399" s="341"/>
      <c r="AQ399" s="341"/>
      <c r="AR399" s="341"/>
      <c r="AS399" s="341"/>
      <c r="AT399" s="341"/>
      <c r="AU399" s="341"/>
      <c r="AV399" s="341"/>
      <c r="AW399" s="341"/>
      <c r="AX399" s="341"/>
      <c r="AY399" s="341"/>
      <c r="AZ399" s="341"/>
      <c r="BB399" s="323"/>
      <c r="BZ399" s="341"/>
      <c r="CA399" s="341"/>
      <c r="CB399" s="341"/>
      <c r="CC399" s="341"/>
      <c r="CD399" s="341"/>
      <c r="CE399" s="341"/>
      <c r="CF399" s="341"/>
      <c r="CG399" s="341"/>
      <c r="CH399" s="341"/>
      <c r="CI399" s="341"/>
      <c r="CJ399" s="341"/>
      <c r="CK399" s="341"/>
      <c r="CL399" s="341"/>
      <c r="CM399" s="341"/>
      <c r="CN399" s="341"/>
      <c r="CO399" s="341"/>
      <c r="CP399" s="341"/>
      <c r="CQ399" s="341"/>
      <c r="CR399" s="341"/>
      <c r="CS399" s="341"/>
      <c r="CT399" s="341"/>
      <c r="CU399" s="341"/>
      <c r="CV399" s="341"/>
      <c r="CW399" s="341"/>
      <c r="CX399" s="341"/>
      <c r="CY399" s="341"/>
      <c r="CZ399" s="341"/>
    </row>
    <row r="400" s="348" customFormat="true" ht="24" customHeight="true" x14ac:dyDescent="0.2">
      <c r="C400" s="1021" t="s">
        <v>193</v>
      </c>
      <c r="D400" s="904"/>
      <c r="E400" s="904"/>
      <c r="H400" s="1021" t="s">
        <v>193</v>
      </c>
      <c r="I400" s="904"/>
      <c r="J400" s="904"/>
      <c r="M400" s="1021" t="s">
        <v>193</v>
      </c>
      <c r="N400" s="904"/>
      <c r="O400" s="904"/>
      <c r="Z400" s="341"/>
      <c r="AA400" s="341"/>
      <c r="AB400" s="341"/>
      <c r="AC400" s="341"/>
      <c r="AD400" s="341"/>
      <c r="AE400" s="341"/>
      <c r="AF400" s="341"/>
      <c r="AG400" s="341"/>
      <c r="AH400" s="341"/>
      <c r="AI400" s="341"/>
      <c r="AJ400" s="341"/>
      <c r="AK400" s="341"/>
      <c r="AL400" s="341"/>
      <c r="AM400" s="341"/>
      <c r="AN400" s="341"/>
      <c r="AO400" s="341"/>
      <c r="AP400" s="341"/>
      <c r="AQ400" s="341"/>
      <c r="AR400" s="341"/>
      <c r="AS400" s="341"/>
      <c r="AT400" s="341"/>
      <c r="AU400" s="341"/>
      <c r="AV400" s="341"/>
      <c r="AW400" s="341"/>
      <c r="AX400" s="341"/>
      <c r="AY400" s="341"/>
      <c r="AZ400" s="341"/>
      <c r="BA400" s="453"/>
      <c r="BB400" s="323"/>
      <c r="BC400" s="453"/>
      <c r="BD400" s="453"/>
      <c r="BE400" s="453"/>
      <c r="BF400" s="453"/>
      <c r="BG400" s="453"/>
      <c r="BH400" s="453"/>
      <c r="BI400" s="453"/>
      <c r="BJ400" s="453"/>
      <c r="BK400" s="453"/>
      <c r="BL400" s="453"/>
      <c r="BM400" s="453"/>
      <c r="BN400" s="453"/>
      <c r="BO400" s="453"/>
      <c r="BP400" s="453"/>
      <c r="BQ400" s="453"/>
      <c r="BR400" s="453"/>
      <c r="BS400" s="453"/>
      <c r="BT400" s="453"/>
      <c r="BU400" s="453"/>
      <c r="BV400" s="453"/>
      <c r="BW400" s="453"/>
      <c r="BX400" s="453"/>
      <c r="BY400" s="453"/>
      <c r="BZ400" s="341"/>
      <c r="CA400" s="341"/>
      <c r="CB400" s="341"/>
      <c r="CC400" s="341"/>
      <c r="CD400" s="341"/>
      <c r="CE400" s="341"/>
      <c r="CF400" s="341"/>
      <c r="CG400" s="341"/>
      <c r="CH400" s="341"/>
      <c r="CI400" s="341"/>
      <c r="CJ400" s="341"/>
      <c r="CK400" s="341"/>
      <c r="CL400" s="341"/>
      <c r="CM400" s="341"/>
      <c r="CN400" s="341"/>
      <c r="CO400" s="341"/>
      <c r="CP400" s="341"/>
      <c r="CQ400" s="341"/>
      <c r="CR400" s="341"/>
      <c r="CS400" s="341"/>
      <c r="CT400" s="341"/>
      <c r="CU400" s="341"/>
      <c r="CV400" s="341"/>
      <c r="CW400" s="341"/>
      <c r="CX400" s="341"/>
      <c r="CY400" s="341"/>
      <c r="CZ400" s="341"/>
    </row>
    <row r="401" s="348" customFormat="true" ht="25.15" customHeight="true" x14ac:dyDescent="0.2">
      <c r="C401" s="1027"/>
      <c r="D401" s="904"/>
      <c r="E401" s="454" t="s">
        <v>194</v>
      </c>
      <c r="H401" s="1027"/>
      <c r="I401" s="904"/>
      <c r="J401" s="455" t="s">
        <v>194</v>
      </c>
      <c r="M401" s="1027"/>
      <c r="N401" s="904"/>
      <c r="O401" s="456" t="s">
        <v>194</v>
      </c>
      <c r="Z401" s="341"/>
      <c r="AA401" s="341"/>
      <c r="AB401" s="341"/>
      <c r="AC401" s="341"/>
      <c r="AD401" s="341"/>
      <c r="AE401" s="341"/>
      <c r="AF401" s="341"/>
      <c r="AG401" s="341"/>
      <c r="AH401" s="341"/>
      <c r="AI401" s="341"/>
      <c r="AJ401" s="341"/>
      <c r="AK401" s="341"/>
      <c r="AL401" s="341"/>
      <c r="AM401" s="341"/>
      <c r="AN401" s="341"/>
      <c r="AO401" s="341"/>
      <c r="AP401" s="341"/>
      <c r="AQ401" s="341"/>
      <c r="AR401" s="341"/>
      <c r="AS401" s="341"/>
      <c r="AT401" s="341"/>
      <c r="AU401" s="341"/>
      <c r="AV401" s="341"/>
      <c r="AW401" s="341"/>
      <c r="AX401" s="341"/>
      <c r="AY401" s="341"/>
      <c r="AZ401" s="341"/>
      <c r="BA401" s="453"/>
      <c r="BB401" s="323"/>
      <c r="BC401" s="453"/>
      <c r="BD401" s="453"/>
      <c r="BE401" s="453"/>
      <c r="BF401" s="453"/>
      <c r="BG401" s="453"/>
      <c r="BH401" s="453"/>
      <c r="BI401" s="453"/>
      <c r="BJ401" s="453"/>
      <c r="BK401" s="453"/>
      <c r="BL401" s="453"/>
      <c r="BM401" s="453"/>
      <c r="BN401" s="453"/>
      <c r="BO401" s="453"/>
      <c r="BP401" s="453"/>
      <c r="BQ401" s="453"/>
      <c r="BR401" s="453"/>
      <c r="BS401" s="453"/>
      <c r="BT401" s="453"/>
      <c r="BU401" s="453"/>
      <c r="BV401" s="453"/>
      <c r="BW401" s="453"/>
      <c r="BX401" s="453"/>
      <c r="BY401" s="453"/>
      <c r="BZ401" s="341"/>
      <c r="CA401" s="341"/>
      <c r="CB401" s="341"/>
      <c r="CC401" s="341"/>
      <c r="CD401" s="341"/>
      <c r="CE401" s="341"/>
      <c r="CF401" s="341"/>
      <c r="CG401" s="341"/>
      <c r="CH401" s="341"/>
      <c r="CI401" s="341"/>
      <c r="CJ401" s="341"/>
      <c r="CK401" s="341"/>
      <c r="CL401" s="341"/>
      <c r="CM401" s="341"/>
      <c r="CN401" s="341"/>
      <c r="CO401" s="341"/>
      <c r="CP401" s="341"/>
      <c r="CQ401" s="341"/>
      <c r="CR401" s="341"/>
      <c r="CS401" s="341"/>
      <c r="CT401" s="341"/>
      <c r="CU401" s="341"/>
      <c r="CV401" s="341"/>
      <c r="CW401" s="341"/>
      <c r="CX401" s="341"/>
      <c r="CY401" s="341"/>
      <c r="CZ401" s="341"/>
    </row>
    <row r="402" s="348" customFormat="true" ht="25.15" customHeight="true" x14ac:dyDescent="0.2">
      <c r="B402" s="1018" t="s">
        <v>135</v>
      </c>
      <c r="C402" s="904"/>
      <c r="D402" s="904"/>
      <c r="E402" s="457" t="s">
        <v>195</v>
      </c>
      <c r="H402" s="904"/>
      <c r="I402" s="904"/>
      <c r="J402" s="458" t="s">
        <v>195</v>
      </c>
      <c r="M402" s="904"/>
      <c r="N402" s="904"/>
      <c r="O402" s="459" t="s">
        <v>195</v>
      </c>
      <c r="Z402" s="341"/>
      <c r="AA402" s="341"/>
      <c r="AB402" s="341"/>
      <c r="AC402" s="341"/>
      <c r="AD402" s="341"/>
      <c r="AE402" s="341"/>
      <c r="AF402" s="341"/>
      <c r="AG402" s="341"/>
      <c r="AH402" s="341"/>
      <c r="AI402" s="341"/>
      <c r="AJ402" s="341"/>
      <c r="AK402" s="341"/>
      <c r="AL402" s="341"/>
      <c r="AM402" s="341"/>
      <c r="AN402" s="341"/>
      <c r="AO402" s="341"/>
      <c r="AP402" s="341"/>
      <c r="AQ402" s="341"/>
      <c r="AR402" s="341"/>
      <c r="AS402" s="341"/>
      <c r="AT402" s="341"/>
      <c r="AU402" s="341"/>
      <c r="AV402" s="341"/>
      <c r="AW402" s="341"/>
      <c r="AX402" s="341"/>
      <c r="AY402" s="341"/>
      <c r="AZ402" s="341"/>
      <c r="BA402" s="453"/>
      <c r="BB402" s="323"/>
      <c r="BC402" s="453"/>
      <c r="BD402" s="453"/>
      <c r="BE402" s="453"/>
      <c r="BF402" s="453"/>
      <c r="BG402" s="453"/>
      <c r="BH402" s="453"/>
      <c r="BI402" s="453"/>
      <c r="BJ402" s="453"/>
      <c r="BK402" s="453"/>
      <c r="BL402" s="453"/>
      <c r="BM402" s="453"/>
      <c r="BN402" s="453"/>
      <c r="BO402" s="453"/>
      <c r="BP402" s="453"/>
      <c r="BQ402" s="453"/>
      <c r="BR402" s="453"/>
      <c r="BS402" s="453"/>
      <c r="BT402" s="453"/>
      <c r="BU402" s="453"/>
      <c r="BV402" s="453"/>
      <c r="BW402" s="453"/>
      <c r="BX402" s="453"/>
      <c r="BY402" s="453"/>
      <c r="BZ402" s="341"/>
      <c r="CA402" s="341"/>
      <c r="CB402" s="341"/>
      <c r="CC402" s="341"/>
      <c r="CD402" s="341"/>
      <c r="CE402" s="341"/>
      <c r="CF402" s="341"/>
      <c r="CG402" s="341"/>
      <c r="CH402" s="341"/>
      <c r="CI402" s="341"/>
      <c r="CJ402" s="341"/>
      <c r="CK402" s="341"/>
      <c r="CL402" s="341"/>
      <c r="CM402" s="341"/>
      <c r="CN402" s="341"/>
      <c r="CO402" s="341"/>
      <c r="CP402" s="341"/>
      <c r="CQ402" s="341"/>
      <c r="CR402" s="341"/>
      <c r="CS402" s="341"/>
      <c r="CT402" s="341"/>
      <c r="CU402" s="341"/>
      <c r="CV402" s="341"/>
      <c r="CW402" s="341"/>
      <c r="CX402" s="341"/>
      <c r="CY402" s="341"/>
      <c r="CZ402" s="341"/>
    </row>
    <row r="403" s="348" customFormat="true" ht="25.15" customHeight="true" x14ac:dyDescent="0.2">
      <c r="B403" s="904"/>
      <c r="C403" s="1019" t="s">
        <v>196</v>
      </c>
      <c r="D403" s="1020"/>
      <c r="E403" s="578">
        <v>0.74679275230559172</v>
      </c>
      <c r="F403" s="561"/>
      <c r="G403" s="561"/>
      <c r="H403" s="1019" t="s">
        <v>197</v>
      </c>
      <c r="I403" s="1020"/>
      <c r="J403" s="579">
        <v>0.69799942785916913</v>
      </c>
      <c r="K403" s="561"/>
      <c r="L403" s="561"/>
      <c r="M403" s="1019" t="s">
        <v>198</v>
      </c>
      <c r="N403" s="1020"/>
      <c r="O403" s="580">
        <v>0.74197919894923681</v>
      </c>
      <c r="P403" s="561"/>
      <c r="Q403" s="561"/>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A403" s="343"/>
      <c r="BB403" s="394"/>
      <c r="BC403" s="343"/>
      <c r="BD403" s="343"/>
      <c r="BE403" s="343"/>
      <c r="BF403" s="343"/>
      <c r="BG403" s="343"/>
      <c r="BH403" s="343"/>
      <c r="BI403" s="343"/>
      <c r="BJ403" s="343"/>
      <c r="BK403" s="343"/>
      <c r="BL403" s="343"/>
      <c r="BM403" s="343"/>
      <c r="BN403" s="343"/>
      <c r="BO403" s="343"/>
      <c r="BP403" s="343"/>
      <c r="BQ403" s="343"/>
      <c r="BR403" s="343"/>
      <c r="BS403" s="343"/>
      <c r="BT403" s="343"/>
      <c r="BU403" s="343"/>
      <c r="BV403" s="343"/>
      <c r="BW403" s="343"/>
      <c r="BX403" s="343"/>
      <c r="BY403" s="343"/>
      <c r="BZ403" s="344"/>
      <c r="CA403" s="344"/>
      <c r="CB403" s="344"/>
      <c r="CC403" s="344"/>
      <c r="CD403" s="344"/>
      <c r="CE403" s="344"/>
      <c r="CF403" s="344"/>
      <c r="CG403" s="344"/>
      <c r="CH403" s="344"/>
      <c r="CI403" s="344"/>
      <c r="CJ403" s="344"/>
      <c r="CK403" s="344"/>
      <c r="CL403" s="344"/>
      <c r="CM403" s="344"/>
      <c r="CN403" s="344"/>
      <c r="CO403" s="344"/>
      <c r="CP403" s="344"/>
      <c r="CQ403" s="344"/>
      <c r="CR403" s="344"/>
      <c r="CS403" s="344"/>
      <c r="CT403" s="344"/>
      <c r="CU403" s="344"/>
      <c r="CV403" s="344"/>
      <c r="CW403" s="344"/>
      <c r="CX403" s="344"/>
      <c r="CY403" s="344"/>
      <c r="CZ403" s="344"/>
    </row>
    <row r="404" s="348" customFormat="true" ht="25.15" customHeight="true" x14ac:dyDescent="0.2">
      <c r="B404" s="904"/>
      <c r="C404" s="1019" t="s">
        <v>197</v>
      </c>
      <c r="D404" s="1020"/>
      <c r="E404" s="581">
        <v>0.72365735760795025</v>
      </c>
      <c r="F404" s="561"/>
      <c r="G404" s="561"/>
      <c r="H404" s="1019" t="s">
        <v>196</v>
      </c>
      <c r="I404" s="1020"/>
      <c r="J404" s="582">
        <v>0.67627442953050032</v>
      </c>
      <c r="K404" s="561"/>
      <c r="L404" s="561"/>
      <c r="M404" s="1019" t="s">
        <v>196</v>
      </c>
      <c r="N404" s="1020"/>
      <c r="O404" s="583">
        <v>0.7052133544970639</v>
      </c>
      <c r="P404" s="561"/>
      <c r="Q404" s="561"/>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A404" s="343"/>
      <c r="BB404" s="394"/>
      <c r="BC404" s="343"/>
      <c r="BD404" s="343"/>
      <c r="BE404" s="343"/>
      <c r="BF404" s="343"/>
      <c r="BG404" s="343"/>
      <c r="BH404" s="343"/>
      <c r="BI404" s="343"/>
      <c r="BJ404" s="343"/>
      <c r="BK404" s="343"/>
      <c r="BL404" s="343"/>
      <c r="BM404" s="343"/>
      <c r="BN404" s="343"/>
      <c r="BO404" s="343"/>
      <c r="BP404" s="343"/>
      <c r="BQ404" s="343"/>
      <c r="BR404" s="343"/>
      <c r="BS404" s="343"/>
      <c r="BT404" s="343"/>
      <c r="BU404" s="343"/>
      <c r="BV404" s="343"/>
      <c r="BW404" s="343"/>
      <c r="BX404" s="343"/>
      <c r="BY404" s="343"/>
      <c r="BZ404" s="344"/>
      <c r="CA404" s="344"/>
      <c r="CB404" s="344"/>
      <c r="CC404" s="344"/>
      <c r="CD404" s="344"/>
      <c r="CE404" s="344"/>
      <c r="CF404" s="344"/>
      <c r="CG404" s="344"/>
      <c r="CH404" s="344"/>
      <c r="CI404" s="344"/>
      <c r="CJ404" s="344"/>
      <c r="CK404" s="344"/>
      <c r="CL404" s="344"/>
      <c r="CM404" s="344"/>
      <c r="CN404" s="344"/>
      <c r="CO404" s="344"/>
      <c r="CP404" s="344"/>
      <c r="CQ404" s="344"/>
      <c r="CR404" s="344"/>
      <c r="CS404" s="344"/>
      <c r="CT404" s="344"/>
      <c r="CU404" s="344"/>
      <c r="CV404" s="344"/>
      <c r="CW404" s="344"/>
      <c r="CX404" s="344"/>
      <c r="CY404" s="344"/>
      <c r="CZ404" s="344"/>
    </row>
    <row r="405" s="348" customFormat="true" ht="25.15" customHeight="true" x14ac:dyDescent="0.2">
      <c r="B405" s="904"/>
      <c r="C405" s="1019" t="s">
        <v>199</v>
      </c>
      <c r="D405" s="1020"/>
      <c r="E405" s="581">
        <v>0.72024525671952022</v>
      </c>
      <c r="F405" s="561"/>
      <c r="G405" s="561"/>
      <c r="H405" s="1019" t="s">
        <v>199</v>
      </c>
      <c r="I405" s="1020"/>
      <c r="J405" s="582">
        <v>0.64259379459419463</v>
      </c>
      <c r="K405" s="561"/>
      <c r="L405" s="561"/>
      <c r="M405" s="1019" t="s">
        <v>200</v>
      </c>
      <c r="N405" s="1020"/>
      <c r="O405" s="583">
        <v>-0.64917348560115606</v>
      </c>
      <c r="P405" s="561"/>
      <c r="Q405" s="561"/>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A405" s="343"/>
      <c r="BB405" s="394"/>
      <c r="BC405" s="343"/>
      <c r="BD405" s="343"/>
      <c r="BE405" s="343"/>
      <c r="BF405" s="343"/>
      <c r="BG405" s="343"/>
      <c r="BH405" s="343"/>
      <c r="BI405" s="343"/>
      <c r="BJ405" s="343"/>
      <c r="BK405" s="343"/>
      <c r="BL405" s="343"/>
      <c r="BM405" s="343"/>
      <c r="BN405" s="343"/>
      <c r="BO405" s="343"/>
      <c r="BP405" s="343"/>
      <c r="BQ405" s="343"/>
      <c r="BR405" s="343"/>
      <c r="BS405" s="343"/>
      <c r="BT405" s="343"/>
      <c r="BU405" s="343"/>
      <c r="BV405" s="343"/>
      <c r="BW405" s="343"/>
      <c r="BX405" s="343"/>
      <c r="BY405" s="343"/>
      <c r="BZ405" s="344"/>
      <c r="CA405" s="344"/>
      <c r="CB405" s="344"/>
      <c r="CC405" s="344"/>
      <c r="CD405" s="344"/>
      <c r="CE405" s="344"/>
      <c r="CF405" s="344"/>
      <c r="CG405" s="344"/>
      <c r="CH405" s="344"/>
      <c r="CI405" s="344"/>
      <c r="CJ405" s="344"/>
      <c r="CK405" s="344"/>
      <c r="CL405" s="344"/>
      <c r="CM405" s="344"/>
      <c r="CN405" s="344"/>
      <c r="CO405" s="344"/>
      <c r="CP405" s="344"/>
      <c r="CQ405" s="344"/>
      <c r="CR405" s="344"/>
      <c r="CS405" s="344"/>
      <c r="CT405" s="344"/>
      <c r="CU405" s="344"/>
      <c r="CV405" s="344"/>
      <c r="CW405" s="344"/>
      <c r="CX405" s="344"/>
      <c r="CY405" s="344"/>
      <c r="CZ405" s="344"/>
    </row>
    <row r="406" s="348" customFormat="true" ht="25.15" customHeight="true" x14ac:dyDescent="0.2">
      <c r="B406" s="904"/>
      <c r="C406" s="1019" t="s">
        <v>198</v>
      </c>
      <c r="D406" s="1020"/>
      <c r="E406" s="581">
        <v>0.69216204000430981</v>
      </c>
      <c r="F406" s="561"/>
      <c r="G406" s="561"/>
      <c r="H406" s="1019" t="s">
        <v>201</v>
      </c>
      <c r="I406" s="1020"/>
      <c r="J406" s="582">
        <v>0.6059620438002552</v>
      </c>
      <c r="K406" s="561"/>
      <c r="L406" s="561"/>
      <c r="M406" s="1019" t="s">
        <v>202</v>
      </c>
      <c r="N406" s="1020"/>
      <c r="O406" s="583">
        <v>0.63911521791141213</v>
      </c>
      <c r="P406" s="561"/>
      <c r="Q406" s="561"/>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A406" s="343"/>
      <c r="BB406" s="394"/>
      <c r="BC406" s="343"/>
      <c r="BD406" s="343"/>
      <c r="BE406" s="343"/>
      <c r="BF406" s="343"/>
      <c r="BG406" s="343"/>
      <c r="BH406" s="343"/>
      <c r="BI406" s="343"/>
      <c r="BJ406" s="343"/>
      <c r="BK406" s="343"/>
      <c r="BL406" s="343"/>
      <c r="BM406" s="343"/>
      <c r="BN406" s="343"/>
      <c r="BO406" s="343"/>
      <c r="BP406" s="343"/>
      <c r="BQ406" s="343"/>
      <c r="BR406" s="343"/>
      <c r="BS406" s="343"/>
      <c r="BT406" s="343"/>
      <c r="BU406" s="343"/>
      <c r="BV406" s="343"/>
      <c r="BW406" s="343"/>
      <c r="BX406" s="343"/>
      <c r="BY406" s="343"/>
      <c r="BZ406" s="344"/>
      <c r="CA406" s="344"/>
      <c r="CB406" s="344"/>
      <c r="CC406" s="344"/>
      <c r="CD406" s="344"/>
      <c r="CE406" s="344"/>
      <c r="CF406" s="344"/>
      <c r="CG406" s="344"/>
      <c r="CH406" s="344"/>
      <c r="CI406" s="344"/>
      <c r="CJ406" s="344"/>
      <c r="CK406" s="344"/>
      <c r="CL406" s="344"/>
      <c r="CM406" s="344"/>
      <c r="CN406" s="344"/>
      <c r="CO406" s="344"/>
      <c r="CP406" s="344"/>
      <c r="CQ406" s="344"/>
      <c r="CR406" s="344"/>
      <c r="CS406" s="344"/>
      <c r="CT406" s="344"/>
      <c r="CU406" s="344"/>
      <c r="CV406" s="344"/>
      <c r="CW406" s="344"/>
      <c r="CX406" s="344"/>
      <c r="CY406" s="344"/>
      <c r="CZ406" s="344"/>
    </row>
    <row r="407" s="348" customFormat="true" ht="25.15" customHeight="true" x14ac:dyDescent="0.2">
      <c r="B407" s="904"/>
      <c r="C407" s="1019" t="s">
        <v>203</v>
      </c>
      <c r="D407" s="1020"/>
      <c r="E407" s="581">
        <v>-0.64800190930764101</v>
      </c>
      <c r="F407" s="561"/>
      <c r="G407" s="561"/>
      <c r="H407" s="1019" t="s">
        <v>200</v>
      </c>
      <c r="I407" s="1020"/>
      <c r="J407" s="582">
        <v>-0.60352865296250502</v>
      </c>
      <c r="K407" s="561"/>
      <c r="L407" s="561"/>
      <c r="M407" s="1019" t="s">
        <v>204</v>
      </c>
      <c r="N407" s="1020"/>
      <c r="O407" s="583">
        <v>-0.61262644001600719</v>
      </c>
      <c r="P407" s="561"/>
      <c r="Q407" s="561"/>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A407" s="343"/>
      <c r="BB407" s="394"/>
      <c r="BC407" s="343"/>
      <c r="BD407" s="343"/>
      <c r="BE407" s="343"/>
      <c r="BF407" s="343"/>
      <c r="BG407" s="343"/>
      <c r="BH407" s="343"/>
      <c r="BI407" s="343"/>
      <c r="BJ407" s="343"/>
      <c r="BK407" s="343"/>
      <c r="BL407" s="343"/>
      <c r="BM407" s="343"/>
      <c r="BN407" s="343"/>
      <c r="BO407" s="343"/>
      <c r="BP407" s="343"/>
      <c r="BQ407" s="343"/>
      <c r="BR407" s="343"/>
      <c r="BS407" s="343"/>
      <c r="BT407" s="343"/>
      <c r="BU407" s="343"/>
      <c r="BV407" s="343"/>
      <c r="BW407" s="343"/>
      <c r="BX407" s="343"/>
      <c r="BY407" s="343"/>
      <c r="BZ407" s="344"/>
      <c r="CA407" s="344"/>
      <c r="CB407" s="344"/>
      <c r="CC407" s="344"/>
      <c r="CD407" s="344"/>
      <c r="CE407" s="344"/>
      <c r="CF407" s="344"/>
      <c r="CG407" s="344"/>
      <c r="CH407" s="344"/>
      <c r="CI407" s="344"/>
      <c r="CJ407" s="344"/>
      <c r="CK407" s="344"/>
      <c r="CL407" s="344"/>
      <c r="CM407" s="344"/>
      <c r="CN407" s="344"/>
      <c r="CO407" s="344"/>
      <c r="CP407" s="344"/>
      <c r="CQ407" s="344"/>
      <c r="CR407" s="344"/>
      <c r="CS407" s="344"/>
      <c r="CT407" s="344"/>
      <c r="CU407" s="344"/>
      <c r="CV407" s="344"/>
      <c r="CW407" s="344"/>
      <c r="CX407" s="344"/>
      <c r="CY407" s="344"/>
      <c r="CZ407" s="344"/>
    </row>
    <row r="408" s="348" customFormat="true" ht="25.15" customHeight="true" x14ac:dyDescent="0.2">
      <c r="B408" s="904"/>
      <c r="C408" s="1019" t="s">
        <v>200</v>
      </c>
      <c r="D408" s="1020"/>
      <c r="E408" s="581">
        <v>-0.63471788502488613</v>
      </c>
      <c r="F408" s="561"/>
      <c r="G408" s="561"/>
      <c r="H408" s="1019" t="s">
        <v>198</v>
      </c>
      <c r="I408" s="1020"/>
      <c r="J408" s="582">
        <v>0.59648790612910874</v>
      </c>
      <c r="K408" s="561"/>
      <c r="L408" s="561"/>
      <c r="M408" s="1019" t="s">
        <v>205</v>
      </c>
      <c r="N408" s="1020"/>
      <c r="O408" s="583">
        <v>0.57118582802301821</v>
      </c>
      <c r="P408" s="561"/>
      <c r="Q408" s="561"/>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A408" s="343"/>
      <c r="BB408" s="394"/>
      <c r="BC408" s="343"/>
      <c r="BD408" s="343"/>
      <c r="BE408" s="343"/>
      <c r="BF408" s="343"/>
      <c r="BG408" s="343"/>
      <c r="BH408" s="343"/>
      <c r="BI408" s="343"/>
      <c r="BJ408" s="343"/>
      <c r="BK408" s="343"/>
      <c r="BL408" s="343"/>
      <c r="BM408" s="343"/>
      <c r="BN408" s="343"/>
      <c r="BO408" s="343"/>
      <c r="BP408" s="343"/>
      <c r="BQ408" s="343"/>
      <c r="BR408" s="343"/>
      <c r="BS408" s="343"/>
      <c r="BT408" s="343"/>
      <c r="BU408" s="343"/>
      <c r="BV408" s="343"/>
      <c r="BW408" s="343"/>
      <c r="BX408" s="343"/>
      <c r="BY408" s="343"/>
      <c r="BZ408" s="344"/>
      <c r="CA408" s="344"/>
      <c r="CB408" s="344"/>
      <c r="CC408" s="344"/>
      <c r="CD408" s="344"/>
      <c r="CE408" s="344"/>
      <c r="CF408" s="344"/>
      <c r="CG408" s="344"/>
      <c r="CH408" s="344"/>
      <c r="CI408" s="344"/>
      <c r="CJ408" s="344"/>
      <c r="CK408" s="344"/>
      <c r="CL408" s="344"/>
      <c r="CM408" s="344"/>
      <c r="CN408" s="344"/>
      <c r="CO408" s="344"/>
      <c r="CP408" s="344"/>
      <c r="CQ408" s="344"/>
      <c r="CR408" s="344"/>
      <c r="CS408" s="344"/>
      <c r="CT408" s="344"/>
      <c r="CU408" s="344"/>
      <c r="CV408" s="344"/>
      <c r="CW408" s="344"/>
      <c r="CX408" s="344"/>
      <c r="CY408" s="344"/>
      <c r="CZ408" s="344"/>
    </row>
    <row r="409" s="348" customFormat="true" ht="25.15" customHeight="true" x14ac:dyDescent="0.2">
      <c r="B409" s="904"/>
      <c r="C409" s="1019" t="s">
        <v>201</v>
      </c>
      <c r="D409" s="1020"/>
      <c r="E409" s="581">
        <v>0.62611372934004961</v>
      </c>
      <c r="F409" s="561"/>
      <c r="G409" s="561"/>
      <c r="H409" s="1019" t="s">
        <v>205</v>
      </c>
      <c r="I409" s="1020"/>
      <c r="J409" s="582">
        <v>0.59280645531296861</v>
      </c>
      <c r="K409" s="561"/>
      <c r="L409" s="561"/>
      <c r="M409" s="1019" t="s">
        <v>206</v>
      </c>
      <c r="N409" s="1020"/>
      <c r="O409" s="583">
        <v>0.55727742685769743</v>
      </c>
      <c r="P409" s="561"/>
      <c r="Q409" s="561"/>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A409" s="343"/>
      <c r="BB409" s="394"/>
      <c r="BC409" s="343"/>
      <c r="BD409" s="343"/>
      <c r="BE409" s="343"/>
      <c r="BF409" s="343"/>
      <c r="BG409" s="343"/>
      <c r="BH409" s="343"/>
      <c r="BI409" s="343"/>
      <c r="BJ409" s="343"/>
      <c r="BK409" s="343"/>
      <c r="BL409" s="343"/>
      <c r="BM409" s="343"/>
      <c r="BN409" s="343"/>
      <c r="BO409" s="343"/>
      <c r="BP409" s="343"/>
      <c r="BQ409" s="343"/>
      <c r="BR409" s="343"/>
      <c r="BS409" s="343"/>
      <c r="BT409" s="343"/>
      <c r="BU409" s="343"/>
      <c r="BV409" s="343"/>
      <c r="BW409" s="343"/>
      <c r="BX409" s="343"/>
      <c r="BY409" s="343"/>
      <c r="BZ409" s="344"/>
      <c r="CA409" s="344"/>
      <c r="CB409" s="344"/>
      <c r="CC409" s="344"/>
      <c r="CD409" s="344"/>
      <c r="CE409" s="344"/>
      <c r="CF409" s="344"/>
      <c r="CG409" s="344"/>
      <c r="CH409" s="344"/>
      <c r="CI409" s="344"/>
      <c r="CJ409" s="344"/>
      <c r="CK409" s="344"/>
      <c r="CL409" s="344"/>
      <c r="CM409" s="344"/>
      <c r="CN409" s="344"/>
      <c r="CO409" s="344"/>
      <c r="CP409" s="344"/>
      <c r="CQ409" s="344"/>
      <c r="CR409" s="344"/>
      <c r="CS409" s="344"/>
      <c r="CT409" s="344"/>
      <c r="CU409" s="344"/>
      <c r="CV409" s="344"/>
      <c r="CW409" s="344"/>
      <c r="CX409" s="344"/>
      <c r="CY409" s="344"/>
      <c r="CZ409" s="344"/>
    </row>
    <row r="410" s="348" customFormat="true" ht="25.15" customHeight="true" x14ac:dyDescent="0.2">
      <c r="B410" s="904"/>
      <c r="C410" s="1019" t="s">
        <v>204</v>
      </c>
      <c r="D410" s="1020"/>
      <c r="E410" s="581">
        <v>-0.62370841659795029</v>
      </c>
      <c r="F410" s="561"/>
      <c r="G410" s="561"/>
      <c r="H410" s="1019" t="s">
        <v>206</v>
      </c>
      <c r="I410" s="1020"/>
      <c r="J410" s="582">
        <v>0.52946922746013048</v>
      </c>
      <c r="K410" s="561"/>
      <c r="L410" s="561"/>
      <c r="M410" s="1019" t="s">
        <v>207</v>
      </c>
      <c r="N410" s="1020"/>
      <c r="O410" s="583">
        <v>0.55300872416723401</v>
      </c>
      <c r="P410" s="561"/>
      <c r="Q410" s="561"/>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A410" s="343"/>
      <c r="BB410" s="394"/>
      <c r="BC410" s="343"/>
      <c r="BD410" s="343"/>
      <c r="BE410" s="343"/>
      <c r="BF410" s="343"/>
      <c r="BG410" s="343"/>
      <c r="BH410" s="343"/>
      <c r="BI410" s="343"/>
      <c r="BJ410" s="343"/>
      <c r="BK410" s="343"/>
      <c r="BL410" s="343"/>
      <c r="BM410" s="343"/>
      <c r="BN410" s="343"/>
      <c r="BO410" s="343"/>
      <c r="BP410" s="343"/>
      <c r="BQ410" s="343"/>
      <c r="BR410" s="343"/>
      <c r="BS410" s="343"/>
      <c r="BT410" s="343"/>
      <c r="BU410" s="343"/>
      <c r="BV410" s="343"/>
      <c r="BW410" s="343"/>
      <c r="BX410" s="343"/>
      <c r="BY410" s="343"/>
      <c r="BZ410" s="344"/>
      <c r="CA410" s="344"/>
      <c r="CB410" s="344"/>
      <c r="CC410" s="344"/>
      <c r="CD410" s="344"/>
      <c r="CE410" s="344"/>
      <c r="CF410" s="344"/>
      <c r="CG410" s="344"/>
      <c r="CH410" s="344"/>
      <c r="CI410" s="344"/>
      <c r="CJ410" s="344"/>
      <c r="CK410" s="344"/>
      <c r="CL410" s="344"/>
      <c r="CM410" s="344"/>
      <c r="CN410" s="344"/>
      <c r="CO410" s="344"/>
      <c r="CP410" s="344"/>
      <c r="CQ410" s="344"/>
      <c r="CR410" s="344"/>
      <c r="CS410" s="344"/>
      <c r="CT410" s="344"/>
      <c r="CU410" s="344"/>
      <c r="CV410" s="344"/>
      <c r="CW410" s="344"/>
      <c r="CX410" s="344"/>
      <c r="CY410" s="344"/>
      <c r="CZ410" s="344"/>
    </row>
    <row r="411" s="348" customFormat="true" ht="25.15" customHeight="true" x14ac:dyDescent="0.2">
      <c r="B411" s="904"/>
      <c r="C411" s="1019" t="s">
        <v>205</v>
      </c>
      <c r="D411" s="1020"/>
      <c r="E411" s="581">
        <v>0.60646061074569346</v>
      </c>
      <c r="F411" s="561"/>
      <c r="G411" s="561"/>
      <c r="H411" s="1019" t="s">
        <v>208</v>
      </c>
      <c r="I411" s="1020"/>
      <c r="J411" s="582">
        <v>0.50770756741164713</v>
      </c>
      <c r="K411" s="561"/>
      <c r="L411" s="561"/>
      <c r="M411" s="1019" t="s">
        <v>209</v>
      </c>
      <c r="N411" s="1020"/>
      <c r="O411" s="583">
        <v>0.53170191412244772</v>
      </c>
      <c r="P411" s="561"/>
      <c r="Q411" s="561"/>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A411" s="343"/>
      <c r="BB411" s="394"/>
      <c r="BC411" s="343"/>
      <c r="BD411" s="343"/>
      <c r="BE411" s="343"/>
      <c r="BF411" s="343"/>
      <c r="BG411" s="343"/>
      <c r="BH411" s="343"/>
      <c r="BI411" s="343"/>
      <c r="BJ411" s="343"/>
      <c r="BK411" s="343"/>
      <c r="BL411" s="343"/>
      <c r="BM411" s="343"/>
      <c r="BN411" s="343"/>
      <c r="BO411" s="343"/>
      <c r="BP411" s="343"/>
      <c r="BQ411" s="343"/>
      <c r="BR411" s="343"/>
      <c r="BS411" s="343"/>
      <c r="BT411" s="343"/>
      <c r="BU411" s="343"/>
      <c r="BV411" s="343"/>
      <c r="BW411" s="343"/>
      <c r="BX411" s="343"/>
      <c r="BY411" s="343"/>
      <c r="BZ411" s="344"/>
      <c r="CA411" s="344"/>
      <c r="CB411" s="344"/>
      <c r="CC411" s="344"/>
      <c r="CD411" s="344"/>
      <c r="CE411" s="344"/>
      <c r="CF411" s="344"/>
      <c r="CG411" s="344"/>
      <c r="CH411" s="344"/>
      <c r="CI411" s="344"/>
      <c r="CJ411" s="344"/>
      <c r="CK411" s="344"/>
      <c r="CL411" s="344"/>
      <c r="CM411" s="344"/>
      <c r="CN411" s="344"/>
      <c r="CO411" s="344"/>
      <c r="CP411" s="344"/>
      <c r="CQ411" s="344"/>
      <c r="CR411" s="344"/>
      <c r="CS411" s="344"/>
      <c r="CT411" s="344"/>
      <c r="CU411" s="344"/>
      <c r="CV411" s="344"/>
      <c r="CW411" s="344"/>
      <c r="CX411" s="344"/>
      <c r="CY411" s="344"/>
      <c r="CZ411" s="344"/>
    </row>
    <row r="412" s="348" customFormat="true" ht="25.15" customHeight="true" x14ac:dyDescent="0.2">
      <c r="B412" s="904"/>
      <c r="C412" s="1019" t="s">
        <v>206</v>
      </c>
      <c r="D412" s="1020"/>
      <c r="E412" s="581">
        <v>0.54252962866505661</v>
      </c>
      <c r="F412" s="561"/>
      <c r="G412" s="561"/>
      <c r="H412" s="1019" t="s">
        <v>210</v>
      </c>
      <c r="I412" s="1020"/>
      <c r="J412" s="582">
        <v>-0.499341442158524</v>
      </c>
      <c r="K412" s="561"/>
      <c r="L412" s="561"/>
      <c r="M412" s="1019" t="s">
        <v>197</v>
      </c>
      <c r="N412" s="1020"/>
      <c r="O412" s="583">
        <v>0.53169003292210437</v>
      </c>
      <c r="P412" s="561"/>
      <c r="Q412" s="561"/>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A412" s="343"/>
      <c r="BB412" s="394"/>
      <c r="BC412" s="343"/>
      <c r="BD412" s="343"/>
      <c r="BE412" s="343"/>
      <c r="BF412" s="343"/>
      <c r="BG412" s="343"/>
      <c r="BH412" s="343"/>
      <c r="BI412" s="343"/>
      <c r="BJ412" s="343"/>
      <c r="BK412" s="343"/>
      <c r="BL412" s="343"/>
      <c r="BM412" s="343"/>
      <c r="BN412" s="343"/>
      <c r="BO412" s="343"/>
      <c r="BP412" s="343"/>
      <c r="BQ412" s="343"/>
      <c r="BR412" s="343"/>
      <c r="BS412" s="343"/>
      <c r="BT412" s="343"/>
      <c r="BU412" s="343"/>
      <c r="BV412" s="343"/>
      <c r="BW412" s="343"/>
      <c r="BX412" s="343"/>
      <c r="BY412" s="343"/>
      <c r="BZ412" s="344"/>
      <c r="CA412" s="344"/>
      <c r="CB412" s="344"/>
      <c r="CC412" s="344"/>
      <c r="CD412" s="344"/>
      <c r="CE412" s="344"/>
      <c r="CF412" s="344"/>
      <c r="CG412" s="344"/>
      <c r="CH412" s="344"/>
      <c r="CI412" s="344"/>
      <c r="CJ412" s="344"/>
      <c r="CK412" s="344"/>
      <c r="CL412" s="344"/>
      <c r="CM412" s="344"/>
      <c r="CN412" s="344"/>
      <c r="CO412" s="344"/>
      <c r="CP412" s="344"/>
      <c r="CQ412" s="344"/>
      <c r="CR412" s="344"/>
      <c r="CS412" s="344"/>
      <c r="CT412" s="344"/>
      <c r="CU412" s="344"/>
      <c r="CV412" s="344"/>
      <c r="CW412" s="344"/>
      <c r="CX412" s="344"/>
      <c r="CY412" s="344"/>
      <c r="CZ412" s="344"/>
    </row>
    <row r="413" s="348" customFormat="true" ht="25.15" customHeight="true" x14ac:dyDescent="0.2">
      <c r="B413" s="904"/>
      <c r="C413" s="1019" t="s">
        <v>209</v>
      </c>
      <c r="D413" s="1020"/>
      <c r="E413" s="581">
        <v>0.49240845899144114</v>
      </c>
      <c r="F413" s="561"/>
      <c r="G413" s="561"/>
      <c r="H413" s="1019" t="s">
        <v>211</v>
      </c>
      <c r="I413" s="1020"/>
      <c r="J413" s="582">
        <v>0.49320285427613342</v>
      </c>
      <c r="K413" s="561"/>
      <c r="L413" s="561"/>
      <c r="M413" s="1019" t="s">
        <v>199</v>
      </c>
      <c r="N413" s="1020"/>
      <c r="O413" s="583">
        <v>0.47277309313216315</v>
      </c>
      <c r="P413" s="561"/>
      <c r="Q413" s="561"/>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A413" s="343"/>
      <c r="BB413" s="394"/>
      <c r="BC413" s="343"/>
      <c r="BD413" s="343"/>
      <c r="BE413" s="343"/>
      <c r="BF413" s="343"/>
      <c r="BG413" s="343"/>
      <c r="BH413" s="343"/>
      <c r="BI413" s="343"/>
      <c r="BJ413" s="343"/>
      <c r="BK413" s="343"/>
      <c r="BL413" s="343"/>
      <c r="BM413" s="343"/>
      <c r="BN413" s="343"/>
      <c r="BO413" s="343"/>
      <c r="BP413" s="343"/>
      <c r="BQ413" s="343"/>
      <c r="BR413" s="343"/>
      <c r="BS413" s="343"/>
      <c r="BT413" s="343"/>
      <c r="BU413" s="343"/>
      <c r="BV413" s="343"/>
      <c r="BW413" s="343"/>
      <c r="BX413" s="343"/>
      <c r="BY413" s="343"/>
      <c r="BZ413" s="344"/>
      <c r="CA413" s="344"/>
      <c r="CB413" s="344"/>
      <c r="CC413" s="344"/>
      <c r="CD413" s="344"/>
      <c r="CE413" s="344"/>
      <c r="CF413" s="344"/>
      <c r="CG413" s="344"/>
      <c r="CH413" s="344"/>
      <c r="CI413" s="344"/>
      <c r="CJ413" s="344"/>
      <c r="CK413" s="344"/>
      <c r="CL413" s="344"/>
      <c r="CM413" s="344"/>
      <c r="CN413" s="344"/>
      <c r="CO413" s="344"/>
      <c r="CP413" s="344"/>
      <c r="CQ413" s="344"/>
      <c r="CR413" s="344"/>
      <c r="CS413" s="344"/>
      <c r="CT413" s="344"/>
      <c r="CU413" s="344"/>
      <c r="CV413" s="344"/>
      <c r="CW413" s="344"/>
      <c r="CX413" s="344"/>
      <c r="CY413" s="344"/>
      <c r="CZ413" s="344"/>
    </row>
    <row r="414" s="348" customFormat="true" ht="25.15" customHeight="true" x14ac:dyDescent="0.2">
      <c r="B414" s="904"/>
      <c r="C414" s="1019" t="s">
        <v>211</v>
      </c>
      <c r="D414" s="1020"/>
      <c r="E414" s="581">
        <v>0.48130376872171204</v>
      </c>
      <c r="F414" s="561"/>
      <c r="G414" s="561"/>
      <c r="H414" s="1019" t="s">
        <v>209</v>
      </c>
      <c r="I414" s="1020"/>
      <c r="J414" s="582">
        <v>0.47828467729765556</v>
      </c>
      <c r="K414" s="561"/>
      <c r="L414" s="561"/>
      <c r="M414" s="1019" t="s">
        <v>201</v>
      </c>
      <c r="N414" s="1020"/>
      <c r="O414" s="583">
        <v>0.47242480341710896</v>
      </c>
      <c r="P414" s="561"/>
      <c r="Q414" s="561"/>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A414" s="343"/>
      <c r="BB414" s="394"/>
      <c r="BC414" s="343"/>
      <c r="BD414" s="343"/>
      <c r="BE414" s="343"/>
      <c r="BF414" s="343"/>
      <c r="BG414" s="343"/>
      <c r="BH414" s="343"/>
      <c r="BI414" s="343"/>
      <c r="BJ414" s="343"/>
      <c r="BK414" s="343"/>
      <c r="BL414" s="343"/>
      <c r="BM414" s="343"/>
      <c r="BN414" s="343"/>
      <c r="BO414" s="343"/>
      <c r="BP414" s="343"/>
      <c r="BQ414" s="343"/>
      <c r="BR414" s="343"/>
      <c r="BS414" s="343"/>
      <c r="BT414" s="343"/>
      <c r="BU414" s="343"/>
      <c r="BV414" s="343"/>
      <c r="BW414" s="343"/>
      <c r="BX414" s="343"/>
      <c r="BY414" s="343"/>
      <c r="BZ414" s="344"/>
      <c r="CA414" s="344"/>
      <c r="CB414" s="344"/>
      <c r="CC414" s="344"/>
      <c r="CD414" s="344"/>
      <c r="CE414" s="344"/>
      <c r="CF414" s="344"/>
      <c r="CG414" s="344"/>
      <c r="CH414" s="344"/>
      <c r="CI414" s="344"/>
      <c r="CJ414" s="344"/>
      <c r="CK414" s="344"/>
      <c r="CL414" s="344"/>
      <c r="CM414" s="344"/>
      <c r="CN414" s="344"/>
      <c r="CO414" s="344"/>
      <c r="CP414" s="344"/>
      <c r="CQ414" s="344"/>
      <c r="CR414" s="344"/>
      <c r="CS414" s="344"/>
      <c r="CT414" s="344"/>
      <c r="CU414" s="344"/>
      <c r="CV414" s="344"/>
      <c r="CW414" s="344"/>
      <c r="CX414" s="344"/>
      <c r="CY414" s="344"/>
      <c r="CZ414" s="344"/>
    </row>
    <row r="415" s="348" customFormat="true" ht="25.15" customHeight="true" x14ac:dyDescent="0.2">
      <c r="B415" s="904"/>
      <c r="C415" s="1019" t="s">
        <v>208</v>
      </c>
      <c r="D415" s="1020"/>
      <c r="E415" s="581">
        <v>0.47825080805915499</v>
      </c>
      <c r="F415" s="561"/>
      <c r="G415" s="561"/>
      <c r="H415" s="1019" t="s">
        <v>212</v>
      </c>
      <c r="I415" s="1020"/>
      <c r="J415" s="582">
        <v>-0.44772734567337907</v>
      </c>
      <c r="K415" s="561"/>
      <c r="L415" s="561"/>
      <c r="M415" s="1019" t="s">
        <v>213</v>
      </c>
      <c r="N415" s="1020"/>
      <c r="O415" s="583">
        <v>0.41075700305192281</v>
      </c>
      <c r="P415" s="561"/>
      <c r="Q415" s="561"/>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A415" s="343"/>
      <c r="BB415" s="394"/>
      <c r="BC415" s="343"/>
      <c r="BD415" s="343"/>
      <c r="BE415" s="343"/>
      <c r="BF415" s="343"/>
      <c r="BG415" s="343"/>
      <c r="BH415" s="343"/>
      <c r="BI415" s="343"/>
      <c r="BJ415" s="343"/>
      <c r="BK415" s="343"/>
      <c r="BL415" s="343"/>
      <c r="BM415" s="343"/>
      <c r="BN415" s="343"/>
      <c r="BO415" s="343"/>
      <c r="BP415" s="343"/>
      <c r="BQ415" s="343"/>
      <c r="BR415" s="343"/>
      <c r="BS415" s="343"/>
      <c r="BT415" s="343"/>
      <c r="BU415" s="343"/>
      <c r="BV415" s="343"/>
      <c r="BW415" s="343"/>
      <c r="BX415" s="343"/>
      <c r="BY415" s="343"/>
      <c r="BZ415" s="344"/>
      <c r="CA415" s="344"/>
      <c r="CB415" s="344"/>
      <c r="CC415" s="344"/>
      <c r="CD415" s="344"/>
      <c r="CE415" s="344"/>
      <c r="CF415" s="344"/>
      <c r="CG415" s="344"/>
      <c r="CH415" s="344"/>
      <c r="CI415" s="344"/>
      <c r="CJ415" s="344"/>
      <c r="CK415" s="344"/>
      <c r="CL415" s="344"/>
      <c r="CM415" s="344"/>
      <c r="CN415" s="344"/>
      <c r="CO415" s="344"/>
      <c r="CP415" s="344"/>
      <c r="CQ415" s="344"/>
      <c r="CR415" s="344"/>
      <c r="CS415" s="344"/>
      <c r="CT415" s="344"/>
      <c r="CU415" s="344"/>
      <c r="CV415" s="344"/>
      <c r="CW415" s="344"/>
      <c r="CX415" s="344"/>
      <c r="CY415" s="344"/>
      <c r="CZ415" s="344"/>
    </row>
    <row r="416" s="348" customFormat="true" ht="25.15" customHeight="true" x14ac:dyDescent="0.2">
      <c r="B416" s="904"/>
      <c r="C416" s="1019" t="s">
        <v>207</v>
      </c>
      <c r="D416" s="1020"/>
      <c r="E416" s="581">
        <v>0.46626767767905791</v>
      </c>
      <c r="F416" s="561"/>
      <c r="G416" s="561"/>
      <c r="H416" s="1019" t="s">
        <v>203</v>
      </c>
      <c r="I416" s="1020"/>
      <c r="J416" s="582">
        <v>-0.43953212522255253</v>
      </c>
      <c r="K416" s="561"/>
      <c r="L416" s="561"/>
      <c r="M416" s="1019" t="s">
        <v>203</v>
      </c>
      <c r="N416" s="1020"/>
      <c r="O416" s="583">
        <v>-0.38990892322465581</v>
      </c>
      <c r="P416" s="561"/>
      <c r="Q416" s="561"/>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A416" s="343"/>
      <c r="BB416" s="394"/>
      <c r="BC416" s="343"/>
      <c r="BD416" s="343"/>
      <c r="BE416" s="343"/>
      <c r="BF416" s="343"/>
      <c r="BG416" s="343"/>
      <c r="BH416" s="343"/>
      <c r="BI416" s="343"/>
      <c r="BJ416" s="343"/>
      <c r="BK416" s="343"/>
      <c r="BL416" s="343"/>
      <c r="BM416" s="343"/>
      <c r="BN416" s="343"/>
      <c r="BO416" s="343"/>
      <c r="BP416" s="343"/>
      <c r="BQ416" s="343"/>
      <c r="BR416" s="343"/>
      <c r="BS416" s="343"/>
      <c r="BT416" s="343"/>
      <c r="BU416" s="343"/>
      <c r="BV416" s="343"/>
      <c r="BW416" s="343"/>
      <c r="BX416" s="343"/>
      <c r="BY416" s="343"/>
      <c r="BZ416" s="344"/>
      <c r="CA416" s="344"/>
      <c r="CB416" s="344"/>
      <c r="CC416" s="344"/>
      <c r="CD416" s="344"/>
      <c r="CE416" s="344"/>
      <c r="CF416" s="344"/>
      <c r="CG416" s="344"/>
      <c r="CH416" s="344"/>
      <c r="CI416" s="344"/>
      <c r="CJ416" s="344"/>
      <c r="CK416" s="344"/>
      <c r="CL416" s="344"/>
      <c r="CM416" s="344"/>
      <c r="CN416" s="344"/>
      <c r="CO416" s="344"/>
      <c r="CP416" s="344"/>
      <c r="CQ416" s="344"/>
      <c r="CR416" s="344"/>
      <c r="CS416" s="344"/>
      <c r="CT416" s="344"/>
      <c r="CU416" s="344"/>
      <c r="CV416" s="344"/>
      <c r="CW416" s="344"/>
      <c r="CX416" s="344"/>
      <c r="CY416" s="344"/>
      <c r="CZ416" s="344"/>
    </row>
    <row r="417" s="348" customFormat="true" ht="25.15" customHeight="true" x14ac:dyDescent="0.2">
      <c r="B417" s="904"/>
      <c r="C417" s="1019" t="s">
        <v>214</v>
      </c>
      <c r="D417" s="1020"/>
      <c r="E417" s="581">
        <v>0.38334344115360858</v>
      </c>
      <c r="F417" s="561"/>
      <c r="G417" s="561"/>
      <c r="H417" s="1019" t="s">
        <v>204</v>
      </c>
      <c r="I417" s="1020"/>
      <c r="J417" s="582">
        <v>-0.43059455290802062</v>
      </c>
      <c r="K417" s="561"/>
      <c r="L417" s="561"/>
      <c r="M417" s="1019" t="s">
        <v>211</v>
      </c>
      <c r="N417" s="1020"/>
      <c r="O417" s="583">
        <v>0.30197423618902175</v>
      </c>
      <c r="P417" s="561"/>
      <c r="Q417" s="561"/>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A417" s="343"/>
      <c r="BB417" s="394"/>
      <c r="BC417" s="343"/>
      <c r="BD417" s="343"/>
      <c r="BE417" s="343"/>
      <c r="BF417" s="343"/>
      <c r="BG417" s="343"/>
      <c r="BH417" s="343"/>
      <c r="BI417" s="343"/>
      <c r="BJ417" s="343"/>
      <c r="BK417" s="343"/>
      <c r="BL417" s="343"/>
      <c r="BM417" s="343"/>
      <c r="BN417" s="343"/>
      <c r="BO417" s="343"/>
      <c r="BP417" s="343"/>
      <c r="BQ417" s="343"/>
      <c r="BR417" s="343"/>
      <c r="BS417" s="343"/>
      <c r="BT417" s="343"/>
      <c r="BU417" s="343"/>
      <c r="BV417" s="343"/>
      <c r="BW417" s="343"/>
      <c r="BX417" s="343"/>
      <c r="BY417" s="343"/>
      <c r="BZ417" s="344"/>
      <c r="CA417" s="344"/>
      <c r="CB417" s="344"/>
      <c r="CC417" s="344"/>
      <c r="CD417" s="344"/>
      <c r="CE417" s="344"/>
      <c r="CF417" s="344"/>
      <c r="CG417" s="344"/>
      <c r="CH417" s="344"/>
      <c r="CI417" s="344"/>
      <c r="CJ417" s="344"/>
      <c r="CK417" s="344"/>
      <c r="CL417" s="344"/>
      <c r="CM417" s="344"/>
      <c r="CN417" s="344"/>
      <c r="CO417" s="344"/>
      <c r="CP417" s="344"/>
      <c r="CQ417" s="344"/>
      <c r="CR417" s="344"/>
      <c r="CS417" s="344"/>
      <c r="CT417" s="344"/>
      <c r="CU417" s="344"/>
      <c r="CV417" s="344"/>
      <c r="CW417" s="344"/>
      <c r="CX417" s="344"/>
      <c r="CY417" s="344"/>
      <c r="CZ417" s="344"/>
    </row>
    <row r="418" s="348" customFormat="true" ht="25.15" customHeight="true" x14ac:dyDescent="0.2">
      <c r="B418" s="904"/>
      <c r="C418" s="1019" t="s">
        <v>213</v>
      </c>
      <c r="D418" s="1020"/>
      <c r="E418" s="581">
        <v>0.34558809389541933</v>
      </c>
      <c r="F418" s="561"/>
      <c r="G418" s="561"/>
      <c r="H418" s="1019" t="s">
        <v>215</v>
      </c>
      <c r="I418" s="1020"/>
      <c r="J418" s="582">
        <v>0.37351743027286965</v>
      </c>
      <c r="K418" s="561"/>
      <c r="L418" s="561"/>
      <c r="M418" s="1019" t="s">
        <v>212</v>
      </c>
      <c r="N418" s="1020"/>
      <c r="O418" s="583">
        <v>-0.29156368490547213</v>
      </c>
      <c r="P418" s="561"/>
      <c r="Q418" s="561"/>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A418" s="343"/>
      <c r="BB418" s="394"/>
      <c r="BC418" s="343"/>
      <c r="BD418" s="343"/>
      <c r="BE418" s="343"/>
      <c r="BF418" s="343"/>
      <c r="BG418" s="343"/>
      <c r="BH418" s="343"/>
      <c r="BI418" s="343"/>
      <c r="BJ418" s="343"/>
      <c r="BK418" s="343"/>
      <c r="BL418" s="343"/>
      <c r="BM418" s="343"/>
      <c r="BN418" s="343"/>
      <c r="BO418" s="343"/>
      <c r="BP418" s="343"/>
      <c r="BQ418" s="343"/>
      <c r="BR418" s="343"/>
      <c r="BS418" s="343"/>
      <c r="BT418" s="343"/>
      <c r="BU418" s="343"/>
      <c r="BV418" s="343"/>
      <c r="BW418" s="343"/>
      <c r="BX418" s="343"/>
      <c r="BY418" s="343"/>
      <c r="BZ418" s="344"/>
      <c r="CA418" s="344"/>
      <c r="CB418" s="344"/>
      <c r="CC418" s="344"/>
      <c r="CD418" s="344"/>
      <c r="CE418" s="344"/>
      <c r="CF418" s="344"/>
      <c r="CG418" s="344"/>
      <c r="CH418" s="344"/>
      <c r="CI418" s="344"/>
      <c r="CJ418" s="344"/>
      <c r="CK418" s="344"/>
      <c r="CL418" s="344"/>
      <c r="CM418" s="344"/>
      <c r="CN418" s="344"/>
      <c r="CO418" s="344"/>
      <c r="CP418" s="344"/>
      <c r="CQ418" s="344"/>
      <c r="CR418" s="344"/>
      <c r="CS418" s="344"/>
      <c r="CT418" s="344"/>
      <c r="CU418" s="344"/>
      <c r="CV418" s="344"/>
      <c r="CW418" s="344"/>
      <c r="CX418" s="344"/>
      <c r="CY418" s="344"/>
      <c r="CZ418" s="344"/>
    </row>
    <row r="419" s="348" customFormat="true" ht="25.15" customHeight="true" x14ac:dyDescent="0.2">
      <c r="B419" s="904"/>
      <c r="C419" s="1019" t="s">
        <v>202</v>
      </c>
      <c r="D419" s="1020"/>
      <c r="E419" s="581">
        <v>0.34312699857946766</v>
      </c>
      <c r="F419" s="561"/>
      <c r="G419" s="561"/>
      <c r="H419" s="1019" t="s">
        <v>216</v>
      </c>
      <c r="I419" s="1020"/>
      <c r="J419" s="582">
        <v>-0.37087613011253229</v>
      </c>
      <c r="K419" s="561"/>
      <c r="L419" s="561"/>
      <c r="M419" s="1019" t="s">
        <v>217</v>
      </c>
      <c r="N419" s="1020"/>
      <c r="O419" s="583">
        <v>0.25401968978670164</v>
      </c>
      <c r="P419" s="561"/>
      <c r="Q419" s="561"/>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A419" s="343"/>
      <c r="BB419" s="394"/>
      <c r="BC419" s="343"/>
      <c r="BD419" s="343"/>
      <c r="BE419" s="343"/>
      <c r="BF419" s="343"/>
      <c r="BG419" s="343"/>
      <c r="BH419" s="343"/>
      <c r="BI419" s="343"/>
      <c r="BJ419" s="343"/>
      <c r="BK419" s="343"/>
      <c r="BL419" s="343"/>
      <c r="BM419" s="343"/>
      <c r="BN419" s="343"/>
      <c r="BO419" s="343"/>
      <c r="BP419" s="343"/>
      <c r="BQ419" s="343"/>
      <c r="BR419" s="343"/>
      <c r="BS419" s="343"/>
      <c r="BT419" s="343"/>
      <c r="BU419" s="343"/>
      <c r="BV419" s="343"/>
      <c r="BW419" s="343"/>
      <c r="BX419" s="343"/>
      <c r="BY419" s="343"/>
      <c r="BZ419" s="344"/>
      <c r="CA419" s="344"/>
      <c r="CB419" s="344"/>
      <c r="CC419" s="344"/>
      <c r="CD419" s="344"/>
      <c r="CE419" s="344"/>
      <c r="CF419" s="344"/>
      <c r="CG419" s="344"/>
      <c r="CH419" s="344"/>
      <c r="CI419" s="344"/>
      <c r="CJ419" s="344"/>
      <c r="CK419" s="344"/>
      <c r="CL419" s="344"/>
      <c r="CM419" s="344"/>
      <c r="CN419" s="344"/>
      <c r="CO419" s="344"/>
      <c r="CP419" s="344"/>
      <c r="CQ419" s="344"/>
      <c r="CR419" s="344"/>
      <c r="CS419" s="344"/>
      <c r="CT419" s="344"/>
      <c r="CU419" s="344"/>
      <c r="CV419" s="344"/>
      <c r="CW419" s="344"/>
      <c r="CX419" s="344"/>
      <c r="CY419" s="344"/>
      <c r="CZ419" s="344"/>
    </row>
    <row r="420" s="348" customFormat="true" ht="25.15" customHeight="true" x14ac:dyDescent="0.2">
      <c r="B420" s="904"/>
      <c r="C420" s="1019" t="s">
        <v>212</v>
      </c>
      <c r="D420" s="1020"/>
      <c r="E420" s="581">
        <v>-0.33930821540956613</v>
      </c>
      <c r="F420" s="561"/>
      <c r="G420" s="561"/>
      <c r="H420" s="1019" t="s">
        <v>218</v>
      </c>
      <c r="I420" s="1020"/>
      <c r="J420" s="582">
        <v>-0.28120763834624846</v>
      </c>
      <c r="K420" s="561"/>
      <c r="L420" s="561"/>
      <c r="M420" s="1019" t="s">
        <v>219</v>
      </c>
      <c r="N420" s="1020"/>
      <c r="O420" s="583">
        <v>-0.24776602502711623</v>
      </c>
      <c r="P420" s="561"/>
      <c r="Q420" s="561"/>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A420" s="343"/>
      <c r="BB420" s="394"/>
      <c r="BC420" s="343"/>
      <c r="BD420" s="343"/>
      <c r="BE420" s="343"/>
      <c r="BF420" s="343"/>
      <c r="BG420" s="343"/>
      <c r="BH420" s="343"/>
      <c r="BI420" s="343"/>
      <c r="BJ420" s="343"/>
      <c r="BK420" s="343"/>
      <c r="BL420" s="343"/>
      <c r="BM420" s="343"/>
      <c r="BN420" s="343"/>
      <c r="BO420" s="343"/>
      <c r="BP420" s="343"/>
      <c r="BQ420" s="343"/>
      <c r="BR420" s="343"/>
      <c r="BS420" s="343"/>
      <c r="BT420" s="343"/>
      <c r="BU420" s="343"/>
      <c r="BV420" s="343"/>
      <c r="BW420" s="343"/>
      <c r="BX420" s="343"/>
      <c r="BY420" s="343"/>
      <c r="BZ420" s="344"/>
      <c r="CA420" s="344"/>
      <c r="CB420" s="344"/>
      <c r="CC420" s="344"/>
      <c r="CD420" s="344"/>
      <c r="CE420" s="344"/>
      <c r="CF420" s="344"/>
      <c r="CG420" s="344"/>
      <c r="CH420" s="344"/>
      <c r="CI420" s="344"/>
      <c r="CJ420" s="344"/>
      <c r="CK420" s="344"/>
      <c r="CL420" s="344"/>
      <c r="CM420" s="344"/>
      <c r="CN420" s="344"/>
      <c r="CO420" s="344"/>
      <c r="CP420" s="344"/>
      <c r="CQ420" s="344"/>
      <c r="CR420" s="344"/>
      <c r="CS420" s="344"/>
      <c r="CT420" s="344"/>
      <c r="CU420" s="344"/>
      <c r="CV420" s="344"/>
      <c r="CW420" s="344"/>
      <c r="CX420" s="344"/>
      <c r="CY420" s="344"/>
      <c r="CZ420" s="344"/>
    </row>
    <row r="421" s="348" customFormat="true" ht="25.15" customHeight="true" x14ac:dyDescent="0.2">
      <c r="B421" s="904"/>
      <c r="C421" s="1019" t="s">
        <v>215</v>
      </c>
      <c r="D421" s="1020"/>
      <c r="E421" s="581">
        <v>0.32946149890358822</v>
      </c>
      <c r="F421" s="561"/>
      <c r="G421" s="561"/>
      <c r="H421" s="1019" t="s">
        <v>220</v>
      </c>
      <c r="I421" s="1020"/>
      <c r="J421" s="582">
        <v>0.26282788564086834</v>
      </c>
      <c r="K421" s="561"/>
      <c r="L421" s="561"/>
      <c r="M421" s="1019" t="s">
        <v>208</v>
      </c>
      <c r="N421" s="1020"/>
      <c r="O421" s="583">
        <v>0.24703744313949716</v>
      </c>
      <c r="P421" s="561"/>
      <c r="Q421" s="561"/>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A421" s="343"/>
      <c r="BB421" s="394"/>
      <c r="BC421" s="343"/>
      <c r="BD421" s="343"/>
      <c r="BE421" s="343"/>
      <c r="BF421" s="343"/>
      <c r="BG421" s="343"/>
      <c r="BH421" s="343"/>
      <c r="BI421" s="343"/>
      <c r="BJ421" s="343"/>
      <c r="BK421" s="343"/>
      <c r="BL421" s="343"/>
      <c r="BM421" s="343"/>
      <c r="BN421" s="343"/>
      <c r="BO421" s="343"/>
      <c r="BP421" s="343"/>
      <c r="BQ421" s="343"/>
      <c r="BR421" s="343"/>
      <c r="BS421" s="343"/>
      <c r="BT421" s="343"/>
      <c r="BU421" s="343"/>
      <c r="BV421" s="343"/>
      <c r="BW421" s="343"/>
      <c r="BX421" s="343"/>
      <c r="BY421" s="343"/>
      <c r="BZ421" s="344"/>
      <c r="CA421" s="344"/>
      <c r="CB421" s="344"/>
      <c r="CC421" s="344"/>
      <c r="CD421" s="344"/>
      <c r="CE421" s="344"/>
      <c r="CF421" s="344"/>
      <c r="CG421" s="344"/>
      <c r="CH421" s="344"/>
      <c r="CI421" s="344"/>
      <c r="CJ421" s="344"/>
      <c r="CK421" s="344"/>
      <c r="CL421" s="344"/>
      <c r="CM421" s="344"/>
      <c r="CN421" s="344"/>
      <c r="CO421" s="344"/>
      <c r="CP421" s="344"/>
      <c r="CQ421" s="344"/>
      <c r="CR421" s="344"/>
      <c r="CS421" s="344"/>
      <c r="CT421" s="344"/>
      <c r="CU421" s="344"/>
      <c r="CV421" s="344"/>
      <c r="CW421" s="344"/>
      <c r="CX421" s="344"/>
      <c r="CY421" s="344"/>
      <c r="CZ421" s="344"/>
    </row>
    <row r="422" s="348" customFormat="true" ht="25.15" customHeight="true" x14ac:dyDescent="0.2">
      <c r="B422" s="904"/>
      <c r="C422" s="1019" t="s">
        <v>220</v>
      </c>
      <c r="D422" s="1020"/>
      <c r="E422" s="581">
        <v>0.2889632786963437</v>
      </c>
      <c r="F422" s="561"/>
      <c r="G422" s="561"/>
      <c r="H422" s="1019" t="s">
        <v>221</v>
      </c>
      <c r="I422" s="1020"/>
      <c r="J422" s="582">
        <v>0.25992848614404246</v>
      </c>
      <c r="K422" s="561"/>
      <c r="L422" s="561"/>
      <c r="M422" s="1019" t="s">
        <v>222</v>
      </c>
      <c r="N422" s="1020"/>
      <c r="O422" s="583">
        <v>0.23568228351085529</v>
      </c>
      <c r="P422" s="561"/>
      <c r="Q422" s="561"/>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A422" s="343"/>
      <c r="BB422" s="394"/>
      <c r="BC422" s="343"/>
      <c r="BD422" s="343"/>
      <c r="BE422" s="343"/>
      <c r="BF422" s="343"/>
      <c r="BG422" s="343"/>
      <c r="BH422" s="343"/>
      <c r="BI422" s="343"/>
      <c r="BJ422" s="343"/>
      <c r="BK422" s="343"/>
      <c r="BL422" s="343"/>
      <c r="BM422" s="343"/>
      <c r="BN422" s="343"/>
      <c r="BO422" s="343"/>
      <c r="BP422" s="343"/>
      <c r="BQ422" s="343"/>
      <c r="BR422" s="343"/>
      <c r="BS422" s="343"/>
      <c r="BT422" s="343"/>
      <c r="BU422" s="343"/>
      <c r="BV422" s="343"/>
      <c r="BW422" s="343"/>
      <c r="BX422" s="343"/>
      <c r="BY422" s="343"/>
      <c r="BZ422" s="344"/>
      <c r="CA422" s="344"/>
      <c r="CB422" s="344"/>
      <c r="CC422" s="344"/>
      <c r="CD422" s="344"/>
      <c r="CE422" s="344"/>
      <c r="CF422" s="344"/>
      <c r="CG422" s="344"/>
      <c r="CH422" s="344"/>
      <c r="CI422" s="344"/>
      <c r="CJ422" s="344"/>
      <c r="CK422" s="344"/>
      <c r="CL422" s="344"/>
      <c r="CM422" s="344"/>
      <c r="CN422" s="344"/>
      <c r="CO422" s="344"/>
      <c r="CP422" s="344"/>
      <c r="CQ422" s="344"/>
      <c r="CR422" s="344"/>
      <c r="CS422" s="344"/>
      <c r="CT422" s="344"/>
      <c r="CU422" s="344"/>
      <c r="CV422" s="344"/>
      <c r="CW422" s="344"/>
      <c r="CX422" s="344"/>
      <c r="CY422" s="344"/>
      <c r="CZ422" s="344"/>
    </row>
    <row r="423" s="348" customFormat="true" ht="25.15" customHeight="true" x14ac:dyDescent="0.2">
      <c r="B423" s="904"/>
      <c r="C423" s="1019" t="s">
        <v>216</v>
      </c>
      <c r="D423" s="1020"/>
      <c r="E423" s="581">
        <v>-0.28871369747619957</v>
      </c>
      <c r="F423" s="561"/>
      <c r="G423" s="561"/>
      <c r="H423" s="1019" t="s">
        <v>222</v>
      </c>
      <c r="I423" s="1020"/>
      <c r="J423" s="582">
        <v>0.22228432274010895</v>
      </c>
      <c r="K423" s="561"/>
      <c r="L423" s="561"/>
      <c r="M423" s="1019" t="s">
        <v>220</v>
      </c>
      <c r="N423" s="1020"/>
      <c r="O423" s="583">
        <v>0.21628959007021042</v>
      </c>
      <c r="P423" s="561"/>
      <c r="Q423" s="561"/>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A423" s="343"/>
      <c r="BB423" s="394"/>
      <c r="BC423" s="343"/>
      <c r="BD423" s="343"/>
      <c r="BE423" s="343"/>
      <c r="BF423" s="343"/>
      <c r="BG423" s="343"/>
      <c r="BH423" s="343"/>
      <c r="BI423" s="343"/>
      <c r="BJ423" s="343"/>
      <c r="BK423" s="343"/>
      <c r="BL423" s="343"/>
      <c r="BM423" s="343"/>
      <c r="BN423" s="343"/>
      <c r="BO423" s="343"/>
      <c r="BP423" s="343"/>
      <c r="BQ423" s="343"/>
      <c r="BR423" s="343"/>
      <c r="BS423" s="343"/>
      <c r="BT423" s="343"/>
      <c r="BU423" s="343"/>
      <c r="BV423" s="343"/>
      <c r="BW423" s="343"/>
      <c r="BX423" s="343"/>
      <c r="BY423" s="343"/>
      <c r="BZ423" s="344"/>
      <c r="CA423" s="344"/>
      <c r="CB423" s="344"/>
      <c r="CC423" s="344"/>
      <c r="CD423" s="344"/>
      <c r="CE423" s="344"/>
      <c r="CF423" s="344"/>
      <c r="CG423" s="344"/>
      <c r="CH423" s="344"/>
      <c r="CI423" s="344"/>
      <c r="CJ423" s="344"/>
      <c r="CK423" s="344"/>
      <c r="CL423" s="344"/>
      <c r="CM423" s="344"/>
      <c r="CN423" s="344"/>
      <c r="CO423" s="344"/>
      <c r="CP423" s="344"/>
      <c r="CQ423" s="344"/>
      <c r="CR423" s="344"/>
      <c r="CS423" s="344"/>
      <c r="CT423" s="344"/>
      <c r="CU423" s="344"/>
      <c r="CV423" s="344"/>
      <c r="CW423" s="344"/>
      <c r="CX423" s="344"/>
      <c r="CY423" s="344"/>
      <c r="CZ423" s="344"/>
    </row>
    <row r="424" s="348" customFormat="true" ht="25.15" customHeight="true" x14ac:dyDescent="0.2">
      <c r="B424" s="904"/>
      <c r="C424" s="1019" t="s">
        <v>223</v>
      </c>
      <c r="D424" s="1020"/>
      <c r="E424" s="581">
        <v>-0.28076541874653049</v>
      </c>
      <c r="F424" s="561"/>
      <c r="G424" s="561"/>
      <c r="H424" s="1019" t="s">
        <v>213</v>
      </c>
      <c r="I424" s="1020"/>
      <c r="J424" s="582">
        <v>0.22034358937736798</v>
      </c>
      <c r="K424" s="561"/>
      <c r="L424" s="561"/>
      <c r="M424" s="1019" t="s">
        <v>215</v>
      </c>
      <c r="N424" s="1020"/>
      <c r="O424" s="583">
        <v>0.18990224268887382</v>
      </c>
      <c r="P424" s="561"/>
      <c r="Q424" s="561"/>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A424" s="343"/>
      <c r="BB424" s="394"/>
      <c r="BC424" s="343"/>
      <c r="BD424" s="343"/>
      <c r="BE424" s="343"/>
      <c r="BF424" s="343"/>
      <c r="BG424" s="343"/>
      <c r="BH424" s="343"/>
      <c r="BI424" s="343"/>
      <c r="BJ424" s="343"/>
      <c r="BK424" s="343"/>
      <c r="BL424" s="343"/>
      <c r="BM424" s="343"/>
      <c r="BN424" s="343"/>
      <c r="BO424" s="343"/>
      <c r="BP424" s="343"/>
      <c r="BQ424" s="343"/>
      <c r="BR424" s="343"/>
      <c r="BS424" s="343"/>
      <c r="BT424" s="343"/>
      <c r="BU424" s="343"/>
      <c r="BV424" s="343"/>
      <c r="BW424" s="343"/>
      <c r="BX424" s="343"/>
      <c r="BY424" s="343"/>
      <c r="BZ424" s="344"/>
      <c r="CA424" s="344"/>
      <c r="CB424" s="344"/>
      <c r="CC424" s="344"/>
      <c r="CD424" s="344"/>
      <c r="CE424" s="344"/>
      <c r="CF424" s="344"/>
      <c r="CG424" s="344"/>
      <c r="CH424" s="344"/>
      <c r="CI424" s="344"/>
      <c r="CJ424" s="344"/>
      <c r="CK424" s="344"/>
      <c r="CL424" s="344"/>
      <c r="CM424" s="344"/>
      <c r="CN424" s="344"/>
      <c r="CO424" s="344"/>
      <c r="CP424" s="344"/>
      <c r="CQ424" s="344"/>
      <c r="CR424" s="344"/>
      <c r="CS424" s="344"/>
      <c r="CT424" s="344"/>
      <c r="CU424" s="344"/>
      <c r="CV424" s="344"/>
      <c r="CW424" s="344"/>
      <c r="CX424" s="344"/>
      <c r="CY424" s="344"/>
      <c r="CZ424" s="344"/>
    </row>
    <row r="425" s="348" customFormat="true" ht="25.15" customHeight="true" x14ac:dyDescent="0.2">
      <c r="B425" s="904"/>
      <c r="C425" s="1019" t="s">
        <v>222</v>
      </c>
      <c r="D425" s="1020"/>
      <c r="E425" s="581">
        <v>0.25580982790059631</v>
      </c>
      <c r="F425" s="561"/>
      <c r="G425" s="561"/>
      <c r="H425" s="1019" t="s">
        <v>224</v>
      </c>
      <c r="I425" s="1020"/>
      <c r="J425" s="582">
        <v>-0.10654372639135495</v>
      </c>
      <c r="K425" s="561"/>
      <c r="L425" s="561"/>
      <c r="M425" s="1019" t="s">
        <v>210</v>
      </c>
      <c r="N425" s="1020"/>
      <c r="O425" s="583">
        <v>-0.1714015316273238</v>
      </c>
      <c r="P425" s="561"/>
      <c r="Q425" s="561"/>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A425" s="343"/>
      <c r="BB425" s="394"/>
      <c r="BC425" s="343"/>
      <c r="BD425" s="343"/>
      <c r="BE425" s="343"/>
      <c r="BF425" s="343"/>
      <c r="BG425" s="343"/>
      <c r="BH425" s="343"/>
      <c r="BI425" s="343"/>
      <c r="BJ425" s="343"/>
      <c r="BK425" s="343"/>
      <c r="BL425" s="343"/>
      <c r="BM425" s="343"/>
      <c r="BN425" s="343"/>
      <c r="BO425" s="343"/>
      <c r="BP425" s="343"/>
      <c r="BQ425" s="343"/>
      <c r="BR425" s="343"/>
      <c r="BS425" s="343"/>
      <c r="BT425" s="343"/>
      <c r="BU425" s="343"/>
      <c r="BV425" s="343"/>
      <c r="BW425" s="343"/>
      <c r="BX425" s="343"/>
      <c r="BY425" s="343"/>
      <c r="BZ425" s="344"/>
      <c r="CA425" s="344"/>
      <c r="CB425" s="344"/>
      <c r="CC425" s="344"/>
      <c r="CD425" s="344"/>
      <c r="CE425" s="344"/>
      <c r="CF425" s="344"/>
      <c r="CG425" s="344"/>
      <c r="CH425" s="344"/>
      <c r="CI425" s="344"/>
      <c r="CJ425" s="344"/>
      <c r="CK425" s="344"/>
      <c r="CL425" s="344"/>
      <c r="CM425" s="344"/>
      <c r="CN425" s="344"/>
      <c r="CO425" s="344"/>
      <c r="CP425" s="344"/>
      <c r="CQ425" s="344"/>
      <c r="CR425" s="344"/>
      <c r="CS425" s="344"/>
      <c r="CT425" s="344"/>
      <c r="CU425" s="344"/>
      <c r="CV425" s="344"/>
      <c r="CW425" s="344"/>
      <c r="CX425" s="344"/>
      <c r="CY425" s="344"/>
      <c r="CZ425" s="344"/>
    </row>
    <row r="426" s="348" customFormat="true" ht="25.15" customHeight="true" x14ac:dyDescent="0.2">
      <c r="B426" s="904"/>
      <c r="C426" s="1019" t="s">
        <v>221</v>
      </c>
      <c r="D426" s="1020"/>
      <c r="E426" s="581">
        <v>0.2354695692827585</v>
      </c>
      <c r="F426" s="561"/>
      <c r="G426" s="561"/>
      <c r="H426" s="1019" t="s">
        <v>225</v>
      </c>
      <c r="I426" s="1020"/>
      <c r="J426" s="582">
        <v>7.6646622383716723E-2</v>
      </c>
      <c r="K426" s="561"/>
      <c r="L426" s="561"/>
      <c r="M426" s="1019" t="s">
        <v>226</v>
      </c>
      <c r="N426" s="1020"/>
      <c r="O426" s="583">
        <v>0.13924150712662706</v>
      </c>
      <c r="P426" s="561"/>
      <c r="Q426" s="561"/>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A426" s="343"/>
      <c r="BB426" s="394"/>
      <c r="BC426" s="343"/>
      <c r="BD426" s="343"/>
      <c r="BE426" s="343"/>
      <c r="BF426" s="343"/>
      <c r="BG426" s="343"/>
      <c r="BH426" s="343"/>
      <c r="BI426" s="343"/>
      <c r="BJ426" s="343"/>
      <c r="BK426" s="343"/>
      <c r="BL426" s="343"/>
      <c r="BM426" s="343"/>
      <c r="BN426" s="343"/>
      <c r="BO426" s="343"/>
      <c r="BP426" s="343"/>
      <c r="BQ426" s="343"/>
      <c r="BR426" s="343"/>
      <c r="BS426" s="343"/>
      <c r="BT426" s="343"/>
      <c r="BU426" s="343"/>
      <c r="BV426" s="343"/>
      <c r="BW426" s="343"/>
      <c r="BX426" s="343"/>
      <c r="BY426" s="343"/>
      <c r="BZ426" s="344"/>
      <c r="CA426" s="344"/>
      <c r="CB426" s="344"/>
      <c r="CC426" s="344"/>
      <c r="CD426" s="344"/>
      <c r="CE426" s="344"/>
      <c r="CF426" s="344"/>
      <c r="CG426" s="344"/>
      <c r="CH426" s="344"/>
      <c r="CI426" s="344"/>
      <c r="CJ426" s="344"/>
      <c r="CK426" s="344"/>
      <c r="CL426" s="344"/>
      <c r="CM426" s="344"/>
      <c r="CN426" s="344"/>
      <c r="CO426" s="344"/>
      <c r="CP426" s="344"/>
      <c r="CQ426" s="344"/>
      <c r="CR426" s="344"/>
      <c r="CS426" s="344"/>
      <c r="CT426" s="344"/>
      <c r="CU426" s="344"/>
      <c r="CV426" s="344"/>
      <c r="CW426" s="344"/>
      <c r="CX426" s="344"/>
      <c r="CY426" s="344"/>
      <c r="CZ426" s="344"/>
    </row>
    <row r="427" s="348" customFormat="true" ht="25.15" customHeight="true" x14ac:dyDescent="0.2">
      <c r="B427" s="904"/>
      <c r="C427" s="1019" t="s">
        <v>219</v>
      </c>
      <c r="D427" s="1020"/>
      <c r="E427" s="581">
        <v>-0.21713903230111248</v>
      </c>
      <c r="F427" s="561"/>
      <c r="G427" s="561"/>
      <c r="H427" s="1019" t="s">
        <v>227</v>
      </c>
      <c r="I427" s="1020"/>
      <c r="J427" s="582">
        <v>6.4714753379488399E-2</v>
      </c>
      <c r="K427" s="561"/>
      <c r="L427" s="561"/>
      <c r="M427" s="1019" t="s">
        <v>218</v>
      </c>
      <c r="N427" s="1020"/>
      <c r="O427" s="583">
        <v>-0.13467056439435393</v>
      </c>
      <c r="P427" s="561"/>
      <c r="Q427" s="561"/>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A427" s="343"/>
      <c r="BB427" s="394"/>
      <c r="BC427" s="343"/>
      <c r="BD427" s="343"/>
      <c r="BE427" s="343"/>
      <c r="BF427" s="343"/>
      <c r="BG427" s="343"/>
      <c r="BH427" s="343"/>
      <c r="BI427" s="343"/>
      <c r="BJ427" s="343"/>
      <c r="BK427" s="343"/>
      <c r="BL427" s="343"/>
      <c r="BM427" s="343"/>
      <c r="BN427" s="343"/>
      <c r="BO427" s="343"/>
      <c r="BP427" s="343"/>
      <c r="BQ427" s="343"/>
      <c r="BR427" s="343"/>
      <c r="BS427" s="343"/>
      <c r="BT427" s="343"/>
      <c r="BU427" s="343"/>
      <c r="BV427" s="343"/>
      <c r="BW427" s="343"/>
      <c r="BX427" s="343"/>
      <c r="BY427" s="343"/>
      <c r="BZ427" s="344"/>
      <c r="CA427" s="344"/>
      <c r="CB427" s="344"/>
      <c r="CC427" s="344"/>
      <c r="CD427" s="344"/>
      <c r="CE427" s="344"/>
      <c r="CF427" s="344"/>
      <c r="CG427" s="344"/>
      <c r="CH427" s="344"/>
      <c r="CI427" s="344"/>
      <c r="CJ427" s="344"/>
      <c r="CK427" s="344"/>
      <c r="CL427" s="344"/>
      <c r="CM427" s="344"/>
      <c r="CN427" s="344"/>
      <c r="CO427" s="344"/>
      <c r="CP427" s="344"/>
      <c r="CQ427" s="344"/>
      <c r="CR427" s="344"/>
      <c r="CS427" s="344"/>
      <c r="CT427" s="344"/>
      <c r="CU427" s="344"/>
      <c r="CV427" s="344"/>
      <c r="CW427" s="344"/>
      <c r="CX427" s="344"/>
      <c r="CY427" s="344"/>
      <c r="CZ427" s="344"/>
    </row>
    <row r="428" s="348" customFormat="true" ht="25.15" customHeight="true" x14ac:dyDescent="0.2">
      <c r="B428" s="904"/>
      <c r="C428" s="1019" t="s">
        <v>210</v>
      </c>
      <c r="D428" s="1020"/>
      <c r="E428" s="581">
        <v>-0.19983158378901605</v>
      </c>
      <c r="F428" s="561"/>
      <c r="G428" s="561"/>
      <c r="H428" s="1019" t="s">
        <v>219</v>
      </c>
      <c r="I428" s="1020"/>
      <c r="J428" s="582">
        <v>-5.9172345545234754E-2</v>
      </c>
      <c r="K428" s="561"/>
      <c r="L428" s="561"/>
      <c r="M428" s="1019" t="s">
        <v>223</v>
      </c>
      <c r="N428" s="1020"/>
      <c r="O428" s="583">
        <v>-0.11793229751152896</v>
      </c>
      <c r="P428" s="561"/>
      <c r="Q428" s="561"/>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A428" s="343"/>
      <c r="BB428" s="394"/>
      <c r="BC428" s="343"/>
      <c r="BD428" s="343"/>
      <c r="BE428" s="343"/>
      <c r="BF428" s="343"/>
      <c r="BG428" s="343"/>
      <c r="BH428" s="343"/>
      <c r="BI428" s="343"/>
      <c r="BJ428" s="343"/>
      <c r="BK428" s="343"/>
      <c r="BL428" s="343"/>
      <c r="BM428" s="343"/>
      <c r="BN428" s="343"/>
      <c r="BO428" s="343"/>
      <c r="BP428" s="343"/>
      <c r="BQ428" s="343"/>
      <c r="BR428" s="343"/>
      <c r="BS428" s="343"/>
      <c r="BT428" s="343"/>
      <c r="BU428" s="343"/>
      <c r="BV428" s="343"/>
      <c r="BW428" s="343"/>
      <c r="BX428" s="343"/>
      <c r="BY428" s="343"/>
      <c r="BZ428" s="344"/>
      <c r="CA428" s="344"/>
      <c r="CB428" s="344"/>
      <c r="CC428" s="344"/>
      <c r="CD428" s="344"/>
      <c r="CE428" s="344"/>
      <c r="CF428" s="344"/>
      <c r="CG428" s="344"/>
      <c r="CH428" s="344"/>
      <c r="CI428" s="344"/>
      <c r="CJ428" s="344"/>
      <c r="CK428" s="344"/>
      <c r="CL428" s="344"/>
      <c r="CM428" s="344"/>
      <c r="CN428" s="344"/>
      <c r="CO428" s="344"/>
      <c r="CP428" s="344"/>
      <c r="CQ428" s="344"/>
      <c r="CR428" s="344"/>
      <c r="CS428" s="344"/>
      <c r="CT428" s="344"/>
      <c r="CU428" s="344"/>
      <c r="CV428" s="344"/>
      <c r="CW428" s="344"/>
      <c r="CX428" s="344"/>
      <c r="CY428" s="344"/>
      <c r="CZ428" s="344"/>
    </row>
    <row r="429" s="348" customFormat="true" ht="25.15" customHeight="true" x14ac:dyDescent="0.2">
      <c r="B429" s="904"/>
      <c r="C429" s="1019" t="s">
        <v>225</v>
      </c>
      <c r="D429" s="1020"/>
      <c r="E429" s="581">
        <v>9.3350761879970809E-2</v>
      </c>
      <c r="F429" s="561"/>
      <c r="G429" s="561"/>
      <c r="H429" s="1019" t="s">
        <v>207</v>
      </c>
      <c r="I429" s="1020"/>
      <c r="J429" s="582">
        <v>5.2326163739090194E-2</v>
      </c>
      <c r="K429" s="561"/>
      <c r="L429" s="561"/>
      <c r="M429" s="1019" t="s">
        <v>214</v>
      </c>
      <c r="N429" s="1020"/>
      <c r="O429" s="583">
        <v>0.10565081829662876</v>
      </c>
      <c r="P429" s="561"/>
      <c r="Q429" s="561"/>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A429" s="343"/>
      <c r="BB429" s="394"/>
      <c r="BC429" s="343"/>
      <c r="BD429" s="343"/>
      <c r="BE429" s="343"/>
      <c r="BF429" s="343"/>
      <c r="BG429" s="343"/>
      <c r="BH429" s="343"/>
      <c r="BI429" s="343"/>
      <c r="BJ429" s="343"/>
      <c r="BK429" s="343"/>
      <c r="BL429" s="343"/>
      <c r="BM429" s="343"/>
      <c r="BN429" s="343"/>
      <c r="BO429" s="343"/>
      <c r="BP429" s="343"/>
      <c r="BQ429" s="343"/>
      <c r="BR429" s="343"/>
      <c r="BS429" s="343"/>
      <c r="BT429" s="343"/>
      <c r="BU429" s="343"/>
      <c r="BV429" s="343"/>
      <c r="BW429" s="343"/>
      <c r="BX429" s="343"/>
      <c r="BY429" s="343"/>
      <c r="BZ429" s="344"/>
      <c r="CA429" s="344"/>
      <c r="CB429" s="344"/>
      <c r="CC429" s="344"/>
      <c r="CD429" s="344"/>
      <c r="CE429" s="344"/>
      <c r="CF429" s="344"/>
      <c r="CG429" s="344"/>
      <c r="CH429" s="344"/>
      <c r="CI429" s="344"/>
      <c r="CJ429" s="344"/>
      <c r="CK429" s="344"/>
      <c r="CL429" s="344"/>
      <c r="CM429" s="344"/>
      <c r="CN429" s="344"/>
      <c r="CO429" s="344"/>
      <c r="CP429" s="344"/>
      <c r="CQ429" s="344"/>
      <c r="CR429" s="344"/>
      <c r="CS429" s="344"/>
      <c r="CT429" s="344"/>
      <c r="CU429" s="344"/>
      <c r="CV429" s="344"/>
      <c r="CW429" s="344"/>
      <c r="CX429" s="344"/>
      <c r="CY429" s="344"/>
      <c r="CZ429" s="344"/>
    </row>
    <row r="430" s="348" customFormat="true" ht="25.15" customHeight="true" x14ac:dyDescent="0.2">
      <c r="B430" s="904"/>
      <c r="C430" s="1019" t="s">
        <v>228</v>
      </c>
      <c r="D430" s="1020"/>
      <c r="E430" s="581">
        <v>-8.8783608612591172E-2</v>
      </c>
      <c r="F430" s="561"/>
      <c r="G430" s="561"/>
      <c r="H430" s="1019" t="s">
        <v>229</v>
      </c>
      <c r="I430" s="1020"/>
      <c r="J430" s="582">
        <v>-5.1205402608494058E-2</v>
      </c>
      <c r="K430" s="561"/>
      <c r="L430" s="561"/>
      <c r="M430" s="1019" t="s">
        <v>228</v>
      </c>
      <c r="N430" s="1020"/>
      <c r="O430" s="583">
        <v>-0.10035550657514493</v>
      </c>
      <c r="P430" s="561"/>
      <c r="Q430" s="561"/>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A430" s="343"/>
      <c r="BB430" s="394"/>
      <c r="BC430" s="343"/>
      <c r="BD430" s="343"/>
      <c r="BE430" s="343"/>
      <c r="BF430" s="343"/>
      <c r="BG430" s="343"/>
      <c r="BH430" s="343"/>
      <c r="BI430" s="343"/>
      <c r="BJ430" s="343"/>
      <c r="BK430" s="343"/>
      <c r="BL430" s="343"/>
      <c r="BM430" s="343"/>
      <c r="BN430" s="343"/>
      <c r="BO430" s="343"/>
      <c r="BP430" s="343"/>
      <c r="BQ430" s="343"/>
      <c r="BR430" s="343"/>
      <c r="BS430" s="343"/>
      <c r="BT430" s="343"/>
      <c r="BU430" s="343"/>
      <c r="BV430" s="343"/>
      <c r="BW430" s="343"/>
      <c r="BX430" s="343"/>
      <c r="BY430" s="343"/>
      <c r="BZ430" s="344"/>
      <c r="CA430" s="344"/>
      <c r="CB430" s="344"/>
      <c r="CC430" s="344"/>
      <c r="CD430" s="344"/>
      <c r="CE430" s="344"/>
      <c r="CF430" s="344"/>
      <c r="CG430" s="344"/>
      <c r="CH430" s="344"/>
      <c r="CI430" s="344"/>
      <c r="CJ430" s="344"/>
      <c r="CK430" s="344"/>
      <c r="CL430" s="344"/>
      <c r="CM430" s="344"/>
      <c r="CN430" s="344"/>
      <c r="CO430" s="344"/>
      <c r="CP430" s="344"/>
      <c r="CQ430" s="344"/>
      <c r="CR430" s="344"/>
      <c r="CS430" s="344"/>
      <c r="CT430" s="344"/>
      <c r="CU430" s="344"/>
      <c r="CV430" s="344"/>
      <c r="CW430" s="344"/>
      <c r="CX430" s="344"/>
      <c r="CY430" s="344"/>
      <c r="CZ430" s="344"/>
    </row>
    <row r="431" s="348" customFormat="true" ht="25.15" customHeight="true" x14ac:dyDescent="0.2">
      <c r="B431" s="904"/>
      <c r="C431" s="1019" t="s">
        <v>230</v>
      </c>
      <c r="D431" s="1020"/>
      <c r="E431" s="581">
        <v>-8.6500188341817358E-2</v>
      </c>
      <c r="F431" s="561"/>
      <c r="G431" s="561"/>
      <c r="H431" s="1019" t="s">
        <v>226</v>
      </c>
      <c r="I431" s="1020"/>
      <c r="J431" s="582">
        <v>3.5282866997983303E-2</v>
      </c>
      <c r="K431" s="561"/>
      <c r="L431" s="561"/>
      <c r="M431" s="1019" t="s">
        <v>230</v>
      </c>
      <c r="N431" s="1020"/>
      <c r="O431" s="583">
        <v>7.5932212683627362E-2</v>
      </c>
      <c r="P431" s="561"/>
      <c r="Q431" s="561"/>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A431" s="343"/>
      <c r="BB431" s="394"/>
      <c r="BC431" s="343"/>
      <c r="BD431" s="343"/>
      <c r="BE431" s="343"/>
      <c r="BF431" s="343"/>
      <c r="BG431" s="343"/>
      <c r="BH431" s="343"/>
      <c r="BI431" s="343"/>
      <c r="BJ431" s="343"/>
      <c r="BK431" s="343"/>
      <c r="BL431" s="343"/>
      <c r="BM431" s="343"/>
      <c r="BN431" s="343"/>
      <c r="BO431" s="343"/>
      <c r="BP431" s="343"/>
      <c r="BQ431" s="343"/>
      <c r="BR431" s="343"/>
      <c r="BS431" s="343"/>
      <c r="BT431" s="343"/>
      <c r="BU431" s="343"/>
      <c r="BV431" s="343"/>
      <c r="BW431" s="343"/>
      <c r="BX431" s="343"/>
      <c r="BY431" s="343"/>
      <c r="BZ431" s="344"/>
      <c r="CA431" s="344"/>
      <c r="CB431" s="344"/>
      <c r="CC431" s="344"/>
      <c r="CD431" s="344"/>
      <c r="CE431" s="344"/>
      <c r="CF431" s="344"/>
      <c r="CG431" s="344"/>
      <c r="CH431" s="344"/>
      <c r="CI431" s="344"/>
      <c r="CJ431" s="344"/>
      <c r="CK431" s="344"/>
      <c r="CL431" s="344"/>
      <c r="CM431" s="344"/>
      <c r="CN431" s="344"/>
      <c r="CO431" s="344"/>
      <c r="CP431" s="344"/>
      <c r="CQ431" s="344"/>
      <c r="CR431" s="344"/>
      <c r="CS431" s="344"/>
      <c r="CT431" s="344"/>
      <c r="CU431" s="344"/>
      <c r="CV431" s="344"/>
      <c r="CW431" s="344"/>
      <c r="CX431" s="344"/>
      <c r="CY431" s="344"/>
      <c r="CZ431" s="344"/>
    </row>
    <row r="432" s="348" customFormat="true" ht="25.15" customHeight="true" x14ac:dyDescent="0.2">
      <c r="B432" s="904"/>
      <c r="C432" s="1019" t="s">
        <v>227</v>
      </c>
      <c r="D432" s="1020"/>
      <c r="E432" s="581">
        <v>6.7586138955295652E-2</v>
      </c>
      <c r="F432" s="561"/>
      <c r="G432" s="561"/>
      <c r="H432" s="1019" t="s">
        <v>217</v>
      </c>
      <c r="I432" s="1020"/>
      <c r="J432" s="582">
        <v>-3.4970014130451317E-2</v>
      </c>
      <c r="K432" s="561"/>
      <c r="L432" s="561"/>
      <c r="M432" s="1019" t="s">
        <v>221</v>
      </c>
      <c r="N432" s="1020"/>
      <c r="O432" s="583">
        <v>7.2974666307765224E-2</v>
      </c>
      <c r="P432" s="561"/>
      <c r="Q432" s="561"/>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A432" s="343"/>
      <c r="BB432" s="394"/>
      <c r="BC432" s="343"/>
      <c r="BD432" s="343"/>
      <c r="BE432" s="343"/>
      <c r="BF432" s="343"/>
      <c r="BG432" s="343"/>
      <c r="BH432" s="343"/>
      <c r="BI432" s="343"/>
      <c r="BJ432" s="343"/>
      <c r="BK432" s="343"/>
      <c r="BL432" s="343"/>
      <c r="BM432" s="343"/>
      <c r="BN432" s="343"/>
      <c r="BO432" s="343"/>
      <c r="BP432" s="343"/>
      <c r="BQ432" s="343"/>
      <c r="BR432" s="343"/>
      <c r="BS432" s="343"/>
      <c r="BT432" s="343"/>
      <c r="BU432" s="343"/>
      <c r="BV432" s="343"/>
      <c r="BW432" s="343"/>
      <c r="BX432" s="343"/>
      <c r="BY432" s="343"/>
      <c r="BZ432" s="344"/>
      <c r="CA432" s="344"/>
      <c r="CB432" s="344"/>
      <c r="CC432" s="344"/>
      <c r="CD432" s="344"/>
      <c r="CE432" s="344"/>
      <c r="CF432" s="344"/>
      <c r="CG432" s="344"/>
      <c r="CH432" s="344"/>
      <c r="CI432" s="344"/>
      <c r="CJ432" s="344"/>
      <c r="CK432" s="344"/>
      <c r="CL432" s="344"/>
      <c r="CM432" s="344"/>
      <c r="CN432" s="344"/>
      <c r="CO432" s="344"/>
      <c r="CP432" s="344"/>
      <c r="CQ432" s="344"/>
      <c r="CR432" s="344"/>
      <c r="CS432" s="344"/>
      <c r="CT432" s="344"/>
      <c r="CU432" s="344"/>
      <c r="CV432" s="344"/>
      <c r="CW432" s="344"/>
      <c r="CX432" s="344"/>
      <c r="CY432" s="344"/>
      <c r="CZ432" s="344"/>
    </row>
    <row r="433" s="348" customFormat="true" ht="25.15" customHeight="true" x14ac:dyDescent="0.2">
      <c r="B433" s="904"/>
      <c r="C433" s="1019" t="s">
        <v>226</v>
      </c>
      <c r="D433" s="1020"/>
      <c r="E433" s="581">
        <v>6.5202480155555478E-2</v>
      </c>
      <c r="F433" s="561"/>
      <c r="G433" s="561"/>
      <c r="H433" s="1019" t="s">
        <v>231</v>
      </c>
      <c r="I433" s="1020"/>
      <c r="J433" s="582">
        <v>-3.429945727211476E-2</v>
      </c>
      <c r="K433" s="561"/>
      <c r="L433" s="561"/>
      <c r="M433" s="1019" t="s">
        <v>231</v>
      </c>
      <c r="N433" s="1020"/>
      <c r="O433" s="583">
        <v>-6.9622108736774338E-2</v>
      </c>
      <c r="P433" s="561"/>
      <c r="Q433" s="561"/>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A433" s="343"/>
      <c r="BB433" s="394"/>
      <c r="BC433" s="343"/>
      <c r="BD433" s="343"/>
      <c r="BE433" s="343"/>
      <c r="BF433" s="343"/>
      <c r="BG433" s="343"/>
      <c r="BH433" s="343"/>
      <c r="BI433" s="343"/>
      <c r="BJ433" s="343"/>
      <c r="BK433" s="343"/>
      <c r="BL433" s="343"/>
      <c r="BM433" s="343"/>
      <c r="BN433" s="343"/>
      <c r="BO433" s="343"/>
      <c r="BP433" s="343"/>
      <c r="BQ433" s="343"/>
      <c r="BR433" s="343"/>
      <c r="BS433" s="343"/>
      <c r="BT433" s="343"/>
      <c r="BU433" s="343"/>
      <c r="BV433" s="343"/>
      <c r="BW433" s="343"/>
      <c r="BX433" s="343"/>
      <c r="BY433" s="343"/>
      <c r="BZ433" s="344"/>
      <c r="CA433" s="344"/>
      <c r="CB433" s="344"/>
      <c r="CC433" s="344"/>
      <c r="CD433" s="344"/>
      <c r="CE433" s="344"/>
      <c r="CF433" s="344"/>
      <c r="CG433" s="344"/>
      <c r="CH433" s="344"/>
      <c r="CI433" s="344"/>
      <c r="CJ433" s="344"/>
      <c r="CK433" s="344"/>
      <c r="CL433" s="344"/>
      <c r="CM433" s="344"/>
      <c r="CN433" s="344"/>
      <c r="CO433" s="344"/>
      <c r="CP433" s="344"/>
      <c r="CQ433" s="344"/>
      <c r="CR433" s="344"/>
      <c r="CS433" s="344"/>
      <c r="CT433" s="344"/>
      <c r="CU433" s="344"/>
      <c r="CV433" s="344"/>
      <c r="CW433" s="344"/>
      <c r="CX433" s="344"/>
      <c r="CY433" s="344"/>
      <c r="CZ433" s="344"/>
    </row>
    <row r="434" s="348" customFormat="true" ht="25.15" customHeight="true" x14ac:dyDescent="0.2">
      <c r="B434" s="904"/>
      <c r="C434" s="1019" t="s">
        <v>232</v>
      </c>
      <c r="D434" s="1020"/>
      <c r="E434" s="581">
        <v>-6.43361086558977E-2</v>
      </c>
      <c r="F434" s="561"/>
      <c r="G434" s="561"/>
      <c r="H434" s="1019" t="s">
        <v>202</v>
      </c>
      <c r="I434" s="1020"/>
      <c r="J434" s="582">
        <v>1.9748143489219321E-2</v>
      </c>
      <c r="K434" s="561"/>
      <c r="L434" s="561"/>
      <c r="M434" s="1019" t="s">
        <v>232</v>
      </c>
      <c r="N434" s="1020"/>
      <c r="O434" s="583">
        <v>-6.8713452761866009E-2</v>
      </c>
      <c r="P434" s="561"/>
      <c r="Q434" s="561"/>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A434" s="343"/>
      <c r="BB434" s="394"/>
      <c r="BC434" s="343"/>
      <c r="BD434" s="343"/>
      <c r="BE434" s="343"/>
      <c r="BF434" s="343"/>
      <c r="BG434" s="343"/>
      <c r="BH434" s="343"/>
      <c r="BI434" s="343"/>
      <c r="BJ434" s="343"/>
      <c r="BK434" s="343"/>
      <c r="BL434" s="343"/>
      <c r="BM434" s="343"/>
      <c r="BN434" s="343"/>
      <c r="BO434" s="343"/>
      <c r="BP434" s="343"/>
      <c r="BQ434" s="343"/>
      <c r="BR434" s="343"/>
      <c r="BS434" s="343"/>
      <c r="BT434" s="343"/>
      <c r="BU434" s="343"/>
      <c r="BV434" s="343"/>
      <c r="BW434" s="343"/>
      <c r="BX434" s="343"/>
      <c r="BY434" s="343"/>
      <c r="BZ434" s="344"/>
      <c r="CA434" s="344"/>
      <c r="CB434" s="344"/>
      <c r="CC434" s="344"/>
      <c r="CD434" s="344"/>
      <c r="CE434" s="344"/>
      <c r="CF434" s="344"/>
      <c r="CG434" s="344"/>
      <c r="CH434" s="344"/>
      <c r="CI434" s="344"/>
      <c r="CJ434" s="344"/>
      <c r="CK434" s="344"/>
      <c r="CL434" s="344"/>
      <c r="CM434" s="344"/>
      <c r="CN434" s="344"/>
      <c r="CO434" s="344"/>
      <c r="CP434" s="344"/>
      <c r="CQ434" s="344"/>
      <c r="CR434" s="344"/>
      <c r="CS434" s="344"/>
      <c r="CT434" s="344"/>
      <c r="CU434" s="344"/>
      <c r="CV434" s="344"/>
      <c r="CW434" s="344"/>
      <c r="CX434" s="344"/>
      <c r="CY434" s="344"/>
      <c r="CZ434" s="344"/>
    </row>
    <row r="435" s="348" customFormat="true" ht="25.15" customHeight="true" x14ac:dyDescent="0.2">
      <c r="B435" s="904"/>
      <c r="C435" s="1019" t="s">
        <v>231</v>
      </c>
      <c r="D435" s="1020"/>
      <c r="E435" s="581">
        <v>-6.3462649736905227E-2</v>
      </c>
      <c r="F435" s="561"/>
      <c r="G435" s="561"/>
      <c r="H435" s="1019" t="s">
        <v>233</v>
      </c>
      <c r="I435" s="1020"/>
      <c r="J435" s="582">
        <v>1.8567509403060446E-2</v>
      </c>
      <c r="K435" s="561"/>
      <c r="L435" s="561"/>
      <c r="M435" s="1019" t="s">
        <v>233</v>
      </c>
      <c r="N435" s="1020"/>
      <c r="O435" s="583">
        <v>5.0555158984575826E-2</v>
      </c>
      <c r="P435" s="561"/>
      <c r="Q435" s="561"/>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A435" s="343"/>
      <c r="BB435" s="394"/>
      <c r="BC435" s="343"/>
      <c r="BD435" s="343"/>
      <c r="BE435" s="343"/>
      <c r="BF435" s="343"/>
      <c r="BG435" s="343"/>
      <c r="BH435" s="343"/>
      <c r="BI435" s="343"/>
      <c r="BJ435" s="343"/>
      <c r="BK435" s="343"/>
      <c r="BL435" s="343"/>
      <c r="BM435" s="343"/>
      <c r="BN435" s="343"/>
      <c r="BO435" s="343"/>
      <c r="BP435" s="343"/>
      <c r="BQ435" s="343"/>
      <c r="BR435" s="343"/>
      <c r="BS435" s="343"/>
      <c r="BT435" s="343"/>
      <c r="BU435" s="343"/>
      <c r="BV435" s="343"/>
      <c r="BW435" s="343"/>
      <c r="BX435" s="343"/>
      <c r="BY435" s="343"/>
      <c r="BZ435" s="344"/>
      <c r="CA435" s="344"/>
      <c r="CB435" s="344"/>
      <c r="CC435" s="344"/>
      <c r="CD435" s="344"/>
      <c r="CE435" s="344"/>
      <c r="CF435" s="344"/>
      <c r="CG435" s="344"/>
      <c r="CH435" s="344"/>
      <c r="CI435" s="344"/>
      <c r="CJ435" s="344"/>
      <c r="CK435" s="344"/>
      <c r="CL435" s="344"/>
      <c r="CM435" s="344"/>
      <c r="CN435" s="344"/>
      <c r="CO435" s="344"/>
      <c r="CP435" s="344"/>
      <c r="CQ435" s="344"/>
      <c r="CR435" s="344"/>
      <c r="CS435" s="344"/>
      <c r="CT435" s="344"/>
      <c r="CU435" s="344"/>
      <c r="CV435" s="344"/>
      <c r="CW435" s="344"/>
      <c r="CX435" s="344"/>
      <c r="CY435" s="344"/>
      <c r="CZ435" s="344"/>
    </row>
    <row r="436" s="348" customFormat="true" ht="25.15" customHeight="true" x14ac:dyDescent="0.2">
      <c r="B436" s="904"/>
      <c r="C436" s="1019" t="s">
        <v>217</v>
      </c>
      <c r="D436" s="1020"/>
      <c r="E436" s="581">
        <v>5.1566608731044745E-2</v>
      </c>
      <c r="F436" s="561"/>
      <c r="G436" s="561"/>
      <c r="H436" s="1019" t="s">
        <v>234</v>
      </c>
      <c r="I436" s="1020"/>
      <c r="J436" s="582">
        <v>5.1097703887095624E-3</v>
      </c>
      <c r="K436" s="561"/>
      <c r="L436" s="561"/>
      <c r="M436" s="1019" t="s">
        <v>227</v>
      </c>
      <c r="N436" s="1020"/>
      <c r="O436" s="583">
        <v>3.6032760089450382E-2</v>
      </c>
      <c r="P436" s="561"/>
      <c r="Q436" s="561"/>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A436" s="343"/>
      <c r="BB436" s="394"/>
      <c r="BC436" s="343"/>
      <c r="BD436" s="343"/>
      <c r="BE436" s="343"/>
      <c r="BF436" s="343"/>
      <c r="BG436" s="343"/>
      <c r="BH436" s="343"/>
      <c r="BI436" s="343"/>
      <c r="BJ436" s="343"/>
      <c r="BK436" s="343"/>
      <c r="BL436" s="343"/>
      <c r="BM436" s="343"/>
      <c r="BN436" s="343"/>
      <c r="BO436" s="343"/>
      <c r="BP436" s="343"/>
      <c r="BQ436" s="343"/>
      <c r="BR436" s="343"/>
      <c r="BS436" s="343"/>
      <c r="BT436" s="343"/>
      <c r="BU436" s="343"/>
      <c r="BV436" s="343"/>
      <c r="BW436" s="343"/>
      <c r="BX436" s="343"/>
      <c r="BY436" s="343"/>
      <c r="BZ436" s="344"/>
      <c r="CA436" s="344"/>
      <c r="CB436" s="344"/>
      <c r="CC436" s="344"/>
      <c r="CD436" s="344"/>
      <c r="CE436" s="344"/>
      <c r="CF436" s="344"/>
      <c r="CG436" s="344"/>
      <c r="CH436" s="344"/>
      <c r="CI436" s="344"/>
      <c r="CJ436" s="344"/>
      <c r="CK436" s="344"/>
      <c r="CL436" s="344"/>
      <c r="CM436" s="344"/>
      <c r="CN436" s="344"/>
      <c r="CO436" s="344"/>
      <c r="CP436" s="344"/>
      <c r="CQ436" s="344"/>
      <c r="CR436" s="344"/>
      <c r="CS436" s="344"/>
      <c r="CT436" s="344"/>
      <c r="CU436" s="344"/>
      <c r="CV436" s="344"/>
      <c r="CW436" s="344"/>
      <c r="CX436" s="344"/>
      <c r="CY436" s="344"/>
      <c r="CZ436" s="344"/>
    </row>
    <row r="437" s="348" customFormat="true" ht="25.15" customHeight="true" x14ac:dyDescent="0.2">
      <c r="B437" s="904"/>
      <c r="C437" s="1019" t="s">
        <v>224</v>
      </c>
      <c r="D437" s="1020"/>
      <c r="E437" s="581">
        <v>-4.8086739429591512E-2</v>
      </c>
      <c r="F437" s="561"/>
      <c r="G437" s="561"/>
      <c r="H437" s="1019" t="s">
        <v>235</v>
      </c>
      <c r="I437" s="1020"/>
      <c r="J437" s="584">
        <v>-1.6463944889977093E-3</v>
      </c>
      <c r="K437" s="561"/>
      <c r="L437" s="561"/>
      <c r="M437" s="1019" t="s">
        <v>224</v>
      </c>
      <c r="N437" s="1020"/>
      <c r="O437" s="583">
        <v>-3.5885646045616497E-2</v>
      </c>
      <c r="P437" s="561"/>
      <c r="Q437" s="561"/>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A437" s="343"/>
      <c r="BB437" s="394"/>
      <c r="BC437" s="343"/>
      <c r="BD437" s="343"/>
      <c r="BE437" s="343"/>
      <c r="BF437" s="343"/>
      <c r="BG437" s="343"/>
      <c r="BH437" s="343"/>
      <c r="BI437" s="343"/>
      <c r="BJ437" s="343"/>
      <c r="BK437" s="343"/>
      <c r="BL437" s="343"/>
      <c r="BM437" s="343"/>
      <c r="BN437" s="343"/>
      <c r="BO437" s="343"/>
      <c r="BP437" s="343"/>
      <c r="BQ437" s="343"/>
      <c r="BR437" s="343"/>
      <c r="BS437" s="343"/>
      <c r="BT437" s="343"/>
      <c r="BU437" s="343"/>
      <c r="BV437" s="343"/>
      <c r="BW437" s="343"/>
      <c r="BX437" s="343"/>
      <c r="BY437" s="343"/>
      <c r="BZ437" s="344"/>
      <c r="CA437" s="344"/>
      <c r="CB437" s="344"/>
      <c r="CC437" s="344"/>
      <c r="CD437" s="344"/>
      <c r="CE437" s="344"/>
      <c r="CF437" s="344"/>
      <c r="CG437" s="344"/>
      <c r="CH437" s="344"/>
      <c r="CI437" s="344"/>
      <c r="CJ437" s="344"/>
      <c r="CK437" s="344"/>
      <c r="CL437" s="344"/>
      <c r="CM437" s="344"/>
      <c r="CN437" s="344"/>
      <c r="CO437" s="344"/>
      <c r="CP437" s="344"/>
      <c r="CQ437" s="344"/>
      <c r="CR437" s="344"/>
      <c r="CS437" s="344"/>
      <c r="CT437" s="344"/>
      <c r="CU437" s="344"/>
      <c r="CV437" s="344"/>
      <c r="CW437" s="344"/>
      <c r="CX437" s="344"/>
      <c r="CY437" s="344"/>
      <c r="CZ437" s="344"/>
    </row>
    <row r="438" s="348" customFormat="true" ht="25.15" customHeight="true" x14ac:dyDescent="0.2">
      <c r="B438" s="904"/>
      <c r="C438" s="1019" t="s">
        <v>229</v>
      </c>
      <c r="D438" s="1020"/>
      <c r="E438" s="581">
        <v>-2.8877845640776223E-2</v>
      </c>
      <c r="F438" s="561"/>
      <c r="G438" s="561"/>
      <c r="H438" s="1028"/>
      <c r="I438" s="1020"/>
      <c r="J438" s="577"/>
      <c r="K438" s="561"/>
      <c r="L438" s="561"/>
      <c r="M438" s="1019" t="s">
        <v>229</v>
      </c>
      <c r="N438" s="1020"/>
      <c r="O438" s="583">
        <v>-2.5478912938477528E-2</v>
      </c>
      <c r="P438" s="561"/>
      <c r="Q438" s="561"/>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A438" s="343"/>
      <c r="BB438" s="394"/>
      <c r="BC438" s="343"/>
      <c r="BD438" s="343"/>
      <c r="BE438" s="343"/>
      <c r="BF438" s="343"/>
      <c r="BG438" s="343"/>
      <c r="BH438" s="343"/>
      <c r="BI438" s="343"/>
      <c r="BJ438" s="343"/>
      <c r="BK438" s="343"/>
      <c r="BL438" s="343"/>
      <c r="BM438" s="343"/>
      <c r="BN438" s="343"/>
      <c r="BO438" s="343"/>
      <c r="BP438" s="343"/>
      <c r="BQ438" s="343"/>
      <c r="BR438" s="343"/>
      <c r="BS438" s="343"/>
      <c r="BT438" s="343"/>
      <c r="BU438" s="343"/>
      <c r="BV438" s="343"/>
      <c r="BW438" s="343"/>
      <c r="BX438" s="343"/>
      <c r="BY438" s="343"/>
      <c r="BZ438" s="344"/>
      <c r="CA438" s="344"/>
      <c r="CB438" s="344"/>
      <c r="CC438" s="344"/>
      <c r="CD438" s="344"/>
      <c r="CE438" s="344"/>
      <c r="CF438" s="344"/>
      <c r="CG438" s="344"/>
      <c r="CH438" s="344"/>
      <c r="CI438" s="344"/>
      <c r="CJ438" s="344"/>
      <c r="CK438" s="344"/>
      <c r="CL438" s="344"/>
      <c r="CM438" s="344"/>
      <c r="CN438" s="344"/>
      <c r="CO438" s="344"/>
      <c r="CP438" s="344"/>
      <c r="CQ438" s="344"/>
      <c r="CR438" s="344"/>
      <c r="CS438" s="344"/>
      <c r="CT438" s="344"/>
      <c r="CU438" s="344"/>
      <c r="CV438" s="344"/>
      <c r="CW438" s="344"/>
      <c r="CX438" s="344"/>
      <c r="CY438" s="344"/>
      <c r="CZ438" s="344"/>
    </row>
    <row r="439" s="348" customFormat="true" ht="25.15" customHeight="true" x14ac:dyDescent="0.2">
      <c r="B439" s="904"/>
      <c r="C439" s="1019" t="s">
        <v>235</v>
      </c>
      <c r="D439" s="1020"/>
      <c r="E439" s="581">
        <v>1.2200652185706961E-2</v>
      </c>
      <c r="F439" s="561"/>
      <c r="G439" s="561"/>
      <c r="H439" s="1028"/>
      <c r="I439" s="1020"/>
      <c r="J439" s="577"/>
      <c r="K439" s="561"/>
      <c r="L439" s="561"/>
      <c r="M439" s="1019" t="s">
        <v>236</v>
      </c>
      <c r="N439" s="1020"/>
      <c r="O439" s="583">
        <v>2.3220327434897173E-2</v>
      </c>
      <c r="P439" s="561"/>
      <c r="Q439" s="561"/>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A439" s="343"/>
      <c r="BB439" s="394"/>
      <c r="BC439" s="343"/>
      <c r="BD439" s="343"/>
      <c r="BE439" s="343"/>
      <c r="BF439" s="343"/>
      <c r="BG439" s="343"/>
      <c r="BH439" s="343"/>
      <c r="BI439" s="343"/>
      <c r="BJ439" s="343"/>
      <c r="BK439" s="343"/>
      <c r="BL439" s="343"/>
      <c r="BM439" s="343"/>
      <c r="BN439" s="343"/>
      <c r="BO439" s="343"/>
      <c r="BP439" s="343"/>
      <c r="BQ439" s="343"/>
      <c r="BR439" s="343"/>
      <c r="BS439" s="343"/>
      <c r="BT439" s="343"/>
      <c r="BU439" s="343"/>
      <c r="BV439" s="343"/>
      <c r="BW439" s="343"/>
      <c r="BX439" s="343"/>
      <c r="BY439" s="343"/>
      <c r="BZ439" s="344"/>
      <c r="CA439" s="344"/>
      <c r="CB439" s="344"/>
      <c r="CC439" s="344"/>
      <c r="CD439" s="344"/>
      <c r="CE439" s="344"/>
      <c r="CF439" s="344"/>
      <c r="CG439" s="344"/>
      <c r="CH439" s="344"/>
      <c r="CI439" s="344"/>
      <c r="CJ439" s="344"/>
      <c r="CK439" s="344"/>
      <c r="CL439" s="344"/>
      <c r="CM439" s="344"/>
      <c r="CN439" s="344"/>
      <c r="CO439" s="344"/>
      <c r="CP439" s="344"/>
      <c r="CQ439" s="344"/>
      <c r="CR439" s="344"/>
      <c r="CS439" s="344"/>
      <c r="CT439" s="344"/>
      <c r="CU439" s="344"/>
      <c r="CV439" s="344"/>
      <c r="CW439" s="344"/>
      <c r="CX439" s="344"/>
      <c r="CY439" s="344"/>
      <c r="CZ439" s="344"/>
    </row>
    <row r="440" s="348" customFormat="true" ht="25.15" customHeight="true" x14ac:dyDescent="0.2">
      <c r="B440" s="904"/>
      <c r="C440" s="1019" t="s">
        <v>234</v>
      </c>
      <c r="D440" s="1020"/>
      <c r="E440" s="581">
        <v>7.1956955434926192E-3</v>
      </c>
      <c r="F440" s="561"/>
      <c r="G440" s="561"/>
      <c r="H440" s="1028"/>
      <c r="I440" s="1020"/>
      <c r="J440" s="561"/>
      <c r="K440" s="561"/>
      <c r="L440" s="561"/>
      <c r="M440" s="1019" t="s">
        <v>225</v>
      </c>
      <c r="N440" s="1020"/>
      <c r="O440" s="583">
        <v>1.9878726824157748E-2</v>
      </c>
      <c r="P440" s="561"/>
      <c r="Q440" s="561"/>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A440" s="343"/>
      <c r="BB440" s="394"/>
      <c r="BC440" s="343"/>
      <c r="BD440" s="343"/>
      <c r="BE440" s="343"/>
      <c r="BF440" s="343"/>
      <c r="BG440" s="343"/>
      <c r="BH440" s="343"/>
      <c r="BI440" s="343"/>
      <c r="BJ440" s="343"/>
      <c r="BK440" s="343"/>
      <c r="BL440" s="343"/>
      <c r="BM440" s="343"/>
      <c r="BN440" s="343"/>
      <c r="BO440" s="343"/>
      <c r="BP440" s="343"/>
      <c r="BQ440" s="343"/>
      <c r="BR440" s="343"/>
      <c r="BS440" s="343"/>
      <c r="BT440" s="343"/>
      <c r="BU440" s="343"/>
      <c r="BV440" s="343"/>
      <c r="BW440" s="343"/>
      <c r="BX440" s="343"/>
      <c r="BY440" s="343"/>
      <c r="BZ440" s="344"/>
      <c r="CA440" s="344"/>
      <c r="CB440" s="344"/>
      <c r="CC440" s="344"/>
      <c r="CD440" s="344"/>
      <c r="CE440" s="344"/>
      <c r="CF440" s="344"/>
      <c r="CG440" s="344"/>
      <c r="CH440" s="344"/>
      <c r="CI440" s="344"/>
      <c r="CJ440" s="344"/>
      <c r="CK440" s="344"/>
      <c r="CL440" s="344"/>
      <c r="CM440" s="344"/>
      <c r="CN440" s="344"/>
      <c r="CO440" s="344"/>
      <c r="CP440" s="344"/>
      <c r="CQ440" s="344"/>
      <c r="CR440" s="344"/>
      <c r="CS440" s="344"/>
      <c r="CT440" s="344"/>
      <c r="CU440" s="344"/>
      <c r="CV440" s="344"/>
      <c r="CW440" s="344"/>
      <c r="CX440" s="344"/>
      <c r="CY440" s="344"/>
      <c r="CZ440" s="344"/>
    </row>
    <row r="441" s="348" customFormat="true" ht="25.15" customHeight="true" x14ac:dyDescent="0.2">
      <c r="B441" s="904"/>
      <c r="C441" s="1019" t="s">
        <v>237</v>
      </c>
      <c r="D441" s="1020"/>
      <c r="E441" s="581">
        <v>5.7579231246837823E-3</v>
      </c>
      <c r="F441" s="561"/>
      <c r="G441" s="561"/>
      <c r="H441" s="1029" t="s">
        <v>238</v>
      </c>
      <c r="I441" s="1020"/>
      <c r="J441" s="1020"/>
      <c r="K441" s="561"/>
      <c r="L441" s="561"/>
      <c r="M441" s="1019" t="s">
        <v>216</v>
      </c>
      <c r="N441" s="1020"/>
      <c r="O441" s="583">
        <v>1.8449331324815483E-2</v>
      </c>
      <c r="P441" s="561"/>
      <c r="Q441" s="561"/>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A441" s="343"/>
      <c r="BB441" s="394"/>
      <c r="BC441" s="343"/>
      <c r="BD441" s="343"/>
      <c r="BE441" s="343"/>
      <c r="BF441" s="343"/>
      <c r="BG441" s="343"/>
      <c r="BH441" s="343"/>
      <c r="BI441" s="343"/>
      <c r="BJ441" s="343"/>
      <c r="BK441" s="343"/>
      <c r="BL441" s="343"/>
      <c r="BM441" s="343"/>
      <c r="BN441" s="343"/>
      <c r="BO441" s="343"/>
      <c r="BP441" s="343"/>
      <c r="BQ441" s="343"/>
      <c r="BR441" s="343"/>
      <c r="BS441" s="343"/>
      <c r="BT441" s="343"/>
      <c r="BU441" s="343"/>
      <c r="BV441" s="343"/>
      <c r="BW441" s="343"/>
      <c r="BX441" s="343"/>
      <c r="BY441" s="343"/>
      <c r="BZ441" s="344"/>
      <c r="CA441" s="344"/>
      <c r="CB441" s="344"/>
      <c r="CC441" s="344"/>
      <c r="CD441" s="344"/>
      <c r="CE441" s="344"/>
      <c r="CF441" s="344"/>
      <c r="CG441" s="344"/>
      <c r="CH441" s="344"/>
      <c r="CI441" s="344"/>
      <c r="CJ441" s="344"/>
      <c r="CK441" s="344"/>
      <c r="CL441" s="344"/>
      <c r="CM441" s="344"/>
      <c r="CN441" s="344"/>
      <c r="CO441" s="344"/>
      <c r="CP441" s="344"/>
      <c r="CQ441" s="344"/>
      <c r="CR441" s="344"/>
      <c r="CS441" s="344"/>
      <c r="CT441" s="344"/>
      <c r="CU441" s="344"/>
      <c r="CV441" s="344"/>
      <c r="CW441" s="344"/>
      <c r="CX441" s="344"/>
      <c r="CY441" s="344"/>
      <c r="CZ441" s="344"/>
    </row>
    <row r="442" s="348" customFormat="true" ht="25.15" customHeight="true" x14ac:dyDescent="0.2">
      <c r="B442" s="904"/>
      <c r="C442" s="1019" t="s">
        <v>239</v>
      </c>
      <c r="D442" s="1020"/>
      <c r="E442" s="581">
        <v>3.0253838621268044E-3</v>
      </c>
      <c r="F442" s="561"/>
      <c r="G442" s="561"/>
      <c r="H442" s="1028"/>
      <c r="I442" s="1020"/>
      <c r="J442" s="562" t="s">
        <v>240</v>
      </c>
      <c r="K442" s="561"/>
      <c r="L442" s="561"/>
      <c r="M442" s="1019" t="s">
        <v>237</v>
      </c>
      <c r="N442" s="1020"/>
      <c r="O442" s="583">
        <v>-9.2994585172873363E-3</v>
      </c>
      <c r="P442" s="561"/>
      <c r="Q442" s="561"/>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A442" s="343"/>
      <c r="BB442" s="394"/>
      <c r="BC442" s="343"/>
      <c r="BD442" s="343"/>
      <c r="BE442" s="343"/>
      <c r="BF442" s="343"/>
      <c r="BG442" s="343"/>
      <c r="BH442" s="343"/>
      <c r="BI442" s="343"/>
      <c r="BJ442" s="343"/>
      <c r="BK442" s="343"/>
      <c r="BL442" s="343"/>
      <c r="BM442" s="343"/>
      <c r="BN442" s="343"/>
      <c r="BO442" s="343"/>
      <c r="BP442" s="343"/>
      <c r="BQ442" s="343"/>
      <c r="BR442" s="343"/>
      <c r="BS442" s="343"/>
      <c r="BT442" s="343"/>
      <c r="BU442" s="343"/>
      <c r="BV442" s="343"/>
      <c r="BW442" s="343"/>
      <c r="BX442" s="343"/>
      <c r="BY442" s="343"/>
      <c r="BZ442" s="344"/>
      <c r="CA442" s="344"/>
      <c r="CB442" s="344"/>
      <c r="CC442" s="344"/>
      <c r="CD442" s="344"/>
      <c r="CE442" s="344"/>
      <c r="CF442" s="344"/>
      <c r="CG442" s="344"/>
      <c r="CH442" s="344"/>
      <c r="CI442" s="344"/>
      <c r="CJ442" s="344"/>
      <c r="CK442" s="344"/>
      <c r="CL442" s="344"/>
      <c r="CM442" s="344"/>
      <c r="CN442" s="344"/>
      <c r="CO442" s="344"/>
      <c r="CP442" s="344"/>
      <c r="CQ442" s="344"/>
      <c r="CR442" s="344"/>
      <c r="CS442" s="344"/>
      <c r="CT442" s="344"/>
      <c r="CU442" s="344"/>
      <c r="CV442" s="344"/>
      <c r="CW442" s="344"/>
      <c r="CX442" s="344"/>
      <c r="CY442" s="344"/>
      <c r="CZ442" s="344"/>
    </row>
    <row r="443" s="348" customFormat="true" ht="25.15" customHeight="true" x14ac:dyDescent="0.2">
      <c r="B443" s="904"/>
      <c r="C443" s="1019" t="s">
        <v>236</v>
      </c>
      <c r="D443" s="1020"/>
      <c r="E443" s="585">
        <v>1.3209029014432416E-3</v>
      </c>
      <c r="F443" s="561"/>
      <c r="G443" s="561"/>
      <c r="H443" s="1019" t="s">
        <v>213</v>
      </c>
      <c r="I443" s="1020"/>
      <c r="J443" s="579">
        <v>4.8551297379702152E-2</v>
      </c>
      <c r="K443" s="561"/>
      <c r="L443" s="561"/>
      <c r="M443" s="1019" t="s">
        <v>234</v>
      </c>
      <c r="N443" s="1020"/>
      <c r="O443" s="583">
        <v>6.7215164036484665E-3</v>
      </c>
      <c r="P443" s="561"/>
      <c r="Q443" s="561"/>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A443" s="343"/>
      <c r="BB443" s="394"/>
      <c r="BC443" s="343"/>
      <c r="BD443" s="343"/>
      <c r="BE443" s="343"/>
      <c r="BF443" s="343"/>
      <c r="BG443" s="343"/>
      <c r="BH443" s="343"/>
      <c r="BI443" s="343"/>
      <c r="BJ443" s="343"/>
      <c r="BK443" s="343"/>
      <c r="BL443" s="343"/>
      <c r="BM443" s="343"/>
      <c r="BN443" s="343"/>
      <c r="BO443" s="343"/>
      <c r="BP443" s="343"/>
      <c r="BQ443" s="343"/>
      <c r="BR443" s="343"/>
      <c r="BS443" s="343"/>
      <c r="BT443" s="343"/>
      <c r="BU443" s="343"/>
      <c r="BV443" s="343"/>
      <c r="BW443" s="343"/>
      <c r="BX443" s="343"/>
      <c r="BY443" s="343"/>
      <c r="BZ443" s="344"/>
      <c r="CA443" s="344"/>
      <c r="CB443" s="344"/>
      <c r="CC443" s="344"/>
      <c r="CD443" s="344"/>
      <c r="CE443" s="344"/>
      <c r="CF443" s="344"/>
      <c r="CG443" s="344"/>
      <c r="CH443" s="344"/>
      <c r="CI443" s="344"/>
      <c r="CJ443" s="344"/>
      <c r="CK443" s="344"/>
      <c r="CL443" s="344"/>
      <c r="CM443" s="344"/>
      <c r="CN443" s="344"/>
      <c r="CO443" s="344"/>
      <c r="CP443" s="344"/>
      <c r="CQ443" s="344"/>
      <c r="CR443" s="344"/>
      <c r="CS443" s="344"/>
      <c r="CT443" s="344"/>
      <c r="CU443" s="344"/>
      <c r="CV443" s="344"/>
      <c r="CW443" s="344"/>
      <c r="CX443" s="344"/>
      <c r="CY443" s="344"/>
      <c r="CZ443" s="344"/>
    </row>
    <row r="444" s="348" customFormat="true" ht="25.15" customHeight="true" x14ac:dyDescent="0.2">
      <c r="B444" s="904"/>
      <c r="C444" s="1028"/>
      <c r="D444" s="1020"/>
      <c r="E444" s="577"/>
      <c r="F444" s="561"/>
      <c r="G444" s="561"/>
      <c r="H444" s="1019" t="s">
        <v>206</v>
      </c>
      <c r="I444" s="1020"/>
      <c r="J444" s="582">
        <v>0.28033766282722739</v>
      </c>
      <c r="K444" s="561"/>
      <c r="L444" s="561"/>
      <c r="M444" s="1019" t="s">
        <v>235</v>
      </c>
      <c r="N444" s="1020"/>
      <c r="O444" s="583">
        <v>6.3086767306658291E-3</v>
      </c>
      <c r="P444" s="561"/>
      <c r="Q444" s="561"/>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A444" s="343"/>
      <c r="BB444" s="394"/>
      <c r="BC444" s="343"/>
      <c r="BD444" s="343"/>
      <c r="BE444" s="343"/>
      <c r="BF444" s="343"/>
      <c r="BG444" s="343"/>
      <c r="BH444" s="343"/>
      <c r="BI444" s="343"/>
      <c r="BJ444" s="343"/>
      <c r="BK444" s="343"/>
      <c r="BL444" s="343"/>
      <c r="BM444" s="343"/>
      <c r="BN444" s="343"/>
      <c r="BO444" s="343"/>
      <c r="BP444" s="343"/>
      <c r="BQ444" s="343"/>
      <c r="BR444" s="343"/>
      <c r="BS444" s="343"/>
      <c r="BT444" s="343"/>
      <c r="BU444" s="343"/>
      <c r="BV444" s="343"/>
      <c r="BW444" s="343"/>
      <c r="BX444" s="343"/>
      <c r="BY444" s="343"/>
      <c r="BZ444" s="344"/>
      <c r="CA444" s="344"/>
      <c r="CB444" s="344"/>
      <c r="CC444" s="344"/>
      <c r="CD444" s="344"/>
      <c r="CE444" s="344"/>
      <c r="CF444" s="344"/>
      <c r="CG444" s="344"/>
      <c r="CH444" s="344"/>
      <c r="CI444" s="344"/>
      <c r="CJ444" s="344"/>
      <c r="CK444" s="344"/>
      <c r="CL444" s="344"/>
      <c r="CM444" s="344"/>
      <c r="CN444" s="344"/>
      <c r="CO444" s="344"/>
      <c r="CP444" s="344"/>
      <c r="CQ444" s="344"/>
      <c r="CR444" s="344"/>
      <c r="CS444" s="344"/>
      <c r="CT444" s="344"/>
      <c r="CU444" s="344"/>
      <c r="CV444" s="344"/>
      <c r="CW444" s="344"/>
      <c r="CX444" s="344"/>
      <c r="CY444" s="344"/>
      <c r="CZ444" s="344"/>
    </row>
    <row r="445" s="348" customFormat="true" ht="25.15" customHeight="true" x14ac:dyDescent="0.2">
      <c r="B445" s="904"/>
      <c r="C445" s="1028"/>
      <c r="D445" s="1020"/>
      <c r="E445" s="577"/>
      <c r="F445" s="561"/>
      <c r="G445" s="561"/>
      <c r="H445" s="1019" t="s">
        <v>209</v>
      </c>
      <c r="I445" s="1020"/>
      <c r="J445" s="582">
        <v>0.22875623253772251</v>
      </c>
      <c r="K445" s="561"/>
      <c r="L445" s="561"/>
      <c r="M445" s="1019" t="s">
        <v>239</v>
      </c>
      <c r="N445" s="1020"/>
      <c r="O445" s="586">
        <v>2.0309603737609211E-3</v>
      </c>
      <c r="P445" s="561"/>
      <c r="Q445" s="561"/>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A445" s="343"/>
      <c r="BB445" s="394"/>
      <c r="BC445" s="343"/>
      <c r="BD445" s="343"/>
      <c r="BE445" s="343"/>
      <c r="BF445" s="343"/>
      <c r="BG445" s="343"/>
      <c r="BH445" s="343"/>
      <c r="BI445" s="343"/>
      <c r="BJ445" s="343"/>
      <c r="BK445" s="343"/>
      <c r="BL445" s="343"/>
      <c r="BM445" s="343"/>
      <c r="BN445" s="343"/>
      <c r="BO445" s="343"/>
      <c r="BP445" s="343"/>
      <c r="BQ445" s="343"/>
      <c r="BR445" s="343"/>
      <c r="BS445" s="343"/>
      <c r="BT445" s="343"/>
      <c r="BU445" s="343"/>
      <c r="BV445" s="343"/>
      <c r="BW445" s="343"/>
      <c r="BX445" s="343"/>
      <c r="BY445" s="343"/>
      <c r="BZ445" s="344"/>
      <c r="CA445" s="344"/>
      <c r="CB445" s="344"/>
      <c r="CC445" s="344"/>
      <c r="CD445" s="344"/>
      <c r="CE445" s="344"/>
      <c r="CF445" s="344"/>
      <c r="CG445" s="344"/>
      <c r="CH445" s="344"/>
      <c r="CI445" s="344"/>
      <c r="CJ445" s="344"/>
      <c r="CK445" s="344"/>
      <c r="CL445" s="344"/>
      <c r="CM445" s="344"/>
      <c r="CN445" s="344"/>
      <c r="CO445" s="344"/>
      <c r="CP445" s="344"/>
      <c r="CQ445" s="344"/>
      <c r="CR445" s="344"/>
      <c r="CS445" s="344"/>
      <c r="CT445" s="344"/>
      <c r="CU445" s="344"/>
      <c r="CV445" s="344"/>
      <c r="CW445" s="344"/>
      <c r="CX445" s="344"/>
      <c r="CY445" s="344"/>
      <c r="CZ445" s="344"/>
    </row>
    <row r="446" s="348" customFormat="true" ht="25.15" customHeight="true" x14ac:dyDescent="0.2">
      <c r="C446" s="1028"/>
      <c r="D446" s="1020"/>
      <c r="E446" s="561"/>
      <c r="F446" s="561"/>
      <c r="G446" s="561"/>
      <c r="H446" s="1019" t="s">
        <v>196</v>
      </c>
      <c r="I446" s="1020"/>
      <c r="J446" s="582">
        <v>0.45734710403680362</v>
      </c>
      <c r="K446" s="561"/>
      <c r="L446" s="561"/>
      <c r="M446" s="1028"/>
      <c r="N446" s="1020"/>
      <c r="O446" s="577"/>
      <c r="P446" s="561"/>
      <c r="Q446" s="561"/>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A446" s="343"/>
      <c r="BB446" s="394"/>
      <c r="BC446" s="343"/>
      <c r="BD446" s="343"/>
      <c r="BE446" s="343"/>
      <c r="BF446" s="343"/>
      <c r="BG446" s="343"/>
      <c r="BH446" s="343"/>
      <c r="BI446" s="343"/>
      <c r="BJ446" s="343"/>
      <c r="BK446" s="343"/>
      <c r="BL446" s="343"/>
      <c r="BM446" s="343"/>
      <c r="BN446" s="343"/>
      <c r="BO446" s="343"/>
      <c r="BP446" s="343"/>
      <c r="BQ446" s="343"/>
      <c r="BR446" s="343"/>
      <c r="BS446" s="343"/>
      <c r="BT446" s="343"/>
      <c r="BU446" s="343"/>
      <c r="BV446" s="343"/>
      <c r="BW446" s="343"/>
      <c r="BX446" s="343"/>
      <c r="BY446" s="343"/>
      <c r="BZ446" s="344"/>
      <c r="CA446" s="344"/>
      <c r="CB446" s="344"/>
      <c r="CC446" s="344"/>
      <c r="CD446" s="344"/>
      <c r="CE446" s="344"/>
      <c r="CF446" s="344"/>
      <c r="CG446" s="344"/>
      <c r="CH446" s="344"/>
      <c r="CI446" s="344"/>
      <c r="CJ446" s="344"/>
      <c r="CK446" s="344"/>
      <c r="CL446" s="344"/>
      <c r="CM446" s="344"/>
      <c r="CN446" s="344"/>
      <c r="CO446" s="344"/>
      <c r="CP446" s="344"/>
      <c r="CQ446" s="344"/>
      <c r="CR446" s="344"/>
      <c r="CS446" s="344"/>
      <c r="CT446" s="344"/>
      <c r="CU446" s="344"/>
      <c r="CV446" s="344"/>
      <c r="CW446" s="344"/>
      <c r="CX446" s="344"/>
      <c r="CY446" s="344"/>
      <c r="CZ446" s="344"/>
    </row>
    <row r="447" s="348" customFormat="true" ht="25.15" customHeight="true" x14ac:dyDescent="0.2">
      <c r="C447" s="1029" t="s">
        <v>238</v>
      </c>
      <c r="D447" s="1020"/>
      <c r="E447" s="1020"/>
      <c r="F447" s="561"/>
      <c r="G447" s="561"/>
      <c r="H447" s="1019" t="s">
        <v>217</v>
      </c>
      <c r="I447" s="1020"/>
      <c r="J447" s="582">
        <v>1.2229018882839648E-3</v>
      </c>
      <c r="K447" s="561"/>
      <c r="L447" s="561"/>
      <c r="M447" s="1028"/>
      <c r="N447" s="1020"/>
      <c r="O447" s="577"/>
      <c r="P447" s="561"/>
      <c r="Q447" s="561"/>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A447" s="343"/>
      <c r="BB447" s="394"/>
      <c r="BC447" s="343"/>
      <c r="BD447" s="343"/>
      <c r="BE447" s="343"/>
      <c r="BF447" s="343"/>
      <c r="BG447" s="343"/>
      <c r="BH447" s="343"/>
      <c r="BI447" s="343"/>
      <c r="BJ447" s="343"/>
      <c r="BK447" s="343"/>
      <c r="BL447" s="343"/>
      <c r="BM447" s="343"/>
      <c r="BN447" s="343"/>
      <c r="BO447" s="343"/>
      <c r="BP447" s="343"/>
      <c r="BQ447" s="343"/>
      <c r="BR447" s="343"/>
      <c r="BS447" s="343"/>
      <c r="BT447" s="343"/>
      <c r="BU447" s="343"/>
      <c r="BV447" s="343"/>
      <c r="BW447" s="343"/>
      <c r="BX447" s="343"/>
      <c r="BY447" s="343"/>
      <c r="BZ447" s="344"/>
      <c r="CA447" s="344"/>
      <c r="CB447" s="344"/>
      <c r="CC447" s="344"/>
      <c r="CD447" s="344"/>
      <c r="CE447" s="344"/>
      <c r="CF447" s="344"/>
      <c r="CG447" s="344"/>
      <c r="CH447" s="344"/>
      <c r="CI447" s="344"/>
      <c r="CJ447" s="344"/>
      <c r="CK447" s="344"/>
      <c r="CL447" s="344"/>
      <c r="CM447" s="344"/>
      <c r="CN447" s="344"/>
      <c r="CO447" s="344"/>
      <c r="CP447" s="344"/>
      <c r="CQ447" s="344"/>
      <c r="CR447" s="344"/>
      <c r="CS447" s="344"/>
      <c r="CT447" s="344"/>
      <c r="CU447" s="344"/>
      <c r="CV447" s="344"/>
      <c r="CW447" s="344"/>
      <c r="CX447" s="344"/>
      <c r="CY447" s="344"/>
      <c r="CZ447" s="344"/>
    </row>
    <row r="448" s="348" customFormat="true" ht="25.15" customHeight="true" x14ac:dyDescent="0.2">
      <c r="C448" s="1028"/>
      <c r="D448" s="1020"/>
      <c r="E448" s="563" t="s">
        <v>240</v>
      </c>
      <c r="F448" s="561"/>
      <c r="G448" s="561"/>
      <c r="H448" s="1019" t="s">
        <v>226</v>
      </c>
      <c r="I448" s="1020"/>
      <c r="J448" s="582">
        <v>1.2448807035973792E-3</v>
      </c>
      <c r="K448" s="561"/>
      <c r="L448" s="561"/>
      <c r="M448" s="1028"/>
      <c r="N448" s="1020"/>
      <c r="O448" s="561"/>
      <c r="P448" s="561"/>
      <c r="Q448" s="561"/>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A448" s="343"/>
      <c r="BB448" s="394"/>
      <c r="BC448" s="343"/>
      <c r="BD448" s="343"/>
      <c r="BE448" s="343"/>
      <c r="BF448" s="343"/>
      <c r="BG448" s="343"/>
      <c r="BH448" s="343"/>
      <c r="BI448" s="343"/>
      <c r="BJ448" s="343"/>
      <c r="BK448" s="343"/>
      <c r="BL448" s="343"/>
      <c r="BM448" s="343"/>
      <c r="BN448" s="343"/>
      <c r="BO448" s="343"/>
      <c r="BP448" s="343"/>
      <c r="BQ448" s="343"/>
      <c r="BR448" s="343"/>
      <c r="BS448" s="343"/>
      <c r="BT448" s="343"/>
      <c r="BU448" s="343"/>
      <c r="BV448" s="343"/>
      <c r="BW448" s="343"/>
      <c r="BX448" s="343"/>
      <c r="BY448" s="343"/>
      <c r="BZ448" s="344"/>
      <c r="CA448" s="344"/>
      <c r="CB448" s="344"/>
      <c r="CC448" s="344"/>
      <c r="CD448" s="344"/>
      <c r="CE448" s="344"/>
      <c r="CF448" s="344"/>
      <c r="CG448" s="344"/>
      <c r="CH448" s="344"/>
      <c r="CI448" s="344"/>
      <c r="CJ448" s="344"/>
      <c r="CK448" s="344"/>
      <c r="CL448" s="344"/>
      <c r="CM448" s="344"/>
      <c r="CN448" s="344"/>
      <c r="CO448" s="344"/>
      <c r="CP448" s="344"/>
      <c r="CQ448" s="344"/>
      <c r="CR448" s="344"/>
      <c r="CS448" s="344"/>
      <c r="CT448" s="344"/>
      <c r="CU448" s="344"/>
      <c r="CV448" s="344"/>
      <c r="CW448" s="344"/>
      <c r="CX448" s="344"/>
      <c r="CY448" s="344"/>
      <c r="CZ448" s="344"/>
    </row>
    <row r="449" s="348" customFormat="true" ht="25.15" customHeight="true" x14ac:dyDescent="0.2">
      <c r="C449" s="1019" t="s">
        <v>213</v>
      </c>
      <c r="D449" s="1020"/>
      <c r="E449" s="578">
        <v>0.11943113064226916</v>
      </c>
      <c r="F449" s="561"/>
      <c r="G449" s="561"/>
      <c r="H449" s="1019" t="s">
        <v>215</v>
      </c>
      <c r="I449" s="1020"/>
      <c r="J449" s="582">
        <v>0.13951527071764805</v>
      </c>
      <c r="K449" s="561"/>
      <c r="L449" s="561"/>
      <c r="M449" s="1029" t="s">
        <v>238</v>
      </c>
      <c r="N449" s="1020"/>
      <c r="O449" s="1020"/>
      <c r="P449" s="561"/>
      <c r="Q449" s="561"/>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A449" s="343"/>
      <c r="BB449" s="394"/>
      <c r="BC449" s="343"/>
      <c r="BD449" s="343"/>
      <c r="BE449" s="343"/>
      <c r="BF449" s="343"/>
      <c r="BG449" s="343"/>
      <c r="BH449" s="343"/>
      <c r="BI449" s="343"/>
      <c r="BJ449" s="343"/>
      <c r="BK449" s="343"/>
      <c r="BL449" s="343"/>
      <c r="BM449" s="343"/>
      <c r="BN449" s="343"/>
      <c r="BO449" s="343"/>
      <c r="BP449" s="343"/>
      <c r="BQ449" s="343"/>
      <c r="BR449" s="343"/>
      <c r="BS449" s="343"/>
      <c r="BT449" s="343"/>
      <c r="BU449" s="343"/>
      <c r="BV449" s="343"/>
      <c r="BW449" s="343"/>
      <c r="BX449" s="343"/>
      <c r="BY449" s="343"/>
      <c r="BZ449" s="344"/>
      <c r="CA449" s="344"/>
      <c r="CB449" s="344"/>
      <c r="CC449" s="344"/>
      <c r="CD449" s="344"/>
      <c r="CE449" s="344"/>
      <c r="CF449" s="344"/>
      <c r="CG449" s="344"/>
      <c r="CH449" s="344"/>
      <c r="CI449" s="344"/>
      <c r="CJ449" s="344"/>
      <c r="CK449" s="344"/>
      <c r="CL449" s="344"/>
      <c r="CM449" s="344"/>
      <c r="CN449" s="344"/>
      <c r="CO449" s="344"/>
      <c r="CP449" s="344"/>
      <c r="CQ449" s="344"/>
      <c r="CR449" s="344"/>
      <c r="CS449" s="344"/>
      <c r="CT449" s="344"/>
      <c r="CU449" s="344"/>
      <c r="CV449" s="344"/>
      <c r="CW449" s="344"/>
      <c r="CX449" s="344"/>
      <c r="CY449" s="344"/>
      <c r="CZ449" s="344"/>
    </row>
    <row r="450" s="348" customFormat="true" ht="25.15" customHeight="true" x14ac:dyDescent="0.2">
      <c r="C450" s="1019" t="s">
        <v>206</v>
      </c>
      <c r="D450" s="1020"/>
      <c r="E450" s="581">
        <v>0.29433839797944422</v>
      </c>
      <c r="F450" s="561"/>
      <c r="G450" s="561"/>
      <c r="H450" s="1019" t="s">
        <v>201</v>
      </c>
      <c r="I450" s="1020"/>
      <c r="J450" s="582">
        <v>0.36718999852658241</v>
      </c>
      <c r="K450" s="561"/>
      <c r="L450" s="561"/>
      <c r="M450" s="1028"/>
      <c r="N450" s="1020"/>
      <c r="O450" s="564" t="s">
        <v>240</v>
      </c>
      <c r="P450" s="561"/>
      <c r="Q450" s="561"/>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A450" s="343"/>
      <c r="BB450" s="394"/>
      <c r="BC450" s="343"/>
      <c r="BD450" s="343"/>
      <c r="BE450" s="343"/>
      <c r="BF450" s="343"/>
      <c r="BG450" s="343"/>
      <c r="BH450" s="343"/>
      <c r="BI450" s="343"/>
      <c r="BJ450" s="343"/>
      <c r="BK450" s="343"/>
      <c r="BL450" s="343"/>
      <c r="BM450" s="343"/>
      <c r="BN450" s="343"/>
      <c r="BO450" s="343"/>
      <c r="BP450" s="343"/>
      <c r="BQ450" s="343"/>
      <c r="BR450" s="343"/>
      <c r="BS450" s="343"/>
      <c r="BT450" s="343"/>
      <c r="BU450" s="343"/>
      <c r="BV450" s="343"/>
      <c r="BW450" s="343"/>
      <c r="BX450" s="343"/>
      <c r="BY450" s="343"/>
      <c r="BZ450" s="344"/>
      <c r="CA450" s="344"/>
      <c r="CB450" s="344"/>
      <c r="CC450" s="344"/>
      <c r="CD450" s="344"/>
      <c r="CE450" s="344"/>
      <c r="CF450" s="344"/>
      <c r="CG450" s="344"/>
      <c r="CH450" s="344"/>
      <c r="CI450" s="344"/>
      <c r="CJ450" s="344"/>
      <c r="CK450" s="344"/>
      <c r="CL450" s="344"/>
      <c r="CM450" s="344"/>
      <c r="CN450" s="344"/>
      <c r="CO450" s="344"/>
      <c r="CP450" s="344"/>
      <c r="CQ450" s="344"/>
      <c r="CR450" s="344"/>
      <c r="CS450" s="344"/>
      <c r="CT450" s="344"/>
      <c r="CU450" s="344"/>
      <c r="CV450" s="344"/>
      <c r="CW450" s="344"/>
      <c r="CX450" s="344"/>
      <c r="CY450" s="344"/>
      <c r="CZ450" s="344"/>
    </row>
    <row r="451" s="348" customFormat="true" ht="25.15" customHeight="true" x14ac:dyDescent="0.2">
      <c r="C451" s="1019" t="s">
        <v>209</v>
      </c>
      <c r="D451" s="1020"/>
      <c r="E451" s="581">
        <v>0.24246609048632578</v>
      </c>
      <c r="F451" s="561"/>
      <c r="G451" s="561"/>
      <c r="H451" s="1019" t="s">
        <v>211</v>
      </c>
      <c r="I451" s="1020"/>
      <c r="J451" s="582">
        <v>0.24324905546612491</v>
      </c>
      <c r="K451" s="561"/>
      <c r="L451" s="561"/>
      <c r="M451" s="1019" t="s">
        <v>213</v>
      </c>
      <c r="N451" s="1020"/>
      <c r="O451" s="580">
        <v>0.16872131555619732</v>
      </c>
      <c r="P451" s="561"/>
      <c r="Q451" s="561"/>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A451" s="343"/>
      <c r="BB451" s="394"/>
      <c r="BC451" s="343"/>
      <c r="BD451" s="343"/>
      <c r="BE451" s="343"/>
      <c r="BF451" s="343"/>
      <c r="BG451" s="343"/>
      <c r="BH451" s="343"/>
      <c r="BI451" s="343"/>
      <c r="BJ451" s="343"/>
      <c r="BK451" s="343"/>
      <c r="BL451" s="343"/>
      <c r="BM451" s="343"/>
      <c r="BN451" s="343"/>
      <c r="BO451" s="343"/>
      <c r="BP451" s="343"/>
      <c r="BQ451" s="343"/>
      <c r="BR451" s="343"/>
      <c r="BS451" s="343"/>
      <c r="BT451" s="343"/>
      <c r="BU451" s="343"/>
      <c r="BV451" s="343"/>
      <c r="BW451" s="343"/>
      <c r="BX451" s="343"/>
      <c r="BY451" s="343"/>
      <c r="BZ451" s="344"/>
      <c r="CA451" s="344"/>
      <c r="CB451" s="344"/>
      <c r="CC451" s="344"/>
      <c r="CD451" s="344"/>
      <c r="CE451" s="344"/>
      <c r="CF451" s="344"/>
      <c r="CG451" s="344"/>
      <c r="CH451" s="344"/>
      <c r="CI451" s="344"/>
      <c r="CJ451" s="344"/>
      <c r="CK451" s="344"/>
      <c r="CL451" s="344"/>
      <c r="CM451" s="344"/>
      <c r="CN451" s="344"/>
      <c r="CO451" s="344"/>
      <c r="CP451" s="344"/>
      <c r="CQ451" s="344"/>
      <c r="CR451" s="344"/>
      <c r="CS451" s="344"/>
      <c r="CT451" s="344"/>
      <c r="CU451" s="344"/>
      <c r="CV451" s="344"/>
      <c r="CW451" s="344"/>
      <c r="CX451" s="344"/>
      <c r="CY451" s="344"/>
      <c r="CZ451" s="344"/>
    </row>
    <row r="452" s="348" customFormat="true" ht="25.15" customHeight="true" x14ac:dyDescent="0.2">
      <c r="C452" s="1019" t="s">
        <v>196</v>
      </c>
      <c r="D452" s="1020"/>
      <c r="E452" s="581">
        <v>0.55769941489616082</v>
      </c>
      <c r="F452" s="561"/>
      <c r="G452" s="561"/>
      <c r="H452" s="1019" t="s">
        <v>205</v>
      </c>
      <c r="I452" s="1020"/>
      <c r="J452" s="582">
        <v>0.35141949346072665</v>
      </c>
      <c r="K452" s="561"/>
      <c r="L452" s="561"/>
      <c r="M452" s="1019" t="s">
        <v>206</v>
      </c>
      <c r="N452" s="1020"/>
      <c r="O452" s="583">
        <v>0.31055813048513631</v>
      </c>
      <c r="P452" s="561"/>
      <c r="Q452" s="561"/>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A452" s="343"/>
      <c r="BB452" s="394"/>
      <c r="BC452" s="343"/>
      <c r="BD452" s="343"/>
      <c r="BE452" s="343"/>
      <c r="BF452" s="343"/>
      <c r="BG452" s="343"/>
      <c r="BH452" s="343"/>
      <c r="BI452" s="343"/>
      <c r="BJ452" s="343"/>
      <c r="BK452" s="343"/>
      <c r="BL452" s="343"/>
      <c r="BM452" s="343"/>
      <c r="BN452" s="343"/>
      <c r="BO452" s="343"/>
      <c r="BP452" s="343"/>
      <c r="BQ452" s="343"/>
      <c r="BR452" s="343"/>
      <c r="BS452" s="343"/>
      <c r="BT452" s="343"/>
      <c r="BU452" s="343"/>
      <c r="BV452" s="343"/>
      <c r="BW452" s="343"/>
      <c r="BX452" s="343"/>
      <c r="BY452" s="343"/>
      <c r="BZ452" s="344"/>
      <c r="CA452" s="344"/>
      <c r="CB452" s="344"/>
      <c r="CC452" s="344"/>
      <c r="CD452" s="344"/>
      <c r="CE452" s="344"/>
      <c r="CF452" s="344"/>
      <c r="CG452" s="344"/>
      <c r="CH452" s="344"/>
      <c r="CI452" s="344"/>
      <c r="CJ452" s="344"/>
      <c r="CK452" s="344"/>
      <c r="CL452" s="344"/>
      <c r="CM452" s="344"/>
      <c r="CN452" s="344"/>
      <c r="CO452" s="344"/>
      <c r="CP452" s="344"/>
      <c r="CQ452" s="344"/>
      <c r="CR452" s="344"/>
      <c r="CS452" s="344"/>
      <c r="CT452" s="344"/>
      <c r="CU452" s="344"/>
      <c r="CV452" s="344"/>
      <c r="CW452" s="344"/>
      <c r="CX452" s="344"/>
      <c r="CY452" s="344"/>
      <c r="CZ452" s="344"/>
    </row>
    <row r="453" s="348" customFormat="true" ht="25.15" customHeight="true" x14ac:dyDescent="0.2">
      <c r="C453" s="1019" t="s">
        <v>217</v>
      </c>
      <c r="D453" s="1020"/>
      <c r="E453" s="581">
        <v>2.6591151360206601E-3</v>
      </c>
      <c r="F453" s="561"/>
      <c r="G453" s="561"/>
      <c r="H453" s="1019" t="s">
        <v>197</v>
      </c>
      <c r="I453" s="1020"/>
      <c r="J453" s="582">
        <v>0.48720320129172745</v>
      </c>
      <c r="K453" s="561"/>
      <c r="L453" s="561"/>
      <c r="M453" s="1019" t="s">
        <v>209</v>
      </c>
      <c r="N453" s="1020"/>
      <c r="O453" s="583">
        <v>0.28270692548147475</v>
      </c>
      <c r="P453" s="561"/>
      <c r="Q453" s="561"/>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A453" s="343"/>
      <c r="BB453" s="394"/>
      <c r="BC453" s="343"/>
      <c r="BD453" s="343"/>
      <c r="BE453" s="343"/>
      <c r="BF453" s="343"/>
      <c r="BG453" s="343"/>
      <c r="BH453" s="343"/>
      <c r="BI453" s="343"/>
      <c r="BJ453" s="343"/>
      <c r="BK453" s="343"/>
      <c r="BL453" s="343"/>
      <c r="BM453" s="343"/>
      <c r="BN453" s="343"/>
      <c r="BO453" s="343"/>
      <c r="BP453" s="343"/>
      <c r="BQ453" s="343"/>
      <c r="BR453" s="343"/>
      <c r="BS453" s="343"/>
      <c r="BT453" s="343"/>
      <c r="BU453" s="343"/>
      <c r="BV453" s="343"/>
      <c r="BW453" s="343"/>
      <c r="BX453" s="343"/>
      <c r="BY453" s="343"/>
      <c r="BZ453" s="344"/>
      <c r="CA453" s="344"/>
      <c r="CB453" s="344"/>
      <c r="CC453" s="344"/>
      <c r="CD453" s="344"/>
      <c r="CE453" s="344"/>
      <c r="CF453" s="344"/>
      <c r="CG453" s="344"/>
      <c r="CH453" s="344"/>
      <c r="CI453" s="344"/>
      <c r="CJ453" s="344"/>
      <c r="CK453" s="344"/>
      <c r="CL453" s="344"/>
      <c r="CM453" s="344"/>
      <c r="CN453" s="344"/>
      <c r="CO453" s="344"/>
      <c r="CP453" s="344"/>
      <c r="CQ453" s="344"/>
      <c r="CR453" s="344"/>
      <c r="CS453" s="344"/>
      <c r="CT453" s="344"/>
      <c r="CU453" s="344"/>
      <c r="CV453" s="344"/>
      <c r="CW453" s="344"/>
      <c r="CX453" s="344"/>
      <c r="CY453" s="344"/>
      <c r="CZ453" s="344"/>
    </row>
    <row r="454" s="348" customFormat="true" ht="25.15" customHeight="true" x14ac:dyDescent="0.2">
      <c r="C454" s="1019" t="s">
        <v>226</v>
      </c>
      <c r="D454" s="1020"/>
      <c r="E454" s="581">
        <v>4.2513634184356058E-3</v>
      </c>
      <c r="F454" s="561"/>
      <c r="G454" s="561"/>
      <c r="H454" s="1019" t="s">
        <v>222</v>
      </c>
      <c r="I454" s="1020"/>
      <c r="J454" s="582">
        <v>4.9410320136028918E-2</v>
      </c>
      <c r="K454" s="561"/>
      <c r="L454" s="561"/>
      <c r="M454" s="1019" t="s">
        <v>196</v>
      </c>
      <c r="N454" s="1020"/>
      <c r="O454" s="583">
        <v>0.49732587536100153</v>
      </c>
      <c r="P454" s="561"/>
      <c r="Q454" s="561"/>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A454" s="343"/>
      <c r="BB454" s="394"/>
      <c r="BC454" s="343"/>
      <c r="BD454" s="343"/>
      <c r="BE454" s="343"/>
      <c r="BF454" s="343"/>
      <c r="BG454" s="343"/>
      <c r="BH454" s="343"/>
      <c r="BI454" s="343"/>
      <c r="BJ454" s="343"/>
      <c r="BK454" s="343"/>
      <c r="BL454" s="343"/>
      <c r="BM454" s="343"/>
      <c r="BN454" s="343"/>
      <c r="BO454" s="343"/>
      <c r="BP454" s="343"/>
      <c r="BQ454" s="343"/>
      <c r="BR454" s="343"/>
      <c r="BS454" s="343"/>
      <c r="BT454" s="343"/>
      <c r="BU454" s="343"/>
      <c r="BV454" s="343"/>
      <c r="BW454" s="343"/>
      <c r="BX454" s="343"/>
      <c r="BY454" s="343"/>
      <c r="BZ454" s="344"/>
      <c r="CA454" s="344"/>
      <c r="CB454" s="344"/>
      <c r="CC454" s="344"/>
      <c r="CD454" s="344"/>
      <c r="CE454" s="344"/>
      <c r="CF454" s="344"/>
      <c r="CG454" s="344"/>
      <c r="CH454" s="344"/>
      <c r="CI454" s="344"/>
      <c r="CJ454" s="344"/>
      <c r="CK454" s="344"/>
      <c r="CL454" s="344"/>
      <c r="CM454" s="344"/>
      <c r="CN454" s="344"/>
      <c r="CO454" s="344"/>
      <c r="CP454" s="344"/>
      <c r="CQ454" s="344"/>
      <c r="CR454" s="344"/>
      <c r="CS454" s="344"/>
      <c r="CT454" s="344"/>
      <c r="CU454" s="344"/>
      <c r="CV454" s="344"/>
      <c r="CW454" s="344"/>
      <c r="CX454" s="344"/>
      <c r="CY454" s="344"/>
      <c r="CZ454" s="344"/>
    </row>
    <row r="455" s="348" customFormat="true" ht="25.15" customHeight="true" x14ac:dyDescent="0.2">
      <c r="C455" s="1019" t="s">
        <v>215</v>
      </c>
      <c r="D455" s="1020"/>
      <c r="E455" s="581">
        <v>0.10854487925979907</v>
      </c>
      <c r="F455" s="561"/>
      <c r="G455" s="561"/>
      <c r="H455" s="1019" t="s">
        <v>208</v>
      </c>
      <c r="I455" s="1020"/>
      <c r="J455" s="582">
        <v>0.25776697400705223</v>
      </c>
      <c r="K455" s="561"/>
      <c r="L455" s="561"/>
      <c r="M455" s="1019" t="s">
        <v>217</v>
      </c>
      <c r="N455" s="1020"/>
      <c r="O455" s="583">
        <v>6.4526002799332127E-2</v>
      </c>
      <c r="P455" s="561"/>
      <c r="Q455" s="561"/>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A455" s="343"/>
      <c r="BB455" s="394"/>
      <c r="BC455" s="343"/>
      <c r="BD455" s="343"/>
      <c r="BE455" s="343"/>
      <c r="BF455" s="343"/>
      <c r="BG455" s="343"/>
      <c r="BH455" s="343"/>
      <c r="BI455" s="343"/>
      <c r="BJ455" s="343"/>
      <c r="BK455" s="343"/>
      <c r="BL455" s="343"/>
      <c r="BM455" s="343"/>
      <c r="BN455" s="343"/>
      <c r="BO455" s="343"/>
      <c r="BP455" s="343"/>
      <c r="BQ455" s="343"/>
      <c r="BR455" s="343"/>
      <c r="BS455" s="343"/>
      <c r="BT455" s="343"/>
      <c r="BU455" s="343"/>
      <c r="BV455" s="343"/>
      <c r="BW455" s="343"/>
      <c r="BX455" s="343"/>
      <c r="BY455" s="343"/>
      <c r="BZ455" s="344"/>
      <c r="CA455" s="344"/>
      <c r="CB455" s="344"/>
      <c r="CC455" s="344"/>
      <c r="CD455" s="344"/>
      <c r="CE455" s="344"/>
      <c r="CF455" s="344"/>
      <c r="CG455" s="344"/>
      <c r="CH455" s="344"/>
      <c r="CI455" s="344"/>
      <c r="CJ455" s="344"/>
      <c r="CK455" s="344"/>
      <c r="CL455" s="344"/>
      <c r="CM455" s="344"/>
      <c r="CN455" s="344"/>
      <c r="CO455" s="344"/>
      <c r="CP455" s="344"/>
      <c r="CQ455" s="344"/>
      <c r="CR455" s="344"/>
      <c r="CS455" s="344"/>
      <c r="CT455" s="344"/>
      <c r="CU455" s="344"/>
      <c r="CV455" s="344"/>
      <c r="CW455" s="344"/>
      <c r="CX455" s="344"/>
      <c r="CY455" s="344"/>
      <c r="CZ455" s="344"/>
    </row>
    <row r="456" s="348" customFormat="true" ht="25.15" customHeight="true" x14ac:dyDescent="0.2">
      <c r="C456" s="1019" t="s">
        <v>201</v>
      </c>
      <c r="D456" s="1020"/>
      <c r="E456" s="581">
        <v>0.3920184020681049</v>
      </c>
      <c r="F456" s="561"/>
      <c r="G456" s="561"/>
      <c r="H456" s="1019" t="s">
        <v>202</v>
      </c>
      <c r="I456" s="1020"/>
      <c r="J456" s="582">
        <v>3.8998917127079543E-4</v>
      </c>
      <c r="K456" s="561"/>
      <c r="L456" s="561"/>
      <c r="M456" s="1019" t="s">
        <v>226</v>
      </c>
      <c r="N456" s="1020"/>
      <c r="O456" s="583">
        <v>1.9388197306894533E-2</v>
      </c>
      <c r="P456" s="561"/>
      <c r="Q456" s="561"/>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A456" s="343"/>
      <c r="BB456" s="394"/>
      <c r="BC456" s="343"/>
      <c r="BD456" s="343"/>
      <c r="BE456" s="343"/>
      <c r="BF456" s="343"/>
      <c r="BG456" s="343"/>
      <c r="BH456" s="343"/>
      <c r="BI456" s="343"/>
      <c r="BJ456" s="343"/>
      <c r="BK456" s="343"/>
      <c r="BL456" s="343"/>
      <c r="BM456" s="343"/>
      <c r="BN456" s="343"/>
      <c r="BO456" s="343"/>
      <c r="BP456" s="343"/>
      <c r="BQ456" s="343"/>
      <c r="BR456" s="343"/>
      <c r="BS456" s="343"/>
      <c r="BT456" s="343"/>
      <c r="BU456" s="343"/>
      <c r="BV456" s="343"/>
      <c r="BW456" s="343"/>
      <c r="BX456" s="343"/>
      <c r="BY456" s="343"/>
      <c r="BZ456" s="344"/>
      <c r="CA456" s="344"/>
      <c r="CB456" s="344"/>
      <c r="CC456" s="344"/>
      <c r="CD456" s="344"/>
      <c r="CE456" s="344"/>
      <c r="CF456" s="344"/>
      <c r="CG456" s="344"/>
      <c r="CH456" s="344"/>
      <c r="CI456" s="344"/>
      <c r="CJ456" s="344"/>
      <c r="CK456" s="344"/>
      <c r="CL456" s="344"/>
      <c r="CM456" s="344"/>
      <c r="CN456" s="344"/>
      <c r="CO456" s="344"/>
      <c r="CP456" s="344"/>
      <c r="CQ456" s="344"/>
      <c r="CR456" s="344"/>
      <c r="CS456" s="344"/>
      <c r="CT456" s="344"/>
      <c r="CU456" s="344"/>
      <c r="CV456" s="344"/>
      <c r="CW456" s="344"/>
      <c r="CX456" s="344"/>
      <c r="CY456" s="344"/>
      <c r="CZ456" s="344"/>
    </row>
    <row r="457" s="348" customFormat="true" ht="25.15" customHeight="true" x14ac:dyDescent="0.2">
      <c r="C457" s="1019" t="s">
        <v>211</v>
      </c>
      <c r="D457" s="1020"/>
      <c r="E457" s="581">
        <v>0.23165331778572329</v>
      </c>
      <c r="F457" s="561"/>
      <c r="G457" s="561"/>
      <c r="H457" s="1019" t="s">
        <v>233</v>
      </c>
      <c r="I457" s="1020"/>
      <c r="J457" s="582">
        <v>3.4475240543273804E-4</v>
      </c>
      <c r="K457" s="561"/>
      <c r="L457" s="561"/>
      <c r="M457" s="1019" t="s">
        <v>215</v>
      </c>
      <c r="N457" s="1020"/>
      <c r="O457" s="583">
        <v>3.6062861778263927E-2</v>
      </c>
      <c r="P457" s="561"/>
      <c r="Q457" s="561"/>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A457" s="343"/>
      <c r="BB457" s="394"/>
      <c r="BC457" s="343"/>
      <c r="BD457" s="343"/>
      <c r="BE457" s="343"/>
      <c r="BF457" s="343"/>
      <c r="BG457" s="343"/>
      <c r="BH457" s="343"/>
      <c r="BI457" s="343"/>
      <c r="BJ457" s="343"/>
      <c r="BK457" s="343"/>
      <c r="BL457" s="343"/>
      <c r="BM457" s="343"/>
      <c r="BN457" s="343"/>
      <c r="BO457" s="343"/>
      <c r="BP457" s="343"/>
      <c r="BQ457" s="343"/>
      <c r="BR457" s="343"/>
      <c r="BS457" s="343"/>
      <c r="BT457" s="343"/>
      <c r="BU457" s="343"/>
      <c r="BV457" s="343"/>
      <c r="BW457" s="343"/>
      <c r="BX457" s="343"/>
      <c r="BY457" s="343"/>
      <c r="BZ457" s="344"/>
      <c r="CA457" s="344"/>
      <c r="CB457" s="344"/>
      <c r="CC457" s="344"/>
      <c r="CD457" s="344"/>
      <c r="CE457" s="344"/>
      <c r="CF457" s="344"/>
      <c r="CG457" s="344"/>
      <c r="CH457" s="344"/>
      <c r="CI457" s="344"/>
      <c r="CJ457" s="344"/>
      <c r="CK457" s="344"/>
      <c r="CL457" s="344"/>
      <c r="CM457" s="344"/>
      <c r="CN457" s="344"/>
      <c r="CO457" s="344"/>
      <c r="CP457" s="344"/>
      <c r="CQ457" s="344"/>
      <c r="CR457" s="344"/>
      <c r="CS457" s="344"/>
      <c r="CT457" s="344"/>
      <c r="CU457" s="344"/>
      <c r="CV457" s="344"/>
      <c r="CW457" s="344"/>
      <c r="CX457" s="344"/>
      <c r="CY457" s="344"/>
      <c r="CZ457" s="344"/>
    </row>
    <row r="458" s="348" customFormat="true" ht="25.15" customHeight="true" x14ac:dyDescent="0.2">
      <c r="C458" s="1019" t="s">
        <v>205</v>
      </c>
      <c r="D458" s="1020"/>
      <c r="E458" s="581">
        <v>0.36779447238603952</v>
      </c>
      <c r="F458" s="561"/>
      <c r="G458" s="561"/>
      <c r="H458" s="1019" t="s">
        <v>218</v>
      </c>
      <c r="I458" s="1020"/>
      <c r="J458" s="582">
        <v>7.9077735864274468E-2</v>
      </c>
      <c r="K458" s="561"/>
      <c r="L458" s="561"/>
      <c r="M458" s="1019" t="s">
        <v>201</v>
      </c>
      <c r="N458" s="1020"/>
      <c r="O458" s="583">
        <v>0.22318519488369404</v>
      </c>
      <c r="P458" s="561"/>
      <c r="Q458" s="561"/>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A458" s="343"/>
      <c r="BB458" s="394"/>
      <c r="BC458" s="343"/>
      <c r="BD458" s="343"/>
      <c r="BE458" s="343"/>
      <c r="BF458" s="343"/>
      <c r="BG458" s="343"/>
      <c r="BH458" s="343"/>
      <c r="BI458" s="343"/>
      <c r="BJ458" s="343"/>
      <c r="BK458" s="343"/>
      <c r="BL458" s="343"/>
      <c r="BM458" s="343"/>
      <c r="BN458" s="343"/>
      <c r="BO458" s="343"/>
      <c r="BP458" s="343"/>
      <c r="BQ458" s="343"/>
      <c r="BR458" s="343"/>
      <c r="BS458" s="343"/>
      <c r="BT458" s="343"/>
      <c r="BU458" s="343"/>
      <c r="BV458" s="343"/>
      <c r="BW458" s="343"/>
      <c r="BX458" s="343"/>
      <c r="BY458" s="343"/>
      <c r="BZ458" s="344"/>
      <c r="CA458" s="344"/>
      <c r="CB458" s="344"/>
      <c r="CC458" s="344"/>
      <c r="CD458" s="344"/>
      <c r="CE458" s="344"/>
      <c r="CF458" s="344"/>
      <c r="CG458" s="344"/>
      <c r="CH458" s="344"/>
      <c r="CI458" s="344"/>
      <c r="CJ458" s="344"/>
      <c r="CK458" s="344"/>
      <c r="CL458" s="344"/>
      <c r="CM458" s="344"/>
      <c r="CN458" s="344"/>
      <c r="CO458" s="344"/>
      <c r="CP458" s="344"/>
      <c r="CQ458" s="344"/>
      <c r="CR458" s="344"/>
      <c r="CS458" s="344"/>
      <c r="CT458" s="344"/>
      <c r="CU458" s="344"/>
      <c r="CV458" s="344"/>
      <c r="CW458" s="344"/>
      <c r="CX458" s="344"/>
      <c r="CY458" s="344"/>
      <c r="CZ458" s="344"/>
    </row>
    <row r="459" s="348" customFormat="true" ht="25.15" customHeight="true" x14ac:dyDescent="0.2">
      <c r="C459" s="1019" t="s">
        <v>197</v>
      </c>
      <c r="D459" s="1020"/>
      <c r="E459" s="581">
        <v>0.52367997122012078</v>
      </c>
      <c r="F459" s="561"/>
      <c r="G459" s="561"/>
      <c r="H459" s="1019" t="s">
        <v>212</v>
      </c>
      <c r="I459" s="1020"/>
      <c r="J459" s="582">
        <v>0.20045977606372947</v>
      </c>
      <c r="K459" s="561"/>
      <c r="L459" s="561"/>
      <c r="M459" s="1019" t="s">
        <v>211</v>
      </c>
      <c r="N459" s="1020"/>
      <c r="O459" s="583">
        <v>9.1188439321943093E-2</v>
      </c>
      <c r="P459" s="561"/>
      <c r="Q459" s="561"/>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A459" s="343"/>
      <c r="BB459" s="394"/>
      <c r="BC459" s="343"/>
      <c r="BD459" s="343"/>
      <c r="BE459" s="343"/>
      <c r="BF459" s="343"/>
      <c r="BG459" s="343"/>
      <c r="BH459" s="343"/>
      <c r="BI459" s="343"/>
      <c r="BJ459" s="343"/>
      <c r="BK459" s="343"/>
      <c r="BL459" s="343"/>
      <c r="BM459" s="343"/>
      <c r="BN459" s="343"/>
      <c r="BO459" s="343"/>
      <c r="BP459" s="343"/>
      <c r="BQ459" s="343"/>
      <c r="BR459" s="343"/>
      <c r="BS459" s="343"/>
      <c r="BT459" s="343"/>
      <c r="BU459" s="343"/>
      <c r="BV459" s="343"/>
      <c r="BW459" s="343"/>
      <c r="BX459" s="343"/>
      <c r="BY459" s="343"/>
      <c r="BZ459" s="344"/>
      <c r="CA459" s="344"/>
      <c r="CB459" s="344"/>
      <c r="CC459" s="344"/>
      <c r="CD459" s="344"/>
      <c r="CE459" s="344"/>
      <c r="CF459" s="344"/>
      <c r="CG459" s="344"/>
      <c r="CH459" s="344"/>
      <c r="CI459" s="344"/>
      <c r="CJ459" s="344"/>
      <c r="CK459" s="344"/>
      <c r="CL459" s="344"/>
      <c r="CM459" s="344"/>
      <c r="CN459" s="344"/>
      <c r="CO459" s="344"/>
      <c r="CP459" s="344"/>
      <c r="CQ459" s="344"/>
      <c r="CR459" s="344"/>
      <c r="CS459" s="344"/>
      <c r="CT459" s="344"/>
      <c r="CU459" s="344"/>
      <c r="CV459" s="344"/>
      <c r="CW459" s="344"/>
      <c r="CX459" s="344"/>
      <c r="CY459" s="344"/>
      <c r="CZ459" s="344"/>
    </row>
    <row r="460" s="348" customFormat="true" ht="25.15" customHeight="true" x14ac:dyDescent="0.2">
      <c r="C460" s="1019" t="s">
        <v>222</v>
      </c>
      <c r="D460" s="1020"/>
      <c r="E460" s="581">
        <v>6.5438668050532708E-2</v>
      </c>
      <c r="F460" s="561"/>
      <c r="G460" s="561"/>
      <c r="H460" s="1019" t="s">
        <v>204</v>
      </c>
      <c r="I460" s="1020"/>
      <c r="J460" s="582">
        <v>0.18541166899405817</v>
      </c>
      <c r="K460" s="561"/>
      <c r="L460" s="561"/>
      <c r="M460" s="1019" t="s">
        <v>205</v>
      </c>
      <c r="N460" s="1020"/>
      <c r="O460" s="583">
        <v>0.32625325013434092</v>
      </c>
      <c r="P460" s="561"/>
      <c r="Q460" s="561"/>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A460" s="343"/>
      <c r="BB460" s="394"/>
      <c r="BC460" s="343"/>
      <c r="BD460" s="343"/>
      <c r="BE460" s="343"/>
      <c r="BF460" s="343"/>
      <c r="BG460" s="343"/>
      <c r="BH460" s="343"/>
      <c r="BI460" s="343"/>
      <c r="BJ460" s="343"/>
      <c r="BK460" s="343"/>
      <c r="BL460" s="343"/>
      <c r="BM460" s="343"/>
      <c r="BN460" s="343"/>
      <c r="BO460" s="343"/>
      <c r="BP460" s="343"/>
      <c r="BQ460" s="343"/>
      <c r="BR460" s="343"/>
      <c r="BS460" s="343"/>
      <c r="BT460" s="343"/>
      <c r="BU460" s="343"/>
      <c r="BV460" s="343"/>
      <c r="BW460" s="343"/>
      <c r="BX460" s="343"/>
      <c r="BY460" s="343"/>
      <c r="BZ460" s="344"/>
      <c r="CA460" s="344"/>
      <c r="CB460" s="344"/>
      <c r="CC460" s="344"/>
      <c r="CD460" s="344"/>
      <c r="CE460" s="344"/>
      <c r="CF460" s="344"/>
      <c r="CG460" s="344"/>
      <c r="CH460" s="344"/>
      <c r="CI460" s="344"/>
      <c r="CJ460" s="344"/>
      <c r="CK460" s="344"/>
      <c r="CL460" s="344"/>
      <c r="CM460" s="344"/>
      <c r="CN460" s="344"/>
      <c r="CO460" s="344"/>
      <c r="CP460" s="344"/>
      <c r="CQ460" s="344"/>
      <c r="CR460" s="344"/>
      <c r="CS460" s="344"/>
      <c r="CT460" s="344"/>
      <c r="CU460" s="344"/>
      <c r="CV460" s="344"/>
      <c r="CW460" s="344"/>
      <c r="CX460" s="344"/>
      <c r="CY460" s="344"/>
      <c r="CZ460" s="344"/>
    </row>
    <row r="461" s="348" customFormat="true" ht="25.15" customHeight="true" x14ac:dyDescent="0.2">
      <c r="C461" s="1019" t="s">
        <v>208</v>
      </c>
      <c r="D461" s="1020"/>
      <c r="E461" s="581">
        <v>0.22872383540923472</v>
      </c>
      <c r="F461" s="561"/>
      <c r="G461" s="561"/>
      <c r="H461" s="1019" t="s">
        <v>234</v>
      </c>
      <c r="I461" s="1020"/>
      <c r="J461" s="587">
        <v>2.6109753425333071E-5</v>
      </c>
      <c r="K461" s="561"/>
      <c r="L461" s="561"/>
      <c r="M461" s="1019" t="s">
        <v>197</v>
      </c>
      <c r="N461" s="1020"/>
      <c r="O461" s="583">
        <v>0.28269429110870842</v>
      </c>
      <c r="P461" s="561"/>
      <c r="Q461" s="561"/>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A461" s="343"/>
      <c r="BB461" s="394"/>
      <c r="BC461" s="343"/>
      <c r="BD461" s="343"/>
      <c r="BE461" s="343"/>
      <c r="BF461" s="343"/>
      <c r="BG461" s="343"/>
      <c r="BH461" s="343"/>
      <c r="BI461" s="343"/>
      <c r="BJ461" s="343"/>
      <c r="BK461" s="343"/>
      <c r="BL461" s="343"/>
      <c r="BM461" s="343"/>
      <c r="BN461" s="343"/>
      <c r="BO461" s="343"/>
      <c r="BP461" s="343"/>
      <c r="BQ461" s="343"/>
      <c r="BR461" s="343"/>
      <c r="BS461" s="343"/>
      <c r="BT461" s="343"/>
      <c r="BU461" s="343"/>
      <c r="BV461" s="343"/>
      <c r="BW461" s="343"/>
      <c r="BX461" s="343"/>
      <c r="BY461" s="343"/>
      <c r="BZ461" s="344"/>
      <c r="CA461" s="344"/>
      <c r="CB461" s="344"/>
      <c r="CC461" s="344"/>
      <c r="CD461" s="344"/>
      <c r="CE461" s="344"/>
      <c r="CF461" s="344"/>
      <c r="CG461" s="344"/>
      <c r="CH461" s="344"/>
      <c r="CI461" s="344"/>
      <c r="CJ461" s="344"/>
      <c r="CK461" s="344"/>
      <c r="CL461" s="344"/>
      <c r="CM461" s="344"/>
      <c r="CN461" s="344"/>
      <c r="CO461" s="344"/>
      <c r="CP461" s="344"/>
      <c r="CQ461" s="344"/>
      <c r="CR461" s="344"/>
      <c r="CS461" s="344"/>
      <c r="CT461" s="344"/>
      <c r="CU461" s="344"/>
      <c r="CV461" s="344"/>
      <c r="CW461" s="344"/>
      <c r="CX461" s="344"/>
      <c r="CY461" s="344"/>
      <c r="CZ461" s="344"/>
    </row>
    <row r="462" s="348" customFormat="true" ht="25.15" customHeight="true" x14ac:dyDescent="0.2">
      <c r="C462" s="1019" t="s">
        <v>202</v>
      </c>
      <c r="D462" s="1020"/>
      <c r="E462" s="581">
        <v>0.117736137154154</v>
      </c>
      <c r="F462" s="561"/>
      <c r="G462" s="561"/>
      <c r="H462" s="1019" t="s">
        <v>227</v>
      </c>
      <c r="I462" s="1020"/>
      <c r="J462" s="582">
        <v>4.1879993049680053E-3</v>
      </c>
      <c r="K462" s="561"/>
      <c r="L462" s="561"/>
      <c r="M462" s="1019" t="s">
        <v>222</v>
      </c>
      <c r="N462" s="1020"/>
      <c r="O462" s="583">
        <v>5.5546138760891171E-2</v>
      </c>
      <c r="P462" s="561"/>
      <c r="Q462" s="561"/>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A462" s="343"/>
      <c r="BB462" s="394"/>
      <c r="BC462" s="343"/>
      <c r="BD462" s="343"/>
      <c r="BE462" s="343"/>
      <c r="BF462" s="343"/>
      <c r="BG462" s="343"/>
      <c r="BH462" s="343"/>
      <c r="BI462" s="343"/>
      <c r="BJ462" s="343"/>
      <c r="BK462" s="343"/>
      <c r="BL462" s="343"/>
      <c r="BM462" s="343"/>
      <c r="BN462" s="343"/>
      <c r="BO462" s="343"/>
      <c r="BP462" s="343"/>
      <c r="BQ462" s="343"/>
      <c r="BR462" s="343"/>
      <c r="BS462" s="343"/>
      <c r="BT462" s="343"/>
      <c r="BU462" s="343"/>
      <c r="BV462" s="343"/>
      <c r="BW462" s="343"/>
      <c r="BX462" s="343"/>
      <c r="BY462" s="343"/>
      <c r="BZ462" s="344"/>
      <c r="CA462" s="344"/>
      <c r="CB462" s="344"/>
      <c r="CC462" s="344"/>
      <c r="CD462" s="344"/>
      <c r="CE462" s="344"/>
      <c r="CF462" s="344"/>
      <c r="CG462" s="344"/>
      <c r="CH462" s="344"/>
      <c r="CI462" s="344"/>
      <c r="CJ462" s="344"/>
      <c r="CK462" s="344"/>
      <c r="CL462" s="344"/>
      <c r="CM462" s="344"/>
      <c r="CN462" s="344"/>
      <c r="CO462" s="344"/>
      <c r="CP462" s="344"/>
      <c r="CQ462" s="344"/>
      <c r="CR462" s="344"/>
      <c r="CS462" s="344"/>
      <c r="CT462" s="344"/>
      <c r="CU462" s="344"/>
      <c r="CV462" s="344"/>
      <c r="CW462" s="344"/>
      <c r="CX462" s="344"/>
      <c r="CY462" s="344"/>
      <c r="CZ462" s="344"/>
    </row>
    <row r="463" s="348" customFormat="true" ht="25.15" customHeight="true" x14ac:dyDescent="0.2">
      <c r="C463" s="1019" t="s">
        <v>212</v>
      </c>
      <c r="D463" s="1020"/>
      <c r="E463" s="581">
        <v>0.11513006504442452</v>
      </c>
      <c r="F463" s="561"/>
      <c r="G463" s="561"/>
      <c r="H463" s="1019" t="s">
        <v>221</v>
      </c>
      <c r="I463" s="1020"/>
      <c r="J463" s="582">
        <v>6.7562817909133668E-2</v>
      </c>
      <c r="K463" s="561"/>
      <c r="L463" s="561"/>
      <c r="M463" s="1019" t="s">
        <v>208</v>
      </c>
      <c r="N463" s="1020"/>
      <c r="O463" s="583">
        <v>6.1027498312900295E-2</v>
      </c>
      <c r="P463" s="561"/>
      <c r="Q463" s="561"/>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A463" s="343"/>
      <c r="BB463" s="394"/>
      <c r="BC463" s="343"/>
      <c r="BD463" s="343"/>
      <c r="BE463" s="343"/>
      <c r="BF463" s="343"/>
      <c r="BG463" s="343"/>
      <c r="BH463" s="343"/>
      <c r="BI463" s="343"/>
      <c r="BJ463" s="343"/>
      <c r="BK463" s="343"/>
      <c r="BL463" s="343"/>
      <c r="BM463" s="343"/>
      <c r="BN463" s="343"/>
      <c r="BO463" s="343"/>
      <c r="BP463" s="343"/>
      <c r="BQ463" s="343"/>
      <c r="BR463" s="343"/>
      <c r="BS463" s="343"/>
      <c r="BT463" s="343"/>
      <c r="BU463" s="343"/>
      <c r="BV463" s="343"/>
      <c r="BW463" s="343"/>
      <c r="BX463" s="343"/>
      <c r="BY463" s="343"/>
      <c r="BZ463" s="344"/>
      <c r="CA463" s="344"/>
      <c r="CB463" s="344"/>
      <c r="CC463" s="344"/>
      <c r="CD463" s="344"/>
      <c r="CE463" s="344"/>
      <c r="CF463" s="344"/>
      <c r="CG463" s="344"/>
      <c r="CH463" s="344"/>
      <c r="CI463" s="344"/>
      <c r="CJ463" s="344"/>
      <c r="CK463" s="344"/>
      <c r="CL463" s="344"/>
      <c r="CM463" s="344"/>
      <c r="CN463" s="344"/>
      <c r="CO463" s="344"/>
      <c r="CP463" s="344"/>
      <c r="CQ463" s="344"/>
      <c r="CR463" s="344"/>
      <c r="CS463" s="344"/>
      <c r="CT463" s="344"/>
      <c r="CU463" s="344"/>
      <c r="CV463" s="344"/>
      <c r="CW463" s="344"/>
      <c r="CX463" s="344"/>
      <c r="CY463" s="344"/>
      <c r="CZ463" s="344"/>
    </row>
    <row r="464" s="348" customFormat="true" ht="25.15" customHeight="true" x14ac:dyDescent="0.2">
      <c r="C464" s="1019" t="s">
        <v>204</v>
      </c>
      <c r="D464" s="1020"/>
      <c r="E464" s="581">
        <v>0.38901218893512229</v>
      </c>
      <c r="F464" s="561"/>
      <c r="G464" s="561"/>
      <c r="H464" s="1019" t="s">
        <v>207</v>
      </c>
      <c r="I464" s="1020"/>
      <c r="J464" s="582">
        <v>2.7380274116500774E-3</v>
      </c>
      <c r="K464" s="561"/>
      <c r="L464" s="561"/>
      <c r="M464" s="1019" t="s">
        <v>202</v>
      </c>
      <c r="N464" s="1020"/>
      <c r="O464" s="583">
        <v>0.4084682617659518</v>
      </c>
      <c r="P464" s="561"/>
      <c r="Q464" s="561"/>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A464" s="343"/>
      <c r="BB464" s="394"/>
      <c r="BC464" s="343"/>
      <c r="BD464" s="343"/>
      <c r="BE464" s="343"/>
      <c r="BF464" s="343"/>
      <c r="BG464" s="343"/>
      <c r="BH464" s="343"/>
      <c r="BI464" s="343"/>
      <c r="BJ464" s="343"/>
      <c r="BK464" s="343"/>
      <c r="BL464" s="343"/>
      <c r="BM464" s="343"/>
      <c r="BN464" s="343"/>
      <c r="BO464" s="343"/>
      <c r="BP464" s="343"/>
      <c r="BQ464" s="343"/>
      <c r="BR464" s="343"/>
      <c r="BS464" s="343"/>
      <c r="BT464" s="343"/>
      <c r="BU464" s="343"/>
      <c r="BV464" s="343"/>
      <c r="BW464" s="343"/>
      <c r="BX464" s="343"/>
      <c r="BY464" s="343"/>
      <c r="BZ464" s="344"/>
      <c r="CA464" s="344"/>
      <c r="CB464" s="344"/>
      <c r="CC464" s="344"/>
      <c r="CD464" s="344"/>
      <c r="CE464" s="344"/>
      <c r="CF464" s="344"/>
      <c r="CG464" s="344"/>
      <c r="CH464" s="344"/>
      <c r="CI464" s="344"/>
      <c r="CJ464" s="344"/>
      <c r="CK464" s="344"/>
      <c r="CL464" s="344"/>
      <c r="CM464" s="344"/>
      <c r="CN464" s="344"/>
      <c r="CO464" s="344"/>
      <c r="CP464" s="344"/>
      <c r="CQ464" s="344"/>
      <c r="CR464" s="344"/>
      <c r="CS464" s="344"/>
      <c r="CT464" s="344"/>
      <c r="CU464" s="344"/>
      <c r="CV464" s="344"/>
      <c r="CW464" s="344"/>
      <c r="CX464" s="344"/>
      <c r="CY464" s="344"/>
      <c r="CZ464" s="344"/>
    </row>
    <row r="465" s="348" customFormat="true" ht="25.15" customHeight="true" x14ac:dyDescent="0.2">
      <c r="C465" s="1019" t="s">
        <v>234</v>
      </c>
      <c r="D465" s="1020"/>
      <c r="E465" s="588">
        <v>5.177803435463954E-5</v>
      </c>
      <c r="F465" s="561"/>
      <c r="G465" s="561"/>
      <c r="H465" s="1019" t="s">
        <v>216</v>
      </c>
      <c r="I465" s="1020"/>
      <c r="J465" s="582">
        <v>0.13754910388724798</v>
      </c>
      <c r="K465" s="561"/>
      <c r="L465" s="561"/>
      <c r="M465" s="1019" t="s">
        <v>233</v>
      </c>
      <c r="N465" s="1020"/>
      <c r="O465" s="583">
        <v>2.5558240999557381E-3</v>
      </c>
      <c r="P465" s="561"/>
      <c r="Q465" s="561"/>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A465" s="343"/>
      <c r="BB465" s="394"/>
      <c r="BC465" s="343"/>
      <c r="BD465" s="343"/>
      <c r="BE465" s="343"/>
      <c r="BF465" s="343"/>
      <c r="BG465" s="343"/>
      <c r="BH465" s="343"/>
      <c r="BI465" s="343"/>
      <c r="BJ465" s="343"/>
      <c r="BK465" s="343"/>
      <c r="BL465" s="343"/>
      <c r="BM465" s="343"/>
      <c r="BN465" s="343"/>
      <c r="BO465" s="343"/>
      <c r="BP465" s="343"/>
      <c r="BQ465" s="343"/>
      <c r="BR465" s="343"/>
      <c r="BS465" s="343"/>
      <c r="BT465" s="343"/>
      <c r="BU465" s="343"/>
      <c r="BV465" s="343"/>
      <c r="BW465" s="343"/>
      <c r="BX465" s="343"/>
      <c r="BY465" s="343"/>
      <c r="BZ465" s="344"/>
      <c r="CA465" s="344"/>
      <c r="CB465" s="344"/>
      <c r="CC465" s="344"/>
      <c r="CD465" s="344"/>
      <c r="CE465" s="344"/>
      <c r="CF465" s="344"/>
      <c r="CG465" s="344"/>
      <c r="CH465" s="344"/>
      <c r="CI465" s="344"/>
      <c r="CJ465" s="344"/>
      <c r="CK465" s="344"/>
      <c r="CL465" s="344"/>
      <c r="CM465" s="344"/>
      <c r="CN465" s="344"/>
      <c r="CO465" s="344"/>
      <c r="CP465" s="344"/>
      <c r="CQ465" s="344"/>
      <c r="CR465" s="344"/>
      <c r="CS465" s="344"/>
      <c r="CT465" s="344"/>
      <c r="CU465" s="344"/>
      <c r="CV465" s="344"/>
      <c r="CW465" s="344"/>
      <c r="CX465" s="344"/>
      <c r="CY465" s="344"/>
      <c r="CZ465" s="344"/>
    </row>
    <row r="466" s="348" customFormat="true" ht="25.15" customHeight="true" x14ac:dyDescent="0.2">
      <c r="C466" s="1019" t="s">
        <v>227</v>
      </c>
      <c r="D466" s="1020"/>
      <c r="E466" s="581">
        <v>4.5678861788845324E-3</v>
      </c>
      <c r="F466" s="561"/>
      <c r="G466" s="561"/>
      <c r="H466" s="1019" t="s">
        <v>220</v>
      </c>
      <c r="I466" s="1020"/>
      <c r="J466" s="582">
        <v>6.9078497470449363E-2</v>
      </c>
      <c r="K466" s="561"/>
      <c r="L466" s="561"/>
      <c r="M466" s="1019" t="s">
        <v>218</v>
      </c>
      <c r="N466" s="1020"/>
      <c r="O466" s="583">
        <v>1.813616091429383E-2</v>
      </c>
      <c r="P466" s="561"/>
      <c r="Q466" s="561"/>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A466" s="343"/>
      <c r="BB466" s="394"/>
      <c r="BC466" s="343"/>
      <c r="BD466" s="343"/>
      <c r="BE466" s="343"/>
      <c r="BF466" s="343"/>
      <c r="BG466" s="343"/>
      <c r="BH466" s="343"/>
      <c r="BI466" s="343"/>
      <c r="BJ466" s="343"/>
      <c r="BK466" s="343"/>
      <c r="BL466" s="343"/>
      <c r="BM466" s="343"/>
      <c r="BN466" s="343"/>
      <c r="BO466" s="343"/>
      <c r="BP466" s="343"/>
      <c r="BQ466" s="343"/>
      <c r="BR466" s="343"/>
      <c r="BS466" s="343"/>
      <c r="BT466" s="343"/>
      <c r="BU466" s="343"/>
      <c r="BV466" s="343"/>
      <c r="BW466" s="343"/>
      <c r="BX466" s="343"/>
      <c r="BY466" s="343"/>
      <c r="BZ466" s="344"/>
      <c r="CA466" s="344"/>
      <c r="CB466" s="344"/>
      <c r="CC466" s="344"/>
      <c r="CD466" s="344"/>
      <c r="CE466" s="344"/>
      <c r="CF466" s="344"/>
      <c r="CG466" s="344"/>
      <c r="CH466" s="344"/>
      <c r="CI466" s="344"/>
      <c r="CJ466" s="344"/>
      <c r="CK466" s="344"/>
      <c r="CL466" s="344"/>
      <c r="CM466" s="344"/>
      <c r="CN466" s="344"/>
      <c r="CO466" s="344"/>
      <c r="CP466" s="344"/>
      <c r="CQ466" s="344"/>
      <c r="CR466" s="344"/>
      <c r="CS466" s="344"/>
      <c r="CT466" s="344"/>
      <c r="CU466" s="344"/>
      <c r="CV466" s="344"/>
      <c r="CW466" s="344"/>
      <c r="CX466" s="344"/>
      <c r="CY466" s="344"/>
      <c r="CZ466" s="344"/>
    </row>
    <row r="467" s="348" customFormat="true" ht="25.15" customHeight="true" x14ac:dyDescent="0.2">
      <c r="C467" s="1019" t="s">
        <v>221</v>
      </c>
      <c r="D467" s="1020"/>
      <c r="E467" s="581">
        <v>5.5445918058207803E-2</v>
      </c>
      <c r="F467" s="561"/>
      <c r="G467" s="561"/>
      <c r="H467" s="1019" t="s">
        <v>225</v>
      </c>
      <c r="I467" s="1020"/>
      <c r="J467" s="582">
        <v>5.8747047228320656E-3</v>
      </c>
      <c r="K467" s="561"/>
      <c r="L467" s="561"/>
      <c r="M467" s="1019" t="s">
        <v>212</v>
      </c>
      <c r="N467" s="1020"/>
      <c r="O467" s="583">
        <v>8.5009382355657442E-2</v>
      </c>
      <c r="P467" s="561"/>
      <c r="Q467" s="561"/>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A467" s="343"/>
      <c r="BB467" s="394"/>
      <c r="BC467" s="343"/>
      <c r="BD467" s="343"/>
      <c r="BE467" s="343"/>
      <c r="BF467" s="343"/>
      <c r="BG467" s="343"/>
      <c r="BH467" s="343"/>
      <c r="BI467" s="343"/>
      <c r="BJ467" s="343"/>
      <c r="BK467" s="343"/>
      <c r="BL467" s="343"/>
      <c r="BM467" s="343"/>
      <c r="BN467" s="343"/>
      <c r="BO467" s="343"/>
      <c r="BP467" s="343"/>
      <c r="BQ467" s="343"/>
      <c r="BR467" s="343"/>
      <c r="BS467" s="343"/>
      <c r="BT467" s="343"/>
      <c r="BU467" s="343"/>
      <c r="BV467" s="343"/>
      <c r="BW467" s="343"/>
      <c r="BX467" s="343"/>
      <c r="BY467" s="343"/>
      <c r="BZ467" s="344"/>
      <c r="CA467" s="344"/>
      <c r="CB467" s="344"/>
      <c r="CC467" s="344"/>
      <c r="CD467" s="344"/>
      <c r="CE467" s="344"/>
      <c r="CF467" s="344"/>
      <c r="CG467" s="344"/>
      <c r="CH467" s="344"/>
      <c r="CI467" s="344"/>
      <c r="CJ467" s="344"/>
      <c r="CK467" s="344"/>
      <c r="CL467" s="344"/>
      <c r="CM467" s="344"/>
      <c r="CN467" s="344"/>
      <c r="CO467" s="344"/>
      <c r="CP467" s="344"/>
      <c r="CQ467" s="344"/>
      <c r="CR467" s="344"/>
      <c r="CS467" s="344"/>
      <c r="CT467" s="344"/>
      <c r="CU467" s="344"/>
      <c r="CV467" s="344"/>
      <c r="CW467" s="344"/>
      <c r="CX467" s="344"/>
      <c r="CY467" s="344"/>
      <c r="CZ467" s="344"/>
    </row>
    <row r="468" s="348" customFormat="true" ht="25.15" customHeight="true" x14ac:dyDescent="0.2">
      <c r="C468" s="1019" t="s">
        <v>207</v>
      </c>
      <c r="D468" s="1020"/>
      <c r="E468" s="581">
        <v>0.21740554724822184</v>
      </c>
      <c r="F468" s="561"/>
      <c r="G468" s="561"/>
      <c r="H468" s="1019" t="s">
        <v>235</v>
      </c>
      <c r="I468" s="1020"/>
      <c r="J468" s="587">
        <v>2.7106148134020283E-6</v>
      </c>
      <c r="K468" s="561"/>
      <c r="L468" s="561"/>
      <c r="M468" s="1019" t="s">
        <v>204</v>
      </c>
      <c r="N468" s="1020"/>
      <c r="O468" s="583">
        <v>0.37531115500668644</v>
      </c>
      <c r="P468" s="561"/>
      <c r="Q468" s="561"/>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A468" s="343"/>
      <c r="BB468" s="394"/>
      <c r="BC468" s="343"/>
      <c r="BD468" s="343"/>
      <c r="BE468" s="343"/>
      <c r="BF468" s="343"/>
      <c r="BG468" s="343"/>
      <c r="BH468" s="343"/>
      <c r="BI468" s="343"/>
      <c r="BJ468" s="343"/>
      <c r="BK468" s="343"/>
      <c r="BL468" s="343"/>
      <c r="BM468" s="343"/>
      <c r="BN468" s="343"/>
      <c r="BO468" s="343"/>
      <c r="BP468" s="343"/>
      <c r="BQ468" s="343"/>
      <c r="BR468" s="343"/>
      <c r="BS468" s="343"/>
      <c r="BT468" s="343"/>
      <c r="BU468" s="343"/>
      <c r="BV468" s="343"/>
      <c r="BW468" s="343"/>
      <c r="BX468" s="343"/>
      <c r="BY468" s="343"/>
      <c r="BZ468" s="344"/>
      <c r="CA468" s="344"/>
      <c r="CB468" s="344"/>
      <c r="CC468" s="344"/>
      <c r="CD468" s="344"/>
      <c r="CE468" s="344"/>
      <c r="CF468" s="344"/>
      <c r="CG468" s="344"/>
      <c r="CH468" s="344"/>
      <c r="CI468" s="344"/>
      <c r="CJ468" s="344"/>
      <c r="CK468" s="344"/>
      <c r="CL468" s="344"/>
      <c r="CM468" s="344"/>
      <c r="CN468" s="344"/>
      <c r="CO468" s="344"/>
      <c r="CP468" s="344"/>
      <c r="CQ468" s="344"/>
      <c r="CR468" s="344"/>
      <c r="CS468" s="344"/>
      <c r="CT468" s="344"/>
      <c r="CU468" s="344"/>
      <c r="CV468" s="344"/>
      <c r="CW468" s="344"/>
      <c r="CX468" s="344"/>
      <c r="CY468" s="344"/>
      <c r="CZ468" s="344"/>
    </row>
    <row r="469" s="348" customFormat="true" ht="25.15" customHeight="true" x14ac:dyDescent="0.2">
      <c r="C469" s="1019" t="s">
        <v>216</v>
      </c>
      <c r="D469" s="1020"/>
      <c r="E469" s="581">
        <v>8.3355599110378487E-2</v>
      </c>
      <c r="F469" s="561"/>
      <c r="G469" s="561"/>
      <c r="H469" s="1019" t="s">
        <v>198</v>
      </c>
      <c r="I469" s="1020"/>
      <c r="J469" s="582">
        <v>0.35579782215828842</v>
      </c>
      <c r="K469" s="561"/>
      <c r="L469" s="561"/>
      <c r="M469" s="1019" t="s">
        <v>234</v>
      </c>
      <c r="N469" s="1020"/>
      <c r="O469" s="589">
        <v>4.5178782764515417E-5</v>
      </c>
      <c r="P469" s="561"/>
      <c r="Q469" s="561"/>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A469" s="343"/>
      <c r="BB469" s="394"/>
      <c r="BC469" s="343"/>
      <c r="BD469" s="343"/>
      <c r="BE469" s="343"/>
      <c r="BF469" s="343"/>
      <c r="BG469" s="343"/>
      <c r="BH469" s="343"/>
      <c r="BI469" s="343"/>
      <c r="BJ469" s="343"/>
      <c r="BK469" s="343"/>
      <c r="BL469" s="343"/>
      <c r="BM469" s="343"/>
      <c r="BN469" s="343"/>
      <c r="BO469" s="343"/>
      <c r="BP469" s="343"/>
      <c r="BQ469" s="343"/>
      <c r="BR469" s="343"/>
      <c r="BS469" s="343"/>
      <c r="BT469" s="343"/>
      <c r="BU469" s="343"/>
      <c r="BV469" s="343"/>
      <c r="BW469" s="343"/>
      <c r="BX469" s="343"/>
      <c r="BY469" s="343"/>
      <c r="BZ469" s="344"/>
      <c r="CA469" s="344"/>
      <c r="CB469" s="344"/>
      <c r="CC469" s="344"/>
      <c r="CD469" s="344"/>
      <c r="CE469" s="344"/>
      <c r="CF469" s="344"/>
      <c r="CG469" s="344"/>
      <c r="CH469" s="344"/>
      <c r="CI469" s="344"/>
      <c r="CJ469" s="344"/>
      <c r="CK469" s="344"/>
      <c r="CL469" s="344"/>
      <c r="CM469" s="344"/>
      <c r="CN469" s="344"/>
      <c r="CO469" s="344"/>
      <c r="CP469" s="344"/>
      <c r="CQ469" s="344"/>
      <c r="CR469" s="344"/>
      <c r="CS469" s="344"/>
      <c r="CT469" s="344"/>
      <c r="CU469" s="344"/>
      <c r="CV469" s="344"/>
      <c r="CW469" s="344"/>
      <c r="CX469" s="344"/>
      <c r="CY469" s="344"/>
      <c r="CZ469" s="344"/>
    </row>
    <row r="470" s="348" customFormat="true" ht="25.15" customHeight="true" x14ac:dyDescent="0.2">
      <c r="C470" s="1019" t="s">
        <v>220</v>
      </c>
      <c r="D470" s="1020"/>
      <c r="E470" s="581">
        <v>8.3499776434940803E-2</v>
      </c>
      <c r="F470" s="561"/>
      <c r="G470" s="561"/>
      <c r="H470" s="1019" t="s">
        <v>200</v>
      </c>
      <c r="I470" s="1020"/>
      <c r="J470" s="582">
        <v>0.36424683494673582</v>
      </c>
      <c r="K470" s="561"/>
      <c r="L470" s="561"/>
      <c r="M470" s="1019" t="s">
        <v>227</v>
      </c>
      <c r="N470" s="1020"/>
      <c r="O470" s="583">
        <v>1.2983597996638883E-3</v>
      </c>
      <c r="P470" s="561"/>
      <c r="Q470" s="561"/>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A470" s="343"/>
      <c r="BB470" s="394"/>
      <c r="BC470" s="343"/>
      <c r="BD470" s="343"/>
      <c r="BE470" s="343"/>
      <c r="BF470" s="343"/>
      <c r="BG470" s="343"/>
      <c r="BH470" s="343"/>
      <c r="BI470" s="343"/>
      <c r="BJ470" s="343"/>
      <c r="BK470" s="343"/>
      <c r="BL470" s="343"/>
      <c r="BM470" s="343"/>
      <c r="BN470" s="343"/>
      <c r="BO470" s="343"/>
      <c r="BP470" s="343"/>
      <c r="BQ470" s="343"/>
      <c r="BR470" s="343"/>
      <c r="BS470" s="343"/>
      <c r="BT470" s="343"/>
      <c r="BU470" s="343"/>
      <c r="BV470" s="343"/>
      <c r="BW470" s="343"/>
      <c r="BX470" s="343"/>
      <c r="BY470" s="343"/>
      <c r="BZ470" s="344"/>
      <c r="CA470" s="344"/>
      <c r="CB470" s="344"/>
      <c r="CC470" s="344"/>
      <c r="CD470" s="344"/>
      <c r="CE470" s="344"/>
      <c r="CF470" s="344"/>
      <c r="CG470" s="344"/>
      <c r="CH470" s="344"/>
      <c r="CI470" s="344"/>
      <c r="CJ470" s="344"/>
      <c r="CK470" s="344"/>
      <c r="CL470" s="344"/>
      <c r="CM470" s="344"/>
      <c r="CN470" s="344"/>
      <c r="CO470" s="344"/>
      <c r="CP470" s="344"/>
      <c r="CQ470" s="344"/>
      <c r="CR470" s="344"/>
      <c r="CS470" s="344"/>
      <c r="CT470" s="344"/>
      <c r="CU470" s="344"/>
      <c r="CV470" s="344"/>
      <c r="CW470" s="344"/>
      <c r="CX470" s="344"/>
      <c r="CY470" s="344"/>
      <c r="CZ470" s="344"/>
    </row>
    <row r="471" s="348" customFormat="true" ht="25.15" customHeight="true" x14ac:dyDescent="0.2">
      <c r="C471" s="1019" t="s">
        <v>225</v>
      </c>
      <c r="D471" s="1020"/>
      <c r="E471" s="581">
        <v>8.7143647435710108E-3</v>
      </c>
      <c r="F471" s="561"/>
      <c r="G471" s="561"/>
      <c r="H471" s="1019" t="s">
        <v>231</v>
      </c>
      <c r="I471" s="1020"/>
      <c r="J471" s="582">
        <v>1.176452769161626E-3</v>
      </c>
      <c r="K471" s="561"/>
      <c r="L471" s="561"/>
      <c r="M471" s="1019" t="s">
        <v>221</v>
      </c>
      <c r="N471" s="1020"/>
      <c r="O471" s="583">
        <v>5.3253019227296845E-3</v>
      </c>
      <c r="P471" s="561"/>
      <c r="Q471" s="561"/>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A471" s="343"/>
      <c r="BB471" s="394"/>
      <c r="BC471" s="343"/>
      <c r="BD471" s="343"/>
      <c r="BE471" s="343"/>
      <c r="BF471" s="343"/>
      <c r="BG471" s="343"/>
      <c r="BH471" s="343"/>
      <c r="BI471" s="343"/>
      <c r="BJ471" s="343"/>
      <c r="BK471" s="343"/>
      <c r="BL471" s="343"/>
      <c r="BM471" s="343"/>
      <c r="BN471" s="343"/>
      <c r="BO471" s="343"/>
      <c r="BP471" s="343"/>
      <c r="BQ471" s="343"/>
      <c r="BR471" s="343"/>
      <c r="BS471" s="343"/>
      <c r="BT471" s="343"/>
      <c r="BU471" s="343"/>
      <c r="BV471" s="343"/>
      <c r="BW471" s="343"/>
      <c r="BX471" s="343"/>
      <c r="BY471" s="343"/>
      <c r="BZ471" s="344"/>
      <c r="CA471" s="344"/>
      <c r="CB471" s="344"/>
      <c r="CC471" s="344"/>
      <c r="CD471" s="344"/>
      <c r="CE471" s="344"/>
      <c r="CF471" s="344"/>
      <c r="CG471" s="344"/>
      <c r="CH471" s="344"/>
      <c r="CI471" s="344"/>
      <c r="CJ471" s="344"/>
      <c r="CK471" s="344"/>
      <c r="CL471" s="344"/>
      <c r="CM471" s="344"/>
      <c r="CN471" s="344"/>
      <c r="CO471" s="344"/>
      <c r="CP471" s="344"/>
      <c r="CQ471" s="344"/>
      <c r="CR471" s="344"/>
      <c r="CS471" s="344"/>
      <c r="CT471" s="344"/>
      <c r="CU471" s="344"/>
      <c r="CV471" s="344"/>
      <c r="CW471" s="344"/>
      <c r="CX471" s="344"/>
      <c r="CY471" s="344"/>
      <c r="CZ471" s="344"/>
    </row>
    <row r="472" s="348" customFormat="true" ht="25.15" customHeight="true" x14ac:dyDescent="0.2">
      <c r="C472" s="1019" t="s">
        <v>235</v>
      </c>
      <c r="D472" s="1020"/>
      <c r="E472" s="581">
        <v>1.4885591375659606E-4</v>
      </c>
      <c r="F472" s="561"/>
      <c r="G472" s="561"/>
      <c r="H472" s="1019" t="s">
        <v>219</v>
      </c>
      <c r="I472" s="1020"/>
      <c r="J472" s="582">
        <v>3.5013664773246634E-3</v>
      </c>
      <c r="K472" s="561"/>
      <c r="L472" s="561"/>
      <c r="M472" s="1019" t="s">
        <v>207</v>
      </c>
      <c r="N472" s="1020"/>
      <c r="O472" s="583">
        <v>0.30581864900507189</v>
      </c>
      <c r="P472" s="561"/>
      <c r="Q472" s="561"/>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A472" s="343"/>
      <c r="BB472" s="394"/>
      <c r="BC472" s="343"/>
      <c r="BD472" s="343"/>
      <c r="BE472" s="343"/>
      <c r="BF472" s="343"/>
      <c r="BG472" s="343"/>
      <c r="BH472" s="343"/>
      <c r="BI472" s="343"/>
      <c r="BJ472" s="343"/>
      <c r="BK472" s="343"/>
      <c r="BL472" s="343"/>
      <c r="BM472" s="343"/>
      <c r="BN472" s="343"/>
      <c r="BO472" s="343"/>
      <c r="BP472" s="343"/>
      <c r="BQ472" s="343"/>
      <c r="BR472" s="343"/>
      <c r="BS472" s="343"/>
      <c r="BT472" s="343"/>
      <c r="BU472" s="343"/>
      <c r="BV472" s="343"/>
      <c r="BW472" s="343"/>
      <c r="BX472" s="343"/>
      <c r="BY472" s="343"/>
      <c r="BZ472" s="344"/>
      <c r="CA472" s="344"/>
      <c r="CB472" s="344"/>
      <c r="CC472" s="344"/>
      <c r="CD472" s="344"/>
      <c r="CE472" s="344"/>
      <c r="CF472" s="344"/>
      <c r="CG472" s="344"/>
      <c r="CH472" s="344"/>
      <c r="CI472" s="344"/>
      <c r="CJ472" s="344"/>
      <c r="CK472" s="344"/>
      <c r="CL472" s="344"/>
      <c r="CM472" s="344"/>
      <c r="CN472" s="344"/>
      <c r="CO472" s="344"/>
      <c r="CP472" s="344"/>
      <c r="CQ472" s="344"/>
      <c r="CR472" s="344"/>
      <c r="CS472" s="344"/>
      <c r="CT472" s="344"/>
      <c r="CU472" s="344"/>
      <c r="CV472" s="344"/>
      <c r="CW472" s="344"/>
      <c r="CX472" s="344"/>
      <c r="CY472" s="344"/>
      <c r="CZ472" s="344"/>
    </row>
    <row r="473" s="348" customFormat="true" ht="25.15" customHeight="true" x14ac:dyDescent="0.2">
      <c r="C473" s="1019" t="s">
        <v>198</v>
      </c>
      <c r="D473" s="1020"/>
      <c r="E473" s="581">
        <v>0.47908828962292777</v>
      </c>
      <c r="F473" s="561"/>
      <c r="G473" s="561"/>
      <c r="H473" s="1019" t="s">
        <v>224</v>
      </c>
      <c r="I473" s="1020"/>
      <c r="J473" s="582">
        <v>1.1351565633355907E-2</v>
      </c>
      <c r="K473" s="561"/>
      <c r="L473" s="561"/>
      <c r="M473" s="1019" t="s">
        <v>216</v>
      </c>
      <c r="N473" s="1020"/>
      <c r="O473" s="583">
        <v>3.4037782633281782E-4</v>
      </c>
      <c r="P473" s="561"/>
      <c r="Q473" s="561"/>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A473" s="343"/>
      <c r="BB473" s="394"/>
      <c r="BC473" s="343"/>
      <c r="BD473" s="343"/>
      <c r="BE473" s="343"/>
      <c r="BF473" s="343"/>
      <c r="BG473" s="343"/>
      <c r="BH473" s="343"/>
      <c r="BI473" s="343"/>
      <c r="BJ473" s="343"/>
      <c r="BK473" s="343"/>
      <c r="BL473" s="343"/>
      <c r="BM473" s="343"/>
      <c r="BN473" s="343"/>
      <c r="BO473" s="343"/>
      <c r="BP473" s="343"/>
      <c r="BQ473" s="343"/>
      <c r="BR473" s="343"/>
      <c r="BS473" s="343"/>
      <c r="BT473" s="343"/>
      <c r="BU473" s="343"/>
      <c r="BV473" s="343"/>
      <c r="BW473" s="343"/>
      <c r="BX473" s="343"/>
      <c r="BY473" s="343"/>
      <c r="BZ473" s="344"/>
      <c r="CA473" s="344"/>
      <c r="CB473" s="344"/>
      <c r="CC473" s="344"/>
      <c r="CD473" s="344"/>
      <c r="CE473" s="344"/>
      <c r="CF473" s="344"/>
      <c r="CG473" s="344"/>
      <c r="CH473" s="344"/>
      <c r="CI473" s="344"/>
      <c r="CJ473" s="344"/>
      <c r="CK473" s="344"/>
      <c r="CL473" s="344"/>
      <c r="CM473" s="344"/>
      <c r="CN473" s="344"/>
      <c r="CO473" s="344"/>
      <c r="CP473" s="344"/>
      <c r="CQ473" s="344"/>
      <c r="CR473" s="344"/>
      <c r="CS473" s="344"/>
      <c r="CT473" s="344"/>
      <c r="CU473" s="344"/>
      <c r="CV473" s="344"/>
      <c r="CW473" s="344"/>
      <c r="CX473" s="344"/>
      <c r="CY473" s="344"/>
      <c r="CZ473" s="344"/>
    </row>
    <row r="474" s="348" customFormat="true" ht="25.15" customHeight="true" x14ac:dyDescent="0.2">
      <c r="C474" s="1019" t="s">
        <v>200</v>
      </c>
      <c r="D474" s="1020"/>
      <c r="E474" s="581">
        <v>0.40286679357046457</v>
      </c>
      <c r="F474" s="561"/>
      <c r="G474" s="561"/>
      <c r="H474" s="1019" t="s">
        <v>199</v>
      </c>
      <c r="I474" s="1020"/>
      <c r="J474" s="582">
        <v>0.41292678485096601</v>
      </c>
      <c r="K474" s="561"/>
      <c r="L474" s="561"/>
      <c r="M474" s="1019" t="s">
        <v>220</v>
      </c>
      <c r="N474" s="1020"/>
      <c r="O474" s="583">
        <v>4.6781186772739666E-2</v>
      </c>
      <c r="P474" s="561"/>
      <c r="Q474" s="561"/>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A474" s="343"/>
      <c r="BB474" s="394"/>
      <c r="BC474" s="343"/>
      <c r="BD474" s="343"/>
      <c r="BE474" s="343"/>
      <c r="BF474" s="343"/>
      <c r="BG474" s="343"/>
      <c r="BH474" s="343"/>
      <c r="BI474" s="343"/>
      <c r="BJ474" s="343"/>
      <c r="BK474" s="343"/>
      <c r="BL474" s="343"/>
      <c r="BM474" s="343"/>
      <c r="BN474" s="343"/>
      <c r="BO474" s="343"/>
      <c r="BP474" s="343"/>
      <c r="BQ474" s="343"/>
      <c r="BR474" s="343"/>
      <c r="BS474" s="343"/>
      <c r="BT474" s="343"/>
      <c r="BU474" s="343"/>
      <c r="BV474" s="343"/>
      <c r="BW474" s="343"/>
      <c r="BX474" s="343"/>
      <c r="BY474" s="343"/>
      <c r="BZ474" s="344"/>
      <c r="CA474" s="344"/>
      <c r="CB474" s="344"/>
      <c r="CC474" s="344"/>
      <c r="CD474" s="344"/>
      <c r="CE474" s="344"/>
      <c r="CF474" s="344"/>
      <c r="CG474" s="344"/>
      <c r="CH474" s="344"/>
      <c r="CI474" s="344"/>
      <c r="CJ474" s="344"/>
      <c r="CK474" s="344"/>
      <c r="CL474" s="344"/>
      <c r="CM474" s="344"/>
      <c r="CN474" s="344"/>
      <c r="CO474" s="344"/>
      <c r="CP474" s="344"/>
      <c r="CQ474" s="344"/>
      <c r="CR474" s="344"/>
      <c r="CS474" s="344"/>
      <c r="CT474" s="344"/>
      <c r="CU474" s="344"/>
      <c r="CV474" s="344"/>
      <c r="CW474" s="344"/>
      <c r="CX474" s="344"/>
      <c r="CY474" s="344"/>
      <c r="CZ474" s="344"/>
    </row>
    <row r="475" s="348" customFormat="true" ht="25.15" customHeight="true" x14ac:dyDescent="0.2">
      <c r="C475" s="1019" t="s">
        <v>231</v>
      </c>
      <c r="D475" s="1020"/>
      <c r="E475" s="581">
        <v>4.0275079116291173E-3</v>
      </c>
      <c r="F475" s="561"/>
      <c r="G475" s="561"/>
      <c r="H475" s="1019" t="s">
        <v>203</v>
      </c>
      <c r="I475" s="1020"/>
      <c r="J475" s="582">
        <v>0.1931884891026536</v>
      </c>
      <c r="K475" s="561"/>
      <c r="L475" s="561"/>
      <c r="M475" s="1019" t="s">
        <v>225</v>
      </c>
      <c r="N475" s="1020"/>
      <c r="O475" s="583">
        <v>3.9516378014948882E-4</v>
      </c>
      <c r="P475" s="561"/>
      <c r="Q475" s="561"/>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A475" s="343"/>
      <c r="BB475" s="394"/>
      <c r="BC475" s="343"/>
      <c r="BD475" s="343"/>
      <c r="BE475" s="343"/>
      <c r="BF475" s="343"/>
      <c r="BG475" s="343"/>
      <c r="BH475" s="343"/>
      <c r="BI475" s="343"/>
      <c r="BJ475" s="343"/>
      <c r="BK475" s="343"/>
      <c r="BL475" s="343"/>
      <c r="BM475" s="343"/>
      <c r="BN475" s="343"/>
      <c r="BO475" s="343"/>
      <c r="BP475" s="343"/>
      <c r="BQ475" s="343"/>
      <c r="BR475" s="343"/>
      <c r="BS475" s="343"/>
      <c r="BT475" s="343"/>
      <c r="BU475" s="343"/>
      <c r="BV475" s="343"/>
      <c r="BW475" s="343"/>
      <c r="BX475" s="343"/>
      <c r="BY475" s="343"/>
      <c r="BZ475" s="344"/>
      <c r="CA475" s="344"/>
      <c r="CB475" s="344"/>
      <c r="CC475" s="344"/>
      <c r="CD475" s="344"/>
      <c r="CE475" s="344"/>
      <c r="CF475" s="344"/>
      <c r="CG475" s="344"/>
      <c r="CH475" s="344"/>
      <c r="CI475" s="344"/>
      <c r="CJ475" s="344"/>
      <c r="CK475" s="344"/>
      <c r="CL475" s="344"/>
      <c r="CM475" s="344"/>
      <c r="CN475" s="344"/>
      <c r="CO475" s="344"/>
      <c r="CP475" s="344"/>
      <c r="CQ475" s="344"/>
      <c r="CR475" s="344"/>
      <c r="CS475" s="344"/>
      <c r="CT475" s="344"/>
      <c r="CU475" s="344"/>
      <c r="CV475" s="344"/>
      <c r="CW475" s="344"/>
      <c r="CX475" s="344"/>
      <c r="CY475" s="344"/>
      <c r="CZ475" s="344"/>
    </row>
    <row r="476" s="348" customFormat="true" ht="25.15" customHeight="true" x14ac:dyDescent="0.2">
      <c r="C476" s="1019" t="s">
        <v>232</v>
      </c>
      <c r="D476" s="1020"/>
      <c r="E476" s="581">
        <v>4.1391348769834746E-3</v>
      </c>
      <c r="F476" s="561"/>
      <c r="G476" s="561"/>
      <c r="H476" s="1019" t="s">
        <v>210</v>
      </c>
      <c r="I476" s="1020"/>
      <c r="J476" s="582">
        <v>0.24934187585695455</v>
      </c>
      <c r="K476" s="561"/>
      <c r="L476" s="561"/>
      <c r="M476" s="1019" t="s">
        <v>235</v>
      </c>
      <c r="N476" s="1020"/>
      <c r="O476" s="589">
        <v>3.9799402092044491E-5</v>
      </c>
      <c r="P476" s="561"/>
      <c r="Q476" s="561"/>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A476" s="343"/>
      <c r="BB476" s="394"/>
      <c r="BC476" s="343"/>
      <c r="BD476" s="343"/>
      <c r="BE476" s="343"/>
      <c r="BF476" s="343"/>
      <c r="BG476" s="343"/>
      <c r="BH476" s="343"/>
      <c r="BI476" s="343"/>
      <c r="BJ476" s="343"/>
      <c r="BK476" s="343"/>
      <c r="BL476" s="343"/>
      <c r="BM476" s="343"/>
      <c r="BN476" s="343"/>
      <c r="BO476" s="343"/>
      <c r="BP476" s="343"/>
      <c r="BQ476" s="343"/>
      <c r="BR476" s="343"/>
      <c r="BS476" s="343"/>
      <c r="BT476" s="343"/>
      <c r="BU476" s="343"/>
      <c r="BV476" s="343"/>
      <c r="BW476" s="343"/>
      <c r="BX476" s="343"/>
      <c r="BY476" s="343"/>
      <c r="BZ476" s="344"/>
      <c r="CA476" s="344"/>
      <c r="CB476" s="344"/>
      <c r="CC476" s="344"/>
      <c r="CD476" s="344"/>
      <c r="CE476" s="344"/>
      <c r="CF476" s="344"/>
      <c r="CG476" s="344"/>
      <c r="CH476" s="344"/>
      <c r="CI476" s="344"/>
      <c r="CJ476" s="344"/>
      <c r="CK476" s="344"/>
      <c r="CL476" s="344"/>
      <c r="CM476" s="344"/>
      <c r="CN476" s="344"/>
      <c r="CO476" s="344"/>
      <c r="CP476" s="344"/>
      <c r="CQ476" s="344"/>
      <c r="CR476" s="344"/>
      <c r="CS476" s="344"/>
      <c r="CT476" s="344"/>
      <c r="CU476" s="344"/>
      <c r="CV476" s="344"/>
      <c r="CW476" s="344"/>
      <c r="CX476" s="344"/>
      <c r="CY476" s="344"/>
      <c r="CZ476" s="344"/>
    </row>
    <row r="477" s="348" customFormat="true" ht="25.15" customHeight="true" x14ac:dyDescent="0.2">
      <c r="C477" s="1019" t="s">
        <v>219</v>
      </c>
      <c r="D477" s="1020"/>
      <c r="E477" s="581">
        <v>4.7149359348663565E-2</v>
      </c>
      <c r="F477" s="561"/>
      <c r="G477" s="561"/>
      <c r="H477" s="1019" t="s">
        <v>229</v>
      </c>
      <c r="I477" s="1020"/>
      <c r="J477" s="584">
        <v>2.6219932562979702E-3</v>
      </c>
      <c r="K477" s="561"/>
      <c r="L477" s="561"/>
      <c r="M477" s="1019" t="s">
        <v>198</v>
      </c>
      <c r="N477" s="1020"/>
      <c r="O477" s="583">
        <v>0.55053313167335116</v>
      </c>
      <c r="P477" s="561"/>
      <c r="Q477" s="561"/>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A477" s="343"/>
      <c r="BB477" s="394"/>
      <c r="BC477" s="343"/>
      <c r="BD477" s="343"/>
      <c r="BE477" s="343"/>
      <c r="BF477" s="343"/>
      <c r="BG477" s="343"/>
      <c r="BH477" s="343"/>
      <c r="BI477" s="343"/>
      <c r="BJ477" s="343"/>
      <c r="BK477" s="343"/>
      <c r="BL477" s="343"/>
      <c r="BM477" s="343"/>
      <c r="BN477" s="343"/>
      <c r="BO477" s="343"/>
      <c r="BP477" s="343"/>
      <c r="BQ477" s="343"/>
      <c r="BR477" s="343"/>
      <c r="BS477" s="343"/>
      <c r="BT477" s="343"/>
      <c r="BU477" s="343"/>
      <c r="BV477" s="343"/>
      <c r="BW477" s="343"/>
      <c r="BX477" s="343"/>
      <c r="BY477" s="343"/>
      <c r="BZ477" s="344"/>
      <c r="CA477" s="344"/>
      <c r="CB477" s="344"/>
      <c r="CC477" s="344"/>
      <c r="CD477" s="344"/>
      <c r="CE477" s="344"/>
      <c r="CF477" s="344"/>
      <c r="CG477" s="344"/>
      <c r="CH477" s="344"/>
      <c r="CI477" s="344"/>
      <c r="CJ477" s="344"/>
      <c r="CK477" s="344"/>
      <c r="CL477" s="344"/>
      <c r="CM477" s="344"/>
      <c r="CN477" s="344"/>
      <c r="CO477" s="344"/>
      <c r="CP477" s="344"/>
      <c r="CQ477" s="344"/>
      <c r="CR477" s="344"/>
      <c r="CS477" s="344"/>
      <c r="CT477" s="344"/>
      <c r="CU477" s="344"/>
      <c r="CV477" s="344"/>
      <c r="CW477" s="344"/>
      <c r="CX477" s="344"/>
      <c r="CY477" s="344"/>
      <c r="CZ477" s="344"/>
    </row>
    <row r="478" s="348" customFormat="true" ht="25.15" customHeight="true" x14ac:dyDescent="0.2">
      <c r="C478" s="1019" t="s">
        <v>228</v>
      </c>
      <c r="D478" s="1020"/>
      <c r="E478" s="581">
        <v>7.8825291582737735E-3</v>
      </c>
      <c r="F478" s="561"/>
      <c r="G478" s="561"/>
      <c r="H478" s="1028"/>
      <c r="I478" s="1020"/>
      <c r="J478" s="577"/>
      <c r="K478" s="561"/>
      <c r="L478" s="561"/>
      <c r="M478" s="1019" t="s">
        <v>200</v>
      </c>
      <c r="N478" s="1020"/>
      <c r="O478" s="583">
        <v>0.4214262144075544</v>
      </c>
      <c r="P478" s="561"/>
      <c r="Q478" s="561"/>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A478" s="343"/>
      <c r="BB478" s="394"/>
      <c r="BC478" s="343"/>
      <c r="BD478" s="343"/>
      <c r="BE478" s="343"/>
      <c r="BF478" s="343"/>
      <c r="BG478" s="343"/>
      <c r="BH478" s="343"/>
      <c r="BI478" s="343"/>
      <c r="BJ478" s="343"/>
      <c r="BK478" s="343"/>
      <c r="BL478" s="343"/>
      <c r="BM478" s="343"/>
      <c r="BN478" s="343"/>
      <c r="BO478" s="343"/>
      <c r="BP478" s="343"/>
      <c r="BQ478" s="343"/>
      <c r="BR478" s="343"/>
      <c r="BS478" s="343"/>
      <c r="BT478" s="343"/>
      <c r="BU478" s="343"/>
      <c r="BV478" s="343"/>
      <c r="BW478" s="343"/>
      <c r="BX478" s="343"/>
      <c r="BY478" s="343"/>
      <c r="BZ478" s="344"/>
      <c r="CA478" s="344"/>
      <c r="CB478" s="344"/>
      <c r="CC478" s="344"/>
      <c r="CD478" s="344"/>
      <c r="CE478" s="344"/>
      <c r="CF478" s="344"/>
      <c r="CG478" s="344"/>
      <c r="CH478" s="344"/>
      <c r="CI478" s="344"/>
      <c r="CJ478" s="344"/>
      <c r="CK478" s="344"/>
      <c r="CL478" s="344"/>
      <c r="CM478" s="344"/>
      <c r="CN478" s="344"/>
      <c r="CO478" s="344"/>
      <c r="CP478" s="344"/>
      <c r="CQ478" s="344"/>
      <c r="CR478" s="344"/>
      <c r="CS478" s="344"/>
      <c r="CT478" s="344"/>
      <c r="CU478" s="344"/>
      <c r="CV478" s="344"/>
      <c r="CW478" s="344"/>
      <c r="CX478" s="344"/>
      <c r="CY478" s="344"/>
      <c r="CZ478" s="344"/>
    </row>
    <row r="479" s="348" customFormat="true" ht="25.15" customHeight="true" x14ac:dyDescent="0.2">
      <c r="C479" s="1019" t="s">
        <v>224</v>
      </c>
      <c r="D479" s="1020"/>
      <c r="E479" s="581">
        <v>2.3123345089694309E-3</v>
      </c>
      <c r="F479" s="561"/>
      <c r="G479" s="561"/>
      <c r="H479" s="1028"/>
      <c r="I479" s="1020"/>
      <c r="J479" s="561"/>
      <c r="K479" s="561"/>
      <c r="L479" s="561"/>
      <c r="M479" s="1019" t="s">
        <v>231</v>
      </c>
      <c r="N479" s="1020"/>
      <c r="O479" s="583">
        <v>4.84723802495523E-3</v>
      </c>
      <c r="P479" s="561"/>
      <c r="Q479" s="561"/>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A479" s="343"/>
      <c r="BB479" s="394"/>
      <c r="BC479" s="343"/>
      <c r="BD479" s="343"/>
      <c r="BE479" s="343"/>
      <c r="BF479" s="343"/>
      <c r="BG479" s="343"/>
      <c r="BH479" s="343"/>
      <c r="BI479" s="343"/>
      <c r="BJ479" s="343"/>
      <c r="BK479" s="343"/>
      <c r="BL479" s="343"/>
      <c r="BM479" s="343"/>
      <c r="BN479" s="343"/>
      <c r="BO479" s="343"/>
      <c r="BP479" s="343"/>
      <c r="BQ479" s="343"/>
      <c r="BR479" s="343"/>
      <c r="BS479" s="343"/>
      <c r="BT479" s="343"/>
      <c r="BU479" s="343"/>
      <c r="BV479" s="343"/>
      <c r="BW479" s="343"/>
      <c r="BX479" s="343"/>
      <c r="BY479" s="343"/>
      <c r="BZ479" s="344"/>
      <c r="CA479" s="344"/>
      <c r="CB479" s="344"/>
      <c r="CC479" s="344"/>
      <c r="CD479" s="344"/>
      <c r="CE479" s="344"/>
      <c r="CF479" s="344"/>
      <c r="CG479" s="344"/>
      <c r="CH479" s="344"/>
      <c r="CI479" s="344"/>
      <c r="CJ479" s="344"/>
      <c r="CK479" s="344"/>
      <c r="CL479" s="344"/>
      <c r="CM479" s="344"/>
      <c r="CN479" s="344"/>
      <c r="CO479" s="344"/>
      <c r="CP479" s="344"/>
      <c r="CQ479" s="344"/>
      <c r="CR479" s="344"/>
      <c r="CS479" s="344"/>
      <c r="CT479" s="344"/>
      <c r="CU479" s="344"/>
      <c r="CV479" s="344"/>
      <c r="CW479" s="344"/>
      <c r="CX479" s="344"/>
      <c r="CY479" s="344"/>
      <c r="CZ479" s="344"/>
    </row>
    <row r="480" s="348" customFormat="true" ht="25.15" customHeight="true" x14ac:dyDescent="0.2">
      <c r="C480" s="1019" t="s">
        <v>199</v>
      </c>
      <c r="D480" s="1020"/>
      <c r="E480" s="581">
        <v>0.51875322982696759</v>
      </c>
      <c r="F480" s="561"/>
      <c r="G480" s="561"/>
      <c r="H480" s="1029" t="s">
        <v>241</v>
      </c>
      <c r="I480" s="1020"/>
      <c r="J480" s="1020"/>
      <c r="K480" s="1020"/>
      <c r="L480" s="1020"/>
      <c r="M480" s="1019" t="s">
        <v>232</v>
      </c>
      <c r="N480" s="1020"/>
      <c r="O480" s="583">
        <v>4.7215385904571918E-3</v>
      </c>
      <c r="P480" s="561"/>
      <c r="Q480" s="561"/>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A480" s="343"/>
      <c r="BB480" s="394"/>
      <c r="BC480" s="343"/>
      <c r="BD480" s="343"/>
      <c r="BE480" s="343"/>
      <c r="BF480" s="343"/>
      <c r="BG480" s="343"/>
      <c r="BH480" s="343"/>
      <c r="BI480" s="343"/>
      <c r="BJ480" s="343"/>
      <c r="BK480" s="343"/>
      <c r="BL480" s="343"/>
      <c r="BM480" s="343"/>
      <c r="BN480" s="343"/>
      <c r="BO480" s="343"/>
      <c r="BP480" s="343"/>
      <c r="BQ480" s="343"/>
      <c r="BR480" s="343"/>
      <c r="BS480" s="343"/>
      <c r="BT480" s="343"/>
      <c r="BU480" s="343"/>
      <c r="BV480" s="343"/>
      <c r="BW480" s="343"/>
      <c r="BX480" s="343"/>
      <c r="BY480" s="343"/>
      <c r="BZ480" s="344"/>
      <c r="CA480" s="344"/>
      <c r="CB480" s="344"/>
      <c r="CC480" s="344"/>
      <c r="CD480" s="344"/>
      <c r="CE480" s="344"/>
      <c r="CF480" s="344"/>
      <c r="CG480" s="344"/>
      <c r="CH480" s="344"/>
      <c r="CI480" s="344"/>
      <c r="CJ480" s="344"/>
      <c r="CK480" s="344"/>
      <c r="CL480" s="344"/>
      <c r="CM480" s="344"/>
      <c r="CN480" s="344"/>
      <c r="CO480" s="344"/>
      <c r="CP480" s="344"/>
      <c r="CQ480" s="344"/>
      <c r="CR480" s="344"/>
      <c r="CS480" s="344"/>
      <c r="CT480" s="344"/>
      <c r="CU480" s="344"/>
      <c r="CV480" s="344"/>
      <c r="CW480" s="344"/>
      <c r="CX480" s="344"/>
      <c r="CY480" s="344"/>
      <c r="CZ480" s="344"/>
    </row>
    <row r="481" s="348" customFormat="true" ht="25.15" customHeight="true" x14ac:dyDescent="0.2">
      <c r="C481" s="1019" t="s">
        <v>203</v>
      </c>
      <c r="D481" s="1020"/>
      <c r="E481" s="581">
        <v>0.41990647446634821</v>
      </c>
      <c r="F481" s="561"/>
      <c r="G481" s="561"/>
      <c r="H481" s="1030" t="s">
        <v>194</v>
      </c>
      <c r="I481" s="1020"/>
      <c r="J481" s="1030" t="s">
        <v>242</v>
      </c>
      <c r="K481" s="1031"/>
      <c r="L481" s="1032"/>
      <c r="M481" s="1019" t="s">
        <v>219</v>
      </c>
      <c r="N481" s="1020"/>
      <c r="O481" s="583">
        <v>6.1388003157737583E-2</v>
      </c>
      <c r="P481" s="561"/>
      <c r="Q481" s="561"/>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A481" s="343"/>
      <c r="BB481" s="394"/>
      <c r="BC481" s="343"/>
      <c r="BD481" s="343"/>
      <c r="BE481" s="343"/>
      <c r="BF481" s="343"/>
      <c r="BG481" s="343"/>
      <c r="BH481" s="343"/>
      <c r="BI481" s="343"/>
      <c r="BJ481" s="343"/>
      <c r="BK481" s="343"/>
      <c r="BL481" s="343"/>
      <c r="BM481" s="343"/>
      <c r="BN481" s="343"/>
      <c r="BO481" s="343"/>
      <c r="BP481" s="343"/>
      <c r="BQ481" s="343"/>
      <c r="BR481" s="343"/>
      <c r="BS481" s="343"/>
      <c r="BT481" s="343"/>
      <c r="BU481" s="343"/>
      <c r="BV481" s="343"/>
      <c r="BW481" s="343"/>
      <c r="BX481" s="343"/>
      <c r="BY481" s="343"/>
      <c r="BZ481" s="344"/>
      <c r="CA481" s="344"/>
      <c r="CB481" s="344"/>
      <c r="CC481" s="344"/>
      <c r="CD481" s="344"/>
      <c r="CE481" s="344"/>
      <c r="CF481" s="344"/>
      <c r="CG481" s="344"/>
      <c r="CH481" s="344"/>
      <c r="CI481" s="344"/>
      <c r="CJ481" s="344"/>
      <c r="CK481" s="344"/>
      <c r="CL481" s="344"/>
      <c r="CM481" s="344"/>
      <c r="CN481" s="344"/>
      <c r="CO481" s="344"/>
      <c r="CP481" s="344"/>
      <c r="CQ481" s="344"/>
      <c r="CR481" s="344"/>
      <c r="CS481" s="344"/>
      <c r="CT481" s="344"/>
      <c r="CU481" s="344"/>
      <c r="CV481" s="344"/>
      <c r="CW481" s="344"/>
      <c r="CX481" s="344"/>
      <c r="CY481" s="344"/>
      <c r="CZ481" s="344"/>
    </row>
    <row r="482" s="348" customFormat="true" ht="25.15" customHeight="true" x14ac:dyDescent="0.2">
      <c r="C482" s="1019" t="s">
        <v>210</v>
      </c>
      <c r="D482" s="1020"/>
      <c r="E482" s="581">
        <v>3.993266187962663E-2</v>
      </c>
      <c r="F482" s="561"/>
      <c r="G482" s="561"/>
      <c r="H482" s="1020"/>
      <c r="I482" s="1020"/>
      <c r="J482" s="565" t="s">
        <v>174</v>
      </c>
      <c r="K482" s="566" t="s">
        <v>243</v>
      </c>
      <c r="L482" s="567" t="s">
        <v>244</v>
      </c>
      <c r="M482" s="1019" t="s">
        <v>228</v>
      </c>
      <c r="N482" s="1020"/>
      <c r="O482" s="583">
        <v>1.0071227699953956E-2</v>
      </c>
      <c r="P482" s="561"/>
      <c r="Q482" s="561"/>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A482" s="343"/>
      <c r="BB482" s="394"/>
      <c r="BC482" s="343"/>
      <c r="BD482" s="343"/>
      <c r="BE482" s="343"/>
      <c r="BF482" s="343"/>
      <c r="BG482" s="343"/>
      <c r="BH482" s="343"/>
      <c r="BI482" s="343"/>
      <c r="BJ482" s="343"/>
      <c r="BK482" s="343"/>
      <c r="BL482" s="343"/>
      <c r="BM482" s="343"/>
      <c r="BN482" s="343"/>
      <c r="BO482" s="343"/>
      <c r="BP482" s="343"/>
      <c r="BQ482" s="343"/>
      <c r="BR482" s="343"/>
      <c r="BS482" s="343"/>
      <c r="BT482" s="343"/>
      <c r="BU482" s="343"/>
      <c r="BV482" s="343"/>
      <c r="BW482" s="343"/>
      <c r="BX482" s="343"/>
      <c r="BY482" s="343"/>
      <c r="BZ482" s="344"/>
      <c r="CA482" s="344"/>
      <c r="CB482" s="344"/>
      <c r="CC482" s="344"/>
      <c r="CD482" s="344"/>
      <c r="CE482" s="344"/>
      <c r="CF482" s="344"/>
      <c r="CG482" s="344"/>
      <c r="CH482" s="344"/>
      <c r="CI482" s="344"/>
      <c r="CJ482" s="344"/>
      <c r="CK482" s="344"/>
      <c r="CL482" s="344"/>
      <c r="CM482" s="344"/>
      <c r="CN482" s="344"/>
      <c r="CO482" s="344"/>
      <c r="CP482" s="344"/>
      <c r="CQ482" s="344"/>
      <c r="CR482" s="344"/>
      <c r="CS482" s="344"/>
      <c r="CT482" s="344"/>
      <c r="CU482" s="344"/>
      <c r="CV482" s="344"/>
      <c r="CW482" s="344"/>
      <c r="CX482" s="344"/>
      <c r="CY482" s="344"/>
      <c r="CZ482" s="344"/>
    </row>
    <row r="483" s="348" customFormat="true" ht="25.15" customHeight="true" x14ac:dyDescent="0.2">
      <c r="C483" s="1019" t="s">
        <v>229</v>
      </c>
      <c r="D483" s="1020"/>
      <c r="E483" s="581">
        <v>8.339299688524983E-4</v>
      </c>
      <c r="F483" s="561"/>
      <c r="G483" s="561"/>
      <c r="H483" s="1019" t="s">
        <v>195</v>
      </c>
      <c r="I483" s="1020"/>
      <c r="J483" s="590">
        <v>5.5094133474612077</v>
      </c>
      <c r="K483" s="591">
        <v>15.30392596517002</v>
      </c>
      <c r="L483" s="592">
        <v>15.30392596517002</v>
      </c>
      <c r="M483" s="1019" t="s">
        <v>224</v>
      </c>
      <c r="N483" s="1020"/>
      <c r="O483" s="583">
        <v>1.287779592111271E-3</v>
      </c>
      <c r="P483" s="561"/>
      <c r="Q483" s="561"/>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A483" s="343"/>
      <c r="BB483" s="394"/>
      <c r="BC483" s="343"/>
      <c r="BD483" s="343"/>
      <c r="BE483" s="343"/>
      <c r="BF483" s="343"/>
      <c r="BG483" s="343"/>
      <c r="BH483" s="343"/>
      <c r="BI483" s="343"/>
      <c r="BJ483" s="343"/>
      <c r="BK483" s="343"/>
      <c r="BL483" s="343"/>
      <c r="BM483" s="343"/>
      <c r="BN483" s="343"/>
      <c r="BO483" s="343"/>
      <c r="BP483" s="343"/>
      <c r="BQ483" s="343"/>
      <c r="BR483" s="343"/>
      <c r="BS483" s="343"/>
      <c r="BT483" s="343"/>
      <c r="BU483" s="343"/>
      <c r="BV483" s="343"/>
      <c r="BW483" s="343"/>
      <c r="BX483" s="343"/>
      <c r="BY483" s="343"/>
      <c r="BZ483" s="344"/>
      <c r="CA483" s="344"/>
      <c r="CB483" s="344"/>
      <c r="CC483" s="344"/>
      <c r="CD483" s="344"/>
      <c r="CE483" s="344"/>
      <c r="CF483" s="344"/>
      <c r="CG483" s="344"/>
      <c r="CH483" s="344"/>
      <c r="CI483" s="344"/>
      <c r="CJ483" s="344"/>
      <c r="CK483" s="344"/>
      <c r="CL483" s="344"/>
      <c r="CM483" s="344"/>
      <c r="CN483" s="344"/>
      <c r="CO483" s="344"/>
      <c r="CP483" s="344"/>
      <c r="CQ483" s="344"/>
      <c r="CR483" s="344"/>
      <c r="CS483" s="344"/>
      <c r="CT483" s="344"/>
      <c r="CU483" s="344"/>
      <c r="CV483" s="344"/>
      <c r="CW483" s="344"/>
      <c r="CX483" s="344"/>
      <c r="CY483" s="344"/>
      <c r="CZ483" s="344"/>
    </row>
    <row r="484" s="348" customFormat="true" ht="25.15" customHeight="true" x14ac:dyDescent="0.2">
      <c r="C484" s="1019" t="s">
        <v>223</v>
      </c>
      <c r="D484" s="1020"/>
      <c r="E484" s="581">
        <v>7.8829220363914612E-2</v>
      </c>
      <c r="F484" s="561"/>
      <c r="G484" s="561"/>
      <c r="H484" s="1028"/>
      <c r="I484" s="1020"/>
      <c r="J484" s="577"/>
      <c r="K484" s="577"/>
      <c r="L484" s="577"/>
      <c r="M484" s="1019" t="s">
        <v>199</v>
      </c>
      <c r="N484" s="1020"/>
      <c r="O484" s="583">
        <v>0.223514397589753</v>
      </c>
      <c r="P484" s="561"/>
      <c r="Q484" s="561"/>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A484" s="343"/>
      <c r="BB484" s="394"/>
      <c r="BC484" s="343"/>
      <c r="BD484" s="343"/>
      <c r="BE484" s="343"/>
      <c r="BF484" s="343"/>
      <c r="BG484" s="343"/>
      <c r="BH484" s="343"/>
      <c r="BI484" s="343"/>
      <c r="BJ484" s="343"/>
      <c r="BK484" s="343"/>
      <c r="BL484" s="343"/>
      <c r="BM484" s="343"/>
      <c r="BN484" s="343"/>
      <c r="BO484" s="343"/>
      <c r="BP484" s="343"/>
      <c r="BQ484" s="343"/>
      <c r="BR484" s="343"/>
      <c r="BS484" s="343"/>
      <c r="BT484" s="343"/>
      <c r="BU484" s="343"/>
      <c r="BV484" s="343"/>
      <c r="BW484" s="343"/>
      <c r="BX484" s="343"/>
      <c r="BY484" s="343"/>
      <c r="BZ484" s="344"/>
      <c r="CA484" s="344"/>
      <c r="CB484" s="344"/>
      <c r="CC484" s="344"/>
      <c r="CD484" s="344"/>
      <c r="CE484" s="344"/>
      <c r="CF484" s="344"/>
      <c r="CG484" s="344"/>
      <c r="CH484" s="344"/>
      <c r="CI484" s="344"/>
      <c r="CJ484" s="344"/>
      <c r="CK484" s="344"/>
      <c r="CL484" s="344"/>
      <c r="CM484" s="344"/>
      <c r="CN484" s="344"/>
      <c r="CO484" s="344"/>
      <c r="CP484" s="344"/>
      <c r="CQ484" s="344"/>
      <c r="CR484" s="344"/>
      <c r="CS484" s="344"/>
      <c r="CT484" s="344"/>
      <c r="CU484" s="344"/>
      <c r="CV484" s="344"/>
      <c r="CW484" s="344"/>
      <c r="CX484" s="344"/>
      <c r="CY484" s="344"/>
      <c r="CZ484" s="344"/>
    </row>
    <row r="485" s="348" customFormat="true" ht="25.15" customHeight="true" x14ac:dyDescent="0.2">
      <c r="C485" s="1019" t="s">
        <v>230</v>
      </c>
      <c r="D485" s="1020"/>
      <c r="E485" s="581">
        <v>7.4822825831698759E-3</v>
      </c>
      <c r="F485" s="561"/>
      <c r="G485" s="561"/>
      <c r="H485" s="1028"/>
      <c r="I485" s="1020"/>
      <c r="J485" s="561"/>
      <c r="K485" s="561"/>
      <c r="L485" s="561"/>
      <c r="M485" s="1019" t="s">
        <v>203</v>
      </c>
      <c r="N485" s="1020"/>
      <c r="O485" s="583">
        <v>0.15202896841021055</v>
      </c>
      <c r="P485" s="561"/>
      <c r="Q485" s="561"/>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A485" s="343"/>
      <c r="BB485" s="394"/>
      <c r="BC485" s="343"/>
      <c r="BD485" s="343"/>
      <c r="BE485" s="343"/>
      <c r="BF485" s="343"/>
      <c r="BG485" s="343"/>
      <c r="BH485" s="343"/>
      <c r="BI485" s="343"/>
      <c r="BJ485" s="343"/>
      <c r="BK485" s="343"/>
      <c r="BL485" s="343"/>
      <c r="BM485" s="343"/>
      <c r="BN485" s="343"/>
      <c r="BO485" s="343"/>
      <c r="BP485" s="343"/>
      <c r="BQ485" s="343"/>
      <c r="BR485" s="343"/>
      <c r="BS485" s="343"/>
      <c r="BT485" s="343"/>
      <c r="BU485" s="343"/>
      <c r="BV485" s="343"/>
      <c r="BW485" s="343"/>
      <c r="BX485" s="343"/>
      <c r="BY485" s="343"/>
      <c r="BZ485" s="344"/>
      <c r="CA485" s="344"/>
      <c r="CB485" s="344"/>
      <c r="CC485" s="344"/>
      <c r="CD485" s="344"/>
      <c r="CE485" s="344"/>
      <c r="CF485" s="344"/>
      <c r="CG485" s="344"/>
      <c r="CH485" s="344"/>
      <c r="CI485" s="344"/>
      <c r="CJ485" s="344"/>
      <c r="CK485" s="344"/>
      <c r="CL485" s="344"/>
      <c r="CM485" s="344"/>
      <c r="CN485" s="344"/>
      <c r="CO485" s="344"/>
      <c r="CP485" s="344"/>
      <c r="CQ485" s="344"/>
      <c r="CR485" s="344"/>
      <c r="CS485" s="344"/>
      <c r="CT485" s="344"/>
      <c r="CU485" s="344"/>
      <c r="CV485" s="344"/>
      <c r="CW485" s="344"/>
      <c r="CX485" s="344"/>
      <c r="CY485" s="344"/>
      <c r="CZ485" s="344"/>
    </row>
    <row r="486" s="348" customFormat="true" ht="25.15" customHeight="true" x14ac:dyDescent="0.2">
      <c r="C486" s="1019" t="s">
        <v>214</v>
      </c>
      <c r="D486" s="1020"/>
      <c r="E486" s="581">
        <v>0.14695219387549016</v>
      </c>
      <c r="F486" s="561"/>
      <c r="G486" s="561"/>
      <c r="H486" s="1029" t="s">
        <v>245</v>
      </c>
      <c r="I486" s="1020"/>
      <c r="J486" s="1020"/>
      <c r="K486" s="561"/>
      <c r="L486" s="561"/>
      <c r="M486" s="1019" t="s">
        <v>210</v>
      </c>
      <c r="N486" s="1020"/>
      <c r="O486" s="583">
        <v>2.9378485044192482E-2</v>
      </c>
      <c r="P486" s="561"/>
      <c r="Q486" s="561"/>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A486" s="343"/>
      <c r="BB486" s="394"/>
      <c r="BC486" s="343"/>
      <c r="BD486" s="343"/>
      <c r="BE486" s="343"/>
      <c r="BF486" s="343"/>
      <c r="BG486" s="343"/>
      <c r="BH486" s="343"/>
      <c r="BI486" s="343"/>
      <c r="BJ486" s="343"/>
      <c r="BK486" s="343"/>
      <c r="BL486" s="343"/>
      <c r="BM486" s="343"/>
      <c r="BN486" s="343"/>
      <c r="BO486" s="343"/>
      <c r="BP486" s="343"/>
      <c r="BQ486" s="343"/>
      <c r="BR486" s="343"/>
      <c r="BS486" s="343"/>
      <c r="BT486" s="343"/>
      <c r="BU486" s="343"/>
      <c r="BV486" s="343"/>
      <c r="BW486" s="343"/>
      <c r="BX486" s="343"/>
      <c r="BY486" s="343"/>
      <c r="BZ486" s="344"/>
      <c r="CA486" s="344"/>
      <c r="CB486" s="344"/>
      <c r="CC486" s="344"/>
      <c r="CD486" s="344"/>
      <c r="CE486" s="344"/>
      <c r="CF486" s="344"/>
      <c r="CG486" s="344"/>
      <c r="CH486" s="344"/>
      <c r="CI486" s="344"/>
      <c r="CJ486" s="344"/>
      <c r="CK486" s="344"/>
      <c r="CL486" s="344"/>
      <c r="CM486" s="344"/>
      <c r="CN486" s="344"/>
      <c r="CO486" s="344"/>
      <c r="CP486" s="344"/>
      <c r="CQ486" s="344"/>
      <c r="CR486" s="344"/>
      <c r="CS486" s="344"/>
      <c r="CT486" s="344"/>
      <c r="CU486" s="344"/>
      <c r="CV486" s="344"/>
      <c r="CW486" s="344"/>
      <c r="CX486" s="344"/>
      <c r="CY486" s="344"/>
      <c r="CZ486" s="344"/>
    </row>
    <row r="487" s="348" customFormat="true" ht="25.15" customHeight="true" x14ac:dyDescent="0.2">
      <c r="C487" s="1019" t="s">
        <v>236</v>
      </c>
      <c r="D487" s="1020"/>
      <c r="E487" s="588">
        <v>1.744784475041174E-6</v>
      </c>
      <c r="F487" s="561"/>
      <c r="G487" s="561"/>
      <c r="H487" s="1028"/>
      <c r="I487" s="1020"/>
      <c r="J487" s="568" t="s">
        <v>194</v>
      </c>
      <c r="K487" s="561"/>
      <c r="L487" s="561"/>
      <c r="M487" s="1019" t="s">
        <v>229</v>
      </c>
      <c r="N487" s="1020"/>
      <c r="O487" s="583">
        <v>6.4917500452651761E-4</v>
      </c>
      <c r="P487" s="561"/>
      <c r="Q487" s="561"/>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A487" s="343"/>
      <c r="BB487" s="394"/>
      <c r="BC487" s="343"/>
      <c r="BD487" s="343"/>
      <c r="BE487" s="343"/>
      <c r="BF487" s="343"/>
      <c r="BG487" s="343"/>
      <c r="BH487" s="343"/>
      <c r="BI487" s="343"/>
      <c r="BJ487" s="343"/>
      <c r="BK487" s="343"/>
      <c r="BL487" s="343"/>
      <c r="BM487" s="343"/>
      <c r="BN487" s="343"/>
      <c r="BO487" s="343"/>
      <c r="BP487" s="343"/>
      <c r="BQ487" s="343"/>
      <c r="BR487" s="343"/>
      <c r="BS487" s="343"/>
      <c r="BT487" s="343"/>
      <c r="BU487" s="343"/>
      <c r="BV487" s="343"/>
      <c r="BW487" s="343"/>
      <c r="BX487" s="343"/>
      <c r="BY487" s="343"/>
      <c r="BZ487" s="344"/>
      <c r="CA487" s="344"/>
      <c r="CB487" s="344"/>
      <c r="CC487" s="344"/>
      <c r="CD487" s="344"/>
      <c r="CE487" s="344"/>
      <c r="CF487" s="344"/>
      <c r="CG487" s="344"/>
      <c r="CH487" s="344"/>
      <c r="CI487" s="344"/>
      <c r="CJ487" s="344"/>
      <c r="CK487" s="344"/>
      <c r="CL487" s="344"/>
      <c r="CM487" s="344"/>
      <c r="CN487" s="344"/>
      <c r="CO487" s="344"/>
      <c r="CP487" s="344"/>
      <c r="CQ487" s="344"/>
      <c r="CR487" s="344"/>
      <c r="CS487" s="344"/>
      <c r="CT487" s="344"/>
      <c r="CU487" s="344"/>
      <c r="CV487" s="344"/>
      <c r="CW487" s="344"/>
      <c r="CX487" s="344"/>
      <c r="CY487" s="344"/>
      <c r="CZ487" s="344"/>
    </row>
    <row r="488" s="348" customFormat="true" ht="25.15" customHeight="true" x14ac:dyDescent="0.2">
      <c r="C488" s="1019" t="s">
        <v>239</v>
      </c>
      <c r="D488" s="1020"/>
      <c r="E488" s="588">
        <v>9.1529475132172986E-6</v>
      </c>
      <c r="F488" s="561"/>
      <c r="G488" s="561"/>
      <c r="H488" s="1020"/>
      <c r="I488" s="1020"/>
      <c r="J488" s="593" t="s">
        <v>195</v>
      </c>
      <c r="K488" s="561"/>
      <c r="L488" s="561"/>
      <c r="M488" s="1019" t="s">
        <v>223</v>
      </c>
      <c r="N488" s="1020"/>
      <c r="O488" s="583">
        <v>1.390802679634778E-2</v>
      </c>
      <c r="P488" s="561"/>
      <c r="Q488" s="561"/>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A488" s="343"/>
      <c r="BB488" s="394"/>
      <c r="BC488" s="343"/>
      <c r="BD488" s="343"/>
      <c r="BE488" s="343"/>
      <c r="BF488" s="343"/>
      <c r="BG488" s="343"/>
      <c r="BH488" s="343"/>
      <c r="BI488" s="343"/>
      <c r="BJ488" s="343"/>
      <c r="BK488" s="343"/>
      <c r="BL488" s="343"/>
      <c r="BM488" s="343"/>
      <c r="BN488" s="343"/>
      <c r="BO488" s="343"/>
      <c r="BP488" s="343"/>
      <c r="BQ488" s="343"/>
      <c r="BR488" s="343"/>
      <c r="BS488" s="343"/>
      <c r="BT488" s="343"/>
      <c r="BU488" s="343"/>
      <c r="BV488" s="343"/>
      <c r="BW488" s="343"/>
      <c r="BX488" s="343"/>
      <c r="BY488" s="343"/>
      <c r="BZ488" s="344"/>
      <c r="CA488" s="344"/>
      <c r="CB488" s="344"/>
      <c r="CC488" s="344"/>
      <c r="CD488" s="344"/>
      <c r="CE488" s="344"/>
      <c r="CF488" s="344"/>
      <c r="CG488" s="344"/>
      <c r="CH488" s="344"/>
      <c r="CI488" s="344"/>
      <c r="CJ488" s="344"/>
      <c r="CK488" s="344"/>
      <c r="CL488" s="344"/>
      <c r="CM488" s="344"/>
      <c r="CN488" s="344"/>
      <c r="CO488" s="344"/>
      <c r="CP488" s="344"/>
      <c r="CQ488" s="344"/>
      <c r="CR488" s="344"/>
      <c r="CS488" s="344"/>
      <c r="CT488" s="344"/>
      <c r="CU488" s="344"/>
      <c r="CV488" s="344"/>
      <c r="CW488" s="344"/>
      <c r="CX488" s="344"/>
      <c r="CY488" s="344"/>
      <c r="CZ488" s="344"/>
    </row>
    <row r="489" s="348" customFormat="true" ht="25.15" customHeight="true" x14ac:dyDescent="0.2">
      <c r="C489" s="1019" t="s">
        <v>237</v>
      </c>
      <c r="D489" s="1020"/>
      <c r="E489" s="594">
        <v>3.315367870976825E-5</v>
      </c>
      <c r="F489" s="561"/>
      <c r="G489" s="561"/>
      <c r="H489" s="1019" t="s">
        <v>213</v>
      </c>
      <c r="I489" s="1020"/>
      <c r="J489" s="579">
        <v>3.9994020321402188E-2</v>
      </c>
      <c r="K489" s="561"/>
      <c r="L489" s="561"/>
      <c r="M489" s="1019" t="s">
        <v>230</v>
      </c>
      <c r="N489" s="1020"/>
      <c r="O489" s="583">
        <v>5.7657009230316202E-3</v>
      </c>
      <c r="P489" s="561"/>
      <c r="Q489" s="561"/>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A489" s="343"/>
      <c r="BB489" s="394"/>
      <c r="BC489" s="343"/>
      <c r="BD489" s="343"/>
      <c r="BE489" s="343"/>
      <c r="BF489" s="343"/>
      <c r="BG489" s="343"/>
      <c r="BH489" s="343"/>
      <c r="BI489" s="343"/>
      <c r="BJ489" s="343"/>
      <c r="BK489" s="343"/>
      <c r="BL489" s="343"/>
      <c r="BM489" s="343"/>
      <c r="BN489" s="343"/>
      <c r="BO489" s="343"/>
      <c r="BP489" s="343"/>
      <c r="BQ489" s="343"/>
      <c r="BR489" s="343"/>
      <c r="BS489" s="343"/>
      <c r="BT489" s="343"/>
      <c r="BU489" s="343"/>
      <c r="BV489" s="343"/>
      <c r="BW489" s="343"/>
      <c r="BX489" s="343"/>
      <c r="BY489" s="343"/>
      <c r="BZ489" s="344"/>
      <c r="CA489" s="344"/>
      <c r="CB489" s="344"/>
      <c r="CC489" s="344"/>
      <c r="CD489" s="344"/>
      <c r="CE489" s="344"/>
      <c r="CF489" s="344"/>
      <c r="CG489" s="344"/>
      <c r="CH489" s="344"/>
      <c r="CI489" s="344"/>
      <c r="CJ489" s="344"/>
      <c r="CK489" s="344"/>
      <c r="CL489" s="344"/>
      <c r="CM489" s="344"/>
      <c r="CN489" s="344"/>
      <c r="CO489" s="344"/>
      <c r="CP489" s="344"/>
      <c r="CQ489" s="344"/>
      <c r="CR489" s="344"/>
      <c r="CS489" s="344"/>
      <c r="CT489" s="344"/>
      <c r="CU489" s="344"/>
      <c r="CV489" s="344"/>
      <c r="CW489" s="344"/>
      <c r="CX489" s="344"/>
      <c r="CY489" s="344"/>
      <c r="CZ489" s="344"/>
    </row>
    <row r="490" s="348" customFormat="true" ht="25.15" customHeight="true" x14ac:dyDescent="0.2">
      <c r="C490" s="1028"/>
      <c r="D490" s="1020"/>
      <c r="E490" s="577"/>
      <c r="F490" s="561"/>
      <c r="G490" s="561"/>
      <c r="H490" s="1019" t="s">
        <v>206</v>
      </c>
      <c r="I490" s="1020"/>
      <c r="J490" s="582">
        <v>9.6102650875544704E-2</v>
      </c>
      <c r="K490" s="561"/>
      <c r="L490" s="561"/>
      <c r="M490" s="1019" t="s">
        <v>214</v>
      </c>
      <c r="N490" s="1020"/>
      <c r="O490" s="583">
        <v>1.1162095406747266E-2</v>
      </c>
      <c r="P490" s="561"/>
      <c r="Q490" s="561"/>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A490" s="343"/>
      <c r="BB490" s="394"/>
      <c r="BC490" s="343"/>
      <c r="BD490" s="343"/>
      <c r="BE490" s="343"/>
      <c r="BF490" s="343"/>
      <c r="BG490" s="343"/>
      <c r="BH490" s="343"/>
      <c r="BI490" s="343"/>
      <c r="BJ490" s="343"/>
      <c r="BK490" s="343"/>
      <c r="BL490" s="343"/>
      <c r="BM490" s="343"/>
      <c r="BN490" s="343"/>
      <c r="BO490" s="343"/>
      <c r="BP490" s="343"/>
      <c r="BQ490" s="343"/>
      <c r="BR490" s="343"/>
      <c r="BS490" s="343"/>
      <c r="BT490" s="343"/>
      <c r="BU490" s="343"/>
      <c r="BV490" s="343"/>
      <c r="BW490" s="343"/>
      <c r="BX490" s="343"/>
      <c r="BY490" s="343"/>
      <c r="BZ490" s="344"/>
      <c r="CA490" s="344"/>
      <c r="CB490" s="344"/>
      <c r="CC490" s="344"/>
      <c r="CD490" s="344"/>
      <c r="CE490" s="344"/>
      <c r="CF490" s="344"/>
      <c r="CG490" s="344"/>
      <c r="CH490" s="344"/>
      <c r="CI490" s="344"/>
      <c r="CJ490" s="344"/>
      <c r="CK490" s="344"/>
      <c r="CL490" s="344"/>
      <c r="CM490" s="344"/>
      <c r="CN490" s="344"/>
      <c r="CO490" s="344"/>
      <c r="CP490" s="344"/>
      <c r="CQ490" s="344"/>
      <c r="CR490" s="344"/>
      <c r="CS490" s="344"/>
      <c r="CT490" s="344"/>
      <c r="CU490" s="344"/>
      <c r="CV490" s="344"/>
      <c r="CW490" s="344"/>
      <c r="CX490" s="344"/>
      <c r="CY490" s="344"/>
      <c r="CZ490" s="344"/>
    </row>
    <row r="491" s="348" customFormat="true" ht="25.15" customHeight="true" x14ac:dyDescent="0.2">
      <c r="C491" s="1028"/>
      <c r="D491" s="1020"/>
      <c r="E491" s="561"/>
      <c r="F491" s="561"/>
      <c r="G491" s="561"/>
      <c r="H491" s="1019" t="s">
        <v>209</v>
      </c>
      <c r="I491" s="1020"/>
      <c r="J491" s="582">
        <v>8.6812269679865994E-2</v>
      </c>
      <c r="K491" s="561"/>
      <c r="L491" s="561"/>
      <c r="M491" s="1019" t="s">
        <v>236</v>
      </c>
      <c r="N491" s="1020"/>
      <c r="O491" s="583">
        <v>5.391836061838383E-4</v>
      </c>
      <c r="P491" s="561"/>
      <c r="Q491" s="561"/>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A491" s="343"/>
      <c r="BB491" s="394"/>
      <c r="BC491" s="343"/>
      <c r="BD491" s="343"/>
      <c r="BE491" s="343"/>
      <c r="BF491" s="343"/>
      <c r="BG491" s="343"/>
      <c r="BH491" s="343"/>
      <c r="BI491" s="343"/>
      <c r="BJ491" s="343"/>
      <c r="BK491" s="343"/>
      <c r="BL491" s="343"/>
      <c r="BM491" s="343"/>
      <c r="BN491" s="343"/>
      <c r="BO491" s="343"/>
      <c r="BP491" s="343"/>
      <c r="BQ491" s="343"/>
      <c r="BR491" s="343"/>
      <c r="BS491" s="343"/>
      <c r="BT491" s="343"/>
      <c r="BU491" s="343"/>
      <c r="BV491" s="343"/>
      <c r="BW491" s="343"/>
      <c r="BX491" s="343"/>
      <c r="BY491" s="343"/>
      <c r="BZ491" s="344"/>
      <c r="CA491" s="344"/>
      <c r="CB491" s="344"/>
      <c r="CC491" s="344"/>
      <c r="CD491" s="344"/>
      <c r="CE491" s="344"/>
      <c r="CF491" s="344"/>
      <c r="CG491" s="344"/>
      <c r="CH491" s="344"/>
      <c r="CI491" s="344"/>
      <c r="CJ491" s="344"/>
      <c r="CK491" s="344"/>
      <c r="CL491" s="344"/>
      <c r="CM491" s="344"/>
      <c r="CN491" s="344"/>
      <c r="CO491" s="344"/>
      <c r="CP491" s="344"/>
      <c r="CQ491" s="344"/>
      <c r="CR491" s="344"/>
      <c r="CS491" s="344"/>
      <c r="CT491" s="344"/>
      <c r="CU491" s="344"/>
      <c r="CV491" s="344"/>
      <c r="CW491" s="344"/>
      <c r="CX491" s="344"/>
      <c r="CY491" s="344"/>
      <c r="CZ491" s="344"/>
    </row>
    <row r="492" s="348" customFormat="true" ht="25.15" customHeight="true" x14ac:dyDescent="0.2">
      <c r="C492" s="1029" t="s">
        <v>241</v>
      </c>
      <c r="D492" s="1020"/>
      <c r="E492" s="1020"/>
      <c r="F492" s="1020"/>
      <c r="G492" s="1020"/>
      <c r="H492" s="1019" t="s">
        <v>196</v>
      </c>
      <c r="I492" s="1020"/>
      <c r="J492" s="582">
        <v>0.12274890026941514</v>
      </c>
      <c r="K492" s="561"/>
      <c r="L492" s="561"/>
      <c r="M492" s="1019" t="s">
        <v>239</v>
      </c>
      <c r="N492" s="1020"/>
      <c r="O492" s="589">
        <v>4.1248000397871008E-6</v>
      </c>
      <c r="P492" s="561"/>
      <c r="Q492" s="561"/>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A492" s="343"/>
      <c r="BB492" s="394"/>
      <c r="BC492" s="343"/>
      <c r="BD492" s="343"/>
      <c r="BE492" s="343"/>
      <c r="BF492" s="343"/>
      <c r="BG492" s="343"/>
      <c r="BH492" s="343"/>
      <c r="BI492" s="343"/>
      <c r="BJ492" s="343"/>
      <c r="BK492" s="343"/>
      <c r="BL492" s="343"/>
      <c r="BM492" s="343"/>
      <c r="BN492" s="343"/>
      <c r="BO492" s="343"/>
      <c r="BP492" s="343"/>
      <c r="BQ492" s="343"/>
      <c r="BR492" s="343"/>
      <c r="BS492" s="343"/>
      <c r="BT492" s="343"/>
      <c r="BU492" s="343"/>
      <c r="BV492" s="343"/>
      <c r="BW492" s="343"/>
      <c r="BX492" s="343"/>
      <c r="BY492" s="343"/>
      <c r="BZ492" s="344"/>
      <c r="CA492" s="344"/>
      <c r="CB492" s="344"/>
      <c r="CC492" s="344"/>
      <c r="CD492" s="344"/>
      <c r="CE492" s="344"/>
      <c r="CF492" s="344"/>
      <c r="CG492" s="344"/>
      <c r="CH492" s="344"/>
      <c r="CI492" s="344"/>
      <c r="CJ492" s="344"/>
      <c r="CK492" s="344"/>
      <c r="CL492" s="344"/>
      <c r="CM492" s="344"/>
      <c r="CN492" s="344"/>
      <c r="CO492" s="344"/>
      <c r="CP492" s="344"/>
      <c r="CQ492" s="344"/>
      <c r="CR492" s="344"/>
      <c r="CS492" s="344"/>
      <c r="CT492" s="344"/>
      <c r="CU492" s="344"/>
      <c r="CV492" s="344"/>
      <c r="CW492" s="344"/>
      <c r="CX492" s="344"/>
      <c r="CY492" s="344"/>
      <c r="CZ492" s="344"/>
    </row>
    <row r="493" s="348" customFormat="true" ht="25.15" customHeight="true" x14ac:dyDescent="0.2">
      <c r="C493" s="1030" t="s">
        <v>194</v>
      </c>
      <c r="D493" s="1020"/>
      <c r="E493" s="1030" t="s">
        <v>242</v>
      </c>
      <c r="F493" s="1031"/>
      <c r="G493" s="1032"/>
      <c r="H493" s="1019" t="s">
        <v>217</v>
      </c>
      <c r="I493" s="1020"/>
      <c r="J493" s="582">
        <v>-6.3473208352693034E-3</v>
      </c>
      <c r="K493" s="561"/>
      <c r="L493" s="561"/>
      <c r="M493" s="1019" t="s">
        <v>237</v>
      </c>
      <c r="N493" s="1020"/>
      <c r="O493" s="595">
        <v>8.6479928714747978E-5</v>
      </c>
      <c r="P493" s="561"/>
      <c r="Q493" s="561"/>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A493" s="343"/>
      <c r="BB493" s="394"/>
      <c r="BC493" s="343"/>
      <c r="BD493" s="343"/>
      <c r="BE493" s="343"/>
      <c r="BF493" s="343"/>
      <c r="BG493" s="343"/>
      <c r="BH493" s="343"/>
      <c r="BI493" s="343"/>
      <c r="BJ493" s="343"/>
      <c r="BK493" s="343"/>
      <c r="BL493" s="343"/>
      <c r="BM493" s="343"/>
      <c r="BN493" s="343"/>
      <c r="BO493" s="343"/>
      <c r="BP493" s="343"/>
      <c r="BQ493" s="343"/>
      <c r="BR493" s="343"/>
      <c r="BS493" s="343"/>
      <c r="BT493" s="343"/>
      <c r="BU493" s="343"/>
      <c r="BV493" s="343"/>
      <c r="BW493" s="343"/>
      <c r="BX493" s="343"/>
      <c r="BY493" s="343"/>
      <c r="BZ493" s="344"/>
      <c r="CA493" s="344"/>
      <c r="CB493" s="344"/>
      <c r="CC493" s="344"/>
      <c r="CD493" s="344"/>
      <c r="CE493" s="344"/>
      <c r="CF493" s="344"/>
      <c r="CG493" s="344"/>
      <c r="CH493" s="344"/>
      <c r="CI493" s="344"/>
      <c r="CJ493" s="344"/>
      <c r="CK493" s="344"/>
      <c r="CL493" s="344"/>
      <c r="CM493" s="344"/>
      <c r="CN493" s="344"/>
      <c r="CO493" s="344"/>
      <c r="CP493" s="344"/>
      <c r="CQ493" s="344"/>
      <c r="CR493" s="344"/>
      <c r="CS493" s="344"/>
      <c r="CT493" s="344"/>
      <c r="CU493" s="344"/>
      <c r="CV493" s="344"/>
      <c r="CW493" s="344"/>
      <c r="CX493" s="344"/>
      <c r="CY493" s="344"/>
      <c r="CZ493" s="344"/>
    </row>
    <row r="494" s="348" customFormat="true" ht="25.15" customHeight="true" x14ac:dyDescent="0.2">
      <c r="C494" s="1020"/>
      <c r="D494" s="1020"/>
      <c r="E494" s="569" t="s">
        <v>174</v>
      </c>
      <c r="F494" s="570" t="s">
        <v>243</v>
      </c>
      <c r="G494" s="571" t="s">
        <v>244</v>
      </c>
      <c r="H494" s="1019" t="s">
        <v>226</v>
      </c>
      <c r="I494" s="1020"/>
      <c r="J494" s="582">
        <v>6.4041059860288031E-3</v>
      </c>
      <c r="K494" s="561"/>
      <c r="L494" s="561"/>
      <c r="M494" s="1028"/>
      <c r="N494" s="1020"/>
      <c r="O494" s="577"/>
      <c r="P494" s="561"/>
      <c r="Q494" s="561"/>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A494" s="343"/>
      <c r="BB494" s="394"/>
      <c r="BC494" s="343"/>
      <c r="BD494" s="343"/>
      <c r="BE494" s="343"/>
      <c r="BF494" s="343"/>
      <c r="BG494" s="343"/>
      <c r="BH494" s="343"/>
      <c r="BI494" s="343"/>
      <c r="BJ494" s="343"/>
      <c r="BK494" s="343"/>
      <c r="BL494" s="343"/>
      <c r="BM494" s="343"/>
      <c r="BN494" s="343"/>
      <c r="BO494" s="343"/>
      <c r="BP494" s="343"/>
      <c r="BQ494" s="343"/>
      <c r="BR494" s="343"/>
      <c r="BS494" s="343"/>
      <c r="BT494" s="343"/>
      <c r="BU494" s="343"/>
      <c r="BV494" s="343"/>
      <c r="BW494" s="343"/>
      <c r="BX494" s="343"/>
      <c r="BY494" s="343"/>
      <c r="BZ494" s="344"/>
      <c r="CA494" s="344"/>
      <c r="CB494" s="344"/>
      <c r="CC494" s="344"/>
      <c r="CD494" s="344"/>
      <c r="CE494" s="344"/>
      <c r="CF494" s="344"/>
      <c r="CG494" s="344"/>
      <c r="CH494" s="344"/>
      <c r="CI494" s="344"/>
      <c r="CJ494" s="344"/>
      <c r="CK494" s="344"/>
      <c r="CL494" s="344"/>
      <c r="CM494" s="344"/>
      <c r="CN494" s="344"/>
      <c r="CO494" s="344"/>
      <c r="CP494" s="344"/>
      <c r="CQ494" s="344"/>
      <c r="CR494" s="344"/>
      <c r="CS494" s="344"/>
      <c r="CT494" s="344"/>
      <c r="CU494" s="344"/>
      <c r="CV494" s="344"/>
      <c r="CW494" s="344"/>
      <c r="CX494" s="344"/>
      <c r="CY494" s="344"/>
      <c r="CZ494" s="344"/>
    </row>
    <row r="495" s="348" customFormat="true" ht="25.15" customHeight="true" x14ac:dyDescent="0.2">
      <c r="C495" s="1019" t="s">
        <v>195</v>
      </c>
      <c r="D495" s="1020"/>
      <c r="E495" s="596">
        <v>6.4138998308468338</v>
      </c>
      <c r="F495" s="597">
        <v>15.271190073444844</v>
      </c>
      <c r="G495" s="598">
        <v>15.271190073444844</v>
      </c>
      <c r="H495" s="1019" t="s">
        <v>215</v>
      </c>
      <c r="I495" s="1020"/>
      <c r="J495" s="582">
        <v>6.7796225608120375E-2</v>
      </c>
      <c r="K495" s="561"/>
      <c r="L495" s="561"/>
      <c r="M495" s="1028"/>
      <c r="N495" s="1020"/>
      <c r="O495" s="561"/>
      <c r="P495" s="561"/>
      <c r="Q495" s="561"/>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A495" s="343"/>
      <c r="BB495" s="394"/>
      <c r="BC495" s="343"/>
      <c r="BD495" s="343"/>
      <c r="BE495" s="343"/>
      <c r="BF495" s="343"/>
      <c r="BG495" s="343"/>
      <c r="BH495" s="343"/>
      <c r="BI495" s="343"/>
      <c r="BJ495" s="343"/>
      <c r="BK495" s="343"/>
      <c r="BL495" s="343"/>
      <c r="BM495" s="343"/>
      <c r="BN495" s="343"/>
      <c r="BO495" s="343"/>
      <c r="BP495" s="343"/>
      <c r="BQ495" s="343"/>
      <c r="BR495" s="343"/>
      <c r="BS495" s="343"/>
      <c r="BT495" s="343"/>
      <c r="BU495" s="343"/>
      <c r="BV495" s="343"/>
      <c r="BW495" s="343"/>
      <c r="BX495" s="343"/>
      <c r="BY495" s="343"/>
      <c r="BZ495" s="344"/>
      <c r="CA495" s="344"/>
      <c r="CB495" s="344"/>
      <c r="CC495" s="344"/>
      <c r="CD495" s="344"/>
      <c r="CE495" s="344"/>
      <c r="CF495" s="344"/>
      <c r="CG495" s="344"/>
      <c r="CH495" s="344"/>
      <c r="CI495" s="344"/>
      <c r="CJ495" s="344"/>
      <c r="CK495" s="344"/>
      <c r="CL495" s="344"/>
      <c r="CM495" s="344"/>
      <c r="CN495" s="344"/>
      <c r="CO495" s="344"/>
      <c r="CP495" s="344"/>
      <c r="CQ495" s="344"/>
      <c r="CR495" s="344"/>
      <c r="CS495" s="344"/>
      <c r="CT495" s="344"/>
      <c r="CU495" s="344"/>
      <c r="CV495" s="344"/>
      <c r="CW495" s="344"/>
      <c r="CX495" s="344"/>
      <c r="CY495" s="344"/>
      <c r="CZ495" s="344"/>
    </row>
    <row r="496" s="348" customFormat="true" ht="25.15" customHeight="true" x14ac:dyDescent="0.2">
      <c r="C496" s="1028"/>
      <c r="D496" s="1020"/>
      <c r="E496" s="577"/>
      <c r="F496" s="577"/>
      <c r="G496" s="577"/>
      <c r="H496" s="1019" t="s">
        <v>201</v>
      </c>
      <c r="I496" s="1020"/>
      <c r="J496" s="582">
        <v>0.10998667291491</v>
      </c>
      <c r="K496" s="561"/>
      <c r="L496" s="561"/>
      <c r="M496" s="1029" t="s">
        <v>241</v>
      </c>
      <c r="N496" s="1020"/>
      <c r="O496" s="1020"/>
      <c r="P496" s="1020"/>
      <c r="Q496" s="1020"/>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A496" s="343"/>
      <c r="BB496" s="394"/>
      <c r="BC496" s="343"/>
      <c r="BD496" s="343"/>
      <c r="BE496" s="343"/>
      <c r="BF496" s="343"/>
      <c r="BG496" s="343"/>
      <c r="BH496" s="343"/>
      <c r="BI496" s="343"/>
      <c r="BJ496" s="343"/>
      <c r="BK496" s="343"/>
      <c r="BL496" s="343"/>
      <c r="BM496" s="343"/>
      <c r="BN496" s="343"/>
      <c r="BO496" s="343"/>
      <c r="BP496" s="343"/>
      <c r="BQ496" s="343"/>
      <c r="BR496" s="343"/>
      <c r="BS496" s="343"/>
      <c r="BT496" s="343"/>
      <c r="BU496" s="343"/>
      <c r="BV496" s="343"/>
      <c r="BW496" s="343"/>
      <c r="BX496" s="343"/>
      <c r="BY496" s="343"/>
      <c r="BZ496" s="344"/>
      <c r="CA496" s="344"/>
      <c r="CB496" s="344"/>
      <c r="CC496" s="344"/>
      <c r="CD496" s="344"/>
      <c r="CE496" s="344"/>
      <c r="CF496" s="344"/>
      <c r="CG496" s="344"/>
      <c r="CH496" s="344"/>
      <c r="CI496" s="344"/>
      <c r="CJ496" s="344"/>
      <c r="CK496" s="344"/>
      <c r="CL496" s="344"/>
      <c r="CM496" s="344"/>
      <c r="CN496" s="344"/>
      <c r="CO496" s="344"/>
      <c r="CP496" s="344"/>
      <c r="CQ496" s="344"/>
      <c r="CR496" s="344"/>
      <c r="CS496" s="344"/>
      <c r="CT496" s="344"/>
      <c r="CU496" s="344"/>
      <c r="CV496" s="344"/>
      <c r="CW496" s="344"/>
      <c r="CX496" s="344"/>
      <c r="CY496" s="344"/>
      <c r="CZ496" s="344"/>
    </row>
    <row r="497" s="348" customFormat="true" ht="25.15" customHeight="true" x14ac:dyDescent="0.2">
      <c r="C497" s="1028"/>
      <c r="D497" s="1020"/>
      <c r="E497" s="561"/>
      <c r="F497" s="561"/>
      <c r="G497" s="561"/>
      <c r="H497" s="1019" t="s">
        <v>211</v>
      </c>
      <c r="I497" s="1020"/>
      <c r="J497" s="582">
        <v>8.952003111246068E-2</v>
      </c>
      <c r="K497" s="561"/>
      <c r="L497" s="561"/>
      <c r="M497" s="1030" t="s">
        <v>194</v>
      </c>
      <c r="N497" s="1020"/>
      <c r="O497" s="1030" t="s">
        <v>242</v>
      </c>
      <c r="P497" s="1031"/>
      <c r="Q497" s="1032"/>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A497" s="343"/>
      <c r="BB497" s="394"/>
      <c r="BC497" s="343"/>
      <c r="BD497" s="343"/>
      <c r="BE497" s="343"/>
      <c r="BF497" s="343"/>
      <c r="BG497" s="343"/>
      <c r="BH497" s="343"/>
      <c r="BI497" s="343"/>
      <c r="BJ497" s="343"/>
      <c r="BK497" s="343"/>
      <c r="BL497" s="343"/>
      <c r="BM497" s="343"/>
      <c r="BN497" s="343"/>
      <c r="BO497" s="343"/>
      <c r="BP497" s="343"/>
      <c r="BQ497" s="343"/>
      <c r="BR497" s="343"/>
      <c r="BS497" s="343"/>
      <c r="BT497" s="343"/>
      <c r="BU497" s="343"/>
      <c r="BV497" s="343"/>
      <c r="BW497" s="343"/>
      <c r="BX497" s="343"/>
      <c r="BY497" s="343"/>
      <c r="BZ497" s="344"/>
      <c r="CA497" s="344"/>
      <c r="CB497" s="344"/>
      <c r="CC497" s="344"/>
      <c r="CD497" s="344"/>
      <c r="CE497" s="344"/>
      <c r="CF497" s="344"/>
      <c r="CG497" s="344"/>
      <c r="CH497" s="344"/>
      <c r="CI497" s="344"/>
      <c r="CJ497" s="344"/>
      <c r="CK497" s="344"/>
      <c r="CL497" s="344"/>
      <c r="CM497" s="344"/>
      <c r="CN497" s="344"/>
      <c r="CO497" s="344"/>
      <c r="CP497" s="344"/>
      <c r="CQ497" s="344"/>
      <c r="CR497" s="344"/>
      <c r="CS497" s="344"/>
      <c r="CT497" s="344"/>
      <c r="CU497" s="344"/>
      <c r="CV497" s="344"/>
      <c r="CW497" s="344"/>
      <c r="CX497" s="344"/>
      <c r="CY497" s="344"/>
      <c r="CZ497" s="344"/>
    </row>
    <row r="498" s="348" customFormat="true" ht="25.15" customHeight="true" x14ac:dyDescent="0.2">
      <c r="C498" s="1029" t="s">
        <v>245</v>
      </c>
      <c r="D498" s="1020"/>
      <c r="E498" s="1020"/>
      <c r="F498" s="561"/>
      <c r="G498" s="561"/>
      <c r="H498" s="1019" t="s">
        <v>205</v>
      </c>
      <c r="I498" s="1020"/>
      <c r="J498" s="582">
        <v>0.10759883456305556</v>
      </c>
      <c r="K498" s="561"/>
      <c r="L498" s="561"/>
      <c r="M498" s="1020"/>
      <c r="N498" s="1020"/>
      <c r="O498" s="572" t="s">
        <v>174</v>
      </c>
      <c r="P498" s="573" t="s">
        <v>243</v>
      </c>
      <c r="Q498" s="574" t="s">
        <v>244</v>
      </c>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A498" s="343"/>
      <c r="BB498" s="394"/>
      <c r="BC498" s="343"/>
      <c r="BD498" s="343"/>
      <c r="BE498" s="343"/>
      <c r="BF498" s="343"/>
      <c r="BG498" s="343"/>
      <c r="BH498" s="343"/>
      <c r="BI498" s="343"/>
      <c r="BJ498" s="343"/>
      <c r="BK498" s="343"/>
      <c r="BL498" s="343"/>
      <c r="BM498" s="343"/>
      <c r="BN498" s="343"/>
      <c r="BO498" s="343"/>
      <c r="BP498" s="343"/>
      <c r="BQ498" s="343"/>
      <c r="BR498" s="343"/>
      <c r="BS498" s="343"/>
      <c r="BT498" s="343"/>
      <c r="BU498" s="343"/>
      <c r="BV498" s="343"/>
      <c r="BW498" s="343"/>
      <c r="BX498" s="343"/>
      <c r="BY498" s="343"/>
      <c r="BZ498" s="344"/>
      <c r="CA498" s="344"/>
      <c r="CB498" s="344"/>
      <c r="CC498" s="344"/>
      <c r="CD498" s="344"/>
      <c r="CE498" s="344"/>
      <c r="CF498" s="344"/>
      <c r="CG498" s="344"/>
      <c r="CH498" s="344"/>
      <c r="CI498" s="344"/>
      <c r="CJ498" s="344"/>
      <c r="CK498" s="344"/>
      <c r="CL498" s="344"/>
      <c r="CM498" s="344"/>
      <c r="CN498" s="344"/>
      <c r="CO498" s="344"/>
      <c r="CP498" s="344"/>
      <c r="CQ498" s="344"/>
      <c r="CR498" s="344"/>
      <c r="CS498" s="344"/>
      <c r="CT498" s="344"/>
      <c r="CU498" s="344"/>
      <c r="CV498" s="344"/>
      <c r="CW498" s="344"/>
      <c r="CX498" s="344"/>
      <c r="CY498" s="344"/>
      <c r="CZ498" s="344"/>
    </row>
    <row r="499" s="348" customFormat="true" ht="25.15" customHeight="true" x14ac:dyDescent="0.2">
      <c r="C499" s="1028"/>
      <c r="D499" s="1020"/>
      <c r="E499" s="575" t="s">
        <v>194</v>
      </c>
      <c r="F499" s="561"/>
      <c r="G499" s="561"/>
      <c r="H499" s="1019" t="s">
        <v>197</v>
      </c>
      <c r="I499" s="1020"/>
      <c r="J499" s="582">
        <v>0.12669215102199843</v>
      </c>
      <c r="K499" s="561"/>
      <c r="L499" s="561"/>
      <c r="M499" s="1019" t="s">
        <v>195</v>
      </c>
      <c r="N499" s="1020"/>
      <c r="O499" s="599">
        <v>5.1893991784249289</v>
      </c>
      <c r="P499" s="600">
        <v>11.794089041874839</v>
      </c>
      <c r="Q499" s="601">
        <v>11.794089041874839</v>
      </c>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A499" s="343"/>
      <c r="BB499" s="394"/>
      <c r="BC499" s="343"/>
      <c r="BD499" s="343"/>
      <c r="BE499" s="343"/>
      <c r="BF499" s="343"/>
      <c r="BG499" s="343"/>
      <c r="BH499" s="343"/>
      <c r="BI499" s="343"/>
      <c r="BJ499" s="343"/>
      <c r="BK499" s="343"/>
      <c r="BL499" s="343"/>
      <c r="BM499" s="343"/>
      <c r="BN499" s="343"/>
      <c r="BO499" s="343"/>
      <c r="BP499" s="343"/>
      <c r="BQ499" s="343"/>
      <c r="BR499" s="343"/>
      <c r="BS499" s="343"/>
      <c r="BT499" s="343"/>
      <c r="BU499" s="343"/>
      <c r="BV499" s="343"/>
      <c r="BW499" s="343"/>
      <c r="BX499" s="343"/>
      <c r="BY499" s="343"/>
      <c r="BZ499" s="344"/>
      <c r="CA499" s="344"/>
      <c r="CB499" s="344"/>
      <c r="CC499" s="344"/>
      <c r="CD499" s="344"/>
      <c r="CE499" s="344"/>
      <c r="CF499" s="344"/>
      <c r="CG499" s="344"/>
      <c r="CH499" s="344"/>
      <c r="CI499" s="344"/>
      <c r="CJ499" s="344"/>
      <c r="CK499" s="344"/>
      <c r="CL499" s="344"/>
      <c r="CM499" s="344"/>
      <c r="CN499" s="344"/>
      <c r="CO499" s="344"/>
      <c r="CP499" s="344"/>
      <c r="CQ499" s="344"/>
      <c r="CR499" s="344"/>
      <c r="CS499" s="344"/>
      <c r="CT499" s="344"/>
      <c r="CU499" s="344"/>
      <c r="CV499" s="344"/>
      <c r="CW499" s="344"/>
      <c r="CX499" s="344"/>
      <c r="CY499" s="344"/>
      <c r="CZ499" s="344"/>
    </row>
    <row r="500" s="348" customFormat="true" ht="25.15" customHeight="true" x14ac:dyDescent="0.2">
      <c r="C500" s="1020"/>
      <c r="D500" s="1020"/>
      <c r="E500" s="602" t="s">
        <v>195</v>
      </c>
      <c r="F500" s="561"/>
      <c r="G500" s="561"/>
      <c r="H500" s="1019" t="s">
        <v>222</v>
      </c>
      <c r="I500" s="1020"/>
      <c r="J500" s="582">
        <v>4.0346278037486479E-2</v>
      </c>
      <c r="K500" s="561"/>
      <c r="L500" s="561"/>
      <c r="M500" s="1028"/>
      <c r="N500" s="1020"/>
      <c r="O500" s="577"/>
      <c r="P500" s="577"/>
      <c r="Q500" s="577"/>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A500" s="343"/>
      <c r="BB500" s="394"/>
      <c r="BC500" s="343"/>
      <c r="BD500" s="343"/>
      <c r="BE500" s="343"/>
      <c r="BF500" s="343"/>
      <c r="BG500" s="343"/>
      <c r="BH500" s="343"/>
      <c r="BI500" s="343"/>
      <c r="BJ500" s="343"/>
      <c r="BK500" s="343"/>
      <c r="BL500" s="343"/>
      <c r="BM500" s="343"/>
      <c r="BN500" s="343"/>
      <c r="BO500" s="343"/>
      <c r="BP500" s="343"/>
      <c r="BQ500" s="343"/>
      <c r="BR500" s="343"/>
      <c r="BS500" s="343"/>
      <c r="BT500" s="343"/>
      <c r="BU500" s="343"/>
      <c r="BV500" s="343"/>
      <c r="BW500" s="343"/>
      <c r="BX500" s="343"/>
      <c r="BY500" s="343"/>
      <c r="BZ500" s="344"/>
      <c r="CA500" s="344"/>
      <c r="CB500" s="344"/>
      <c r="CC500" s="344"/>
      <c r="CD500" s="344"/>
      <c r="CE500" s="344"/>
      <c r="CF500" s="344"/>
      <c r="CG500" s="344"/>
      <c r="CH500" s="344"/>
      <c r="CI500" s="344"/>
      <c r="CJ500" s="344"/>
      <c r="CK500" s="344"/>
      <c r="CL500" s="344"/>
      <c r="CM500" s="344"/>
      <c r="CN500" s="344"/>
      <c r="CO500" s="344"/>
      <c r="CP500" s="344"/>
      <c r="CQ500" s="344"/>
      <c r="CR500" s="344"/>
      <c r="CS500" s="344"/>
      <c r="CT500" s="344"/>
      <c r="CU500" s="344"/>
      <c r="CV500" s="344"/>
      <c r="CW500" s="344"/>
      <c r="CX500" s="344"/>
      <c r="CY500" s="344"/>
      <c r="CZ500" s="344"/>
    </row>
    <row r="501" s="348" customFormat="true" ht="25.15" customHeight="true" x14ac:dyDescent="0.2">
      <c r="C501" s="1019" t="s">
        <v>213</v>
      </c>
      <c r="D501" s="1020"/>
      <c r="E501" s="578">
        <v>5.3881118041999583E-2</v>
      </c>
      <c r="F501" s="561"/>
      <c r="G501" s="561"/>
      <c r="H501" s="1019" t="s">
        <v>208</v>
      </c>
      <c r="I501" s="1020"/>
      <c r="J501" s="582">
        <v>9.2152745744808542E-2</v>
      </c>
      <c r="K501" s="561"/>
      <c r="L501" s="561"/>
      <c r="M501" s="1028"/>
      <c r="N501" s="1020"/>
      <c r="O501" s="561"/>
      <c r="P501" s="561"/>
      <c r="Q501" s="561"/>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A501" s="343"/>
      <c r="BB501" s="394"/>
      <c r="BC501" s="343"/>
      <c r="BD501" s="343"/>
      <c r="BE501" s="343"/>
      <c r="BF501" s="343"/>
      <c r="BG501" s="343"/>
      <c r="BH501" s="343"/>
      <c r="BI501" s="343"/>
      <c r="BJ501" s="343"/>
      <c r="BK501" s="343"/>
      <c r="BL501" s="343"/>
      <c r="BM501" s="343"/>
      <c r="BN501" s="343"/>
      <c r="BO501" s="343"/>
      <c r="BP501" s="343"/>
      <c r="BQ501" s="343"/>
      <c r="BR501" s="343"/>
      <c r="BS501" s="343"/>
      <c r="BT501" s="343"/>
      <c r="BU501" s="343"/>
      <c r="BV501" s="343"/>
      <c r="BW501" s="343"/>
      <c r="BX501" s="343"/>
      <c r="BY501" s="343"/>
      <c r="BZ501" s="344"/>
      <c r="CA501" s="344"/>
      <c r="CB501" s="344"/>
      <c r="CC501" s="344"/>
      <c r="CD501" s="344"/>
      <c r="CE501" s="344"/>
      <c r="CF501" s="344"/>
      <c r="CG501" s="344"/>
      <c r="CH501" s="344"/>
      <c r="CI501" s="344"/>
      <c r="CJ501" s="344"/>
      <c r="CK501" s="344"/>
      <c r="CL501" s="344"/>
      <c r="CM501" s="344"/>
      <c r="CN501" s="344"/>
      <c r="CO501" s="344"/>
      <c r="CP501" s="344"/>
      <c r="CQ501" s="344"/>
      <c r="CR501" s="344"/>
      <c r="CS501" s="344"/>
      <c r="CT501" s="344"/>
      <c r="CU501" s="344"/>
      <c r="CV501" s="344"/>
      <c r="CW501" s="344"/>
      <c r="CX501" s="344"/>
      <c r="CY501" s="344"/>
      <c r="CZ501" s="344"/>
    </row>
    <row r="502" s="348" customFormat="true" ht="25.15" customHeight="true" x14ac:dyDescent="0.2">
      <c r="C502" s="1019" t="s">
        <v>206</v>
      </c>
      <c r="D502" s="1020"/>
      <c r="E502" s="581">
        <v>8.4586545311454597E-2</v>
      </c>
      <c r="F502" s="561"/>
      <c r="G502" s="561"/>
      <c r="H502" s="1019" t="s">
        <v>202</v>
      </c>
      <c r="I502" s="1020"/>
      <c r="J502" s="582">
        <v>3.5844367165370635E-3</v>
      </c>
      <c r="K502" s="561"/>
      <c r="L502" s="561"/>
      <c r="M502" s="1029" t="s">
        <v>245</v>
      </c>
      <c r="N502" s="1020"/>
      <c r="O502" s="1020"/>
      <c r="P502" s="561"/>
      <c r="Q502" s="561"/>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A502" s="343"/>
      <c r="BB502" s="394"/>
      <c r="BC502" s="343"/>
      <c r="BD502" s="343"/>
      <c r="BE502" s="343"/>
      <c r="BF502" s="343"/>
      <c r="BG502" s="343"/>
      <c r="BH502" s="343"/>
      <c r="BI502" s="343"/>
      <c r="BJ502" s="343"/>
      <c r="BK502" s="343"/>
      <c r="BL502" s="343"/>
      <c r="BM502" s="343"/>
      <c r="BN502" s="343"/>
      <c r="BO502" s="343"/>
      <c r="BP502" s="343"/>
      <c r="BQ502" s="343"/>
      <c r="BR502" s="343"/>
      <c r="BS502" s="343"/>
      <c r="BT502" s="343"/>
      <c r="BU502" s="343"/>
      <c r="BV502" s="343"/>
      <c r="BW502" s="343"/>
      <c r="BX502" s="343"/>
      <c r="BY502" s="343"/>
      <c r="BZ502" s="344"/>
      <c r="CA502" s="344"/>
      <c r="CB502" s="344"/>
      <c r="CC502" s="344"/>
      <c r="CD502" s="344"/>
      <c r="CE502" s="344"/>
      <c r="CF502" s="344"/>
      <c r="CG502" s="344"/>
      <c r="CH502" s="344"/>
      <c r="CI502" s="344"/>
      <c r="CJ502" s="344"/>
      <c r="CK502" s="344"/>
      <c r="CL502" s="344"/>
      <c r="CM502" s="344"/>
      <c r="CN502" s="344"/>
      <c r="CO502" s="344"/>
      <c r="CP502" s="344"/>
      <c r="CQ502" s="344"/>
      <c r="CR502" s="344"/>
      <c r="CS502" s="344"/>
      <c r="CT502" s="344"/>
      <c r="CU502" s="344"/>
      <c r="CV502" s="344"/>
      <c r="CW502" s="344"/>
      <c r="CX502" s="344"/>
      <c r="CY502" s="344"/>
      <c r="CZ502" s="344"/>
    </row>
    <row r="503" s="348" customFormat="true" ht="25.15" customHeight="true" x14ac:dyDescent="0.2">
      <c r="C503" s="1019" t="s">
        <v>209</v>
      </c>
      <c r="D503" s="1020"/>
      <c r="E503" s="581">
        <v>7.6772084375759275E-2</v>
      </c>
      <c r="F503" s="561"/>
      <c r="G503" s="561"/>
      <c r="H503" s="1019" t="s">
        <v>233</v>
      </c>
      <c r="I503" s="1020"/>
      <c r="J503" s="582">
        <v>3.3701427415346393E-3</v>
      </c>
      <c r="K503" s="561"/>
      <c r="L503" s="561"/>
      <c r="M503" s="1028"/>
      <c r="N503" s="1020"/>
      <c r="O503" s="576" t="s">
        <v>194</v>
      </c>
      <c r="P503" s="561"/>
      <c r="Q503" s="561"/>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A503" s="343"/>
      <c r="BB503" s="394"/>
      <c r="BC503" s="343"/>
      <c r="BD503" s="343"/>
      <c r="BE503" s="343"/>
      <c r="BF503" s="343"/>
      <c r="BG503" s="343"/>
      <c r="BH503" s="343"/>
      <c r="BI503" s="343"/>
      <c r="BJ503" s="343"/>
      <c r="BK503" s="343"/>
      <c r="BL503" s="343"/>
      <c r="BM503" s="343"/>
      <c r="BN503" s="343"/>
      <c r="BO503" s="343"/>
      <c r="BP503" s="343"/>
      <c r="BQ503" s="343"/>
      <c r="BR503" s="343"/>
      <c r="BS503" s="343"/>
      <c r="BT503" s="343"/>
      <c r="BU503" s="343"/>
      <c r="BV503" s="343"/>
      <c r="BW503" s="343"/>
      <c r="BX503" s="343"/>
      <c r="BY503" s="343"/>
      <c r="BZ503" s="344"/>
      <c r="CA503" s="344"/>
      <c r="CB503" s="344"/>
      <c r="CC503" s="344"/>
      <c r="CD503" s="344"/>
      <c r="CE503" s="344"/>
      <c r="CF503" s="344"/>
      <c r="CG503" s="344"/>
      <c r="CH503" s="344"/>
      <c r="CI503" s="344"/>
      <c r="CJ503" s="344"/>
      <c r="CK503" s="344"/>
      <c r="CL503" s="344"/>
      <c r="CM503" s="344"/>
      <c r="CN503" s="344"/>
      <c r="CO503" s="344"/>
      <c r="CP503" s="344"/>
      <c r="CQ503" s="344"/>
      <c r="CR503" s="344"/>
      <c r="CS503" s="344"/>
      <c r="CT503" s="344"/>
      <c r="CU503" s="344"/>
      <c r="CV503" s="344"/>
      <c r="CW503" s="344"/>
      <c r="CX503" s="344"/>
      <c r="CY503" s="344"/>
      <c r="CZ503" s="344"/>
    </row>
    <row r="504" s="348" customFormat="true" ht="25.15" customHeight="true" x14ac:dyDescent="0.2">
      <c r="C504" s="1019" t="s">
        <v>196</v>
      </c>
      <c r="D504" s="1020"/>
      <c r="E504" s="581">
        <v>0.11643349163546136</v>
      </c>
      <c r="F504" s="561"/>
      <c r="G504" s="561"/>
      <c r="H504" s="1019" t="s">
        <v>218</v>
      </c>
      <c r="I504" s="1020"/>
      <c r="J504" s="582">
        <v>-5.1041303422229477E-2</v>
      </c>
      <c r="K504" s="561"/>
      <c r="L504" s="561"/>
      <c r="M504" s="1020"/>
      <c r="N504" s="1020"/>
      <c r="O504" s="603" t="s">
        <v>195</v>
      </c>
      <c r="P504" s="561"/>
      <c r="Q504" s="561"/>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A504" s="343"/>
      <c r="BB504" s="394"/>
      <c r="BC504" s="343"/>
      <c r="BD504" s="343"/>
      <c r="BE504" s="343"/>
      <c r="BF504" s="343"/>
      <c r="BG504" s="343"/>
      <c r="BH504" s="343"/>
      <c r="BI504" s="343"/>
      <c r="BJ504" s="343"/>
      <c r="BK504" s="343"/>
      <c r="BL504" s="343"/>
      <c r="BM504" s="343"/>
      <c r="BN504" s="343"/>
      <c r="BO504" s="343"/>
      <c r="BP504" s="343"/>
      <c r="BQ504" s="343"/>
      <c r="BR504" s="343"/>
      <c r="BS504" s="343"/>
      <c r="BT504" s="343"/>
      <c r="BU504" s="343"/>
      <c r="BV504" s="343"/>
      <c r="BW504" s="343"/>
      <c r="BX504" s="343"/>
      <c r="BY504" s="343"/>
      <c r="BZ504" s="344"/>
      <c r="CA504" s="344"/>
      <c r="CB504" s="344"/>
      <c r="CC504" s="344"/>
      <c r="CD504" s="344"/>
      <c r="CE504" s="344"/>
      <c r="CF504" s="344"/>
      <c r="CG504" s="344"/>
      <c r="CH504" s="344"/>
      <c r="CI504" s="344"/>
      <c r="CJ504" s="344"/>
      <c r="CK504" s="344"/>
      <c r="CL504" s="344"/>
      <c r="CM504" s="344"/>
      <c r="CN504" s="344"/>
      <c r="CO504" s="344"/>
      <c r="CP504" s="344"/>
      <c r="CQ504" s="344"/>
      <c r="CR504" s="344"/>
      <c r="CS504" s="344"/>
      <c r="CT504" s="344"/>
      <c r="CU504" s="344"/>
      <c r="CV504" s="344"/>
      <c r="CW504" s="344"/>
      <c r="CX504" s="344"/>
      <c r="CY504" s="344"/>
      <c r="CZ504" s="344"/>
    </row>
    <row r="505" s="348" customFormat="true" ht="25.15" customHeight="true" x14ac:dyDescent="0.2">
      <c r="C505" s="1019" t="s">
        <v>217</v>
      </c>
      <c r="D505" s="1020"/>
      <c r="E505" s="581">
        <v>8.039821339747422E-3</v>
      </c>
      <c r="F505" s="561"/>
      <c r="G505" s="561"/>
      <c r="H505" s="1019" t="s">
        <v>212</v>
      </c>
      <c r="I505" s="1020"/>
      <c r="J505" s="582">
        <v>-8.1265883940201428E-2</v>
      </c>
      <c r="K505" s="561"/>
      <c r="L505" s="561"/>
      <c r="M505" s="1019" t="s">
        <v>213</v>
      </c>
      <c r="N505" s="1020"/>
      <c r="O505" s="580">
        <v>7.9153094400534155E-2</v>
      </c>
      <c r="P505" s="561"/>
      <c r="Q505" s="561"/>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A505" s="343"/>
      <c r="BB505" s="394"/>
      <c r="BC505" s="343"/>
      <c r="BD505" s="343"/>
      <c r="BE505" s="343"/>
      <c r="BF505" s="343"/>
      <c r="BG505" s="343"/>
      <c r="BH505" s="343"/>
      <c r="BI505" s="343"/>
      <c r="BJ505" s="343"/>
      <c r="BK505" s="343"/>
      <c r="BL505" s="343"/>
      <c r="BM505" s="343"/>
      <c r="BN505" s="343"/>
      <c r="BO505" s="343"/>
      <c r="BP505" s="343"/>
      <c r="BQ505" s="343"/>
      <c r="BR505" s="343"/>
      <c r="BS505" s="343"/>
      <c r="BT505" s="343"/>
      <c r="BU505" s="343"/>
      <c r="BV505" s="343"/>
      <c r="BW505" s="343"/>
      <c r="BX505" s="343"/>
      <c r="BY505" s="343"/>
      <c r="BZ505" s="344"/>
      <c r="CA505" s="344"/>
      <c r="CB505" s="344"/>
      <c r="CC505" s="344"/>
      <c r="CD505" s="344"/>
      <c r="CE505" s="344"/>
      <c r="CF505" s="344"/>
      <c r="CG505" s="344"/>
      <c r="CH505" s="344"/>
      <c r="CI505" s="344"/>
      <c r="CJ505" s="344"/>
      <c r="CK505" s="344"/>
      <c r="CL505" s="344"/>
      <c r="CM505" s="344"/>
      <c r="CN505" s="344"/>
      <c r="CO505" s="344"/>
      <c r="CP505" s="344"/>
      <c r="CQ505" s="344"/>
      <c r="CR505" s="344"/>
      <c r="CS505" s="344"/>
      <c r="CT505" s="344"/>
      <c r="CU505" s="344"/>
      <c r="CV505" s="344"/>
      <c r="CW505" s="344"/>
      <c r="CX505" s="344"/>
      <c r="CY505" s="344"/>
      <c r="CZ505" s="344"/>
    </row>
    <row r="506" s="348" customFormat="true" ht="25.15" customHeight="true" x14ac:dyDescent="0.2">
      <c r="C506" s="1019" t="s">
        <v>226</v>
      </c>
      <c r="D506" s="1020"/>
      <c r="E506" s="581">
        <v>1.0165808926726992E-2</v>
      </c>
      <c r="F506" s="561"/>
      <c r="G506" s="561"/>
      <c r="H506" s="1019" t="s">
        <v>204</v>
      </c>
      <c r="I506" s="1020"/>
      <c r="J506" s="582">
        <v>-7.8156153069626352E-2</v>
      </c>
      <c r="K506" s="561"/>
      <c r="L506" s="561"/>
      <c r="M506" s="1019" t="s">
        <v>206</v>
      </c>
      <c r="N506" s="1020"/>
      <c r="O506" s="583">
        <v>0.10738765851249095</v>
      </c>
      <c r="P506" s="561"/>
      <c r="Q506" s="561"/>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A506" s="343"/>
      <c r="BB506" s="394"/>
      <c r="BC506" s="343"/>
      <c r="BD506" s="343"/>
      <c r="BE506" s="343"/>
      <c r="BF506" s="343"/>
      <c r="BG506" s="343"/>
      <c r="BH506" s="343"/>
      <c r="BI506" s="343"/>
      <c r="BJ506" s="343"/>
      <c r="BK506" s="343"/>
      <c r="BL506" s="343"/>
      <c r="BM506" s="343"/>
      <c r="BN506" s="343"/>
      <c r="BO506" s="343"/>
      <c r="BP506" s="343"/>
      <c r="BQ506" s="343"/>
      <c r="BR506" s="343"/>
      <c r="BS506" s="343"/>
      <c r="BT506" s="343"/>
      <c r="BU506" s="343"/>
      <c r="BV506" s="343"/>
      <c r="BW506" s="343"/>
      <c r="BX506" s="343"/>
      <c r="BY506" s="343"/>
      <c r="BZ506" s="344"/>
      <c r="CA506" s="344"/>
      <c r="CB506" s="344"/>
      <c r="CC506" s="344"/>
      <c r="CD506" s="344"/>
      <c r="CE506" s="344"/>
      <c r="CF506" s="344"/>
      <c r="CG506" s="344"/>
      <c r="CH506" s="344"/>
      <c r="CI506" s="344"/>
      <c r="CJ506" s="344"/>
      <c r="CK506" s="344"/>
      <c r="CL506" s="344"/>
      <c r="CM506" s="344"/>
      <c r="CN506" s="344"/>
      <c r="CO506" s="344"/>
      <c r="CP506" s="344"/>
      <c r="CQ506" s="344"/>
      <c r="CR506" s="344"/>
      <c r="CS506" s="344"/>
      <c r="CT506" s="344"/>
      <c r="CU506" s="344"/>
      <c r="CV506" s="344"/>
      <c r="CW506" s="344"/>
      <c r="CX506" s="344"/>
      <c r="CY506" s="344"/>
      <c r="CZ506" s="344"/>
    </row>
    <row r="507" s="348" customFormat="true" ht="25.15" customHeight="true" x14ac:dyDescent="0.2">
      <c r="C507" s="1019" t="s">
        <v>215</v>
      </c>
      <c r="D507" s="1020"/>
      <c r="E507" s="581">
        <v>5.1366798296269799E-2</v>
      </c>
      <c r="F507" s="561"/>
      <c r="G507" s="561"/>
      <c r="H507" s="1019" t="s">
        <v>234</v>
      </c>
      <c r="I507" s="1020"/>
      <c r="J507" s="582">
        <v>9.2746179428780673E-4</v>
      </c>
      <c r="K507" s="561"/>
      <c r="L507" s="561"/>
      <c r="M507" s="1019" t="s">
        <v>209</v>
      </c>
      <c r="N507" s="1020"/>
      <c r="O507" s="583">
        <v>0.10245924351570662</v>
      </c>
      <c r="P507" s="561"/>
      <c r="Q507" s="561"/>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A507" s="343"/>
      <c r="BB507" s="394"/>
      <c r="BC507" s="343"/>
      <c r="BD507" s="343"/>
      <c r="BE507" s="343"/>
      <c r="BF507" s="343"/>
      <c r="BG507" s="343"/>
      <c r="BH507" s="343"/>
      <c r="BI507" s="343"/>
      <c r="BJ507" s="343"/>
      <c r="BK507" s="343"/>
      <c r="BL507" s="343"/>
      <c r="BM507" s="343"/>
      <c r="BN507" s="343"/>
      <c r="BO507" s="343"/>
      <c r="BP507" s="343"/>
      <c r="BQ507" s="343"/>
      <c r="BR507" s="343"/>
      <c r="BS507" s="343"/>
      <c r="BT507" s="343"/>
      <c r="BU507" s="343"/>
      <c r="BV507" s="343"/>
      <c r="BW507" s="343"/>
      <c r="BX507" s="343"/>
      <c r="BY507" s="343"/>
      <c r="BZ507" s="344"/>
      <c r="CA507" s="344"/>
      <c r="CB507" s="344"/>
      <c r="CC507" s="344"/>
      <c r="CD507" s="344"/>
      <c r="CE507" s="344"/>
      <c r="CF507" s="344"/>
      <c r="CG507" s="344"/>
      <c r="CH507" s="344"/>
      <c r="CI507" s="344"/>
      <c r="CJ507" s="344"/>
      <c r="CK507" s="344"/>
      <c r="CL507" s="344"/>
      <c r="CM507" s="344"/>
      <c r="CN507" s="344"/>
      <c r="CO507" s="344"/>
      <c r="CP507" s="344"/>
      <c r="CQ507" s="344"/>
      <c r="CR507" s="344"/>
      <c r="CS507" s="344"/>
      <c r="CT507" s="344"/>
      <c r="CU507" s="344"/>
      <c r="CV507" s="344"/>
      <c r="CW507" s="344"/>
      <c r="CX507" s="344"/>
      <c r="CY507" s="344"/>
      <c r="CZ507" s="344"/>
    </row>
    <row r="508" s="348" customFormat="true" ht="25.15" customHeight="true" x14ac:dyDescent="0.2">
      <c r="C508" s="1019" t="s">
        <v>201</v>
      </c>
      <c r="D508" s="1020"/>
      <c r="E508" s="581">
        <v>9.7618258135064029E-2</v>
      </c>
      <c r="F508" s="561"/>
      <c r="G508" s="561"/>
      <c r="H508" s="1019" t="s">
        <v>227</v>
      </c>
      <c r="I508" s="1020"/>
      <c r="J508" s="582">
        <v>1.1746214941253157E-2</v>
      </c>
      <c r="K508" s="561"/>
      <c r="L508" s="561"/>
      <c r="M508" s="1019" t="s">
        <v>196</v>
      </c>
      <c r="N508" s="1020"/>
      <c r="O508" s="583">
        <v>0.13589499097101798</v>
      </c>
      <c r="P508" s="561"/>
      <c r="Q508" s="561"/>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A508" s="343"/>
      <c r="BB508" s="394"/>
      <c r="BC508" s="343"/>
      <c r="BD508" s="343"/>
      <c r="BE508" s="343"/>
      <c r="BF508" s="343"/>
      <c r="BG508" s="343"/>
      <c r="BH508" s="343"/>
      <c r="BI508" s="343"/>
      <c r="BJ508" s="343"/>
      <c r="BK508" s="343"/>
      <c r="BL508" s="343"/>
      <c r="BM508" s="343"/>
      <c r="BN508" s="343"/>
      <c r="BO508" s="343"/>
      <c r="BP508" s="343"/>
      <c r="BQ508" s="343"/>
      <c r="BR508" s="343"/>
      <c r="BS508" s="343"/>
      <c r="BT508" s="343"/>
      <c r="BU508" s="343"/>
      <c r="BV508" s="343"/>
      <c r="BW508" s="343"/>
      <c r="BX508" s="343"/>
      <c r="BY508" s="343"/>
      <c r="BZ508" s="344"/>
      <c r="CA508" s="344"/>
      <c r="CB508" s="344"/>
      <c r="CC508" s="344"/>
      <c r="CD508" s="344"/>
      <c r="CE508" s="344"/>
      <c r="CF508" s="344"/>
      <c r="CG508" s="344"/>
      <c r="CH508" s="344"/>
      <c r="CI508" s="344"/>
      <c r="CJ508" s="344"/>
      <c r="CK508" s="344"/>
      <c r="CL508" s="344"/>
      <c r="CM508" s="344"/>
      <c r="CN508" s="344"/>
      <c r="CO508" s="344"/>
      <c r="CP508" s="344"/>
      <c r="CQ508" s="344"/>
      <c r="CR508" s="344"/>
      <c r="CS508" s="344"/>
      <c r="CT508" s="344"/>
      <c r="CU508" s="344"/>
      <c r="CV508" s="344"/>
      <c r="CW508" s="344"/>
      <c r="CX508" s="344"/>
      <c r="CY508" s="344"/>
      <c r="CZ508" s="344"/>
    </row>
    <row r="509" s="348" customFormat="true" ht="25.15" customHeight="true" x14ac:dyDescent="0.2">
      <c r="C509" s="1019" t="s">
        <v>211</v>
      </c>
      <c r="D509" s="1020"/>
      <c r="E509" s="581">
        <v>7.5040736745987671E-2</v>
      </c>
      <c r="F509" s="561"/>
      <c r="G509" s="561"/>
      <c r="H509" s="1019" t="s">
        <v>221</v>
      </c>
      <c r="I509" s="1020"/>
      <c r="J509" s="582">
        <v>4.7178977098136975E-2</v>
      </c>
      <c r="K509" s="561"/>
      <c r="L509" s="561"/>
      <c r="M509" s="1019" t="s">
        <v>217</v>
      </c>
      <c r="N509" s="1020"/>
      <c r="O509" s="583">
        <v>4.894973021979028E-2</v>
      </c>
      <c r="P509" s="561"/>
      <c r="Q509" s="561"/>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A509" s="343"/>
      <c r="BB509" s="394"/>
      <c r="BC509" s="343"/>
      <c r="BD509" s="343"/>
      <c r="BE509" s="343"/>
      <c r="BF509" s="343"/>
      <c r="BG509" s="343"/>
      <c r="BH509" s="343"/>
      <c r="BI509" s="343"/>
      <c r="BJ509" s="343"/>
      <c r="BK509" s="343"/>
      <c r="BL509" s="343"/>
      <c r="BM509" s="343"/>
      <c r="BN509" s="343"/>
      <c r="BO509" s="343"/>
      <c r="BP509" s="343"/>
      <c r="BQ509" s="343"/>
      <c r="BR509" s="343"/>
      <c r="BS509" s="343"/>
      <c r="BT509" s="343"/>
      <c r="BU509" s="343"/>
      <c r="BV509" s="343"/>
      <c r="BW509" s="343"/>
      <c r="BX509" s="343"/>
      <c r="BY509" s="343"/>
      <c r="BZ509" s="344"/>
      <c r="CA509" s="344"/>
      <c r="CB509" s="344"/>
      <c r="CC509" s="344"/>
      <c r="CD509" s="344"/>
      <c r="CE509" s="344"/>
      <c r="CF509" s="344"/>
      <c r="CG509" s="344"/>
      <c r="CH509" s="344"/>
      <c r="CI509" s="344"/>
      <c r="CJ509" s="344"/>
      <c r="CK509" s="344"/>
      <c r="CL509" s="344"/>
      <c r="CM509" s="344"/>
      <c r="CN509" s="344"/>
      <c r="CO509" s="344"/>
      <c r="CP509" s="344"/>
      <c r="CQ509" s="344"/>
      <c r="CR509" s="344"/>
      <c r="CS509" s="344"/>
      <c r="CT509" s="344"/>
      <c r="CU509" s="344"/>
      <c r="CV509" s="344"/>
      <c r="CW509" s="344"/>
      <c r="CX509" s="344"/>
      <c r="CY509" s="344"/>
      <c r="CZ509" s="344"/>
    </row>
    <row r="510" s="348" customFormat="true" ht="25.15" customHeight="true" x14ac:dyDescent="0.2">
      <c r="C510" s="1019" t="s">
        <v>205</v>
      </c>
      <c r="D510" s="1020"/>
      <c r="E510" s="581">
        <v>9.4554113213461577E-2</v>
      </c>
      <c r="F510" s="561"/>
      <c r="G510" s="561"/>
      <c r="H510" s="1019" t="s">
        <v>207</v>
      </c>
      <c r="I510" s="1020"/>
      <c r="J510" s="582">
        <v>9.4975926544343635E-3</v>
      </c>
      <c r="K510" s="561"/>
      <c r="L510" s="561"/>
      <c r="M510" s="1019" t="s">
        <v>226</v>
      </c>
      <c r="N510" s="1020"/>
      <c r="O510" s="583">
        <v>2.6831912970874831E-2</v>
      </c>
      <c r="P510" s="561"/>
      <c r="Q510" s="561"/>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A510" s="343"/>
      <c r="BB510" s="394"/>
      <c r="BC510" s="343"/>
      <c r="BD510" s="343"/>
      <c r="BE510" s="343"/>
      <c r="BF510" s="343"/>
      <c r="BG510" s="343"/>
      <c r="BH510" s="343"/>
      <c r="BI510" s="343"/>
      <c r="BJ510" s="343"/>
      <c r="BK510" s="343"/>
      <c r="BL510" s="343"/>
      <c r="BM510" s="343"/>
      <c r="BN510" s="343"/>
      <c r="BO510" s="343"/>
      <c r="BP510" s="343"/>
      <c r="BQ510" s="343"/>
      <c r="BR510" s="343"/>
      <c r="BS510" s="343"/>
      <c r="BT510" s="343"/>
      <c r="BU510" s="343"/>
      <c r="BV510" s="343"/>
      <c r="BW510" s="343"/>
      <c r="BX510" s="343"/>
      <c r="BY510" s="343"/>
      <c r="BZ510" s="344"/>
      <c r="CA510" s="344"/>
      <c r="CB510" s="344"/>
      <c r="CC510" s="344"/>
      <c r="CD510" s="344"/>
      <c r="CE510" s="344"/>
      <c r="CF510" s="344"/>
      <c r="CG510" s="344"/>
      <c r="CH510" s="344"/>
      <c r="CI510" s="344"/>
      <c r="CJ510" s="344"/>
      <c r="CK510" s="344"/>
      <c r="CL510" s="344"/>
      <c r="CM510" s="344"/>
      <c r="CN510" s="344"/>
      <c r="CO510" s="344"/>
      <c r="CP510" s="344"/>
      <c r="CQ510" s="344"/>
      <c r="CR510" s="344"/>
      <c r="CS510" s="344"/>
      <c r="CT510" s="344"/>
      <c r="CU510" s="344"/>
      <c r="CV510" s="344"/>
      <c r="CW510" s="344"/>
      <c r="CX510" s="344"/>
      <c r="CY510" s="344"/>
      <c r="CZ510" s="344"/>
    </row>
    <row r="511" s="348" customFormat="true" ht="25.15" customHeight="true" x14ac:dyDescent="0.2">
      <c r="C511" s="1019" t="s">
        <v>197</v>
      </c>
      <c r="D511" s="1020"/>
      <c r="E511" s="581">
        <v>0.11282642022683494</v>
      </c>
      <c r="F511" s="561"/>
      <c r="G511" s="561"/>
      <c r="H511" s="1019" t="s">
        <v>216</v>
      </c>
      <c r="I511" s="1020"/>
      <c r="J511" s="582">
        <v>-6.7316809744078415E-2</v>
      </c>
      <c r="K511" s="561"/>
      <c r="L511" s="561"/>
      <c r="M511" s="1019" t="s">
        <v>215</v>
      </c>
      <c r="N511" s="1020"/>
      <c r="O511" s="583">
        <v>3.6594263836630191E-2</v>
      </c>
      <c r="P511" s="561"/>
      <c r="Q511" s="561"/>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A511" s="343"/>
      <c r="BB511" s="394"/>
      <c r="BC511" s="343"/>
      <c r="BD511" s="343"/>
      <c r="BE511" s="343"/>
      <c r="BF511" s="343"/>
      <c r="BG511" s="343"/>
      <c r="BH511" s="343"/>
      <c r="BI511" s="343"/>
      <c r="BJ511" s="343"/>
      <c r="BK511" s="343"/>
      <c r="BL511" s="343"/>
      <c r="BM511" s="343"/>
      <c r="BN511" s="343"/>
      <c r="BO511" s="343"/>
      <c r="BP511" s="343"/>
      <c r="BQ511" s="343"/>
      <c r="BR511" s="343"/>
      <c r="BS511" s="343"/>
      <c r="BT511" s="343"/>
      <c r="BU511" s="343"/>
      <c r="BV511" s="343"/>
      <c r="BW511" s="343"/>
      <c r="BX511" s="343"/>
      <c r="BY511" s="343"/>
      <c r="BZ511" s="344"/>
      <c r="CA511" s="344"/>
      <c r="CB511" s="344"/>
      <c r="CC511" s="344"/>
      <c r="CD511" s="344"/>
      <c r="CE511" s="344"/>
      <c r="CF511" s="344"/>
      <c r="CG511" s="344"/>
      <c r="CH511" s="344"/>
      <c r="CI511" s="344"/>
      <c r="CJ511" s="344"/>
      <c r="CK511" s="344"/>
      <c r="CL511" s="344"/>
      <c r="CM511" s="344"/>
      <c r="CN511" s="344"/>
      <c r="CO511" s="344"/>
      <c r="CP511" s="344"/>
      <c r="CQ511" s="344"/>
      <c r="CR511" s="344"/>
      <c r="CS511" s="344"/>
      <c r="CT511" s="344"/>
      <c r="CU511" s="344"/>
      <c r="CV511" s="344"/>
      <c r="CW511" s="344"/>
      <c r="CX511" s="344"/>
      <c r="CY511" s="344"/>
      <c r="CZ511" s="344"/>
    </row>
    <row r="512" s="348" customFormat="true" ht="25.15" customHeight="true" x14ac:dyDescent="0.2">
      <c r="C512" s="1019" t="s">
        <v>222</v>
      </c>
      <c r="D512" s="1020"/>
      <c r="E512" s="581">
        <v>3.988366433013369E-2</v>
      </c>
      <c r="F512" s="561"/>
      <c r="G512" s="561"/>
      <c r="H512" s="1019" t="s">
        <v>220</v>
      </c>
      <c r="I512" s="1020"/>
      <c r="J512" s="582">
        <v>4.7705239934843893E-2</v>
      </c>
      <c r="K512" s="561"/>
      <c r="L512" s="561"/>
      <c r="M512" s="1019" t="s">
        <v>201</v>
      </c>
      <c r="N512" s="1020"/>
      <c r="O512" s="583">
        <v>9.1036512546814302E-2</v>
      </c>
      <c r="P512" s="561"/>
      <c r="Q512" s="561"/>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A512" s="343"/>
      <c r="BB512" s="394"/>
      <c r="BC512" s="343"/>
      <c r="BD512" s="343"/>
      <c r="BE512" s="343"/>
      <c r="BF512" s="343"/>
      <c r="BG512" s="343"/>
      <c r="BH512" s="343"/>
      <c r="BI512" s="343"/>
      <c r="BJ512" s="343"/>
      <c r="BK512" s="343"/>
      <c r="BL512" s="343"/>
      <c r="BM512" s="343"/>
      <c r="BN512" s="343"/>
      <c r="BO512" s="343"/>
      <c r="BP512" s="343"/>
      <c r="BQ512" s="343"/>
      <c r="BR512" s="343"/>
      <c r="BS512" s="343"/>
      <c r="BT512" s="343"/>
      <c r="BU512" s="343"/>
      <c r="BV512" s="343"/>
      <c r="BW512" s="343"/>
      <c r="BX512" s="343"/>
      <c r="BY512" s="343"/>
      <c r="BZ512" s="344"/>
      <c r="CA512" s="344"/>
      <c r="CB512" s="344"/>
      <c r="CC512" s="344"/>
      <c r="CD512" s="344"/>
      <c r="CE512" s="344"/>
      <c r="CF512" s="344"/>
      <c r="CG512" s="344"/>
      <c r="CH512" s="344"/>
      <c r="CI512" s="344"/>
      <c r="CJ512" s="344"/>
      <c r="CK512" s="344"/>
      <c r="CL512" s="344"/>
      <c r="CM512" s="344"/>
      <c r="CN512" s="344"/>
      <c r="CO512" s="344"/>
      <c r="CP512" s="344"/>
      <c r="CQ512" s="344"/>
      <c r="CR512" s="344"/>
      <c r="CS512" s="344"/>
      <c r="CT512" s="344"/>
      <c r="CU512" s="344"/>
      <c r="CV512" s="344"/>
      <c r="CW512" s="344"/>
      <c r="CX512" s="344"/>
      <c r="CY512" s="344"/>
      <c r="CZ512" s="344"/>
    </row>
    <row r="513" s="348" customFormat="true" ht="25.15" customHeight="true" x14ac:dyDescent="0.2">
      <c r="C513" s="1019" t="s">
        <v>208</v>
      </c>
      <c r="D513" s="1020"/>
      <c r="E513" s="581">
        <v>7.4564745423536041E-2</v>
      </c>
      <c r="F513" s="561"/>
      <c r="G513" s="561"/>
      <c r="H513" s="1019" t="s">
        <v>225</v>
      </c>
      <c r="I513" s="1020"/>
      <c r="J513" s="582">
        <v>1.3911938994200944E-2</v>
      </c>
      <c r="K513" s="561"/>
      <c r="L513" s="561"/>
      <c r="M513" s="1019" t="s">
        <v>211</v>
      </c>
      <c r="N513" s="1020"/>
      <c r="O513" s="583">
        <v>5.8190596985579365E-2</v>
      </c>
      <c r="P513" s="561"/>
      <c r="Q513" s="561"/>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A513" s="343"/>
      <c r="BB513" s="394"/>
      <c r="BC513" s="343"/>
      <c r="BD513" s="343"/>
      <c r="BE513" s="343"/>
      <c r="BF513" s="343"/>
      <c r="BG513" s="343"/>
      <c r="BH513" s="343"/>
      <c r="BI513" s="343"/>
      <c r="BJ513" s="343"/>
      <c r="BK513" s="343"/>
      <c r="BL513" s="343"/>
      <c r="BM513" s="343"/>
      <c r="BN513" s="343"/>
      <c r="BO513" s="343"/>
      <c r="BP513" s="343"/>
      <c r="BQ513" s="343"/>
      <c r="BR513" s="343"/>
      <c r="BS513" s="343"/>
      <c r="BT513" s="343"/>
      <c r="BU513" s="343"/>
      <c r="BV513" s="343"/>
      <c r="BW513" s="343"/>
      <c r="BX513" s="343"/>
      <c r="BY513" s="343"/>
      <c r="BZ513" s="344"/>
      <c r="CA513" s="344"/>
      <c r="CB513" s="344"/>
      <c r="CC513" s="344"/>
      <c r="CD513" s="344"/>
      <c r="CE513" s="344"/>
      <c r="CF513" s="344"/>
      <c r="CG513" s="344"/>
      <c r="CH513" s="344"/>
      <c r="CI513" s="344"/>
      <c r="CJ513" s="344"/>
      <c r="CK513" s="344"/>
      <c r="CL513" s="344"/>
      <c r="CM513" s="344"/>
      <c r="CN513" s="344"/>
      <c r="CO513" s="344"/>
      <c r="CP513" s="344"/>
      <c r="CQ513" s="344"/>
      <c r="CR513" s="344"/>
      <c r="CS513" s="344"/>
      <c r="CT513" s="344"/>
      <c r="CU513" s="344"/>
      <c r="CV513" s="344"/>
      <c r="CW513" s="344"/>
      <c r="CX513" s="344"/>
      <c r="CY513" s="344"/>
      <c r="CZ513" s="344"/>
    </row>
    <row r="514" s="348" customFormat="true" ht="25.15" customHeight="true" x14ac:dyDescent="0.2">
      <c r="C514" s="1019" t="s">
        <v>202</v>
      </c>
      <c r="D514" s="1020"/>
      <c r="E514" s="581">
        <v>5.3497405264928237E-2</v>
      </c>
      <c r="F514" s="561"/>
      <c r="G514" s="561"/>
      <c r="H514" s="1019" t="s">
        <v>235</v>
      </c>
      <c r="I514" s="1020"/>
      <c r="J514" s="582">
        <v>-2.9883299457942914E-4</v>
      </c>
      <c r="K514" s="561"/>
      <c r="L514" s="561"/>
      <c r="M514" s="1019" t="s">
        <v>205</v>
      </c>
      <c r="N514" s="1020"/>
      <c r="O514" s="583">
        <v>0.11006781486337359</v>
      </c>
      <c r="P514" s="561"/>
      <c r="Q514" s="561"/>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A514" s="343"/>
      <c r="BB514" s="394"/>
      <c r="BC514" s="343"/>
      <c r="BD514" s="343"/>
      <c r="BE514" s="343"/>
      <c r="BF514" s="343"/>
      <c r="BG514" s="343"/>
      <c r="BH514" s="343"/>
      <c r="BI514" s="343"/>
      <c r="BJ514" s="343"/>
      <c r="BK514" s="343"/>
      <c r="BL514" s="343"/>
      <c r="BM514" s="343"/>
      <c r="BN514" s="343"/>
      <c r="BO514" s="343"/>
      <c r="BP514" s="343"/>
      <c r="BQ514" s="343"/>
      <c r="BR514" s="343"/>
      <c r="BS514" s="343"/>
      <c r="BT514" s="343"/>
      <c r="BU514" s="343"/>
      <c r="BV514" s="343"/>
      <c r="BW514" s="343"/>
      <c r="BX514" s="343"/>
      <c r="BY514" s="343"/>
      <c r="BZ514" s="344"/>
      <c r="CA514" s="344"/>
      <c r="CB514" s="344"/>
      <c r="CC514" s="344"/>
      <c r="CD514" s="344"/>
      <c r="CE514" s="344"/>
      <c r="CF514" s="344"/>
      <c r="CG514" s="344"/>
      <c r="CH514" s="344"/>
      <c r="CI514" s="344"/>
      <c r="CJ514" s="344"/>
      <c r="CK514" s="344"/>
      <c r="CL514" s="344"/>
      <c r="CM514" s="344"/>
      <c r="CN514" s="344"/>
      <c r="CO514" s="344"/>
      <c r="CP514" s="344"/>
      <c r="CQ514" s="344"/>
      <c r="CR514" s="344"/>
      <c r="CS514" s="344"/>
      <c r="CT514" s="344"/>
      <c r="CU514" s="344"/>
      <c r="CV514" s="344"/>
      <c r="CW514" s="344"/>
      <c r="CX514" s="344"/>
      <c r="CY514" s="344"/>
      <c r="CZ514" s="344"/>
    </row>
    <row r="515" s="348" customFormat="true" ht="25.15" customHeight="true" x14ac:dyDescent="0.2">
      <c r="C515" s="1019" t="s">
        <v>212</v>
      </c>
      <c r="D515" s="1020"/>
      <c r="E515" s="581">
        <v>-5.2902013495394265E-2</v>
      </c>
      <c r="F515" s="561"/>
      <c r="G515" s="561"/>
      <c r="H515" s="1019" t="s">
        <v>198</v>
      </c>
      <c r="I515" s="1020"/>
      <c r="J515" s="582">
        <v>0.10826704560186547</v>
      </c>
      <c r="K515" s="561"/>
      <c r="L515" s="561"/>
      <c r="M515" s="1019" t="s">
        <v>197</v>
      </c>
      <c r="N515" s="1020"/>
      <c r="O515" s="583">
        <v>0.10245695400203945</v>
      </c>
      <c r="P515" s="561"/>
      <c r="Q515" s="561"/>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A515" s="343"/>
      <c r="BB515" s="394"/>
      <c r="BC515" s="343"/>
      <c r="BD515" s="343"/>
      <c r="BE515" s="343"/>
      <c r="BF515" s="343"/>
      <c r="BG515" s="343"/>
      <c r="BH515" s="343"/>
      <c r="BI515" s="343"/>
      <c r="BJ515" s="343"/>
      <c r="BK515" s="343"/>
      <c r="BL515" s="343"/>
      <c r="BM515" s="343"/>
      <c r="BN515" s="343"/>
      <c r="BO515" s="343"/>
      <c r="BP515" s="343"/>
      <c r="BQ515" s="343"/>
      <c r="BR515" s="343"/>
      <c r="BS515" s="343"/>
      <c r="BT515" s="343"/>
      <c r="BU515" s="343"/>
      <c r="BV515" s="343"/>
      <c r="BW515" s="343"/>
      <c r="BX515" s="343"/>
      <c r="BY515" s="343"/>
      <c r="BZ515" s="344"/>
      <c r="CA515" s="344"/>
      <c r="CB515" s="344"/>
      <c r="CC515" s="344"/>
      <c r="CD515" s="344"/>
      <c r="CE515" s="344"/>
      <c r="CF515" s="344"/>
      <c r="CG515" s="344"/>
      <c r="CH515" s="344"/>
      <c r="CI515" s="344"/>
      <c r="CJ515" s="344"/>
      <c r="CK515" s="344"/>
      <c r="CL515" s="344"/>
      <c r="CM515" s="344"/>
      <c r="CN515" s="344"/>
      <c r="CO515" s="344"/>
      <c r="CP515" s="344"/>
      <c r="CQ515" s="344"/>
      <c r="CR515" s="344"/>
      <c r="CS515" s="344"/>
      <c r="CT515" s="344"/>
      <c r="CU515" s="344"/>
      <c r="CV515" s="344"/>
      <c r="CW515" s="344"/>
      <c r="CX515" s="344"/>
      <c r="CY515" s="344"/>
      <c r="CZ515" s="344"/>
    </row>
    <row r="516" s="348" customFormat="true" ht="25.15" customHeight="true" x14ac:dyDescent="0.2">
      <c r="C516" s="1019" t="s">
        <v>204</v>
      </c>
      <c r="D516" s="1020"/>
      <c r="E516" s="581">
        <v>-9.7243242496289739E-2</v>
      </c>
      <c r="F516" s="561"/>
      <c r="G516" s="561"/>
      <c r="H516" s="1019" t="s">
        <v>200</v>
      </c>
      <c r="I516" s="1020"/>
      <c r="J516" s="582">
        <v>-0.10954499415815608</v>
      </c>
      <c r="K516" s="561"/>
      <c r="L516" s="561"/>
      <c r="M516" s="1019" t="s">
        <v>222</v>
      </c>
      <c r="N516" s="1020"/>
      <c r="O516" s="583">
        <v>4.5416102212894105E-2</v>
      </c>
      <c r="P516" s="561"/>
      <c r="Q516" s="561"/>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A516" s="343"/>
      <c r="BB516" s="394"/>
      <c r="BC516" s="343"/>
      <c r="BD516" s="343"/>
      <c r="BE516" s="343"/>
      <c r="BF516" s="343"/>
      <c r="BG516" s="343"/>
      <c r="BH516" s="343"/>
      <c r="BI516" s="343"/>
      <c r="BJ516" s="343"/>
      <c r="BK516" s="343"/>
      <c r="BL516" s="343"/>
      <c r="BM516" s="343"/>
      <c r="BN516" s="343"/>
      <c r="BO516" s="343"/>
      <c r="BP516" s="343"/>
      <c r="BQ516" s="343"/>
      <c r="BR516" s="343"/>
      <c r="BS516" s="343"/>
      <c r="BT516" s="343"/>
      <c r="BU516" s="343"/>
      <c r="BV516" s="343"/>
      <c r="BW516" s="343"/>
      <c r="BX516" s="343"/>
      <c r="BY516" s="343"/>
      <c r="BZ516" s="344"/>
      <c r="CA516" s="344"/>
      <c r="CB516" s="344"/>
      <c r="CC516" s="344"/>
      <c r="CD516" s="344"/>
      <c r="CE516" s="344"/>
      <c r="CF516" s="344"/>
      <c r="CG516" s="344"/>
      <c r="CH516" s="344"/>
      <c r="CI516" s="344"/>
      <c r="CJ516" s="344"/>
      <c r="CK516" s="344"/>
      <c r="CL516" s="344"/>
      <c r="CM516" s="344"/>
      <c r="CN516" s="344"/>
      <c r="CO516" s="344"/>
      <c r="CP516" s="344"/>
      <c r="CQ516" s="344"/>
      <c r="CR516" s="344"/>
      <c r="CS516" s="344"/>
      <c r="CT516" s="344"/>
      <c r="CU516" s="344"/>
      <c r="CV516" s="344"/>
      <c r="CW516" s="344"/>
      <c r="CX516" s="344"/>
      <c r="CY516" s="344"/>
      <c r="CZ516" s="344"/>
    </row>
    <row r="517" s="348" customFormat="true" ht="25.15" customHeight="true" x14ac:dyDescent="0.2">
      <c r="C517" s="1019" t="s">
        <v>234</v>
      </c>
      <c r="D517" s="1020"/>
      <c r="E517" s="581">
        <v>1.1218908516291196E-3</v>
      </c>
      <c r="F517" s="561"/>
      <c r="G517" s="561"/>
      <c r="H517" s="1019" t="s">
        <v>231</v>
      </c>
      <c r="I517" s="1020"/>
      <c r="J517" s="582">
        <v>-6.2256097172161337E-3</v>
      </c>
      <c r="K517" s="561"/>
      <c r="L517" s="561"/>
      <c r="M517" s="1019" t="s">
        <v>208</v>
      </c>
      <c r="N517" s="1020"/>
      <c r="O517" s="583">
        <v>4.7604247552695919E-2</v>
      </c>
      <c r="P517" s="561"/>
      <c r="Q517" s="561"/>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A517" s="343"/>
      <c r="BB517" s="394"/>
      <c r="BC517" s="343"/>
      <c r="BD517" s="343"/>
      <c r="BE517" s="343"/>
      <c r="BF517" s="343"/>
      <c r="BG517" s="343"/>
      <c r="BH517" s="343"/>
      <c r="BI517" s="343"/>
      <c r="BJ517" s="343"/>
      <c r="BK517" s="343"/>
      <c r="BL517" s="343"/>
      <c r="BM517" s="343"/>
      <c r="BN517" s="343"/>
      <c r="BO517" s="343"/>
      <c r="BP517" s="343"/>
      <c r="BQ517" s="343"/>
      <c r="BR517" s="343"/>
      <c r="BS517" s="343"/>
      <c r="BT517" s="343"/>
      <c r="BU517" s="343"/>
      <c r="BV517" s="343"/>
      <c r="BW517" s="343"/>
      <c r="BX517" s="343"/>
      <c r="BY517" s="343"/>
      <c r="BZ517" s="344"/>
      <c r="CA517" s="344"/>
      <c r="CB517" s="344"/>
      <c r="CC517" s="344"/>
      <c r="CD517" s="344"/>
      <c r="CE517" s="344"/>
      <c r="CF517" s="344"/>
      <c r="CG517" s="344"/>
      <c r="CH517" s="344"/>
      <c r="CI517" s="344"/>
      <c r="CJ517" s="344"/>
      <c r="CK517" s="344"/>
      <c r="CL517" s="344"/>
      <c r="CM517" s="344"/>
      <c r="CN517" s="344"/>
      <c r="CO517" s="344"/>
      <c r="CP517" s="344"/>
      <c r="CQ517" s="344"/>
      <c r="CR517" s="344"/>
      <c r="CS517" s="344"/>
      <c r="CT517" s="344"/>
      <c r="CU517" s="344"/>
      <c r="CV517" s="344"/>
      <c r="CW517" s="344"/>
      <c r="CX517" s="344"/>
      <c r="CY517" s="344"/>
      <c r="CZ517" s="344"/>
    </row>
    <row r="518" s="348" customFormat="true" ht="25.15" customHeight="true" x14ac:dyDescent="0.2">
      <c r="C518" s="1019" t="s">
        <v>227</v>
      </c>
      <c r="D518" s="1020"/>
      <c r="E518" s="581">
        <v>1.0537448469377202E-2</v>
      </c>
      <c r="F518" s="561"/>
      <c r="G518" s="561"/>
      <c r="H518" s="1019" t="s">
        <v>219</v>
      </c>
      <c r="I518" s="1020"/>
      <c r="J518" s="582">
        <v>-1.074022619350243E-2</v>
      </c>
      <c r="K518" s="561"/>
      <c r="L518" s="561"/>
      <c r="M518" s="1019" t="s">
        <v>202</v>
      </c>
      <c r="N518" s="1020"/>
      <c r="O518" s="583">
        <v>0.12315784466312618</v>
      </c>
      <c r="P518" s="561"/>
      <c r="Q518" s="561"/>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A518" s="343"/>
      <c r="BB518" s="394"/>
      <c r="BC518" s="343"/>
      <c r="BD518" s="343"/>
      <c r="BE518" s="343"/>
      <c r="BF518" s="343"/>
      <c r="BG518" s="343"/>
      <c r="BH518" s="343"/>
      <c r="BI518" s="343"/>
      <c r="BJ518" s="343"/>
      <c r="BK518" s="343"/>
      <c r="BL518" s="343"/>
      <c r="BM518" s="343"/>
      <c r="BN518" s="343"/>
      <c r="BO518" s="343"/>
      <c r="BP518" s="343"/>
      <c r="BQ518" s="343"/>
      <c r="BR518" s="343"/>
      <c r="BS518" s="343"/>
      <c r="BT518" s="343"/>
      <c r="BU518" s="343"/>
      <c r="BV518" s="343"/>
      <c r="BW518" s="343"/>
      <c r="BX518" s="343"/>
      <c r="BY518" s="343"/>
      <c r="BZ518" s="344"/>
      <c r="CA518" s="344"/>
      <c r="CB518" s="344"/>
      <c r="CC518" s="344"/>
      <c r="CD518" s="344"/>
      <c r="CE518" s="344"/>
      <c r="CF518" s="344"/>
      <c r="CG518" s="344"/>
      <c r="CH518" s="344"/>
      <c r="CI518" s="344"/>
      <c r="CJ518" s="344"/>
      <c r="CK518" s="344"/>
      <c r="CL518" s="344"/>
      <c r="CM518" s="344"/>
      <c r="CN518" s="344"/>
      <c r="CO518" s="344"/>
      <c r="CP518" s="344"/>
      <c r="CQ518" s="344"/>
      <c r="CR518" s="344"/>
      <c r="CS518" s="344"/>
      <c r="CT518" s="344"/>
      <c r="CU518" s="344"/>
      <c r="CV518" s="344"/>
      <c r="CW518" s="344"/>
      <c r="CX518" s="344"/>
      <c r="CY518" s="344"/>
      <c r="CZ518" s="344"/>
    </row>
    <row r="519" s="348" customFormat="true" ht="25.15" customHeight="true" x14ac:dyDescent="0.2">
      <c r="C519" s="1019" t="s">
        <v>221</v>
      </c>
      <c r="D519" s="1020"/>
      <c r="E519" s="581">
        <v>3.6712386456411068E-2</v>
      </c>
      <c r="F519" s="561"/>
      <c r="G519" s="561"/>
      <c r="H519" s="1019" t="s">
        <v>224</v>
      </c>
      <c r="I519" s="1020"/>
      <c r="J519" s="582">
        <v>-1.9338488450943943E-2</v>
      </c>
      <c r="K519" s="561"/>
      <c r="L519" s="561"/>
      <c r="M519" s="1019" t="s">
        <v>233</v>
      </c>
      <c r="N519" s="1020"/>
      <c r="O519" s="583">
        <v>9.742006202714237E-3</v>
      </c>
      <c r="P519" s="561"/>
      <c r="Q519" s="561"/>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A519" s="343"/>
      <c r="BB519" s="394"/>
      <c r="BC519" s="343"/>
      <c r="BD519" s="343"/>
      <c r="BE519" s="343"/>
      <c r="BF519" s="343"/>
      <c r="BG519" s="343"/>
      <c r="BH519" s="343"/>
      <c r="BI519" s="343"/>
      <c r="BJ519" s="343"/>
      <c r="BK519" s="343"/>
      <c r="BL519" s="343"/>
      <c r="BM519" s="343"/>
      <c r="BN519" s="343"/>
      <c r="BO519" s="343"/>
      <c r="BP519" s="343"/>
      <c r="BQ519" s="343"/>
      <c r="BR519" s="343"/>
      <c r="BS519" s="343"/>
      <c r="BT519" s="343"/>
      <c r="BU519" s="343"/>
      <c r="BV519" s="343"/>
      <c r="BW519" s="343"/>
      <c r="BX519" s="343"/>
      <c r="BY519" s="343"/>
      <c r="BZ519" s="344"/>
      <c r="CA519" s="344"/>
      <c r="CB519" s="344"/>
      <c r="CC519" s="344"/>
      <c r="CD519" s="344"/>
      <c r="CE519" s="344"/>
      <c r="CF519" s="344"/>
      <c r="CG519" s="344"/>
      <c r="CH519" s="344"/>
      <c r="CI519" s="344"/>
      <c r="CJ519" s="344"/>
      <c r="CK519" s="344"/>
      <c r="CL519" s="344"/>
      <c r="CM519" s="344"/>
      <c r="CN519" s="344"/>
      <c r="CO519" s="344"/>
      <c r="CP519" s="344"/>
      <c r="CQ519" s="344"/>
      <c r="CR519" s="344"/>
      <c r="CS519" s="344"/>
      <c r="CT519" s="344"/>
      <c r="CU519" s="344"/>
      <c r="CV519" s="344"/>
      <c r="CW519" s="344"/>
      <c r="CX519" s="344"/>
      <c r="CY519" s="344"/>
      <c r="CZ519" s="344"/>
    </row>
    <row r="520" s="348" customFormat="true" ht="25.15" customHeight="true" x14ac:dyDescent="0.2">
      <c r="C520" s="1019" t="s">
        <v>207</v>
      </c>
      <c r="D520" s="1020"/>
      <c r="E520" s="581">
        <v>7.2696438980322561E-2</v>
      </c>
      <c r="F520" s="561"/>
      <c r="G520" s="561"/>
      <c r="H520" s="1019" t="s">
        <v>199</v>
      </c>
      <c r="I520" s="1020"/>
      <c r="J520" s="582">
        <v>0.1166356114649318</v>
      </c>
      <c r="K520" s="561"/>
      <c r="L520" s="561"/>
      <c r="M520" s="1019" t="s">
        <v>218</v>
      </c>
      <c r="N520" s="1020"/>
      <c r="O520" s="583">
        <v>-2.5951089859159518E-2</v>
      </c>
      <c r="P520" s="561"/>
      <c r="Q520" s="561"/>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A520" s="343"/>
      <c r="BB520" s="394"/>
      <c r="BC520" s="343"/>
      <c r="BD520" s="343"/>
      <c r="BE520" s="343"/>
      <c r="BF520" s="343"/>
      <c r="BG520" s="343"/>
      <c r="BH520" s="343"/>
      <c r="BI520" s="343"/>
      <c r="BJ520" s="343"/>
      <c r="BK520" s="343"/>
      <c r="BL520" s="343"/>
      <c r="BM520" s="343"/>
      <c r="BN520" s="343"/>
      <c r="BO520" s="343"/>
      <c r="BP520" s="343"/>
      <c r="BQ520" s="343"/>
      <c r="BR520" s="343"/>
      <c r="BS520" s="343"/>
      <c r="BT520" s="343"/>
      <c r="BU520" s="343"/>
      <c r="BV520" s="343"/>
      <c r="BW520" s="343"/>
      <c r="BX520" s="343"/>
      <c r="BY520" s="343"/>
      <c r="BZ520" s="344"/>
      <c r="CA520" s="344"/>
      <c r="CB520" s="344"/>
      <c r="CC520" s="344"/>
      <c r="CD520" s="344"/>
      <c r="CE520" s="344"/>
      <c r="CF520" s="344"/>
      <c r="CG520" s="344"/>
      <c r="CH520" s="344"/>
      <c r="CI520" s="344"/>
      <c r="CJ520" s="344"/>
      <c r="CK520" s="344"/>
      <c r="CL520" s="344"/>
      <c r="CM520" s="344"/>
      <c r="CN520" s="344"/>
      <c r="CO520" s="344"/>
      <c r="CP520" s="344"/>
      <c r="CQ520" s="344"/>
      <c r="CR520" s="344"/>
      <c r="CS520" s="344"/>
      <c r="CT520" s="344"/>
      <c r="CU520" s="344"/>
      <c r="CV520" s="344"/>
      <c r="CW520" s="344"/>
      <c r="CX520" s="344"/>
      <c r="CY520" s="344"/>
      <c r="CZ520" s="344"/>
    </row>
    <row r="521" s="348" customFormat="true" ht="25.15" customHeight="true" x14ac:dyDescent="0.2">
      <c r="C521" s="1019" t="s">
        <v>216</v>
      </c>
      <c r="D521" s="1020"/>
      <c r="E521" s="581">
        <v>-4.5013752177367646E-2</v>
      </c>
      <c r="F521" s="561"/>
      <c r="G521" s="561"/>
      <c r="H521" s="1019" t="s">
        <v>203</v>
      </c>
      <c r="I521" s="1020"/>
      <c r="J521" s="582">
        <v>-7.9778389730930849E-2</v>
      </c>
      <c r="K521" s="561"/>
      <c r="L521" s="561"/>
      <c r="M521" s="1019" t="s">
        <v>212</v>
      </c>
      <c r="N521" s="1020"/>
      <c r="O521" s="583">
        <v>-5.6184478179604334E-2</v>
      </c>
      <c r="P521" s="561"/>
      <c r="Q521" s="561"/>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A521" s="343"/>
      <c r="BB521" s="394"/>
      <c r="BC521" s="343"/>
      <c r="BD521" s="343"/>
      <c r="BE521" s="343"/>
      <c r="BF521" s="343"/>
      <c r="BG521" s="343"/>
      <c r="BH521" s="343"/>
      <c r="BI521" s="343"/>
      <c r="BJ521" s="343"/>
      <c r="BK521" s="343"/>
      <c r="BL521" s="343"/>
      <c r="BM521" s="343"/>
      <c r="BN521" s="343"/>
      <c r="BO521" s="343"/>
      <c r="BP521" s="343"/>
      <c r="BQ521" s="343"/>
      <c r="BR521" s="343"/>
      <c r="BS521" s="343"/>
      <c r="BT521" s="343"/>
      <c r="BU521" s="343"/>
      <c r="BV521" s="343"/>
      <c r="BW521" s="343"/>
      <c r="BX521" s="343"/>
      <c r="BY521" s="343"/>
      <c r="BZ521" s="344"/>
      <c r="CA521" s="344"/>
      <c r="CB521" s="344"/>
      <c r="CC521" s="344"/>
      <c r="CD521" s="344"/>
      <c r="CE521" s="344"/>
      <c r="CF521" s="344"/>
      <c r="CG521" s="344"/>
      <c r="CH521" s="344"/>
      <c r="CI521" s="344"/>
      <c r="CJ521" s="344"/>
      <c r="CK521" s="344"/>
      <c r="CL521" s="344"/>
      <c r="CM521" s="344"/>
      <c r="CN521" s="344"/>
      <c r="CO521" s="344"/>
      <c r="CP521" s="344"/>
      <c r="CQ521" s="344"/>
      <c r="CR521" s="344"/>
      <c r="CS521" s="344"/>
      <c r="CT521" s="344"/>
      <c r="CU521" s="344"/>
      <c r="CV521" s="344"/>
      <c r="CW521" s="344"/>
      <c r="CX521" s="344"/>
      <c r="CY521" s="344"/>
      <c r="CZ521" s="344"/>
    </row>
    <row r="522" s="348" customFormat="true" ht="25.15" customHeight="true" x14ac:dyDescent="0.2">
      <c r="C522" s="1019" t="s">
        <v>220</v>
      </c>
      <c r="D522" s="1020"/>
      <c r="E522" s="581">
        <v>4.5052664730841553E-2</v>
      </c>
      <c r="F522" s="561"/>
      <c r="G522" s="561"/>
      <c r="H522" s="1019" t="s">
        <v>210</v>
      </c>
      <c r="I522" s="1020"/>
      <c r="J522" s="582">
        <v>-9.0634231027270001E-2</v>
      </c>
      <c r="K522" s="561"/>
      <c r="L522" s="561"/>
      <c r="M522" s="1019" t="s">
        <v>204</v>
      </c>
      <c r="N522" s="1020"/>
      <c r="O522" s="583">
        <v>-0.11805344298103305</v>
      </c>
      <c r="P522" s="561"/>
      <c r="Q522" s="561"/>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A522" s="343"/>
      <c r="BB522" s="394"/>
      <c r="BC522" s="343"/>
      <c r="BD522" s="343"/>
      <c r="BE522" s="343"/>
      <c r="BF522" s="343"/>
      <c r="BG522" s="343"/>
      <c r="BH522" s="343"/>
      <c r="BI522" s="343"/>
      <c r="BJ522" s="343"/>
      <c r="BK522" s="343"/>
      <c r="BL522" s="343"/>
      <c r="BM522" s="343"/>
      <c r="BN522" s="343"/>
      <c r="BO522" s="343"/>
      <c r="BP522" s="343"/>
      <c r="BQ522" s="343"/>
      <c r="BR522" s="343"/>
      <c r="BS522" s="343"/>
      <c r="BT522" s="343"/>
      <c r="BU522" s="343"/>
      <c r="BV522" s="343"/>
      <c r="BW522" s="343"/>
      <c r="BX522" s="343"/>
      <c r="BY522" s="343"/>
      <c r="BZ522" s="344"/>
      <c r="CA522" s="344"/>
      <c r="CB522" s="344"/>
      <c r="CC522" s="344"/>
      <c r="CD522" s="344"/>
      <c r="CE522" s="344"/>
      <c r="CF522" s="344"/>
      <c r="CG522" s="344"/>
      <c r="CH522" s="344"/>
      <c r="CI522" s="344"/>
      <c r="CJ522" s="344"/>
      <c r="CK522" s="344"/>
      <c r="CL522" s="344"/>
      <c r="CM522" s="344"/>
      <c r="CN522" s="344"/>
      <c r="CO522" s="344"/>
      <c r="CP522" s="344"/>
      <c r="CQ522" s="344"/>
      <c r="CR522" s="344"/>
      <c r="CS522" s="344"/>
      <c r="CT522" s="344"/>
      <c r="CU522" s="344"/>
      <c r="CV522" s="344"/>
      <c r="CW522" s="344"/>
      <c r="CX522" s="344"/>
      <c r="CY522" s="344"/>
      <c r="CZ522" s="344"/>
    </row>
    <row r="523" s="348" customFormat="true" ht="25.15" customHeight="true" x14ac:dyDescent="0.2">
      <c r="C523" s="1019" t="s">
        <v>225</v>
      </c>
      <c r="D523" s="1020"/>
      <c r="E523" s="581">
        <v>1.4554446489951751E-2</v>
      </c>
      <c r="F523" s="561"/>
      <c r="G523" s="561"/>
      <c r="H523" s="1019" t="s">
        <v>229</v>
      </c>
      <c r="I523" s="1020"/>
      <c r="J523" s="584">
        <v>-9.294166071618138E-3</v>
      </c>
      <c r="K523" s="561"/>
      <c r="L523" s="561"/>
      <c r="M523" s="1019" t="s">
        <v>234</v>
      </c>
      <c r="N523" s="1020"/>
      <c r="O523" s="583">
        <v>1.2952398095705099E-3</v>
      </c>
      <c r="P523" s="561"/>
      <c r="Q523" s="561"/>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A523" s="343"/>
      <c r="BB523" s="394"/>
      <c r="BC523" s="343"/>
      <c r="BD523" s="343"/>
      <c r="BE523" s="343"/>
      <c r="BF523" s="343"/>
      <c r="BG523" s="343"/>
      <c r="BH523" s="343"/>
      <c r="BI523" s="343"/>
      <c r="BJ523" s="343"/>
      <c r="BK523" s="343"/>
      <c r="BL523" s="343"/>
      <c r="BM523" s="343"/>
      <c r="BN523" s="343"/>
      <c r="BO523" s="343"/>
      <c r="BP523" s="343"/>
      <c r="BQ523" s="343"/>
      <c r="BR523" s="343"/>
      <c r="BS523" s="343"/>
      <c r="BT523" s="343"/>
      <c r="BU523" s="343"/>
      <c r="BV523" s="343"/>
      <c r="BW523" s="343"/>
      <c r="BX523" s="343"/>
      <c r="BY523" s="343"/>
      <c r="BZ523" s="344"/>
      <c r="CA523" s="344"/>
      <c r="CB523" s="344"/>
      <c r="CC523" s="344"/>
      <c r="CD523" s="344"/>
      <c r="CE523" s="344"/>
      <c r="CF523" s="344"/>
      <c r="CG523" s="344"/>
      <c r="CH523" s="344"/>
      <c r="CI523" s="344"/>
      <c r="CJ523" s="344"/>
      <c r="CK523" s="344"/>
      <c r="CL523" s="344"/>
      <c r="CM523" s="344"/>
      <c r="CN523" s="344"/>
      <c r="CO523" s="344"/>
      <c r="CP523" s="344"/>
      <c r="CQ523" s="344"/>
      <c r="CR523" s="344"/>
      <c r="CS523" s="344"/>
      <c r="CT523" s="344"/>
      <c r="CU523" s="344"/>
      <c r="CV523" s="344"/>
      <c r="CW523" s="344"/>
      <c r="CX523" s="344"/>
      <c r="CY523" s="344"/>
      <c r="CZ523" s="344"/>
    </row>
    <row r="524" s="348" customFormat="true" ht="25.15" customHeight="true" x14ac:dyDescent="0.2">
      <c r="C524" s="1019" t="s">
        <v>235</v>
      </c>
      <c r="D524" s="1020"/>
      <c r="E524" s="581">
        <v>1.9022205689944644E-3</v>
      </c>
      <c r="F524" s="561"/>
      <c r="G524" s="561"/>
      <c r="H524" s="1028"/>
      <c r="I524" s="1020"/>
      <c r="J524" s="577"/>
      <c r="K524" s="561"/>
      <c r="L524" s="561"/>
      <c r="M524" s="1019" t="s">
        <v>227</v>
      </c>
      <c r="N524" s="1020"/>
      <c r="O524" s="583">
        <v>6.9435321605741136E-3</v>
      </c>
      <c r="P524" s="561"/>
      <c r="Q524" s="561"/>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A524" s="343"/>
      <c r="BB524" s="394"/>
      <c r="BC524" s="343"/>
      <c r="BD524" s="343"/>
      <c r="BE524" s="343"/>
      <c r="BF524" s="343"/>
      <c r="BG524" s="343"/>
      <c r="BH524" s="343"/>
      <c r="BI524" s="343"/>
      <c r="BJ524" s="343"/>
      <c r="BK524" s="343"/>
      <c r="BL524" s="343"/>
      <c r="BM524" s="343"/>
      <c r="BN524" s="343"/>
      <c r="BO524" s="343"/>
      <c r="BP524" s="343"/>
      <c r="BQ524" s="343"/>
      <c r="BR524" s="343"/>
      <c r="BS524" s="343"/>
      <c r="BT524" s="343"/>
      <c r="BU524" s="343"/>
      <c r="BV524" s="343"/>
      <c r="BW524" s="343"/>
      <c r="BX524" s="343"/>
      <c r="BY524" s="343"/>
      <c r="BZ524" s="344"/>
      <c r="CA524" s="344"/>
      <c r="CB524" s="344"/>
      <c r="CC524" s="344"/>
      <c r="CD524" s="344"/>
      <c r="CE524" s="344"/>
      <c r="CF524" s="344"/>
      <c r="CG524" s="344"/>
      <c r="CH524" s="344"/>
      <c r="CI524" s="344"/>
      <c r="CJ524" s="344"/>
      <c r="CK524" s="344"/>
      <c r="CL524" s="344"/>
      <c r="CM524" s="344"/>
      <c r="CN524" s="344"/>
      <c r="CO524" s="344"/>
      <c r="CP524" s="344"/>
      <c r="CQ524" s="344"/>
      <c r="CR524" s="344"/>
      <c r="CS524" s="344"/>
      <c r="CT524" s="344"/>
      <c r="CU524" s="344"/>
      <c r="CV524" s="344"/>
      <c r="CW524" s="344"/>
      <c r="CX524" s="344"/>
      <c r="CY524" s="344"/>
      <c r="CZ524" s="344"/>
    </row>
    <row r="525" s="348" customFormat="true" ht="25.15" customHeight="true" x14ac:dyDescent="0.2">
      <c r="C525" s="1019" t="s">
        <v>198</v>
      </c>
      <c r="D525" s="1020"/>
      <c r="E525" s="581">
        <v>0.10791594166710319</v>
      </c>
      <c r="F525" s="561"/>
      <c r="G525" s="561"/>
      <c r="H525" s="1028"/>
      <c r="I525" s="1020"/>
      <c r="J525" s="561"/>
      <c r="K525" s="561"/>
      <c r="L525" s="561"/>
      <c r="M525" s="1019" t="s">
        <v>221</v>
      </c>
      <c r="N525" s="1020"/>
      <c r="O525" s="583">
        <v>1.4062257266922038E-2</v>
      </c>
      <c r="P525" s="561"/>
      <c r="Q525" s="561"/>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A525" s="343"/>
      <c r="BB525" s="394"/>
      <c r="BC525" s="343"/>
      <c r="BD525" s="343"/>
      <c r="BE525" s="343"/>
      <c r="BF525" s="343"/>
      <c r="BG525" s="343"/>
      <c r="BH525" s="343"/>
      <c r="BI525" s="343"/>
      <c r="BJ525" s="343"/>
      <c r="BK525" s="343"/>
      <c r="BL525" s="343"/>
      <c r="BM525" s="343"/>
      <c r="BN525" s="343"/>
      <c r="BO525" s="343"/>
      <c r="BP525" s="343"/>
      <c r="BQ525" s="343"/>
      <c r="BR525" s="343"/>
      <c r="BS525" s="343"/>
      <c r="BT525" s="343"/>
      <c r="BU525" s="343"/>
      <c r="BV525" s="343"/>
      <c r="BW525" s="343"/>
      <c r="BX525" s="343"/>
      <c r="BY525" s="343"/>
      <c r="BZ525" s="344"/>
      <c r="CA525" s="344"/>
      <c r="CB525" s="344"/>
      <c r="CC525" s="344"/>
      <c r="CD525" s="344"/>
      <c r="CE525" s="344"/>
      <c r="CF525" s="344"/>
      <c r="CG525" s="344"/>
      <c r="CH525" s="344"/>
      <c r="CI525" s="344"/>
      <c r="CJ525" s="344"/>
      <c r="CK525" s="344"/>
      <c r="CL525" s="344"/>
      <c r="CM525" s="344"/>
      <c r="CN525" s="344"/>
      <c r="CO525" s="344"/>
      <c r="CP525" s="344"/>
      <c r="CQ525" s="344"/>
      <c r="CR525" s="344"/>
      <c r="CS525" s="344"/>
      <c r="CT525" s="344"/>
      <c r="CU525" s="344"/>
      <c r="CV525" s="344"/>
      <c r="CW525" s="344"/>
      <c r="CX525" s="344"/>
      <c r="CY525" s="344"/>
      <c r="CZ525" s="344"/>
    </row>
    <row r="526" s="348" customFormat="true" ht="25.15" customHeight="true" x14ac:dyDescent="0.2">
      <c r="C526" s="1019" t="s">
        <v>200</v>
      </c>
      <c r="D526" s="1020"/>
      <c r="E526" s="581">
        <v>-9.8959743956756469E-2</v>
      </c>
      <c r="F526" s="561"/>
      <c r="G526" s="561"/>
      <c r="H526" s="1029" t="s">
        <v>246</v>
      </c>
      <c r="I526" s="1020"/>
      <c r="J526" s="1020"/>
      <c r="K526" s="561"/>
      <c r="L526" s="561"/>
      <c r="M526" s="1019" t="s">
        <v>207</v>
      </c>
      <c r="N526" s="1020"/>
      <c r="O526" s="583">
        <v>0.10656507721864664</v>
      </c>
      <c r="P526" s="561"/>
      <c r="Q526" s="561"/>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A526" s="343"/>
      <c r="BB526" s="394"/>
      <c r="BC526" s="343"/>
      <c r="BD526" s="343"/>
      <c r="BE526" s="343"/>
      <c r="BF526" s="343"/>
      <c r="BG526" s="343"/>
      <c r="BH526" s="343"/>
      <c r="BI526" s="343"/>
      <c r="BJ526" s="343"/>
      <c r="BK526" s="343"/>
      <c r="BL526" s="343"/>
      <c r="BM526" s="343"/>
      <c r="BN526" s="343"/>
      <c r="BO526" s="343"/>
      <c r="BP526" s="343"/>
      <c r="BQ526" s="343"/>
      <c r="BR526" s="343"/>
      <c r="BS526" s="343"/>
      <c r="BT526" s="343"/>
      <c r="BU526" s="343"/>
      <c r="BV526" s="343"/>
      <c r="BW526" s="343"/>
      <c r="BX526" s="343"/>
      <c r="BY526" s="343"/>
      <c r="BZ526" s="344"/>
      <c r="CA526" s="344"/>
      <c r="CB526" s="344"/>
      <c r="CC526" s="344"/>
      <c r="CD526" s="344"/>
      <c r="CE526" s="344"/>
      <c r="CF526" s="344"/>
      <c r="CG526" s="344"/>
      <c r="CH526" s="344"/>
      <c r="CI526" s="344"/>
      <c r="CJ526" s="344"/>
      <c r="CK526" s="344"/>
      <c r="CL526" s="344"/>
      <c r="CM526" s="344"/>
      <c r="CN526" s="344"/>
      <c r="CO526" s="344"/>
      <c r="CP526" s="344"/>
      <c r="CQ526" s="344"/>
      <c r="CR526" s="344"/>
      <c r="CS526" s="344"/>
      <c r="CT526" s="344"/>
      <c r="CU526" s="344"/>
      <c r="CV526" s="344"/>
      <c r="CW526" s="344"/>
      <c r="CX526" s="344"/>
      <c r="CY526" s="344"/>
      <c r="CZ526" s="344"/>
    </row>
    <row r="527" s="348" customFormat="true" ht="25.15" customHeight="true" x14ac:dyDescent="0.2">
      <c r="C527" s="1019" t="s">
        <v>231</v>
      </c>
      <c r="D527" s="1020"/>
      <c r="E527" s="581">
        <v>-9.8945495580847267E-3</v>
      </c>
      <c r="F527" s="561"/>
      <c r="G527" s="561"/>
      <c r="H527" s="1030" t="s">
        <v>194</v>
      </c>
      <c r="I527" s="1020"/>
      <c r="J527" s="604" t="s">
        <v>195</v>
      </c>
      <c r="K527" s="561"/>
      <c r="L527" s="561"/>
      <c r="M527" s="1019" t="s">
        <v>216</v>
      </c>
      <c r="N527" s="1020"/>
      <c r="O527" s="583">
        <v>3.5551960237553294E-3</v>
      </c>
      <c r="P527" s="561"/>
      <c r="Q527" s="561"/>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A527" s="343"/>
      <c r="BB527" s="394"/>
      <c r="BC527" s="343"/>
      <c r="BD527" s="343"/>
      <c r="BE527" s="343"/>
      <c r="BF527" s="343"/>
      <c r="BG527" s="343"/>
      <c r="BH527" s="343"/>
      <c r="BI527" s="343"/>
      <c r="BJ527" s="343"/>
      <c r="BK527" s="343"/>
      <c r="BL527" s="343"/>
      <c r="BM527" s="343"/>
      <c r="BN527" s="343"/>
      <c r="BO527" s="343"/>
      <c r="BP527" s="343"/>
      <c r="BQ527" s="343"/>
      <c r="BR527" s="343"/>
      <c r="BS527" s="343"/>
      <c r="BT527" s="343"/>
      <c r="BU527" s="343"/>
      <c r="BV527" s="343"/>
      <c r="BW527" s="343"/>
      <c r="BX527" s="343"/>
      <c r="BY527" s="343"/>
      <c r="BZ527" s="344"/>
      <c r="CA527" s="344"/>
      <c r="CB527" s="344"/>
      <c r="CC527" s="344"/>
      <c r="CD527" s="344"/>
      <c r="CE527" s="344"/>
      <c r="CF527" s="344"/>
      <c r="CG527" s="344"/>
      <c r="CH527" s="344"/>
      <c r="CI527" s="344"/>
      <c r="CJ527" s="344"/>
      <c r="CK527" s="344"/>
      <c r="CL527" s="344"/>
      <c r="CM527" s="344"/>
      <c r="CN527" s="344"/>
      <c r="CO527" s="344"/>
      <c r="CP527" s="344"/>
      <c r="CQ527" s="344"/>
      <c r="CR527" s="344"/>
      <c r="CS527" s="344"/>
      <c r="CT527" s="344"/>
      <c r="CU527" s="344"/>
      <c r="CV527" s="344"/>
      <c r="CW527" s="344"/>
      <c r="CX527" s="344"/>
      <c r="CY527" s="344"/>
      <c r="CZ527" s="344"/>
    </row>
    <row r="528" s="348" customFormat="true" ht="25.15" customHeight="true" x14ac:dyDescent="0.2">
      <c r="C528" s="1019" t="s">
        <v>232</v>
      </c>
      <c r="D528" s="1020"/>
      <c r="E528" s="581">
        <v>-1.0030731747084886E-2</v>
      </c>
      <c r="F528" s="561"/>
      <c r="G528" s="561"/>
      <c r="H528" s="1019" t="s">
        <v>195</v>
      </c>
      <c r="I528" s="1020"/>
      <c r="J528" s="605">
        <v>1.0000000000000002</v>
      </c>
      <c r="K528" s="561"/>
      <c r="L528" s="561"/>
      <c r="M528" s="1019" t="s">
        <v>220</v>
      </c>
      <c r="N528" s="1020"/>
      <c r="O528" s="583">
        <v>4.1679119804358157E-2</v>
      </c>
      <c r="P528" s="561"/>
      <c r="Q528" s="561"/>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A528" s="343"/>
      <c r="BB528" s="394"/>
      <c r="BC528" s="343"/>
      <c r="BD528" s="343"/>
      <c r="BE528" s="343"/>
      <c r="BF528" s="343"/>
      <c r="BG528" s="343"/>
      <c r="BH528" s="343"/>
      <c r="BI528" s="343"/>
      <c r="BJ528" s="343"/>
      <c r="BK528" s="343"/>
      <c r="BL528" s="343"/>
      <c r="BM528" s="343"/>
      <c r="BN528" s="343"/>
      <c r="BO528" s="343"/>
      <c r="BP528" s="343"/>
      <c r="BQ528" s="343"/>
      <c r="BR528" s="343"/>
      <c r="BS528" s="343"/>
      <c r="BT528" s="343"/>
      <c r="BU528" s="343"/>
      <c r="BV528" s="343"/>
      <c r="BW528" s="343"/>
      <c r="BX528" s="343"/>
      <c r="BY528" s="343"/>
      <c r="BZ528" s="344"/>
      <c r="CA528" s="344"/>
      <c r="CB528" s="344"/>
      <c r="CC528" s="344"/>
      <c r="CD528" s="344"/>
      <c r="CE528" s="344"/>
      <c r="CF528" s="344"/>
      <c r="CG528" s="344"/>
      <c r="CH528" s="344"/>
      <c r="CI528" s="344"/>
      <c r="CJ528" s="344"/>
      <c r="CK528" s="344"/>
      <c r="CL528" s="344"/>
      <c r="CM528" s="344"/>
      <c r="CN528" s="344"/>
      <c r="CO528" s="344"/>
      <c r="CP528" s="344"/>
      <c r="CQ528" s="344"/>
      <c r="CR528" s="344"/>
      <c r="CS528" s="344"/>
      <c r="CT528" s="344"/>
      <c r="CU528" s="344"/>
      <c r="CV528" s="344"/>
      <c r="CW528" s="344"/>
      <c r="CX528" s="344"/>
      <c r="CY528" s="344"/>
      <c r="CZ528" s="344"/>
    </row>
    <row r="529" s="348" customFormat="true" ht="25.15" customHeight="true" x14ac:dyDescent="0.2">
      <c r="C529" s="1019" t="s">
        <v>219</v>
      </c>
      <c r="D529" s="1020"/>
      <c r="E529" s="581">
        <v>-3.3854447064609584E-2</v>
      </c>
      <c r="F529" s="561"/>
      <c r="G529" s="561"/>
      <c r="H529" s="1028"/>
      <c r="I529" s="1020"/>
      <c r="J529" s="577"/>
      <c r="K529" s="561"/>
      <c r="L529" s="561"/>
      <c r="M529" s="1019" t="s">
        <v>225</v>
      </c>
      <c r="N529" s="1020"/>
      <c r="O529" s="583">
        <v>3.8306413017530246E-3</v>
      </c>
      <c r="P529" s="561"/>
      <c r="Q529" s="561"/>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A529" s="343"/>
      <c r="BB529" s="394"/>
      <c r="BC529" s="343"/>
      <c r="BD529" s="343"/>
      <c r="BE529" s="343"/>
      <c r="BF529" s="343"/>
      <c r="BG529" s="343"/>
      <c r="BH529" s="343"/>
      <c r="BI529" s="343"/>
      <c r="BJ529" s="343"/>
      <c r="BK529" s="343"/>
      <c r="BL529" s="343"/>
      <c r="BM529" s="343"/>
      <c r="BN529" s="343"/>
      <c r="BO529" s="343"/>
      <c r="BP529" s="343"/>
      <c r="BQ529" s="343"/>
      <c r="BR529" s="343"/>
      <c r="BS529" s="343"/>
      <c r="BT529" s="343"/>
      <c r="BU529" s="343"/>
      <c r="BV529" s="343"/>
      <c r="BW529" s="343"/>
      <c r="BX529" s="343"/>
      <c r="BY529" s="343"/>
      <c r="BZ529" s="344"/>
      <c r="CA529" s="344"/>
      <c r="CB529" s="344"/>
      <c r="CC529" s="344"/>
      <c r="CD529" s="344"/>
      <c r="CE529" s="344"/>
      <c r="CF529" s="344"/>
      <c r="CG529" s="344"/>
      <c r="CH529" s="344"/>
      <c r="CI529" s="344"/>
      <c r="CJ529" s="344"/>
      <c r="CK529" s="344"/>
      <c r="CL529" s="344"/>
      <c r="CM529" s="344"/>
      <c r="CN529" s="344"/>
      <c r="CO529" s="344"/>
      <c r="CP529" s="344"/>
      <c r="CQ529" s="344"/>
      <c r="CR529" s="344"/>
      <c r="CS529" s="344"/>
      <c r="CT529" s="344"/>
      <c r="CU529" s="344"/>
      <c r="CV529" s="344"/>
      <c r="CW529" s="344"/>
      <c r="CX529" s="344"/>
      <c r="CY529" s="344"/>
      <c r="CZ529" s="344"/>
    </row>
    <row r="530" s="348" customFormat="true" ht="25.15" customHeight="true" x14ac:dyDescent="0.2">
      <c r="C530" s="1019" t="s">
        <v>228</v>
      </c>
      <c r="D530" s="1020"/>
      <c r="E530" s="581">
        <v>-1.3842375302713294E-2</v>
      </c>
      <c r="F530" s="561"/>
      <c r="G530" s="561"/>
      <c r="H530" s="1028"/>
      <c r="I530" s="1020"/>
      <c r="J530" s="561"/>
      <c r="K530" s="561"/>
      <c r="L530" s="561"/>
      <c r="M530" s="1019" t="s">
        <v>235</v>
      </c>
      <c r="N530" s="1020"/>
      <c r="O530" s="583">
        <v>1.2156853835593004E-3</v>
      </c>
      <c r="P530" s="561"/>
      <c r="Q530" s="561"/>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A530" s="343"/>
      <c r="BB530" s="394"/>
      <c r="BC530" s="343"/>
      <c r="BD530" s="343"/>
      <c r="BE530" s="343"/>
      <c r="BF530" s="343"/>
      <c r="BG530" s="343"/>
      <c r="BH530" s="343"/>
      <c r="BI530" s="343"/>
      <c r="BJ530" s="343"/>
      <c r="BK530" s="343"/>
      <c r="BL530" s="343"/>
      <c r="BM530" s="343"/>
      <c r="BN530" s="343"/>
      <c r="BO530" s="343"/>
      <c r="BP530" s="343"/>
      <c r="BQ530" s="343"/>
      <c r="BR530" s="343"/>
      <c r="BS530" s="343"/>
      <c r="BT530" s="343"/>
      <c r="BU530" s="343"/>
      <c r="BV530" s="343"/>
      <c r="BW530" s="343"/>
      <c r="BX530" s="343"/>
      <c r="BY530" s="343"/>
      <c r="BZ530" s="344"/>
      <c r="CA530" s="344"/>
      <c r="CB530" s="344"/>
      <c r="CC530" s="344"/>
      <c r="CD530" s="344"/>
      <c r="CE530" s="344"/>
      <c r="CF530" s="344"/>
      <c r="CG530" s="344"/>
      <c r="CH530" s="344"/>
      <c r="CI530" s="344"/>
      <c r="CJ530" s="344"/>
      <c r="CK530" s="344"/>
      <c r="CL530" s="344"/>
      <c r="CM530" s="344"/>
      <c r="CN530" s="344"/>
      <c r="CO530" s="344"/>
      <c r="CP530" s="344"/>
      <c r="CQ530" s="344"/>
      <c r="CR530" s="344"/>
      <c r="CS530" s="344"/>
      <c r="CT530" s="344"/>
      <c r="CU530" s="344"/>
      <c r="CV530" s="344"/>
      <c r="CW530" s="344"/>
      <c r="CX530" s="344"/>
      <c r="CY530" s="344"/>
      <c r="CZ530" s="344"/>
    </row>
    <row r="531" s="348" customFormat="true" ht="25.15" customHeight="true" x14ac:dyDescent="0.2">
      <c r="C531" s="1019" t="s">
        <v>224</v>
      </c>
      <c r="D531" s="1020"/>
      <c r="E531" s="581">
        <v>-7.4972701005283056E-3</v>
      </c>
      <c r="F531" s="561"/>
      <c r="G531" s="561"/>
      <c r="H531" s="1028"/>
      <c r="I531" s="1020"/>
      <c r="J531" s="561"/>
      <c r="K531" s="561"/>
      <c r="L531" s="561"/>
      <c r="M531" s="1019" t="s">
        <v>198</v>
      </c>
      <c r="N531" s="1020"/>
      <c r="O531" s="583">
        <v>0.14297978888076981</v>
      </c>
      <c r="P531" s="561"/>
      <c r="Q531" s="561"/>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A531" s="343"/>
      <c r="BB531" s="394"/>
      <c r="BC531" s="343"/>
      <c r="BD531" s="343"/>
      <c r="BE531" s="343"/>
      <c r="BF531" s="343"/>
      <c r="BG531" s="343"/>
      <c r="BH531" s="343"/>
      <c r="BI531" s="343"/>
      <c r="BJ531" s="343"/>
      <c r="BK531" s="343"/>
      <c r="BL531" s="343"/>
      <c r="BM531" s="343"/>
      <c r="BN531" s="343"/>
      <c r="BO531" s="343"/>
      <c r="BP531" s="343"/>
      <c r="BQ531" s="343"/>
      <c r="BR531" s="343"/>
      <c r="BS531" s="343"/>
      <c r="BT531" s="343"/>
      <c r="BU531" s="343"/>
      <c r="BV531" s="343"/>
      <c r="BW531" s="343"/>
      <c r="BX531" s="343"/>
      <c r="BY531" s="343"/>
      <c r="BZ531" s="344"/>
      <c r="CA531" s="344"/>
      <c r="CB531" s="344"/>
      <c r="CC531" s="344"/>
      <c r="CD531" s="344"/>
      <c r="CE531" s="344"/>
      <c r="CF531" s="344"/>
      <c r="CG531" s="344"/>
      <c r="CH531" s="344"/>
      <c r="CI531" s="344"/>
      <c r="CJ531" s="344"/>
      <c r="CK531" s="344"/>
      <c r="CL531" s="344"/>
      <c r="CM531" s="344"/>
      <c r="CN531" s="344"/>
      <c r="CO531" s="344"/>
      <c r="CP531" s="344"/>
      <c r="CQ531" s="344"/>
      <c r="CR531" s="344"/>
      <c r="CS531" s="344"/>
      <c r="CT531" s="344"/>
      <c r="CU531" s="344"/>
      <c r="CV531" s="344"/>
      <c r="CW531" s="344"/>
      <c r="CX531" s="344"/>
      <c r="CY531" s="344"/>
      <c r="CZ531" s="344"/>
    </row>
    <row r="532" s="348" customFormat="true" ht="25.15" customHeight="true" x14ac:dyDescent="0.2">
      <c r="C532" s="1019" t="s">
        <v>199</v>
      </c>
      <c r="D532" s="1020"/>
      <c r="E532" s="581">
        <v>0.1122944348546874</v>
      </c>
      <c r="F532" s="561"/>
      <c r="G532" s="561"/>
      <c r="H532" s="1028"/>
      <c r="I532" s="1020"/>
      <c r="J532" s="561"/>
      <c r="K532" s="561"/>
      <c r="L532" s="561"/>
      <c r="M532" s="1019" t="s">
        <v>200</v>
      </c>
      <c r="N532" s="1020"/>
      <c r="O532" s="583">
        <v>-0.12509607823196811</v>
      </c>
      <c r="P532" s="561"/>
      <c r="Q532" s="561"/>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A532" s="343"/>
      <c r="BB532" s="394"/>
      <c r="BC532" s="343"/>
      <c r="BD532" s="343"/>
      <c r="BE532" s="343"/>
      <c r="BF532" s="343"/>
      <c r="BG532" s="343"/>
      <c r="BH532" s="343"/>
      <c r="BI532" s="343"/>
      <c r="BJ532" s="343"/>
      <c r="BK532" s="343"/>
      <c r="BL532" s="343"/>
      <c r="BM532" s="343"/>
      <c r="BN532" s="343"/>
      <c r="BO532" s="343"/>
      <c r="BP532" s="343"/>
      <c r="BQ532" s="343"/>
      <c r="BR532" s="343"/>
      <c r="BS532" s="343"/>
      <c r="BT532" s="343"/>
      <c r="BU532" s="343"/>
      <c r="BV532" s="343"/>
      <c r="BW532" s="343"/>
      <c r="BX532" s="343"/>
      <c r="BY532" s="343"/>
      <c r="BZ532" s="344"/>
      <c r="CA532" s="344"/>
      <c r="CB532" s="344"/>
      <c r="CC532" s="344"/>
      <c r="CD532" s="344"/>
      <c r="CE532" s="344"/>
      <c r="CF532" s="344"/>
      <c r="CG532" s="344"/>
      <c r="CH532" s="344"/>
      <c r="CI532" s="344"/>
      <c r="CJ532" s="344"/>
      <c r="CK532" s="344"/>
      <c r="CL532" s="344"/>
      <c r="CM532" s="344"/>
      <c r="CN532" s="344"/>
      <c r="CO532" s="344"/>
      <c r="CP532" s="344"/>
      <c r="CQ532" s="344"/>
      <c r="CR532" s="344"/>
      <c r="CS532" s="344"/>
      <c r="CT532" s="344"/>
      <c r="CU532" s="344"/>
      <c r="CV532" s="344"/>
      <c r="CW532" s="344"/>
      <c r="CX532" s="344"/>
      <c r="CY532" s="344"/>
      <c r="CZ532" s="344"/>
    </row>
    <row r="533" s="348" customFormat="true" ht="25.15" customHeight="true" x14ac:dyDescent="0.2">
      <c r="C533" s="1019" t="s">
        <v>203</v>
      </c>
      <c r="D533" s="1020"/>
      <c r="E533" s="581">
        <v>-0.10103087456887908</v>
      </c>
      <c r="F533" s="561"/>
      <c r="G533" s="561"/>
      <c r="H533" s="1028"/>
      <c r="I533" s="1020"/>
      <c r="J533" s="561"/>
      <c r="K533" s="561"/>
      <c r="L533" s="561"/>
      <c r="M533" s="1019" t="s">
        <v>231</v>
      </c>
      <c r="N533" s="1020"/>
      <c r="O533" s="583">
        <v>-1.3416217628088849E-2</v>
      </c>
      <c r="P533" s="561"/>
      <c r="Q533" s="561"/>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A533" s="343"/>
      <c r="BB533" s="394"/>
      <c r="BC533" s="343"/>
      <c r="BD533" s="343"/>
      <c r="BE533" s="343"/>
      <c r="BF533" s="343"/>
      <c r="BG533" s="343"/>
      <c r="BH533" s="343"/>
      <c r="BI533" s="343"/>
      <c r="BJ533" s="343"/>
      <c r="BK533" s="343"/>
      <c r="BL533" s="343"/>
      <c r="BM533" s="343"/>
      <c r="BN533" s="343"/>
      <c r="BO533" s="343"/>
      <c r="BP533" s="343"/>
      <c r="BQ533" s="343"/>
      <c r="BR533" s="343"/>
      <c r="BS533" s="343"/>
      <c r="BT533" s="343"/>
      <c r="BU533" s="343"/>
      <c r="BV533" s="343"/>
      <c r="BW533" s="343"/>
      <c r="BX533" s="343"/>
      <c r="BY533" s="343"/>
      <c r="BZ533" s="344"/>
      <c r="CA533" s="344"/>
      <c r="CB533" s="344"/>
      <c r="CC533" s="344"/>
      <c r="CD533" s="344"/>
      <c r="CE533" s="344"/>
      <c r="CF533" s="344"/>
      <c r="CG533" s="344"/>
      <c r="CH533" s="344"/>
      <c r="CI533" s="344"/>
      <c r="CJ533" s="344"/>
      <c r="CK533" s="344"/>
      <c r="CL533" s="344"/>
      <c r="CM533" s="344"/>
      <c r="CN533" s="344"/>
      <c r="CO533" s="344"/>
      <c r="CP533" s="344"/>
      <c r="CQ533" s="344"/>
      <c r="CR533" s="344"/>
      <c r="CS533" s="344"/>
      <c r="CT533" s="344"/>
      <c r="CU533" s="344"/>
      <c r="CV533" s="344"/>
      <c r="CW533" s="344"/>
      <c r="CX533" s="344"/>
      <c r="CY533" s="344"/>
      <c r="CZ533" s="344"/>
    </row>
    <row r="534" s="348" customFormat="true" ht="25.15" customHeight="true" x14ac:dyDescent="0.2">
      <c r="C534" s="1019" t="s">
        <v>210</v>
      </c>
      <c r="D534" s="1020"/>
      <c r="E534" s="581">
        <v>-3.1156018812135446E-2</v>
      </c>
      <c r="F534" s="561"/>
      <c r="G534" s="561"/>
      <c r="H534" s="1028"/>
      <c r="I534" s="1020"/>
      <c r="J534" s="561"/>
      <c r="K534" s="561"/>
      <c r="L534" s="561"/>
      <c r="M534" s="1019" t="s">
        <v>232</v>
      </c>
      <c r="N534" s="1020"/>
      <c r="O534" s="583">
        <v>-1.3241119135244806E-2</v>
      </c>
      <c r="P534" s="561"/>
      <c r="Q534" s="561"/>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A534" s="343"/>
      <c r="BB534" s="394"/>
      <c r="BC534" s="343"/>
      <c r="BD534" s="343"/>
      <c r="BE534" s="343"/>
      <c r="BF534" s="343"/>
      <c r="BG534" s="343"/>
      <c r="BH534" s="343"/>
      <c r="BI534" s="343"/>
      <c r="BJ534" s="343"/>
      <c r="BK534" s="343"/>
      <c r="BL534" s="343"/>
      <c r="BM534" s="343"/>
      <c r="BN534" s="343"/>
      <c r="BO534" s="343"/>
      <c r="BP534" s="343"/>
      <c r="BQ534" s="343"/>
      <c r="BR534" s="343"/>
      <c r="BS534" s="343"/>
      <c r="BT534" s="343"/>
      <c r="BU534" s="343"/>
      <c r="BV534" s="343"/>
      <c r="BW534" s="343"/>
      <c r="BX534" s="343"/>
      <c r="BY534" s="343"/>
      <c r="BZ534" s="344"/>
      <c r="CA534" s="344"/>
      <c r="CB534" s="344"/>
      <c r="CC534" s="344"/>
      <c r="CD534" s="344"/>
      <c r="CE534" s="344"/>
      <c r="CF534" s="344"/>
      <c r="CG534" s="344"/>
      <c r="CH534" s="344"/>
      <c r="CI534" s="344"/>
      <c r="CJ534" s="344"/>
      <c r="CK534" s="344"/>
      <c r="CL534" s="344"/>
      <c r="CM534" s="344"/>
      <c r="CN534" s="344"/>
      <c r="CO534" s="344"/>
      <c r="CP534" s="344"/>
      <c r="CQ534" s="344"/>
      <c r="CR534" s="344"/>
      <c r="CS534" s="344"/>
      <c r="CT534" s="344"/>
      <c r="CU534" s="344"/>
      <c r="CV534" s="344"/>
      <c r="CW534" s="344"/>
      <c r="CX534" s="344"/>
      <c r="CY534" s="344"/>
      <c r="CZ534" s="344"/>
    </row>
    <row r="535" s="348" customFormat="true" ht="25.15" customHeight="true" x14ac:dyDescent="0.2">
      <c r="C535" s="1019" t="s">
        <v>229</v>
      </c>
      <c r="D535" s="1020"/>
      <c r="E535" s="581">
        <v>-4.5023848832019342E-3</v>
      </c>
      <c r="F535" s="561"/>
      <c r="G535" s="561"/>
      <c r="H535" s="1028"/>
      <c r="I535" s="1020"/>
      <c r="J535" s="561"/>
      <c r="K535" s="561"/>
      <c r="L535" s="561"/>
      <c r="M535" s="1019" t="s">
        <v>219</v>
      </c>
      <c r="N535" s="1020"/>
      <c r="O535" s="583">
        <v>-4.7744645672510667E-2</v>
      </c>
      <c r="P535" s="561"/>
      <c r="Q535" s="561"/>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A535" s="343"/>
      <c r="BB535" s="394"/>
      <c r="BC535" s="343"/>
      <c r="BD535" s="343"/>
      <c r="BE535" s="343"/>
      <c r="BF535" s="343"/>
      <c r="BG535" s="343"/>
      <c r="BH535" s="343"/>
      <c r="BI535" s="343"/>
      <c r="BJ535" s="343"/>
      <c r="BK535" s="343"/>
      <c r="BL535" s="343"/>
      <c r="BM535" s="343"/>
      <c r="BN535" s="343"/>
      <c r="BO535" s="343"/>
      <c r="BP535" s="343"/>
      <c r="BQ535" s="343"/>
      <c r="BR535" s="343"/>
      <c r="BS535" s="343"/>
      <c r="BT535" s="343"/>
      <c r="BU535" s="343"/>
      <c r="BV535" s="343"/>
      <c r="BW535" s="343"/>
      <c r="BX535" s="343"/>
      <c r="BY535" s="343"/>
      <c r="BZ535" s="344"/>
      <c r="CA535" s="344"/>
      <c r="CB535" s="344"/>
      <c r="CC535" s="344"/>
      <c r="CD535" s="344"/>
      <c r="CE535" s="344"/>
      <c r="CF535" s="344"/>
      <c r="CG535" s="344"/>
      <c r="CH535" s="344"/>
      <c r="CI535" s="344"/>
      <c r="CJ535" s="344"/>
      <c r="CK535" s="344"/>
      <c r="CL535" s="344"/>
      <c r="CM535" s="344"/>
      <c r="CN535" s="344"/>
      <c r="CO535" s="344"/>
      <c r="CP535" s="344"/>
      <c r="CQ535" s="344"/>
      <c r="CR535" s="344"/>
      <c r="CS535" s="344"/>
      <c r="CT535" s="344"/>
      <c r="CU535" s="344"/>
      <c r="CV535" s="344"/>
      <c r="CW535" s="344"/>
      <c r="CX535" s="344"/>
      <c r="CY535" s="344"/>
      <c r="CZ535" s="344"/>
    </row>
    <row r="536" s="348" customFormat="true" ht="25.15" customHeight="true" x14ac:dyDescent="0.2">
      <c r="C536" s="1019" t="s">
        <v>223</v>
      </c>
      <c r="D536" s="1020"/>
      <c r="E536" s="581">
        <v>-4.3774525039543814E-2</v>
      </c>
      <c r="F536" s="561"/>
      <c r="G536" s="561"/>
      <c r="H536" s="1028"/>
      <c r="I536" s="1020"/>
      <c r="J536" s="561"/>
      <c r="K536" s="561"/>
      <c r="L536" s="561"/>
      <c r="M536" s="1019" t="s">
        <v>228</v>
      </c>
      <c r="N536" s="1020"/>
      <c r="O536" s="583">
        <v>-1.9338559845689982E-2</v>
      </c>
      <c r="P536" s="561"/>
      <c r="Q536" s="561"/>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A536" s="343"/>
      <c r="BB536" s="394"/>
      <c r="BC536" s="343"/>
      <c r="BD536" s="343"/>
      <c r="BE536" s="343"/>
      <c r="BF536" s="343"/>
      <c r="BG536" s="343"/>
      <c r="BH536" s="343"/>
      <c r="BI536" s="343"/>
      <c r="BJ536" s="343"/>
      <c r="BK536" s="343"/>
      <c r="BL536" s="343"/>
      <c r="BM536" s="343"/>
      <c r="BN536" s="343"/>
      <c r="BO536" s="343"/>
      <c r="BP536" s="343"/>
      <c r="BQ536" s="343"/>
      <c r="BR536" s="343"/>
      <c r="BS536" s="343"/>
      <c r="BT536" s="343"/>
      <c r="BU536" s="343"/>
      <c r="BV536" s="343"/>
      <c r="BW536" s="343"/>
      <c r="BX536" s="343"/>
      <c r="BY536" s="343"/>
      <c r="BZ536" s="344"/>
      <c r="CA536" s="344"/>
      <c r="CB536" s="344"/>
      <c r="CC536" s="344"/>
      <c r="CD536" s="344"/>
      <c r="CE536" s="344"/>
      <c r="CF536" s="344"/>
      <c r="CG536" s="344"/>
      <c r="CH536" s="344"/>
      <c r="CI536" s="344"/>
      <c r="CJ536" s="344"/>
      <c r="CK536" s="344"/>
      <c r="CL536" s="344"/>
      <c r="CM536" s="344"/>
      <c r="CN536" s="344"/>
      <c r="CO536" s="344"/>
      <c r="CP536" s="344"/>
      <c r="CQ536" s="344"/>
      <c r="CR536" s="344"/>
      <c r="CS536" s="344"/>
      <c r="CT536" s="344"/>
      <c r="CU536" s="344"/>
      <c r="CV536" s="344"/>
      <c r="CW536" s="344"/>
      <c r="CX536" s="344"/>
      <c r="CY536" s="344"/>
      <c r="CZ536" s="344"/>
    </row>
    <row r="537" s="348" customFormat="true" ht="25.15" customHeight="true" x14ac:dyDescent="0.2">
      <c r="C537" s="1019" t="s">
        <v>230</v>
      </c>
      <c r="D537" s="1020"/>
      <c r="E537" s="581">
        <v>-1.3486364087852721E-2</v>
      </c>
      <c r="F537" s="561"/>
      <c r="G537" s="561"/>
      <c r="H537" s="1028"/>
      <c r="I537" s="1020"/>
      <c r="J537" s="561"/>
      <c r="K537" s="561"/>
      <c r="L537" s="561"/>
      <c r="M537" s="1019" t="s">
        <v>224</v>
      </c>
      <c r="N537" s="1020"/>
      <c r="O537" s="583">
        <v>-6.9151832055649254E-3</v>
      </c>
      <c r="P537" s="561"/>
      <c r="Q537" s="561"/>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A537" s="343"/>
      <c r="BB537" s="394"/>
      <c r="BC537" s="343"/>
      <c r="BD537" s="343"/>
      <c r="BE537" s="343"/>
      <c r="BF537" s="343"/>
      <c r="BG537" s="343"/>
      <c r="BH537" s="343"/>
      <c r="BI537" s="343"/>
      <c r="BJ537" s="343"/>
      <c r="BK537" s="343"/>
      <c r="BL537" s="343"/>
      <c r="BM537" s="343"/>
      <c r="BN537" s="343"/>
      <c r="BO537" s="343"/>
      <c r="BP537" s="343"/>
      <c r="BQ537" s="343"/>
      <c r="BR537" s="343"/>
      <c r="BS537" s="343"/>
      <c r="BT537" s="343"/>
      <c r="BU537" s="343"/>
      <c r="BV537" s="343"/>
      <c r="BW537" s="343"/>
      <c r="BX537" s="343"/>
      <c r="BY537" s="343"/>
      <c r="BZ537" s="344"/>
      <c r="CA537" s="344"/>
      <c r="CB537" s="344"/>
      <c r="CC537" s="344"/>
      <c r="CD537" s="344"/>
      <c r="CE537" s="344"/>
      <c r="CF537" s="344"/>
      <c r="CG537" s="344"/>
      <c r="CH537" s="344"/>
      <c r="CI537" s="344"/>
      <c r="CJ537" s="344"/>
      <c r="CK537" s="344"/>
      <c r="CL537" s="344"/>
      <c r="CM537" s="344"/>
      <c r="CN537" s="344"/>
      <c r="CO537" s="344"/>
      <c r="CP537" s="344"/>
      <c r="CQ537" s="344"/>
      <c r="CR537" s="344"/>
      <c r="CS537" s="344"/>
      <c r="CT537" s="344"/>
      <c r="CU537" s="344"/>
      <c r="CV537" s="344"/>
      <c r="CW537" s="344"/>
      <c r="CX537" s="344"/>
      <c r="CY537" s="344"/>
      <c r="CZ537" s="344"/>
    </row>
    <row r="538" s="348" customFormat="true" ht="25.15" customHeight="true" x14ac:dyDescent="0.2">
      <c r="C538" s="1019" t="s">
        <v>214</v>
      </c>
      <c r="D538" s="1020"/>
      <c r="E538" s="581">
        <v>5.9767606489575534E-2</v>
      </c>
      <c r="F538" s="561"/>
      <c r="G538" s="561"/>
      <c r="H538" s="1028"/>
      <c r="I538" s="1020"/>
      <c r="J538" s="561"/>
      <c r="K538" s="561"/>
      <c r="L538" s="561"/>
      <c r="M538" s="1019" t="s">
        <v>199</v>
      </c>
      <c r="N538" s="1020"/>
      <c r="O538" s="583">
        <v>9.110362816137374E-2</v>
      </c>
      <c r="P538" s="561"/>
      <c r="Q538" s="561"/>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A538" s="343"/>
      <c r="BB538" s="394"/>
      <c r="BC538" s="343"/>
      <c r="BD538" s="343"/>
      <c r="BE538" s="343"/>
      <c r="BF538" s="343"/>
      <c r="BG538" s="343"/>
      <c r="BH538" s="343"/>
      <c r="BI538" s="343"/>
      <c r="BJ538" s="343"/>
      <c r="BK538" s="343"/>
      <c r="BL538" s="343"/>
      <c r="BM538" s="343"/>
      <c r="BN538" s="343"/>
      <c r="BO538" s="343"/>
      <c r="BP538" s="343"/>
      <c r="BQ538" s="343"/>
      <c r="BR538" s="343"/>
      <c r="BS538" s="343"/>
      <c r="BT538" s="343"/>
      <c r="BU538" s="343"/>
      <c r="BV538" s="343"/>
      <c r="BW538" s="343"/>
      <c r="BX538" s="343"/>
      <c r="BY538" s="343"/>
      <c r="BZ538" s="344"/>
      <c r="CA538" s="344"/>
      <c r="CB538" s="344"/>
      <c r="CC538" s="344"/>
      <c r="CD538" s="344"/>
      <c r="CE538" s="344"/>
      <c r="CF538" s="344"/>
      <c r="CG538" s="344"/>
      <c r="CH538" s="344"/>
      <c r="CI538" s="344"/>
      <c r="CJ538" s="344"/>
      <c r="CK538" s="344"/>
      <c r="CL538" s="344"/>
      <c r="CM538" s="344"/>
      <c r="CN538" s="344"/>
      <c r="CO538" s="344"/>
      <c r="CP538" s="344"/>
      <c r="CQ538" s="344"/>
      <c r="CR538" s="344"/>
      <c r="CS538" s="344"/>
      <c r="CT538" s="344"/>
      <c r="CU538" s="344"/>
      <c r="CV538" s="344"/>
      <c r="CW538" s="344"/>
      <c r="CX538" s="344"/>
      <c r="CY538" s="344"/>
      <c r="CZ538" s="344"/>
    </row>
    <row r="539" s="348" customFormat="true" ht="25.15" customHeight="true" x14ac:dyDescent="0.2">
      <c r="C539" s="1019" t="s">
        <v>236</v>
      </c>
      <c r="D539" s="1020"/>
      <c r="E539" s="581">
        <v>2.0594379960387402E-4</v>
      </c>
      <c r="F539" s="561"/>
      <c r="G539" s="561"/>
      <c r="H539" s="1028"/>
      <c r="I539" s="1020"/>
      <c r="J539" s="561"/>
      <c r="K539" s="561"/>
      <c r="L539" s="561"/>
      <c r="M539" s="1019" t="s">
        <v>203</v>
      </c>
      <c r="N539" s="1020"/>
      <c r="O539" s="583">
        <v>-7.5135658256106588E-2</v>
      </c>
      <c r="P539" s="561"/>
      <c r="Q539" s="561"/>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A539" s="343"/>
      <c r="BB539" s="394"/>
      <c r="BC539" s="343"/>
      <c r="BD539" s="343"/>
      <c r="BE539" s="343"/>
      <c r="BF539" s="343"/>
      <c r="BG539" s="343"/>
      <c r="BH539" s="343"/>
      <c r="BI539" s="343"/>
      <c r="BJ539" s="343"/>
      <c r="BK539" s="343"/>
      <c r="BL539" s="343"/>
      <c r="BM539" s="343"/>
      <c r="BN539" s="343"/>
      <c r="BO539" s="343"/>
      <c r="BP539" s="343"/>
      <c r="BQ539" s="343"/>
      <c r="BR539" s="343"/>
      <c r="BS539" s="343"/>
      <c r="BT539" s="343"/>
      <c r="BU539" s="343"/>
      <c r="BV539" s="343"/>
      <c r="BW539" s="343"/>
      <c r="BX539" s="343"/>
      <c r="BY539" s="343"/>
      <c r="BZ539" s="344"/>
      <c r="CA539" s="344"/>
      <c r="CB539" s="344"/>
      <c r="CC539" s="344"/>
      <c r="CD539" s="344"/>
      <c r="CE539" s="344"/>
      <c r="CF539" s="344"/>
      <c r="CG539" s="344"/>
      <c r="CH539" s="344"/>
      <c r="CI539" s="344"/>
      <c r="CJ539" s="344"/>
      <c r="CK539" s="344"/>
      <c r="CL539" s="344"/>
      <c r="CM539" s="344"/>
      <c r="CN539" s="344"/>
      <c r="CO539" s="344"/>
      <c r="CP539" s="344"/>
      <c r="CQ539" s="344"/>
      <c r="CR539" s="344"/>
      <c r="CS539" s="344"/>
      <c r="CT539" s="344"/>
      <c r="CU539" s="344"/>
      <c r="CV539" s="344"/>
      <c r="CW539" s="344"/>
      <c r="CX539" s="344"/>
      <c r="CY539" s="344"/>
      <c r="CZ539" s="344"/>
    </row>
    <row r="540" s="348" customFormat="true" ht="25.15" customHeight="true" x14ac:dyDescent="0.2">
      <c r="C540" s="1019" t="s">
        <v>239</v>
      </c>
      <c r="D540" s="1020"/>
      <c r="E540" s="581">
        <v>4.7169178532795397E-4</v>
      </c>
      <c r="F540" s="561"/>
      <c r="G540" s="561"/>
      <c r="H540" s="1028"/>
      <c r="I540" s="1020"/>
      <c r="J540" s="561"/>
      <c r="K540" s="561"/>
      <c r="L540" s="561"/>
      <c r="M540" s="1019" t="s">
        <v>210</v>
      </c>
      <c r="N540" s="1020"/>
      <c r="O540" s="583">
        <v>-3.3029166910098266E-2</v>
      </c>
      <c r="P540" s="561"/>
      <c r="Q540" s="561"/>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A540" s="343"/>
      <c r="BB540" s="394"/>
      <c r="BC540" s="343"/>
      <c r="BD540" s="343"/>
      <c r="BE540" s="343"/>
      <c r="BF540" s="343"/>
      <c r="BG540" s="343"/>
      <c r="BH540" s="343"/>
      <c r="BI540" s="343"/>
      <c r="BJ540" s="343"/>
      <c r="BK540" s="343"/>
      <c r="BL540" s="343"/>
      <c r="BM540" s="343"/>
      <c r="BN540" s="343"/>
      <c r="BO540" s="343"/>
      <c r="BP540" s="343"/>
      <c r="BQ540" s="343"/>
      <c r="BR540" s="343"/>
      <c r="BS540" s="343"/>
      <c r="BT540" s="343"/>
      <c r="BU540" s="343"/>
      <c r="BV540" s="343"/>
      <c r="BW540" s="343"/>
      <c r="BX540" s="343"/>
      <c r="BY540" s="343"/>
      <c r="BZ540" s="344"/>
      <c r="CA540" s="344"/>
      <c r="CB540" s="344"/>
      <c r="CC540" s="344"/>
      <c r="CD540" s="344"/>
      <c r="CE540" s="344"/>
      <c r="CF540" s="344"/>
      <c r="CG540" s="344"/>
      <c r="CH540" s="344"/>
      <c r="CI540" s="344"/>
      <c r="CJ540" s="344"/>
      <c r="CK540" s="344"/>
      <c r="CL540" s="344"/>
      <c r="CM540" s="344"/>
      <c r="CN540" s="344"/>
      <c r="CO540" s="344"/>
      <c r="CP540" s="344"/>
      <c r="CQ540" s="344"/>
      <c r="CR540" s="344"/>
      <c r="CS540" s="344"/>
      <c r="CT540" s="344"/>
      <c r="CU540" s="344"/>
      <c r="CV540" s="344"/>
      <c r="CW540" s="344"/>
      <c r="CX540" s="344"/>
      <c r="CY540" s="344"/>
      <c r="CZ540" s="344"/>
    </row>
    <row r="541" s="348" customFormat="true" ht="25.15" customHeight="true" x14ac:dyDescent="0.2">
      <c r="C541" s="1019" t="s">
        <v>237</v>
      </c>
      <c r="D541" s="1020"/>
      <c r="E541" s="585">
        <v>8.9772576381560965E-4</v>
      </c>
      <c r="F541" s="561"/>
      <c r="G541" s="561"/>
      <c r="H541" s="1028"/>
      <c r="I541" s="1020"/>
      <c r="J541" s="561"/>
      <c r="K541" s="561"/>
      <c r="L541" s="561"/>
      <c r="M541" s="1019" t="s">
        <v>229</v>
      </c>
      <c r="N541" s="1020"/>
      <c r="O541" s="583">
        <v>-4.9098001642284162E-3</v>
      </c>
      <c r="P541" s="561"/>
      <c r="Q541" s="561"/>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A541" s="343"/>
      <c r="BB541" s="394"/>
      <c r="BC541" s="343"/>
      <c r="BD541" s="343"/>
      <c r="BE541" s="343"/>
      <c r="BF541" s="343"/>
      <c r="BG541" s="343"/>
      <c r="BH541" s="343"/>
      <c r="BI541" s="343"/>
      <c r="BJ541" s="343"/>
      <c r="BK541" s="343"/>
      <c r="BL541" s="343"/>
      <c r="BM541" s="343"/>
      <c r="BN541" s="343"/>
      <c r="BO541" s="343"/>
      <c r="BP541" s="343"/>
      <c r="BQ541" s="343"/>
      <c r="BR541" s="343"/>
      <c r="BS541" s="343"/>
      <c r="BT541" s="343"/>
      <c r="BU541" s="343"/>
      <c r="BV541" s="343"/>
      <c r="BW541" s="343"/>
      <c r="BX541" s="343"/>
      <c r="BY541" s="343"/>
      <c r="BZ541" s="344"/>
      <c r="CA541" s="344"/>
      <c r="CB541" s="344"/>
      <c r="CC541" s="344"/>
      <c r="CD541" s="344"/>
      <c r="CE541" s="344"/>
      <c r="CF541" s="344"/>
      <c r="CG541" s="344"/>
      <c r="CH541" s="344"/>
      <c r="CI541" s="344"/>
      <c r="CJ541" s="344"/>
      <c r="CK541" s="344"/>
      <c r="CL541" s="344"/>
      <c r="CM541" s="344"/>
      <c r="CN541" s="344"/>
      <c r="CO541" s="344"/>
      <c r="CP541" s="344"/>
      <c r="CQ541" s="344"/>
      <c r="CR541" s="344"/>
      <c r="CS541" s="344"/>
      <c r="CT541" s="344"/>
      <c r="CU541" s="344"/>
      <c r="CV541" s="344"/>
      <c r="CW541" s="344"/>
      <c r="CX541" s="344"/>
      <c r="CY541" s="344"/>
      <c r="CZ541" s="344"/>
    </row>
    <row r="542" s="348" customFormat="true" ht="25.15" customHeight="true" x14ac:dyDescent="0.2">
      <c r="C542" s="1028"/>
      <c r="D542" s="1020"/>
      <c r="E542" s="577"/>
      <c r="F542" s="561"/>
      <c r="G542" s="561"/>
      <c r="H542" s="1028"/>
      <c r="I542" s="1020"/>
      <c r="J542" s="561"/>
      <c r="K542" s="561"/>
      <c r="L542" s="561"/>
      <c r="M542" s="1019" t="s">
        <v>223</v>
      </c>
      <c r="N542" s="1020"/>
      <c r="O542" s="583">
        <v>-2.2725616869451043E-2</v>
      </c>
      <c r="P542" s="561"/>
      <c r="Q542" s="561"/>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A542" s="343"/>
      <c r="BB542" s="394"/>
      <c r="BC542" s="343"/>
      <c r="BD542" s="343"/>
      <c r="BE542" s="343"/>
      <c r="BF542" s="343"/>
      <c r="BG542" s="343"/>
      <c r="BH542" s="343"/>
      <c r="BI542" s="343"/>
      <c r="BJ542" s="343"/>
      <c r="BK542" s="343"/>
      <c r="BL542" s="343"/>
      <c r="BM542" s="343"/>
      <c r="BN542" s="343"/>
      <c r="BO542" s="343"/>
      <c r="BP542" s="343"/>
      <c r="BQ542" s="343"/>
      <c r="BR542" s="343"/>
      <c r="BS542" s="343"/>
      <c r="BT542" s="343"/>
      <c r="BU542" s="343"/>
      <c r="BV542" s="343"/>
      <c r="BW542" s="343"/>
      <c r="BX542" s="343"/>
      <c r="BY542" s="343"/>
      <c r="BZ542" s="344"/>
      <c r="CA542" s="344"/>
      <c r="CB542" s="344"/>
      <c r="CC542" s="344"/>
      <c r="CD542" s="344"/>
      <c r="CE542" s="344"/>
      <c r="CF542" s="344"/>
      <c r="CG542" s="344"/>
      <c r="CH542" s="344"/>
      <c r="CI542" s="344"/>
      <c r="CJ542" s="344"/>
      <c r="CK542" s="344"/>
      <c r="CL542" s="344"/>
      <c r="CM542" s="344"/>
      <c r="CN542" s="344"/>
      <c r="CO542" s="344"/>
      <c r="CP542" s="344"/>
      <c r="CQ542" s="344"/>
      <c r="CR542" s="344"/>
      <c r="CS542" s="344"/>
      <c r="CT542" s="344"/>
      <c r="CU542" s="344"/>
      <c r="CV542" s="344"/>
      <c r="CW542" s="344"/>
      <c r="CX542" s="344"/>
      <c r="CY542" s="344"/>
      <c r="CZ542" s="344"/>
    </row>
    <row r="543" s="348" customFormat="true" ht="25.15" customHeight="true" x14ac:dyDescent="0.2">
      <c r="C543" s="1028"/>
      <c r="D543" s="1020"/>
      <c r="E543" s="561"/>
      <c r="F543" s="561"/>
      <c r="G543" s="561"/>
      <c r="H543" s="1028"/>
      <c r="I543" s="1020"/>
      <c r="J543" s="561"/>
      <c r="K543" s="561"/>
      <c r="L543" s="561"/>
      <c r="M543" s="1019" t="s">
        <v>230</v>
      </c>
      <c r="N543" s="1020"/>
      <c r="O543" s="583">
        <v>1.4632178036971531E-2</v>
      </c>
      <c r="P543" s="561"/>
      <c r="Q543" s="561"/>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A543" s="343"/>
      <c r="BB543" s="394"/>
      <c r="BC543" s="343"/>
      <c r="BD543" s="343"/>
      <c r="BE543" s="343"/>
      <c r="BF543" s="343"/>
      <c r="BG543" s="343"/>
      <c r="BH543" s="343"/>
      <c r="BI543" s="343"/>
      <c r="BJ543" s="343"/>
      <c r="BK543" s="343"/>
      <c r="BL543" s="343"/>
      <c r="BM543" s="343"/>
      <c r="BN543" s="343"/>
      <c r="BO543" s="343"/>
      <c r="BP543" s="343"/>
      <c r="BQ543" s="343"/>
      <c r="BR543" s="343"/>
      <c r="BS543" s="343"/>
      <c r="BT543" s="343"/>
      <c r="BU543" s="343"/>
      <c r="BV543" s="343"/>
      <c r="BW543" s="343"/>
      <c r="BX543" s="343"/>
      <c r="BY543" s="343"/>
      <c r="BZ543" s="344"/>
      <c r="CA543" s="344"/>
      <c r="CB543" s="344"/>
      <c r="CC543" s="344"/>
      <c r="CD543" s="344"/>
      <c r="CE543" s="344"/>
      <c r="CF543" s="344"/>
      <c r="CG543" s="344"/>
      <c r="CH543" s="344"/>
      <c r="CI543" s="344"/>
      <c r="CJ543" s="344"/>
      <c r="CK543" s="344"/>
      <c r="CL543" s="344"/>
      <c r="CM543" s="344"/>
      <c r="CN543" s="344"/>
      <c r="CO543" s="344"/>
      <c r="CP543" s="344"/>
      <c r="CQ543" s="344"/>
      <c r="CR543" s="344"/>
      <c r="CS543" s="344"/>
      <c r="CT543" s="344"/>
      <c r="CU543" s="344"/>
      <c r="CV543" s="344"/>
      <c r="CW543" s="344"/>
      <c r="CX543" s="344"/>
      <c r="CY543" s="344"/>
      <c r="CZ543" s="344"/>
    </row>
    <row r="544" s="348" customFormat="true" ht="25.15" customHeight="true" x14ac:dyDescent="0.2">
      <c r="C544" s="1029" t="s">
        <v>246</v>
      </c>
      <c r="D544" s="1020"/>
      <c r="E544" s="1020"/>
      <c r="F544" s="561"/>
      <c r="G544" s="561"/>
      <c r="H544" s="1028"/>
      <c r="I544" s="1020"/>
      <c r="J544" s="561"/>
      <c r="K544" s="561"/>
      <c r="L544" s="561"/>
      <c r="M544" s="1019" t="s">
        <v>214</v>
      </c>
      <c r="N544" s="1020"/>
      <c r="O544" s="583">
        <v>2.0358969249441236E-2</v>
      </c>
      <c r="P544" s="561"/>
      <c r="Q544" s="561"/>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A544" s="343"/>
      <c r="BB544" s="394"/>
      <c r="BC544" s="343"/>
      <c r="BD544" s="343"/>
      <c r="BE544" s="343"/>
      <c r="BF544" s="343"/>
      <c r="BG544" s="343"/>
      <c r="BH544" s="343"/>
      <c r="BI544" s="343"/>
      <c r="BJ544" s="343"/>
      <c r="BK544" s="343"/>
      <c r="BL544" s="343"/>
      <c r="BM544" s="343"/>
      <c r="BN544" s="343"/>
      <c r="BO544" s="343"/>
      <c r="BP544" s="343"/>
      <c r="BQ544" s="343"/>
      <c r="BR544" s="343"/>
      <c r="BS544" s="343"/>
      <c r="BT544" s="343"/>
      <c r="BU544" s="343"/>
      <c r="BV544" s="343"/>
      <c r="BW544" s="343"/>
      <c r="BX544" s="343"/>
      <c r="BY544" s="343"/>
      <c r="BZ544" s="344"/>
      <c r="CA544" s="344"/>
      <c r="CB544" s="344"/>
      <c r="CC544" s="344"/>
      <c r="CD544" s="344"/>
      <c r="CE544" s="344"/>
      <c r="CF544" s="344"/>
      <c r="CG544" s="344"/>
      <c r="CH544" s="344"/>
      <c r="CI544" s="344"/>
      <c r="CJ544" s="344"/>
      <c r="CK544" s="344"/>
      <c r="CL544" s="344"/>
      <c r="CM544" s="344"/>
      <c r="CN544" s="344"/>
      <c r="CO544" s="344"/>
      <c r="CP544" s="344"/>
      <c r="CQ544" s="344"/>
      <c r="CR544" s="344"/>
      <c r="CS544" s="344"/>
      <c r="CT544" s="344"/>
      <c r="CU544" s="344"/>
      <c r="CV544" s="344"/>
      <c r="CW544" s="344"/>
      <c r="CX544" s="344"/>
      <c r="CY544" s="344"/>
      <c r="CZ544" s="344"/>
    </row>
    <row r="545" s="348" customFormat="true" ht="25.15" customHeight="true" x14ac:dyDescent="0.2">
      <c r="C545" s="1030" t="s">
        <v>194</v>
      </c>
      <c r="D545" s="1020"/>
      <c r="E545" s="606" t="s">
        <v>195</v>
      </c>
      <c r="F545" s="561"/>
      <c r="G545" s="561"/>
      <c r="H545" s="1028"/>
      <c r="I545" s="1020"/>
      <c r="J545" s="561"/>
      <c r="K545" s="561"/>
      <c r="L545" s="561"/>
      <c r="M545" s="1019" t="s">
        <v>236</v>
      </c>
      <c r="N545" s="1020"/>
      <c r="O545" s="583">
        <v>4.4745695284795833E-3</v>
      </c>
      <c r="P545" s="561"/>
      <c r="Q545" s="561"/>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A545" s="343"/>
      <c r="BB545" s="394"/>
      <c r="BC545" s="343"/>
      <c r="BD545" s="343"/>
      <c r="BE545" s="343"/>
      <c r="BF545" s="343"/>
      <c r="BG545" s="343"/>
      <c r="BH545" s="343"/>
      <c r="BI545" s="343"/>
      <c r="BJ545" s="343"/>
      <c r="BK545" s="343"/>
      <c r="BL545" s="343"/>
      <c r="BM545" s="343"/>
      <c r="BN545" s="343"/>
      <c r="BO545" s="343"/>
      <c r="BP545" s="343"/>
      <c r="BQ545" s="343"/>
      <c r="BR545" s="343"/>
      <c r="BS545" s="343"/>
      <c r="BT545" s="343"/>
      <c r="BU545" s="343"/>
      <c r="BV545" s="343"/>
      <c r="BW545" s="343"/>
      <c r="BX545" s="343"/>
      <c r="BY545" s="343"/>
      <c r="BZ545" s="344"/>
      <c r="CA545" s="344"/>
      <c r="CB545" s="344"/>
      <c r="CC545" s="344"/>
      <c r="CD545" s="344"/>
      <c r="CE545" s="344"/>
      <c r="CF545" s="344"/>
      <c r="CG545" s="344"/>
      <c r="CH545" s="344"/>
      <c r="CI545" s="344"/>
      <c r="CJ545" s="344"/>
      <c r="CK545" s="344"/>
      <c r="CL545" s="344"/>
      <c r="CM545" s="344"/>
      <c r="CN545" s="344"/>
      <c r="CO545" s="344"/>
      <c r="CP545" s="344"/>
      <c r="CQ545" s="344"/>
      <c r="CR545" s="344"/>
      <c r="CS545" s="344"/>
      <c r="CT545" s="344"/>
      <c r="CU545" s="344"/>
      <c r="CV545" s="344"/>
      <c r="CW545" s="344"/>
      <c r="CX545" s="344"/>
      <c r="CY545" s="344"/>
      <c r="CZ545" s="344"/>
    </row>
    <row r="546" s="348" customFormat="true" ht="25.15" customHeight="true" x14ac:dyDescent="0.2">
      <c r="C546" s="1019" t="s">
        <v>195</v>
      </c>
      <c r="D546" s="1020"/>
      <c r="E546" s="607">
        <v>1.0000000000000002</v>
      </c>
      <c r="F546" s="561"/>
      <c r="G546" s="561"/>
      <c r="H546" s="1028"/>
      <c r="I546" s="1020"/>
      <c r="J546" s="561"/>
      <c r="K546" s="561"/>
      <c r="L546" s="561"/>
      <c r="M546" s="1019" t="s">
        <v>239</v>
      </c>
      <c r="N546" s="1020"/>
      <c r="O546" s="583">
        <v>3.9136715136594137E-4</v>
      </c>
      <c r="P546" s="561"/>
      <c r="Q546" s="561"/>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A546" s="343"/>
      <c r="BB546" s="394"/>
      <c r="BC546" s="343"/>
      <c r="BD546" s="343"/>
      <c r="BE546" s="343"/>
      <c r="BF546" s="343"/>
      <c r="BG546" s="343"/>
      <c r="BH546" s="343"/>
      <c r="BI546" s="343"/>
      <c r="BJ546" s="343"/>
      <c r="BK546" s="343"/>
      <c r="BL546" s="343"/>
      <c r="BM546" s="343"/>
      <c r="BN546" s="343"/>
      <c r="BO546" s="343"/>
      <c r="BP546" s="343"/>
      <c r="BQ546" s="343"/>
      <c r="BR546" s="343"/>
      <c r="BS546" s="343"/>
      <c r="BT546" s="343"/>
      <c r="BU546" s="343"/>
      <c r="BV546" s="343"/>
      <c r="BW546" s="343"/>
      <c r="BX546" s="343"/>
      <c r="BY546" s="343"/>
      <c r="BZ546" s="344"/>
      <c r="CA546" s="344"/>
      <c r="CB546" s="344"/>
      <c r="CC546" s="344"/>
      <c r="CD546" s="344"/>
      <c r="CE546" s="344"/>
      <c r="CF546" s="344"/>
      <c r="CG546" s="344"/>
      <c r="CH546" s="344"/>
      <c r="CI546" s="344"/>
      <c r="CJ546" s="344"/>
      <c r="CK546" s="344"/>
      <c r="CL546" s="344"/>
      <c r="CM546" s="344"/>
      <c r="CN546" s="344"/>
      <c r="CO546" s="344"/>
      <c r="CP546" s="344"/>
      <c r="CQ546" s="344"/>
      <c r="CR546" s="344"/>
      <c r="CS546" s="344"/>
      <c r="CT546" s="344"/>
      <c r="CU546" s="344"/>
      <c r="CV546" s="344"/>
      <c r="CW546" s="344"/>
      <c r="CX546" s="344"/>
      <c r="CY546" s="344"/>
      <c r="CZ546" s="344"/>
    </row>
    <row r="547" s="348" customFormat="true" ht="25.15" customHeight="true" x14ac:dyDescent="0.2">
      <c r="C547" s="1028"/>
      <c r="D547" s="1020"/>
      <c r="E547" s="577"/>
      <c r="F547" s="561"/>
      <c r="G547" s="561"/>
      <c r="H547" s="1028"/>
      <c r="I547" s="1020"/>
      <c r="J547" s="561"/>
      <c r="K547" s="561"/>
      <c r="L547" s="561"/>
      <c r="M547" s="1019" t="s">
        <v>237</v>
      </c>
      <c r="N547" s="1020"/>
      <c r="O547" s="586">
        <v>-1.792010635055806E-3</v>
      </c>
      <c r="P547" s="561"/>
      <c r="Q547" s="561"/>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A547" s="343"/>
      <c r="BB547" s="394"/>
      <c r="BC547" s="343"/>
      <c r="BD547" s="343"/>
      <c r="BE547" s="343"/>
      <c r="BF547" s="343"/>
      <c r="BG547" s="343"/>
      <c r="BH547" s="343"/>
      <c r="BI547" s="343"/>
      <c r="BJ547" s="343"/>
      <c r="BK547" s="343"/>
      <c r="BL547" s="343"/>
      <c r="BM547" s="343"/>
      <c r="BN547" s="343"/>
      <c r="BO547" s="343"/>
      <c r="BP547" s="343"/>
      <c r="BQ547" s="343"/>
      <c r="BR547" s="343"/>
      <c r="BS547" s="343"/>
      <c r="BT547" s="343"/>
      <c r="BU547" s="343"/>
      <c r="BV547" s="343"/>
      <c r="BW547" s="343"/>
      <c r="BX547" s="343"/>
      <c r="BY547" s="343"/>
      <c r="BZ547" s="344"/>
      <c r="CA547" s="344"/>
      <c r="CB547" s="344"/>
      <c r="CC547" s="344"/>
      <c r="CD547" s="344"/>
      <c r="CE547" s="344"/>
      <c r="CF547" s="344"/>
      <c r="CG547" s="344"/>
      <c r="CH547" s="344"/>
      <c r="CI547" s="344"/>
      <c r="CJ547" s="344"/>
      <c r="CK547" s="344"/>
      <c r="CL547" s="344"/>
      <c r="CM547" s="344"/>
      <c r="CN547" s="344"/>
      <c r="CO547" s="344"/>
      <c r="CP547" s="344"/>
      <c r="CQ547" s="344"/>
      <c r="CR547" s="344"/>
      <c r="CS547" s="344"/>
      <c r="CT547" s="344"/>
      <c r="CU547" s="344"/>
      <c r="CV547" s="344"/>
      <c r="CW547" s="344"/>
      <c r="CX547" s="344"/>
      <c r="CY547" s="344"/>
      <c r="CZ547" s="344"/>
    </row>
    <row r="548" s="348" customFormat="true" ht="25.15" customHeight="true" x14ac:dyDescent="0.2">
      <c r="C548" s="1028"/>
      <c r="D548" s="1020"/>
      <c r="E548" s="561"/>
      <c r="F548" s="561"/>
      <c r="G548" s="561"/>
      <c r="H548" s="1028"/>
      <c r="I548" s="1020"/>
      <c r="J548" s="561"/>
      <c r="K548" s="561"/>
      <c r="L548" s="561"/>
      <c r="M548" s="1028"/>
      <c r="N548" s="1020"/>
      <c r="O548" s="577"/>
      <c r="P548" s="561"/>
      <c r="Q548" s="561"/>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A548" s="343"/>
      <c r="BB548" s="394"/>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c r="BZ548" s="344"/>
      <c r="CA548" s="344"/>
      <c r="CB548" s="344"/>
      <c r="CC548" s="344"/>
      <c r="CD548" s="344"/>
      <c r="CE548" s="344"/>
      <c r="CF548" s="344"/>
      <c r="CG548" s="344"/>
      <c r="CH548" s="344"/>
      <c r="CI548" s="344"/>
      <c r="CJ548" s="344"/>
      <c r="CK548" s="344"/>
      <c r="CL548" s="344"/>
      <c r="CM548" s="344"/>
      <c r="CN548" s="344"/>
      <c r="CO548" s="344"/>
      <c r="CP548" s="344"/>
      <c r="CQ548" s="344"/>
      <c r="CR548" s="344"/>
      <c r="CS548" s="344"/>
      <c r="CT548" s="344"/>
      <c r="CU548" s="344"/>
      <c r="CV548" s="344"/>
      <c r="CW548" s="344"/>
      <c r="CX548" s="344"/>
      <c r="CY548" s="344"/>
      <c r="CZ548" s="344"/>
    </row>
    <row r="549" s="348" customFormat="true" ht="25.15" customHeight="true" x14ac:dyDescent="0.2">
      <c r="C549" s="1028"/>
      <c r="D549" s="1020"/>
      <c r="E549" s="561"/>
      <c r="F549" s="561"/>
      <c r="G549" s="561"/>
      <c r="H549" s="1028"/>
      <c r="I549" s="1020"/>
      <c r="J549" s="561"/>
      <c r="K549" s="561"/>
      <c r="L549" s="561"/>
      <c r="M549" s="1028"/>
      <c r="N549" s="1020"/>
      <c r="O549" s="561"/>
      <c r="P549" s="561"/>
      <c r="Q549" s="561"/>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A549" s="343"/>
      <c r="BB549" s="394"/>
      <c r="BC549" s="343"/>
      <c r="BD549" s="343"/>
      <c r="BE549" s="343"/>
      <c r="BF549" s="343"/>
      <c r="BG549" s="343"/>
      <c r="BH549" s="343"/>
      <c r="BI549" s="343"/>
      <c r="BJ549" s="343"/>
      <c r="BK549" s="343"/>
      <c r="BL549" s="343"/>
      <c r="BM549" s="343"/>
      <c r="BN549" s="343"/>
      <c r="BO549" s="343"/>
      <c r="BP549" s="343"/>
      <c r="BQ549" s="343"/>
      <c r="BR549" s="343"/>
      <c r="BS549" s="343"/>
      <c r="BT549" s="343"/>
      <c r="BU549" s="343"/>
      <c r="BV549" s="343"/>
      <c r="BW549" s="343"/>
      <c r="BX549" s="343"/>
      <c r="BY549" s="343"/>
      <c r="BZ549" s="344"/>
      <c r="CA549" s="344"/>
      <c r="CB549" s="344"/>
      <c r="CC549" s="344"/>
      <c r="CD549" s="344"/>
      <c r="CE549" s="344"/>
      <c r="CF549" s="344"/>
      <c r="CG549" s="344"/>
      <c r="CH549" s="344"/>
      <c r="CI549" s="344"/>
      <c r="CJ549" s="344"/>
      <c r="CK549" s="344"/>
      <c r="CL549" s="344"/>
      <c r="CM549" s="344"/>
      <c r="CN549" s="344"/>
      <c r="CO549" s="344"/>
      <c r="CP549" s="344"/>
      <c r="CQ549" s="344"/>
      <c r="CR549" s="344"/>
      <c r="CS549" s="344"/>
      <c r="CT549" s="344"/>
      <c r="CU549" s="344"/>
      <c r="CV549" s="344"/>
      <c r="CW549" s="344"/>
      <c r="CX549" s="344"/>
      <c r="CY549" s="344"/>
      <c r="CZ549" s="344"/>
    </row>
    <row r="550" s="348" customFormat="true" ht="25.15" customHeight="true" x14ac:dyDescent="0.2">
      <c r="C550" s="1028"/>
      <c r="D550" s="1020"/>
      <c r="E550" s="561"/>
      <c r="F550" s="561"/>
      <c r="G550" s="561"/>
      <c r="H550" s="1028"/>
      <c r="I550" s="1020"/>
      <c r="J550" s="561"/>
      <c r="K550" s="561"/>
      <c r="L550" s="561"/>
      <c r="M550" s="1029" t="s">
        <v>246</v>
      </c>
      <c r="N550" s="1020"/>
      <c r="O550" s="1020"/>
      <c r="P550" s="561"/>
      <c r="Q550" s="561"/>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A550" s="343"/>
      <c r="BB550" s="394"/>
      <c r="BC550" s="343"/>
      <c r="BD550" s="343"/>
      <c r="BE550" s="343"/>
      <c r="BF550" s="343"/>
      <c r="BG550" s="343"/>
      <c r="BH550" s="343"/>
      <c r="BI550" s="343"/>
      <c r="BJ550" s="343"/>
      <c r="BK550" s="343"/>
      <c r="BL550" s="343"/>
      <c r="BM550" s="343"/>
      <c r="BN550" s="343"/>
      <c r="BO550" s="343"/>
      <c r="BP550" s="343"/>
      <c r="BQ550" s="343"/>
      <c r="BR550" s="343"/>
      <c r="BS550" s="343"/>
      <c r="BT550" s="343"/>
      <c r="BU550" s="343"/>
      <c r="BV550" s="343"/>
      <c r="BW550" s="343"/>
      <c r="BX550" s="343"/>
      <c r="BY550" s="343"/>
      <c r="BZ550" s="344"/>
      <c r="CA550" s="344"/>
      <c r="CB550" s="344"/>
      <c r="CC550" s="344"/>
      <c r="CD550" s="344"/>
      <c r="CE550" s="344"/>
      <c r="CF550" s="344"/>
      <c r="CG550" s="344"/>
      <c r="CH550" s="344"/>
      <c r="CI550" s="344"/>
      <c r="CJ550" s="344"/>
      <c r="CK550" s="344"/>
      <c r="CL550" s="344"/>
      <c r="CM550" s="344"/>
      <c r="CN550" s="344"/>
      <c r="CO550" s="344"/>
      <c r="CP550" s="344"/>
      <c r="CQ550" s="344"/>
      <c r="CR550" s="344"/>
      <c r="CS550" s="344"/>
      <c r="CT550" s="344"/>
      <c r="CU550" s="344"/>
      <c r="CV550" s="344"/>
      <c r="CW550" s="344"/>
      <c r="CX550" s="344"/>
      <c r="CY550" s="344"/>
      <c r="CZ550" s="344"/>
    </row>
    <row r="551" s="348" customFormat="true" ht="25.15" customHeight="true" x14ac:dyDescent="0.2">
      <c r="C551" s="1028"/>
      <c r="D551" s="1020"/>
      <c r="E551" s="561"/>
      <c r="F551" s="561"/>
      <c r="G551" s="561"/>
      <c r="H551" s="1028"/>
      <c r="I551" s="1020"/>
      <c r="J551" s="561"/>
      <c r="K551" s="561"/>
      <c r="L551" s="561"/>
      <c r="M551" s="1030" t="s">
        <v>194</v>
      </c>
      <c r="N551" s="1020"/>
      <c r="O551" s="608" t="s">
        <v>195</v>
      </c>
      <c r="P551" s="561"/>
      <c r="Q551" s="561"/>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A551" s="343"/>
      <c r="BB551" s="394"/>
      <c r="BC551" s="343"/>
      <c r="BD551" s="343"/>
      <c r="BE551" s="343"/>
      <c r="BF551" s="343"/>
      <c r="BG551" s="343"/>
      <c r="BH551" s="343"/>
      <c r="BI551" s="343"/>
      <c r="BJ551" s="343"/>
      <c r="BK551" s="343"/>
      <c r="BL551" s="343"/>
      <c r="BM551" s="343"/>
      <c r="BN551" s="343"/>
      <c r="BO551" s="343"/>
      <c r="BP551" s="343"/>
      <c r="BQ551" s="343"/>
      <c r="BR551" s="343"/>
      <c r="BS551" s="343"/>
      <c r="BT551" s="343"/>
      <c r="BU551" s="343"/>
      <c r="BV551" s="343"/>
      <c r="BW551" s="343"/>
      <c r="BX551" s="343"/>
      <c r="BY551" s="343"/>
      <c r="BZ551" s="344"/>
      <c r="CA551" s="344"/>
      <c r="CB551" s="344"/>
      <c r="CC551" s="344"/>
      <c r="CD551" s="344"/>
      <c r="CE551" s="344"/>
      <c r="CF551" s="344"/>
      <c r="CG551" s="344"/>
      <c r="CH551" s="344"/>
      <c r="CI551" s="344"/>
      <c r="CJ551" s="344"/>
      <c r="CK551" s="344"/>
      <c r="CL551" s="344"/>
      <c r="CM551" s="344"/>
      <c r="CN551" s="344"/>
      <c r="CO551" s="344"/>
      <c r="CP551" s="344"/>
      <c r="CQ551" s="344"/>
      <c r="CR551" s="344"/>
      <c r="CS551" s="344"/>
      <c r="CT551" s="344"/>
      <c r="CU551" s="344"/>
      <c r="CV551" s="344"/>
      <c r="CW551" s="344"/>
      <c r="CX551" s="344"/>
      <c r="CY551" s="344"/>
      <c r="CZ551" s="344"/>
    </row>
    <row r="552" s="348" customFormat="true" ht="25.15" customHeight="true" x14ac:dyDescent="0.2">
      <c r="C552" s="1028"/>
      <c r="D552" s="1020"/>
      <c r="E552" s="561"/>
      <c r="F552" s="561"/>
      <c r="G552" s="561"/>
      <c r="H552" s="1028"/>
      <c r="I552" s="1020"/>
      <c r="J552" s="561"/>
      <c r="K552" s="561"/>
      <c r="L552" s="561"/>
      <c r="M552" s="1019" t="s">
        <v>195</v>
      </c>
      <c r="N552" s="1020"/>
      <c r="O552" s="609">
        <v>0.99999999999999967</v>
      </c>
      <c r="P552" s="561"/>
      <c r="Q552" s="561"/>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A552" s="343"/>
      <c r="BB552" s="394"/>
      <c r="BC552" s="343"/>
      <c r="BD552" s="343"/>
      <c r="BE552" s="343"/>
      <c r="BF552" s="343"/>
      <c r="BG552" s="343"/>
      <c r="BH552" s="343"/>
      <c r="BI552" s="343"/>
      <c r="BJ552" s="343"/>
      <c r="BK552" s="343"/>
      <c r="BL552" s="343"/>
      <c r="BM552" s="343"/>
      <c r="BN552" s="343"/>
      <c r="BO552" s="343"/>
      <c r="BP552" s="343"/>
      <c r="BQ552" s="343"/>
      <c r="BR552" s="343"/>
      <c r="BS552" s="343"/>
      <c r="BT552" s="343"/>
      <c r="BU552" s="343"/>
      <c r="BV552" s="343"/>
      <c r="BW552" s="343"/>
      <c r="BX552" s="343"/>
      <c r="BY552" s="343"/>
      <c r="BZ552" s="344"/>
      <c r="CA552" s="344"/>
      <c r="CB552" s="344"/>
      <c r="CC552" s="344"/>
      <c r="CD552" s="344"/>
      <c r="CE552" s="344"/>
      <c r="CF552" s="344"/>
      <c r="CG552" s="344"/>
      <c r="CH552" s="344"/>
      <c r="CI552" s="344"/>
      <c r="CJ552" s="344"/>
      <c r="CK552" s="344"/>
      <c r="CL552" s="344"/>
      <c r="CM552" s="344"/>
      <c r="CN552" s="344"/>
      <c r="CO552" s="344"/>
      <c r="CP552" s="344"/>
      <c r="CQ552" s="344"/>
      <c r="CR552" s="344"/>
      <c r="CS552" s="344"/>
      <c r="CT552" s="344"/>
      <c r="CU552" s="344"/>
      <c r="CV552" s="344"/>
      <c r="CW552" s="344"/>
      <c r="CX552" s="344"/>
      <c r="CY552" s="344"/>
      <c r="CZ552" s="344"/>
    </row>
    <row r="553" s="348" customFormat="true" ht="25.15" customHeight="true" x14ac:dyDescent="0.2">
      <c r="C553" s="1028"/>
      <c r="D553" s="1020"/>
      <c r="E553" s="561"/>
      <c r="F553" s="561"/>
      <c r="G553" s="561"/>
      <c r="H553" s="1028"/>
      <c r="I553" s="1020"/>
      <c r="J553" s="561"/>
      <c r="K553" s="561"/>
      <c r="L553" s="561"/>
      <c r="M553" s="1028"/>
      <c r="N553" s="1020"/>
      <c r="O553" s="577"/>
      <c r="P553" s="561"/>
      <c r="Q553" s="561"/>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A553" s="343"/>
      <c r="BB553" s="394"/>
      <c r="BC553" s="343"/>
      <c r="BD553" s="343"/>
      <c r="BE553" s="343"/>
      <c r="BF553" s="343"/>
      <c r="BG553" s="343"/>
      <c r="BH553" s="343"/>
      <c r="BI553" s="343"/>
      <c r="BJ553" s="343"/>
      <c r="BK553" s="343"/>
      <c r="BL553" s="343"/>
      <c r="BM553" s="343"/>
      <c r="BN553" s="343"/>
      <c r="BO553" s="343"/>
      <c r="BP553" s="343"/>
      <c r="BQ553" s="343"/>
      <c r="BR553" s="343"/>
      <c r="BS553" s="343"/>
      <c r="BT553" s="343"/>
      <c r="BU553" s="343"/>
      <c r="BV553" s="343"/>
      <c r="BW553" s="343"/>
      <c r="BX553" s="343"/>
      <c r="BY553" s="343"/>
      <c r="BZ553" s="344"/>
      <c r="CA553" s="344"/>
      <c r="CB553" s="344"/>
      <c r="CC553" s="344"/>
      <c r="CD553" s="344"/>
      <c r="CE553" s="344"/>
      <c r="CF553" s="344"/>
      <c r="CG553" s="344"/>
      <c r="CH553" s="344"/>
      <c r="CI553" s="344"/>
      <c r="CJ553" s="344"/>
      <c r="CK553" s="344"/>
      <c r="CL553" s="344"/>
      <c r="CM553" s="344"/>
      <c r="CN553" s="344"/>
      <c r="CO553" s="344"/>
      <c r="CP553" s="344"/>
      <c r="CQ553" s="344"/>
      <c r="CR553" s="344"/>
      <c r="CS553" s="344"/>
      <c r="CT553" s="344"/>
      <c r="CU553" s="344"/>
      <c r="CV553" s="344"/>
      <c r="CW553" s="344"/>
      <c r="CX553" s="344"/>
      <c r="CY553" s="344"/>
      <c r="CZ553" s="344"/>
    </row>
    <row r="554" s="348" customFormat="true" ht="25.15" customHeight="true" x14ac:dyDescent="0.2">
      <c r="C554" s="1028"/>
      <c r="D554" s="1020"/>
      <c r="E554" s="561"/>
      <c r="F554" s="561"/>
      <c r="G554" s="561"/>
      <c r="H554" s="1028"/>
      <c r="I554" s="1020"/>
      <c r="J554" s="561"/>
      <c r="K554" s="561"/>
      <c r="L554" s="561"/>
      <c r="M554" s="1028"/>
      <c r="N554" s="1020"/>
      <c r="O554" s="561"/>
      <c r="P554" s="561"/>
      <c r="Q554" s="561"/>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A554" s="343"/>
      <c r="BB554" s="394"/>
      <c r="BC554" s="343"/>
      <c r="BD554" s="343"/>
      <c r="BE554" s="343"/>
      <c r="BF554" s="343"/>
      <c r="BG554" s="343"/>
      <c r="BH554" s="343"/>
      <c r="BI554" s="343"/>
      <c r="BJ554" s="343"/>
      <c r="BK554" s="343"/>
      <c r="BL554" s="343"/>
      <c r="BM554" s="343"/>
      <c r="BN554" s="343"/>
      <c r="BO554" s="343"/>
      <c r="BP554" s="343"/>
      <c r="BQ554" s="343"/>
      <c r="BR554" s="343"/>
      <c r="BS554" s="343"/>
      <c r="BT554" s="343"/>
      <c r="BU554" s="343"/>
      <c r="BV554" s="343"/>
      <c r="BW554" s="343"/>
      <c r="BX554" s="343"/>
      <c r="BY554" s="343"/>
      <c r="BZ554" s="344"/>
      <c r="CA554" s="344"/>
      <c r="CB554" s="344"/>
      <c r="CC554" s="344"/>
      <c r="CD554" s="344"/>
      <c r="CE554" s="344"/>
      <c r="CF554" s="344"/>
      <c r="CG554" s="344"/>
      <c r="CH554" s="344"/>
      <c r="CI554" s="344"/>
      <c r="CJ554" s="344"/>
      <c r="CK554" s="344"/>
      <c r="CL554" s="344"/>
      <c r="CM554" s="344"/>
      <c r="CN554" s="344"/>
      <c r="CO554" s="344"/>
      <c r="CP554" s="344"/>
      <c r="CQ554" s="344"/>
      <c r="CR554" s="344"/>
      <c r="CS554" s="344"/>
      <c r="CT554" s="344"/>
      <c r="CU554" s="344"/>
      <c r="CV554" s="344"/>
      <c r="CW554" s="344"/>
      <c r="CX554" s="344"/>
      <c r="CY554" s="344"/>
      <c r="CZ554" s="344"/>
    </row>
    <row r="555" s="348" customFormat="true" ht="25.15" customHeight="true" x14ac:dyDescent="0.2">
      <c r="C555" s="1028"/>
      <c r="D555" s="1020"/>
      <c r="E555" s="561"/>
      <c r="F555" s="561"/>
      <c r="G555" s="561"/>
      <c r="H555" s="1028"/>
      <c r="I555" s="1020"/>
      <c r="J555" s="561"/>
      <c r="K555" s="561"/>
      <c r="L555" s="561"/>
      <c r="M555" s="1028"/>
      <c r="N555" s="1020"/>
      <c r="O555" s="561"/>
      <c r="P555" s="561"/>
      <c r="Q555" s="561"/>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A555" s="343"/>
      <c r="BB555" s="394"/>
      <c r="BC555" s="343"/>
      <c r="BD555" s="343"/>
      <c r="BE555" s="343"/>
      <c r="BF555" s="343"/>
      <c r="BG555" s="343"/>
      <c r="BH555" s="343"/>
      <c r="BI555" s="343"/>
      <c r="BJ555" s="343"/>
      <c r="BK555" s="343"/>
      <c r="BL555" s="343"/>
      <c r="BM555" s="343"/>
      <c r="BN555" s="343"/>
      <c r="BO555" s="343"/>
      <c r="BP555" s="343"/>
      <c r="BQ555" s="343"/>
      <c r="BR555" s="343"/>
      <c r="BS555" s="343"/>
      <c r="BT555" s="343"/>
      <c r="BU555" s="343"/>
      <c r="BV555" s="343"/>
      <c r="BW555" s="343"/>
      <c r="BX555" s="343"/>
      <c r="BY555" s="343"/>
      <c r="BZ555" s="344"/>
      <c r="CA555" s="344"/>
      <c r="CB555" s="344"/>
      <c r="CC555" s="344"/>
      <c r="CD555" s="344"/>
      <c r="CE555" s="344"/>
      <c r="CF555" s="344"/>
      <c r="CG555" s="344"/>
      <c r="CH555" s="344"/>
      <c r="CI555" s="344"/>
      <c r="CJ555" s="344"/>
      <c r="CK555" s="344"/>
      <c r="CL555" s="344"/>
      <c r="CM555" s="344"/>
      <c r="CN555" s="344"/>
      <c r="CO555" s="344"/>
      <c r="CP555" s="344"/>
      <c r="CQ555" s="344"/>
      <c r="CR555" s="344"/>
      <c r="CS555" s="344"/>
      <c r="CT555" s="344"/>
      <c r="CU555" s="344"/>
      <c r="CV555" s="344"/>
      <c r="CW555" s="344"/>
      <c r="CX555" s="344"/>
      <c r="CY555" s="344"/>
      <c r="CZ555" s="344"/>
    </row>
    <row r="556" s="348" customFormat="true" ht="25.15" customHeight="true" x14ac:dyDescent="0.2">
      <c r="C556" s="1028"/>
      <c r="D556" s="1020"/>
      <c r="E556" s="561"/>
      <c r="F556" s="561"/>
      <c r="G556" s="561"/>
      <c r="H556" s="1028"/>
      <c r="I556" s="1020"/>
      <c r="J556" s="561"/>
      <c r="K556" s="561"/>
      <c r="L556" s="561"/>
      <c r="M556" s="1028"/>
      <c r="N556" s="1020"/>
      <c r="O556" s="561"/>
      <c r="P556" s="561"/>
      <c r="Q556" s="561"/>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A556" s="343"/>
      <c r="BB556" s="394"/>
      <c r="BC556" s="343"/>
      <c r="BD556" s="343"/>
      <c r="BE556" s="343"/>
      <c r="BF556" s="343"/>
      <c r="BG556" s="343"/>
      <c r="BH556" s="343"/>
      <c r="BI556" s="343"/>
      <c r="BJ556" s="343"/>
      <c r="BK556" s="343"/>
      <c r="BL556" s="343"/>
      <c r="BM556" s="343"/>
      <c r="BN556" s="343"/>
      <c r="BO556" s="343"/>
      <c r="BP556" s="343"/>
      <c r="BQ556" s="343"/>
      <c r="BR556" s="343"/>
      <c r="BS556" s="343"/>
      <c r="BT556" s="343"/>
      <c r="BU556" s="343"/>
      <c r="BV556" s="343"/>
      <c r="BW556" s="343"/>
      <c r="BX556" s="343"/>
      <c r="BY556" s="343"/>
      <c r="BZ556" s="344"/>
      <c r="CA556" s="344"/>
      <c r="CB556" s="344"/>
      <c r="CC556" s="344"/>
      <c r="CD556" s="344"/>
      <c r="CE556" s="344"/>
      <c r="CF556" s="344"/>
      <c r="CG556" s="344"/>
      <c r="CH556" s="344"/>
      <c r="CI556" s="344"/>
      <c r="CJ556" s="344"/>
      <c r="CK556" s="344"/>
      <c r="CL556" s="344"/>
      <c r="CM556" s="344"/>
      <c r="CN556" s="344"/>
      <c r="CO556" s="344"/>
      <c r="CP556" s="344"/>
      <c r="CQ556" s="344"/>
      <c r="CR556" s="344"/>
      <c r="CS556" s="344"/>
      <c r="CT556" s="344"/>
      <c r="CU556" s="344"/>
      <c r="CV556" s="344"/>
      <c r="CW556" s="344"/>
      <c r="CX556" s="344"/>
      <c r="CY556" s="344"/>
      <c r="CZ556" s="344"/>
    </row>
    <row r="557" s="348" customFormat="true" ht="25.15" customHeight="true" x14ac:dyDescent="0.2">
      <c r="C557" s="1028"/>
      <c r="D557" s="1020"/>
      <c r="E557" s="561"/>
      <c r="F557" s="561"/>
      <c r="G557" s="561"/>
      <c r="H557" s="1028"/>
      <c r="I557" s="1020"/>
      <c r="J557" s="561"/>
      <c r="K557" s="561"/>
      <c r="L557" s="561"/>
      <c r="M557" s="1028"/>
      <c r="N557" s="1020"/>
      <c r="O557" s="561"/>
      <c r="P557" s="561"/>
      <c r="Q557" s="561"/>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A557" s="343"/>
      <c r="BB557" s="394"/>
      <c r="BC557" s="343"/>
      <c r="BD557" s="343"/>
      <c r="BE557" s="343"/>
      <c r="BF557" s="343"/>
      <c r="BG557" s="343"/>
      <c r="BH557" s="343"/>
      <c r="BI557" s="343"/>
      <c r="BJ557" s="343"/>
      <c r="BK557" s="343"/>
      <c r="BL557" s="343"/>
      <c r="BM557" s="343"/>
      <c r="BN557" s="343"/>
      <c r="BO557" s="343"/>
      <c r="BP557" s="343"/>
      <c r="BQ557" s="343"/>
      <c r="BR557" s="343"/>
      <c r="BS557" s="343"/>
      <c r="BT557" s="343"/>
      <c r="BU557" s="343"/>
      <c r="BV557" s="343"/>
      <c r="BW557" s="343"/>
      <c r="BX557" s="343"/>
      <c r="BY557" s="343"/>
      <c r="BZ557" s="344"/>
      <c r="CA557" s="344"/>
      <c r="CB557" s="344"/>
      <c r="CC557" s="344"/>
      <c r="CD557" s="344"/>
      <c r="CE557" s="344"/>
      <c r="CF557" s="344"/>
      <c r="CG557" s="344"/>
      <c r="CH557" s="344"/>
      <c r="CI557" s="344"/>
      <c r="CJ557" s="344"/>
      <c r="CK557" s="344"/>
      <c r="CL557" s="344"/>
      <c r="CM557" s="344"/>
      <c r="CN557" s="344"/>
      <c r="CO557" s="344"/>
      <c r="CP557" s="344"/>
      <c r="CQ557" s="344"/>
      <c r="CR557" s="344"/>
      <c r="CS557" s="344"/>
      <c r="CT557" s="344"/>
      <c r="CU557" s="344"/>
      <c r="CV557" s="344"/>
      <c r="CW557" s="344"/>
      <c r="CX557" s="344"/>
      <c r="CY557" s="344"/>
      <c r="CZ557" s="344"/>
    </row>
    <row r="558" s="348" customFormat="true" ht="25.15" customHeight="true" x14ac:dyDescent="0.2">
      <c r="C558" s="1028"/>
      <c r="D558" s="1020"/>
      <c r="E558" s="561"/>
      <c r="F558" s="561"/>
      <c r="G558" s="561"/>
      <c r="H558" s="1028"/>
      <c r="I558" s="1020"/>
      <c r="J558" s="561"/>
      <c r="K558" s="561"/>
      <c r="L558" s="561"/>
      <c r="M558" s="1028"/>
      <c r="N558" s="1020"/>
      <c r="O558" s="561"/>
      <c r="P558" s="561"/>
      <c r="Q558" s="561"/>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A558" s="343"/>
      <c r="BB558" s="394"/>
      <c r="BC558" s="343"/>
      <c r="BD558" s="343"/>
      <c r="BE558" s="343"/>
      <c r="BF558" s="343"/>
      <c r="BG558" s="343"/>
      <c r="BH558" s="343"/>
      <c r="BI558" s="343"/>
      <c r="BJ558" s="343"/>
      <c r="BK558" s="343"/>
      <c r="BL558" s="343"/>
      <c r="BM558" s="343"/>
      <c r="BN558" s="343"/>
      <c r="BO558" s="343"/>
      <c r="BP558" s="343"/>
      <c r="BQ558" s="343"/>
      <c r="BR558" s="343"/>
      <c r="BS558" s="343"/>
      <c r="BT558" s="343"/>
      <c r="BU558" s="343"/>
      <c r="BV558" s="343"/>
      <c r="BW558" s="343"/>
      <c r="BX558" s="343"/>
      <c r="BY558" s="343"/>
      <c r="BZ558" s="344"/>
      <c r="CA558" s="344"/>
      <c r="CB558" s="344"/>
      <c r="CC558" s="344"/>
      <c r="CD558" s="344"/>
      <c r="CE558" s="344"/>
      <c r="CF558" s="344"/>
      <c r="CG558" s="344"/>
      <c r="CH558" s="344"/>
      <c r="CI558" s="344"/>
      <c r="CJ558" s="344"/>
      <c r="CK558" s="344"/>
      <c r="CL558" s="344"/>
      <c r="CM558" s="344"/>
      <c r="CN558" s="344"/>
      <c r="CO558" s="344"/>
      <c r="CP558" s="344"/>
      <c r="CQ558" s="344"/>
      <c r="CR558" s="344"/>
      <c r="CS558" s="344"/>
      <c r="CT558" s="344"/>
      <c r="CU558" s="344"/>
      <c r="CV558" s="344"/>
      <c r="CW558" s="344"/>
      <c r="CX558" s="344"/>
      <c r="CY558" s="344"/>
      <c r="CZ558" s="344"/>
    </row>
    <row r="559" s="348" customFormat="true" ht="25.15" customHeight="true" x14ac:dyDescent="0.2">
      <c r="C559" s="1028"/>
      <c r="D559" s="1020"/>
      <c r="E559" s="561"/>
      <c r="F559" s="561"/>
      <c r="G559" s="561"/>
      <c r="H559" s="1028"/>
      <c r="I559" s="1020"/>
      <c r="J559" s="561"/>
      <c r="K559" s="561"/>
      <c r="L559" s="561"/>
      <c r="M559" s="1028"/>
      <c r="N559" s="1020"/>
      <c r="O559" s="561"/>
      <c r="P559" s="561"/>
      <c r="Q559" s="561"/>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A559" s="343"/>
      <c r="BB559" s="394"/>
      <c r="BC559" s="343"/>
      <c r="BD559" s="343"/>
      <c r="BE559" s="343"/>
      <c r="BF559" s="343"/>
      <c r="BG559" s="343"/>
      <c r="BH559" s="343"/>
      <c r="BI559" s="343"/>
      <c r="BJ559" s="343"/>
      <c r="BK559" s="343"/>
      <c r="BL559" s="343"/>
      <c r="BM559" s="343"/>
      <c r="BN559" s="343"/>
      <c r="BO559" s="343"/>
      <c r="BP559" s="343"/>
      <c r="BQ559" s="343"/>
      <c r="BR559" s="343"/>
      <c r="BS559" s="343"/>
      <c r="BT559" s="343"/>
      <c r="BU559" s="343"/>
      <c r="BV559" s="343"/>
      <c r="BW559" s="343"/>
      <c r="BX559" s="343"/>
      <c r="BY559" s="343"/>
      <c r="BZ559" s="344"/>
      <c r="CA559" s="344"/>
      <c r="CB559" s="344"/>
      <c r="CC559" s="344"/>
      <c r="CD559" s="344"/>
      <c r="CE559" s="344"/>
      <c r="CF559" s="344"/>
      <c r="CG559" s="344"/>
      <c r="CH559" s="344"/>
      <c r="CI559" s="344"/>
      <c r="CJ559" s="344"/>
      <c r="CK559" s="344"/>
      <c r="CL559" s="344"/>
      <c r="CM559" s="344"/>
      <c r="CN559" s="344"/>
      <c r="CO559" s="344"/>
      <c r="CP559" s="344"/>
      <c r="CQ559" s="344"/>
      <c r="CR559" s="344"/>
      <c r="CS559" s="344"/>
      <c r="CT559" s="344"/>
      <c r="CU559" s="344"/>
      <c r="CV559" s="344"/>
      <c r="CW559" s="344"/>
      <c r="CX559" s="344"/>
      <c r="CY559" s="344"/>
      <c r="CZ559" s="344"/>
    </row>
    <row r="560" s="348" customFormat="true" ht="25.15" customHeight="true" x14ac:dyDescent="0.2">
      <c r="C560" s="1028"/>
      <c r="D560" s="1020"/>
      <c r="E560" s="561"/>
      <c r="F560" s="561"/>
      <c r="G560" s="561"/>
      <c r="H560" s="1028"/>
      <c r="I560" s="1020"/>
      <c r="J560" s="561"/>
      <c r="K560" s="561"/>
      <c r="L560" s="561"/>
      <c r="M560" s="1028"/>
      <c r="N560" s="1020"/>
      <c r="O560" s="561"/>
      <c r="P560" s="561"/>
      <c r="Q560" s="561"/>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A560" s="343"/>
      <c r="BB560" s="394"/>
      <c r="BC560" s="343"/>
      <c r="BD560" s="343"/>
      <c r="BE560" s="343"/>
      <c r="BF560" s="343"/>
      <c r="BG560" s="343"/>
      <c r="BH560" s="343"/>
      <c r="BI560" s="343"/>
      <c r="BJ560" s="343"/>
      <c r="BK560" s="343"/>
      <c r="BL560" s="343"/>
      <c r="BM560" s="343"/>
      <c r="BN560" s="343"/>
      <c r="BO560" s="343"/>
      <c r="BP560" s="343"/>
      <c r="BQ560" s="343"/>
      <c r="BR560" s="343"/>
      <c r="BS560" s="343"/>
      <c r="BT560" s="343"/>
      <c r="BU560" s="343"/>
      <c r="BV560" s="343"/>
      <c r="BW560" s="343"/>
      <c r="BX560" s="343"/>
      <c r="BY560" s="343"/>
      <c r="BZ560" s="344"/>
      <c r="CA560" s="344"/>
      <c r="CB560" s="344"/>
      <c r="CC560" s="344"/>
      <c r="CD560" s="344"/>
      <c r="CE560" s="344"/>
      <c r="CF560" s="344"/>
      <c r="CG560" s="344"/>
      <c r="CH560" s="344"/>
      <c r="CI560" s="344"/>
      <c r="CJ560" s="344"/>
      <c r="CK560" s="344"/>
      <c r="CL560" s="344"/>
      <c r="CM560" s="344"/>
      <c r="CN560" s="344"/>
      <c r="CO560" s="344"/>
      <c r="CP560" s="344"/>
      <c r="CQ560" s="344"/>
      <c r="CR560" s="344"/>
      <c r="CS560" s="344"/>
      <c r="CT560" s="344"/>
      <c r="CU560" s="344"/>
      <c r="CV560" s="344"/>
      <c r="CW560" s="344"/>
      <c r="CX560" s="344"/>
      <c r="CY560" s="344"/>
      <c r="CZ560" s="344"/>
    </row>
    <row r="561" s="348" customFormat="true" ht="25.15" customHeight="true" x14ac:dyDescent="0.2">
      <c r="C561" s="1028"/>
      <c r="D561" s="1020"/>
      <c r="E561" s="561"/>
      <c r="F561" s="561"/>
      <c r="G561" s="561"/>
      <c r="H561" s="1028"/>
      <c r="I561" s="1020"/>
      <c r="J561" s="561"/>
      <c r="K561" s="561"/>
      <c r="L561" s="561"/>
      <c r="M561" s="1028"/>
      <c r="N561" s="1020"/>
      <c r="O561" s="561"/>
      <c r="P561" s="561"/>
      <c r="Q561" s="561"/>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A561" s="343"/>
      <c r="BB561" s="394"/>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3"/>
      <c r="BZ561" s="344"/>
      <c r="CA561" s="344"/>
      <c r="CB561" s="344"/>
      <c r="CC561" s="344"/>
      <c r="CD561" s="344"/>
      <c r="CE561" s="344"/>
      <c r="CF561" s="344"/>
      <c r="CG561" s="344"/>
      <c r="CH561" s="344"/>
      <c r="CI561" s="344"/>
      <c r="CJ561" s="344"/>
      <c r="CK561" s="344"/>
      <c r="CL561" s="344"/>
      <c r="CM561" s="344"/>
      <c r="CN561" s="344"/>
      <c r="CO561" s="344"/>
      <c r="CP561" s="344"/>
      <c r="CQ561" s="344"/>
      <c r="CR561" s="344"/>
      <c r="CS561" s="344"/>
      <c r="CT561" s="344"/>
      <c r="CU561" s="344"/>
      <c r="CV561" s="344"/>
      <c r="CW561" s="344"/>
      <c r="CX561" s="344"/>
      <c r="CY561" s="344"/>
      <c r="CZ561" s="344"/>
    </row>
    <row r="562" s="348" customFormat="true" ht="25.15" customHeight="true" x14ac:dyDescent="0.2">
      <c r="C562" s="1028"/>
      <c r="D562" s="1020"/>
      <c r="E562" s="561"/>
      <c r="F562" s="561"/>
      <c r="G562" s="561"/>
      <c r="H562" s="1028"/>
      <c r="I562" s="1020"/>
      <c r="J562" s="561"/>
      <c r="K562" s="561"/>
      <c r="L562" s="561"/>
      <c r="M562" s="1028"/>
      <c r="N562" s="1020"/>
      <c r="O562" s="561"/>
      <c r="P562" s="561"/>
      <c r="Q562" s="561"/>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A562" s="343"/>
      <c r="BB562" s="394"/>
      <c r="BC562" s="343"/>
      <c r="BD562" s="343"/>
      <c r="BE562" s="343"/>
      <c r="BF562" s="343"/>
      <c r="BG562" s="343"/>
      <c r="BH562" s="343"/>
      <c r="BI562" s="343"/>
      <c r="BJ562" s="343"/>
      <c r="BK562" s="343"/>
      <c r="BL562" s="343"/>
      <c r="BM562" s="343"/>
      <c r="BN562" s="343"/>
      <c r="BO562" s="343"/>
      <c r="BP562" s="343"/>
      <c r="BQ562" s="343"/>
      <c r="BR562" s="343"/>
      <c r="BS562" s="343"/>
      <c r="BT562" s="343"/>
      <c r="BU562" s="343"/>
      <c r="BV562" s="343"/>
      <c r="BW562" s="343"/>
      <c r="BX562" s="343"/>
      <c r="BY562" s="343"/>
      <c r="BZ562" s="344"/>
      <c r="CA562" s="344"/>
      <c r="CB562" s="344"/>
      <c r="CC562" s="344"/>
      <c r="CD562" s="344"/>
      <c r="CE562" s="344"/>
      <c r="CF562" s="344"/>
      <c r="CG562" s="344"/>
      <c r="CH562" s="344"/>
      <c r="CI562" s="344"/>
      <c r="CJ562" s="344"/>
      <c r="CK562" s="344"/>
      <c r="CL562" s="344"/>
      <c r="CM562" s="344"/>
      <c r="CN562" s="344"/>
      <c r="CO562" s="344"/>
      <c r="CP562" s="344"/>
      <c r="CQ562" s="344"/>
      <c r="CR562" s="344"/>
      <c r="CS562" s="344"/>
      <c r="CT562" s="344"/>
      <c r="CU562" s="344"/>
      <c r="CV562" s="344"/>
      <c r="CW562" s="344"/>
      <c r="CX562" s="344"/>
      <c r="CY562" s="344"/>
      <c r="CZ562" s="344"/>
    </row>
    <row r="563" s="348" customFormat="true" ht="25.15" customHeight="true" x14ac:dyDescent="0.2">
      <c r="C563" s="1028"/>
      <c r="D563" s="1020"/>
      <c r="E563" s="561"/>
      <c r="F563" s="561"/>
      <c r="G563" s="561"/>
      <c r="H563" s="1028"/>
      <c r="I563" s="1020"/>
      <c r="J563" s="561"/>
      <c r="K563" s="561"/>
      <c r="L563" s="561"/>
      <c r="M563" s="1028"/>
      <c r="N563" s="1020"/>
      <c r="O563" s="561"/>
      <c r="P563" s="561"/>
      <c r="Q563" s="561"/>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A563" s="343"/>
      <c r="BB563" s="394"/>
      <c r="BC563" s="343"/>
      <c r="BD563" s="343"/>
      <c r="BE563" s="343"/>
      <c r="BF563" s="343"/>
      <c r="BG563" s="343"/>
      <c r="BH563" s="343"/>
      <c r="BI563" s="343"/>
      <c r="BJ563" s="343"/>
      <c r="BK563" s="343"/>
      <c r="BL563" s="343"/>
      <c r="BM563" s="343"/>
      <c r="BN563" s="343"/>
      <c r="BO563" s="343"/>
      <c r="BP563" s="343"/>
      <c r="BQ563" s="343"/>
      <c r="BR563" s="343"/>
      <c r="BS563" s="343"/>
      <c r="BT563" s="343"/>
      <c r="BU563" s="343"/>
      <c r="BV563" s="343"/>
      <c r="BW563" s="343"/>
      <c r="BX563" s="343"/>
      <c r="BY563" s="343"/>
      <c r="BZ563" s="344"/>
      <c r="CA563" s="344"/>
      <c r="CB563" s="344"/>
      <c r="CC563" s="344"/>
      <c r="CD563" s="344"/>
      <c r="CE563" s="344"/>
      <c r="CF563" s="344"/>
      <c r="CG563" s="344"/>
      <c r="CH563" s="344"/>
      <c r="CI563" s="344"/>
      <c r="CJ563" s="344"/>
      <c r="CK563" s="344"/>
      <c r="CL563" s="344"/>
      <c r="CM563" s="344"/>
      <c r="CN563" s="344"/>
      <c r="CO563" s="344"/>
      <c r="CP563" s="344"/>
      <c r="CQ563" s="344"/>
      <c r="CR563" s="344"/>
      <c r="CS563" s="344"/>
      <c r="CT563" s="344"/>
      <c r="CU563" s="344"/>
      <c r="CV563" s="344"/>
      <c r="CW563" s="344"/>
      <c r="CX563" s="344"/>
      <c r="CY563" s="344"/>
      <c r="CZ563" s="344"/>
    </row>
    <row r="564" s="348" customFormat="true" ht="25.15" customHeight="true" x14ac:dyDescent="0.2">
      <c r="C564" s="1028"/>
      <c r="D564" s="1020"/>
      <c r="E564" s="561"/>
      <c r="F564" s="561"/>
      <c r="G564" s="561"/>
      <c r="H564" s="1028"/>
      <c r="I564" s="1020"/>
      <c r="J564" s="561"/>
      <c r="K564" s="561"/>
      <c r="L564" s="561"/>
      <c r="M564" s="1028"/>
      <c r="N564" s="1020"/>
      <c r="O564" s="561"/>
      <c r="P564" s="561"/>
      <c r="Q564" s="561"/>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A564" s="343"/>
      <c r="BB564" s="394"/>
      <c r="BC564" s="343"/>
      <c r="BD564" s="343"/>
      <c r="BE564" s="343"/>
      <c r="BF564" s="343"/>
      <c r="BG564" s="343"/>
      <c r="BH564" s="343"/>
      <c r="BI564" s="343"/>
      <c r="BJ564" s="343"/>
      <c r="BK564" s="343"/>
      <c r="BL564" s="343"/>
      <c r="BM564" s="343"/>
      <c r="BN564" s="343"/>
      <c r="BO564" s="343"/>
      <c r="BP564" s="343"/>
      <c r="BQ564" s="343"/>
      <c r="BR564" s="343"/>
      <c r="BS564" s="343"/>
      <c r="BT564" s="343"/>
      <c r="BU564" s="343"/>
      <c r="BV564" s="343"/>
      <c r="BW564" s="343"/>
      <c r="BX564" s="343"/>
      <c r="BY564" s="343"/>
      <c r="BZ564" s="344"/>
      <c r="CA564" s="344"/>
      <c r="CB564" s="344"/>
      <c r="CC564" s="344"/>
      <c r="CD564" s="344"/>
      <c r="CE564" s="344"/>
      <c r="CF564" s="344"/>
      <c r="CG564" s="344"/>
      <c r="CH564" s="344"/>
      <c r="CI564" s="344"/>
      <c r="CJ564" s="344"/>
      <c r="CK564" s="344"/>
      <c r="CL564" s="344"/>
      <c r="CM564" s="344"/>
      <c r="CN564" s="344"/>
      <c r="CO564" s="344"/>
      <c r="CP564" s="344"/>
      <c r="CQ564" s="344"/>
      <c r="CR564" s="344"/>
      <c r="CS564" s="344"/>
      <c r="CT564" s="344"/>
      <c r="CU564" s="344"/>
      <c r="CV564" s="344"/>
      <c r="CW564" s="344"/>
      <c r="CX564" s="344"/>
      <c r="CY564" s="344"/>
      <c r="CZ564" s="344"/>
    </row>
    <row r="565" s="348" customFormat="true" ht="25.15" customHeight="true" x14ac:dyDescent="0.2">
      <c r="C565" s="1028"/>
      <c r="D565" s="1020"/>
      <c r="E565" s="561"/>
      <c r="F565" s="561"/>
      <c r="G565" s="561"/>
      <c r="H565" s="1028"/>
      <c r="I565" s="1020"/>
      <c r="J565" s="561"/>
      <c r="K565" s="561"/>
      <c r="L565" s="561"/>
      <c r="M565" s="1028"/>
      <c r="N565" s="1020"/>
      <c r="O565" s="561"/>
      <c r="P565" s="561"/>
      <c r="Q565" s="561"/>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A565" s="343"/>
      <c r="BB565" s="394"/>
      <c r="BC565" s="343"/>
      <c r="BD565" s="343"/>
      <c r="BE565" s="343"/>
      <c r="BF565" s="343"/>
      <c r="BG565" s="343"/>
      <c r="BH565" s="343"/>
      <c r="BI565" s="343"/>
      <c r="BJ565" s="343"/>
      <c r="BK565" s="343"/>
      <c r="BL565" s="343"/>
      <c r="BM565" s="343"/>
      <c r="BN565" s="343"/>
      <c r="BO565" s="343"/>
      <c r="BP565" s="343"/>
      <c r="BQ565" s="343"/>
      <c r="BR565" s="343"/>
      <c r="BS565" s="343"/>
      <c r="BT565" s="343"/>
      <c r="BU565" s="343"/>
      <c r="BV565" s="343"/>
      <c r="BW565" s="343"/>
      <c r="BX565" s="343"/>
      <c r="BY565" s="343"/>
      <c r="BZ565" s="344"/>
      <c r="CA565" s="344"/>
      <c r="CB565" s="344"/>
      <c r="CC565" s="344"/>
      <c r="CD565" s="344"/>
      <c r="CE565" s="344"/>
      <c r="CF565" s="344"/>
      <c r="CG565" s="344"/>
      <c r="CH565" s="344"/>
      <c r="CI565" s="344"/>
      <c r="CJ565" s="344"/>
      <c r="CK565" s="344"/>
      <c r="CL565" s="344"/>
      <c r="CM565" s="344"/>
      <c r="CN565" s="344"/>
      <c r="CO565" s="344"/>
      <c r="CP565" s="344"/>
      <c r="CQ565" s="344"/>
      <c r="CR565" s="344"/>
      <c r="CS565" s="344"/>
      <c r="CT565" s="344"/>
      <c r="CU565" s="344"/>
      <c r="CV565" s="344"/>
      <c r="CW565" s="344"/>
      <c r="CX565" s="344"/>
      <c r="CY565" s="344"/>
      <c r="CZ565" s="344"/>
    </row>
    <row r="566" s="348" customFormat="true" ht="25.15" customHeight="true" x14ac:dyDescent="0.2">
      <c r="C566" s="1028"/>
      <c r="D566" s="1020"/>
      <c r="E566" s="561"/>
      <c r="F566" s="561"/>
      <c r="G566" s="561"/>
      <c r="H566" s="1028"/>
      <c r="I566" s="1020"/>
      <c r="J566" s="561"/>
      <c r="K566" s="561"/>
      <c r="L566" s="561"/>
      <c r="M566" s="1028"/>
      <c r="N566" s="1020"/>
      <c r="O566" s="561"/>
      <c r="P566" s="561"/>
      <c r="Q566" s="561"/>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A566" s="343"/>
      <c r="BB566" s="394"/>
      <c r="BC566" s="343"/>
      <c r="BD566" s="343"/>
      <c r="BE566" s="343"/>
      <c r="BF566" s="343"/>
      <c r="BG566" s="343"/>
      <c r="BH566" s="343"/>
      <c r="BI566" s="343"/>
      <c r="BJ566" s="343"/>
      <c r="BK566" s="343"/>
      <c r="BL566" s="343"/>
      <c r="BM566" s="343"/>
      <c r="BN566" s="343"/>
      <c r="BO566" s="343"/>
      <c r="BP566" s="343"/>
      <c r="BQ566" s="343"/>
      <c r="BR566" s="343"/>
      <c r="BS566" s="343"/>
      <c r="BT566" s="343"/>
      <c r="BU566" s="343"/>
      <c r="BV566" s="343"/>
      <c r="BW566" s="343"/>
      <c r="BX566" s="343"/>
      <c r="BY566" s="343"/>
      <c r="BZ566" s="344"/>
      <c r="CA566" s="344"/>
      <c r="CB566" s="344"/>
      <c r="CC566" s="344"/>
      <c r="CD566" s="344"/>
      <c r="CE566" s="344"/>
      <c r="CF566" s="344"/>
      <c r="CG566" s="344"/>
      <c r="CH566" s="344"/>
      <c r="CI566" s="344"/>
      <c r="CJ566" s="344"/>
      <c r="CK566" s="344"/>
      <c r="CL566" s="344"/>
      <c r="CM566" s="344"/>
      <c r="CN566" s="344"/>
      <c r="CO566" s="344"/>
      <c r="CP566" s="344"/>
      <c r="CQ566" s="344"/>
      <c r="CR566" s="344"/>
      <c r="CS566" s="344"/>
      <c r="CT566" s="344"/>
      <c r="CU566" s="344"/>
      <c r="CV566" s="344"/>
      <c r="CW566" s="344"/>
      <c r="CX566" s="344"/>
      <c r="CY566" s="344"/>
      <c r="CZ566" s="344"/>
    </row>
    <row r="567" s="348" customFormat="true" ht="25.15" customHeight="true" x14ac:dyDescent="0.2">
      <c r="C567" s="1028"/>
      <c r="D567" s="1020"/>
      <c r="E567" s="561"/>
      <c r="F567" s="561"/>
      <c r="G567" s="561"/>
      <c r="H567" s="1028"/>
      <c r="I567" s="1020"/>
      <c r="J567" s="561"/>
      <c r="K567" s="561"/>
      <c r="L567" s="561"/>
      <c r="M567" s="1028"/>
      <c r="N567" s="1020"/>
      <c r="O567" s="561"/>
      <c r="P567" s="561"/>
      <c r="Q567" s="561"/>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A567" s="343"/>
      <c r="BB567" s="394"/>
      <c r="BC567" s="343"/>
      <c r="BD567" s="343"/>
      <c r="BE567" s="343"/>
      <c r="BF567" s="343"/>
      <c r="BG567" s="343"/>
      <c r="BH567" s="343"/>
      <c r="BI567" s="343"/>
      <c r="BJ567" s="343"/>
      <c r="BK567" s="343"/>
      <c r="BL567" s="343"/>
      <c r="BM567" s="343"/>
      <c r="BN567" s="343"/>
      <c r="BO567" s="343"/>
      <c r="BP567" s="343"/>
      <c r="BQ567" s="343"/>
      <c r="BR567" s="343"/>
      <c r="BS567" s="343"/>
      <c r="BT567" s="343"/>
      <c r="BU567" s="343"/>
      <c r="BV567" s="343"/>
      <c r="BW567" s="343"/>
      <c r="BX567" s="343"/>
      <c r="BY567" s="343"/>
      <c r="BZ567" s="344"/>
      <c r="CA567" s="344"/>
      <c r="CB567" s="344"/>
      <c r="CC567" s="344"/>
      <c r="CD567" s="344"/>
      <c r="CE567" s="344"/>
      <c r="CF567" s="344"/>
      <c r="CG567" s="344"/>
      <c r="CH567" s="344"/>
      <c r="CI567" s="344"/>
      <c r="CJ567" s="344"/>
      <c r="CK567" s="344"/>
      <c r="CL567" s="344"/>
      <c r="CM567" s="344"/>
      <c r="CN567" s="344"/>
      <c r="CO567" s="344"/>
      <c r="CP567" s="344"/>
      <c r="CQ567" s="344"/>
      <c r="CR567" s="344"/>
      <c r="CS567" s="344"/>
      <c r="CT567" s="344"/>
      <c r="CU567" s="344"/>
      <c r="CV567" s="344"/>
      <c r="CW567" s="344"/>
      <c r="CX567" s="344"/>
      <c r="CY567" s="344"/>
      <c r="CZ567" s="344"/>
    </row>
    <row r="568" s="348" customFormat="true" ht="25.15" customHeight="true" x14ac:dyDescent="0.2">
      <c r="C568" s="1028"/>
      <c r="D568" s="1020"/>
      <c r="E568" s="561"/>
      <c r="F568" s="561"/>
      <c r="G568" s="561"/>
      <c r="H568" s="1028"/>
      <c r="I568" s="1020"/>
      <c r="J568" s="561"/>
      <c r="K568" s="561"/>
      <c r="L568" s="561"/>
      <c r="M568" s="1028"/>
      <c r="N568" s="1020"/>
      <c r="O568" s="561"/>
      <c r="P568" s="561"/>
      <c r="Q568" s="561"/>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A568" s="343"/>
      <c r="BB568" s="394"/>
      <c r="BC568" s="343"/>
      <c r="BD568" s="343"/>
      <c r="BE568" s="343"/>
      <c r="BF568" s="343"/>
      <c r="BG568" s="343"/>
      <c r="BH568" s="343"/>
      <c r="BI568" s="343"/>
      <c r="BJ568" s="343"/>
      <c r="BK568" s="343"/>
      <c r="BL568" s="343"/>
      <c r="BM568" s="343"/>
      <c r="BN568" s="343"/>
      <c r="BO568" s="343"/>
      <c r="BP568" s="343"/>
      <c r="BQ568" s="343"/>
      <c r="BR568" s="343"/>
      <c r="BS568" s="343"/>
      <c r="BT568" s="343"/>
      <c r="BU568" s="343"/>
      <c r="BV568" s="343"/>
      <c r="BW568" s="343"/>
      <c r="BX568" s="343"/>
      <c r="BY568" s="343"/>
      <c r="BZ568" s="344"/>
      <c r="CA568" s="344"/>
      <c r="CB568" s="344"/>
      <c r="CC568" s="344"/>
      <c r="CD568" s="344"/>
      <c r="CE568" s="344"/>
      <c r="CF568" s="344"/>
      <c r="CG568" s="344"/>
      <c r="CH568" s="344"/>
      <c r="CI568" s="344"/>
      <c r="CJ568" s="344"/>
      <c r="CK568" s="344"/>
      <c r="CL568" s="344"/>
      <c r="CM568" s="344"/>
      <c r="CN568" s="344"/>
      <c r="CO568" s="344"/>
      <c r="CP568" s="344"/>
      <c r="CQ568" s="344"/>
      <c r="CR568" s="344"/>
      <c r="CS568" s="344"/>
      <c r="CT568" s="344"/>
      <c r="CU568" s="344"/>
      <c r="CV568" s="344"/>
      <c r="CW568" s="344"/>
      <c r="CX568" s="344"/>
      <c r="CY568" s="344"/>
      <c r="CZ568" s="344"/>
    </row>
    <row r="569" s="348" customFormat="true" ht="25.15" customHeight="true" x14ac:dyDescent="0.2">
      <c r="C569" s="1028"/>
      <c r="D569" s="1020"/>
      <c r="E569" s="561"/>
      <c r="F569" s="561"/>
      <c r="G569" s="561"/>
      <c r="H569" s="1028"/>
      <c r="I569" s="1020"/>
      <c r="J569" s="561"/>
      <c r="K569" s="561"/>
      <c r="L569" s="561"/>
      <c r="M569" s="1028"/>
      <c r="N569" s="1020"/>
      <c r="O569" s="561"/>
      <c r="P569" s="561"/>
      <c r="Q569" s="561"/>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A569" s="343"/>
      <c r="BB569" s="394"/>
      <c r="BC569" s="343"/>
      <c r="BD569" s="343"/>
      <c r="BE569" s="343"/>
      <c r="BF569" s="343"/>
      <c r="BG569" s="343"/>
      <c r="BH569" s="343"/>
      <c r="BI569" s="343"/>
      <c r="BJ569" s="343"/>
      <c r="BK569" s="343"/>
      <c r="BL569" s="343"/>
      <c r="BM569" s="343"/>
      <c r="BN569" s="343"/>
      <c r="BO569" s="343"/>
      <c r="BP569" s="343"/>
      <c r="BQ569" s="343"/>
      <c r="BR569" s="343"/>
      <c r="BS569" s="343"/>
      <c r="BT569" s="343"/>
      <c r="BU569" s="343"/>
      <c r="BV569" s="343"/>
      <c r="BW569" s="343"/>
      <c r="BX569" s="343"/>
      <c r="BY569" s="343"/>
      <c r="BZ569" s="344"/>
      <c r="CA569" s="344"/>
      <c r="CB569" s="344"/>
      <c r="CC569" s="344"/>
      <c r="CD569" s="344"/>
      <c r="CE569" s="344"/>
      <c r="CF569" s="344"/>
      <c r="CG569" s="344"/>
      <c r="CH569" s="344"/>
      <c r="CI569" s="344"/>
      <c r="CJ569" s="344"/>
      <c r="CK569" s="344"/>
      <c r="CL569" s="344"/>
      <c r="CM569" s="344"/>
      <c r="CN569" s="344"/>
      <c r="CO569" s="344"/>
      <c r="CP569" s="344"/>
      <c r="CQ569" s="344"/>
      <c r="CR569" s="344"/>
      <c r="CS569" s="344"/>
      <c r="CT569" s="344"/>
      <c r="CU569" s="344"/>
      <c r="CV569" s="344"/>
      <c r="CW569" s="344"/>
      <c r="CX569" s="344"/>
      <c r="CY569" s="344"/>
      <c r="CZ569" s="344"/>
    </row>
    <row r="570" s="348" customFormat="true" ht="25.15" customHeight="true" x14ac:dyDescent="0.2">
      <c r="C570" s="1028"/>
      <c r="D570" s="1020"/>
      <c r="E570" s="561"/>
      <c r="F570" s="561"/>
      <c r="G570" s="561"/>
      <c r="H570" s="1028"/>
      <c r="I570" s="1020"/>
      <c r="J570" s="561"/>
      <c r="K570" s="561"/>
      <c r="L570" s="561"/>
      <c r="M570" s="1028"/>
      <c r="N570" s="1020"/>
      <c r="O570" s="561"/>
      <c r="P570" s="561"/>
      <c r="Q570" s="561"/>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A570" s="343"/>
      <c r="BB570" s="394"/>
      <c r="BC570" s="343"/>
      <c r="BD570" s="343"/>
      <c r="BE570" s="343"/>
      <c r="BF570" s="343"/>
      <c r="BG570" s="343"/>
      <c r="BH570" s="343"/>
      <c r="BI570" s="343"/>
      <c r="BJ570" s="343"/>
      <c r="BK570" s="343"/>
      <c r="BL570" s="343"/>
      <c r="BM570" s="343"/>
      <c r="BN570" s="343"/>
      <c r="BO570" s="343"/>
      <c r="BP570" s="343"/>
      <c r="BQ570" s="343"/>
      <c r="BR570" s="343"/>
      <c r="BS570" s="343"/>
      <c r="BT570" s="343"/>
      <c r="BU570" s="343"/>
      <c r="BV570" s="343"/>
      <c r="BW570" s="343"/>
      <c r="BX570" s="343"/>
      <c r="BY570" s="343"/>
      <c r="BZ570" s="344"/>
      <c r="CA570" s="344"/>
      <c r="CB570" s="344"/>
      <c r="CC570" s="344"/>
      <c r="CD570" s="344"/>
      <c r="CE570" s="344"/>
      <c r="CF570" s="344"/>
      <c r="CG570" s="344"/>
      <c r="CH570" s="344"/>
      <c r="CI570" s="344"/>
      <c r="CJ570" s="344"/>
      <c r="CK570" s="344"/>
      <c r="CL570" s="344"/>
      <c r="CM570" s="344"/>
      <c r="CN570" s="344"/>
      <c r="CO570" s="344"/>
      <c r="CP570" s="344"/>
      <c r="CQ570" s="344"/>
      <c r="CR570" s="344"/>
      <c r="CS570" s="344"/>
      <c r="CT570" s="344"/>
      <c r="CU570" s="344"/>
      <c r="CV570" s="344"/>
      <c r="CW570" s="344"/>
      <c r="CX570" s="344"/>
      <c r="CY570" s="344"/>
      <c r="CZ570" s="344"/>
    </row>
    <row r="571" s="348" customFormat="true" ht="25.15" customHeight="true" x14ac:dyDescent="0.2">
      <c r="C571" s="1028"/>
      <c r="D571" s="1020"/>
      <c r="E571" s="561"/>
      <c r="F571" s="561"/>
      <c r="G571" s="561"/>
      <c r="H571" s="1028"/>
      <c r="I571" s="1020"/>
      <c r="J571" s="561"/>
      <c r="K571" s="561"/>
      <c r="L571" s="561"/>
      <c r="M571" s="1028"/>
      <c r="N571" s="1020"/>
      <c r="O571" s="561"/>
      <c r="P571" s="561"/>
      <c r="Q571" s="561"/>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A571" s="343"/>
      <c r="BB571" s="394"/>
      <c r="BC571" s="343"/>
      <c r="BD571" s="343"/>
      <c r="BE571" s="343"/>
      <c r="BF571" s="343"/>
      <c r="BG571" s="343"/>
      <c r="BH571" s="343"/>
      <c r="BI571" s="343"/>
      <c r="BJ571" s="343"/>
      <c r="BK571" s="343"/>
      <c r="BL571" s="343"/>
      <c r="BM571" s="343"/>
      <c r="BN571" s="343"/>
      <c r="BO571" s="343"/>
      <c r="BP571" s="343"/>
      <c r="BQ571" s="343"/>
      <c r="BR571" s="343"/>
      <c r="BS571" s="343"/>
      <c r="BT571" s="343"/>
      <c r="BU571" s="343"/>
      <c r="BV571" s="343"/>
      <c r="BW571" s="343"/>
      <c r="BX571" s="343"/>
      <c r="BY571" s="343"/>
      <c r="BZ571" s="344"/>
      <c r="CA571" s="344"/>
      <c r="CB571" s="344"/>
      <c r="CC571" s="344"/>
      <c r="CD571" s="344"/>
      <c r="CE571" s="344"/>
      <c r="CF571" s="344"/>
      <c r="CG571" s="344"/>
      <c r="CH571" s="344"/>
      <c r="CI571" s="344"/>
      <c r="CJ571" s="344"/>
      <c r="CK571" s="344"/>
      <c r="CL571" s="344"/>
      <c r="CM571" s="344"/>
      <c r="CN571" s="344"/>
      <c r="CO571" s="344"/>
      <c r="CP571" s="344"/>
      <c r="CQ571" s="344"/>
      <c r="CR571" s="344"/>
      <c r="CS571" s="344"/>
      <c r="CT571" s="344"/>
      <c r="CU571" s="344"/>
      <c r="CV571" s="344"/>
      <c r="CW571" s="344"/>
      <c r="CX571" s="344"/>
      <c r="CY571" s="344"/>
      <c r="CZ571" s="344"/>
    </row>
    <row r="572" s="348" customFormat="true" ht="25.15" customHeight="true" x14ac:dyDescent="0.2">
      <c r="C572" s="1028"/>
      <c r="D572" s="1020"/>
      <c r="E572" s="561"/>
      <c r="F572" s="561"/>
      <c r="G572" s="561"/>
      <c r="H572" s="1028"/>
      <c r="I572" s="1020"/>
      <c r="J572" s="561"/>
      <c r="K572" s="561"/>
      <c r="L572" s="561"/>
      <c r="M572" s="1028"/>
      <c r="N572" s="1020"/>
      <c r="O572" s="561"/>
      <c r="P572" s="561"/>
      <c r="Q572" s="561"/>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A572" s="343"/>
      <c r="BB572" s="394"/>
      <c r="BC572" s="343"/>
      <c r="BD572" s="343"/>
      <c r="BE572" s="343"/>
      <c r="BF572" s="343"/>
      <c r="BG572" s="343"/>
      <c r="BH572" s="343"/>
      <c r="BI572" s="343"/>
      <c r="BJ572" s="343"/>
      <c r="BK572" s="343"/>
      <c r="BL572" s="343"/>
      <c r="BM572" s="343"/>
      <c r="BN572" s="343"/>
      <c r="BO572" s="343"/>
      <c r="BP572" s="343"/>
      <c r="BQ572" s="343"/>
      <c r="BR572" s="343"/>
      <c r="BS572" s="343"/>
      <c r="BT572" s="343"/>
      <c r="BU572" s="343"/>
      <c r="BV572" s="343"/>
      <c r="BW572" s="343"/>
      <c r="BX572" s="343"/>
      <c r="BY572" s="343"/>
      <c r="BZ572" s="344"/>
      <c r="CA572" s="344"/>
      <c r="CB572" s="344"/>
      <c r="CC572" s="344"/>
      <c r="CD572" s="344"/>
      <c r="CE572" s="344"/>
      <c r="CF572" s="344"/>
      <c r="CG572" s="344"/>
      <c r="CH572" s="344"/>
      <c r="CI572" s="344"/>
      <c r="CJ572" s="344"/>
      <c r="CK572" s="344"/>
      <c r="CL572" s="344"/>
      <c r="CM572" s="344"/>
      <c r="CN572" s="344"/>
      <c r="CO572" s="344"/>
      <c r="CP572" s="344"/>
      <c r="CQ572" s="344"/>
      <c r="CR572" s="344"/>
      <c r="CS572" s="344"/>
      <c r="CT572" s="344"/>
      <c r="CU572" s="344"/>
      <c r="CV572" s="344"/>
      <c r="CW572" s="344"/>
      <c r="CX572" s="344"/>
      <c r="CY572" s="344"/>
      <c r="CZ572" s="344"/>
    </row>
    <row r="573" s="348" customFormat="true" ht="25.15" customHeight="true" x14ac:dyDescent="0.2">
      <c r="C573" s="1028"/>
      <c r="D573" s="1020"/>
      <c r="E573" s="561"/>
      <c r="F573" s="561"/>
      <c r="G573" s="561"/>
      <c r="H573" s="1028"/>
      <c r="I573" s="1020"/>
      <c r="J573" s="561"/>
      <c r="K573" s="561"/>
      <c r="L573" s="561"/>
      <c r="M573" s="1028"/>
      <c r="N573" s="1020"/>
      <c r="O573" s="561"/>
      <c r="P573" s="561"/>
      <c r="Q573" s="561"/>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A573" s="343"/>
      <c r="BB573" s="394"/>
      <c r="BC573" s="343"/>
      <c r="BD573" s="343"/>
      <c r="BE573" s="343"/>
      <c r="BF573" s="343"/>
      <c r="BG573" s="343"/>
      <c r="BH573" s="343"/>
      <c r="BI573" s="343"/>
      <c r="BJ573" s="343"/>
      <c r="BK573" s="343"/>
      <c r="BL573" s="343"/>
      <c r="BM573" s="343"/>
      <c r="BN573" s="343"/>
      <c r="BO573" s="343"/>
      <c r="BP573" s="343"/>
      <c r="BQ573" s="343"/>
      <c r="BR573" s="343"/>
      <c r="BS573" s="343"/>
      <c r="BT573" s="343"/>
      <c r="BU573" s="343"/>
      <c r="BV573" s="343"/>
      <c r="BW573" s="343"/>
      <c r="BX573" s="343"/>
      <c r="BY573" s="343"/>
      <c r="BZ573" s="344"/>
      <c r="CA573" s="344"/>
      <c r="CB573" s="344"/>
      <c r="CC573" s="344"/>
      <c r="CD573" s="344"/>
      <c r="CE573" s="344"/>
      <c r="CF573" s="344"/>
      <c r="CG573" s="344"/>
      <c r="CH573" s="344"/>
      <c r="CI573" s="344"/>
      <c r="CJ573" s="344"/>
      <c r="CK573" s="344"/>
      <c r="CL573" s="344"/>
      <c r="CM573" s="344"/>
      <c r="CN573" s="344"/>
      <c r="CO573" s="344"/>
      <c r="CP573" s="344"/>
      <c r="CQ573" s="344"/>
      <c r="CR573" s="344"/>
      <c r="CS573" s="344"/>
      <c r="CT573" s="344"/>
      <c r="CU573" s="344"/>
      <c r="CV573" s="344"/>
      <c r="CW573" s="344"/>
      <c r="CX573" s="344"/>
      <c r="CY573" s="344"/>
      <c r="CZ573" s="344"/>
    </row>
    <row r="574" s="348" customFormat="true" ht="25.15" customHeight="true" x14ac:dyDescent="0.2">
      <c r="C574" s="1028"/>
      <c r="D574" s="1020"/>
      <c r="E574" s="561"/>
      <c r="F574" s="561"/>
      <c r="G574" s="561"/>
      <c r="H574" s="1028"/>
      <c r="I574" s="1020"/>
      <c r="J574" s="561"/>
      <c r="K574" s="561"/>
      <c r="L574" s="561"/>
      <c r="M574" s="1028"/>
      <c r="N574" s="1020"/>
      <c r="O574" s="561"/>
      <c r="P574" s="561"/>
      <c r="Q574" s="561"/>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A574" s="343"/>
      <c r="BB574" s="394"/>
      <c r="BC574" s="343"/>
      <c r="BD574" s="343"/>
      <c r="BE574" s="343"/>
      <c r="BF574" s="343"/>
      <c r="BG574" s="343"/>
      <c r="BH574" s="343"/>
      <c r="BI574" s="343"/>
      <c r="BJ574" s="343"/>
      <c r="BK574" s="343"/>
      <c r="BL574" s="343"/>
      <c r="BM574" s="343"/>
      <c r="BN574" s="343"/>
      <c r="BO574" s="343"/>
      <c r="BP574" s="343"/>
      <c r="BQ574" s="343"/>
      <c r="BR574" s="343"/>
      <c r="BS574" s="343"/>
      <c r="BT574" s="343"/>
      <c r="BU574" s="343"/>
      <c r="BV574" s="343"/>
      <c r="BW574" s="343"/>
      <c r="BX574" s="343"/>
      <c r="BY574" s="343"/>
      <c r="BZ574" s="344"/>
      <c r="CA574" s="344"/>
      <c r="CB574" s="344"/>
      <c r="CC574" s="344"/>
      <c r="CD574" s="344"/>
      <c r="CE574" s="344"/>
      <c r="CF574" s="344"/>
      <c r="CG574" s="344"/>
      <c r="CH574" s="344"/>
      <c r="CI574" s="344"/>
      <c r="CJ574" s="344"/>
      <c r="CK574" s="344"/>
      <c r="CL574" s="344"/>
      <c r="CM574" s="344"/>
      <c r="CN574" s="344"/>
      <c r="CO574" s="344"/>
      <c r="CP574" s="344"/>
      <c r="CQ574" s="344"/>
      <c r="CR574" s="344"/>
      <c r="CS574" s="344"/>
      <c r="CT574" s="344"/>
      <c r="CU574" s="344"/>
      <c r="CV574" s="344"/>
      <c r="CW574" s="344"/>
      <c r="CX574" s="344"/>
      <c r="CY574" s="344"/>
      <c r="CZ574" s="344"/>
    </row>
    <row r="575" s="348" customFormat="true" ht="25.15" customHeight="true" x14ac:dyDescent="0.2">
      <c r="C575" s="1028"/>
      <c r="D575" s="1020"/>
      <c r="E575" s="561"/>
      <c r="F575" s="561"/>
      <c r="G575" s="561"/>
      <c r="H575" s="1028"/>
      <c r="I575" s="1020"/>
      <c r="J575" s="561"/>
      <c r="K575" s="561"/>
      <c r="L575" s="561"/>
      <c r="M575" s="1028"/>
      <c r="N575" s="1020"/>
      <c r="O575" s="561"/>
      <c r="P575" s="561"/>
      <c r="Q575" s="561"/>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A575" s="343"/>
      <c r="BB575" s="394"/>
      <c r="BC575" s="343"/>
      <c r="BD575" s="343"/>
      <c r="BE575" s="343"/>
      <c r="BF575" s="343"/>
      <c r="BG575" s="343"/>
      <c r="BH575" s="343"/>
      <c r="BI575" s="343"/>
      <c r="BJ575" s="343"/>
      <c r="BK575" s="343"/>
      <c r="BL575" s="343"/>
      <c r="BM575" s="343"/>
      <c r="BN575" s="343"/>
      <c r="BO575" s="343"/>
      <c r="BP575" s="343"/>
      <c r="BQ575" s="343"/>
      <c r="BR575" s="343"/>
      <c r="BS575" s="343"/>
      <c r="BT575" s="343"/>
      <c r="BU575" s="343"/>
      <c r="BV575" s="343"/>
      <c r="BW575" s="343"/>
      <c r="BX575" s="343"/>
      <c r="BY575" s="343"/>
      <c r="BZ575" s="344"/>
      <c r="CA575" s="344"/>
      <c r="CB575" s="344"/>
      <c r="CC575" s="344"/>
      <c r="CD575" s="344"/>
      <c r="CE575" s="344"/>
      <c r="CF575" s="344"/>
      <c r="CG575" s="344"/>
      <c r="CH575" s="344"/>
      <c r="CI575" s="344"/>
      <c r="CJ575" s="344"/>
      <c r="CK575" s="344"/>
      <c r="CL575" s="344"/>
      <c r="CM575" s="344"/>
      <c r="CN575" s="344"/>
      <c r="CO575" s="344"/>
      <c r="CP575" s="344"/>
      <c r="CQ575" s="344"/>
      <c r="CR575" s="344"/>
      <c r="CS575" s="344"/>
      <c r="CT575" s="344"/>
      <c r="CU575" s="344"/>
      <c r="CV575" s="344"/>
      <c r="CW575" s="344"/>
      <c r="CX575" s="344"/>
      <c r="CY575" s="344"/>
      <c r="CZ575" s="344"/>
    </row>
    <row r="576" s="348" customFormat="true" ht="25.15" customHeight="true" x14ac:dyDescent="0.2">
      <c r="C576" s="1028"/>
      <c r="D576" s="1020"/>
      <c r="E576" s="561"/>
      <c r="F576" s="561"/>
      <c r="G576" s="561"/>
      <c r="H576" s="1028"/>
      <c r="I576" s="1020"/>
      <c r="J576" s="561"/>
      <c r="K576" s="561"/>
      <c r="L576" s="561"/>
      <c r="M576" s="1028"/>
      <c r="N576" s="1020"/>
      <c r="O576" s="561"/>
      <c r="P576" s="561"/>
      <c r="Q576" s="561"/>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A576" s="343"/>
      <c r="BB576" s="394"/>
      <c r="BC576" s="343"/>
      <c r="BD576" s="343"/>
      <c r="BE576" s="343"/>
      <c r="BF576" s="343"/>
      <c r="BG576" s="343"/>
      <c r="BH576" s="343"/>
      <c r="BI576" s="343"/>
      <c r="BJ576" s="343"/>
      <c r="BK576" s="343"/>
      <c r="BL576" s="343"/>
      <c r="BM576" s="343"/>
      <c r="BN576" s="343"/>
      <c r="BO576" s="343"/>
      <c r="BP576" s="343"/>
      <c r="BQ576" s="343"/>
      <c r="BR576" s="343"/>
      <c r="BS576" s="343"/>
      <c r="BT576" s="343"/>
      <c r="BU576" s="343"/>
      <c r="BV576" s="343"/>
      <c r="BW576" s="343"/>
      <c r="BX576" s="343"/>
      <c r="BY576" s="343"/>
      <c r="BZ576" s="344"/>
      <c r="CA576" s="344"/>
      <c r="CB576" s="344"/>
      <c r="CC576" s="344"/>
      <c r="CD576" s="344"/>
      <c r="CE576" s="344"/>
      <c r="CF576" s="344"/>
      <c r="CG576" s="344"/>
      <c r="CH576" s="344"/>
      <c r="CI576" s="344"/>
      <c r="CJ576" s="344"/>
      <c r="CK576" s="344"/>
      <c r="CL576" s="344"/>
      <c r="CM576" s="344"/>
      <c r="CN576" s="344"/>
      <c r="CO576" s="344"/>
      <c r="CP576" s="344"/>
      <c r="CQ576" s="344"/>
      <c r="CR576" s="344"/>
      <c r="CS576" s="344"/>
      <c r="CT576" s="344"/>
      <c r="CU576" s="344"/>
      <c r="CV576" s="344"/>
      <c r="CW576" s="344"/>
      <c r="CX576" s="344"/>
      <c r="CY576" s="344"/>
      <c r="CZ576" s="344"/>
    </row>
    <row r="577" s="348" customFormat="true" ht="25.15" customHeight="true" x14ac:dyDescent="0.2">
      <c r="C577" s="1028"/>
      <c r="D577" s="1020"/>
      <c r="E577" s="561"/>
      <c r="F577" s="561"/>
      <c r="G577" s="561"/>
      <c r="H577" s="1028"/>
      <c r="I577" s="1020"/>
      <c r="J577" s="561"/>
      <c r="K577" s="561"/>
      <c r="L577" s="561"/>
      <c r="M577" s="1028"/>
      <c r="N577" s="1020"/>
      <c r="O577" s="561"/>
      <c r="P577" s="561"/>
      <c r="Q577" s="561"/>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A577" s="343"/>
      <c r="BB577" s="394"/>
      <c r="BC577" s="343"/>
      <c r="BD577" s="343"/>
      <c r="BE577" s="343"/>
      <c r="BF577" s="343"/>
      <c r="BG577" s="343"/>
      <c r="BH577" s="343"/>
      <c r="BI577" s="343"/>
      <c r="BJ577" s="343"/>
      <c r="BK577" s="343"/>
      <c r="BL577" s="343"/>
      <c r="BM577" s="343"/>
      <c r="BN577" s="343"/>
      <c r="BO577" s="343"/>
      <c r="BP577" s="343"/>
      <c r="BQ577" s="343"/>
      <c r="BR577" s="343"/>
      <c r="BS577" s="343"/>
      <c r="BT577" s="343"/>
      <c r="BU577" s="343"/>
      <c r="BV577" s="343"/>
      <c r="BW577" s="343"/>
      <c r="BX577" s="343"/>
      <c r="BY577" s="343"/>
      <c r="BZ577" s="344"/>
      <c r="CA577" s="344"/>
      <c r="CB577" s="344"/>
      <c r="CC577" s="344"/>
      <c r="CD577" s="344"/>
      <c r="CE577" s="344"/>
      <c r="CF577" s="344"/>
      <c r="CG577" s="344"/>
      <c r="CH577" s="344"/>
      <c r="CI577" s="344"/>
      <c r="CJ577" s="344"/>
      <c r="CK577" s="344"/>
      <c r="CL577" s="344"/>
      <c r="CM577" s="344"/>
      <c r="CN577" s="344"/>
      <c r="CO577" s="344"/>
      <c r="CP577" s="344"/>
      <c r="CQ577" s="344"/>
      <c r="CR577" s="344"/>
      <c r="CS577" s="344"/>
      <c r="CT577" s="344"/>
      <c r="CU577" s="344"/>
      <c r="CV577" s="344"/>
      <c r="CW577" s="344"/>
      <c r="CX577" s="344"/>
      <c r="CY577" s="344"/>
      <c r="CZ577" s="344"/>
    </row>
    <row r="578" s="348" customFormat="true" ht="25.15" customHeight="true" x14ac:dyDescent="0.2">
      <c r="C578" s="1028"/>
      <c r="D578" s="1020"/>
      <c r="E578" s="561"/>
      <c r="F578" s="561"/>
      <c r="G578" s="561"/>
      <c r="H578" s="1028"/>
      <c r="I578" s="1020"/>
      <c r="J578" s="561"/>
      <c r="K578" s="561"/>
      <c r="L578" s="561"/>
      <c r="M578" s="1028"/>
      <c r="N578" s="1020"/>
      <c r="O578" s="561"/>
      <c r="P578" s="561"/>
      <c r="Q578" s="561"/>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A578" s="343"/>
      <c r="BB578" s="394"/>
      <c r="BC578" s="343"/>
      <c r="BD578" s="343"/>
      <c r="BE578" s="343"/>
      <c r="BF578" s="343"/>
      <c r="BG578" s="343"/>
      <c r="BH578" s="343"/>
      <c r="BI578" s="343"/>
      <c r="BJ578" s="343"/>
      <c r="BK578" s="343"/>
      <c r="BL578" s="343"/>
      <c r="BM578" s="343"/>
      <c r="BN578" s="343"/>
      <c r="BO578" s="343"/>
      <c r="BP578" s="343"/>
      <c r="BQ578" s="343"/>
      <c r="BR578" s="343"/>
      <c r="BS578" s="343"/>
      <c r="BT578" s="343"/>
      <c r="BU578" s="343"/>
      <c r="BV578" s="343"/>
      <c r="BW578" s="343"/>
      <c r="BX578" s="343"/>
      <c r="BY578" s="343"/>
      <c r="BZ578" s="344"/>
      <c r="CA578" s="344"/>
      <c r="CB578" s="344"/>
      <c r="CC578" s="344"/>
      <c r="CD578" s="344"/>
      <c r="CE578" s="344"/>
      <c r="CF578" s="344"/>
      <c r="CG578" s="344"/>
      <c r="CH578" s="344"/>
      <c r="CI578" s="344"/>
      <c r="CJ578" s="344"/>
      <c r="CK578" s="344"/>
      <c r="CL578" s="344"/>
      <c r="CM578" s="344"/>
      <c r="CN578" s="344"/>
      <c r="CO578" s="344"/>
      <c r="CP578" s="344"/>
      <c r="CQ578" s="344"/>
      <c r="CR578" s="344"/>
      <c r="CS578" s="344"/>
      <c r="CT578" s="344"/>
      <c r="CU578" s="344"/>
      <c r="CV578" s="344"/>
      <c r="CW578" s="344"/>
      <c r="CX578" s="344"/>
      <c r="CY578" s="344"/>
      <c r="CZ578" s="344"/>
    </row>
    <row r="579" s="348" customFormat="true" ht="25.15" customHeight="true" x14ac:dyDescent="0.2">
      <c r="C579" s="1028"/>
      <c r="D579" s="1020"/>
      <c r="E579" s="561"/>
      <c r="F579" s="561"/>
      <c r="G579" s="561"/>
      <c r="H579" s="1028"/>
      <c r="I579" s="1020"/>
      <c r="J579" s="561"/>
      <c r="K579" s="561"/>
      <c r="L579" s="561"/>
      <c r="M579" s="1028"/>
      <c r="N579" s="1020"/>
      <c r="O579" s="561"/>
      <c r="P579" s="561"/>
      <c r="Q579" s="561"/>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A579" s="343"/>
      <c r="BB579" s="394"/>
      <c r="BC579" s="343"/>
      <c r="BD579" s="343"/>
      <c r="BE579" s="343"/>
      <c r="BF579" s="343"/>
      <c r="BG579" s="343"/>
      <c r="BH579" s="343"/>
      <c r="BI579" s="343"/>
      <c r="BJ579" s="343"/>
      <c r="BK579" s="343"/>
      <c r="BL579" s="343"/>
      <c r="BM579" s="343"/>
      <c r="BN579" s="343"/>
      <c r="BO579" s="343"/>
      <c r="BP579" s="343"/>
      <c r="BQ579" s="343"/>
      <c r="BR579" s="343"/>
      <c r="BS579" s="343"/>
      <c r="BT579" s="343"/>
      <c r="BU579" s="343"/>
      <c r="BV579" s="343"/>
      <c r="BW579" s="343"/>
      <c r="BX579" s="343"/>
      <c r="BY579" s="343"/>
      <c r="BZ579" s="344"/>
      <c r="CA579" s="344"/>
      <c r="CB579" s="344"/>
      <c r="CC579" s="344"/>
      <c r="CD579" s="344"/>
      <c r="CE579" s="344"/>
      <c r="CF579" s="344"/>
      <c r="CG579" s="344"/>
      <c r="CH579" s="344"/>
      <c r="CI579" s="344"/>
      <c r="CJ579" s="344"/>
      <c r="CK579" s="344"/>
      <c r="CL579" s="344"/>
      <c r="CM579" s="344"/>
      <c r="CN579" s="344"/>
      <c r="CO579" s="344"/>
      <c r="CP579" s="344"/>
      <c r="CQ579" s="344"/>
      <c r="CR579" s="344"/>
      <c r="CS579" s="344"/>
      <c r="CT579" s="344"/>
      <c r="CU579" s="344"/>
      <c r="CV579" s="344"/>
      <c r="CW579" s="344"/>
      <c r="CX579" s="344"/>
      <c r="CY579" s="344"/>
      <c r="CZ579" s="344"/>
    </row>
    <row r="580" s="348" customFormat="true" ht="25.15" customHeight="true" x14ac:dyDescent="0.2">
      <c r="C580" s="1028"/>
      <c r="D580" s="1020"/>
      <c r="E580" s="561"/>
      <c r="F580" s="561"/>
      <c r="G580" s="561"/>
      <c r="H580" s="1028"/>
      <c r="I580" s="1020"/>
      <c r="J580" s="561"/>
      <c r="K580" s="561"/>
      <c r="L580" s="561"/>
      <c r="M580" s="1028"/>
      <c r="N580" s="1020"/>
      <c r="O580" s="561"/>
      <c r="P580" s="561"/>
      <c r="Q580" s="561"/>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A580" s="343"/>
      <c r="BB580" s="394"/>
      <c r="BC580" s="343"/>
      <c r="BD580" s="343"/>
      <c r="BE580" s="343"/>
      <c r="BF580" s="343"/>
      <c r="BG580" s="343"/>
      <c r="BH580" s="343"/>
      <c r="BI580" s="343"/>
      <c r="BJ580" s="343"/>
      <c r="BK580" s="343"/>
      <c r="BL580" s="343"/>
      <c r="BM580" s="343"/>
      <c r="BN580" s="343"/>
      <c r="BO580" s="343"/>
      <c r="BP580" s="343"/>
      <c r="BQ580" s="343"/>
      <c r="BR580" s="343"/>
      <c r="BS580" s="343"/>
      <c r="BT580" s="343"/>
      <c r="BU580" s="343"/>
      <c r="BV580" s="343"/>
      <c r="BW580" s="343"/>
      <c r="BX580" s="343"/>
      <c r="BY580" s="343"/>
      <c r="BZ580" s="344"/>
      <c r="CA580" s="344"/>
      <c r="CB580" s="344"/>
      <c r="CC580" s="344"/>
      <c r="CD580" s="344"/>
      <c r="CE580" s="344"/>
      <c r="CF580" s="344"/>
      <c r="CG580" s="344"/>
      <c r="CH580" s="344"/>
      <c r="CI580" s="344"/>
      <c r="CJ580" s="344"/>
      <c r="CK580" s="344"/>
      <c r="CL580" s="344"/>
      <c r="CM580" s="344"/>
      <c r="CN580" s="344"/>
      <c r="CO580" s="344"/>
      <c r="CP580" s="344"/>
      <c r="CQ580" s="344"/>
      <c r="CR580" s="344"/>
      <c r="CS580" s="344"/>
      <c r="CT580" s="344"/>
      <c r="CU580" s="344"/>
      <c r="CV580" s="344"/>
      <c r="CW580" s="344"/>
      <c r="CX580" s="344"/>
      <c r="CY580" s="344"/>
      <c r="CZ580" s="344"/>
    </row>
    <row r="581" s="348" customFormat="true" ht="25.15" customHeight="true" x14ac:dyDescent="0.2">
      <c r="C581" s="1028"/>
      <c r="D581" s="1020"/>
      <c r="E581" s="561"/>
      <c r="F581" s="561"/>
      <c r="G581" s="561"/>
      <c r="H581" s="1028"/>
      <c r="I581" s="1020"/>
      <c r="J581" s="561"/>
      <c r="K581" s="561"/>
      <c r="L581" s="561"/>
      <c r="M581" s="1028"/>
      <c r="N581" s="1020"/>
      <c r="O581" s="561"/>
      <c r="P581" s="561"/>
      <c r="Q581" s="561"/>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A581" s="343"/>
      <c r="BB581" s="394"/>
      <c r="BC581" s="343"/>
      <c r="BD581" s="343"/>
      <c r="BE581" s="343"/>
      <c r="BF581" s="343"/>
      <c r="BG581" s="343"/>
      <c r="BH581" s="343"/>
      <c r="BI581" s="343"/>
      <c r="BJ581" s="343"/>
      <c r="BK581" s="343"/>
      <c r="BL581" s="343"/>
      <c r="BM581" s="343"/>
      <c r="BN581" s="343"/>
      <c r="BO581" s="343"/>
      <c r="BP581" s="343"/>
      <c r="BQ581" s="343"/>
      <c r="BR581" s="343"/>
      <c r="BS581" s="343"/>
      <c r="BT581" s="343"/>
      <c r="BU581" s="343"/>
      <c r="BV581" s="343"/>
      <c r="BW581" s="343"/>
      <c r="BX581" s="343"/>
      <c r="BY581" s="343"/>
      <c r="BZ581" s="344"/>
      <c r="CA581" s="344"/>
      <c r="CB581" s="344"/>
      <c r="CC581" s="344"/>
      <c r="CD581" s="344"/>
      <c r="CE581" s="344"/>
      <c r="CF581" s="344"/>
      <c r="CG581" s="344"/>
      <c r="CH581" s="344"/>
      <c r="CI581" s="344"/>
      <c r="CJ581" s="344"/>
      <c r="CK581" s="344"/>
      <c r="CL581" s="344"/>
      <c r="CM581" s="344"/>
      <c r="CN581" s="344"/>
      <c r="CO581" s="344"/>
      <c r="CP581" s="344"/>
      <c r="CQ581" s="344"/>
      <c r="CR581" s="344"/>
      <c r="CS581" s="344"/>
      <c r="CT581" s="344"/>
      <c r="CU581" s="344"/>
      <c r="CV581" s="344"/>
      <c r="CW581" s="344"/>
      <c r="CX581" s="344"/>
      <c r="CY581" s="344"/>
      <c r="CZ581" s="344"/>
    </row>
    <row r="582" s="348" customFormat="true" ht="25.15" customHeight="true" x14ac:dyDescent="0.2">
      <c r="C582" s="1028"/>
      <c r="D582" s="1020"/>
      <c r="E582" s="561"/>
      <c r="F582" s="561"/>
      <c r="G582" s="561"/>
      <c r="H582" s="1028"/>
      <c r="I582" s="1020"/>
      <c r="J582" s="561"/>
      <c r="K582" s="561"/>
      <c r="L582" s="561"/>
      <c r="M582" s="1028"/>
      <c r="N582" s="1020"/>
      <c r="O582" s="561"/>
      <c r="P582" s="561"/>
      <c r="Q582" s="561"/>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A582" s="343"/>
      <c r="BB582" s="394"/>
      <c r="BC582" s="343"/>
      <c r="BD582" s="343"/>
      <c r="BE582" s="343"/>
      <c r="BF582" s="343"/>
      <c r="BG582" s="343"/>
      <c r="BH582" s="343"/>
      <c r="BI582" s="343"/>
      <c r="BJ582" s="343"/>
      <c r="BK582" s="343"/>
      <c r="BL582" s="343"/>
      <c r="BM582" s="343"/>
      <c r="BN582" s="343"/>
      <c r="BO582" s="343"/>
      <c r="BP582" s="343"/>
      <c r="BQ582" s="343"/>
      <c r="BR582" s="343"/>
      <c r="BS582" s="343"/>
      <c r="BT582" s="343"/>
      <c r="BU582" s="343"/>
      <c r="BV582" s="343"/>
      <c r="BW582" s="343"/>
      <c r="BX582" s="343"/>
      <c r="BY582" s="343"/>
      <c r="BZ582" s="344"/>
      <c r="CA582" s="344"/>
      <c r="CB582" s="344"/>
      <c r="CC582" s="344"/>
      <c r="CD582" s="344"/>
      <c r="CE582" s="344"/>
      <c r="CF582" s="344"/>
      <c r="CG582" s="344"/>
      <c r="CH582" s="344"/>
      <c r="CI582" s="344"/>
      <c r="CJ582" s="344"/>
      <c r="CK582" s="344"/>
      <c r="CL582" s="344"/>
      <c r="CM582" s="344"/>
      <c r="CN582" s="344"/>
      <c r="CO582" s="344"/>
      <c r="CP582" s="344"/>
      <c r="CQ582" s="344"/>
      <c r="CR582" s="344"/>
      <c r="CS582" s="344"/>
      <c r="CT582" s="344"/>
      <c r="CU582" s="344"/>
      <c r="CV582" s="344"/>
      <c r="CW582" s="344"/>
      <c r="CX582" s="344"/>
      <c r="CY582" s="344"/>
      <c r="CZ582" s="344"/>
    </row>
    <row r="583" s="348" customFormat="true" ht="25.15" customHeight="true" x14ac:dyDescent="0.2">
      <c r="C583" s="1028"/>
      <c r="D583" s="1020"/>
      <c r="E583" s="561"/>
      <c r="F583" s="561"/>
      <c r="G583" s="561"/>
      <c r="H583" s="1028"/>
      <c r="I583" s="1020"/>
      <c r="J583" s="561"/>
      <c r="K583" s="561"/>
      <c r="L583" s="561"/>
      <c r="M583" s="1028"/>
      <c r="N583" s="1020"/>
      <c r="O583" s="561"/>
      <c r="P583" s="561"/>
      <c r="Q583" s="561"/>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A583" s="343"/>
      <c r="BB583" s="394"/>
      <c r="BC583" s="343"/>
      <c r="BD583" s="343"/>
      <c r="BE583" s="343"/>
      <c r="BF583" s="343"/>
      <c r="BG583" s="343"/>
      <c r="BH583" s="343"/>
      <c r="BI583" s="343"/>
      <c r="BJ583" s="343"/>
      <c r="BK583" s="343"/>
      <c r="BL583" s="343"/>
      <c r="BM583" s="343"/>
      <c r="BN583" s="343"/>
      <c r="BO583" s="343"/>
      <c r="BP583" s="343"/>
      <c r="BQ583" s="343"/>
      <c r="BR583" s="343"/>
      <c r="BS583" s="343"/>
      <c r="BT583" s="343"/>
      <c r="BU583" s="343"/>
      <c r="BV583" s="343"/>
      <c r="BW583" s="343"/>
      <c r="BX583" s="343"/>
      <c r="BY583" s="343"/>
      <c r="BZ583" s="344"/>
      <c r="CA583" s="344"/>
      <c r="CB583" s="344"/>
      <c r="CC583" s="344"/>
      <c r="CD583" s="344"/>
      <c r="CE583" s="344"/>
      <c r="CF583" s="344"/>
      <c r="CG583" s="344"/>
      <c r="CH583" s="344"/>
      <c r="CI583" s="344"/>
      <c r="CJ583" s="344"/>
      <c r="CK583" s="344"/>
      <c r="CL583" s="344"/>
      <c r="CM583" s="344"/>
      <c r="CN583" s="344"/>
      <c r="CO583" s="344"/>
      <c r="CP583" s="344"/>
      <c r="CQ583" s="344"/>
      <c r="CR583" s="344"/>
      <c r="CS583" s="344"/>
      <c r="CT583" s="344"/>
      <c r="CU583" s="344"/>
      <c r="CV583" s="344"/>
      <c r="CW583" s="344"/>
      <c r="CX583" s="344"/>
      <c r="CY583" s="344"/>
      <c r="CZ583" s="344"/>
    </row>
    <row r="584" s="348" customFormat="true" ht="25.15" customHeight="true" x14ac:dyDescent="0.2">
      <c r="C584" s="1028"/>
      <c r="D584" s="1020"/>
      <c r="E584" s="561"/>
      <c r="F584" s="561"/>
      <c r="G584" s="561"/>
      <c r="H584" s="1028"/>
      <c r="I584" s="1020"/>
      <c r="J584" s="561"/>
      <c r="K584" s="561"/>
      <c r="L584" s="561"/>
      <c r="M584" s="1028"/>
      <c r="N584" s="1020"/>
      <c r="O584" s="561"/>
      <c r="P584" s="561"/>
      <c r="Q584" s="561"/>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A584" s="343"/>
      <c r="BB584" s="394"/>
      <c r="BC584" s="343"/>
      <c r="BD584" s="343"/>
      <c r="BE584" s="343"/>
      <c r="BF584" s="343"/>
      <c r="BG584" s="343"/>
      <c r="BH584" s="343"/>
      <c r="BI584" s="343"/>
      <c r="BJ584" s="343"/>
      <c r="BK584" s="343"/>
      <c r="BL584" s="343"/>
      <c r="BM584" s="343"/>
      <c r="BN584" s="343"/>
      <c r="BO584" s="343"/>
      <c r="BP584" s="343"/>
      <c r="BQ584" s="343"/>
      <c r="BR584" s="343"/>
      <c r="BS584" s="343"/>
      <c r="BT584" s="343"/>
      <c r="BU584" s="343"/>
      <c r="BV584" s="343"/>
      <c r="BW584" s="343"/>
      <c r="BX584" s="343"/>
      <c r="BY584" s="343"/>
      <c r="BZ584" s="344"/>
      <c r="CA584" s="344"/>
      <c r="CB584" s="344"/>
      <c r="CC584" s="344"/>
      <c r="CD584" s="344"/>
      <c r="CE584" s="344"/>
      <c r="CF584" s="344"/>
      <c r="CG584" s="344"/>
      <c r="CH584" s="344"/>
      <c r="CI584" s="344"/>
      <c r="CJ584" s="344"/>
      <c r="CK584" s="344"/>
      <c r="CL584" s="344"/>
      <c r="CM584" s="344"/>
      <c r="CN584" s="344"/>
      <c r="CO584" s="344"/>
      <c r="CP584" s="344"/>
      <c r="CQ584" s="344"/>
      <c r="CR584" s="344"/>
      <c r="CS584" s="344"/>
      <c r="CT584" s="344"/>
      <c r="CU584" s="344"/>
      <c r="CV584" s="344"/>
      <c r="CW584" s="344"/>
      <c r="CX584" s="344"/>
      <c r="CY584" s="344"/>
      <c r="CZ584" s="344"/>
    </row>
    <row r="585" s="348" customFormat="true" ht="25.15" customHeight="true" x14ac:dyDescent="0.2">
      <c r="C585" s="1028"/>
      <c r="D585" s="1020"/>
      <c r="E585" s="561"/>
      <c r="F585" s="561"/>
      <c r="G585" s="561"/>
      <c r="H585" s="1028"/>
      <c r="I585" s="1020"/>
      <c r="J585" s="561"/>
      <c r="K585" s="561"/>
      <c r="L585" s="561"/>
      <c r="M585" s="1028"/>
      <c r="N585" s="1020"/>
      <c r="O585" s="561"/>
      <c r="P585" s="561"/>
      <c r="Q585" s="561"/>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A585" s="343"/>
      <c r="BB585" s="394"/>
      <c r="BC585" s="343"/>
      <c r="BD585" s="343"/>
      <c r="BE585" s="343"/>
      <c r="BF585" s="343"/>
      <c r="BG585" s="343"/>
      <c r="BH585" s="343"/>
      <c r="BI585" s="343"/>
      <c r="BJ585" s="343"/>
      <c r="BK585" s="343"/>
      <c r="BL585" s="343"/>
      <c r="BM585" s="343"/>
      <c r="BN585" s="343"/>
      <c r="BO585" s="343"/>
      <c r="BP585" s="343"/>
      <c r="BQ585" s="343"/>
      <c r="BR585" s="343"/>
      <c r="BS585" s="343"/>
      <c r="BT585" s="343"/>
      <c r="BU585" s="343"/>
      <c r="BV585" s="343"/>
      <c r="BW585" s="343"/>
      <c r="BX585" s="343"/>
      <c r="BY585" s="343"/>
      <c r="BZ585" s="344"/>
      <c r="CA585" s="344"/>
      <c r="CB585" s="344"/>
      <c r="CC585" s="344"/>
      <c r="CD585" s="344"/>
      <c r="CE585" s="344"/>
      <c r="CF585" s="344"/>
      <c r="CG585" s="344"/>
      <c r="CH585" s="344"/>
      <c r="CI585" s="344"/>
      <c r="CJ585" s="344"/>
      <c r="CK585" s="344"/>
      <c r="CL585" s="344"/>
      <c r="CM585" s="344"/>
      <c r="CN585" s="344"/>
      <c r="CO585" s="344"/>
      <c r="CP585" s="344"/>
      <c r="CQ585" s="344"/>
      <c r="CR585" s="344"/>
      <c r="CS585" s="344"/>
      <c r="CT585" s="344"/>
      <c r="CU585" s="344"/>
      <c r="CV585" s="344"/>
      <c r="CW585" s="344"/>
      <c r="CX585" s="344"/>
      <c r="CY585" s="344"/>
      <c r="CZ585" s="344"/>
    </row>
    <row r="586" s="348" customFormat="true" ht="25.15" customHeight="true" x14ac:dyDescent="0.2">
      <c r="C586" s="1028"/>
      <c r="D586" s="1020"/>
      <c r="E586" s="561"/>
      <c r="F586" s="561"/>
      <c r="G586" s="561"/>
      <c r="H586" s="1028"/>
      <c r="I586" s="1020"/>
      <c r="J586" s="561"/>
      <c r="K586" s="561"/>
      <c r="L586" s="561"/>
      <c r="M586" s="1028"/>
      <c r="N586" s="1020"/>
      <c r="O586" s="561"/>
      <c r="P586" s="561"/>
      <c r="Q586" s="561"/>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A586" s="343"/>
      <c r="BB586" s="394"/>
      <c r="BC586" s="343"/>
      <c r="BD586" s="343"/>
      <c r="BE586" s="343"/>
      <c r="BF586" s="343"/>
      <c r="BG586" s="343"/>
      <c r="BH586" s="343"/>
      <c r="BI586" s="343"/>
      <c r="BJ586" s="343"/>
      <c r="BK586" s="343"/>
      <c r="BL586" s="343"/>
      <c r="BM586" s="343"/>
      <c r="BN586" s="343"/>
      <c r="BO586" s="343"/>
      <c r="BP586" s="343"/>
      <c r="BQ586" s="343"/>
      <c r="BR586" s="343"/>
      <c r="BS586" s="343"/>
      <c r="BT586" s="343"/>
      <c r="BU586" s="343"/>
      <c r="BV586" s="343"/>
      <c r="BW586" s="343"/>
      <c r="BX586" s="343"/>
      <c r="BY586" s="343"/>
      <c r="BZ586" s="344"/>
      <c r="CA586" s="344"/>
      <c r="CB586" s="344"/>
      <c r="CC586" s="344"/>
      <c r="CD586" s="344"/>
      <c r="CE586" s="344"/>
      <c r="CF586" s="344"/>
      <c r="CG586" s="344"/>
      <c r="CH586" s="344"/>
      <c r="CI586" s="344"/>
      <c r="CJ586" s="344"/>
      <c r="CK586" s="344"/>
      <c r="CL586" s="344"/>
      <c r="CM586" s="344"/>
      <c r="CN586" s="344"/>
      <c r="CO586" s="344"/>
      <c r="CP586" s="344"/>
      <c r="CQ586" s="344"/>
      <c r="CR586" s="344"/>
      <c r="CS586" s="344"/>
      <c r="CT586" s="344"/>
      <c r="CU586" s="344"/>
      <c r="CV586" s="344"/>
      <c r="CW586" s="344"/>
      <c r="CX586" s="344"/>
      <c r="CY586" s="344"/>
      <c r="CZ586" s="344"/>
    </row>
    <row r="587" s="348" customFormat="true" ht="25.15" customHeight="true" x14ac:dyDescent="0.2">
      <c r="C587" s="1028"/>
      <c r="D587" s="1020"/>
      <c r="E587" s="561"/>
      <c r="F587" s="561"/>
      <c r="G587" s="561"/>
      <c r="H587" s="1028"/>
      <c r="I587" s="1020"/>
      <c r="J587" s="561"/>
      <c r="K587" s="561"/>
      <c r="L587" s="561"/>
      <c r="M587" s="1028"/>
      <c r="N587" s="1020"/>
      <c r="O587" s="561"/>
      <c r="P587" s="561"/>
      <c r="Q587" s="561"/>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A587" s="343"/>
      <c r="BB587" s="394"/>
      <c r="BC587" s="343"/>
      <c r="BD587" s="343"/>
      <c r="BE587" s="343"/>
      <c r="BF587" s="343"/>
      <c r="BG587" s="343"/>
      <c r="BH587" s="343"/>
      <c r="BI587" s="343"/>
      <c r="BJ587" s="343"/>
      <c r="BK587" s="343"/>
      <c r="BL587" s="343"/>
      <c r="BM587" s="343"/>
      <c r="BN587" s="343"/>
      <c r="BO587" s="343"/>
      <c r="BP587" s="343"/>
      <c r="BQ587" s="343"/>
      <c r="BR587" s="343"/>
      <c r="BS587" s="343"/>
      <c r="BT587" s="343"/>
      <c r="BU587" s="343"/>
      <c r="BV587" s="343"/>
      <c r="BW587" s="343"/>
      <c r="BX587" s="343"/>
      <c r="BY587" s="343"/>
      <c r="BZ587" s="344"/>
      <c r="CA587" s="344"/>
      <c r="CB587" s="344"/>
      <c r="CC587" s="344"/>
      <c r="CD587" s="344"/>
      <c r="CE587" s="344"/>
      <c r="CF587" s="344"/>
      <c r="CG587" s="344"/>
      <c r="CH587" s="344"/>
      <c r="CI587" s="344"/>
      <c r="CJ587" s="344"/>
      <c r="CK587" s="344"/>
      <c r="CL587" s="344"/>
      <c r="CM587" s="344"/>
      <c r="CN587" s="344"/>
      <c r="CO587" s="344"/>
      <c r="CP587" s="344"/>
      <c r="CQ587" s="344"/>
      <c r="CR587" s="344"/>
      <c r="CS587" s="344"/>
      <c r="CT587" s="344"/>
      <c r="CU587" s="344"/>
      <c r="CV587" s="344"/>
      <c r="CW587" s="344"/>
      <c r="CX587" s="344"/>
      <c r="CY587" s="344"/>
      <c r="CZ587" s="344"/>
    </row>
    <row r="588" s="348" customFormat="true" ht="25.15" customHeight="true" x14ac:dyDescent="0.2">
      <c r="C588" s="1028"/>
      <c r="D588" s="1020"/>
      <c r="E588" s="561"/>
      <c r="F588" s="561"/>
      <c r="G588" s="561"/>
      <c r="H588" s="1028"/>
      <c r="I588" s="1020"/>
      <c r="J588" s="561"/>
      <c r="K588" s="561"/>
      <c r="L588" s="561"/>
      <c r="M588" s="1028"/>
      <c r="N588" s="1020"/>
      <c r="O588" s="561"/>
      <c r="P588" s="561"/>
      <c r="Q588" s="561"/>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A588" s="343"/>
      <c r="BB588" s="394"/>
      <c r="BC588" s="343"/>
      <c r="BD588" s="343"/>
      <c r="BE588" s="343"/>
      <c r="BF588" s="343"/>
      <c r="BG588" s="343"/>
      <c r="BH588" s="343"/>
      <c r="BI588" s="343"/>
      <c r="BJ588" s="343"/>
      <c r="BK588" s="343"/>
      <c r="BL588" s="343"/>
      <c r="BM588" s="343"/>
      <c r="BN588" s="343"/>
      <c r="BO588" s="343"/>
      <c r="BP588" s="343"/>
      <c r="BQ588" s="343"/>
      <c r="BR588" s="343"/>
      <c r="BS588" s="343"/>
      <c r="BT588" s="343"/>
      <c r="BU588" s="343"/>
      <c r="BV588" s="343"/>
      <c r="BW588" s="343"/>
      <c r="BX588" s="343"/>
      <c r="BY588" s="343"/>
      <c r="BZ588" s="344"/>
      <c r="CA588" s="344"/>
      <c r="CB588" s="344"/>
      <c r="CC588" s="344"/>
      <c r="CD588" s="344"/>
      <c r="CE588" s="344"/>
      <c r="CF588" s="344"/>
      <c r="CG588" s="344"/>
      <c r="CH588" s="344"/>
      <c r="CI588" s="344"/>
      <c r="CJ588" s="344"/>
      <c r="CK588" s="344"/>
      <c r="CL588" s="344"/>
      <c r="CM588" s="344"/>
      <c r="CN588" s="344"/>
      <c r="CO588" s="344"/>
      <c r="CP588" s="344"/>
      <c r="CQ588" s="344"/>
      <c r="CR588" s="344"/>
      <c r="CS588" s="344"/>
      <c r="CT588" s="344"/>
      <c r="CU588" s="344"/>
      <c r="CV588" s="344"/>
      <c r="CW588" s="344"/>
      <c r="CX588" s="344"/>
      <c r="CY588" s="344"/>
      <c r="CZ588" s="344"/>
    </row>
    <row r="589" s="348" customFormat="true" ht="25.15" customHeight="true" x14ac:dyDescent="0.2">
      <c r="C589" s="1028"/>
      <c r="D589" s="1020"/>
      <c r="E589" s="561"/>
      <c r="F589" s="561"/>
      <c r="G589" s="561"/>
      <c r="H589" s="1028"/>
      <c r="I589" s="1020"/>
      <c r="J589" s="561"/>
      <c r="K589" s="561"/>
      <c r="L589" s="561"/>
      <c r="M589" s="1028"/>
      <c r="N589" s="1020"/>
      <c r="O589" s="561"/>
      <c r="P589" s="561"/>
      <c r="Q589" s="561"/>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A589" s="343"/>
      <c r="BB589" s="394"/>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c r="BZ589" s="344"/>
      <c r="CA589" s="344"/>
      <c r="CB589" s="344"/>
      <c r="CC589" s="344"/>
      <c r="CD589" s="344"/>
      <c r="CE589" s="344"/>
      <c r="CF589" s="344"/>
      <c r="CG589" s="344"/>
      <c r="CH589" s="344"/>
      <c r="CI589" s="344"/>
      <c r="CJ589" s="344"/>
      <c r="CK589" s="344"/>
      <c r="CL589" s="344"/>
      <c r="CM589" s="344"/>
      <c r="CN589" s="344"/>
      <c r="CO589" s="344"/>
      <c r="CP589" s="344"/>
      <c r="CQ589" s="344"/>
      <c r="CR589" s="344"/>
      <c r="CS589" s="344"/>
      <c r="CT589" s="344"/>
      <c r="CU589" s="344"/>
      <c r="CV589" s="344"/>
      <c r="CW589" s="344"/>
      <c r="CX589" s="344"/>
      <c r="CY589" s="344"/>
      <c r="CZ589" s="344"/>
    </row>
    <row r="590" s="348" customFormat="true" ht="25.15" customHeight="true" x14ac:dyDescent="0.2">
      <c r="C590" s="1028"/>
      <c r="D590" s="1020"/>
      <c r="E590" s="561"/>
      <c r="F590" s="561"/>
      <c r="G590" s="561"/>
      <c r="H590" s="1028"/>
      <c r="I590" s="1020"/>
      <c r="J590" s="561"/>
      <c r="K590" s="561"/>
      <c r="L590" s="561"/>
      <c r="M590" s="1028"/>
      <c r="N590" s="1020"/>
      <c r="O590" s="561"/>
      <c r="P590" s="561"/>
      <c r="Q590" s="561"/>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A590" s="343"/>
      <c r="BB590" s="394"/>
      <c r="BC590" s="343"/>
      <c r="BD590" s="343"/>
      <c r="BE590" s="343"/>
      <c r="BF590" s="343"/>
      <c r="BG590" s="343"/>
      <c r="BH590" s="343"/>
      <c r="BI590" s="343"/>
      <c r="BJ590" s="343"/>
      <c r="BK590" s="343"/>
      <c r="BL590" s="343"/>
      <c r="BM590" s="343"/>
      <c r="BN590" s="343"/>
      <c r="BO590" s="343"/>
      <c r="BP590" s="343"/>
      <c r="BQ590" s="343"/>
      <c r="BR590" s="343"/>
      <c r="BS590" s="343"/>
      <c r="BT590" s="343"/>
      <c r="BU590" s="343"/>
      <c r="BV590" s="343"/>
      <c r="BW590" s="343"/>
      <c r="BX590" s="343"/>
      <c r="BY590" s="343"/>
      <c r="BZ590" s="344"/>
      <c r="CA590" s="344"/>
      <c r="CB590" s="344"/>
      <c r="CC590" s="344"/>
      <c r="CD590" s="344"/>
      <c r="CE590" s="344"/>
      <c r="CF590" s="344"/>
      <c r="CG590" s="344"/>
      <c r="CH590" s="344"/>
      <c r="CI590" s="344"/>
      <c r="CJ590" s="344"/>
      <c r="CK590" s="344"/>
      <c r="CL590" s="344"/>
      <c r="CM590" s="344"/>
      <c r="CN590" s="344"/>
      <c r="CO590" s="344"/>
      <c r="CP590" s="344"/>
      <c r="CQ590" s="344"/>
      <c r="CR590" s="344"/>
      <c r="CS590" s="344"/>
      <c r="CT590" s="344"/>
      <c r="CU590" s="344"/>
      <c r="CV590" s="344"/>
      <c r="CW590" s="344"/>
      <c r="CX590" s="344"/>
      <c r="CY590" s="344"/>
      <c r="CZ590" s="344"/>
    </row>
    <row r="591" s="348" customFormat="true" ht="25.15" customHeight="true" x14ac:dyDescent="0.2">
      <c r="C591" s="1028"/>
      <c r="D591" s="1020"/>
      <c r="E591" s="561"/>
      <c r="F591" s="561"/>
      <c r="G591" s="561"/>
      <c r="H591" s="1028"/>
      <c r="I591" s="1020"/>
      <c r="J591" s="561"/>
      <c r="K591" s="561"/>
      <c r="L591" s="561"/>
      <c r="M591" s="1028"/>
      <c r="N591" s="1020"/>
      <c r="O591" s="561"/>
      <c r="P591" s="561"/>
      <c r="Q591" s="561"/>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A591" s="343"/>
      <c r="BB591" s="394"/>
      <c r="BC591" s="343"/>
      <c r="BD591" s="343"/>
      <c r="BE591" s="343"/>
      <c r="BF591" s="343"/>
      <c r="BG591" s="343"/>
      <c r="BH591" s="343"/>
      <c r="BI591" s="343"/>
      <c r="BJ591" s="343"/>
      <c r="BK591" s="343"/>
      <c r="BL591" s="343"/>
      <c r="BM591" s="343"/>
      <c r="BN591" s="343"/>
      <c r="BO591" s="343"/>
      <c r="BP591" s="343"/>
      <c r="BQ591" s="343"/>
      <c r="BR591" s="343"/>
      <c r="BS591" s="343"/>
      <c r="BT591" s="343"/>
      <c r="BU591" s="343"/>
      <c r="BV591" s="343"/>
      <c r="BW591" s="343"/>
      <c r="BX591" s="343"/>
      <c r="BY591" s="343"/>
      <c r="BZ591" s="344"/>
      <c r="CA591" s="344"/>
      <c r="CB591" s="344"/>
      <c r="CC591" s="344"/>
      <c r="CD591" s="344"/>
      <c r="CE591" s="344"/>
      <c r="CF591" s="344"/>
      <c r="CG591" s="344"/>
      <c r="CH591" s="344"/>
      <c r="CI591" s="344"/>
      <c r="CJ591" s="344"/>
      <c r="CK591" s="344"/>
      <c r="CL591" s="344"/>
      <c r="CM591" s="344"/>
      <c r="CN591" s="344"/>
      <c r="CO591" s="344"/>
      <c r="CP591" s="344"/>
      <c r="CQ591" s="344"/>
      <c r="CR591" s="344"/>
      <c r="CS591" s="344"/>
      <c r="CT591" s="344"/>
      <c r="CU591" s="344"/>
      <c r="CV591" s="344"/>
      <c r="CW591" s="344"/>
      <c r="CX591" s="344"/>
      <c r="CY591" s="344"/>
      <c r="CZ591" s="344"/>
    </row>
    <row r="592" s="348" customFormat="true" ht="25.15" customHeight="true" x14ac:dyDescent="0.2">
      <c r="C592" s="1028"/>
      <c r="D592" s="1020"/>
      <c r="E592" s="561"/>
      <c r="F592" s="561"/>
      <c r="G592" s="561"/>
      <c r="H592" s="1028"/>
      <c r="I592" s="1020"/>
      <c r="J592" s="561"/>
      <c r="K592" s="561"/>
      <c r="L592" s="561"/>
      <c r="M592" s="1028"/>
      <c r="N592" s="1020"/>
      <c r="O592" s="561"/>
      <c r="P592" s="561"/>
      <c r="Q592" s="561"/>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A592" s="343"/>
      <c r="BB592" s="394"/>
      <c r="BC592" s="343"/>
      <c r="BD592" s="343"/>
      <c r="BE592" s="343"/>
      <c r="BF592" s="343"/>
      <c r="BG592" s="343"/>
      <c r="BH592" s="343"/>
      <c r="BI592" s="343"/>
      <c r="BJ592" s="343"/>
      <c r="BK592" s="343"/>
      <c r="BL592" s="343"/>
      <c r="BM592" s="343"/>
      <c r="BN592" s="343"/>
      <c r="BO592" s="343"/>
      <c r="BP592" s="343"/>
      <c r="BQ592" s="343"/>
      <c r="BR592" s="343"/>
      <c r="BS592" s="343"/>
      <c r="BT592" s="343"/>
      <c r="BU592" s="343"/>
      <c r="BV592" s="343"/>
      <c r="BW592" s="343"/>
      <c r="BX592" s="343"/>
      <c r="BY592" s="343"/>
      <c r="BZ592" s="344"/>
      <c r="CA592" s="344"/>
      <c r="CB592" s="344"/>
      <c r="CC592" s="344"/>
      <c r="CD592" s="344"/>
      <c r="CE592" s="344"/>
      <c r="CF592" s="344"/>
      <c r="CG592" s="344"/>
      <c r="CH592" s="344"/>
      <c r="CI592" s="344"/>
      <c r="CJ592" s="344"/>
      <c r="CK592" s="344"/>
      <c r="CL592" s="344"/>
      <c r="CM592" s="344"/>
      <c r="CN592" s="344"/>
      <c r="CO592" s="344"/>
      <c r="CP592" s="344"/>
      <c r="CQ592" s="344"/>
      <c r="CR592" s="344"/>
      <c r="CS592" s="344"/>
      <c r="CT592" s="344"/>
      <c r="CU592" s="344"/>
      <c r="CV592" s="344"/>
      <c r="CW592" s="344"/>
      <c r="CX592" s="344"/>
      <c r="CY592" s="344"/>
      <c r="CZ592" s="344"/>
    </row>
    <row r="593" s="348" customFormat="true" ht="25.15" customHeight="true" x14ac:dyDescent="0.2">
      <c r="C593" s="1028"/>
      <c r="D593" s="1020"/>
      <c r="E593" s="561"/>
      <c r="F593" s="561"/>
      <c r="G593" s="561"/>
      <c r="H593" s="1028"/>
      <c r="I593" s="1020"/>
      <c r="J593" s="561"/>
      <c r="K593" s="561"/>
      <c r="L593" s="561"/>
      <c r="M593" s="1028"/>
      <c r="N593" s="1020"/>
      <c r="O593" s="561"/>
      <c r="P593" s="561"/>
      <c r="Q593" s="561"/>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A593" s="343"/>
      <c r="BB593" s="394"/>
      <c r="BC593" s="343"/>
      <c r="BD593" s="343"/>
      <c r="BE593" s="343"/>
      <c r="BF593" s="343"/>
      <c r="BG593" s="343"/>
      <c r="BH593" s="343"/>
      <c r="BI593" s="343"/>
      <c r="BJ593" s="343"/>
      <c r="BK593" s="343"/>
      <c r="BL593" s="343"/>
      <c r="BM593" s="343"/>
      <c r="BN593" s="343"/>
      <c r="BO593" s="343"/>
      <c r="BP593" s="343"/>
      <c r="BQ593" s="343"/>
      <c r="BR593" s="343"/>
      <c r="BS593" s="343"/>
      <c r="BT593" s="343"/>
      <c r="BU593" s="343"/>
      <c r="BV593" s="343"/>
      <c r="BW593" s="343"/>
      <c r="BX593" s="343"/>
      <c r="BY593" s="343"/>
      <c r="BZ593" s="344"/>
      <c r="CA593" s="344"/>
      <c r="CB593" s="344"/>
      <c r="CC593" s="344"/>
      <c r="CD593" s="344"/>
      <c r="CE593" s="344"/>
      <c r="CF593" s="344"/>
      <c r="CG593" s="344"/>
      <c r="CH593" s="344"/>
      <c r="CI593" s="344"/>
      <c r="CJ593" s="344"/>
      <c r="CK593" s="344"/>
      <c r="CL593" s="344"/>
      <c r="CM593" s="344"/>
      <c r="CN593" s="344"/>
      <c r="CO593" s="344"/>
      <c r="CP593" s="344"/>
      <c r="CQ593" s="344"/>
      <c r="CR593" s="344"/>
      <c r="CS593" s="344"/>
      <c r="CT593" s="344"/>
      <c r="CU593" s="344"/>
      <c r="CV593" s="344"/>
      <c r="CW593" s="344"/>
      <c r="CX593" s="344"/>
      <c r="CY593" s="344"/>
      <c r="CZ593" s="344"/>
    </row>
    <row r="594" s="348" customFormat="true" ht="25.15" customHeight="true" x14ac:dyDescent="0.2">
      <c r="C594" s="1028"/>
      <c r="D594" s="1020"/>
      <c r="E594" s="561"/>
      <c r="F594" s="561"/>
      <c r="G594" s="561"/>
      <c r="H594" s="1028"/>
      <c r="I594" s="1020"/>
      <c r="J594" s="561"/>
      <c r="K594" s="561"/>
      <c r="L594" s="561"/>
      <c r="M594" s="1028"/>
      <c r="N594" s="1020"/>
      <c r="O594" s="561"/>
      <c r="P594" s="561"/>
      <c r="Q594" s="561"/>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A594" s="343"/>
      <c r="BB594" s="394"/>
      <c r="BC594" s="343"/>
      <c r="BD594" s="343"/>
      <c r="BE594" s="343"/>
      <c r="BF594" s="343"/>
      <c r="BG594" s="343"/>
      <c r="BH594" s="343"/>
      <c r="BI594" s="343"/>
      <c r="BJ594" s="343"/>
      <c r="BK594" s="343"/>
      <c r="BL594" s="343"/>
      <c r="BM594" s="343"/>
      <c r="BN594" s="343"/>
      <c r="BO594" s="343"/>
      <c r="BP594" s="343"/>
      <c r="BQ594" s="343"/>
      <c r="BR594" s="343"/>
      <c r="BS594" s="343"/>
      <c r="BT594" s="343"/>
      <c r="BU594" s="343"/>
      <c r="BV594" s="343"/>
      <c r="BW594" s="343"/>
      <c r="BX594" s="343"/>
      <c r="BY594" s="343"/>
      <c r="BZ594" s="344"/>
      <c r="CA594" s="344"/>
      <c r="CB594" s="344"/>
      <c r="CC594" s="344"/>
      <c r="CD594" s="344"/>
      <c r="CE594" s="344"/>
      <c r="CF594" s="344"/>
      <c r="CG594" s="344"/>
      <c r="CH594" s="344"/>
      <c r="CI594" s="344"/>
      <c r="CJ594" s="344"/>
      <c r="CK594" s="344"/>
      <c r="CL594" s="344"/>
      <c r="CM594" s="344"/>
      <c r="CN594" s="344"/>
      <c r="CO594" s="344"/>
      <c r="CP594" s="344"/>
      <c r="CQ594" s="344"/>
      <c r="CR594" s="344"/>
      <c r="CS594" s="344"/>
      <c r="CT594" s="344"/>
      <c r="CU594" s="344"/>
      <c r="CV594" s="344"/>
      <c r="CW594" s="344"/>
      <c r="CX594" s="344"/>
      <c r="CY594" s="344"/>
      <c r="CZ594" s="344"/>
    </row>
    <row r="595" s="348" customFormat="true" ht="25.15" customHeight="true" x14ac:dyDescent="0.2">
      <c r="C595" s="1028"/>
      <c r="D595" s="1020"/>
      <c r="E595" s="561"/>
      <c r="F595" s="561"/>
      <c r="G595" s="561"/>
      <c r="H595" s="1028"/>
      <c r="I595" s="1020"/>
      <c r="J595" s="561"/>
      <c r="K595" s="561"/>
      <c r="L595" s="561"/>
      <c r="M595" s="1028"/>
      <c r="N595" s="1020"/>
      <c r="O595" s="561"/>
      <c r="P595" s="561"/>
      <c r="Q595" s="561"/>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A595" s="343"/>
      <c r="BB595" s="394"/>
      <c r="BC595" s="343"/>
      <c r="BD595" s="343"/>
      <c r="BE595" s="343"/>
      <c r="BF595" s="343"/>
      <c r="BG595" s="343"/>
      <c r="BH595" s="343"/>
      <c r="BI595" s="343"/>
      <c r="BJ595" s="343"/>
      <c r="BK595" s="343"/>
      <c r="BL595" s="343"/>
      <c r="BM595" s="343"/>
      <c r="BN595" s="343"/>
      <c r="BO595" s="343"/>
      <c r="BP595" s="343"/>
      <c r="BQ595" s="343"/>
      <c r="BR595" s="343"/>
      <c r="BS595" s="343"/>
      <c r="BT595" s="343"/>
      <c r="BU595" s="343"/>
      <c r="BV595" s="343"/>
      <c r="BW595" s="343"/>
      <c r="BX595" s="343"/>
      <c r="BY595" s="343"/>
      <c r="BZ595" s="344"/>
      <c r="CA595" s="344"/>
      <c r="CB595" s="344"/>
      <c r="CC595" s="344"/>
      <c r="CD595" s="344"/>
      <c r="CE595" s="344"/>
      <c r="CF595" s="344"/>
      <c r="CG595" s="344"/>
      <c r="CH595" s="344"/>
      <c r="CI595" s="344"/>
      <c r="CJ595" s="344"/>
      <c r="CK595" s="344"/>
      <c r="CL595" s="344"/>
      <c r="CM595" s="344"/>
      <c r="CN595" s="344"/>
      <c r="CO595" s="344"/>
      <c r="CP595" s="344"/>
      <c r="CQ595" s="344"/>
      <c r="CR595" s="344"/>
      <c r="CS595" s="344"/>
      <c r="CT595" s="344"/>
      <c r="CU595" s="344"/>
      <c r="CV595" s="344"/>
      <c r="CW595" s="344"/>
      <c r="CX595" s="344"/>
      <c r="CY595" s="344"/>
      <c r="CZ595" s="344"/>
    </row>
    <row r="596" s="348" customFormat="true" ht="25.15" customHeight="true" x14ac:dyDescent="0.2">
      <c r="C596" s="1028"/>
      <c r="D596" s="1020"/>
      <c r="E596" s="561"/>
      <c r="F596" s="561"/>
      <c r="G596" s="561"/>
      <c r="H596" s="1028"/>
      <c r="I596" s="1020"/>
      <c r="J596" s="561"/>
      <c r="K596" s="561"/>
      <c r="L596" s="561"/>
      <c r="M596" s="1028"/>
      <c r="N596" s="1020"/>
      <c r="O596" s="561"/>
      <c r="P596" s="561"/>
      <c r="Q596" s="561"/>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A596" s="343"/>
      <c r="BB596" s="394"/>
      <c r="BC596" s="343"/>
      <c r="BD596" s="343"/>
      <c r="BE596" s="343"/>
      <c r="BF596" s="343"/>
      <c r="BG596" s="343"/>
      <c r="BH596" s="343"/>
      <c r="BI596" s="343"/>
      <c r="BJ596" s="343"/>
      <c r="BK596" s="343"/>
      <c r="BL596" s="343"/>
      <c r="BM596" s="343"/>
      <c r="BN596" s="343"/>
      <c r="BO596" s="343"/>
      <c r="BP596" s="343"/>
      <c r="BQ596" s="343"/>
      <c r="BR596" s="343"/>
      <c r="BS596" s="343"/>
      <c r="BT596" s="343"/>
      <c r="BU596" s="343"/>
      <c r="BV596" s="343"/>
      <c r="BW596" s="343"/>
      <c r="BX596" s="343"/>
      <c r="BY596" s="343"/>
      <c r="BZ596" s="344"/>
      <c r="CA596" s="344"/>
      <c r="CB596" s="344"/>
      <c r="CC596" s="344"/>
      <c r="CD596" s="344"/>
      <c r="CE596" s="344"/>
      <c r="CF596" s="344"/>
      <c r="CG596" s="344"/>
      <c r="CH596" s="344"/>
      <c r="CI596" s="344"/>
      <c r="CJ596" s="344"/>
      <c r="CK596" s="344"/>
      <c r="CL596" s="344"/>
      <c r="CM596" s="344"/>
      <c r="CN596" s="344"/>
      <c r="CO596" s="344"/>
      <c r="CP596" s="344"/>
      <c r="CQ596" s="344"/>
      <c r="CR596" s="344"/>
      <c r="CS596" s="344"/>
      <c r="CT596" s="344"/>
      <c r="CU596" s="344"/>
      <c r="CV596" s="344"/>
      <c r="CW596" s="344"/>
      <c r="CX596" s="344"/>
      <c r="CY596" s="344"/>
      <c r="CZ596" s="344"/>
    </row>
    <row r="597" s="348" customFormat="true" ht="25.15" customHeight="true" x14ac:dyDescent="0.2">
      <c r="C597" s="1028"/>
      <c r="D597" s="1020"/>
      <c r="E597" s="561"/>
      <c r="F597" s="561"/>
      <c r="G597" s="561"/>
      <c r="H597" s="1028"/>
      <c r="I597" s="1020"/>
      <c r="J597" s="561"/>
      <c r="K597" s="561"/>
      <c r="L597" s="561"/>
      <c r="M597" s="1028"/>
      <c r="N597" s="1020"/>
      <c r="O597" s="561"/>
      <c r="P597" s="561"/>
      <c r="Q597" s="561"/>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A597" s="343"/>
      <c r="BB597" s="394"/>
      <c r="BC597" s="343"/>
      <c r="BD597" s="343"/>
      <c r="BE597" s="343"/>
      <c r="BF597" s="343"/>
      <c r="BG597" s="343"/>
      <c r="BH597" s="343"/>
      <c r="BI597" s="343"/>
      <c r="BJ597" s="343"/>
      <c r="BK597" s="343"/>
      <c r="BL597" s="343"/>
      <c r="BM597" s="343"/>
      <c r="BN597" s="343"/>
      <c r="BO597" s="343"/>
      <c r="BP597" s="343"/>
      <c r="BQ597" s="343"/>
      <c r="BR597" s="343"/>
      <c r="BS597" s="343"/>
      <c r="BT597" s="343"/>
      <c r="BU597" s="343"/>
      <c r="BV597" s="343"/>
      <c r="BW597" s="343"/>
      <c r="BX597" s="343"/>
      <c r="BY597" s="343"/>
      <c r="BZ597" s="344"/>
      <c r="CA597" s="344"/>
      <c r="CB597" s="344"/>
      <c r="CC597" s="344"/>
      <c r="CD597" s="344"/>
      <c r="CE597" s="344"/>
      <c r="CF597" s="344"/>
      <c r="CG597" s="344"/>
      <c r="CH597" s="344"/>
      <c r="CI597" s="344"/>
      <c r="CJ597" s="344"/>
      <c r="CK597" s="344"/>
      <c r="CL597" s="344"/>
      <c r="CM597" s="344"/>
      <c r="CN597" s="344"/>
      <c r="CO597" s="344"/>
      <c r="CP597" s="344"/>
      <c r="CQ597" s="344"/>
      <c r="CR597" s="344"/>
      <c r="CS597" s="344"/>
      <c r="CT597" s="344"/>
      <c r="CU597" s="344"/>
      <c r="CV597" s="344"/>
      <c r="CW597" s="344"/>
      <c r="CX597" s="344"/>
      <c r="CY597" s="344"/>
      <c r="CZ597" s="344"/>
    </row>
    <row r="598" s="348" customFormat="true" ht="25.15" customHeight="true" x14ac:dyDescent="0.2">
      <c r="C598" s="1028"/>
      <c r="D598" s="1020"/>
      <c r="E598" s="561"/>
      <c r="F598" s="561"/>
      <c r="G598" s="561"/>
      <c r="H598" s="1028"/>
      <c r="I598" s="1020"/>
      <c r="J598" s="561"/>
      <c r="K598" s="561"/>
      <c r="L598" s="561"/>
      <c r="M598" s="1028"/>
      <c r="N598" s="1020"/>
      <c r="O598" s="561"/>
      <c r="P598" s="561"/>
      <c r="Q598" s="561"/>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A598" s="343"/>
      <c r="BB598" s="394"/>
      <c r="BC598" s="343"/>
      <c r="BD598" s="343"/>
      <c r="BE598" s="343"/>
      <c r="BF598" s="343"/>
      <c r="BG598" s="343"/>
      <c r="BH598" s="343"/>
      <c r="BI598" s="343"/>
      <c r="BJ598" s="343"/>
      <c r="BK598" s="343"/>
      <c r="BL598" s="343"/>
      <c r="BM598" s="343"/>
      <c r="BN598" s="343"/>
      <c r="BO598" s="343"/>
      <c r="BP598" s="343"/>
      <c r="BQ598" s="343"/>
      <c r="BR598" s="343"/>
      <c r="BS598" s="343"/>
      <c r="BT598" s="343"/>
      <c r="BU598" s="343"/>
      <c r="BV598" s="343"/>
      <c r="BW598" s="343"/>
      <c r="BX598" s="343"/>
      <c r="BY598" s="343"/>
      <c r="BZ598" s="344"/>
      <c r="CA598" s="344"/>
      <c r="CB598" s="344"/>
      <c r="CC598" s="344"/>
      <c r="CD598" s="344"/>
      <c r="CE598" s="344"/>
      <c r="CF598" s="344"/>
      <c r="CG598" s="344"/>
      <c r="CH598" s="344"/>
      <c r="CI598" s="344"/>
      <c r="CJ598" s="344"/>
      <c r="CK598" s="344"/>
      <c r="CL598" s="344"/>
      <c r="CM598" s="344"/>
      <c r="CN598" s="344"/>
      <c r="CO598" s="344"/>
      <c r="CP598" s="344"/>
      <c r="CQ598" s="344"/>
      <c r="CR598" s="344"/>
      <c r="CS598" s="344"/>
      <c r="CT598" s="344"/>
      <c r="CU598" s="344"/>
      <c r="CV598" s="344"/>
      <c r="CW598" s="344"/>
      <c r="CX598" s="344"/>
      <c r="CY598" s="344"/>
      <c r="CZ598" s="344"/>
    </row>
    <row r="599" s="348" customFormat="true" ht="25.15" customHeight="true" x14ac:dyDescent="0.2">
      <c r="C599" s="1028"/>
      <c r="D599" s="1020"/>
      <c r="E599" s="561"/>
      <c r="F599" s="561"/>
      <c r="G599" s="561"/>
      <c r="H599" s="1028"/>
      <c r="I599" s="1020"/>
      <c r="J599" s="561"/>
      <c r="K599" s="561"/>
      <c r="L599" s="561"/>
      <c r="M599" s="1028"/>
      <c r="N599" s="1020"/>
      <c r="O599" s="561"/>
      <c r="P599" s="561"/>
      <c r="Q599" s="561"/>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A599" s="343"/>
      <c r="BB599" s="394"/>
      <c r="BC599" s="343"/>
      <c r="BD599" s="343"/>
      <c r="BE599" s="343"/>
      <c r="BF599" s="343"/>
      <c r="BG599" s="343"/>
      <c r="BH599" s="343"/>
      <c r="BI599" s="343"/>
      <c r="BJ599" s="343"/>
      <c r="BK599" s="343"/>
      <c r="BL599" s="343"/>
      <c r="BM599" s="343"/>
      <c r="BN599" s="343"/>
      <c r="BO599" s="343"/>
      <c r="BP599" s="343"/>
      <c r="BQ599" s="343"/>
      <c r="BR599" s="343"/>
      <c r="BS599" s="343"/>
      <c r="BT599" s="343"/>
      <c r="BU599" s="343"/>
      <c r="BV599" s="343"/>
      <c r="BW599" s="343"/>
      <c r="BX599" s="343"/>
      <c r="BY599" s="343"/>
      <c r="BZ599" s="344"/>
      <c r="CA599" s="344"/>
      <c r="CB599" s="344"/>
      <c r="CC599" s="344"/>
      <c r="CD599" s="344"/>
      <c r="CE599" s="344"/>
      <c r="CF599" s="344"/>
      <c r="CG599" s="344"/>
      <c r="CH599" s="344"/>
      <c r="CI599" s="344"/>
      <c r="CJ599" s="344"/>
      <c r="CK599" s="344"/>
      <c r="CL599" s="344"/>
      <c r="CM599" s="344"/>
      <c r="CN599" s="344"/>
      <c r="CO599" s="344"/>
      <c r="CP599" s="344"/>
      <c r="CQ599" s="344"/>
      <c r="CR599" s="344"/>
      <c r="CS599" s="344"/>
      <c r="CT599" s="344"/>
      <c r="CU599" s="344"/>
      <c r="CV599" s="344"/>
      <c r="CW599" s="344"/>
      <c r="CX599" s="344"/>
      <c r="CY599" s="344"/>
      <c r="CZ599" s="344"/>
    </row>
    <row r="600" s="348" customFormat="true" ht="25.15" customHeight="true" x14ac:dyDescent="0.2">
      <c r="C600" s="1028"/>
      <c r="D600" s="1020"/>
      <c r="E600" s="561"/>
      <c r="F600" s="561"/>
      <c r="G600" s="561"/>
      <c r="H600" s="1028"/>
      <c r="I600" s="1020"/>
      <c r="J600" s="561"/>
      <c r="K600" s="561"/>
      <c r="L600" s="561"/>
      <c r="M600" s="1028"/>
      <c r="N600" s="1020"/>
      <c r="O600" s="561"/>
      <c r="P600" s="561"/>
      <c r="Q600" s="561"/>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A600" s="343"/>
      <c r="BB600" s="394"/>
      <c r="BC600" s="343"/>
      <c r="BD600" s="343"/>
      <c r="BE600" s="343"/>
      <c r="BF600" s="343"/>
      <c r="BG600" s="343"/>
      <c r="BH600" s="343"/>
      <c r="BI600" s="343"/>
      <c r="BJ600" s="343"/>
      <c r="BK600" s="343"/>
      <c r="BL600" s="343"/>
      <c r="BM600" s="343"/>
      <c r="BN600" s="343"/>
      <c r="BO600" s="343"/>
      <c r="BP600" s="343"/>
      <c r="BQ600" s="343"/>
      <c r="BR600" s="343"/>
      <c r="BS600" s="343"/>
      <c r="BT600" s="343"/>
      <c r="BU600" s="343"/>
      <c r="BV600" s="343"/>
      <c r="BW600" s="343"/>
      <c r="BX600" s="343"/>
      <c r="BY600" s="343"/>
      <c r="BZ600" s="344"/>
      <c r="CA600" s="344"/>
      <c r="CB600" s="344"/>
      <c r="CC600" s="344"/>
      <c r="CD600" s="344"/>
      <c r="CE600" s="344"/>
      <c r="CF600" s="344"/>
      <c r="CG600" s="344"/>
      <c r="CH600" s="344"/>
      <c r="CI600" s="344"/>
      <c r="CJ600" s="344"/>
      <c r="CK600" s="344"/>
      <c r="CL600" s="344"/>
      <c r="CM600" s="344"/>
      <c r="CN600" s="344"/>
      <c r="CO600" s="344"/>
      <c r="CP600" s="344"/>
      <c r="CQ600" s="344"/>
      <c r="CR600" s="344"/>
      <c r="CS600" s="344"/>
      <c r="CT600" s="344"/>
      <c r="CU600" s="344"/>
      <c r="CV600" s="344"/>
      <c r="CW600" s="344"/>
      <c r="CX600" s="344"/>
      <c r="CY600" s="344"/>
      <c r="CZ600" s="344"/>
    </row>
    <row r="601" s="348" customFormat="true" ht="25.15" customHeight="true" x14ac:dyDescent="0.2">
      <c r="C601" s="1028"/>
      <c r="D601" s="1020"/>
      <c r="E601" s="561"/>
      <c r="F601" s="561"/>
      <c r="G601" s="561"/>
      <c r="H601" s="1028"/>
      <c r="I601" s="1020"/>
      <c r="J601" s="561"/>
      <c r="K601" s="561"/>
      <c r="L601" s="561"/>
      <c r="M601" s="1028"/>
      <c r="N601" s="1020"/>
      <c r="O601" s="561"/>
      <c r="P601" s="561"/>
      <c r="Q601" s="561"/>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A601" s="343"/>
      <c r="BB601" s="394"/>
      <c r="BC601" s="343"/>
      <c r="BD601" s="343"/>
      <c r="BE601" s="343"/>
      <c r="BF601" s="343"/>
      <c r="BG601" s="343"/>
      <c r="BH601" s="343"/>
      <c r="BI601" s="343"/>
      <c r="BJ601" s="343"/>
      <c r="BK601" s="343"/>
      <c r="BL601" s="343"/>
      <c r="BM601" s="343"/>
      <c r="BN601" s="343"/>
      <c r="BO601" s="343"/>
      <c r="BP601" s="343"/>
      <c r="BQ601" s="343"/>
      <c r="BR601" s="343"/>
      <c r="BS601" s="343"/>
      <c r="BT601" s="343"/>
      <c r="BU601" s="343"/>
      <c r="BV601" s="343"/>
      <c r="BW601" s="343"/>
      <c r="BX601" s="343"/>
      <c r="BY601" s="343"/>
      <c r="BZ601" s="344"/>
      <c r="CA601" s="344"/>
      <c r="CB601" s="344"/>
      <c r="CC601" s="344"/>
      <c r="CD601" s="344"/>
      <c r="CE601" s="344"/>
      <c r="CF601" s="344"/>
      <c r="CG601" s="344"/>
      <c r="CH601" s="344"/>
      <c r="CI601" s="344"/>
      <c r="CJ601" s="344"/>
      <c r="CK601" s="344"/>
      <c r="CL601" s="344"/>
      <c r="CM601" s="344"/>
      <c r="CN601" s="344"/>
      <c r="CO601" s="344"/>
      <c r="CP601" s="344"/>
      <c r="CQ601" s="344"/>
      <c r="CR601" s="344"/>
      <c r="CS601" s="344"/>
      <c r="CT601" s="344"/>
      <c r="CU601" s="344"/>
      <c r="CV601" s="344"/>
      <c r="CW601" s="344"/>
      <c r="CX601" s="344"/>
      <c r="CY601" s="344"/>
      <c r="CZ601" s="344"/>
    </row>
    <row r="602" s="348" customFormat="true" ht="25.15" customHeight="true" x14ac:dyDescent="0.2">
      <c r="C602" s="1028"/>
      <c r="D602" s="1020"/>
      <c r="E602" s="561"/>
      <c r="F602" s="561"/>
      <c r="G602" s="561"/>
      <c r="H602" s="1028"/>
      <c r="I602" s="1020"/>
      <c r="J602" s="561"/>
      <c r="K602" s="561"/>
      <c r="L602" s="561"/>
      <c r="M602" s="1028"/>
      <c r="N602" s="1020"/>
      <c r="O602" s="561"/>
      <c r="P602" s="561"/>
      <c r="Q602" s="561"/>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A602" s="343"/>
      <c r="BB602" s="394"/>
      <c r="BC602" s="343"/>
      <c r="BD602" s="343"/>
      <c r="BE602" s="343"/>
      <c r="BF602" s="343"/>
      <c r="BG602" s="343"/>
      <c r="BH602" s="343"/>
      <c r="BI602" s="343"/>
      <c r="BJ602" s="343"/>
      <c r="BK602" s="343"/>
      <c r="BL602" s="343"/>
      <c r="BM602" s="343"/>
      <c r="BN602" s="343"/>
      <c r="BO602" s="343"/>
      <c r="BP602" s="343"/>
      <c r="BQ602" s="343"/>
      <c r="BR602" s="343"/>
      <c r="BS602" s="343"/>
      <c r="BT602" s="343"/>
      <c r="BU602" s="343"/>
      <c r="BV602" s="343"/>
      <c r="BW602" s="343"/>
      <c r="BX602" s="343"/>
      <c r="BY602" s="343"/>
      <c r="BZ602" s="344"/>
      <c r="CA602" s="344"/>
      <c r="CB602" s="344"/>
      <c r="CC602" s="344"/>
      <c r="CD602" s="344"/>
      <c r="CE602" s="344"/>
      <c r="CF602" s="344"/>
      <c r="CG602" s="344"/>
      <c r="CH602" s="344"/>
      <c r="CI602" s="344"/>
      <c r="CJ602" s="344"/>
      <c r="CK602" s="344"/>
      <c r="CL602" s="344"/>
      <c r="CM602" s="344"/>
      <c r="CN602" s="344"/>
      <c r="CO602" s="344"/>
      <c r="CP602" s="344"/>
      <c r="CQ602" s="344"/>
      <c r="CR602" s="344"/>
      <c r="CS602" s="344"/>
      <c r="CT602" s="344"/>
      <c r="CU602" s="344"/>
      <c r="CV602" s="344"/>
      <c r="CW602" s="344"/>
      <c r="CX602" s="344"/>
      <c r="CY602" s="344"/>
      <c r="CZ602" s="344"/>
    </row>
    <row r="603" s="348" customFormat="true" ht="25.15" customHeight="true" x14ac:dyDescent="0.2">
      <c r="C603" s="1028"/>
      <c r="D603" s="1020"/>
      <c r="E603" s="561"/>
      <c r="F603" s="561"/>
      <c r="G603" s="561"/>
      <c r="H603" s="1028"/>
      <c r="I603" s="1020"/>
      <c r="J603" s="561"/>
      <c r="K603" s="561"/>
      <c r="L603" s="561"/>
      <c r="M603" s="1028"/>
      <c r="N603" s="1020"/>
      <c r="O603" s="561"/>
      <c r="P603" s="561"/>
      <c r="Q603" s="561"/>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A603" s="343"/>
      <c r="BB603" s="394"/>
      <c r="BC603" s="343"/>
      <c r="BD603" s="343"/>
      <c r="BE603" s="343"/>
      <c r="BF603" s="343"/>
      <c r="BG603" s="343"/>
      <c r="BH603" s="343"/>
      <c r="BI603" s="343"/>
      <c r="BJ603" s="343"/>
      <c r="BK603" s="343"/>
      <c r="BL603" s="343"/>
      <c r="BM603" s="343"/>
      <c r="BN603" s="343"/>
      <c r="BO603" s="343"/>
      <c r="BP603" s="343"/>
      <c r="BQ603" s="343"/>
      <c r="BR603" s="343"/>
      <c r="BS603" s="343"/>
      <c r="BT603" s="343"/>
      <c r="BU603" s="343"/>
      <c r="BV603" s="343"/>
      <c r="BW603" s="343"/>
      <c r="BX603" s="343"/>
      <c r="BY603" s="343"/>
      <c r="BZ603" s="344"/>
      <c r="CA603" s="344"/>
      <c r="CB603" s="344"/>
      <c r="CC603" s="344"/>
      <c r="CD603" s="344"/>
      <c r="CE603" s="344"/>
      <c r="CF603" s="344"/>
      <c r="CG603" s="344"/>
      <c r="CH603" s="344"/>
      <c r="CI603" s="344"/>
      <c r="CJ603" s="344"/>
      <c r="CK603" s="344"/>
      <c r="CL603" s="344"/>
      <c r="CM603" s="344"/>
      <c r="CN603" s="344"/>
      <c r="CO603" s="344"/>
      <c r="CP603" s="344"/>
      <c r="CQ603" s="344"/>
      <c r="CR603" s="344"/>
      <c r="CS603" s="344"/>
      <c r="CT603" s="344"/>
      <c r="CU603" s="344"/>
      <c r="CV603" s="344"/>
      <c r="CW603" s="344"/>
      <c r="CX603" s="344"/>
      <c r="CY603" s="344"/>
      <c r="CZ603" s="344"/>
    </row>
    <row r="604" s="348" customFormat="true" ht="25.15" customHeight="true" x14ac:dyDescent="0.2">
      <c r="C604" s="1028"/>
      <c r="D604" s="1020"/>
      <c r="E604" s="561"/>
      <c r="F604" s="561"/>
      <c r="G604" s="561"/>
      <c r="H604" s="1028"/>
      <c r="I604" s="1020"/>
      <c r="J604" s="561"/>
      <c r="K604" s="561"/>
      <c r="L604" s="561"/>
      <c r="M604" s="1028"/>
      <c r="N604" s="1020"/>
      <c r="O604" s="561"/>
      <c r="P604" s="561"/>
      <c r="Q604" s="561"/>
      <c r="Z604" s="341"/>
      <c r="AA604" s="341"/>
      <c r="AB604" s="341"/>
      <c r="AC604" s="341"/>
      <c r="AD604" s="341"/>
      <c r="AE604" s="341"/>
      <c r="AF604" s="341"/>
      <c r="AG604" s="341"/>
      <c r="AH604" s="341"/>
      <c r="AI604" s="341"/>
      <c r="AJ604" s="341"/>
      <c r="AK604" s="341"/>
      <c r="AL604" s="341"/>
      <c r="AM604" s="341"/>
      <c r="AN604" s="341"/>
      <c r="AO604" s="341"/>
      <c r="AP604" s="341"/>
      <c r="AQ604" s="341"/>
      <c r="AR604" s="341"/>
      <c r="AS604" s="341"/>
      <c r="AT604" s="341"/>
      <c r="AU604" s="341"/>
      <c r="AV604" s="341"/>
      <c r="AW604" s="341"/>
      <c r="AX604" s="341"/>
      <c r="AY604" s="341"/>
      <c r="AZ604" s="341"/>
      <c r="BA604" s="344"/>
      <c r="BB604" s="395"/>
      <c r="BC604" s="344"/>
      <c r="BD604" s="344"/>
      <c r="BE604" s="344"/>
      <c r="BF604" s="344"/>
      <c r="BG604" s="344"/>
      <c r="BH604" s="344"/>
      <c r="BI604" s="344"/>
      <c r="BJ604" s="344"/>
      <c r="BK604" s="344"/>
      <c r="BL604" s="344"/>
      <c r="BM604" s="344"/>
      <c r="BN604" s="344"/>
      <c r="BO604" s="344"/>
      <c r="BP604" s="344"/>
      <c r="BQ604" s="344"/>
      <c r="BR604" s="344"/>
      <c r="BS604" s="344"/>
      <c r="BT604" s="344"/>
      <c r="BU604" s="344"/>
      <c r="BV604" s="344"/>
      <c r="BW604" s="344"/>
      <c r="BX604" s="344"/>
      <c r="BY604" s="344"/>
      <c r="BZ604" s="344"/>
      <c r="CA604" s="344"/>
      <c r="CB604" s="344"/>
      <c r="CC604" s="344"/>
      <c r="CD604" s="344"/>
      <c r="CE604" s="344"/>
      <c r="CF604" s="344"/>
      <c r="CG604" s="344"/>
      <c r="CH604" s="344"/>
      <c r="CI604" s="344"/>
      <c r="CJ604" s="344"/>
      <c r="CK604" s="344"/>
      <c r="CL604" s="344"/>
      <c r="CM604" s="344"/>
      <c r="CN604" s="344"/>
      <c r="CO604" s="344"/>
      <c r="CP604" s="344"/>
      <c r="CQ604" s="344"/>
      <c r="CR604" s="344"/>
      <c r="CS604" s="344"/>
      <c r="CT604" s="344"/>
      <c r="CU604" s="344"/>
      <c r="CV604" s="344"/>
      <c r="CW604" s="344"/>
      <c r="CX604" s="344"/>
      <c r="CY604" s="344"/>
      <c r="CZ604" s="344"/>
    </row>
    <row r="605" s="348" customFormat="true" ht="25.15" customHeight="true" x14ac:dyDescent="0.2">
      <c r="C605" s="1028"/>
      <c r="D605" s="1020"/>
      <c r="E605" s="561"/>
      <c r="F605" s="561"/>
      <c r="G605" s="561"/>
      <c r="H605" s="1028"/>
      <c r="I605" s="1020"/>
      <c r="J605" s="561"/>
      <c r="K605" s="561"/>
      <c r="L605" s="561"/>
      <c r="M605" s="1028"/>
      <c r="N605" s="1020"/>
      <c r="O605" s="561"/>
      <c r="P605" s="561"/>
      <c r="Q605" s="561"/>
      <c r="Z605" s="341"/>
      <c r="AA605" s="341"/>
      <c r="AB605" s="341"/>
      <c r="AC605" s="341"/>
      <c r="AD605" s="341"/>
      <c r="AE605" s="341"/>
      <c r="AF605" s="341"/>
      <c r="AG605" s="341"/>
      <c r="AH605" s="341"/>
      <c r="AI605" s="341"/>
      <c r="AJ605" s="341"/>
      <c r="AK605" s="341"/>
      <c r="AL605" s="341"/>
      <c r="AM605" s="341"/>
      <c r="AN605" s="341"/>
      <c r="AO605" s="341"/>
      <c r="AP605" s="341"/>
      <c r="AQ605" s="341"/>
      <c r="AR605" s="341"/>
      <c r="AS605" s="341"/>
      <c r="AT605" s="341"/>
      <c r="AU605" s="341"/>
      <c r="AV605" s="341"/>
      <c r="AW605" s="341"/>
      <c r="AX605" s="341"/>
      <c r="AY605" s="341"/>
      <c r="AZ605" s="341"/>
      <c r="BA605" s="344"/>
      <c r="BB605" s="395"/>
      <c r="BC605" s="344"/>
      <c r="BD605" s="344"/>
      <c r="BE605" s="344"/>
      <c r="BF605" s="344"/>
      <c r="BG605" s="344"/>
      <c r="BH605" s="344"/>
      <c r="BI605" s="344"/>
      <c r="BJ605" s="344"/>
      <c r="BK605" s="344"/>
      <c r="BL605" s="344"/>
      <c r="BM605" s="344"/>
      <c r="BN605" s="344"/>
      <c r="BO605" s="344"/>
      <c r="BP605" s="344"/>
      <c r="BQ605" s="344"/>
      <c r="BR605" s="344"/>
      <c r="BS605" s="344"/>
      <c r="BT605" s="344"/>
      <c r="BU605" s="344"/>
      <c r="BV605" s="344"/>
      <c r="BW605" s="344"/>
      <c r="BX605" s="344"/>
      <c r="BY605" s="344"/>
      <c r="BZ605" s="344"/>
      <c r="CA605" s="344"/>
      <c r="CB605" s="344"/>
      <c r="CC605" s="344"/>
      <c r="CD605" s="344"/>
      <c r="CE605" s="344"/>
      <c r="CF605" s="344"/>
      <c r="CG605" s="344"/>
      <c r="CH605" s="344"/>
      <c r="CI605" s="344"/>
      <c r="CJ605" s="344"/>
      <c r="CK605" s="344"/>
      <c r="CL605" s="344"/>
      <c r="CM605" s="344"/>
      <c r="CN605" s="344"/>
      <c r="CO605" s="344"/>
      <c r="CP605" s="344"/>
      <c r="CQ605" s="344"/>
      <c r="CR605" s="344"/>
      <c r="CS605" s="344"/>
      <c r="CT605" s="344"/>
      <c r="CU605" s="344"/>
      <c r="CV605" s="344"/>
      <c r="CW605" s="344"/>
      <c r="CX605" s="344"/>
      <c r="CY605" s="344"/>
      <c r="CZ605" s="344"/>
    </row>
    <row r="606" s="348" customFormat="true" ht="25.15" customHeight="true" x14ac:dyDescent="0.2">
      <c r="C606" s="1028"/>
      <c r="D606" s="1020"/>
      <c r="E606" s="561"/>
      <c r="F606" s="561"/>
      <c r="G606" s="561"/>
      <c r="H606" s="1028"/>
      <c r="I606" s="1020"/>
      <c r="J606" s="561"/>
      <c r="K606" s="561"/>
      <c r="L606" s="561"/>
      <c r="M606" s="1028"/>
      <c r="N606" s="1020"/>
      <c r="O606" s="561"/>
      <c r="P606" s="561"/>
      <c r="Q606" s="561"/>
      <c r="Z606" s="341"/>
      <c r="AA606" s="341"/>
      <c r="AB606" s="341"/>
      <c r="AC606" s="341"/>
      <c r="AD606" s="341"/>
      <c r="AE606" s="341"/>
      <c r="AF606" s="341"/>
      <c r="AG606" s="341"/>
      <c r="AH606" s="341"/>
      <c r="AI606" s="341"/>
      <c r="AJ606" s="341"/>
      <c r="AK606" s="341"/>
      <c r="AL606" s="341"/>
      <c r="AM606" s="341"/>
      <c r="AN606" s="341"/>
      <c r="AO606" s="341"/>
      <c r="AP606" s="341"/>
      <c r="AQ606" s="341"/>
      <c r="AR606" s="341"/>
      <c r="AS606" s="341"/>
      <c r="AT606" s="341"/>
      <c r="AU606" s="341"/>
      <c r="AV606" s="341"/>
      <c r="AW606" s="341"/>
      <c r="AX606" s="341"/>
      <c r="AY606" s="341"/>
      <c r="AZ606" s="341"/>
      <c r="BA606" s="344"/>
      <c r="BB606" s="395"/>
      <c r="BC606" s="344"/>
      <c r="BD606" s="344"/>
      <c r="BE606" s="344"/>
      <c r="BF606" s="344"/>
      <c r="BG606" s="344"/>
      <c r="BH606" s="344"/>
      <c r="BI606" s="344"/>
      <c r="BJ606" s="344"/>
      <c r="BK606" s="344"/>
      <c r="BL606" s="344"/>
      <c r="BM606" s="344"/>
      <c r="BN606" s="344"/>
      <c r="BO606" s="344"/>
      <c r="BP606" s="344"/>
      <c r="BQ606" s="344"/>
      <c r="BR606" s="344"/>
      <c r="BS606" s="344"/>
      <c r="BT606" s="344"/>
      <c r="BU606" s="344"/>
      <c r="BV606" s="344"/>
      <c r="BW606" s="344"/>
      <c r="BX606" s="344"/>
      <c r="BY606" s="344"/>
      <c r="BZ606" s="344"/>
      <c r="CA606" s="344"/>
      <c r="CB606" s="344"/>
      <c r="CC606" s="344"/>
      <c r="CD606" s="344"/>
      <c r="CE606" s="344"/>
      <c r="CF606" s="344"/>
      <c r="CG606" s="344"/>
      <c r="CH606" s="344"/>
      <c r="CI606" s="344"/>
      <c r="CJ606" s="344"/>
      <c r="CK606" s="344"/>
      <c r="CL606" s="344"/>
      <c r="CM606" s="344"/>
      <c r="CN606" s="344"/>
      <c r="CO606" s="344"/>
      <c r="CP606" s="344"/>
      <c r="CQ606" s="344"/>
      <c r="CR606" s="344"/>
      <c r="CS606" s="344"/>
      <c r="CT606" s="344"/>
      <c r="CU606" s="344"/>
      <c r="CV606" s="344"/>
      <c r="CW606" s="344"/>
      <c r="CX606" s="344"/>
      <c r="CY606" s="344"/>
      <c r="CZ606" s="344"/>
    </row>
    <row r="607" s="348" customFormat="true" ht="25.15" customHeight="true" x14ac:dyDescent="0.2">
      <c r="C607" s="1028"/>
      <c r="D607" s="1020"/>
      <c r="E607" s="561"/>
      <c r="F607" s="561"/>
      <c r="G607" s="561"/>
      <c r="H607" s="1028"/>
      <c r="I607" s="1020"/>
      <c r="J607" s="561"/>
      <c r="K607" s="561"/>
      <c r="L607" s="561"/>
      <c r="M607" s="1028"/>
      <c r="N607" s="1020"/>
      <c r="O607" s="561"/>
      <c r="P607" s="561"/>
      <c r="Q607" s="561"/>
      <c r="Z607" s="341"/>
      <c r="AA607" s="341"/>
      <c r="AB607" s="341"/>
      <c r="AC607" s="341"/>
      <c r="AD607" s="341"/>
      <c r="AE607" s="341"/>
      <c r="AF607" s="341"/>
      <c r="AG607" s="341"/>
      <c r="AH607" s="341"/>
      <c r="AI607" s="341"/>
      <c r="AJ607" s="341"/>
      <c r="AK607" s="341"/>
      <c r="AL607" s="341"/>
      <c r="AM607" s="341"/>
      <c r="AN607" s="341"/>
      <c r="AO607" s="341"/>
      <c r="AP607" s="341"/>
      <c r="AQ607" s="341"/>
      <c r="AR607" s="341"/>
      <c r="AS607" s="341"/>
      <c r="AT607" s="341"/>
      <c r="AU607" s="341"/>
      <c r="AV607" s="341"/>
      <c r="AW607" s="341"/>
      <c r="AX607" s="341"/>
      <c r="AY607" s="341"/>
      <c r="AZ607" s="341"/>
      <c r="BA607" s="344"/>
      <c r="BB607" s="395"/>
      <c r="BC607" s="344"/>
      <c r="BD607" s="344"/>
      <c r="BE607" s="344"/>
      <c r="BF607" s="344"/>
      <c r="BG607" s="344"/>
      <c r="BH607" s="344"/>
      <c r="BI607" s="344"/>
      <c r="BJ607" s="344"/>
      <c r="BK607" s="344"/>
      <c r="BL607" s="344"/>
      <c r="BM607" s="344"/>
      <c r="BN607" s="344"/>
      <c r="BO607" s="344"/>
      <c r="BP607" s="344"/>
      <c r="BQ607" s="344"/>
      <c r="BR607" s="344"/>
      <c r="BS607" s="344"/>
      <c r="BT607" s="344"/>
      <c r="BU607" s="344"/>
      <c r="BV607" s="344"/>
      <c r="BW607" s="344"/>
      <c r="BX607" s="344"/>
      <c r="BY607" s="344"/>
      <c r="BZ607" s="344"/>
      <c r="CA607" s="344"/>
      <c r="CB607" s="344"/>
      <c r="CC607" s="344"/>
      <c r="CD607" s="344"/>
      <c r="CE607" s="344"/>
      <c r="CF607" s="344"/>
      <c r="CG607" s="344"/>
      <c r="CH607" s="344"/>
      <c r="CI607" s="344"/>
      <c r="CJ607" s="344"/>
      <c r="CK607" s="344"/>
      <c r="CL607" s="344"/>
      <c r="CM607" s="344"/>
      <c r="CN607" s="344"/>
      <c r="CO607" s="344"/>
      <c r="CP607" s="344"/>
      <c r="CQ607" s="344"/>
      <c r="CR607" s="344"/>
      <c r="CS607" s="344"/>
      <c r="CT607" s="344"/>
      <c r="CU607" s="344"/>
      <c r="CV607" s="344"/>
      <c r="CW607" s="344"/>
      <c r="CX607" s="344"/>
      <c r="CY607" s="344"/>
      <c r="CZ607" s="344"/>
    </row>
    <row r="608" s="348" customFormat="true" ht="25.15" customHeight="true" x14ac:dyDescent="0.2">
      <c r="C608" s="1028"/>
      <c r="D608" s="1020"/>
      <c r="E608" s="561"/>
      <c r="F608" s="561"/>
      <c r="G608" s="561"/>
      <c r="H608" s="1028"/>
      <c r="I608" s="1020"/>
      <c r="J608" s="561"/>
      <c r="K608" s="561"/>
      <c r="L608" s="561"/>
      <c r="M608" s="1028"/>
      <c r="N608" s="1020"/>
      <c r="O608" s="561"/>
      <c r="P608" s="561"/>
      <c r="Q608" s="561"/>
      <c r="Z608" s="341"/>
      <c r="AA608" s="341"/>
      <c r="AB608" s="341"/>
      <c r="AC608" s="341"/>
      <c r="AD608" s="341"/>
      <c r="AE608" s="341"/>
      <c r="AF608" s="341"/>
      <c r="AG608" s="341"/>
      <c r="AH608" s="341"/>
      <c r="AI608" s="341"/>
      <c r="AJ608" s="341"/>
      <c r="AK608" s="341"/>
      <c r="AL608" s="341"/>
      <c r="AM608" s="341"/>
      <c r="AN608" s="341"/>
      <c r="AO608" s="341"/>
      <c r="AP608" s="341"/>
      <c r="AQ608" s="341"/>
      <c r="AR608" s="341"/>
      <c r="AS608" s="341"/>
      <c r="AT608" s="341"/>
      <c r="AU608" s="341"/>
      <c r="AV608" s="341"/>
      <c r="AW608" s="341"/>
      <c r="AX608" s="341"/>
      <c r="AY608" s="341"/>
      <c r="AZ608" s="341"/>
      <c r="BA608" s="344"/>
      <c r="BB608" s="395"/>
      <c r="BC608" s="344"/>
      <c r="BD608" s="344"/>
      <c r="BE608" s="344"/>
      <c r="BF608" s="344"/>
      <c r="BG608" s="344"/>
      <c r="BH608" s="344"/>
      <c r="BI608" s="344"/>
      <c r="BJ608" s="344"/>
      <c r="BK608" s="344"/>
      <c r="BL608" s="344"/>
      <c r="BM608" s="344"/>
      <c r="BN608" s="344"/>
      <c r="BO608" s="344"/>
      <c r="BP608" s="344"/>
      <c r="BQ608" s="344"/>
      <c r="BR608" s="344"/>
      <c r="BS608" s="344"/>
      <c r="BT608" s="344"/>
      <c r="BU608" s="344"/>
      <c r="BV608" s="344"/>
      <c r="BW608" s="344"/>
      <c r="BX608" s="344"/>
      <c r="BY608" s="344"/>
      <c r="BZ608" s="344"/>
      <c r="CA608" s="344"/>
      <c r="CB608" s="344"/>
      <c r="CC608" s="344"/>
      <c r="CD608" s="344"/>
      <c r="CE608" s="344"/>
      <c r="CF608" s="344"/>
      <c r="CG608" s="344"/>
      <c r="CH608" s="344"/>
      <c r="CI608" s="344"/>
      <c r="CJ608" s="344"/>
      <c r="CK608" s="344"/>
      <c r="CL608" s="344"/>
      <c r="CM608" s="344"/>
      <c r="CN608" s="344"/>
      <c r="CO608" s="344"/>
      <c r="CP608" s="344"/>
      <c r="CQ608" s="344"/>
      <c r="CR608" s="344"/>
      <c r="CS608" s="344"/>
      <c r="CT608" s="344"/>
      <c r="CU608" s="344"/>
      <c r="CV608" s="344"/>
      <c r="CW608" s="344"/>
      <c r="CX608" s="344"/>
      <c r="CY608" s="344"/>
      <c r="CZ608" s="344"/>
    </row>
    <row r="609" s="348" customFormat="true" ht="25.15" customHeight="true" x14ac:dyDescent="0.2">
      <c r="C609" s="1028"/>
      <c r="D609" s="1020"/>
      <c r="E609" s="561"/>
      <c r="F609" s="561"/>
      <c r="G609" s="561"/>
      <c r="H609" s="1028"/>
      <c r="I609" s="1020"/>
      <c r="J609" s="561"/>
      <c r="K609" s="561"/>
      <c r="L609" s="561"/>
      <c r="M609" s="1028"/>
      <c r="N609" s="1020"/>
      <c r="O609" s="561"/>
      <c r="P609" s="561"/>
      <c r="Q609" s="561"/>
      <c r="Z609" s="341"/>
      <c r="AA609" s="341"/>
      <c r="AB609" s="341"/>
      <c r="AC609" s="341"/>
      <c r="AD609" s="341"/>
      <c r="AE609" s="341"/>
      <c r="AF609" s="341"/>
      <c r="AG609" s="341"/>
      <c r="AH609" s="341"/>
      <c r="AI609" s="341"/>
      <c r="AJ609" s="341"/>
      <c r="AK609" s="341"/>
      <c r="AL609" s="341"/>
      <c r="AM609" s="341"/>
      <c r="AN609" s="341"/>
      <c r="AO609" s="341"/>
      <c r="AP609" s="341"/>
      <c r="AQ609" s="341"/>
      <c r="AR609" s="341"/>
      <c r="AS609" s="341"/>
      <c r="AT609" s="341"/>
      <c r="AU609" s="341"/>
      <c r="AV609" s="341"/>
      <c r="AW609" s="341"/>
      <c r="AX609" s="341"/>
      <c r="AY609" s="341"/>
      <c r="AZ609" s="341"/>
      <c r="BA609" s="344"/>
      <c r="BB609" s="395"/>
      <c r="BC609" s="344"/>
      <c r="BD609" s="344"/>
      <c r="BE609" s="344"/>
      <c r="BF609" s="344"/>
      <c r="BG609" s="344"/>
      <c r="BH609" s="344"/>
      <c r="BI609" s="344"/>
      <c r="BJ609" s="344"/>
      <c r="BK609" s="344"/>
      <c r="BL609" s="344"/>
      <c r="BM609" s="344"/>
      <c r="BN609" s="344"/>
      <c r="BO609" s="344"/>
      <c r="BP609" s="344"/>
      <c r="BQ609" s="344"/>
      <c r="BR609" s="344"/>
      <c r="BS609" s="344"/>
      <c r="BT609" s="344"/>
      <c r="BU609" s="344"/>
      <c r="BV609" s="344"/>
      <c r="BW609" s="344"/>
      <c r="BX609" s="344"/>
      <c r="BY609" s="344"/>
      <c r="BZ609" s="344"/>
      <c r="CA609" s="344"/>
      <c r="CB609" s="344"/>
      <c r="CC609" s="344"/>
      <c r="CD609" s="344"/>
      <c r="CE609" s="344"/>
      <c r="CF609" s="344"/>
      <c r="CG609" s="344"/>
      <c r="CH609" s="344"/>
      <c r="CI609" s="344"/>
      <c r="CJ609" s="344"/>
      <c r="CK609" s="344"/>
      <c r="CL609" s="344"/>
      <c r="CM609" s="344"/>
      <c r="CN609" s="344"/>
      <c r="CO609" s="344"/>
      <c r="CP609" s="344"/>
      <c r="CQ609" s="344"/>
      <c r="CR609" s="344"/>
      <c r="CS609" s="344"/>
      <c r="CT609" s="344"/>
      <c r="CU609" s="344"/>
      <c r="CV609" s="344"/>
      <c r="CW609" s="344"/>
      <c r="CX609" s="344"/>
      <c r="CY609" s="344"/>
      <c r="CZ609" s="344"/>
    </row>
    <row r="610" s="348" customFormat="true" ht="25.15" customHeight="true" x14ac:dyDescent="0.2">
      <c r="C610" s="1028"/>
      <c r="D610" s="1020"/>
      <c r="E610" s="561"/>
      <c r="F610" s="561"/>
      <c r="G610" s="561"/>
      <c r="H610" s="1028"/>
      <c r="I610" s="1020"/>
      <c r="J610" s="561"/>
      <c r="K610" s="561"/>
      <c r="L610" s="561"/>
      <c r="M610" s="1028"/>
      <c r="N610" s="1020"/>
      <c r="O610" s="561"/>
      <c r="P610" s="561"/>
      <c r="Q610" s="561"/>
      <c r="Z610" s="341"/>
      <c r="AA610" s="341"/>
      <c r="AB610" s="341"/>
      <c r="AC610" s="341"/>
      <c r="AD610" s="341"/>
      <c r="AE610" s="341"/>
      <c r="AF610" s="341"/>
      <c r="AG610" s="341"/>
      <c r="AH610" s="341"/>
      <c r="AI610" s="341"/>
      <c r="AJ610" s="341"/>
      <c r="AK610" s="341"/>
      <c r="AL610" s="341"/>
      <c r="AM610" s="341"/>
      <c r="AN610" s="341"/>
      <c r="AO610" s="341"/>
      <c r="AP610" s="341"/>
      <c r="AQ610" s="341"/>
      <c r="AR610" s="341"/>
      <c r="AS610" s="341"/>
      <c r="AT610" s="341"/>
      <c r="AU610" s="341"/>
      <c r="AV610" s="341"/>
      <c r="AW610" s="341"/>
      <c r="AX610" s="341"/>
      <c r="AY610" s="341"/>
      <c r="AZ610" s="341"/>
      <c r="BA610" s="344"/>
      <c r="BB610" s="395"/>
      <c r="BC610" s="344"/>
      <c r="BD610" s="344"/>
      <c r="BE610" s="344"/>
      <c r="BF610" s="344"/>
      <c r="BG610" s="344"/>
      <c r="BH610" s="344"/>
      <c r="BI610" s="344"/>
      <c r="BJ610" s="344"/>
      <c r="BK610" s="344"/>
      <c r="BL610" s="344"/>
      <c r="BM610" s="344"/>
      <c r="BN610" s="344"/>
      <c r="BO610" s="344"/>
      <c r="BP610" s="344"/>
      <c r="BQ610" s="344"/>
      <c r="BR610" s="344"/>
      <c r="BS610" s="344"/>
      <c r="BT610" s="344"/>
      <c r="BU610" s="344"/>
      <c r="BV610" s="344"/>
      <c r="BW610" s="344"/>
      <c r="BX610" s="344"/>
      <c r="BY610" s="344"/>
      <c r="BZ610" s="344"/>
      <c r="CA610" s="344"/>
      <c r="CB610" s="344"/>
      <c r="CC610" s="344"/>
      <c r="CD610" s="344"/>
      <c r="CE610" s="344"/>
      <c r="CF610" s="344"/>
      <c r="CG610" s="344"/>
      <c r="CH610" s="344"/>
      <c r="CI610" s="344"/>
      <c r="CJ610" s="344"/>
      <c r="CK610" s="344"/>
      <c r="CL610" s="344"/>
      <c r="CM610" s="344"/>
      <c r="CN610" s="344"/>
      <c r="CO610" s="344"/>
      <c r="CP610" s="344"/>
      <c r="CQ610" s="344"/>
      <c r="CR610" s="344"/>
      <c r="CS610" s="344"/>
      <c r="CT610" s="344"/>
      <c r="CU610" s="344"/>
      <c r="CV610" s="344"/>
      <c r="CW610" s="344"/>
      <c r="CX610" s="344"/>
      <c r="CY610" s="344"/>
      <c r="CZ610" s="344"/>
    </row>
    <row r="611" s="348" customFormat="true" ht="25.15" customHeight="true" x14ac:dyDescent="0.2">
      <c r="C611" s="1028"/>
      <c r="D611" s="1020"/>
      <c r="E611" s="561"/>
      <c r="F611" s="561"/>
      <c r="G611" s="561"/>
      <c r="H611" s="1028"/>
      <c r="I611" s="1020"/>
      <c r="J611" s="561"/>
      <c r="K611" s="561"/>
      <c r="L611" s="561"/>
      <c r="M611" s="1028"/>
      <c r="N611" s="1020"/>
      <c r="O611" s="561"/>
      <c r="P611" s="561"/>
      <c r="Q611" s="561"/>
      <c r="Z611" s="341"/>
      <c r="AA611" s="341"/>
      <c r="AB611" s="341"/>
      <c r="AC611" s="341"/>
      <c r="AD611" s="341"/>
      <c r="AE611" s="341"/>
      <c r="AF611" s="341"/>
      <c r="AG611" s="341"/>
      <c r="AH611" s="341"/>
      <c r="AI611" s="341"/>
      <c r="AJ611" s="341"/>
      <c r="AK611" s="341"/>
      <c r="AL611" s="341"/>
      <c r="AM611" s="341"/>
      <c r="AN611" s="341"/>
      <c r="AO611" s="341"/>
      <c r="AP611" s="341"/>
      <c r="AQ611" s="341"/>
      <c r="AR611" s="341"/>
      <c r="AS611" s="341"/>
      <c r="AT611" s="341"/>
      <c r="AU611" s="341"/>
      <c r="AV611" s="341"/>
      <c r="AW611" s="341"/>
      <c r="AX611" s="341"/>
      <c r="AY611" s="341"/>
      <c r="AZ611" s="341"/>
      <c r="BA611" s="344"/>
      <c r="BB611" s="395"/>
      <c r="BC611" s="344"/>
      <c r="BD611" s="344"/>
      <c r="BE611" s="344"/>
      <c r="BF611" s="344"/>
      <c r="BG611" s="344"/>
      <c r="BH611" s="344"/>
      <c r="BI611" s="344"/>
      <c r="BJ611" s="344"/>
      <c r="BK611" s="344"/>
      <c r="BL611" s="344"/>
      <c r="BM611" s="344"/>
      <c r="BN611" s="344"/>
      <c r="BO611" s="344"/>
      <c r="BP611" s="344"/>
      <c r="BQ611" s="344"/>
      <c r="BR611" s="344"/>
      <c r="BS611" s="344"/>
      <c r="BT611" s="344"/>
      <c r="BU611" s="344"/>
      <c r="BV611" s="344"/>
      <c r="BW611" s="344"/>
      <c r="BX611" s="344"/>
      <c r="BY611" s="344"/>
      <c r="BZ611" s="344"/>
      <c r="CA611" s="344"/>
      <c r="CB611" s="344"/>
      <c r="CC611" s="344"/>
      <c r="CD611" s="344"/>
      <c r="CE611" s="344"/>
      <c r="CF611" s="344"/>
      <c r="CG611" s="344"/>
      <c r="CH611" s="344"/>
      <c r="CI611" s="344"/>
      <c r="CJ611" s="344"/>
      <c r="CK611" s="344"/>
      <c r="CL611" s="344"/>
      <c r="CM611" s="344"/>
      <c r="CN611" s="344"/>
      <c r="CO611" s="344"/>
      <c r="CP611" s="344"/>
      <c r="CQ611" s="344"/>
      <c r="CR611" s="344"/>
      <c r="CS611" s="344"/>
      <c r="CT611" s="344"/>
      <c r="CU611" s="344"/>
      <c r="CV611" s="344"/>
      <c r="CW611" s="344"/>
      <c r="CX611" s="344"/>
      <c r="CY611" s="344"/>
      <c r="CZ611" s="344"/>
    </row>
    <row r="612" s="348" customFormat="true" ht="25.15" customHeight="true" x14ac:dyDescent="0.2">
      <c r="C612" s="1028"/>
      <c r="D612" s="1020"/>
      <c r="E612" s="561"/>
      <c r="F612" s="561"/>
      <c r="G612" s="561"/>
      <c r="H612" s="1028"/>
      <c r="I612" s="1020"/>
      <c r="J612" s="561"/>
      <c r="K612" s="561"/>
      <c r="L612" s="561"/>
      <c r="M612" s="1028"/>
      <c r="N612" s="1020"/>
      <c r="O612" s="561"/>
      <c r="P612" s="561"/>
      <c r="Q612" s="561"/>
      <c r="Z612" s="341"/>
      <c r="AA612" s="341"/>
      <c r="AB612" s="341"/>
      <c r="AC612" s="341"/>
      <c r="AD612" s="341"/>
      <c r="AE612" s="341"/>
      <c r="AF612" s="341"/>
      <c r="AG612" s="341"/>
      <c r="AH612" s="341"/>
      <c r="AI612" s="341"/>
      <c r="AJ612" s="341"/>
      <c r="AK612" s="341"/>
      <c r="AL612" s="341"/>
      <c r="AM612" s="341"/>
      <c r="AN612" s="341"/>
      <c r="AO612" s="341"/>
      <c r="AP612" s="341"/>
      <c r="AQ612" s="341"/>
      <c r="AR612" s="341"/>
      <c r="AS612" s="341"/>
      <c r="AT612" s="341"/>
      <c r="AU612" s="341"/>
      <c r="AV612" s="341"/>
      <c r="AW612" s="341"/>
      <c r="AX612" s="341"/>
      <c r="AY612" s="341"/>
      <c r="AZ612" s="341"/>
      <c r="BA612" s="344"/>
      <c r="BB612" s="395"/>
      <c r="BC612" s="344"/>
      <c r="BD612" s="344"/>
      <c r="BE612" s="344"/>
      <c r="BF612" s="344"/>
      <c r="BG612" s="344"/>
      <c r="BH612" s="344"/>
      <c r="BI612" s="344"/>
      <c r="BJ612" s="344"/>
      <c r="BK612" s="344"/>
      <c r="BL612" s="344"/>
      <c r="BM612" s="344"/>
      <c r="BN612" s="344"/>
      <c r="BO612" s="344"/>
      <c r="BP612" s="344"/>
      <c r="BQ612" s="344"/>
      <c r="BR612" s="344"/>
      <c r="BS612" s="344"/>
      <c r="BT612" s="344"/>
      <c r="BU612" s="344"/>
      <c r="BV612" s="344"/>
      <c r="BW612" s="344"/>
      <c r="BX612" s="344"/>
      <c r="BY612" s="344"/>
      <c r="BZ612" s="344"/>
      <c r="CA612" s="344"/>
      <c r="CB612" s="344"/>
      <c r="CC612" s="344"/>
      <c r="CD612" s="344"/>
      <c r="CE612" s="344"/>
      <c r="CF612" s="344"/>
      <c r="CG612" s="344"/>
      <c r="CH612" s="344"/>
      <c r="CI612" s="344"/>
      <c r="CJ612" s="344"/>
      <c r="CK612" s="344"/>
      <c r="CL612" s="344"/>
      <c r="CM612" s="344"/>
      <c r="CN612" s="344"/>
      <c r="CO612" s="344"/>
      <c r="CP612" s="344"/>
      <c r="CQ612" s="344"/>
      <c r="CR612" s="344"/>
      <c r="CS612" s="344"/>
      <c r="CT612" s="344"/>
      <c r="CU612" s="344"/>
      <c r="CV612" s="344"/>
      <c r="CW612" s="344"/>
      <c r="CX612" s="344"/>
      <c r="CY612" s="344"/>
      <c r="CZ612" s="344"/>
    </row>
    <row r="613" s="348" customFormat="true" ht="25.15" customHeight="true" x14ac:dyDescent="0.2">
      <c r="C613" s="1028"/>
      <c r="D613" s="1020"/>
      <c r="E613" s="561"/>
      <c r="F613" s="561"/>
      <c r="G613" s="561"/>
      <c r="H613" s="1028"/>
      <c r="I613" s="1020"/>
      <c r="J613" s="561"/>
      <c r="K613" s="561"/>
      <c r="L613" s="561"/>
      <c r="M613" s="1028"/>
      <c r="N613" s="1020"/>
      <c r="O613" s="561"/>
      <c r="P613" s="561"/>
      <c r="Q613" s="561"/>
      <c r="Z613" s="341"/>
      <c r="AA613" s="341"/>
      <c r="AB613" s="341"/>
      <c r="AC613" s="341"/>
      <c r="AD613" s="341"/>
      <c r="AE613" s="341"/>
      <c r="AF613" s="341"/>
      <c r="AG613" s="341"/>
      <c r="AH613" s="341"/>
      <c r="AI613" s="341"/>
      <c r="AJ613" s="341"/>
      <c r="AK613" s="341"/>
      <c r="AL613" s="341"/>
      <c r="AM613" s="341"/>
      <c r="AN613" s="341"/>
      <c r="AO613" s="341"/>
      <c r="AP613" s="341"/>
      <c r="AQ613" s="341"/>
      <c r="AR613" s="341"/>
      <c r="AS613" s="341"/>
      <c r="AT613" s="341"/>
      <c r="AU613" s="341"/>
      <c r="AV613" s="341"/>
      <c r="AW613" s="341"/>
      <c r="AX613" s="341"/>
      <c r="AY613" s="341"/>
      <c r="AZ613" s="341"/>
      <c r="BA613" s="344"/>
      <c r="BB613" s="395"/>
      <c r="BC613" s="344"/>
      <c r="BD613" s="344"/>
      <c r="BE613" s="344"/>
      <c r="BF613" s="344"/>
      <c r="BG613" s="344"/>
      <c r="BH613" s="344"/>
      <c r="BI613" s="344"/>
      <c r="BJ613" s="344"/>
      <c r="BK613" s="344"/>
      <c r="BL613" s="344"/>
      <c r="BM613" s="344"/>
      <c r="BN613" s="344"/>
      <c r="BO613" s="344"/>
      <c r="BP613" s="344"/>
      <c r="BQ613" s="344"/>
      <c r="BR613" s="344"/>
      <c r="BS613" s="344"/>
      <c r="BT613" s="344"/>
      <c r="BU613" s="344"/>
      <c r="BV613" s="344"/>
      <c r="BW613" s="344"/>
      <c r="BX613" s="344"/>
      <c r="BY613" s="344"/>
      <c r="BZ613" s="344"/>
      <c r="CA613" s="344"/>
      <c r="CB613" s="344"/>
      <c r="CC613" s="344"/>
      <c r="CD613" s="344"/>
      <c r="CE613" s="344"/>
      <c r="CF613" s="344"/>
      <c r="CG613" s="344"/>
      <c r="CH613" s="344"/>
      <c r="CI613" s="344"/>
      <c r="CJ613" s="344"/>
      <c r="CK613" s="344"/>
      <c r="CL613" s="344"/>
      <c r="CM613" s="344"/>
      <c r="CN613" s="344"/>
      <c r="CO613" s="344"/>
      <c r="CP613" s="344"/>
      <c r="CQ613" s="344"/>
      <c r="CR613" s="344"/>
      <c r="CS613" s="344"/>
      <c r="CT613" s="344"/>
      <c r="CU613" s="344"/>
      <c r="CV613" s="344"/>
      <c r="CW613" s="344"/>
      <c r="CX613" s="344"/>
      <c r="CY613" s="344"/>
      <c r="CZ613" s="344"/>
    </row>
    <row r="614" s="348" customFormat="true" ht="25.15" customHeight="true" x14ac:dyDescent="0.2">
      <c r="C614" s="1028"/>
      <c r="D614" s="1020"/>
      <c r="E614" s="561"/>
      <c r="F614" s="561"/>
      <c r="G614" s="561"/>
      <c r="H614" s="1028"/>
      <c r="I614" s="1020"/>
      <c r="J614" s="561"/>
      <c r="K614" s="561"/>
      <c r="L614" s="561"/>
      <c r="M614" s="1028"/>
      <c r="N614" s="1020"/>
      <c r="O614" s="561"/>
      <c r="P614" s="561"/>
      <c r="Q614" s="561"/>
      <c r="Z614" s="341"/>
      <c r="AA614" s="341"/>
      <c r="AB614" s="341"/>
      <c r="AC614" s="341"/>
      <c r="AD614" s="341"/>
      <c r="AE614" s="341"/>
      <c r="AF614" s="341"/>
      <c r="AG614" s="341"/>
      <c r="AH614" s="341"/>
      <c r="AI614" s="341"/>
      <c r="AJ614" s="341"/>
      <c r="AK614" s="341"/>
      <c r="AL614" s="341"/>
      <c r="AM614" s="341"/>
      <c r="AN614" s="341"/>
      <c r="AO614" s="341"/>
      <c r="AP614" s="341"/>
      <c r="AQ614" s="341"/>
      <c r="AR614" s="341"/>
      <c r="AS614" s="341"/>
      <c r="AT614" s="341"/>
      <c r="AU614" s="341"/>
      <c r="AV614" s="341"/>
      <c r="AW614" s="341"/>
      <c r="AX614" s="341"/>
      <c r="AY614" s="341"/>
      <c r="AZ614" s="341"/>
      <c r="BA614" s="344"/>
      <c r="BB614" s="395"/>
      <c r="BC614" s="344"/>
      <c r="BD614" s="344"/>
      <c r="BE614" s="344"/>
      <c r="BF614" s="344"/>
      <c r="BG614" s="344"/>
      <c r="BH614" s="344"/>
      <c r="BI614" s="344"/>
      <c r="BJ614" s="344"/>
      <c r="BK614" s="344"/>
      <c r="BL614" s="344"/>
      <c r="BM614" s="344"/>
      <c r="BN614" s="344"/>
      <c r="BO614" s="344"/>
      <c r="BP614" s="344"/>
      <c r="BQ614" s="344"/>
      <c r="BR614" s="344"/>
      <c r="BS614" s="344"/>
      <c r="BT614" s="344"/>
      <c r="BU614" s="344"/>
      <c r="BV614" s="344"/>
      <c r="BW614" s="344"/>
      <c r="BX614" s="344"/>
      <c r="BY614" s="344"/>
      <c r="BZ614" s="344"/>
      <c r="CA614" s="344"/>
      <c r="CB614" s="344"/>
      <c r="CC614" s="344"/>
      <c r="CD614" s="344"/>
      <c r="CE614" s="344"/>
      <c r="CF614" s="344"/>
      <c r="CG614" s="344"/>
      <c r="CH614" s="344"/>
      <c r="CI614" s="344"/>
      <c r="CJ614" s="344"/>
      <c r="CK614" s="344"/>
      <c r="CL614" s="344"/>
      <c r="CM614" s="344"/>
      <c r="CN614" s="344"/>
      <c r="CO614" s="344"/>
      <c r="CP614" s="344"/>
      <c r="CQ614" s="344"/>
      <c r="CR614" s="344"/>
      <c r="CS614" s="344"/>
      <c r="CT614" s="344"/>
      <c r="CU614" s="344"/>
      <c r="CV614" s="344"/>
      <c r="CW614" s="344"/>
      <c r="CX614" s="344"/>
      <c r="CY614" s="344"/>
      <c r="CZ614" s="344"/>
    </row>
    <row r="615" s="348" customFormat="true" ht="25.15" customHeight="true" x14ac:dyDescent="0.2">
      <c r="C615" s="1028"/>
      <c r="D615" s="1020"/>
      <c r="E615" s="561"/>
      <c r="F615" s="561"/>
      <c r="G615" s="561"/>
      <c r="H615" s="1028"/>
      <c r="I615" s="1020"/>
      <c r="J615" s="561"/>
      <c r="K615" s="561"/>
      <c r="L615" s="561"/>
      <c r="M615" s="1028"/>
      <c r="N615" s="1020"/>
      <c r="O615" s="561"/>
      <c r="P615" s="561"/>
      <c r="Q615" s="561"/>
      <c r="Z615" s="341"/>
      <c r="AA615" s="341"/>
      <c r="AB615" s="341"/>
      <c r="AC615" s="341"/>
      <c r="AD615" s="341"/>
      <c r="AE615" s="341"/>
      <c r="AF615" s="341"/>
      <c r="AG615" s="341"/>
      <c r="AH615" s="341"/>
      <c r="AI615" s="341"/>
      <c r="AJ615" s="341"/>
      <c r="AK615" s="341"/>
      <c r="AL615" s="341"/>
      <c r="AM615" s="341"/>
      <c r="AN615" s="341"/>
      <c r="AO615" s="341"/>
      <c r="AP615" s="341"/>
      <c r="AQ615" s="341"/>
      <c r="AR615" s="341"/>
      <c r="AS615" s="341"/>
      <c r="AT615" s="341"/>
      <c r="AU615" s="341"/>
      <c r="AV615" s="341"/>
      <c r="AW615" s="341"/>
      <c r="AX615" s="341"/>
      <c r="AY615" s="341"/>
      <c r="AZ615" s="341"/>
      <c r="BA615" s="344"/>
      <c r="BB615" s="395"/>
      <c r="BC615" s="344"/>
      <c r="BD615" s="344"/>
      <c r="BE615" s="344"/>
      <c r="BF615" s="344"/>
      <c r="BG615" s="344"/>
      <c r="BH615" s="344"/>
      <c r="BI615" s="344"/>
      <c r="BJ615" s="344"/>
      <c r="BK615" s="344"/>
      <c r="BL615" s="344"/>
      <c r="BM615" s="344"/>
      <c r="BN615" s="344"/>
      <c r="BO615" s="344"/>
      <c r="BP615" s="344"/>
      <c r="BQ615" s="344"/>
      <c r="BR615" s="344"/>
      <c r="BS615" s="344"/>
      <c r="BT615" s="344"/>
      <c r="BU615" s="344"/>
      <c r="BV615" s="344"/>
      <c r="BW615" s="344"/>
      <c r="BX615" s="344"/>
      <c r="BY615" s="344"/>
      <c r="BZ615" s="344"/>
      <c r="CA615" s="344"/>
      <c r="CB615" s="344"/>
      <c r="CC615" s="344"/>
      <c r="CD615" s="344"/>
      <c r="CE615" s="344"/>
      <c r="CF615" s="344"/>
      <c r="CG615" s="344"/>
      <c r="CH615" s="344"/>
      <c r="CI615" s="344"/>
      <c r="CJ615" s="344"/>
      <c r="CK615" s="344"/>
      <c r="CL615" s="344"/>
      <c r="CM615" s="344"/>
      <c r="CN615" s="344"/>
      <c r="CO615" s="344"/>
      <c r="CP615" s="344"/>
      <c r="CQ615" s="344"/>
      <c r="CR615" s="344"/>
      <c r="CS615" s="344"/>
      <c r="CT615" s="344"/>
      <c r="CU615" s="344"/>
      <c r="CV615" s="344"/>
      <c r="CW615" s="344"/>
      <c r="CX615" s="344"/>
      <c r="CY615" s="344"/>
      <c r="CZ615" s="344"/>
    </row>
    <row r="616" s="348" customFormat="true" ht="25.15" customHeight="true" x14ac:dyDescent="0.2">
      <c r="C616" s="1028"/>
      <c r="D616" s="1020"/>
      <c r="E616" s="561"/>
      <c r="F616" s="561"/>
      <c r="G616" s="561"/>
      <c r="H616" s="1028"/>
      <c r="I616" s="1020"/>
      <c r="J616" s="561"/>
      <c r="K616" s="561"/>
      <c r="L616" s="561"/>
      <c r="M616" s="1028"/>
      <c r="N616" s="1020"/>
      <c r="O616" s="561"/>
      <c r="P616" s="561"/>
      <c r="Q616" s="561"/>
      <c r="Z616" s="341"/>
      <c r="AA616" s="341"/>
      <c r="AB616" s="341"/>
      <c r="AC616" s="341"/>
      <c r="AD616" s="341"/>
      <c r="AE616" s="341"/>
      <c r="AF616" s="341"/>
      <c r="AG616" s="341"/>
      <c r="AH616" s="341"/>
      <c r="AI616" s="341"/>
      <c r="AJ616" s="341"/>
      <c r="AK616" s="341"/>
      <c r="AL616" s="341"/>
      <c r="AM616" s="341"/>
      <c r="AN616" s="341"/>
      <c r="AO616" s="341"/>
      <c r="AP616" s="341"/>
      <c r="AQ616" s="341"/>
      <c r="AR616" s="341"/>
      <c r="AS616" s="341"/>
      <c r="AT616" s="341"/>
      <c r="AU616" s="341"/>
      <c r="AV616" s="341"/>
      <c r="AW616" s="341"/>
      <c r="AX616" s="341"/>
      <c r="AY616" s="341"/>
      <c r="AZ616" s="341"/>
      <c r="BA616" s="344"/>
      <c r="BB616" s="395"/>
      <c r="BC616" s="344"/>
      <c r="BD616" s="344"/>
      <c r="BE616" s="344"/>
      <c r="BF616" s="344"/>
      <c r="BG616" s="344"/>
      <c r="BH616" s="344"/>
      <c r="BI616" s="344"/>
      <c r="BJ616" s="344"/>
      <c r="BK616" s="344"/>
      <c r="BL616" s="344"/>
      <c r="BM616" s="344"/>
      <c r="BN616" s="344"/>
      <c r="BO616" s="344"/>
      <c r="BP616" s="344"/>
      <c r="BQ616" s="344"/>
      <c r="BR616" s="344"/>
      <c r="BS616" s="344"/>
      <c r="BT616" s="344"/>
      <c r="BU616" s="344"/>
      <c r="BV616" s="344"/>
      <c r="BW616" s="344"/>
      <c r="BX616" s="344"/>
      <c r="BY616" s="344"/>
      <c r="BZ616" s="344"/>
      <c r="CA616" s="344"/>
      <c r="CB616" s="344"/>
      <c r="CC616" s="344"/>
      <c r="CD616" s="344"/>
      <c r="CE616" s="344"/>
      <c r="CF616" s="344"/>
      <c r="CG616" s="344"/>
      <c r="CH616" s="344"/>
      <c r="CI616" s="344"/>
      <c r="CJ616" s="344"/>
      <c r="CK616" s="344"/>
      <c r="CL616" s="344"/>
      <c r="CM616" s="344"/>
      <c r="CN616" s="344"/>
      <c r="CO616" s="344"/>
      <c r="CP616" s="344"/>
      <c r="CQ616" s="344"/>
      <c r="CR616" s="344"/>
      <c r="CS616" s="344"/>
      <c r="CT616" s="344"/>
      <c r="CU616" s="344"/>
      <c r="CV616" s="344"/>
      <c r="CW616" s="344"/>
      <c r="CX616" s="344"/>
      <c r="CY616" s="344"/>
      <c r="CZ616" s="344"/>
    </row>
    <row r="617" s="348" customFormat="true" ht="25.15" customHeight="true" x14ac:dyDescent="0.2">
      <c r="C617" s="1028"/>
      <c r="D617" s="1020"/>
      <c r="E617" s="561"/>
      <c r="F617" s="561"/>
      <c r="G617" s="561"/>
      <c r="H617" s="1028"/>
      <c r="I617" s="1020"/>
      <c r="J617" s="561"/>
      <c r="K617" s="561"/>
      <c r="L617" s="561"/>
      <c r="M617" s="1028"/>
      <c r="N617" s="1020"/>
      <c r="O617" s="561"/>
      <c r="P617" s="561"/>
      <c r="Q617" s="561"/>
      <c r="Z617" s="341"/>
      <c r="AA617" s="341"/>
      <c r="AB617" s="341"/>
      <c r="AC617" s="341"/>
      <c r="AD617" s="341"/>
      <c r="AE617" s="341"/>
      <c r="AF617" s="341"/>
      <c r="AG617" s="341"/>
      <c r="AH617" s="341"/>
      <c r="AI617" s="341"/>
      <c r="AJ617" s="341"/>
      <c r="AK617" s="341"/>
      <c r="AL617" s="341"/>
      <c r="AM617" s="341"/>
      <c r="AN617" s="341"/>
      <c r="AO617" s="341"/>
      <c r="AP617" s="341"/>
      <c r="AQ617" s="341"/>
      <c r="AR617" s="341"/>
      <c r="AS617" s="341"/>
      <c r="AT617" s="341"/>
      <c r="AU617" s="341"/>
      <c r="AV617" s="341"/>
      <c r="AW617" s="341"/>
      <c r="AX617" s="341"/>
      <c r="AY617" s="341"/>
      <c r="AZ617" s="341"/>
      <c r="BA617" s="344"/>
      <c r="BB617" s="395"/>
      <c r="BC617" s="344"/>
      <c r="BD617" s="344"/>
      <c r="BE617" s="344"/>
      <c r="BF617" s="344"/>
      <c r="BG617" s="344"/>
      <c r="BH617" s="344"/>
      <c r="BI617" s="344"/>
      <c r="BJ617" s="344"/>
      <c r="BK617" s="344"/>
      <c r="BL617" s="344"/>
      <c r="BM617" s="344"/>
      <c r="BN617" s="344"/>
      <c r="BO617" s="344"/>
      <c r="BP617" s="344"/>
      <c r="BQ617" s="344"/>
      <c r="BR617" s="344"/>
      <c r="BS617" s="344"/>
      <c r="BT617" s="344"/>
      <c r="BU617" s="344"/>
      <c r="BV617" s="344"/>
      <c r="BW617" s="344"/>
      <c r="BX617" s="344"/>
      <c r="BY617" s="344"/>
      <c r="BZ617" s="344"/>
      <c r="CA617" s="344"/>
      <c r="CB617" s="344"/>
      <c r="CC617" s="344"/>
      <c r="CD617" s="344"/>
      <c r="CE617" s="344"/>
      <c r="CF617" s="344"/>
      <c r="CG617" s="344"/>
      <c r="CH617" s="344"/>
      <c r="CI617" s="344"/>
      <c r="CJ617" s="344"/>
      <c r="CK617" s="344"/>
      <c r="CL617" s="344"/>
      <c r="CM617" s="344"/>
      <c r="CN617" s="344"/>
      <c r="CO617" s="344"/>
      <c r="CP617" s="344"/>
      <c r="CQ617" s="344"/>
      <c r="CR617" s="344"/>
      <c r="CS617" s="344"/>
      <c r="CT617" s="344"/>
      <c r="CU617" s="344"/>
      <c r="CV617" s="344"/>
      <c r="CW617" s="344"/>
      <c r="CX617" s="344"/>
      <c r="CY617" s="344"/>
      <c r="CZ617" s="344"/>
    </row>
    <row r="618" s="348" customFormat="true" ht="25.15" customHeight="true" x14ac:dyDescent="0.2">
      <c r="C618" s="1028"/>
      <c r="D618" s="1020"/>
      <c r="E618" s="561"/>
      <c r="F618" s="561"/>
      <c r="G618" s="561"/>
      <c r="H618" s="1028"/>
      <c r="I618" s="1020"/>
      <c r="J618" s="561"/>
      <c r="K618" s="561"/>
      <c r="L618" s="561"/>
      <c r="M618" s="1028"/>
      <c r="N618" s="1020"/>
      <c r="O618" s="561"/>
      <c r="P618" s="561"/>
      <c r="Q618" s="561"/>
      <c r="Z618" s="341"/>
      <c r="AA618" s="341"/>
      <c r="AB618" s="341"/>
      <c r="AC618" s="341"/>
      <c r="AD618" s="341"/>
      <c r="AE618" s="341"/>
      <c r="AF618" s="341"/>
      <c r="AG618" s="341"/>
      <c r="AH618" s="341"/>
      <c r="AI618" s="341"/>
      <c r="AJ618" s="341"/>
      <c r="AK618" s="341"/>
      <c r="AL618" s="341"/>
      <c r="AM618" s="341"/>
      <c r="AN618" s="341"/>
      <c r="AO618" s="341"/>
      <c r="AP618" s="341"/>
      <c r="AQ618" s="341"/>
      <c r="AR618" s="341"/>
      <c r="AS618" s="341"/>
      <c r="AT618" s="341"/>
      <c r="AU618" s="341"/>
      <c r="AV618" s="341"/>
      <c r="AW618" s="341"/>
      <c r="AX618" s="341"/>
      <c r="AY618" s="341"/>
      <c r="AZ618" s="341"/>
      <c r="BA618" s="344"/>
      <c r="BB618" s="395"/>
      <c r="BC618" s="344"/>
      <c r="BD618" s="344"/>
      <c r="BE618" s="344"/>
      <c r="BF618" s="344"/>
      <c r="BG618" s="344"/>
      <c r="BH618" s="344"/>
      <c r="BI618" s="344"/>
      <c r="BJ618" s="344"/>
      <c r="BK618" s="344"/>
      <c r="BL618" s="344"/>
      <c r="BM618" s="344"/>
      <c r="BN618" s="344"/>
      <c r="BO618" s="344"/>
      <c r="BP618" s="344"/>
      <c r="BQ618" s="344"/>
      <c r="BR618" s="344"/>
      <c r="BS618" s="344"/>
      <c r="BT618" s="344"/>
      <c r="BU618" s="344"/>
      <c r="BV618" s="344"/>
      <c r="BW618" s="344"/>
      <c r="BX618" s="344"/>
      <c r="BY618" s="344"/>
      <c r="BZ618" s="344"/>
      <c r="CA618" s="344"/>
      <c r="CB618" s="344"/>
      <c r="CC618" s="344"/>
      <c r="CD618" s="344"/>
      <c r="CE618" s="344"/>
      <c r="CF618" s="344"/>
      <c r="CG618" s="344"/>
      <c r="CH618" s="344"/>
      <c r="CI618" s="344"/>
      <c r="CJ618" s="344"/>
      <c r="CK618" s="344"/>
      <c r="CL618" s="344"/>
      <c r="CM618" s="344"/>
      <c r="CN618" s="344"/>
      <c r="CO618" s="344"/>
      <c r="CP618" s="344"/>
      <c r="CQ618" s="344"/>
      <c r="CR618" s="344"/>
      <c r="CS618" s="344"/>
      <c r="CT618" s="344"/>
      <c r="CU618" s="344"/>
      <c r="CV618" s="344"/>
      <c r="CW618" s="344"/>
      <c r="CX618" s="344"/>
      <c r="CY618" s="344"/>
      <c r="CZ618" s="344"/>
    </row>
    <row r="619" s="348" customFormat="true" ht="25.15" customHeight="true" x14ac:dyDescent="0.2">
      <c r="C619" s="1028"/>
      <c r="D619" s="1020"/>
      <c r="E619" s="561"/>
      <c r="F619" s="561"/>
      <c r="G619" s="561"/>
      <c r="H619" s="1028"/>
      <c r="I619" s="1020"/>
      <c r="J619" s="561"/>
      <c r="K619" s="561"/>
      <c r="L619" s="561"/>
      <c r="M619" s="1028"/>
      <c r="N619" s="1020"/>
      <c r="O619" s="561"/>
      <c r="P619" s="561"/>
      <c r="Q619" s="561"/>
      <c r="Z619" s="341"/>
      <c r="AA619" s="341"/>
      <c r="AB619" s="341"/>
      <c r="AC619" s="341"/>
      <c r="AD619" s="341"/>
      <c r="AE619" s="341"/>
      <c r="AF619" s="341"/>
      <c r="AG619" s="341"/>
      <c r="AH619" s="341"/>
      <c r="AI619" s="341"/>
      <c r="AJ619" s="341"/>
      <c r="AK619" s="341"/>
      <c r="AL619" s="341"/>
      <c r="AM619" s="341"/>
      <c r="AN619" s="341"/>
      <c r="AO619" s="341"/>
      <c r="AP619" s="341"/>
      <c r="AQ619" s="341"/>
      <c r="AR619" s="341"/>
      <c r="AS619" s="341"/>
      <c r="AT619" s="341"/>
      <c r="AU619" s="341"/>
      <c r="AV619" s="341"/>
      <c r="AW619" s="341"/>
      <c r="AX619" s="341"/>
      <c r="AY619" s="341"/>
      <c r="AZ619" s="341"/>
      <c r="BA619" s="344"/>
      <c r="BB619" s="395"/>
      <c r="BC619" s="344"/>
      <c r="BD619" s="344"/>
      <c r="BE619" s="344"/>
      <c r="BF619" s="344"/>
      <c r="BG619" s="344"/>
      <c r="BH619" s="344"/>
      <c r="BI619" s="344"/>
      <c r="BJ619" s="344"/>
      <c r="BK619" s="344"/>
      <c r="BL619" s="344"/>
      <c r="BM619" s="344"/>
      <c r="BN619" s="344"/>
      <c r="BO619" s="344"/>
      <c r="BP619" s="344"/>
      <c r="BQ619" s="344"/>
      <c r="BR619" s="344"/>
      <c r="BS619" s="344"/>
      <c r="BT619" s="344"/>
      <c r="BU619" s="344"/>
      <c r="BV619" s="344"/>
      <c r="BW619" s="344"/>
      <c r="BX619" s="344"/>
      <c r="BY619" s="344"/>
      <c r="BZ619" s="344"/>
      <c r="CA619" s="344"/>
      <c r="CB619" s="344"/>
      <c r="CC619" s="344"/>
      <c r="CD619" s="344"/>
      <c r="CE619" s="344"/>
      <c r="CF619" s="344"/>
      <c r="CG619" s="344"/>
      <c r="CH619" s="344"/>
      <c r="CI619" s="344"/>
      <c r="CJ619" s="344"/>
      <c r="CK619" s="344"/>
      <c r="CL619" s="344"/>
      <c r="CM619" s="344"/>
      <c r="CN619" s="344"/>
      <c r="CO619" s="344"/>
      <c r="CP619" s="344"/>
      <c r="CQ619" s="344"/>
      <c r="CR619" s="344"/>
      <c r="CS619" s="344"/>
      <c r="CT619" s="344"/>
      <c r="CU619" s="344"/>
      <c r="CV619" s="344"/>
      <c r="CW619" s="344"/>
      <c r="CX619" s="344"/>
      <c r="CY619" s="344"/>
      <c r="CZ619" s="344"/>
    </row>
    <row r="620" s="348" customFormat="true" ht="25.15" customHeight="true" x14ac:dyDescent="0.2">
      <c r="C620" s="1028"/>
      <c r="D620" s="1020"/>
      <c r="E620" s="561"/>
      <c r="F620" s="561"/>
      <c r="G620" s="561"/>
      <c r="H620" s="1028"/>
      <c r="I620" s="1020"/>
      <c r="J620" s="561"/>
      <c r="K620" s="561"/>
      <c r="L620" s="561"/>
      <c r="M620" s="1028"/>
      <c r="N620" s="1020"/>
      <c r="O620" s="561"/>
      <c r="P620" s="561"/>
      <c r="Q620" s="561"/>
      <c r="Z620" s="341"/>
      <c r="AA620" s="341"/>
      <c r="AB620" s="341"/>
      <c r="AC620" s="341"/>
      <c r="AD620" s="341"/>
      <c r="AE620" s="341"/>
      <c r="AF620" s="341"/>
      <c r="AG620" s="341"/>
      <c r="AH620" s="341"/>
      <c r="AI620" s="341"/>
      <c r="AJ620" s="341"/>
      <c r="AK620" s="341"/>
      <c r="AL620" s="341"/>
      <c r="AM620" s="341"/>
      <c r="AN620" s="341"/>
      <c r="AO620" s="341"/>
      <c r="AP620" s="341"/>
      <c r="AQ620" s="341"/>
      <c r="AR620" s="341"/>
      <c r="AS620" s="341"/>
      <c r="AT620" s="341"/>
      <c r="AU620" s="341"/>
      <c r="AV620" s="341"/>
      <c r="AW620" s="341"/>
      <c r="AX620" s="341"/>
      <c r="AY620" s="341"/>
      <c r="AZ620" s="341"/>
      <c r="BA620" s="344"/>
      <c r="BB620" s="395"/>
      <c r="BC620" s="344"/>
      <c r="BD620" s="344"/>
      <c r="BE620" s="344"/>
      <c r="BF620" s="344"/>
      <c r="BG620" s="344"/>
      <c r="BH620" s="344"/>
      <c r="BI620" s="344"/>
      <c r="BJ620" s="344"/>
      <c r="BK620" s="344"/>
      <c r="BL620" s="344"/>
      <c r="BM620" s="344"/>
      <c r="BN620" s="344"/>
      <c r="BO620" s="344"/>
      <c r="BP620" s="344"/>
      <c r="BQ620" s="344"/>
      <c r="BR620" s="344"/>
      <c r="BS620" s="344"/>
      <c r="BT620" s="344"/>
      <c r="BU620" s="344"/>
      <c r="BV620" s="344"/>
      <c r="BW620" s="344"/>
      <c r="BX620" s="344"/>
      <c r="BY620" s="344"/>
      <c r="BZ620" s="344"/>
      <c r="CA620" s="344"/>
      <c r="CB620" s="344"/>
      <c r="CC620" s="344"/>
      <c r="CD620" s="344"/>
      <c r="CE620" s="344"/>
      <c r="CF620" s="344"/>
      <c r="CG620" s="344"/>
      <c r="CH620" s="344"/>
      <c r="CI620" s="344"/>
      <c r="CJ620" s="344"/>
      <c r="CK620" s="344"/>
      <c r="CL620" s="344"/>
      <c r="CM620" s="344"/>
      <c r="CN620" s="344"/>
      <c r="CO620" s="344"/>
      <c r="CP620" s="344"/>
      <c r="CQ620" s="344"/>
      <c r="CR620" s="344"/>
      <c r="CS620" s="344"/>
      <c r="CT620" s="344"/>
      <c r="CU620" s="344"/>
      <c r="CV620" s="344"/>
      <c r="CW620" s="344"/>
      <c r="CX620" s="344"/>
      <c r="CY620" s="344"/>
      <c r="CZ620" s="344"/>
    </row>
    <row r="621" s="348" customFormat="true" ht="25.15" customHeight="true" x14ac:dyDescent="0.2">
      <c r="C621" s="1028"/>
      <c r="D621" s="1020"/>
      <c r="E621" s="561"/>
      <c r="F621" s="561"/>
      <c r="G621" s="561"/>
      <c r="H621" s="1028"/>
      <c r="I621" s="1020"/>
      <c r="J621" s="561"/>
      <c r="K621" s="561"/>
      <c r="L621" s="561"/>
      <c r="M621" s="1028"/>
      <c r="N621" s="1020"/>
      <c r="O621" s="561"/>
      <c r="P621" s="561"/>
      <c r="Q621" s="561"/>
      <c r="Z621" s="341"/>
      <c r="AA621" s="341"/>
      <c r="AB621" s="341"/>
      <c r="AC621" s="341"/>
      <c r="AD621" s="341"/>
      <c r="AE621" s="341"/>
      <c r="AF621" s="341"/>
      <c r="AG621" s="341"/>
      <c r="AH621" s="341"/>
      <c r="AI621" s="341"/>
      <c r="AJ621" s="341"/>
      <c r="AK621" s="341"/>
      <c r="AL621" s="341"/>
      <c r="AM621" s="341"/>
      <c r="AN621" s="341"/>
      <c r="AO621" s="341"/>
      <c r="AP621" s="341"/>
      <c r="AQ621" s="341"/>
      <c r="AR621" s="341"/>
      <c r="AS621" s="341"/>
      <c r="AT621" s="341"/>
      <c r="AU621" s="341"/>
      <c r="AV621" s="341"/>
      <c r="AW621" s="341"/>
      <c r="AX621" s="341"/>
      <c r="AY621" s="341"/>
      <c r="AZ621" s="341"/>
      <c r="BA621" s="344"/>
      <c r="BB621" s="395"/>
      <c r="BC621" s="344"/>
      <c r="BD621" s="344"/>
      <c r="BE621" s="344"/>
      <c r="BF621" s="344"/>
      <c r="BG621" s="344"/>
      <c r="BH621" s="344"/>
      <c r="BI621" s="344"/>
      <c r="BJ621" s="344"/>
      <c r="BK621" s="344"/>
      <c r="BL621" s="344"/>
      <c r="BM621" s="344"/>
      <c r="BN621" s="344"/>
      <c r="BO621" s="344"/>
      <c r="BP621" s="344"/>
      <c r="BQ621" s="344"/>
      <c r="BR621" s="344"/>
      <c r="BS621" s="344"/>
      <c r="BT621" s="344"/>
      <c r="BU621" s="344"/>
      <c r="BV621" s="344"/>
      <c r="BW621" s="344"/>
      <c r="BX621" s="344"/>
      <c r="BY621" s="344"/>
      <c r="BZ621" s="344"/>
      <c r="CA621" s="344"/>
      <c r="CB621" s="344"/>
      <c r="CC621" s="344"/>
      <c r="CD621" s="344"/>
      <c r="CE621" s="344"/>
      <c r="CF621" s="344"/>
      <c r="CG621" s="344"/>
      <c r="CH621" s="344"/>
      <c r="CI621" s="344"/>
      <c r="CJ621" s="344"/>
      <c r="CK621" s="344"/>
      <c r="CL621" s="344"/>
      <c r="CM621" s="344"/>
      <c r="CN621" s="344"/>
      <c r="CO621" s="344"/>
      <c r="CP621" s="344"/>
      <c r="CQ621" s="344"/>
      <c r="CR621" s="344"/>
      <c r="CS621" s="344"/>
      <c r="CT621" s="344"/>
      <c r="CU621" s="344"/>
      <c r="CV621" s="344"/>
      <c r="CW621" s="344"/>
      <c r="CX621" s="344"/>
      <c r="CY621" s="344"/>
      <c r="CZ621" s="344"/>
    </row>
    <row r="622" s="348" customFormat="true" ht="25.15" customHeight="true" x14ac:dyDescent="0.2">
      <c r="C622" s="1028"/>
      <c r="D622" s="1020"/>
      <c r="E622" s="561"/>
      <c r="F622" s="561"/>
      <c r="G622" s="561"/>
      <c r="H622" s="1028"/>
      <c r="I622" s="1020"/>
      <c r="J622" s="561"/>
      <c r="K622" s="561"/>
      <c r="L622" s="561"/>
      <c r="M622" s="1028"/>
      <c r="N622" s="1020"/>
      <c r="O622" s="561"/>
      <c r="P622" s="561"/>
      <c r="Q622" s="561"/>
      <c r="Z622" s="341"/>
      <c r="AA622" s="341"/>
      <c r="AB622" s="341"/>
      <c r="AC622" s="341"/>
      <c r="AD622" s="341"/>
      <c r="AE622" s="341"/>
      <c r="AF622" s="341"/>
      <c r="AG622" s="341"/>
      <c r="AH622" s="341"/>
      <c r="AI622" s="341"/>
      <c r="AJ622" s="341"/>
      <c r="AK622" s="341"/>
      <c r="AL622" s="341"/>
      <c r="AM622" s="341"/>
      <c r="AN622" s="341"/>
      <c r="AO622" s="341"/>
      <c r="AP622" s="341"/>
      <c r="AQ622" s="341"/>
      <c r="AR622" s="341"/>
      <c r="AS622" s="341"/>
      <c r="AT622" s="341"/>
      <c r="AU622" s="341"/>
      <c r="AV622" s="341"/>
      <c r="AW622" s="341"/>
      <c r="AX622" s="341"/>
      <c r="AY622" s="341"/>
      <c r="AZ622" s="341"/>
      <c r="BA622" s="344"/>
      <c r="BB622" s="395"/>
      <c r="BC622" s="344"/>
      <c r="BD622" s="344"/>
      <c r="BE622" s="344"/>
      <c r="BF622" s="344"/>
      <c r="BG622" s="344"/>
      <c r="BH622" s="344"/>
      <c r="BI622" s="344"/>
      <c r="BJ622" s="344"/>
      <c r="BK622" s="344"/>
      <c r="BL622" s="344"/>
      <c r="BM622" s="344"/>
      <c r="BN622" s="344"/>
      <c r="BO622" s="344"/>
      <c r="BP622" s="344"/>
      <c r="BQ622" s="344"/>
      <c r="BR622" s="344"/>
      <c r="BS622" s="344"/>
      <c r="BT622" s="344"/>
      <c r="BU622" s="344"/>
      <c r="BV622" s="344"/>
      <c r="BW622" s="344"/>
      <c r="BX622" s="344"/>
      <c r="BY622" s="344"/>
      <c r="BZ622" s="344"/>
      <c r="CA622" s="344"/>
      <c r="CB622" s="344"/>
      <c r="CC622" s="344"/>
      <c r="CD622" s="344"/>
      <c r="CE622" s="344"/>
      <c r="CF622" s="344"/>
      <c r="CG622" s="344"/>
      <c r="CH622" s="344"/>
      <c r="CI622" s="344"/>
      <c r="CJ622" s="344"/>
      <c r="CK622" s="344"/>
      <c r="CL622" s="344"/>
      <c r="CM622" s="344"/>
      <c r="CN622" s="344"/>
      <c r="CO622" s="344"/>
      <c r="CP622" s="344"/>
      <c r="CQ622" s="344"/>
      <c r="CR622" s="344"/>
      <c r="CS622" s="344"/>
      <c r="CT622" s="344"/>
      <c r="CU622" s="344"/>
      <c r="CV622" s="344"/>
      <c r="CW622" s="344"/>
      <c r="CX622" s="344"/>
      <c r="CY622" s="344"/>
      <c r="CZ622" s="344"/>
    </row>
    <row r="623" s="348" customFormat="true" ht="25.15" customHeight="true" x14ac:dyDescent="0.2">
      <c r="C623" s="1028"/>
      <c r="D623" s="1020"/>
      <c r="E623" s="561"/>
      <c r="F623" s="561"/>
      <c r="G623" s="561"/>
      <c r="H623" s="1028"/>
      <c r="I623" s="1020"/>
      <c r="J623" s="561"/>
      <c r="K623" s="561"/>
      <c r="L623" s="561"/>
      <c r="M623" s="1028"/>
      <c r="N623" s="1020"/>
      <c r="O623" s="561"/>
      <c r="P623" s="561"/>
      <c r="Q623" s="561"/>
      <c r="Z623" s="341"/>
      <c r="AA623" s="341"/>
      <c r="AB623" s="341"/>
      <c r="AC623" s="341"/>
      <c r="AD623" s="341"/>
      <c r="AE623" s="341"/>
      <c r="AF623" s="341"/>
      <c r="AG623" s="341"/>
      <c r="AH623" s="341"/>
      <c r="AI623" s="341"/>
      <c r="AJ623" s="341"/>
      <c r="AK623" s="341"/>
      <c r="AL623" s="341"/>
      <c r="AM623" s="341"/>
      <c r="AN623" s="341"/>
      <c r="AO623" s="341"/>
      <c r="AP623" s="341"/>
      <c r="AQ623" s="341"/>
      <c r="AR623" s="341"/>
      <c r="AS623" s="341"/>
      <c r="AT623" s="341"/>
      <c r="AU623" s="341"/>
      <c r="AV623" s="341"/>
      <c r="AW623" s="341"/>
      <c r="AX623" s="341"/>
      <c r="AY623" s="341"/>
      <c r="AZ623" s="341"/>
      <c r="BA623" s="344"/>
      <c r="BB623" s="395"/>
      <c r="BC623" s="344"/>
      <c r="BD623" s="344"/>
      <c r="BE623" s="344"/>
      <c r="BF623" s="344"/>
      <c r="BG623" s="344"/>
      <c r="BH623" s="344"/>
      <c r="BI623" s="344"/>
      <c r="BJ623" s="344"/>
      <c r="BK623" s="344"/>
      <c r="BL623" s="344"/>
      <c r="BM623" s="344"/>
      <c r="BN623" s="344"/>
      <c r="BO623" s="344"/>
      <c r="BP623" s="344"/>
      <c r="BQ623" s="344"/>
      <c r="BR623" s="344"/>
      <c r="BS623" s="344"/>
      <c r="BT623" s="344"/>
      <c r="BU623" s="344"/>
      <c r="BV623" s="344"/>
      <c r="BW623" s="344"/>
      <c r="BX623" s="344"/>
      <c r="BY623" s="344"/>
      <c r="BZ623" s="344"/>
      <c r="CA623" s="344"/>
      <c r="CB623" s="344"/>
      <c r="CC623" s="344"/>
      <c r="CD623" s="344"/>
      <c r="CE623" s="344"/>
      <c r="CF623" s="344"/>
      <c r="CG623" s="344"/>
      <c r="CH623" s="344"/>
      <c r="CI623" s="344"/>
      <c r="CJ623" s="344"/>
      <c r="CK623" s="344"/>
      <c r="CL623" s="344"/>
      <c r="CM623" s="344"/>
      <c r="CN623" s="344"/>
      <c r="CO623" s="344"/>
      <c r="CP623" s="344"/>
      <c r="CQ623" s="344"/>
      <c r="CR623" s="344"/>
      <c r="CS623" s="344"/>
      <c r="CT623" s="344"/>
      <c r="CU623" s="344"/>
      <c r="CV623" s="344"/>
      <c r="CW623" s="344"/>
      <c r="CX623" s="344"/>
      <c r="CY623" s="344"/>
      <c r="CZ623" s="344"/>
    </row>
    <row r="624" s="348" customFormat="true" ht="25.15" customHeight="true" x14ac:dyDescent="0.2">
      <c r="C624" s="1028"/>
      <c r="D624" s="1020"/>
      <c r="E624" s="561"/>
      <c r="F624" s="561"/>
      <c r="G624" s="561"/>
      <c r="H624" s="1028"/>
      <c r="I624" s="1020"/>
      <c r="J624" s="561"/>
      <c r="K624" s="561"/>
      <c r="L624" s="561"/>
      <c r="M624" s="1028"/>
      <c r="N624" s="1020"/>
      <c r="O624" s="561"/>
      <c r="P624" s="561"/>
      <c r="Q624" s="561"/>
      <c r="Z624" s="341"/>
      <c r="AA624" s="341"/>
      <c r="AB624" s="341"/>
      <c r="AC624" s="341"/>
      <c r="AD624" s="341"/>
      <c r="AE624" s="341"/>
      <c r="AF624" s="341"/>
      <c r="AG624" s="341"/>
      <c r="AH624" s="341"/>
      <c r="AI624" s="341"/>
      <c r="AJ624" s="341"/>
      <c r="AK624" s="341"/>
      <c r="AL624" s="341"/>
      <c r="AM624" s="341"/>
      <c r="AN624" s="341"/>
      <c r="AO624" s="341"/>
      <c r="AP624" s="341"/>
      <c r="AQ624" s="341"/>
      <c r="AR624" s="341"/>
      <c r="AS624" s="341"/>
      <c r="AT624" s="341"/>
      <c r="AU624" s="341"/>
      <c r="AV624" s="341"/>
      <c r="AW624" s="341"/>
      <c r="AX624" s="341"/>
      <c r="AY624" s="341"/>
      <c r="AZ624" s="341"/>
      <c r="BA624" s="344"/>
      <c r="BB624" s="395"/>
      <c r="BC624" s="344"/>
      <c r="BD624" s="344"/>
      <c r="BE624" s="344"/>
      <c r="BF624" s="344"/>
      <c r="BG624" s="344"/>
      <c r="BH624" s="344"/>
      <c r="BI624" s="344"/>
      <c r="BJ624" s="344"/>
      <c r="BK624" s="344"/>
      <c r="BL624" s="344"/>
      <c r="BM624" s="344"/>
      <c r="BN624" s="344"/>
      <c r="BO624" s="344"/>
      <c r="BP624" s="344"/>
      <c r="BQ624" s="344"/>
      <c r="BR624" s="344"/>
      <c r="BS624" s="344"/>
      <c r="BT624" s="344"/>
      <c r="BU624" s="344"/>
      <c r="BV624" s="344"/>
      <c r="BW624" s="344"/>
      <c r="BX624" s="344"/>
      <c r="BY624" s="344"/>
      <c r="BZ624" s="344"/>
      <c r="CA624" s="344"/>
      <c r="CB624" s="344"/>
      <c r="CC624" s="344"/>
      <c r="CD624" s="344"/>
      <c r="CE624" s="344"/>
      <c r="CF624" s="344"/>
      <c r="CG624" s="344"/>
      <c r="CH624" s="344"/>
      <c r="CI624" s="344"/>
      <c r="CJ624" s="344"/>
      <c r="CK624" s="344"/>
      <c r="CL624" s="344"/>
      <c r="CM624" s="344"/>
      <c r="CN624" s="344"/>
      <c r="CO624" s="344"/>
      <c r="CP624" s="344"/>
      <c r="CQ624" s="344"/>
      <c r="CR624" s="344"/>
      <c r="CS624" s="344"/>
      <c r="CT624" s="344"/>
      <c r="CU624" s="344"/>
      <c r="CV624" s="344"/>
      <c r="CW624" s="344"/>
      <c r="CX624" s="344"/>
      <c r="CY624" s="344"/>
      <c r="CZ624" s="344"/>
    </row>
    <row r="625" s="348" customFormat="true" ht="25.15" customHeight="true" x14ac:dyDescent="0.2">
      <c r="C625" s="1028"/>
      <c r="D625" s="1020"/>
      <c r="E625" s="561"/>
      <c r="F625" s="561"/>
      <c r="G625" s="561"/>
      <c r="H625" s="1028"/>
      <c r="I625" s="1020"/>
      <c r="J625" s="561"/>
      <c r="K625" s="561"/>
      <c r="L625" s="561"/>
      <c r="M625" s="1028"/>
      <c r="N625" s="1020"/>
      <c r="O625" s="561"/>
      <c r="P625" s="561"/>
      <c r="Q625" s="561"/>
      <c r="Z625" s="341"/>
      <c r="AA625" s="341"/>
      <c r="AB625" s="341"/>
      <c r="AC625" s="341"/>
      <c r="AD625" s="341"/>
      <c r="AE625" s="341"/>
      <c r="AF625" s="341"/>
      <c r="AG625" s="341"/>
      <c r="AH625" s="341"/>
      <c r="AI625" s="341"/>
      <c r="AJ625" s="341"/>
      <c r="AK625" s="341"/>
      <c r="AL625" s="341"/>
      <c r="AM625" s="341"/>
      <c r="AN625" s="341"/>
      <c r="AO625" s="341"/>
      <c r="AP625" s="341"/>
      <c r="AQ625" s="341"/>
      <c r="AR625" s="341"/>
      <c r="AS625" s="341"/>
      <c r="AT625" s="341"/>
      <c r="AU625" s="341"/>
      <c r="AV625" s="341"/>
      <c r="AW625" s="341"/>
      <c r="AX625" s="341"/>
      <c r="AY625" s="341"/>
      <c r="AZ625" s="341"/>
      <c r="BA625" s="344"/>
      <c r="BB625" s="395"/>
      <c r="BC625" s="344"/>
      <c r="BD625" s="344"/>
      <c r="BE625" s="344"/>
      <c r="BF625" s="344"/>
      <c r="BG625" s="344"/>
      <c r="BH625" s="344"/>
      <c r="BI625" s="344"/>
      <c r="BJ625" s="344"/>
      <c r="BK625" s="344"/>
      <c r="BL625" s="344"/>
      <c r="BM625" s="344"/>
      <c r="BN625" s="344"/>
      <c r="BO625" s="344"/>
      <c r="BP625" s="344"/>
      <c r="BQ625" s="344"/>
      <c r="BR625" s="344"/>
      <c r="BS625" s="344"/>
      <c r="BT625" s="344"/>
      <c r="BU625" s="344"/>
      <c r="BV625" s="344"/>
      <c r="BW625" s="344"/>
      <c r="BX625" s="344"/>
      <c r="BY625" s="344"/>
      <c r="BZ625" s="344"/>
      <c r="CA625" s="344"/>
      <c r="CB625" s="344"/>
      <c r="CC625" s="344"/>
      <c r="CD625" s="344"/>
      <c r="CE625" s="344"/>
      <c r="CF625" s="344"/>
      <c r="CG625" s="344"/>
      <c r="CH625" s="344"/>
      <c r="CI625" s="344"/>
      <c r="CJ625" s="344"/>
      <c r="CK625" s="344"/>
      <c r="CL625" s="344"/>
      <c r="CM625" s="344"/>
      <c r="CN625" s="344"/>
      <c r="CO625" s="344"/>
      <c r="CP625" s="344"/>
      <c r="CQ625" s="344"/>
      <c r="CR625" s="344"/>
      <c r="CS625" s="344"/>
      <c r="CT625" s="344"/>
      <c r="CU625" s="344"/>
      <c r="CV625" s="344"/>
      <c r="CW625" s="344"/>
      <c r="CX625" s="344"/>
      <c r="CY625" s="344"/>
      <c r="CZ625" s="344"/>
    </row>
    <row r="626" s="348" customFormat="true" ht="25.15" customHeight="true" x14ac:dyDescent="0.2">
      <c r="C626" s="1028"/>
      <c r="D626" s="1020"/>
      <c r="E626" s="561"/>
      <c r="F626" s="561"/>
      <c r="G626" s="561"/>
      <c r="H626" s="1028"/>
      <c r="I626" s="1020"/>
      <c r="J626" s="561"/>
      <c r="K626" s="561"/>
      <c r="L626" s="561"/>
      <c r="M626" s="1028"/>
      <c r="N626" s="1020"/>
      <c r="O626" s="561"/>
      <c r="P626" s="561"/>
      <c r="Q626" s="561"/>
      <c r="Z626" s="341"/>
      <c r="AA626" s="341"/>
      <c r="AB626" s="341"/>
      <c r="AC626" s="341"/>
      <c r="AD626" s="341"/>
      <c r="AE626" s="341"/>
      <c r="AF626" s="341"/>
      <c r="AG626" s="341"/>
      <c r="AH626" s="341"/>
      <c r="AI626" s="341"/>
      <c r="AJ626" s="341"/>
      <c r="AK626" s="341"/>
      <c r="AL626" s="341"/>
      <c r="AM626" s="341"/>
      <c r="AN626" s="341"/>
      <c r="AO626" s="341"/>
      <c r="AP626" s="341"/>
      <c r="AQ626" s="341"/>
      <c r="AR626" s="341"/>
      <c r="AS626" s="341"/>
      <c r="AT626" s="341"/>
      <c r="AU626" s="341"/>
      <c r="AV626" s="341"/>
      <c r="AW626" s="341"/>
      <c r="AX626" s="341"/>
      <c r="AY626" s="341"/>
      <c r="AZ626" s="341"/>
      <c r="BA626" s="344"/>
      <c r="BB626" s="395"/>
      <c r="BC626" s="344"/>
      <c r="BD626" s="344"/>
      <c r="BE626" s="344"/>
      <c r="BF626" s="344"/>
      <c r="BG626" s="344"/>
      <c r="BH626" s="344"/>
      <c r="BI626" s="344"/>
      <c r="BJ626" s="344"/>
      <c r="BK626" s="344"/>
      <c r="BL626" s="344"/>
      <c r="BM626" s="344"/>
      <c r="BN626" s="344"/>
      <c r="BO626" s="344"/>
      <c r="BP626" s="344"/>
      <c r="BQ626" s="344"/>
      <c r="BR626" s="344"/>
      <c r="BS626" s="344"/>
      <c r="BT626" s="344"/>
      <c r="BU626" s="344"/>
      <c r="BV626" s="344"/>
      <c r="BW626" s="344"/>
      <c r="BX626" s="344"/>
      <c r="BY626" s="344"/>
      <c r="BZ626" s="344"/>
      <c r="CA626" s="344"/>
      <c r="CB626" s="344"/>
      <c r="CC626" s="344"/>
      <c r="CD626" s="344"/>
      <c r="CE626" s="344"/>
      <c r="CF626" s="344"/>
      <c r="CG626" s="344"/>
      <c r="CH626" s="344"/>
      <c r="CI626" s="344"/>
      <c r="CJ626" s="344"/>
      <c r="CK626" s="344"/>
      <c r="CL626" s="344"/>
      <c r="CM626" s="344"/>
      <c r="CN626" s="344"/>
      <c r="CO626" s="344"/>
      <c r="CP626" s="344"/>
      <c r="CQ626" s="344"/>
      <c r="CR626" s="344"/>
      <c r="CS626" s="344"/>
      <c r="CT626" s="344"/>
      <c r="CU626" s="344"/>
      <c r="CV626" s="344"/>
      <c r="CW626" s="344"/>
      <c r="CX626" s="344"/>
      <c r="CY626" s="344"/>
      <c r="CZ626" s="344"/>
    </row>
    <row r="627" s="348" customFormat="true" ht="25.15" customHeight="true" x14ac:dyDescent="0.2">
      <c r="C627" s="1028"/>
      <c r="D627" s="1020"/>
      <c r="E627" s="561"/>
      <c r="F627" s="561"/>
      <c r="G627" s="561"/>
      <c r="H627" s="1028"/>
      <c r="I627" s="1020"/>
      <c r="J627" s="561"/>
      <c r="K627" s="561"/>
      <c r="L627" s="561"/>
      <c r="M627" s="1028"/>
      <c r="N627" s="1020"/>
      <c r="O627" s="561"/>
      <c r="P627" s="561"/>
      <c r="Q627" s="561"/>
      <c r="Z627" s="341"/>
      <c r="AA627" s="341"/>
      <c r="AB627" s="341"/>
      <c r="AC627" s="341"/>
      <c r="AD627" s="341"/>
      <c r="AE627" s="341"/>
      <c r="AF627" s="341"/>
      <c r="AG627" s="341"/>
      <c r="AH627" s="341"/>
      <c r="AI627" s="341"/>
      <c r="AJ627" s="341"/>
      <c r="AK627" s="341"/>
      <c r="AL627" s="341"/>
      <c r="AM627" s="341"/>
      <c r="AN627" s="341"/>
      <c r="AO627" s="341"/>
      <c r="AP627" s="341"/>
      <c r="AQ627" s="341"/>
      <c r="AR627" s="341"/>
      <c r="AS627" s="341"/>
      <c r="AT627" s="341"/>
      <c r="AU627" s="341"/>
      <c r="AV627" s="341"/>
      <c r="AW627" s="341"/>
      <c r="AX627" s="341"/>
      <c r="AY627" s="341"/>
      <c r="AZ627" s="341"/>
      <c r="BA627" s="344"/>
      <c r="BB627" s="395"/>
      <c r="BC627" s="344"/>
      <c r="BD627" s="344"/>
      <c r="BE627" s="344"/>
      <c r="BF627" s="344"/>
      <c r="BG627" s="344"/>
      <c r="BH627" s="344"/>
      <c r="BI627" s="344"/>
      <c r="BJ627" s="344"/>
      <c r="BK627" s="344"/>
      <c r="BL627" s="344"/>
      <c r="BM627" s="344"/>
      <c r="BN627" s="344"/>
      <c r="BO627" s="344"/>
      <c r="BP627" s="344"/>
      <c r="BQ627" s="344"/>
      <c r="BR627" s="344"/>
      <c r="BS627" s="344"/>
      <c r="BT627" s="344"/>
      <c r="BU627" s="344"/>
      <c r="BV627" s="344"/>
      <c r="BW627" s="344"/>
      <c r="BX627" s="344"/>
      <c r="BY627" s="344"/>
      <c r="BZ627" s="344"/>
      <c r="CA627" s="344"/>
      <c r="CB627" s="344"/>
      <c r="CC627" s="344"/>
      <c r="CD627" s="344"/>
      <c r="CE627" s="344"/>
      <c r="CF627" s="344"/>
      <c r="CG627" s="344"/>
      <c r="CH627" s="344"/>
      <c r="CI627" s="344"/>
      <c r="CJ627" s="344"/>
      <c r="CK627" s="344"/>
      <c r="CL627" s="344"/>
      <c r="CM627" s="344"/>
      <c r="CN627" s="344"/>
      <c r="CO627" s="344"/>
      <c r="CP627" s="344"/>
      <c r="CQ627" s="344"/>
      <c r="CR627" s="344"/>
      <c r="CS627" s="344"/>
      <c r="CT627" s="344"/>
      <c r="CU627" s="344"/>
      <c r="CV627" s="344"/>
      <c r="CW627" s="344"/>
      <c r="CX627" s="344"/>
      <c r="CY627" s="344"/>
      <c r="CZ627" s="344"/>
    </row>
    <row r="628" s="348" customFormat="true" ht="25.15" customHeight="true" x14ac:dyDescent="0.2">
      <c r="C628" s="1028"/>
      <c r="D628" s="1020"/>
      <c r="E628" s="561"/>
      <c r="F628" s="561"/>
      <c r="G628" s="561"/>
      <c r="H628" s="1028"/>
      <c r="I628" s="1020"/>
      <c r="J628" s="561"/>
      <c r="K628" s="561"/>
      <c r="L628" s="561"/>
      <c r="M628" s="1028"/>
      <c r="N628" s="1020"/>
      <c r="O628" s="561"/>
      <c r="P628" s="561"/>
      <c r="Q628" s="561"/>
      <c r="Z628" s="341"/>
      <c r="AA628" s="341"/>
      <c r="AB628" s="341"/>
      <c r="AC628" s="341"/>
      <c r="AD628" s="341"/>
      <c r="AE628" s="341"/>
      <c r="AF628" s="341"/>
      <c r="AG628" s="341"/>
      <c r="AH628" s="341"/>
      <c r="AI628" s="341"/>
      <c r="AJ628" s="341"/>
      <c r="AK628" s="341"/>
      <c r="AL628" s="341"/>
      <c r="AM628" s="341"/>
      <c r="AN628" s="341"/>
      <c r="AO628" s="341"/>
      <c r="AP628" s="341"/>
      <c r="AQ628" s="341"/>
      <c r="AR628" s="341"/>
      <c r="AS628" s="341"/>
      <c r="AT628" s="341"/>
      <c r="AU628" s="341"/>
      <c r="AV628" s="341"/>
      <c r="AW628" s="341"/>
      <c r="AX628" s="341"/>
      <c r="AY628" s="341"/>
      <c r="AZ628" s="341"/>
      <c r="BA628" s="344"/>
      <c r="BB628" s="395"/>
      <c r="BC628" s="344"/>
      <c r="BD628" s="344"/>
      <c r="BE628" s="344"/>
      <c r="BF628" s="344"/>
      <c r="BG628" s="344"/>
      <c r="BH628" s="344"/>
      <c r="BI628" s="344"/>
      <c r="BJ628" s="344"/>
      <c r="BK628" s="344"/>
      <c r="BL628" s="344"/>
      <c r="BM628" s="344"/>
      <c r="BN628" s="344"/>
      <c r="BO628" s="344"/>
      <c r="BP628" s="344"/>
      <c r="BQ628" s="344"/>
      <c r="BR628" s="344"/>
      <c r="BS628" s="344"/>
      <c r="BT628" s="344"/>
      <c r="BU628" s="344"/>
      <c r="BV628" s="344"/>
      <c r="BW628" s="344"/>
      <c r="BX628" s="344"/>
      <c r="BY628" s="344"/>
      <c r="BZ628" s="344"/>
      <c r="CA628" s="344"/>
      <c r="CB628" s="344"/>
      <c r="CC628" s="344"/>
      <c r="CD628" s="344"/>
      <c r="CE628" s="344"/>
      <c r="CF628" s="344"/>
      <c r="CG628" s="344"/>
      <c r="CH628" s="344"/>
      <c r="CI628" s="344"/>
      <c r="CJ628" s="344"/>
      <c r="CK628" s="344"/>
      <c r="CL628" s="344"/>
      <c r="CM628" s="344"/>
      <c r="CN628" s="344"/>
      <c r="CO628" s="344"/>
      <c r="CP628" s="344"/>
      <c r="CQ628" s="344"/>
      <c r="CR628" s="344"/>
      <c r="CS628" s="344"/>
      <c r="CT628" s="344"/>
      <c r="CU628" s="344"/>
      <c r="CV628" s="344"/>
      <c r="CW628" s="344"/>
      <c r="CX628" s="344"/>
      <c r="CY628" s="344"/>
      <c r="CZ628" s="344"/>
    </row>
    <row r="629" s="348" customFormat="true" ht="25.15" customHeight="true" x14ac:dyDescent="0.2">
      <c r="C629" s="1028"/>
      <c r="D629" s="1020"/>
      <c r="E629" s="561"/>
      <c r="F629" s="561"/>
      <c r="G629" s="561"/>
      <c r="H629" s="1028"/>
      <c r="I629" s="1020"/>
      <c r="J629" s="561"/>
      <c r="K629" s="561"/>
      <c r="L629" s="561"/>
      <c r="M629" s="1028"/>
      <c r="N629" s="1020"/>
      <c r="O629" s="561"/>
      <c r="P629" s="561"/>
      <c r="Q629" s="561"/>
      <c r="Z629" s="341"/>
      <c r="AA629" s="341"/>
      <c r="AB629" s="341"/>
      <c r="AC629" s="341"/>
      <c r="AD629" s="341"/>
      <c r="AE629" s="341"/>
      <c r="AF629" s="341"/>
      <c r="AG629" s="341"/>
      <c r="AH629" s="341"/>
      <c r="AI629" s="341"/>
      <c r="AJ629" s="341"/>
      <c r="AK629" s="341"/>
      <c r="AL629" s="341"/>
      <c r="AM629" s="341"/>
      <c r="AN629" s="341"/>
      <c r="AO629" s="341"/>
      <c r="AP629" s="341"/>
      <c r="AQ629" s="341"/>
      <c r="AR629" s="341"/>
      <c r="AS629" s="341"/>
      <c r="AT629" s="341"/>
      <c r="AU629" s="341"/>
      <c r="AV629" s="341"/>
      <c r="AW629" s="341"/>
      <c r="AX629" s="341"/>
      <c r="AY629" s="341"/>
      <c r="AZ629" s="341"/>
      <c r="BA629" s="344"/>
      <c r="BB629" s="395"/>
      <c r="BC629" s="344"/>
      <c r="BD629" s="344"/>
      <c r="BE629" s="344"/>
      <c r="BF629" s="344"/>
      <c r="BG629" s="344"/>
      <c r="BH629" s="344"/>
      <c r="BI629" s="344"/>
      <c r="BJ629" s="344"/>
      <c r="BK629" s="344"/>
      <c r="BL629" s="344"/>
      <c r="BM629" s="344"/>
      <c r="BN629" s="344"/>
      <c r="BO629" s="344"/>
      <c r="BP629" s="344"/>
      <c r="BQ629" s="344"/>
      <c r="BR629" s="344"/>
      <c r="BS629" s="344"/>
      <c r="BT629" s="344"/>
      <c r="BU629" s="344"/>
      <c r="BV629" s="344"/>
      <c r="BW629" s="344"/>
      <c r="BX629" s="344"/>
      <c r="BY629" s="344"/>
      <c r="BZ629" s="344"/>
      <c r="CA629" s="344"/>
      <c r="CB629" s="344"/>
      <c r="CC629" s="344"/>
      <c r="CD629" s="344"/>
      <c r="CE629" s="344"/>
      <c r="CF629" s="344"/>
      <c r="CG629" s="344"/>
      <c r="CH629" s="344"/>
      <c r="CI629" s="344"/>
      <c r="CJ629" s="344"/>
      <c r="CK629" s="344"/>
      <c r="CL629" s="344"/>
      <c r="CM629" s="344"/>
      <c r="CN629" s="344"/>
      <c r="CO629" s="344"/>
      <c r="CP629" s="344"/>
      <c r="CQ629" s="344"/>
      <c r="CR629" s="344"/>
      <c r="CS629" s="344"/>
      <c r="CT629" s="344"/>
      <c r="CU629" s="344"/>
      <c r="CV629" s="344"/>
      <c r="CW629" s="344"/>
      <c r="CX629" s="344"/>
      <c r="CY629" s="344"/>
      <c r="CZ629" s="344"/>
    </row>
    <row r="630" s="348" customFormat="true" ht="25.15" customHeight="true" x14ac:dyDescent="0.2">
      <c r="C630" s="1028"/>
      <c r="D630" s="1020"/>
      <c r="E630" s="561"/>
      <c r="F630" s="561"/>
      <c r="G630" s="561"/>
      <c r="H630" s="1028"/>
      <c r="I630" s="1020"/>
      <c r="J630" s="561"/>
      <c r="K630" s="561"/>
      <c r="L630" s="561"/>
      <c r="M630" s="1028"/>
      <c r="N630" s="1020"/>
      <c r="O630" s="561"/>
      <c r="P630" s="561"/>
      <c r="Q630" s="561"/>
      <c r="Z630" s="341"/>
      <c r="AA630" s="341"/>
      <c r="AB630" s="341"/>
      <c r="AC630" s="341"/>
      <c r="AD630" s="341"/>
      <c r="AE630" s="341"/>
      <c r="AF630" s="341"/>
      <c r="AG630" s="341"/>
      <c r="AH630" s="341"/>
      <c r="AI630" s="341"/>
      <c r="AJ630" s="341"/>
      <c r="AK630" s="341"/>
      <c r="AL630" s="341"/>
      <c r="AM630" s="341"/>
      <c r="AN630" s="341"/>
      <c r="AO630" s="341"/>
      <c r="AP630" s="341"/>
      <c r="AQ630" s="341"/>
      <c r="AR630" s="341"/>
      <c r="AS630" s="341"/>
      <c r="AT630" s="341"/>
      <c r="AU630" s="341"/>
      <c r="AV630" s="341"/>
      <c r="AW630" s="341"/>
      <c r="AX630" s="341"/>
      <c r="AY630" s="341"/>
      <c r="AZ630" s="341"/>
      <c r="BA630" s="344"/>
      <c r="BB630" s="395"/>
      <c r="BC630" s="344"/>
      <c r="BD630" s="344"/>
      <c r="BE630" s="344"/>
      <c r="BF630" s="344"/>
      <c r="BG630" s="344"/>
      <c r="BH630" s="344"/>
      <c r="BI630" s="344"/>
      <c r="BJ630" s="344"/>
      <c r="BK630" s="344"/>
      <c r="BL630" s="344"/>
      <c r="BM630" s="344"/>
      <c r="BN630" s="344"/>
      <c r="BO630" s="344"/>
      <c r="BP630" s="344"/>
      <c r="BQ630" s="344"/>
      <c r="BR630" s="344"/>
      <c r="BS630" s="344"/>
      <c r="BT630" s="344"/>
      <c r="BU630" s="344"/>
      <c r="BV630" s="344"/>
      <c r="BW630" s="344"/>
      <c r="BX630" s="344"/>
      <c r="BY630" s="344"/>
      <c r="BZ630" s="344"/>
      <c r="CA630" s="344"/>
      <c r="CB630" s="344"/>
      <c r="CC630" s="344"/>
      <c r="CD630" s="344"/>
      <c r="CE630" s="344"/>
      <c r="CF630" s="344"/>
      <c r="CG630" s="344"/>
      <c r="CH630" s="344"/>
      <c r="CI630" s="344"/>
      <c r="CJ630" s="344"/>
      <c r="CK630" s="344"/>
      <c r="CL630" s="344"/>
      <c r="CM630" s="344"/>
      <c r="CN630" s="344"/>
      <c r="CO630" s="344"/>
      <c r="CP630" s="344"/>
      <c r="CQ630" s="344"/>
      <c r="CR630" s="344"/>
      <c r="CS630" s="344"/>
      <c r="CT630" s="344"/>
      <c r="CU630" s="344"/>
      <c r="CV630" s="344"/>
      <c r="CW630" s="344"/>
      <c r="CX630" s="344"/>
      <c r="CY630" s="344"/>
      <c r="CZ630" s="344"/>
    </row>
    <row r="631" s="348" customFormat="true" ht="25.15" customHeight="true" x14ac:dyDescent="0.2">
      <c r="C631" s="1028"/>
      <c r="D631" s="1020"/>
      <c r="E631" s="561"/>
      <c r="F631" s="561"/>
      <c r="G631" s="561"/>
      <c r="H631" s="1028"/>
      <c r="I631" s="1020"/>
      <c r="J631" s="561"/>
      <c r="K631" s="561"/>
      <c r="L631" s="561"/>
      <c r="M631" s="1028"/>
      <c r="N631" s="1020"/>
      <c r="O631" s="561"/>
      <c r="P631" s="561"/>
      <c r="Q631" s="561"/>
      <c r="Z631" s="341"/>
      <c r="AA631" s="341"/>
      <c r="AB631" s="341"/>
      <c r="AC631" s="341"/>
      <c r="AD631" s="341"/>
      <c r="AE631" s="341"/>
      <c r="AF631" s="341"/>
      <c r="AG631" s="341"/>
      <c r="AH631" s="341"/>
      <c r="AI631" s="341"/>
      <c r="AJ631" s="341"/>
      <c r="AK631" s="341"/>
      <c r="AL631" s="341"/>
      <c r="AM631" s="341"/>
      <c r="AN631" s="341"/>
      <c r="AO631" s="341"/>
      <c r="AP631" s="341"/>
      <c r="AQ631" s="341"/>
      <c r="AR631" s="341"/>
      <c r="AS631" s="341"/>
      <c r="AT631" s="341"/>
      <c r="AU631" s="341"/>
      <c r="AV631" s="341"/>
      <c r="AW631" s="341"/>
      <c r="AX631" s="341"/>
      <c r="AY631" s="341"/>
      <c r="AZ631" s="341"/>
      <c r="BA631" s="344"/>
      <c r="BB631" s="395"/>
      <c r="BC631" s="344"/>
      <c r="BD631" s="344"/>
      <c r="BE631" s="344"/>
      <c r="BF631" s="344"/>
      <c r="BG631" s="344"/>
      <c r="BH631" s="344"/>
      <c r="BI631" s="344"/>
      <c r="BJ631" s="344"/>
      <c r="BK631" s="344"/>
      <c r="BL631" s="344"/>
      <c r="BM631" s="344"/>
      <c r="BN631" s="344"/>
      <c r="BO631" s="344"/>
      <c r="BP631" s="344"/>
      <c r="BQ631" s="344"/>
      <c r="BR631" s="344"/>
      <c r="BS631" s="344"/>
      <c r="BT631" s="344"/>
      <c r="BU631" s="344"/>
      <c r="BV631" s="344"/>
      <c r="BW631" s="344"/>
      <c r="BX631" s="344"/>
      <c r="BY631" s="344"/>
      <c r="BZ631" s="344"/>
      <c r="CA631" s="344"/>
      <c r="CB631" s="344"/>
      <c r="CC631" s="344"/>
      <c r="CD631" s="344"/>
      <c r="CE631" s="344"/>
      <c r="CF631" s="344"/>
      <c r="CG631" s="344"/>
      <c r="CH631" s="344"/>
      <c r="CI631" s="344"/>
      <c r="CJ631" s="344"/>
      <c r="CK631" s="344"/>
      <c r="CL631" s="344"/>
      <c r="CM631" s="344"/>
      <c r="CN631" s="344"/>
      <c r="CO631" s="344"/>
      <c r="CP631" s="344"/>
      <c r="CQ631" s="344"/>
      <c r="CR631" s="344"/>
      <c r="CS631" s="344"/>
      <c r="CT631" s="344"/>
      <c r="CU631" s="344"/>
      <c r="CV631" s="344"/>
      <c r="CW631" s="344"/>
      <c r="CX631" s="344"/>
      <c r="CY631" s="344"/>
      <c r="CZ631" s="344"/>
    </row>
    <row r="632" s="348" customFormat="true" ht="25.15" customHeight="true" x14ac:dyDescent="0.2">
      <c r="C632" s="1028"/>
      <c r="D632" s="1020"/>
      <c r="E632" s="561"/>
      <c r="F632" s="561"/>
      <c r="G632" s="561"/>
      <c r="H632" s="1028"/>
      <c r="I632" s="1020"/>
      <c r="J632" s="561"/>
      <c r="K632" s="561"/>
      <c r="L632" s="561"/>
      <c r="M632" s="1028"/>
      <c r="N632" s="1020"/>
      <c r="O632" s="561"/>
      <c r="P632" s="561"/>
      <c r="Q632" s="561"/>
      <c r="Z632" s="341"/>
      <c r="AA632" s="341"/>
      <c r="AB632" s="341"/>
      <c r="AC632" s="341"/>
      <c r="AD632" s="341"/>
      <c r="AE632" s="341"/>
      <c r="AF632" s="341"/>
      <c r="AG632" s="341"/>
      <c r="AH632" s="341"/>
      <c r="AI632" s="341"/>
      <c r="AJ632" s="341"/>
      <c r="AK632" s="341"/>
      <c r="AL632" s="341"/>
      <c r="AM632" s="341"/>
      <c r="AN632" s="341"/>
      <c r="AO632" s="341"/>
      <c r="AP632" s="341"/>
      <c r="AQ632" s="341"/>
      <c r="AR632" s="341"/>
      <c r="AS632" s="341"/>
      <c r="AT632" s="341"/>
      <c r="AU632" s="341"/>
      <c r="AV632" s="341"/>
      <c r="AW632" s="341"/>
      <c r="AX632" s="341"/>
      <c r="AY632" s="341"/>
      <c r="AZ632" s="341"/>
      <c r="BA632" s="344"/>
      <c r="BB632" s="395"/>
      <c r="BC632" s="344"/>
      <c r="BD632" s="344"/>
      <c r="BE632" s="344"/>
      <c r="BF632" s="344"/>
      <c r="BG632" s="344"/>
      <c r="BH632" s="344"/>
      <c r="BI632" s="344"/>
      <c r="BJ632" s="344"/>
      <c r="BK632" s="344"/>
      <c r="BL632" s="344"/>
      <c r="BM632" s="344"/>
      <c r="BN632" s="344"/>
      <c r="BO632" s="344"/>
      <c r="BP632" s="344"/>
      <c r="BQ632" s="344"/>
      <c r="BR632" s="344"/>
      <c r="BS632" s="344"/>
      <c r="BT632" s="344"/>
      <c r="BU632" s="344"/>
      <c r="BV632" s="344"/>
      <c r="BW632" s="344"/>
      <c r="BX632" s="344"/>
      <c r="BY632" s="344"/>
      <c r="BZ632" s="344"/>
      <c r="CA632" s="344"/>
      <c r="CB632" s="344"/>
      <c r="CC632" s="344"/>
      <c r="CD632" s="344"/>
      <c r="CE632" s="344"/>
      <c r="CF632" s="344"/>
      <c r="CG632" s="344"/>
      <c r="CH632" s="344"/>
      <c r="CI632" s="344"/>
      <c r="CJ632" s="344"/>
      <c r="CK632" s="344"/>
      <c r="CL632" s="344"/>
      <c r="CM632" s="344"/>
      <c r="CN632" s="344"/>
      <c r="CO632" s="344"/>
      <c r="CP632" s="344"/>
      <c r="CQ632" s="344"/>
      <c r="CR632" s="344"/>
      <c r="CS632" s="344"/>
      <c r="CT632" s="344"/>
      <c r="CU632" s="344"/>
      <c r="CV632" s="344"/>
      <c r="CW632" s="344"/>
      <c r="CX632" s="344"/>
      <c r="CY632" s="344"/>
      <c r="CZ632" s="344"/>
    </row>
    <row r="633" s="348" customFormat="true" ht="25.15" customHeight="true" x14ac:dyDescent="0.2">
      <c r="C633" s="1028"/>
      <c r="D633" s="1020"/>
      <c r="E633" s="561"/>
      <c r="F633" s="561"/>
      <c r="G633" s="561"/>
      <c r="H633" s="1028"/>
      <c r="I633" s="1020"/>
      <c r="J633" s="561"/>
      <c r="K633" s="561"/>
      <c r="L633" s="561"/>
      <c r="M633" s="1028"/>
      <c r="N633" s="1020"/>
      <c r="O633" s="561"/>
      <c r="P633" s="561"/>
      <c r="Q633" s="561"/>
      <c r="Z633" s="341"/>
      <c r="AA633" s="341"/>
      <c r="AB633" s="341"/>
      <c r="AC633" s="341"/>
      <c r="AD633" s="341"/>
      <c r="AE633" s="341"/>
      <c r="AF633" s="341"/>
      <c r="AG633" s="341"/>
      <c r="AH633" s="341"/>
      <c r="AI633" s="341"/>
      <c r="AJ633" s="341"/>
      <c r="AK633" s="341"/>
      <c r="AL633" s="341"/>
      <c r="AM633" s="341"/>
      <c r="AN633" s="341"/>
      <c r="AO633" s="341"/>
      <c r="AP633" s="341"/>
      <c r="AQ633" s="341"/>
      <c r="AR633" s="341"/>
      <c r="AS633" s="341"/>
      <c r="AT633" s="341"/>
      <c r="AU633" s="341"/>
      <c r="AV633" s="341"/>
      <c r="AW633" s="341"/>
      <c r="AX633" s="341"/>
      <c r="AY633" s="341"/>
      <c r="AZ633" s="341"/>
      <c r="BA633" s="344"/>
      <c r="BB633" s="395"/>
      <c r="BC633" s="344"/>
      <c r="BD633" s="344"/>
      <c r="BE633" s="344"/>
      <c r="BF633" s="344"/>
      <c r="BG633" s="344"/>
      <c r="BH633" s="344"/>
      <c r="BI633" s="344"/>
      <c r="BJ633" s="344"/>
      <c r="BK633" s="344"/>
      <c r="BL633" s="344"/>
      <c r="BM633" s="344"/>
      <c r="BN633" s="344"/>
      <c r="BO633" s="344"/>
      <c r="BP633" s="344"/>
      <c r="BQ633" s="344"/>
      <c r="BR633" s="344"/>
      <c r="BS633" s="344"/>
      <c r="BT633" s="344"/>
      <c r="BU633" s="344"/>
      <c r="BV633" s="344"/>
      <c r="BW633" s="344"/>
      <c r="BX633" s="344"/>
      <c r="BY633" s="344"/>
      <c r="BZ633" s="344"/>
      <c r="CA633" s="344"/>
      <c r="CB633" s="344"/>
      <c r="CC633" s="344"/>
      <c r="CD633" s="344"/>
      <c r="CE633" s="344"/>
      <c r="CF633" s="344"/>
      <c r="CG633" s="344"/>
      <c r="CH633" s="344"/>
      <c r="CI633" s="344"/>
      <c r="CJ633" s="344"/>
      <c r="CK633" s="344"/>
      <c r="CL633" s="344"/>
      <c r="CM633" s="344"/>
      <c r="CN633" s="344"/>
      <c r="CO633" s="344"/>
      <c r="CP633" s="344"/>
      <c r="CQ633" s="344"/>
      <c r="CR633" s="344"/>
      <c r="CS633" s="344"/>
      <c r="CT633" s="344"/>
      <c r="CU633" s="344"/>
      <c r="CV633" s="344"/>
      <c r="CW633" s="344"/>
      <c r="CX633" s="344"/>
      <c r="CY633" s="344"/>
      <c r="CZ633" s="344"/>
    </row>
    <row r="634" s="348" customFormat="true" ht="25.15" customHeight="true" x14ac:dyDescent="0.2">
      <c r="C634" s="1028"/>
      <c r="D634" s="1020"/>
      <c r="E634" s="561"/>
      <c r="F634" s="561"/>
      <c r="G634" s="561"/>
      <c r="H634" s="1028"/>
      <c r="I634" s="1020"/>
      <c r="J634" s="561"/>
      <c r="K634" s="561"/>
      <c r="L634" s="561"/>
      <c r="M634" s="1028"/>
      <c r="N634" s="1020"/>
      <c r="O634" s="561"/>
      <c r="P634" s="561"/>
      <c r="Q634" s="561"/>
      <c r="Z634" s="341"/>
      <c r="AA634" s="341"/>
      <c r="AB634" s="341"/>
      <c r="AC634" s="341"/>
      <c r="AD634" s="341"/>
      <c r="AE634" s="341"/>
      <c r="AF634" s="341"/>
      <c r="AG634" s="341"/>
      <c r="AH634" s="341"/>
      <c r="AI634" s="341"/>
      <c r="AJ634" s="341"/>
      <c r="AK634" s="341"/>
      <c r="AL634" s="341"/>
      <c r="AM634" s="341"/>
      <c r="AN634" s="341"/>
      <c r="AO634" s="341"/>
      <c r="AP634" s="341"/>
      <c r="AQ634" s="341"/>
      <c r="AR634" s="341"/>
      <c r="AS634" s="341"/>
      <c r="AT634" s="341"/>
      <c r="AU634" s="341"/>
      <c r="AV634" s="341"/>
      <c r="AW634" s="341"/>
      <c r="AX634" s="341"/>
      <c r="AY634" s="341"/>
      <c r="AZ634" s="341"/>
      <c r="BA634" s="344"/>
      <c r="BB634" s="395"/>
      <c r="BC634" s="344"/>
      <c r="BD634" s="344"/>
      <c r="BE634" s="344"/>
      <c r="BF634" s="344"/>
      <c r="BG634" s="344"/>
      <c r="BH634" s="344"/>
      <c r="BI634" s="344"/>
      <c r="BJ634" s="344"/>
      <c r="BK634" s="344"/>
      <c r="BL634" s="344"/>
      <c r="BM634" s="344"/>
      <c r="BN634" s="344"/>
      <c r="BO634" s="344"/>
      <c r="BP634" s="344"/>
      <c r="BQ634" s="344"/>
      <c r="BR634" s="344"/>
      <c r="BS634" s="344"/>
      <c r="BT634" s="344"/>
      <c r="BU634" s="344"/>
      <c r="BV634" s="344"/>
      <c r="BW634" s="344"/>
      <c r="BX634" s="344"/>
      <c r="BY634" s="344"/>
      <c r="BZ634" s="344"/>
      <c r="CA634" s="344"/>
      <c r="CB634" s="344"/>
      <c r="CC634" s="344"/>
      <c r="CD634" s="344"/>
      <c r="CE634" s="344"/>
      <c r="CF634" s="344"/>
      <c r="CG634" s="344"/>
      <c r="CH634" s="344"/>
      <c r="CI634" s="344"/>
      <c r="CJ634" s="344"/>
      <c r="CK634" s="344"/>
      <c r="CL634" s="344"/>
      <c r="CM634" s="344"/>
      <c r="CN634" s="344"/>
      <c r="CO634" s="344"/>
      <c r="CP634" s="344"/>
      <c r="CQ634" s="344"/>
      <c r="CR634" s="344"/>
      <c r="CS634" s="344"/>
      <c r="CT634" s="344"/>
      <c r="CU634" s="344"/>
      <c r="CV634" s="344"/>
      <c r="CW634" s="344"/>
      <c r="CX634" s="344"/>
      <c r="CY634" s="344"/>
      <c r="CZ634" s="344"/>
    </row>
    <row r="635" s="348" customFormat="true" ht="25.15" customHeight="true" x14ac:dyDescent="0.2">
      <c r="C635" s="1028"/>
      <c r="D635" s="1020"/>
      <c r="E635" s="561"/>
      <c r="F635" s="561"/>
      <c r="G635" s="561"/>
      <c r="H635" s="1028"/>
      <c r="I635" s="1020"/>
      <c r="J635" s="561"/>
      <c r="K635" s="561"/>
      <c r="L635" s="561"/>
      <c r="M635" s="1028"/>
      <c r="N635" s="1020"/>
      <c r="O635" s="561"/>
      <c r="P635" s="561"/>
      <c r="Q635" s="561"/>
      <c r="Z635" s="341"/>
      <c r="AA635" s="341"/>
      <c r="AB635" s="341"/>
      <c r="AC635" s="341"/>
      <c r="AD635" s="341"/>
      <c r="AE635" s="341"/>
      <c r="AF635" s="341"/>
      <c r="AG635" s="341"/>
      <c r="AH635" s="341"/>
      <c r="AI635" s="341"/>
      <c r="AJ635" s="341"/>
      <c r="AK635" s="341"/>
      <c r="AL635" s="341"/>
      <c r="AM635" s="341"/>
      <c r="AN635" s="341"/>
      <c r="AO635" s="341"/>
      <c r="AP635" s="341"/>
      <c r="AQ635" s="341"/>
      <c r="AR635" s="341"/>
      <c r="AS635" s="341"/>
      <c r="AT635" s="341"/>
      <c r="AU635" s="341"/>
      <c r="AV635" s="341"/>
      <c r="AW635" s="341"/>
      <c r="AX635" s="341"/>
      <c r="AY635" s="341"/>
      <c r="AZ635" s="341"/>
      <c r="BA635" s="344"/>
      <c r="BB635" s="395"/>
      <c r="BC635" s="344"/>
      <c r="BD635" s="344"/>
      <c r="BE635" s="344"/>
      <c r="BF635" s="344"/>
      <c r="BG635" s="344"/>
      <c r="BH635" s="344"/>
      <c r="BI635" s="344"/>
      <c r="BJ635" s="344"/>
      <c r="BK635" s="344"/>
      <c r="BL635" s="344"/>
      <c r="BM635" s="344"/>
      <c r="BN635" s="344"/>
      <c r="BO635" s="344"/>
      <c r="BP635" s="344"/>
      <c r="BQ635" s="344"/>
      <c r="BR635" s="344"/>
      <c r="BS635" s="344"/>
      <c r="BT635" s="344"/>
      <c r="BU635" s="344"/>
      <c r="BV635" s="344"/>
      <c r="BW635" s="344"/>
      <c r="BX635" s="344"/>
      <c r="BY635" s="344"/>
      <c r="BZ635" s="344"/>
      <c r="CA635" s="344"/>
      <c r="CB635" s="344"/>
      <c r="CC635" s="344"/>
      <c r="CD635" s="344"/>
      <c r="CE635" s="344"/>
      <c r="CF635" s="344"/>
      <c r="CG635" s="344"/>
      <c r="CH635" s="344"/>
      <c r="CI635" s="344"/>
      <c r="CJ635" s="344"/>
      <c r="CK635" s="344"/>
      <c r="CL635" s="344"/>
      <c r="CM635" s="344"/>
      <c r="CN635" s="344"/>
      <c r="CO635" s="344"/>
      <c r="CP635" s="344"/>
      <c r="CQ635" s="344"/>
      <c r="CR635" s="344"/>
      <c r="CS635" s="344"/>
      <c r="CT635" s="344"/>
      <c r="CU635" s="344"/>
      <c r="CV635" s="344"/>
      <c r="CW635" s="344"/>
      <c r="CX635" s="344"/>
      <c r="CY635" s="344"/>
      <c r="CZ635" s="344"/>
    </row>
    <row r="636" s="348" customFormat="true" ht="25.15" customHeight="true" x14ac:dyDescent="0.2">
      <c r="C636" s="1028"/>
      <c r="D636" s="1020"/>
      <c r="E636" s="561"/>
      <c r="F636" s="561"/>
      <c r="G636" s="561"/>
      <c r="H636" s="1028"/>
      <c r="I636" s="1020"/>
      <c r="J636" s="561"/>
      <c r="K636" s="561"/>
      <c r="L636" s="561"/>
      <c r="M636" s="1028"/>
      <c r="N636" s="1020"/>
      <c r="O636" s="561"/>
      <c r="P636" s="561"/>
      <c r="Q636" s="561"/>
      <c r="Z636" s="341"/>
      <c r="AA636" s="341"/>
      <c r="AB636" s="341"/>
      <c r="AC636" s="341"/>
      <c r="AD636" s="341"/>
      <c r="AE636" s="341"/>
      <c r="AF636" s="341"/>
      <c r="AG636" s="341"/>
      <c r="AH636" s="341"/>
      <c r="AI636" s="341"/>
      <c r="AJ636" s="341"/>
      <c r="AK636" s="341"/>
      <c r="AL636" s="341"/>
      <c r="AM636" s="341"/>
      <c r="AN636" s="341"/>
      <c r="AO636" s="341"/>
      <c r="AP636" s="341"/>
      <c r="AQ636" s="341"/>
      <c r="AR636" s="341"/>
      <c r="AS636" s="341"/>
      <c r="AT636" s="341"/>
      <c r="AU636" s="341"/>
      <c r="AV636" s="341"/>
      <c r="AW636" s="341"/>
      <c r="AX636" s="341"/>
      <c r="AY636" s="341"/>
      <c r="AZ636" s="341"/>
      <c r="BA636" s="344"/>
      <c r="BB636" s="395"/>
      <c r="BC636" s="344"/>
      <c r="BD636" s="344"/>
      <c r="BE636" s="344"/>
      <c r="BF636" s="344"/>
      <c r="BG636" s="344"/>
      <c r="BH636" s="344"/>
      <c r="BI636" s="344"/>
      <c r="BJ636" s="344"/>
      <c r="BK636" s="344"/>
      <c r="BL636" s="344"/>
      <c r="BM636" s="344"/>
      <c r="BN636" s="344"/>
      <c r="BO636" s="344"/>
      <c r="BP636" s="344"/>
      <c r="BQ636" s="344"/>
      <c r="BR636" s="344"/>
      <c r="BS636" s="344"/>
      <c r="BT636" s="344"/>
      <c r="BU636" s="344"/>
      <c r="BV636" s="344"/>
      <c r="BW636" s="344"/>
      <c r="BX636" s="344"/>
      <c r="BY636" s="344"/>
      <c r="BZ636" s="344"/>
      <c r="CA636" s="344"/>
      <c r="CB636" s="344"/>
      <c r="CC636" s="344"/>
      <c r="CD636" s="344"/>
      <c r="CE636" s="344"/>
      <c r="CF636" s="344"/>
      <c r="CG636" s="344"/>
      <c r="CH636" s="344"/>
      <c r="CI636" s="344"/>
      <c r="CJ636" s="344"/>
      <c r="CK636" s="344"/>
      <c r="CL636" s="344"/>
      <c r="CM636" s="344"/>
      <c r="CN636" s="344"/>
      <c r="CO636" s="344"/>
      <c r="CP636" s="344"/>
      <c r="CQ636" s="344"/>
      <c r="CR636" s="344"/>
      <c r="CS636" s="344"/>
      <c r="CT636" s="344"/>
      <c r="CU636" s="344"/>
      <c r="CV636" s="344"/>
      <c r="CW636" s="344"/>
      <c r="CX636" s="344"/>
      <c r="CY636" s="344"/>
      <c r="CZ636" s="344"/>
    </row>
    <row r="637" s="348" customFormat="true" ht="25.15" customHeight="true" x14ac:dyDescent="0.2">
      <c r="C637" s="1028"/>
      <c r="D637" s="1020"/>
      <c r="E637" s="561"/>
      <c r="F637" s="561"/>
      <c r="G637" s="561"/>
      <c r="H637" s="1028"/>
      <c r="I637" s="1020"/>
      <c r="J637" s="561"/>
      <c r="K637" s="561"/>
      <c r="L637" s="561"/>
      <c r="M637" s="1028"/>
      <c r="N637" s="1020"/>
      <c r="O637" s="561"/>
      <c r="P637" s="561"/>
      <c r="Q637" s="561"/>
      <c r="Z637" s="341"/>
      <c r="AA637" s="341"/>
      <c r="AB637" s="341"/>
      <c r="AC637" s="341"/>
      <c r="AD637" s="341"/>
      <c r="AE637" s="341"/>
      <c r="AF637" s="341"/>
      <c r="AG637" s="341"/>
      <c r="AH637" s="341"/>
      <c r="AI637" s="341"/>
      <c r="AJ637" s="341"/>
      <c r="AK637" s="341"/>
      <c r="AL637" s="341"/>
      <c r="AM637" s="341"/>
      <c r="AN637" s="341"/>
      <c r="AO637" s="341"/>
      <c r="AP637" s="341"/>
      <c r="AQ637" s="341"/>
      <c r="AR637" s="341"/>
      <c r="AS637" s="341"/>
      <c r="AT637" s="341"/>
      <c r="AU637" s="341"/>
      <c r="AV637" s="341"/>
      <c r="AW637" s="341"/>
      <c r="AX637" s="341"/>
      <c r="AY637" s="341"/>
      <c r="AZ637" s="341"/>
      <c r="BA637" s="344"/>
      <c r="BB637" s="395"/>
      <c r="BC637" s="344"/>
      <c r="BD637" s="344"/>
      <c r="BE637" s="344"/>
      <c r="BF637" s="344"/>
      <c r="BG637" s="344"/>
      <c r="BH637" s="344"/>
      <c r="BI637" s="344"/>
      <c r="BJ637" s="344"/>
      <c r="BK637" s="344"/>
      <c r="BL637" s="344"/>
      <c r="BM637" s="344"/>
      <c r="BN637" s="344"/>
      <c r="BO637" s="344"/>
      <c r="BP637" s="344"/>
      <c r="BQ637" s="344"/>
      <c r="BR637" s="344"/>
      <c r="BS637" s="344"/>
      <c r="BT637" s="344"/>
      <c r="BU637" s="344"/>
      <c r="BV637" s="344"/>
      <c r="BW637" s="344"/>
      <c r="BX637" s="344"/>
      <c r="BY637" s="344"/>
      <c r="BZ637" s="344"/>
      <c r="CA637" s="344"/>
      <c r="CB637" s="344"/>
      <c r="CC637" s="344"/>
      <c r="CD637" s="344"/>
      <c r="CE637" s="344"/>
      <c r="CF637" s="344"/>
      <c r="CG637" s="344"/>
      <c r="CH637" s="344"/>
      <c r="CI637" s="344"/>
      <c r="CJ637" s="344"/>
      <c r="CK637" s="344"/>
      <c r="CL637" s="344"/>
      <c r="CM637" s="344"/>
      <c r="CN637" s="344"/>
      <c r="CO637" s="344"/>
      <c r="CP637" s="344"/>
      <c r="CQ637" s="344"/>
      <c r="CR637" s="344"/>
      <c r="CS637" s="344"/>
      <c r="CT637" s="344"/>
      <c r="CU637" s="344"/>
      <c r="CV637" s="344"/>
      <c r="CW637" s="344"/>
      <c r="CX637" s="344"/>
      <c r="CY637" s="344"/>
      <c r="CZ637" s="344"/>
    </row>
    <row r="638" s="348" customFormat="true" ht="25.15" customHeight="true" x14ac:dyDescent="0.2">
      <c r="C638" s="1028"/>
      <c r="D638" s="1020"/>
      <c r="E638" s="561"/>
      <c r="F638" s="561"/>
      <c r="G638" s="561"/>
      <c r="H638" s="1028"/>
      <c r="I638" s="1020"/>
      <c r="J638" s="561"/>
      <c r="K638" s="561"/>
      <c r="L638" s="561"/>
      <c r="M638" s="1028"/>
      <c r="N638" s="1020"/>
      <c r="O638" s="561"/>
      <c r="P638" s="561"/>
      <c r="Q638" s="561"/>
      <c r="Z638" s="341"/>
      <c r="AA638" s="341"/>
      <c r="AB638" s="341"/>
      <c r="AC638" s="341"/>
      <c r="AD638" s="341"/>
      <c r="AE638" s="341"/>
      <c r="AF638" s="341"/>
      <c r="AG638" s="341"/>
      <c r="AH638" s="341"/>
      <c r="AI638" s="341"/>
      <c r="AJ638" s="341"/>
      <c r="AK638" s="341"/>
      <c r="AL638" s="341"/>
      <c r="AM638" s="341"/>
      <c r="AN638" s="341"/>
      <c r="AO638" s="341"/>
      <c r="AP638" s="341"/>
      <c r="AQ638" s="341"/>
      <c r="AR638" s="341"/>
      <c r="AS638" s="341"/>
      <c r="AT638" s="341"/>
      <c r="AU638" s="341"/>
      <c r="AV638" s="341"/>
      <c r="AW638" s="341"/>
      <c r="AX638" s="341"/>
      <c r="AY638" s="341"/>
      <c r="AZ638" s="341"/>
      <c r="BA638" s="344"/>
      <c r="BB638" s="395"/>
      <c r="BC638" s="344"/>
      <c r="BD638" s="344"/>
      <c r="BE638" s="344"/>
      <c r="BF638" s="344"/>
      <c r="BG638" s="344"/>
      <c r="BH638" s="344"/>
      <c r="BI638" s="344"/>
      <c r="BJ638" s="344"/>
      <c r="BK638" s="344"/>
      <c r="BL638" s="344"/>
      <c r="BM638" s="344"/>
      <c r="BN638" s="344"/>
      <c r="BO638" s="344"/>
      <c r="BP638" s="344"/>
      <c r="BQ638" s="344"/>
      <c r="BR638" s="344"/>
      <c r="BS638" s="344"/>
      <c r="BT638" s="344"/>
      <c r="BU638" s="344"/>
      <c r="BV638" s="344"/>
      <c r="BW638" s="344"/>
      <c r="BX638" s="344"/>
      <c r="BY638" s="344"/>
      <c r="BZ638" s="344"/>
      <c r="CA638" s="344"/>
      <c r="CB638" s="344"/>
      <c r="CC638" s="344"/>
      <c r="CD638" s="344"/>
      <c r="CE638" s="344"/>
      <c r="CF638" s="344"/>
      <c r="CG638" s="344"/>
      <c r="CH638" s="344"/>
      <c r="CI638" s="344"/>
      <c r="CJ638" s="344"/>
      <c r="CK638" s="344"/>
      <c r="CL638" s="344"/>
      <c r="CM638" s="344"/>
      <c r="CN638" s="344"/>
      <c r="CO638" s="344"/>
      <c r="CP638" s="344"/>
      <c r="CQ638" s="344"/>
      <c r="CR638" s="344"/>
      <c r="CS638" s="344"/>
      <c r="CT638" s="344"/>
      <c r="CU638" s="344"/>
      <c r="CV638" s="344"/>
      <c r="CW638" s="344"/>
      <c r="CX638" s="344"/>
      <c r="CY638" s="344"/>
      <c r="CZ638" s="344"/>
    </row>
    <row r="639" s="348" customFormat="true" ht="25.15" customHeight="true" x14ac:dyDescent="0.2">
      <c r="C639" s="1028"/>
      <c r="D639" s="1020"/>
      <c r="E639" s="561"/>
      <c r="F639" s="561"/>
      <c r="G639" s="561"/>
      <c r="H639" s="1028"/>
      <c r="I639" s="1020"/>
      <c r="J639" s="561"/>
      <c r="K639" s="561"/>
      <c r="L639" s="561"/>
      <c r="M639" s="1028"/>
      <c r="N639" s="1020"/>
      <c r="O639" s="561"/>
      <c r="P639" s="561"/>
      <c r="Q639" s="561"/>
      <c r="Z639" s="341"/>
      <c r="AA639" s="341"/>
      <c r="AB639" s="341"/>
      <c r="AC639" s="341"/>
      <c r="AD639" s="341"/>
      <c r="AE639" s="341"/>
      <c r="AF639" s="341"/>
      <c r="AG639" s="341"/>
      <c r="AH639" s="341"/>
      <c r="AI639" s="341"/>
      <c r="AJ639" s="341"/>
      <c r="AK639" s="341"/>
      <c r="AL639" s="341"/>
      <c r="AM639" s="341"/>
      <c r="AN639" s="341"/>
      <c r="AO639" s="341"/>
      <c r="AP639" s="341"/>
      <c r="AQ639" s="341"/>
      <c r="AR639" s="341"/>
      <c r="AS639" s="341"/>
      <c r="AT639" s="341"/>
      <c r="AU639" s="341"/>
      <c r="AV639" s="341"/>
      <c r="AW639" s="341"/>
      <c r="AX639" s="341"/>
      <c r="AY639" s="341"/>
      <c r="AZ639" s="341"/>
      <c r="BA639" s="344"/>
      <c r="BB639" s="395"/>
      <c r="BC639" s="344"/>
      <c r="BD639" s="344"/>
      <c r="BE639" s="344"/>
      <c r="BF639" s="344"/>
      <c r="BG639" s="344"/>
      <c r="BH639" s="344"/>
      <c r="BI639" s="344"/>
      <c r="BJ639" s="344"/>
      <c r="BK639" s="344"/>
      <c r="BL639" s="344"/>
      <c r="BM639" s="344"/>
      <c r="BN639" s="344"/>
      <c r="BO639" s="344"/>
      <c r="BP639" s="344"/>
      <c r="BQ639" s="344"/>
      <c r="BR639" s="344"/>
      <c r="BS639" s="344"/>
      <c r="BT639" s="344"/>
      <c r="BU639" s="344"/>
      <c r="BV639" s="344"/>
      <c r="BW639" s="344"/>
      <c r="BX639" s="344"/>
      <c r="BY639" s="344"/>
      <c r="BZ639" s="344"/>
      <c r="CA639" s="344"/>
      <c r="CB639" s="344"/>
      <c r="CC639" s="344"/>
      <c r="CD639" s="344"/>
      <c r="CE639" s="344"/>
      <c r="CF639" s="344"/>
      <c r="CG639" s="344"/>
      <c r="CH639" s="344"/>
      <c r="CI639" s="344"/>
      <c r="CJ639" s="344"/>
      <c r="CK639" s="344"/>
      <c r="CL639" s="344"/>
      <c r="CM639" s="344"/>
      <c r="CN639" s="344"/>
      <c r="CO639" s="344"/>
      <c r="CP639" s="344"/>
      <c r="CQ639" s="344"/>
      <c r="CR639" s="344"/>
      <c r="CS639" s="344"/>
      <c r="CT639" s="344"/>
      <c r="CU639" s="344"/>
      <c r="CV639" s="344"/>
      <c r="CW639" s="344"/>
      <c r="CX639" s="344"/>
      <c r="CY639" s="344"/>
      <c r="CZ639" s="344"/>
    </row>
    <row r="640" s="348" customFormat="true" ht="25.15" customHeight="true" x14ac:dyDescent="0.2">
      <c r="C640" s="1028"/>
      <c r="D640" s="1020"/>
      <c r="E640" s="561"/>
      <c r="F640" s="561"/>
      <c r="G640" s="561"/>
      <c r="H640" s="1028"/>
      <c r="I640" s="1020"/>
      <c r="J640" s="561"/>
      <c r="K640" s="561"/>
      <c r="L640" s="561"/>
      <c r="M640" s="1028"/>
      <c r="N640" s="1020"/>
      <c r="O640" s="561"/>
      <c r="P640" s="561"/>
      <c r="Q640" s="561"/>
      <c r="Z640" s="341"/>
      <c r="AA640" s="341"/>
      <c r="AB640" s="341"/>
      <c r="AC640" s="341"/>
      <c r="AD640" s="341"/>
      <c r="AE640" s="341"/>
      <c r="AF640" s="341"/>
      <c r="AG640" s="341"/>
      <c r="AH640" s="341"/>
      <c r="AI640" s="341"/>
      <c r="AJ640" s="341"/>
      <c r="AK640" s="341"/>
      <c r="AL640" s="341"/>
      <c r="AM640" s="341"/>
      <c r="AN640" s="341"/>
      <c r="AO640" s="341"/>
      <c r="AP640" s="341"/>
      <c r="AQ640" s="341"/>
      <c r="AR640" s="341"/>
      <c r="AS640" s="341"/>
      <c r="AT640" s="341"/>
      <c r="AU640" s="341"/>
      <c r="AV640" s="341"/>
      <c r="AW640" s="341"/>
      <c r="AX640" s="341"/>
      <c r="AY640" s="341"/>
      <c r="AZ640" s="341"/>
      <c r="BA640" s="344"/>
      <c r="BB640" s="395"/>
      <c r="BC640" s="344"/>
      <c r="BD640" s="344"/>
      <c r="BE640" s="344"/>
      <c r="BF640" s="344"/>
      <c r="BG640" s="344"/>
      <c r="BH640" s="344"/>
      <c r="BI640" s="344"/>
      <c r="BJ640" s="344"/>
      <c r="BK640" s="344"/>
      <c r="BL640" s="344"/>
      <c r="BM640" s="344"/>
      <c r="BN640" s="344"/>
      <c r="BO640" s="344"/>
      <c r="BP640" s="344"/>
      <c r="BQ640" s="344"/>
      <c r="BR640" s="344"/>
      <c r="BS640" s="344"/>
      <c r="BT640" s="344"/>
      <c r="BU640" s="344"/>
      <c r="BV640" s="344"/>
      <c r="BW640" s="344"/>
      <c r="BX640" s="344"/>
      <c r="BY640" s="344"/>
      <c r="BZ640" s="344"/>
      <c r="CA640" s="344"/>
      <c r="CB640" s="344"/>
      <c r="CC640" s="344"/>
      <c r="CD640" s="344"/>
      <c r="CE640" s="344"/>
      <c r="CF640" s="344"/>
      <c r="CG640" s="344"/>
      <c r="CH640" s="344"/>
      <c r="CI640" s="344"/>
      <c r="CJ640" s="344"/>
      <c r="CK640" s="344"/>
      <c r="CL640" s="344"/>
      <c r="CM640" s="344"/>
      <c r="CN640" s="344"/>
      <c r="CO640" s="344"/>
      <c r="CP640" s="344"/>
      <c r="CQ640" s="344"/>
      <c r="CR640" s="344"/>
      <c r="CS640" s="344"/>
      <c r="CT640" s="344"/>
      <c r="CU640" s="344"/>
      <c r="CV640" s="344"/>
      <c r="CW640" s="344"/>
      <c r="CX640" s="344"/>
      <c r="CY640" s="344"/>
      <c r="CZ640" s="344"/>
    </row>
    <row r="641" s="348" customFormat="true" ht="25.15" customHeight="true" x14ac:dyDescent="0.2">
      <c r="C641" s="1028"/>
      <c r="D641" s="1020"/>
      <c r="E641" s="561"/>
      <c r="F641" s="561"/>
      <c r="G641" s="561"/>
      <c r="H641" s="1028"/>
      <c r="I641" s="1020"/>
      <c r="J641" s="561"/>
      <c r="K641" s="561"/>
      <c r="L641" s="561"/>
      <c r="M641" s="1028"/>
      <c r="N641" s="1020"/>
      <c r="O641" s="561"/>
      <c r="P641" s="561"/>
      <c r="Q641" s="561"/>
      <c r="Z641" s="341"/>
      <c r="AA641" s="341"/>
      <c r="AB641" s="341"/>
      <c r="AC641" s="341"/>
      <c r="AD641" s="341"/>
      <c r="AE641" s="341"/>
      <c r="AF641" s="341"/>
      <c r="AG641" s="341"/>
      <c r="AH641" s="341"/>
      <c r="AI641" s="341"/>
      <c r="AJ641" s="341"/>
      <c r="AK641" s="341"/>
      <c r="AL641" s="341"/>
      <c r="AM641" s="341"/>
      <c r="AN641" s="341"/>
      <c r="AO641" s="341"/>
      <c r="AP641" s="341"/>
      <c r="AQ641" s="341"/>
      <c r="AR641" s="341"/>
      <c r="AS641" s="341"/>
      <c r="AT641" s="341"/>
      <c r="AU641" s="341"/>
      <c r="AV641" s="341"/>
      <c r="AW641" s="341"/>
      <c r="AX641" s="341"/>
      <c r="AY641" s="341"/>
      <c r="AZ641" s="341"/>
      <c r="BA641" s="344"/>
      <c r="BB641" s="395"/>
      <c r="BC641" s="344"/>
      <c r="BD641" s="344"/>
      <c r="BE641" s="344"/>
      <c r="BF641" s="344"/>
      <c r="BG641" s="344"/>
      <c r="BH641" s="344"/>
      <c r="BI641" s="344"/>
      <c r="BJ641" s="344"/>
      <c r="BK641" s="344"/>
      <c r="BL641" s="344"/>
      <c r="BM641" s="344"/>
      <c r="BN641" s="344"/>
      <c r="BO641" s="344"/>
      <c r="BP641" s="344"/>
      <c r="BQ641" s="344"/>
      <c r="BR641" s="344"/>
      <c r="BS641" s="344"/>
      <c r="BT641" s="344"/>
      <c r="BU641" s="344"/>
      <c r="BV641" s="344"/>
      <c r="BW641" s="344"/>
      <c r="BX641" s="344"/>
      <c r="BY641" s="344"/>
      <c r="BZ641" s="344"/>
      <c r="CA641" s="344"/>
      <c r="CB641" s="344"/>
      <c r="CC641" s="344"/>
      <c r="CD641" s="344"/>
      <c r="CE641" s="344"/>
      <c r="CF641" s="344"/>
      <c r="CG641" s="344"/>
      <c r="CH641" s="344"/>
      <c r="CI641" s="344"/>
      <c r="CJ641" s="344"/>
      <c r="CK641" s="344"/>
      <c r="CL641" s="344"/>
      <c r="CM641" s="344"/>
      <c r="CN641" s="344"/>
      <c r="CO641" s="344"/>
      <c r="CP641" s="344"/>
      <c r="CQ641" s="344"/>
      <c r="CR641" s="344"/>
      <c r="CS641" s="344"/>
      <c r="CT641" s="344"/>
      <c r="CU641" s="344"/>
      <c r="CV641" s="344"/>
      <c r="CW641" s="344"/>
      <c r="CX641" s="344"/>
      <c r="CY641" s="344"/>
      <c r="CZ641" s="344"/>
    </row>
    <row r="642" s="348" customFormat="true" ht="25.15" customHeight="true" x14ac:dyDescent="0.2">
      <c r="C642" s="1028"/>
      <c r="D642" s="1020"/>
      <c r="E642" s="561"/>
      <c r="F642" s="561"/>
      <c r="G642" s="561"/>
      <c r="H642" s="1028"/>
      <c r="I642" s="1020"/>
      <c r="J642" s="561"/>
      <c r="K642" s="561"/>
      <c r="L642" s="561"/>
      <c r="M642" s="1028"/>
      <c r="N642" s="1020"/>
      <c r="O642" s="561"/>
      <c r="P642" s="561"/>
      <c r="Q642" s="561"/>
      <c r="Z642" s="341"/>
      <c r="AA642" s="341"/>
      <c r="AB642" s="341"/>
      <c r="AC642" s="341"/>
      <c r="AD642" s="341"/>
      <c r="AE642" s="341"/>
      <c r="AF642" s="341"/>
      <c r="AG642" s="341"/>
      <c r="AH642" s="341"/>
      <c r="AI642" s="341"/>
      <c r="AJ642" s="341"/>
      <c r="AK642" s="341"/>
      <c r="AL642" s="341"/>
      <c r="AM642" s="341"/>
      <c r="AN642" s="341"/>
      <c r="AO642" s="341"/>
      <c r="AP642" s="341"/>
      <c r="AQ642" s="341"/>
      <c r="AR642" s="341"/>
      <c r="AS642" s="341"/>
      <c r="AT642" s="341"/>
      <c r="AU642" s="341"/>
      <c r="AV642" s="341"/>
      <c r="AW642" s="341"/>
      <c r="AX642" s="341"/>
      <c r="AY642" s="341"/>
      <c r="AZ642" s="341"/>
      <c r="BA642" s="344"/>
      <c r="BB642" s="395"/>
      <c r="BC642" s="344"/>
      <c r="BD642" s="344"/>
      <c r="BE642" s="344"/>
      <c r="BF642" s="344"/>
      <c r="BG642" s="344"/>
      <c r="BH642" s="344"/>
      <c r="BI642" s="344"/>
      <c r="BJ642" s="344"/>
      <c r="BK642" s="344"/>
      <c r="BL642" s="344"/>
      <c r="BM642" s="344"/>
      <c r="BN642" s="344"/>
      <c r="BO642" s="344"/>
      <c r="BP642" s="344"/>
      <c r="BQ642" s="344"/>
      <c r="BR642" s="344"/>
      <c r="BS642" s="344"/>
      <c r="BT642" s="344"/>
      <c r="BU642" s="344"/>
      <c r="BV642" s="344"/>
      <c r="BW642" s="344"/>
      <c r="BX642" s="344"/>
      <c r="BY642" s="344"/>
      <c r="BZ642" s="344"/>
      <c r="CA642" s="344"/>
      <c r="CB642" s="344"/>
      <c r="CC642" s="344"/>
      <c r="CD642" s="344"/>
      <c r="CE642" s="344"/>
      <c r="CF642" s="344"/>
      <c r="CG642" s="344"/>
      <c r="CH642" s="344"/>
      <c r="CI642" s="344"/>
      <c r="CJ642" s="344"/>
      <c r="CK642" s="344"/>
      <c r="CL642" s="344"/>
      <c r="CM642" s="344"/>
      <c r="CN642" s="344"/>
      <c r="CO642" s="344"/>
      <c r="CP642" s="344"/>
      <c r="CQ642" s="344"/>
      <c r="CR642" s="344"/>
      <c r="CS642" s="344"/>
      <c r="CT642" s="344"/>
      <c r="CU642" s="344"/>
      <c r="CV642" s="344"/>
      <c r="CW642" s="344"/>
      <c r="CX642" s="344"/>
      <c r="CY642" s="344"/>
      <c r="CZ642" s="344"/>
    </row>
    <row r="643" s="348" customFormat="true" ht="25.15" customHeight="true" x14ac:dyDescent="0.2">
      <c r="C643" s="1028"/>
      <c r="D643" s="1020"/>
      <c r="E643" s="561"/>
      <c r="F643" s="561"/>
      <c r="G643" s="561"/>
      <c r="H643" s="1028"/>
      <c r="I643" s="1020"/>
      <c r="J643" s="561"/>
      <c r="K643" s="561"/>
      <c r="L643" s="561"/>
      <c r="M643" s="1028"/>
      <c r="N643" s="1020"/>
      <c r="O643" s="561"/>
      <c r="P643" s="561"/>
      <c r="Q643" s="561"/>
      <c r="Z643" s="341"/>
      <c r="AA643" s="341"/>
      <c r="AB643" s="341"/>
      <c r="AC643" s="341"/>
      <c r="AD643" s="341"/>
      <c r="AE643" s="341"/>
      <c r="AF643" s="341"/>
      <c r="AG643" s="341"/>
      <c r="AH643" s="341"/>
      <c r="AI643" s="341"/>
      <c r="AJ643" s="341"/>
      <c r="AK643" s="341"/>
      <c r="AL643" s="341"/>
      <c r="AM643" s="341"/>
      <c r="AN643" s="341"/>
      <c r="AO643" s="341"/>
      <c r="AP643" s="341"/>
      <c r="AQ643" s="341"/>
      <c r="AR643" s="341"/>
      <c r="AS643" s="341"/>
      <c r="AT643" s="341"/>
      <c r="AU643" s="341"/>
      <c r="AV643" s="341"/>
      <c r="AW643" s="341"/>
      <c r="AX643" s="341"/>
      <c r="AY643" s="341"/>
      <c r="AZ643" s="341"/>
      <c r="BA643" s="344"/>
      <c r="BB643" s="395"/>
      <c r="BC643" s="344"/>
      <c r="BD643" s="344"/>
      <c r="BE643" s="344"/>
      <c r="BF643" s="344"/>
      <c r="BG643" s="344"/>
      <c r="BH643" s="344"/>
      <c r="BI643" s="344"/>
      <c r="BJ643" s="344"/>
      <c r="BK643" s="344"/>
      <c r="BL643" s="344"/>
      <c r="BM643" s="344"/>
      <c r="BN643" s="344"/>
      <c r="BO643" s="344"/>
      <c r="BP643" s="344"/>
      <c r="BQ643" s="344"/>
      <c r="BR643" s="344"/>
      <c r="BS643" s="344"/>
      <c r="BT643" s="344"/>
      <c r="BU643" s="344"/>
      <c r="BV643" s="344"/>
      <c r="BW643" s="344"/>
      <c r="BX643" s="344"/>
      <c r="BY643" s="344"/>
      <c r="BZ643" s="344"/>
      <c r="CA643" s="344"/>
      <c r="CB643" s="344"/>
      <c r="CC643" s="344"/>
      <c r="CD643" s="344"/>
      <c r="CE643" s="344"/>
      <c r="CF643" s="344"/>
      <c r="CG643" s="344"/>
      <c r="CH643" s="344"/>
      <c r="CI643" s="344"/>
      <c r="CJ643" s="344"/>
      <c r="CK643" s="344"/>
      <c r="CL643" s="344"/>
      <c r="CM643" s="344"/>
      <c r="CN643" s="344"/>
      <c r="CO643" s="344"/>
      <c r="CP643" s="344"/>
      <c r="CQ643" s="344"/>
      <c r="CR643" s="344"/>
      <c r="CS643" s="344"/>
      <c r="CT643" s="344"/>
      <c r="CU643" s="344"/>
      <c r="CV643" s="344"/>
      <c r="CW643" s="344"/>
      <c r="CX643" s="344"/>
      <c r="CY643" s="344"/>
      <c r="CZ643" s="344"/>
    </row>
    <row r="644" s="348" customFormat="true" ht="25.15" customHeight="true" x14ac:dyDescent="0.2">
      <c r="C644" s="1028"/>
      <c r="D644" s="1020"/>
      <c r="E644" s="561"/>
      <c r="F644" s="561"/>
      <c r="G644" s="561"/>
      <c r="H644" s="1028"/>
      <c r="I644" s="1020"/>
      <c r="J644" s="561"/>
      <c r="K644" s="561"/>
      <c r="L644" s="561"/>
      <c r="M644" s="1028"/>
      <c r="N644" s="1020"/>
      <c r="O644" s="561"/>
      <c r="P644" s="561"/>
      <c r="Q644" s="561"/>
      <c r="Z644" s="341"/>
      <c r="AA644" s="341"/>
      <c r="AB644" s="341"/>
      <c r="AC644" s="341"/>
      <c r="AD644" s="341"/>
      <c r="AE644" s="341"/>
      <c r="AF644" s="341"/>
      <c r="AG644" s="341"/>
      <c r="AH644" s="341"/>
      <c r="AI644" s="341"/>
      <c r="AJ644" s="341"/>
      <c r="AK644" s="341"/>
      <c r="AL644" s="341"/>
      <c r="AM644" s="341"/>
      <c r="AN644" s="341"/>
      <c r="AO644" s="341"/>
      <c r="AP644" s="341"/>
      <c r="AQ644" s="341"/>
      <c r="AR644" s="341"/>
      <c r="AS644" s="341"/>
      <c r="AT644" s="341"/>
      <c r="AU644" s="341"/>
      <c r="AV644" s="341"/>
      <c r="AW644" s="341"/>
      <c r="AX644" s="341"/>
      <c r="AY644" s="341"/>
      <c r="AZ644" s="341"/>
      <c r="BA644" s="344"/>
      <c r="BB644" s="395"/>
      <c r="BC644" s="344"/>
      <c r="BD644" s="344"/>
      <c r="BE644" s="344"/>
      <c r="BF644" s="344"/>
      <c r="BG644" s="344"/>
      <c r="BH644" s="344"/>
      <c r="BI644" s="344"/>
      <c r="BJ644" s="344"/>
      <c r="BK644" s="344"/>
      <c r="BL644" s="344"/>
      <c r="BM644" s="344"/>
      <c r="BN644" s="344"/>
      <c r="BO644" s="344"/>
      <c r="BP644" s="344"/>
      <c r="BQ644" s="344"/>
      <c r="BR644" s="344"/>
      <c r="BS644" s="344"/>
      <c r="BT644" s="344"/>
      <c r="BU644" s="344"/>
      <c r="BV644" s="344"/>
      <c r="BW644" s="344"/>
      <c r="BX644" s="344"/>
      <c r="BY644" s="344"/>
      <c r="BZ644" s="344"/>
      <c r="CA644" s="344"/>
      <c r="CB644" s="344"/>
      <c r="CC644" s="344"/>
      <c r="CD644" s="344"/>
      <c r="CE644" s="344"/>
      <c r="CF644" s="344"/>
      <c r="CG644" s="344"/>
      <c r="CH644" s="344"/>
      <c r="CI644" s="344"/>
      <c r="CJ644" s="344"/>
      <c r="CK644" s="344"/>
      <c r="CL644" s="344"/>
      <c r="CM644" s="344"/>
      <c r="CN644" s="344"/>
      <c r="CO644" s="344"/>
      <c r="CP644" s="344"/>
      <c r="CQ644" s="344"/>
      <c r="CR644" s="344"/>
      <c r="CS644" s="344"/>
      <c r="CT644" s="344"/>
      <c r="CU644" s="344"/>
      <c r="CV644" s="344"/>
      <c r="CW644" s="344"/>
      <c r="CX644" s="344"/>
      <c r="CY644" s="344"/>
      <c r="CZ644" s="344"/>
    </row>
    <row r="645" s="348" customFormat="true" ht="25.15" customHeight="true" x14ac:dyDescent="0.2">
      <c r="C645" s="1028"/>
      <c r="D645" s="1020"/>
      <c r="E645" s="561"/>
      <c r="F645" s="561"/>
      <c r="G645" s="561"/>
      <c r="H645" s="1028"/>
      <c r="I645" s="1020"/>
      <c r="J645" s="561"/>
      <c r="K645" s="561"/>
      <c r="L645" s="561"/>
      <c r="M645" s="1028"/>
      <c r="N645" s="1020"/>
      <c r="O645" s="561"/>
      <c r="P645" s="561"/>
      <c r="Q645" s="561"/>
      <c r="Z645" s="341"/>
      <c r="AA645" s="341"/>
      <c r="AB645" s="341"/>
      <c r="AC645" s="341"/>
      <c r="AD645" s="341"/>
      <c r="AE645" s="341"/>
      <c r="AF645" s="341"/>
      <c r="AG645" s="341"/>
      <c r="AH645" s="341"/>
      <c r="AI645" s="341"/>
      <c r="AJ645" s="341"/>
      <c r="AK645" s="341"/>
      <c r="AL645" s="341"/>
      <c r="AM645" s="341"/>
      <c r="AN645" s="341"/>
      <c r="AO645" s="341"/>
      <c r="AP645" s="341"/>
      <c r="AQ645" s="341"/>
      <c r="AR645" s="341"/>
      <c r="AS645" s="341"/>
      <c r="AT645" s="341"/>
      <c r="AU645" s="341"/>
      <c r="AV645" s="341"/>
      <c r="AW645" s="341"/>
      <c r="AX645" s="341"/>
      <c r="AY645" s="341"/>
      <c r="AZ645" s="341"/>
      <c r="BA645" s="344"/>
      <c r="BB645" s="395"/>
      <c r="BC645" s="344"/>
      <c r="BD645" s="344"/>
      <c r="BE645" s="344"/>
      <c r="BF645" s="344"/>
      <c r="BG645" s="344"/>
      <c r="BH645" s="344"/>
      <c r="BI645" s="344"/>
      <c r="BJ645" s="344"/>
      <c r="BK645" s="344"/>
      <c r="BL645" s="344"/>
      <c r="BM645" s="344"/>
      <c r="BN645" s="344"/>
      <c r="BO645" s="344"/>
      <c r="BP645" s="344"/>
      <c r="BQ645" s="344"/>
      <c r="BR645" s="344"/>
      <c r="BS645" s="344"/>
      <c r="BT645" s="344"/>
      <c r="BU645" s="344"/>
      <c r="BV645" s="344"/>
      <c r="BW645" s="344"/>
      <c r="BX645" s="344"/>
      <c r="BY645" s="344"/>
      <c r="BZ645" s="344"/>
      <c r="CA645" s="344"/>
      <c r="CB645" s="344"/>
      <c r="CC645" s="344"/>
      <c r="CD645" s="344"/>
      <c r="CE645" s="344"/>
      <c r="CF645" s="344"/>
      <c r="CG645" s="344"/>
      <c r="CH645" s="344"/>
      <c r="CI645" s="344"/>
      <c r="CJ645" s="344"/>
      <c r="CK645" s="344"/>
      <c r="CL645" s="344"/>
      <c r="CM645" s="344"/>
      <c r="CN645" s="344"/>
      <c r="CO645" s="344"/>
      <c r="CP645" s="344"/>
      <c r="CQ645" s="344"/>
      <c r="CR645" s="344"/>
      <c r="CS645" s="344"/>
      <c r="CT645" s="344"/>
      <c r="CU645" s="344"/>
      <c r="CV645" s="344"/>
      <c r="CW645" s="344"/>
      <c r="CX645" s="344"/>
      <c r="CY645" s="344"/>
      <c r="CZ645" s="344"/>
    </row>
    <row r="646" s="348" customFormat="true" ht="25.15" customHeight="true" x14ac:dyDescent="0.2">
      <c r="C646" s="1028"/>
      <c r="D646" s="1020"/>
      <c r="E646" s="561"/>
      <c r="F646" s="561"/>
      <c r="G646" s="561"/>
      <c r="H646" s="1028"/>
      <c r="I646" s="1020"/>
      <c r="J646" s="561"/>
      <c r="K646" s="561"/>
      <c r="L646" s="561"/>
      <c r="M646" s="1028"/>
      <c r="N646" s="1020"/>
      <c r="O646" s="561"/>
      <c r="P646" s="561"/>
      <c r="Q646" s="561"/>
      <c r="Z646" s="341"/>
      <c r="AA646" s="341"/>
      <c r="AB646" s="341"/>
      <c r="AC646" s="341"/>
      <c r="AD646" s="341"/>
      <c r="AE646" s="341"/>
      <c r="AF646" s="341"/>
      <c r="AG646" s="341"/>
      <c r="AH646" s="341"/>
      <c r="AI646" s="341"/>
      <c r="AJ646" s="341"/>
      <c r="AK646" s="341"/>
      <c r="AL646" s="341"/>
      <c r="AM646" s="341"/>
      <c r="AN646" s="341"/>
      <c r="AO646" s="341"/>
      <c r="AP646" s="341"/>
      <c r="AQ646" s="341"/>
      <c r="AR646" s="341"/>
      <c r="AS646" s="341"/>
      <c r="AT646" s="341"/>
      <c r="AU646" s="341"/>
      <c r="AV646" s="341"/>
      <c r="AW646" s="341"/>
      <c r="AX646" s="341"/>
      <c r="AY646" s="341"/>
      <c r="AZ646" s="341"/>
      <c r="BA646" s="344"/>
      <c r="BB646" s="395"/>
      <c r="BC646" s="344"/>
      <c r="BD646" s="344"/>
      <c r="BE646" s="344"/>
      <c r="BF646" s="344"/>
      <c r="BG646" s="344"/>
      <c r="BH646" s="344"/>
      <c r="BI646" s="344"/>
      <c r="BJ646" s="344"/>
      <c r="BK646" s="344"/>
      <c r="BL646" s="344"/>
      <c r="BM646" s="344"/>
      <c r="BN646" s="344"/>
      <c r="BO646" s="344"/>
      <c r="BP646" s="344"/>
      <c r="BQ646" s="344"/>
      <c r="BR646" s="344"/>
      <c r="BS646" s="344"/>
      <c r="BT646" s="344"/>
      <c r="BU646" s="344"/>
      <c r="BV646" s="344"/>
      <c r="BW646" s="344"/>
      <c r="BX646" s="344"/>
      <c r="BY646" s="344"/>
      <c r="BZ646" s="344"/>
      <c r="CA646" s="344"/>
      <c r="CB646" s="344"/>
      <c r="CC646" s="344"/>
      <c r="CD646" s="344"/>
      <c r="CE646" s="344"/>
      <c r="CF646" s="344"/>
      <c r="CG646" s="344"/>
      <c r="CH646" s="344"/>
      <c r="CI646" s="344"/>
      <c r="CJ646" s="344"/>
      <c r="CK646" s="344"/>
      <c r="CL646" s="344"/>
      <c r="CM646" s="344"/>
      <c r="CN646" s="344"/>
      <c r="CO646" s="344"/>
      <c r="CP646" s="344"/>
      <c r="CQ646" s="344"/>
      <c r="CR646" s="344"/>
      <c r="CS646" s="344"/>
      <c r="CT646" s="344"/>
      <c r="CU646" s="344"/>
      <c r="CV646" s="344"/>
      <c r="CW646" s="344"/>
      <c r="CX646" s="344"/>
      <c r="CY646" s="344"/>
      <c r="CZ646" s="344"/>
    </row>
    <row r="647" s="348" customFormat="true" ht="25.15" customHeight="true" x14ac:dyDescent="0.2">
      <c r="C647" s="1028"/>
      <c r="D647" s="1020"/>
      <c r="E647" s="561"/>
      <c r="F647" s="561"/>
      <c r="G647" s="561"/>
      <c r="H647" s="1028"/>
      <c r="I647" s="1020"/>
      <c r="J647" s="561"/>
      <c r="K647" s="561"/>
      <c r="L647" s="561"/>
      <c r="M647" s="1028"/>
      <c r="N647" s="1020"/>
      <c r="O647" s="561"/>
      <c r="P647" s="561"/>
      <c r="Q647" s="561"/>
      <c r="Z647" s="341"/>
      <c r="AA647" s="341"/>
      <c r="AB647" s="341"/>
      <c r="AC647" s="341"/>
      <c r="AD647" s="341"/>
      <c r="AE647" s="341"/>
      <c r="AF647" s="341"/>
      <c r="AG647" s="341"/>
      <c r="AH647" s="341"/>
      <c r="AI647" s="341"/>
      <c r="AJ647" s="341"/>
      <c r="AK647" s="341"/>
      <c r="AL647" s="341"/>
      <c r="AM647" s="341"/>
      <c r="AN647" s="341"/>
      <c r="AO647" s="341"/>
      <c r="AP647" s="341"/>
      <c r="AQ647" s="341"/>
      <c r="AR647" s="341"/>
      <c r="AS647" s="341"/>
      <c r="AT647" s="341"/>
      <c r="AU647" s="341"/>
      <c r="AV647" s="341"/>
      <c r="AW647" s="341"/>
      <c r="AX647" s="341"/>
      <c r="AY647" s="341"/>
      <c r="AZ647" s="341"/>
      <c r="BA647" s="344"/>
      <c r="BB647" s="395"/>
      <c r="BC647" s="344"/>
      <c r="BD647" s="344"/>
      <c r="BE647" s="344"/>
      <c r="BF647" s="344"/>
      <c r="BG647" s="344"/>
      <c r="BH647" s="344"/>
      <c r="BI647" s="344"/>
      <c r="BJ647" s="344"/>
      <c r="BK647" s="344"/>
      <c r="BL647" s="344"/>
      <c r="BM647" s="344"/>
      <c r="BN647" s="344"/>
      <c r="BO647" s="344"/>
      <c r="BP647" s="344"/>
      <c r="BQ647" s="344"/>
      <c r="BR647" s="344"/>
      <c r="BS647" s="344"/>
      <c r="BT647" s="344"/>
      <c r="BU647" s="344"/>
      <c r="BV647" s="344"/>
      <c r="BW647" s="344"/>
      <c r="BX647" s="344"/>
      <c r="BY647" s="344"/>
      <c r="BZ647" s="344"/>
      <c r="CA647" s="344"/>
      <c r="CB647" s="344"/>
      <c r="CC647" s="344"/>
      <c r="CD647" s="344"/>
      <c r="CE647" s="344"/>
      <c r="CF647" s="344"/>
      <c r="CG647" s="344"/>
      <c r="CH647" s="344"/>
      <c r="CI647" s="344"/>
      <c r="CJ647" s="344"/>
      <c r="CK647" s="344"/>
      <c r="CL647" s="344"/>
      <c r="CM647" s="344"/>
      <c r="CN647" s="344"/>
      <c r="CO647" s="344"/>
      <c r="CP647" s="344"/>
      <c r="CQ647" s="344"/>
      <c r="CR647" s="344"/>
      <c r="CS647" s="344"/>
      <c r="CT647" s="344"/>
      <c r="CU647" s="344"/>
      <c r="CV647" s="344"/>
      <c r="CW647" s="344"/>
      <c r="CX647" s="344"/>
      <c r="CY647" s="344"/>
      <c r="CZ647" s="344"/>
    </row>
    <row r="648" s="348" customFormat="true" ht="25.15" customHeight="true" x14ac:dyDescent="0.2">
      <c r="C648" s="1028"/>
      <c r="D648" s="1020"/>
      <c r="E648" s="561"/>
      <c r="F648" s="561"/>
      <c r="G648" s="561"/>
      <c r="H648" s="1028"/>
      <c r="I648" s="1020"/>
      <c r="J648" s="561"/>
      <c r="K648" s="561"/>
      <c r="L648" s="561"/>
      <c r="M648" s="1028"/>
      <c r="N648" s="1020"/>
      <c r="O648" s="561"/>
      <c r="P648" s="561"/>
      <c r="Q648" s="561"/>
      <c r="Z648" s="341"/>
      <c r="AA648" s="341"/>
      <c r="AB648" s="341"/>
      <c r="AC648" s="341"/>
      <c r="AD648" s="341"/>
      <c r="AE648" s="341"/>
      <c r="AF648" s="341"/>
      <c r="AG648" s="341"/>
      <c r="AH648" s="341"/>
      <c r="AI648" s="341"/>
      <c r="AJ648" s="341"/>
      <c r="AK648" s="341"/>
      <c r="AL648" s="341"/>
      <c r="AM648" s="341"/>
      <c r="AN648" s="341"/>
      <c r="AO648" s="341"/>
      <c r="AP648" s="341"/>
      <c r="AQ648" s="341"/>
      <c r="AR648" s="341"/>
      <c r="AS648" s="341"/>
      <c r="AT648" s="341"/>
      <c r="AU648" s="341"/>
      <c r="AV648" s="341"/>
      <c r="AW648" s="341"/>
      <c r="AX648" s="341"/>
      <c r="AY648" s="341"/>
      <c r="AZ648" s="341"/>
      <c r="BA648" s="344"/>
      <c r="BB648" s="395"/>
      <c r="BC648" s="344"/>
      <c r="BD648" s="344"/>
      <c r="BE648" s="344"/>
      <c r="BF648" s="344"/>
      <c r="BG648" s="344"/>
      <c r="BH648" s="344"/>
      <c r="BI648" s="344"/>
      <c r="BJ648" s="344"/>
      <c r="BK648" s="344"/>
      <c r="BL648" s="344"/>
      <c r="BM648" s="344"/>
      <c r="BN648" s="344"/>
      <c r="BO648" s="344"/>
      <c r="BP648" s="344"/>
      <c r="BQ648" s="344"/>
      <c r="BR648" s="344"/>
      <c r="BS648" s="344"/>
      <c r="BT648" s="344"/>
      <c r="BU648" s="344"/>
      <c r="BV648" s="344"/>
      <c r="BW648" s="344"/>
      <c r="BX648" s="344"/>
      <c r="BY648" s="344"/>
      <c r="BZ648" s="344"/>
      <c r="CA648" s="344"/>
      <c r="CB648" s="344"/>
      <c r="CC648" s="344"/>
      <c r="CD648" s="344"/>
      <c r="CE648" s="344"/>
      <c r="CF648" s="344"/>
      <c r="CG648" s="344"/>
      <c r="CH648" s="344"/>
      <c r="CI648" s="344"/>
      <c r="CJ648" s="344"/>
      <c r="CK648" s="344"/>
      <c r="CL648" s="344"/>
      <c r="CM648" s="344"/>
      <c r="CN648" s="344"/>
      <c r="CO648" s="344"/>
      <c r="CP648" s="344"/>
      <c r="CQ648" s="344"/>
      <c r="CR648" s="344"/>
      <c r="CS648" s="344"/>
      <c r="CT648" s="344"/>
      <c r="CU648" s="344"/>
      <c r="CV648" s="344"/>
      <c r="CW648" s="344"/>
      <c r="CX648" s="344"/>
      <c r="CY648" s="344"/>
      <c r="CZ648" s="344"/>
    </row>
    <row r="649" s="348" customFormat="true" ht="25.15" customHeight="true" x14ac:dyDescent="0.2">
      <c r="C649" s="1028"/>
      <c r="D649" s="1020"/>
      <c r="E649" s="561"/>
      <c r="F649" s="561"/>
      <c r="G649" s="561"/>
      <c r="H649" s="1028"/>
      <c r="I649" s="1020"/>
      <c r="J649" s="561"/>
      <c r="K649" s="561"/>
      <c r="L649" s="561"/>
      <c r="M649" s="1028"/>
      <c r="N649" s="1020"/>
      <c r="O649" s="561"/>
      <c r="P649" s="561"/>
      <c r="Q649" s="561"/>
      <c r="Z649" s="341"/>
      <c r="AA649" s="341"/>
      <c r="AB649" s="341"/>
      <c r="AC649" s="341"/>
      <c r="AD649" s="341"/>
      <c r="AE649" s="341"/>
      <c r="AF649" s="341"/>
      <c r="AG649" s="341"/>
      <c r="AH649" s="341"/>
      <c r="AI649" s="341"/>
      <c r="AJ649" s="341"/>
      <c r="AK649" s="341"/>
      <c r="AL649" s="341"/>
      <c r="AM649" s="341"/>
      <c r="AN649" s="341"/>
      <c r="AO649" s="341"/>
      <c r="AP649" s="341"/>
      <c r="AQ649" s="341"/>
      <c r="AR649" s="341"/>
      <c r="AS649" s="341"/>
      <c r="AT649" s="341"/>
      <c r="AU649" s="341"/>
      <c r="AV649" s="341"/>
      <c r="AW649" s="341"/>
      <c r="AX649" s="341"/>
      <c r="AY649" s="341"/>
      <c r="AZ649" s="341"/>
      <c r="BA649" s="344"/>
      <c r="BB649" s="395"/>
      <c r="BC649" s="344"/>
      <c r="BD649" s="344"/>
      <c r="BE649" s="344"/>
      <c r="BF649" s="344"/>
      <c r="BG649" s="344"/>
      <c r="BH649" s="344"/>
      <c r="BI649" s="344"/>
      <c r="BJ649" s="344"/>
      <c r="BK649" s="344"/>
      <c r="BL649" s="344"/>
      <c r="BM649" s="344"/>
      <c r="BN649" s="344"/>
      <c r="BO649" s="344"/>
      <c r="BP649" s="344"/>
      <c r="BQ649" s="344"/>
      <c r="BR649" s="344"/>
      <c r="BS649" s="344"/>
      <c r="BT649" s="344"/>
      <c r="BU649" s="344"/>
      <c r="BV649" s="344"/>
      <c r="BW649" s="344"/>
      <c r="BX649" s="344"/>
      <c r="BY649" s="344"/>
      <c r="BZ649" s="344"/>
      <c r="CA649" s="344"/>
      <c r="CB649" s="344"/>
      <c r="CC649" s="344"/>
      <c r="CD649" s="344"/>
      <c r="CE649" s="344"/>
      <c r="CF649" s="344"/>
      <c r="CG649" s="344"/>
      <c r="CH649" s="344"/>
      <c r="CI649" s="344"/>
      <c r="CJ649" s="344"/>
      <c r="CK649" s="344"/>
      <c r="CL649" s="344"/>
      <c r="CM649" s="344"/>
      <c r="CN649" s="344"/>
      <c r="CO649" s="344"/>
      <c r="CP649" s="344"/>
      <c r="CQ649" s="344"/>
      <c r="CR649" s="344"/>
      <c r="CS649" s="344"/>
      <c r="CT649" s="344"/>
      <c r="CU649" s="344"/>
      <c r="CV649" s="344"/>
      <c r="CW649" s="344"/>
      <c r="CX649" s="344"/>
      <c r="CY649" s="344"/>
      <c r="CZ649" s="344"/>
    </row>
    <row r="650" s="348" customFormat="true" ht="25.15" customHeight="true" x14ac:dyDescent="0.2">
      <c r="C650" s="1028"/>
      <c r="D650" s="1020"/>
      <c r="E650" s="561"/>
      <c r="F650" s="561"/>
      <c r="G650" s="561"/>
      <c r="H650" s="1028"/>
      <c r="I650" s="1020"/>
      <c r="J650" s="561"/>
      <c r="K650" s="561"/>
      <c r="L650" s="561"/>
      <c r="M650" s="1028"/>
      <c r="N650" s="1020"/>
      <c r="O650" s="561"/>
      <c r="P650" s="561"/>
      <c r="Q650" s="561"/>
      <c r="Z650" s="341"/>
      <c r="AA650" s="341"/>
      <c r="AB650" s="341"/>
      <c r="AC650" s="341"/>
      <c r="AD650" s="341"/>
      <c r="AE650" s="341"/>
      <c r="AF650" s="341"/>
      <c r="AG650" s="341"/>
      <c r="AH650" s="341"/>
      <c r="AI650" s="341"/>
      <c r="AJ650" s="341"/>
      <c r="AK650" s="341"/>
      <c r="AL650" s="341"/>
      <c r="AM650" s="341"/>
      <c r="AN650" s="341"/>
      <c r="AO650" s="341"/>
      <c r="AP650" s="341"/>
      <c r="AQ650" s="341"/>
      <c r="AR650" s="341"/>
      <c r="AS650" s="341"/>
      <c r="AT650" s="341"/>
      <c r="AU650" s="341"/>
      <c r="AV650" s="341"/>
      <c r="AW650" s="341"/>
      <c r="AX650" s="341"/>
      <c r="AY650" s="341"/>
      <c r="AZ650" s="341"/>
      <c r="BA650" s="344"/>
      <c r="BB650" s="395"/>
      <c r="BC650" s="344"/>
      <c r="BD650" s="344"/>
      <c r="BE650" s="344"/>
      <c r="BF650" s="344"/>
      <c r="BG650" s="344"/>
      <c r="BH650" s="344"/>
      <c r="BI650" s="344"/>
      <c r="BJ650" s="344"/>
      <c r="BK650" s="344"/>
      <c r="BL650" s="344"/>
      <c r="BM650" s="344"/>
      <c r="BN650" s="344"/>
      <c r="BO650" s="344"/>
      <c r="BP650" s="344"/>
      <c r="BQ650" s="344"/>
      <c r="BR650" s="344"/>
      <c r="BS650" s="344"/>
      <c r="BT650" s="344"/>
      <c r="BU650" s="344"/>
      <c r="BV650" s="344"/>
      <c r="BW650" s="344"/>
      <c r="BX650" s="344"/>
      <c r="BY650" s="344"/>
      <c r="BZ650" s="344"/>
      <c r="CA650" s="344"/>
      <c r="CB650" s="344"/>
      <c r="CC650" s="344"/>
      <c r="CD650" s="344"/>
      <c r="CE650" s="344"/>
      <c r="CF650" s="344"/>
      <c r="CG650" s="344"/>
      <c r="CH650" s="344"/>
      <c r="CI650" s="344"/>
      <c r="CJ650" s="344"/>
      <c r="CK650" s="344"/>
      <c r="CL650" s="344"/>
      <c r="CM650" s="344"/>
      <c r="CN650" s="344"/>
      <c r="CO650" s="344"/>
      <c r="CP650" s="344"/>
      <c r="CQ650" s="344"/>
      <c r="CR650" s="344"/>
      <c r="CS650" s="344"/>
      <c r="CT650" s="344"/>
      <c r="CU650" s="344"/>
      <c r="CV650" s="344"/>
      <c r="CW650" s="344"/>
      <c r="CX650" s="344"/>
      <c r="CY650" s="344"/>
      <c r="CZ650" s="344"/>
    </row>
    <row r="651" s="348" customFormat="true" ht="25.15" customHeight="true" x14ac:dyDescent="0.2">
      <c r="C651" s="1028"/>
      <c r="D651" s="1020"/>
      <c r="E651" s="561"/>
      <c r="F651" s="561"/>
      <c r="G651" s="561"/>
      <c r="H651" s="1028"/>
      <c r="I651" s="1020"/>
      <c r="J651" s="561"/>
      <c r="K651" s="561"/>
      <c r="L651" s="561"/>
      <c r="M651" s="1028"/>
      <c r="N651" s="1020"/>
      <c r="O651" s="561"/>
      <c r="P651" s="561"/>
      <c r="Q651" s="561"/>
      <c r="Z651" s="341"/>
      <c r="AA651" s="341"/>
      <c r="AB651" s="341"/>
      <c r="AC651" s="341"/>
      <c r="AD651" s="341"/>
      <c r="AE651" s="341"/>
      <c r="AF651" s="341"/>
      <c r="AG651" s="341"/>
      <c r="AH651" s="341"/>
      <c r="AI651" s="341"/>
      <c r="AJ651" s="341"/>
      <c r="AK651" s="341"/>
      <c r="AL651" s="341"/>
      <c r="AM651" s="341"/>
      <c r="AN651" s="341"/>
      <c r="AO651" s="341"/>
      <c r="AP651" s="341"/>
      <c r="AQ651" s="341"/>
      <c r="AR651" s="341"/>
      <c r="AS651" s="341"/>
      <c r="AT651" s="341"/>
      <c r="AU651" s="341"/>
      <c r="AV651" s="341"/>
      <c r="AW651" s="341"/>
      <c r="AX651" s="341"/>
      <c r="AY651" s="341"/>
      <c r="AZ651" s="341"/>
      <c r="BA651" s="344"/>
      <c r="BB651" s="395"/>
      <c r="BC651" s="344"/>
      <c r="BD651" s="344"/>
      <c r="BE651" s="344"/>
      <c r="BF651" s="344"/>
      <c r="BG651" s="344"/>
      <c r="BH651" s="344"/>
      <c r="BI651" s="344"/>
      <c r="BJ651" s="344"/>
      <c r="BK651" s="344"/>
      <c r="BL651" s="344"/>
      <c r="BM651" s="344"/>
      <c r="BN651" s="344"/>
      <c r="BO651" s="344"/>
      <c r="BP651" s="344"/>
      <c r="BQ651" s="344"/>
      <c r="BR651" s="344"/>
      <c r="BS651" s="344"/>
      <c r="BT651" s="344"/>
      <c r="BU651" s="344"/>
      <c r="BV651" s="344"/>
      <c r="BW651" s="344"/>
      <c r="BX651" s="344"/>
      <c r="BY651" s="344"/>
      <c r="BZ651" s="344"/>
      <c r="CA651" s="344"/>
      <c r="CB651" s="344"/>
      <c r="CC651" s="344"/>
      <c r="CD651" s="344"/>
      <c r="CE651" s="344"/>
      <c r="CF651" s="344"/>
      <c r="CG651" s="344"/>
      <c r="CH651" s="344"/>
      <c r="CI651" s="344"/>
      <c r="CJ651" s="344"/>
      <c r="CK651" s="344"/>
      <c r="CL651" s="344"/>
      <c r="CM651" s="344"/>
      <c r="CN651" s="344"/>
      <c r="CO651" s="344"/>
      <c r="CP651" s="344"/>
      <c r="CQ651" s="344"/>
      <c r="CR651" s="344"/>
      <c r="CS651" s="344"/>
      <c r="CT651" s="344"/>
      <c r="CU651" s="344"/>
      <c r="CV651" s="344"/>
      <c r="CW651" s="344"/>
      <c r="CX651" s="344"/>
      <c r="CY651" s="344"/>
      <c r="CZ651" s="344"/>
    </row>
    <row r="652" s="348" customFormat="true" ht="25.15" customHeight="true" x14ac:dyDescent="0.2">
      <c r="C652" s="1028"/>
      <c r="D652" s="1020"/>
      <c r="E652" s="561"/>
      <c r="F652" s="561"/>
      <c r="G652" s="561"/>
      <c r="H652" s="1028"/>
      <c r="I652" s="1020"/>
      <c r="J652" s="561"/>
      <c r="K652" s="561"/>
      <c r="L652" s="561"/>
      <c r="M652" s="1028"/>
      <c r="N652" s="1020"/>
      <c r="O652" s="561"/>
      <c r="P652" s="561"/>
      <c r="Q652" s="561"/>
      <c r="Z652" s="341"/>
      <c r="AA652" s="341"/>
      <c r="AB652" s="341"/>
      <c r="AC652" s="341"/>
      <c r="AD652" s="341"/>
      <c r="AE652" s="341"/>
      <c r="AF652" s="341"/>
      <c r="AG652" s="341"/>
      <c r="AH652" s="341"/>
      <c r="AI652" s="341"/>
      <c r="AJ652" s="341"/>
      <c r="AK652" s="341"/>
      <c r="AL652" s="341"/>
      <c r="AM652" s="341"/>
      <c r="AN652" s="341"/>
      <c r="AO652" s="341"/>
      <c r="AP652" s="341"/>
      <c r="AQ652" s="341"/>
      <c r="AR652" s="341"/>
      <c r="AS652" s="341"/>
      <c r="AT652" s="341"/>
      <c r="AU652" s="341"/>
      <c r="AV652" s="341"/>
      <c r="AW652" s="341"/>
      <c r="AX652" s="341"/>
      <c r="AY652" s="341"/>
      <c r="AZ652" s="341"/>
      <c r="BA652" s="344"/>
      <c r="BB652" s="395"/>
      <c r="BC652" s="344"/>
      <c r="BD652" s="344"/>
      <c r="BE652" s="344"/>
      <c r="BF652" s="344"/>
      <c r="BG652" s="344"/>
      <c r="BH652" s="344"/>
      <c r="BI652" s="344"/>
      <c r="BJ652" s="344"/>
      <c r="BK652" s="344"/>
      <c r="BL652" s="344"/>
      <c r="BM652" s="344"/>
      <c r="BN652" s="344"/>
      <c r="BO652" s="344"/>
      <c r="BP652" s="344"/>
      <c r="BQ652" s="344"/>
      <c r="BR652" s="344"/>
      <c r="BS652" s="344"/>
      <c r="BT652" s="344"/>
      <c r="BU652" s="344"/>
      <c r="BV652" s="344"/>
      <c r="BW652" s="344"/>
      <c r="BX652" s="344"/>
      <c r="BY652" s="344"/>
      <c r="BZ652" s="344"/>
      <c r="CA652" s="344"/>
      <c r="CB652" s="344"/>
      <c r="CC652" s="344"/>
      <c r="CD652" s="344"/>
      <c r="CE652" s="344"/>
      <c r="CF652" s="344"/>
      <c r="CG652" s="344"/>
      <c r="CH652" s="344"/>
      <c r="CI652" s="344"/>
      <c r="CJ652" s="344"/>
      <c r="CK652" s="344"/>
      <c r="CL652" s="344"/>
      <c r="CM652" s="344"/>
      <c r="CN652" s="344"/>
      <c r="CO652" s="344"/>
      <c r="CP652" s="344"/>
      <c r="CQ652" s="344"/>
      <c r="CR652" s="344"/>
      <c r="CS652" s="344"/>
      <c r="CT652" s="344"/>
      <c r="CU652" s="344"/>
      <c r="CV652" s="344"/>
      <c r="CW652" s="344"/>
      <c r="CX652" s="344"/>
      <c r="CY652" s="344"/>
      <c r="CZ652" s="344"/>
    </row>
    <row r="653" s="348" customFormat="true" ht="25.15" customHeight="true" x14ac:dyDescent="0.2">
      <c r="C653" s="1028"/>
      <c r="D653" s="1020"/>
      <c r="E653" s="561"/>
      <c r="F653" s="561"/>
      <c r="G653" s="561"/>
      <c r="H653" s="1028"/>
      <c r="I653" s="1020"/>
      <c r="J653" s="561"/>
      <c r="K653" s="561"/>
      <c r="L653" s="561"/>
      <c r="M653" s="1028"/>
      <c r="N653" s="1020"/>
      <c r="O653" s="561"/>
      <c r="P653" s="561"/>
      <c r="Q653" s="561"/>
      <c r="Z653" s="341"/>
      <c r="AA653" s="341"/>
      <c r="AB653" s="341"/>
      <c r="AC653" s="341"/>
      <c r="AD653" s="341"/>
      <c r="AE653" s="341"/>
      <c r="AF653" s="341"/>
      <c r="AG653" s="341"/>
      <c r="AH653" s="341"/>
      <c r="AI653" s="341"/>
      <c r="AJ653" s="341"/>
      <c r="AK653" s="341"/>
      <c r="AL653" s="341"/>
      <c r="AM653" s="341"/>
      <c r="AN653" s="341"/>
      <c r="AO653" s="341"/>
      <c r="AP653" s="341"/>
      <c r="AQ653" s="341"/>
      <c r="AR653" s="341"/>
      <c r="AS653" s="341"/>
      <c r="AT653" s="341"/>
      <c r="AU653" s="341"/>
      <c r="AV653" s="341"/>
      <c r="AW653" s="341"/>
      <c r="AX653" s="341"/>
      <c r="AY653" s="341"/>
      <c r="AZ653" s="341"/>
      <c r="BA653" s="344"/>
      <c r="BB653" s="395"/>
      <c r="BC653" s="344"/>
      <c r="BD653" s="344"/>
      <c r="BE653" s="344"/>
      <c r="BF653" s="344"/>
      <c r="BG653" s="344"/>
      <c r="BH653" s="344"/>
      <c r="BI653" s="344"/>
      <c r="BJ653" s="344"/>
      <c r="BK653" s="344"/>
      <c r="BL653" s="344"/>
      <c r="BM653" s="344"/>
      <c r="BN653" s="344"/>
      <c r="BO653" s="344"/>
      <c r="BP653" s="344"/>
      <c r="BQ653" s="344"/>
      <c r="BR653" s="344"/>
      <c r="BS653" s="344"/>
      <c r="BT653" s="344"/>
      <c r="BU653" s="344"/>
      <c r="BV653" s="344"/>
      <c r="BW653" s="344"/>
      <c r="BX653" s="344"/>
      <c r="BY653" s="344"/>
      <c r="BZ653" s="344"/>
      <c r="CA653" s="344"/>
      <c r="CB653" s="344"/>
      <c r="CC653" s="344"/>
      <c r="CD653" s="344"/>
      <c r="CE653" s="344"/>
      <c r="CF653" s="344"/>
      <c r="CG653" s="344"/>
      <c r="CH653" s="344"/>
      <c r="CI653" s="344"/>
      <c r="CJ653" s="344"/>
      <c r="CK653" s="344"/>
      <c r="CL653" s="344"/>
      <c r="CM653" s="344"/>
      <c r="CN653" s="344"/>
      <c r="CO653" s="344"/>
      <c r="CP653" s="344"/>
      <c r="CQ653" s="344"/>
      <c r="CR653" s="344"/>
      <c r="CS653" s="344"/>
      <c r="CT653" s="344"/>
      <c r="CU653" s="344"/>
      <c r="CV653" s="344"/>
      <c r="CW653" s="344"/>
      <c r="CX653" s="344"/>
      <c r="CY653" s="344"/>
      <c r="CZ653" s="344"/>
    </row>
    <row r="654" s="348" customFormat="true" ht="25.15" customHeight="true" x14ac:dyDescent="0.2">
      <c r="C654" s="1028"/>
      <c r="D654" s="1020"/>
      <c r="E654" s="561"/>
      <c r="F654" s="561"/>
      <c r="G654" s="561"/>
      <c r="H654" s="1028"/>
      <c r="I654" s="1020"/>
      <c r="J654" s="561"/>
      <c r="K654" s="561"/>
      <c r="L654" s="561"/>
      <c r="M654" s="1028"/>
      <c r="N654" s="1020"/>
      <c r="O654" s="561"/>
      <c r="P654" s="561"/>
      <c r="Q654" s="561"/>
      <c r="Z654" s="341"/>
      <c r="AA654" s="341"/>
      <c r="AB654" s="341"/>
      <c r="AC654" s="341"/>
      <c r="AD654" s="341"/>
      <c r="AE654" s="341"/>
      <c r="AF654" s="341"/>
      <c r="AG654" s="341"/>
      <c r="AH654" s="341"/>
      <c r="AI654" s="341"/>
      <c r="AJ654" s="341"/>
      <c r="AK654" s="341"/>
      <c r="AL654" s="341"/>
      <c r="AM654" s="341"/>
      <c r="AN654" s="341"/>
      <c r="AO654" s="341"/>
      <c r="AP654" s="341"/>
      <c r="AQ654" s="341"/>
      <c r="AR654" s="341"/>
      <c r="AS654" s="341"/>
      <c r="AT654" s="341"/>
      <c r="AU654" s="341"/>
      <c r="AV654" s="341"/>
      <c r="AW654" s="341"/>
      <c r="AX654" s="341"/>
      <c r="AY654" s="341"/>
      <c r="AZ654" s="341"/>
      <c r="BA654" s="344"/>
      <c r="BB654" s="395"/>
      <c r="BC654" s="344"/>
      <c r="BD654" s="344"/>
      <c r="BE654" s="344"/>
      <c r="BF654" s="344"/>
      <c r="BG654" s="344"/>
      <c r="BH654" s="344"/>
      <c r="BI654" s="344"/>
      <c r="BJ654" s="344"/>
      <c r="BK654" s="344"/>
      <c r="BL654" s="344"/>
      <c r="BM654" s="344"/>
      <c r="BN654" s="344"/>
      <c r="BO654" s="344"/>
      <c r="BP654" s="344"/>
      <c r="BQ654" s="344"/>
      <c r="BR654" s="344"/>
      <c r="BS654" s="344"/>
      <c r="BT654" s="344"/>
      <c r="BU654" s="344"/>
      <c r="BV654" s="344"/>
      <c r="BW654" s="344"/>
      <c r="BX654" s="344"/>
      <c r="BY654" s="344"/>
      <c r="BZ654" s="344"/>
      <c r="CA654" s="344"/>
      <c r="CB654" s="344"/>
      <c r="CC654" s="344"/>
      <c r="CD654" s="344"/>
      <c r="CE654" s="344"/>
      <c r="CF654" s="344"/>
      <c r="CG654" s="344"/>
      <c r="CH654" s="344"/>
      <c r="CI654" s="344"/>
      <c r="CJ654" s="344"/>
      <c r="CK654" s="344"/>
      <c r="CL654" s="344"/>
      <c r="CM654" s="344"/>
      <c r="CN654" s="344"/>
      <c r="CO654" s="344"/>
      <c r="CP654" s="344"/>
      <c r="CQ654" s="344"/>
      <c r="CR654" s="344"/>
      <c r="CS654" s="344"/>
      <c r="CT654" s="344"/>
      <c r="CU654" s="344"/>
      <c r="CV654" s="344"/>
      <c r="CW654" s="344"/>
      <c r="CX654" s="344"/>
      <c r="CY654" s="344"/>
      <c r="CZ654" s="344"/>
    </row>
    <row r="655" s="348" customFormat="true" ht="25.15" customHeight="true" x14ac:dyDescent="0.2">
      <c r="C655" s="1028"/>
      <c r="D655" s="1020"/>
      <c r="E655" s="561"/>
      <c r="F655" s="561"/>
      <c r="G655" s="561"/>
      <c r="H655" s="1028"/>
      <c r="I655" s="1020"/>
      <c r="J655" s="561"/>
      <c r="K655" s="561"/>
      <c r="L655" s="561"/>
      <c r="M655" s="1028"/>
      <c r="N655" s="1020"/>
      <c r="O655" s="561"/>
      <c r="P655" s="561"/>
      <c r="Q655" s="561"/>
      <c r="Z655" s="341"/>
      <c r="AA655" s="341"/>
      <c r="AB655" s="341"/>
      <c r="AC655" s="341"/>
      <c r="AD655" s="341"/>
      <c r="AE655" s="341"/>
      <c r="AF655" s="341"/>
      <c r="AG655" s="341"/>
      <c r="AH655" s="341"/>
      <c r="AI655" s="341"/>
      <c r="AJ655" s="341"/>
      <c r="AK655" s="341"/>
      <c r="AL655" s="341"/>
      <c r="AM655" s="341"/>
      <c r="AN655" s="341"/>
      <c r="AO655" s="341"/>
      <c r="AP655" s="341"/>
      <c r="AQ655" s="341"/>
      <c r="AR655" s="341"/>
      <c r="AS655" s="341"/>
      <c r="AT655" s="341"/>
      <c r="AU655" s="341"/>
      <c r="AV655" s="341"/>
      <c r="AW655" s="341"/>
      <c r="AX655" s="341"/>
      <c r="AY655" s="341"/>
      <c r="AZ655" s="341"/>
      <c r="BA655" s="344"/>
      <c r="BB655" s="395"/>
      <c r="BC655" s="344"/>
      <c r="BD655" s="344"/>
      <c r="BE655" s="344"/>
      <c r="BF655" s="344"/>
      <c r="BG655" s="344"/>
      <c r="BH655" s="344"/>
      <c r="BI655" s="344"/>
      <c r="BJ655" s="344"/>
      <c r="BK655" s="344"/>
      <c r="BL655" s="344"/>
      <c r="BM655" s="344"/>
      <c r="BN655" s="344"/>
      <c r="BO655" s="344"/>
      <c r="BP655" s="344"/>
      <c r="BQ655" s="344"/>
      <c r="BR655" s="344"/>
      <c r="BS655" s="344"/>
      <c r="BT655" s="344"/>
      <c r="BU655" s="344"/>
      <c r="BV655" s="344"/>
      <c r="BW655" s="344"/>
      <c r="BX655" s="344"/>
      <c r="BY655" s="344"/>
      <c r="BZ655" s="344"/>
      <c r="CA655" s="344"/>
      <c r="CB655" s="344"/>
      <c r="CC655" s="344"/>
      <c r="CD655" s="344"/>
      <c r="CE655" s="344"/>
      <c r="CF655" s="344"/>
      <c r="CG655" s="344"/>
      <c r="CH655" s="344"/>
      <c r="CI655" s="344"/>
      <c r="CJ655" s="344"/>
      <c r="CK655" s="344"/>
      <c r="CL655" s="344"/>
      <c r="CM655" s="344"/>
      <c r="CN655" s="344"/>
      <c r="CO655" s="344"/>
      <c r="CP655" s="344"/>
      <c r="CQ655" s="344"/>
      <c r="CR655" s="344"/>
      <c r="CS655" s="344"/>
      <c r="CT655" s="344"/>
      <c r="CU655" s="344"/>
      <c r="CV655" s="344"/>
      <c r="CW655" s="344"/>
      <c r="CX655" s="344"/>
      <c r="CY655" s="344"/>
      <c r="CZ655" s="344"/>
    </row>
    <row r="656" s="348" customFormat="true" ht="25.15" customHeight="true" x14ac:dyDescent="0.2">
      <c r="C656" s="1028"/>
      <c r="D656" s="1020"/>
      <c r="E656" s="561"/>
      <c r="F656" s="561"/>
      <c r="G656" s="561"/>
      <c r="H656" s="1028"/>
      <c r="I656" s="1020"/>
      <c r="J656" s="561"/>
      <c r="K656" s="561"/>
      <c r="L656" s="561"/>
      <c r="M656" s="1028"/>
      <c r="N656" s="1020"/>
      <c r="O656" s="561"/>
      <c r="P656" s="561"/>
      <c r="Q656" s="561"/>
      <c r="Z656" s="341"/>
      <c r="AA656" s="341"/>
      <c r="AB656" s="341"/>
      <c r="AC656" s="341"/>
      <c r="AD656" s="341"/>
      <c r="AE656" s="341"/>
      <c r="AF656" s="341"/>
      <c r="AG656" s="341"/>
      <c r="AH656" s="341"/>
      <c r="AI656" s="341"/>
      <c r="AJ656" s="341"/>
      <c r="AK656" s="341"/>
      <c r="AL656" s="341"/>
      <c r="AM656" s="341"/>
      <c r="AN656" s="341"/>
      <c r="AO656" s="341"/>
      <c r="AP656" s="341"/>
      <c r="AQ656" s="341"/>
      <c r="AR656" s="341"/>
      <c r="AS656" s="341"/>
      <c r="AT656" s="341"/>
      <c r="AU656" s="341"/>
      <c r="AV656" s="341"/>
      <c r="AW656" s="341"/>
      <c r="AX656" s="341"/>
      <c r="AY656" s="341"/>
      <c r="AZ656" s="341"/>
      <c r="BA656" s="344"/>
      <c r="BB656" s="395"/>
      <c r="BC656" s="344"/>
      <c r="BD656" s="344"/>
      <c r="BE656" s="344"/>
      <c r="BF656" s="344"/>
      <c r="BG656" s="344"/>
      <c r="BH656" s="344"/>
      <c r="BI656" s="344"/>
      <c r="BJ656" s="344"/>
      <c r="BK656" s="344"/>
      <c r="BL656" s="344"/>
      <c r="BM656" s="344"/>
      <c r="BN656" s="344"/>
      <c r="BO656" s="344"/>
      <c r="BP656" s="344"/>
      <c r="BQ656" s="344"/>
      <c r="BR656" s="344"/>
      <c r="BS656" s="344"/>
      <c r="BT656" s="344"/>
      <c r="BU656" s="344"/>
      <c r="BV656" s="344"/>
      <c r="BW656" s="344"/>
      <c r="BX656" s="344"/>
      <c r="BY656" s="344"/>
      <c r="BZ656" s="344"/>
      <c r="CA656" s="344"/>
      <c r="CB656" s="344"/>
      <c r="CC656" s="344"/>
      <c r="CD656" s="344"/>
      <c r="CE656" s="344"/>
      <c r="CF656" s="344"/>
      <c r="CG656" s="344"/>
      <c r="CH656" s="344"/>
      <c r="CI656" s="344"/>
      <c r="CJ656" s="344"/>
      <c r="CK656" s="344"/>
      <c r="CL656" s="344"/>
      <c r="CM656" s="344"/>
      <c r="CN656" s="344"/>
      <c r="CO656" s="344"/>
      <c r="CP656" s="344"/>
      <c r="CQ656" s="344"/>
      <c r="CR656" s="344"/>
      <c r="CS656" s="344"/>
      <c r="CT656" s="344"/>
      <c r="CU656" s="344"/>
      <c r="CV656" s="344"/>
      <c r="CW656" s="344"/>
      <c r="CX656" s="344"/>
      <c r="CY656" s="344"/>
      <c r="CZ656" s="344"/>
    </row>
    <row r="657" s="348" customFormat="true" ht="25.15" customHeight="true" x14ac:dyDescent="0.2">
      <c r="C657" s="1028"/>
      <c r="D657" s="1020"/>
      <c r="E657" s="561"/>
      <c r="F657" s="561"/>
      <c r="G657" s="561"/>
      <c r="H657" s="1028"/>
      <c r="I657" s="1020"/>
      <c r="J657" s="561"/>
      <c r="K657" s="561"/>
      <c r="L657" s="561"/>
      <c r="M657" s="1028"/>
      <c r="N657" s="1020"/>
      <c r="O657" s="561"/>
      <c r="P657" s="561"/>
      <c r="Q657" s="561"/>
      <c r="Z657" s="341"/>
      <c r="AA657" s="341"/>
      <c r="AB657" s="341"/>
      <c r="AC657" s="341"/>
      <c r="AD657" s="341"/>
      <c r="AE657" s="341"/>
      <c r="AF657" s="341"/>
      <c r="AG657" s="341"/>
      <c r="AH657" s="341"/>
      <c r="AI657" s="341"/>
      <c r="AJ657" s="341"/>
      <c r="AK657" s="341"/>
      <c r="AL657" s="341"/>
      <c r="AM657" s="341"/>
      <c r="AN657" s="341"/>
      <c r="AO657" s="341"/>
      <c r="AP657" s="341"/>
      <c r="AQ657" s="341"/>
      <c r="AR657" s="341"/>
      <c r="AS657" s="341"/>
      <c r="AT657" s="341"/>
      <c r="AU657" s="341"/>
      <c r="AV657" s="341"/>
      <c r="AW657" s="341"/>
      <c r="AX657" s="341"/>
      <c r="AY657" s="341"/>
      <c r="AZ657" s="341"/>
      <c r="BA657" s="344"/>
      <c r="BB657" s="395"/>
      <c r="BC657" s="344"/>
      <c r="BD657" s="344"/>
      <c r="BE657" s="344"/>
      <c r="BF657" s="344"/>
      <c r="BG657" s="344"/>
      <c r="BH657" s="344"/>
      <c r="BI657" s="344"/>
      <c r="BJ657" s="344"/>
      <c r="BK657" s="344"/>
      <c r="BL657" s="344"/>
      <c r="BM657" s="344"/>
      <c r="BN657" s="344"/>
      <c r="BO657" s="344"/>
      <c r="BP657" s="344"/>
      <c r="BQ657" s="344"/>
      <c r="BR657" s="344"/>
      <c r="BS657" s="344"/>
      <c r="BT657" s="344"/>
      <c r="BU657" s="344"/>
      <c r="BV657" s="344"/>
      <c r="BW657" s="344"/>
      <c r="BX657" s="344"/>
      <c r="BY657" s="344"/>
      <c r="BZ657" s="344"/>
      <c r="CA657" s="344"/>
      <c r="CB657" s="344"/>
      <c r="CC657" s="344"/>
      <c r="CD657" s="344"/>
      <c r="CE657" s="344"/>
      <c r="CF657" s="344"/>
      <c r="CG657" s="344"/>
      <c r="CH657" s="344"/>
      <c r="CI657" s="344"/>
      <c r="CJ657" s="344"/>
      <c r="CK657" s="344"/>
      <c r="CL657" s="344"/>
      <c r="CM657" s="344"/>
      <c r="CN657" s="344"/>
      <c r="CO657" s="344"/>
      <c r="CP657" s="344"/>
      <c r="CQ657" s="344"/>
      <c r="CR657" s="344"/>
      <c r="CS657" s="344"/>
      <c r="CT657" s="344"/>
      <c r="CU657" s="344"/>
      <c r="CV657" s="344"/>
      <c r="CW657" s="344"/>
      <c r="CX657" s="344"/>
      <c r="CY657" s="344"/>
      <c r="CZ657" s="344"/>
    </row>
    <row r="658" s="348" customFormat="true" ht="25.15" customHeight="true" x14ac:dyDescent="0.2">
      <c r="C658" s="1028"/>
      <c r="D658" s="1020"/>
      <c r="E658" s="561"/>
      <c r="F658" s="561"/>
      <c r="G658" s="561"/>
      <c r="H658" s="1028"/>
      <c r="I658" s="1020"/>
      <c r="J658" s="561"/>
      <c r="K658" s="561"/>
      <c r="L658" s="561"/>
      <c r="M658" s="1028"/>
      <c r="N658" s="1020"/>
      <c r="O658" s="561"/>
      <c r="P658" s="561"/>
      <c r="Q658" s="561"/>
      <c r="Z658" s="341"/>
      <c r="AA658" s="341"/>
      <c r="AB658" s="341"/>
      <c r="AC658" s="341"/>
      <c r="AD658" s="341"/>
      <c r="AE658" s="341"/>
      <c r="AF658" s="341"/>
      <c r="AG658" s="341"/>
      <c r="AH658" s="341"/>
      <c r="AI658" s="341"/>
      <c r="AJ658" s="341"/>
      <c r="AK658" s="341"/>
      <c r="AL658" s="341"/>
      <c r="AM658" s="341"/>
      <c r="AN658" s="341"/>
      <c r="AO658" s="341"/>
      <c r="AP658" s="341"/>
      <c r="AQ658" s="341"/>
      <c r="AR658" s="341"/>
      <c r="AS658" s="341"/>
      <c r="AT658" s="341"/>
      <c r="AU658" s="341"/>
      <c r="AV658" s="341"/>
      <c r="AW658" s="341"/>
      <c r="AX658" s="341"/>
      <c r="AY658" s="341"/>
      <c r="AZ658" s="341"/>
      <c r="BA658" s="344"/>
      <c r="BB658" s="395"/>
      <c r="BC658" s="344"/>
      <c r="BD658" s="344"/>
      <c r="BE658" s="344"/>
      <c r="BF658" s="344"/>
      <c r="BG658" s="344"/>
      <c r="BH658" s="344"/>
      <c r="BI658" s="344"/>
      <c r="BJ658" s="344"/>
      <c r="BK658" s="344"/>
      <c r="BL658" s="344"/>
      <c r="BM658" s="344"/>
      <c r="BN658" s="344"/>
      <c r="BO658" s="344"/>
      <c r="BP658" s="344"/>
      <c r="BQ658" s="344"/>
      <c r="BR658" s="344"/>
      <c r="BS658" s="344"/>
      <c r="BT658" s="344"/>
      <c r="BU658" s="344"/>
      <c r="BV658" s="344"/>
      <c r="BW658" s="344"/>
      <c r="BX658" s="344"/>
      <c r="BY658" s="344"/>
      <c r="BZ658" s="344"/>
      <c r="CA658" s="344"/>
      <c r="CB658" s="344"/>
      <c r="CC658" s="344"/>
      <c r="CD658" s="344"/>
      <c r="CE658" s="344"/>
      <c r="CF658" s="344"/>
      <c r="CG658" s="344"/>
      <c r="CH658" s="344"/>
      <c r="CI658" s="344"/>
      <c r="CJ658" s="344"/>
      <c r="CK658" s="344"/>
      <c r="CL658" s="344"/>
      <c r="CM658" s="344"/>
      <c r="CN658" s="344"/>
      <c r="CO658" s="344"/>
      <c r="CP658" s="344"/>
      <c r="CQ658" s="344"/>
      <c r="CR658" s="344"/>
      <c r="CS658" s="344"/>
      <c r="CT658" s="344"/>
      <c r="CU658" s="344"/>
      <c r="CV658" s="344"/>
      <c r="CW658" s="344"/>
      <c r="CX658" s="344"/>
      <c r="CY658" s="344"/>
      <c r="CZ658" s="344"/>
    </row>
    <row r="659" s="348" customFormat="true" ht="25.15" customHeight="true" x14ac:dyDescent="0.2">
      <c r="C659" s="1028"/>
      <c r="D659" s="1020"/>
      <c r="E659" s="561"/>
      <c r="F659" s="561"/>
      <c r="G659" s="561"/>
      <c r="H659" s="1028"/>
      <c r="I659" s="1020"/>
      <c r="J659" s="561"/>
      <c r="K659" s="561"/>
      <c r="L659" s="561"/>
      <c r="M659" s="1028"/>
      <c r="N659" s="1020"/>
      <c r="O659" s="561"/>
      <c r="P659" s="561"/>
      <c r="Q659" s="561"/>
      <c r="Z659" s="341"/>
      <c r="AA659" s="341"/>
      <c r="AB659" s="341"/>
      <c r="AC659" s="341"/>
      <c r="AD659" s="341"/>
      <c r="AE659" s="341"/>
      <c r="AF659" s="341"/>
      <c r="AG659" s="341"/>
      <c r="AH659" s="341"/>
      <c r="AI659" s="341"/>
      <c r="AJ659" s="341"/>
      <c r="AK659" s="341"/>
      <c r="AL659" s="341"/>
      <c r="AM659" s="341"/>
      <c r="AN659" s="341"/>
      <c r="AO659" s="341"/>
      <c r="AP659" s="341"/>
      <c r="AQ659" s="341"/>
      <c r="AR659" s="341"/>
      <c r="AS659" s="341"/>
      <c r="AT659" s="341"/>
      <c r="AU659" s="341"/>
      <c r="AV659" s="341"/>
      <c r="AW659" s="341"/>
      <c r="AX659" s="341"/>
      <c r="AY659" s="341"/>
      <c r="AZ659" s="341"/>
      <c r="BA659" s="344"/>
      <c r="BB659" s="395"/>
      <c r="BC659" s="344"/>
      <c r="BD659" s="344"/>
      <c r="BE659" s="344"/>
      <c r="BF659" s="344"/>
      <c r="BG659" s="344"/>
      <c r="BH659" s="344"/>
      <c r="BI659" s="344"/>
      <c r="BJ659" s="344"/>
      <c r="BK659" s="344"/>
      <c r="BL659" s="344"/>
      <c r="BM659" s="344"/>
      <c r="BN659" s="344"/>
      <c r="BO659" s="344"/>
      <c r="BP659" s="344"/>
      <c r="BQ659" s="344"/>
      <c r="BR659" s="344"/>
      <c r="BS659" s="344"/>
      <c r="BT659" s="344"/>
      <c r="BU659" s="344"/>
      <c r="BV659" s="344"/>
      <c r="BW659" s="344"/>
      <c r="BX659" s="344"/>
      <c r="BY659" s="344"/>
      <c r="BZ659" s="344"/>
      <c r="CA659" s="344"/>
      <c r="CB659" s="344"/>
      <c r="CC659" s="344"/>
      <c r="CD659" s="344"/>
      <c r="CE659" s="344"/>
      <c r="CF659" s="344"/>
      <c r="CG659" s="344"/>
      <c r="CH659" s="344"/>
      <c r="CI659" s="344"/>
      <c r="CJ659" s="344"/>
      <c r="CK659" s="344"/>
      <c r="CL659" s="344"/>
      <c r="CM659" s="344"/>
      <c r="CN659" s="344"/>
      <c r="CO659" s="344"/>
      <c r="CP659" s="344"/>
      <c r="CQ659" s="344"/>
      <c r="CR659" s="344"/>
      <c r="CS659" s="344"/>
      <c r="CT659" s="344"/>
      <c r="CU659" s="344"/>
      <c r="CV659" s="344"/>
      <c r="CW659" s="344"/>
      <c r="CX659" s="344"/>
      <c r="CY659" s="344"/>
      <c r="CZ659" s="344"/>
    </row>
    <row r="660" s="348" customFormat="true" ht="25.15" customHeight="true" x14ac:dyDescent="0.2">
      <c r="C660" s="1028"/>
      <c r="D660" s="1020"/>
      <c r="E660" s="561"/>
      <c r="F660" s="561"/>
      <c r="G660" s="561"/>
      <c r="H660" s="1028"/>
      <c r="I660" s="1020"/>
      <c r="J660" s="561"/>
      <c r="K660" s="561"/>
      <c r="L660" s="561"/>
      <c r="M660" s="1028"/>
      <c r="N660" s="1020"/>
      <c r="O660" s="561"/>
      <c r="P660" s="561"/>
      <c r="Q660" s="561"/>
      <c r="Z660" s="341"/>
      <c r="AA660" s="341"/>
      <c r="AB660" s="341"/>
      <c r="AC660" s="341"/>
      <c r="AD660" s="341"/>
      <c r="AE660" s="341"/>
      <c r="AF660" s="341"/>
      <c r="AG660" s="341"/>
      <c r="AH660" s="341"/>
      <c r="AI660" s="341"/>
      <c r="AJ660" s="341"/>
      <c r="AK660" s="341"/>
      <c r="AL660" s="341"/>
      <c r="AM660" s="341"/>
      <c r="AN660" s="341"/>
      <c r="AO660" s="341"/>
      <c r="AP660" s="341"/>
      <c r="AQ660" s="341"/>
      <c r="AR660" s="341"/>
      <c r="AS660" s="341"/>
      <c r="AT660" s="341"/>
      <c r="AU660" s="341"/>
      <c r="AV660" s="341"/>
      <c r="AW660" s="341"/>
      <c r="AX660" s="341"/>
      <c r="AY660" s="341"/>
      <c r="AZ660" s="341"/>
      <c r="BA660" s="344"/>
      <c r="BB660" s="395"/>
      <c r="BC660" s="344"/>
      <c r="BD660" s="344"/>
      <c r="BE660" s="344"/>
      <c r="BF660" s="344"/>
      <c r="BG660" s="344"/>
      <c r="BH660" s="344"/>
      <c r="BI660" s="344"/>
      <c r="BJ660" s="344"/>
      <c r="BK660" s="344"/>
      <c r="BL660" s="344"/>
      <c r="BM660" s="344"/>
      <c r="BN660" s="344"/>
      <c r="BO660" s="344"/>
      <c r="BP660" s="344"/>
      <c r="BQ660" s="344"/>
      <c r="BR660" s="344"/>
      <c r="BS660" s="344"/>
      <c r="BT660" s="344"/>
      <c r="BU660" s="344"/>
      <c r="BV660" s="344"/>
      <c r="BW660" s="344"/>
      <c r="BX660" s="344"/>
      <c r="BY660" s="344"/>
      <c r="BZ660" s="344"/>
      <c r="CA660" s="344"/>
      <c r="CB660" s="344"/>
      <c r="CC660" s="344"/>
      <c r="CD660" s="344"/>
      <c r="CE660" s="344"/>
      <c r="CF660" s="344"/>
      <c r="CG660" s="344"/>
      <c r="CH660" s="344"/>
      <c r="CI660" s="344"/>
      <c r="CJ660" s="344"/>
      <c r="CK660" s="344"/>
      <c r="CL660" s="344"/>
      <c r="CM660" s="344"/>
      <c r="CN660" s="344"/>
      <c r="CO660" s="344"/>
      <c r="CP660" s="344"/>
      <c r="CQ660" s="344"/>
      <c r="CR660" s="344"/>
      <c r="CS660" s="344"/>
      <c r="CT660" s="344"/>
      <c r="CU660" s="344"/>
      <c r="CV660" s="344"/>
      <c r="CW660" s="344"/>
      <c r="CX660" s="344"/>
      <c r="CY660" s="344"/>
      <c r="CZ660" s="344"/>
    </row>
    <row r="661" s="348" customFormat="true" ht="25.15" customHeight="true" x14ac:dyDescent="0.2">
      <c r="C661" s="1028"/>
      <c r="D661" s="1020"/>
      <c r="E661" s="561"/>
      <c r="F661" s="561"/>
      <c r="G661" s="561"/>
      <c r="H661" s="1028"/>
      <c r="I661" s="1020"/>
      <c r="J661" s="561"/>
      <c r="K661" s="561"/>
      <c r="L661" s="561"/>
      <c r="M661" s="1028"/>
      <c r="N661" s="1020"/>
      <c r="O661" s="561"/>
      <c r="P661" s="561"/>
      <c r="Q661" s="561"/>
      <c r="Z661" s="341"/>
      <c r="AA661" s="341"/>
      <c r="AB661" s="341"/>
      <c r="AC661" s="341"/>
      <c r="AD661" s="341"/>
      <c r="AE661" s="341"/>
      <c r="AF661" s="341"/>
      <c r="AG661" s="341"/>
      <c r="AH661" s="341"/>
      <c r="AI661" s="341"/>
      <c r="AJ661" s="341"/>
      <c r="AK661" s="341"/>
      <c r="AL661" s="341"/>
      <c r="AM661" s="341"/>
      <c r="AN661" s="341"/>
      <c r="AO661" s="341"/>
      <c r="AP661" s="341"/>
      <c r="AQ661" s="341"/>
      <c r="AR661" s="341"/>
      <c r="AS661" s="341"/>
      <c r="AT661" s="341"/>
      <c r="AU661" s="341"/>
      <c r="AV661" s="341"/>
      <c r="AW661" s="341"/>
      <c r="AX661" s="341"/>
      <c r="AY661" s="341"/>
      <c r="AZ661" s="341"/>
      <c r="BA661" s="344"/>
      <c r="BB661" s="395"/>
      <c r="BC661" s="344"/>
      <c r="BD661" s="344"/>
      <c r="BE661" s="344"/>
      <c r="BF661" s="344"/>
      <c r="BG661" s="344"/>
      <c r="BH661" s="344"/>
      <c r="BI661" s="344"/>
      <c r="BJ661" s="344"/>
      <c r="BK661" s="344"/>
      <c r="BL661" s="344"/>
      <c r="BM661" s="344"/>
      <c r="BN661" s="344"/>
      <c r="BO661" s="344"/>
      <c r="BP661" s="344"/>
      <c r="BQ661" s="344"/>
      <c r="BR661" s="344"/>
      <c r="BS661" s="344"/>
      <c r="BT661" s="344"/>
      <c r="BU661" s="344"/>
      <c r="BV661" s="344"/>
      <c r="BW661" s="344"/>
      <c r="BX661" s="344"/>
      <c r="BY661" s="344"/>
      <c r="BZ661" s="344"/>
      <c r="CA661" s="344"/>
      <c r="CB661" s="344"/>
      <c r="CC661" s="344"/>
      <c r="CD661" s="344"/>
      <c r="CE661" s="344"/>
      <c r="CF661" s="344"/>
      <c r="CG661" s="344"/>
      <c r="CH661" s="344"/>
      <c r="CI661" s="344"/>
      <c r="CJ661" s="344"/>
      <c r="CK661" s="344"/>
      <c r="CL661" s="344"/>
      <c r="CM661" s="344"/>
      <c r="CN661" s="344"/>
      <c r="CO661" s="344"/>
      <c r="CP661" s="344"/>
      <c r="CQ661" s="344"/>
      <c r="CR661" s="344"/>
      <c r="CS661" s="344"/>
      <c r="CT661" s="344"/>
      <c r="CU661" s="344"/>
      <c r="CV661" s="344"/>
      <c r="CW661" s="344"/>
      <c r="CX661" s="344"/>
      <c r="CY661" s="344"/>
      <c r="CZ661" s="344"/>
    </row>
    <row r="662" s="348" customFormat="true" ht="25.15" customHeight="true" x14ac:dyDescent="0.2">
      <c r="C662" s="1028"/>
      <c r="D662" s="1020"/>
      <c r="E662" s="561"/>
      <c r="F662" s="561"/>
      <c r="G662" s="561"/>
      <c r="H662" s="1028"/>
      <c r="I662" s="1020"/>
      <c r="J662" s="561"/>
      <c r="K662" s="561"/>
      <c r="L662" s="561"/>
      <c r="M662" s="1028"/>
      <c r="N662" s="1020"/>
      <c r="O662" s="561"/>
      <c r="P662" s="561"/>
      <c r="Q662" s="561"/>
      <c r="Z662" s="341"/>
      <c r="AA662" s="341"/>
      <c r="AB662" s="341"/>
      <c r="AC662" s="341"/>
      <c r="AD662" s="341"/>
      <c r="AE662" s="341"/>
      <c r="AF662" s="341"/>
      <c r="AG662" s="341"/>
      <c r="AH662" s="341"/>
      <c r="AI662" s="341"/>
      <c r="AJ662" s="341"/>
      <c r="AK662" s="341"/>
      <c r="AL662" s="341"/>
      <c r="AM662" s="341"/>
      <c r="AN662" s="341"/>
      <c r="AO662" s="341"/>
      <c r="AP662" s="341"/>
      <c r="AQ662" s="341"/>
      <c r="AR662" s="341"/>
      <c r="AS662" s="341"/>
      <c r="AT662" s="341"/>
      <c r="AU662" s="341"/>
      <c r="AV662" s="341"/>
      <c r="AW662" s="341"/>
      <c r="AX662" s="341"/>
      <c r="AY662" s="341"/>
      <c r="AZ662" s="341"/>
      <c r="BA662" s="344"/>
      <c r="BB662" s="395"/>
      <c r="BC662" s="344"/>
      <c r="BD662" s="344"/>
      <c r="BE662" s="344"/>
      <c r="BF662" s="344"/>
      <c r="BG662" s="344"/>
      <c r="BH662" s="344"/>
      <c r="BI662" s="344"/>
      <c r="BJ662" s="344"/>
      <c r="BK662" s="344"/>
      <c r="BL662" s="344"/>
      <c r="BM662" s="344"/>
      <c r="BN662" s="344"/>
      <c r="BO662" s="344"/>
      <c r="BP662" s="344"/>
      <c r="BQ662" s="344"/>
      <c r="BR662" s="344"/>
      <c r="BS662" s="344"/>
      <c r="BT662" s="344"/>
      <c r="BU662" s="344"/>
      <c r="BV662" s="344"/>
      <c r="BW662" s="344"/>
      <c r="BX662" s="344"/>
      <c r="BY662" s="344"/>
      <c r="BZ662" s="344"/>
      <c r="CA662" s="344"/>
      <c r="CB662" s="344"/>
      <c r="CC662" s="344"/>
      <c r="CD662" s="344"/>
      <c r="CE662" s="344"/>
      <c r="CF662" s="344"/>
      <c r="CG662" s="344"/>
      <c r="CH662" s="344"/>
      <c r="CI662" s="344"/>
      <c r="CJ662" s="344"/>
      <c r="CK662" s="344"/>
      <c r="CL662" s="344"/>
      <c r="CM662" s="344"/>
      <c r="CN662" s="344"/>
      <c r="CO662" s="344"/>
      <c r="CP662" s="344"/>
      <c r="CQ662" s="344"/>
      <c r="CR662" s="344"/>
      <c r="CS662" s="344"/>
      <c r="CT662" s="344"/>
      <c r="CU662" s="344"/>
      <c r="CV662" s="344"/>
      <c r="CW662" s="344"/>
      <c r="CX662" s="344"/>
      <c r="CY662" s="344"/>
      <c r="CZ662" s="344"/>
    </row>
    <row r="663" s="348" customFormat="true" ht="25.15" customHeight="true" x14ac:dyDescent="0.2">
      <c r="C663" s="1028"/>
      <c r="D663" s="1020"/>
      <c r="E663" s="561"/>
      <c r="F663" s="561"/>
      <c r="G663" s="561"/>
      <c r="H663" s="1028"/>
      <c r="I663" s="1020"/>
      <c r="J663" s="561"/>
      <c r="K663" s="561"/>
      <c r="L663" s="561"/>
      <c r="M663" s="1028"/>
      <c r="N663" s="1020"/>
      <c r="O663" s="561"/>
      <c r="P663" s="561"/>
      <c r="Q663" s="561"/>
      <c r="Z663" s="341"/>
      <c r="AA663" s="341"/>
      <c r="AB663" s="341"/>
      <c r="AC663" s="341"/>
      <c r="AD663" s="341"/>
      <c r="AE663" s="341"/>
      <c r="AF663" s="341"/>
      <c r="AG663" s="341"/>
      <c r="AH663" s="341"/>
      <c r="AI663" s="341"/>
      <c r="AJ663" s="341"/>
      <c r="AK663" s="341"/>
      <c r="AL663" s="341"/>
      <c r="AM663" s="341"/>
      <c r="AN663" s="341"/>
      <c r="AO663" s="341"/>
      <c r="AP663" s="341"/>
      <c r="AQ663" s="341"/>
      <c r="AR663" s="341"/>
      <c r="AS663" s="341"/>
      <c r="AT663" s="341"/>
      <c r="AU663" s="341"/>
      <c r="AV663" s="341"/>
      <c r="AW663" s="341"/>
      <c r="AX663" s="341"/>
      <c r="AY663" s="341"/>
      <c r="AZ663" s="341"/>
      <c r="BA663" s="344"/>
      <c r="BB663" s="395"/>
      <c r="BC663" s="344"/>
      <c r="BD663" s="344"/>
      <c r="BE663" s="344"/>
      <c r="BF663" s="344"/>
      <c r="BG663" s="344"/>
      <c r="BH663" s="344"/>
      <c r="BI663" s="344"/>
      <c r="BJ663" s="344"/>
      <c r="BK663" s="344"/>
      <c r="BL663" s="344"/>
      <c r="BM663" s="344"/>
      <c r="BN663" s="344"/>
      <c r="BO663" s="344"/>
      <c r="BP663" s="344"/>
      <c r="BQ663" s="344"/>
      <c r="BR663" s="344"/>
      <c r="BS663" s="344"/>
      <c r="BT663" s="344"/>
      <c r="BU663" s="344"/>
      <c r="BV663" s="344"/>
      <c r="BW663" s="344"/>
      <c r="BX663" s="344"/>
      <c r="BY663" s="344"/>
      <c r="BZ663" s="344"/>
      <c r="CA663" s="344"/>
      <c r="CB663" s="344"/>
      <c r="CC663" s="344"/>
      <c r="CD663" s="344"/>
      <c r="CE663" s="344"/>
      <c r="CF663" s="344"/>
      <c r="CG663" s="344"/>
      <c r="CH663" s="344"/>
      <c r="CI663" s="344"/>
      <c r="CJ663" s="344"/>
      <c r="CK663" s="344"/>
      <c r="CL663" s="344"/>
      <c r="CM663" s="344"/>
      <c r="CN663" s="344"/>
      <c r="CO663" s="344"/>
      <c r="CP663" s="344"/>
      <c r="CQ663" s="344"/>
      <c r="CR663" s="344"/>
      <c r="CS663" s="344"/>
      <c r="CT663" s="344"/>
      <c r="CU663" s="344"/>
      <c r="CV663" s="344"/>
      <c r="CW663" s="344"/>
      <c r="CX663" s="344"/>
      <c r="CY663" s="344"/>
      <c r="CZ663" s="344"/>
    </row>
    <row r="664" s="348" customFormat="true" ht="25.15" customHeight="true" x14ac:dyDescent="0.2">
      <c r="C664" s="1028"/>
      <c r="D664" s="1020"/>
      <c r="E664" s="561"/>
      <c r="F664" s="561"/>
      <c r="G664" s="561"/>
      <c r="H664" s="1028"/>
      <c r="I664" s="1020"/>
      <c r="J664" s="561"/>
      <c r="K664" s="561"/>
      <c r="L664" s="561"/>
      <c r="M664" s="1028"/>
      <c r="N664" s="1020"/>
      <c r="O664" s="561"/>
      <c r="P664" s="561"/>
      <c r="Q664" s="561"/>
      <c r="Z664" s="341"/>
      <c r="AA664" s="341"/>
      <c r="AB664" s="341"/>
      <c r="AC664" s="341"/>
      <c r="AD664" s="341"/>
      <c r="AE664" s="341"/>
      <c r="AF664" s="341"/>
      <c r="AG664" s="341"/>
      <c r="AH664" s="341"/>
      <c r="AI664" s="341"/>
      <c r="AJ664" s="341"/>
      <c r="AK664" s="341"/>
      <c r="AL664" s="341"/>
      <c r="AM664" s="341"/>
      <c r="AN664" s="341"/>
      <c r="AO664" s="341"/>
      <c r="AP664" s="341"/>
      <c r="AQ664" s="341"/>
      <c r="AR664" s="341"/>
      <c r="AS664" s="341"/>
      <c r="AT664" s="341"/>
      <c r="AU664" s="341"/>
      <c r="AV664" s="341"/>
      <c r="AW664" s="341"/>
      <c r="AX664" s="341"/>
      <c r="AY664" s="341"/>
      <c r="AZ664" s="341"/>
      <c r="BA664" s="344"/>
      <c r="BB664" s="395"/>
      <c r="BC664" s="344"/>
      <c r="BD664" s="344"/>
      <c r="BE664" s="344"/>
      <c r="BF664" s="344"/>
      <c r="BG664" s="344"/>
      <c r="BH664" s="344"/>
      <c r="BI664" s="344"/>
      <c r="BJ664" s="344"/>
      <c r="BK664" s="344"/>
      <c r="BL664" s="344"/>
      <c r="BM664" s="344"/>
      <c r="BN664" s="344"/>
      <c r="BO664" s="344"/>
      <c r="BP664" s="344"/>
      <c r="BQ664" s="344"/>
      <c r="BR664" s="344"/>
      <c r="BS664" s="344"/>
      <c r="BT664" s="344"/>
      <c r="BU664" s="344"/>
      <c r="BV664" s="344"/>
      <c r="BW664" s="344"/>
      <c r="BX664" s="344"/>
      <c r="BY664" s="344"/>
      <c r="BZ664" s="344"/>
      <c r="CA664" s="344"/>
      <c r="CB664" s="344"/>
      <c r="CC664" s="344"/>
      <c r="CD664" s="344"/>
      <c r="CE664" s="344"/>
      <c r="CF664" s="344"/>
      <c r="CG664" s="344"/>
      <c r="CH664" s="344"/>
      <c r="CI664" s="344"/>
      <c r="CJ664" s="344"/>
      <c r="CK664" s="344"/>
      <c r="CL664" s="344"/>
      <c r="CM664" s="344"/>
      <c r="CN664" s="344"/>
      <c r="CO664" s="344"/>
      <c r="CP664" s="344"/>
      <c r="CQ664" s="344"/>
      <c r="CR664" s="344"/>
      <c r="CS664" s="344"/>
      <c r="CT664" s="344"/>
      <c r="CU664" s="344"/>
      <c r="CV664" s="344"/>
      <c r="CW664" s="344"/>
      <c r="CX664" s="344"/>
      <c r="CY664" s="344"/>
      <c r="CZ664" s="344"/>
    </row>
    <row r="665" s="348" customFormat="true" ht="25.15" customHeight="true" x14ac:dyDescent="0.2">
      <c r="C665" s="1028"/>
      <c r="D665" s="1020"/>
      <c r="E665" s="561"/>
      <c r="F665" s="561"/>
      <c r="G665" s="561"/>
      <c r="H665" s="1028"/>
      <c r="I665" s="1020"/>
      <c r="J665" s="561"/>
      <c r="K665" s="561"/>
      <c r="L665" s="561"/>
      <c r="M665" s="1028"/>
      <c r="N665" s="1020"/>
      <c r="O665" s="561"/>
      <c r="P665" s="561"/>
      <c r="Q665" s="561"/>
      <c r="Z665" s="341"/>
      <c r="AA665" s="341"/>
      <c r="AB665" s="341"/>
      <c r="AC665" s="341"/>
      <c r="AD665" s="341"/>
      <c r="AE665" s="341"/>
      <c r="AF665" s="341"/>
      <c r="AG665" s="341"/>
      <c r="AH665" s="341"/>
      <c r="AI665" s="341"/>
      <c r="AJ665" s="341"/>
      <c r="AK665" s="341"/>
      <c r="AL665" s="341"/>
      <c r="AM665" s="341"/>
      <c r="AN665" s="341"/>
      <c r="AO665" s="341"/>
      <c r="AP665" s="341"/>
      <c r="AQ665" s="341"/>
      <c r="AR665" s="341"/>
      <c r="AS665" s="341"/>
      <c r="AT665" s="341"/>
      <c r="AU665" s="341"/>
      <c r="AV665" s="341"/>
      <c r="AW665" s="341"/>
      <c r="AX665" s="341"/>
      <c r="AY665" s="341"/>
      <c r="AZ665" s="341"/>
      <c r="BA665" s="344"/>
      <c r="BB665" s="395"/>
      <c r="BC665" s="344"/>
      <c r="BD665" s="344"/>
      <c r="BE665" s="344"/>
      <c r="BF665" s="344"/>
      <c r="BG665" s="344"/>
      <c r="BH665" s="344"/>
      <c r="BI665" s="344"/>
      <c r="BJ665" s="344"/>
      <c r="BK665" s="344"/>
      <c r="BL665" s="344"/>
      <c r="BM665" s="344"/>
      <c r="BN665" s="344"/>
      <c r="BO665" s="344"/>
      <c r="BP665" s="344"/>
      <c r="BQ665" s="344"/>
      <c r="BR665" s="344"/>
      <c r="BS665" s="344"/>
      <c r="BT665" s="344"/>
      <c r="BU665" s="344"/>
      <c r="BV665" s="344"/>
      <c r="BW665" s="344"/>
      <c r="BX665" s="344"/>
      <c r="BY665" s="344"/>
      <c r="BZ665" s="344"/>
      <c r="CA665" s="344"/>
      <c r="CB665" s="344"/>
      <c r="CC665" s="344"/>
      <c r="CD665" s="344"/>
      <c r="CE665" s="344"/>
      <c r="CF665" s="344"/>
      <c r="CG665" s="344"/>
      <c r="CH665" s="344"/>
      <c r="CI665" s="344"/>
      <c r="CJ665" s="344"/>
      <c r="CK665" s="344"/>
      <c r="CL665" s="344"/>
      <c r="CM665" s="344"/>
      <c r="CN665" s="344"/>
      <c r="CO665" s="344"/>
      <c r="CP665" s="344"/>
      <c r="CQ665" s="344"/>
      <c r="CR665" s="344"/>
      <c r="CS665" s="344"/>
      <c r="CT665" s="344"/>
      <c r="CU665" s="344"/>
      <c r="CV665" s="344"/>
      <c r="CW665" s="344"/>
      <c r="CX665" s="344"/>
      <c r="CY665" s="344"/>
      <c r="CZ665" s="344"/>
    </row>
    <row r="666" s="348" customFormat="true" ht="25.15" customHeight="true" x14ac:dyDescent="0.2">
      <c r="C666" s="1028"/>
      <c r="D666" s="1020"/>
      <c r="E666" s="561"/>
      <c r="F666" s="561"/>
      <c r="G666" s="561"/>
      <c r="H666" s="1028"/>
      <c r="I666" s="1020"/>
      <c r="J666" s="561"/>
      <c r="K666" s="561"/>
      <c r="L666" s="561"/>
      <c r="M666" s="1028"/>
      <c r="N666" s="1020"/>
      <c r="O666" s="561"/>
      <c r="P666" s="561"/>
      <c r="Q666" s="561"/>
      <c r="Z666" s="341"/>
      <c r="AA666" s="341"/>
      <c r="AB666" s="341"/>
      <c r="AC666" s="341"/>
      <c r="AD666" s="341"/>
      <c r="AE666" s="341"/>
      <c r="AF666" s="341"/>
      <c r="AG666" s="341"/>
      <c r="AH666" s="341"/>
      <c r="AI666" s="341"/>
      <c r="AJ666" s="341"/>
      <c r="AK666" s="341"/>
      <c r="AL666" s="341"/>
      <c r="AM666" s="341"/>
      <c r="AN666" s="341"/>
      <c r="AO666" s="341"/>
      <c r="AP666" s="341"/>
      <c r="AQ666" s="341"/>
      <c r="AR666" s="341"/>
      <c r="AS666" s="341"/>
      <c r="AT666" s="341"/>
      <c r="AU666" s="341"/>
      <c r="AV666" s="341"/>
      <c r="AW666" s="341"/>
      <c r="AX666" s="341"/>
      <c r="AY666" s="341"/>
      <c r="AZ666" s="341"/>
      <c r="BA666" s="344"/>
      <c r="BB666" s="395"/>
      <c r="BC666" s="344"/>
      <c r="BD666" s="344"/>
      <c r="BE666" s="344"/>
      <c r="BF666" s="344"/>
      <c r="BG666" s="344"/>
      <c r="BH666" s="344"/>
      <c r="BI666" s="344"/>
      <c r="BJ666" s="344"/>
      <c r="BK666" s="344"/>
      <c r="BL666" s="344"/>
      <c r="BM666" s="344"/>
      <c r="BN666" s="344"/>
      <c r="BO666" s="344"/>
      <c r="BP666" s="344"/>
      <c r="BQ666" s="344"/>
      <c r="BR666" s="344"/>
      <c r="BS666" s="344"/>
      <c r="BT666" s="344"/>
      <c r="BU666" s="344"/>
      <c r="BV666" s="344"/>
      <c r="BW666" s="344"/>
      <c r="BX666" s="344"/>
      <c r="BY666" s="344"/>
      <c r="BZ666" s="344"/>
      <c r="CA666" s="344"/>
      <c r="CB666" s="344"/>
      <c r="CC666" s="344"/>
      <c r="CD666" s="344"/>
      <c r="CE666" s="344"/>
      <c r="CF666" s="344"/>
      <c r="CG666" s="344"/>
      <c r="CH666" s="344"/>
      <c r="CI666" s="344"/>
      <c r="CJ666" s="344"/>
      <c r="CK666" s="344"/>
      <c r="CL666" s="344"/>
      <c r="CM666" s="344"/>
      <c r="CN666" s="344"/>
      <c r="CO666" s="344"/>
      <c r="CP666" s="344"/>
      <c r="CQ666" s="344"/>
      <c r="CR666" s="344"/>
      <c r="CS666" s="344"/>
      <c r="CT666" s="344"/>
      <c r="CU666" s="344"/>
      <c r="CV666" s="344"/>
      <c r="CW666" s="344"/>
      <c r="CX666" s="344"/>
      <c r="CY666" s="344"/>
      <c r="CZ666" s="344"/>
    </row>
    <row r="667" s="348" customFormat="true" ht="25.15" customHeight="true" x14ac:dyDescent="0.2">
      <c r="C667" s="1028"/>
      <c r="D667" s="1020"/>
      <c r="E667" s="561"/>
      <c r="F667" s="561"/>
      <c r="G667" s="561"/>
      <c r="H667" s="1028"/>
      <c r="I667" s="1020"/>
      <c r="J667" s="561"/>
      <c r="K667" s="561"/>
      <c r="L667" s="561"/>
      <c r="M667" s="1028"/>
      <c r="N667" s="1020"/>
      <c r="O667" s="561"/>
      <c r="P667" s="561"/>
      <c r="Q667" s="561"/>
      <c r="Z667" s="341"/>
      <c r="AA667" s="341"/>
      <c r="AB667" s="341"/>
      <c r="AC667" s="341"/>
      <c r="AD667" s="341"/>
      <c r="AE667" s="341"/>
      <c r="AF667" s="341"/>
      <c r="AG667" s="341"/>
      <c r="AH667" s="341"/>
      <c r="AI667" s="341"/>
      <c r="AJ667" s="341"/>
      <c r="AK667" s="341"/>
      <c r="AL667" s="341"/>
      <c r="AM667" s="341"/>
      <c r="AN667" s="341"/>
      <c r="AO667" s="341"/>
      <c r="AP667" s="341"/>
      <c r="AQ667" s="341"/>
      <c r="AR667" s="341"/>
      <c r="AS667" s="341"/>
      <c r="AT667" s="341"/>
      <c r="AU667" s="341"/>
      <c r="AV667" s="341"/>
      <c r="AW667" s="341"/>
      <c r="AX667" s="341"/>
      <c r="AY667" s="341"/>
      <c r="AZ667" s="341"/>
      <c r="BA667" s="344"/>
      <c r="BB667" s="395"/>
      <c r="BC667" s="344"/>
      <c r="BD667" s="344"/>
      <c r="BE667" s="344"/>
      <c r="BF667" s="344"/>
      <c r="BG667" s="344"/>
      <c r="BH667" s="344"/>
      <c r="BI667" s="344"/>
      <c r="BJ667" s="344"/>
      <c r="BK667" s="344"/>
      <c r="BL667" s="344"/>
      <c r="BM667" s="344"/>
      <c r="BN667" s="344"/>
      <c r="BO667" s="344"/>
      <c r="BP667" s="344"/>
      <c r="BQ667" s="344"/>
      <c r="BR667" s="344"/>
      <c r="BS667" s="344"/>
      <c r="BT667" s="344"/>
      <c r="BU667" s="344"/>
      <c r="BV667" s="344"/>
      <c r="BW667" s="344"/>
      <c r="BX667" s="344"/>
      <c r="BY667" s="344"/>
      <c r="BZ667" s="344"/>
      <c r="CA667" s="344"/>
      <c r="CB667" s="344"/>
      <c r="CC667" s="344"/>
      <c r="CD667" s="344"/>
      <c r="CE667" s="344"/>
      <c r="CF667" s="344"/>
      <c r="CG667" s="344"/>
      <c r="CH667" s="344"/>
      <c r="CI667" s="344"/>
      <c r="CJ667" s="344"/>
      <c r="CK667" s="344"/>
      <c r="CL667" s="344"/>
      <c r="CM667" s="344"/>
      <c r="CN667" s="344"/>
      <c r="CO667" s="344"/>
      <c r="CP667" s="344"/>
      <c r="CQ667" s="344"/>
      <c r="CR667" s="344"/>
      <c r="CS667" s="344"/>
      <c r="CT667" s="344"/>
      <c r="CU667" s="344"/>
      <c r="CV667" s="344"/>
      <c r="CW667" s="344"/>
      <c r="CX667" s="344"/>
      <c r="CY667" s="344"/>
      <c r="CZ667" s="344"/>
    </row>
    <row r="668" s="348" customFormat="true" ht="25.15" customHeight="true" x14ac:dyDescent="0.2">
      <c r="C668" s="1028"/>
      <c r="D668" s="1020"/>
      <c r="E668" s="561"/>
      <c r="F668" s="561"/>
      <c r="G668" s="561"/>
      <c r="H668" s="1028"/>
      <c r="I668" s="1020"/>
      <c r="J668" s="561"/>
      <c r="K668" s="561"/>
      <c r="L668" s="561"/>
      <c r="M668" s="1028"/>
      <c r="N668" s="1020"/>
      <c r="O668" s="561"/>
      <c r="P668" s="561"/>
      <c r="Q668" s="561"/>
      <c r="Z668" s="341"/>
      <c r="AA668" s="341"/>
      <c r="AB668" s="341"/>
      <c r="AC668" s="341"/>
      <c r="AD668" s="341"/>
      <c r="AE668" s="341"/>
      <c r="AF668" s="341"/>
      <c r="AG668" s="341"/>
      <c r="AH668" s="341"/>
      <c r="AI668" s="341"/>
      <c r="AJ668" s="341"/>
      <c r="AK668" s="341"/>
      <c r="AL668" s="341"/>
      <c r="AM668" s="341"/>
      <c r="AN668" s="341"/>
      <c r="AO668" s="341"/>
      <c r="AP668" s="341"/>
      <c r="AQ668" s="341"/>
      <c r="AR668" s="341"/>
      <c r="AS668" s="341"/>
      <c r="AT668" s="341"/>
      <c r="AU668" s="341"/>
      <c r="AV668" s="341"/>
      <c r="AW668" s="341"/>
      <c r="AX668" s="341"/>
      <c r="AY668" s="341"/>
      <c r="AZ668" s="341"/>
      <c r="BA668" s="344"/>
      <c r="BB668" s="395"/>
      <c r="BC668" s="344"/>
      <c r="BD668" s="344"/>
      <c r="BE668" s="344"/>
      <c r="BF668" s="344"/>
      <c r="BG668" s="344"/>
      <c r="BH668" s="344"/>
      <c r="BI668" s="344"/>
      <c r="BJ668" s="344"/>
      <c r="BK668" s="344"/>
      <c r="BL668" s="344"/>
      <c r="BM668" s="344"/>
      <c r="BN668" s="344"/>
      <c r="BO668" s="344"/>
      <c r="BP668" s="344"/>
      <c r="BQ668" s="344"/>
      <c r="BR668" s="344"/>
      <c r="BS668" s="344"/>
      <c r="BT668" s="344"/>
      <c r="BU668" s="344"/>
      <c r="BV668" s="344"/>
      <c r="BW668" s="344"/>
      <c r="BX668" s="344"/>
      <c r="BY668" s="344"/>
      <c r="BZ668" s="344"/>
      <c r="CA668" s="344"/>
      <c r="CB668" s="344"/>
      <c r="CC668" s="344"/>
      <c r="CD668" s="344"/>
      <c r="CE668" s="344"/>
      <c r="CF668" s="344"/>
      <c r="CG668" s="344"/>
      <c r="CH668" s="344"/>
      <c r="CI668" s="344"/>
      <c r="CJ668" s="344"/>
      <c r="CK668" s="344"/>
      <c r="CL668" s="344"/>
      <c r="CM668" s="344"/>
      <c r="CN668" s="344"/>
      <c r="CO668" s="344"/>
      <c r="CP668" s="344"/>
      <c r="CQ668" s="344"/>
      <c r="CR668" s="344"/>
      <c r="CS668" s="344"/>
      <c r="CT668" s="344"/>
      <c r="CU668" s="344"/>
      <c r="CV668" s="344"/>
      <c r="CW668" s="344"/>
      <c r="CX668" s="344"/>
      <c r="CY668" s="344"/>
      <c r="CZ668" s="344"/>
    </row>
    <row r="669" s="348" customFormat="true" ht="25.15" customHeight="true" x14ac:dyDescent="0.2">
      <c r="C669" s="1028"/>
      <c r="D669" s="1020"/>
      <c r="E669" s="561"/>
      <c r="F669" s="561"/>
      <c r="G669" s="561"/>
      <c r="H669" s="1028"/>
      <c r="I669" s="1020"/>
      <c r="J669" s="561"/>
      <c r="K669" s="561"/>
      <c r="L669" s="561"/>
      <c r="M669" s="1028"/>
      <c r="N669" s="1020"/>
      <c r="O669" s="561"/>
      <c r="P669" s="561"/>
      <c r="Q669" s="561"/>
      <c r="Z669" s="341"/>
      <c r="AA669" s="341"/>
      <c r="AB669" s="341"/>
      <c r="AC669" s="341"/>
      <c r="AD669" s="341"/>
      <c r="AE669" s="341"/>
      <c r="AF669" s="341"/>
      <c r="AG669" s="341"/>
      <c r="AH669" s="341"/>
      <c r="AI669" s="341"/>
      <c r="AJ669" s="341"/>
      <c r="AK669" s="341"/>
      <c r="AL669" s="341"/>
      <c r="AM669" s="341"/>
      <c r="AN669" s="341"/>
      <c r="AO669" s="341"/>
      <c r="AP669" s="341"/>
      <c r="AQ669" s="341"/>
      <c r="AR669" s="341"/>
      <c r="AS669" s="341"/>
      <c r="AT669" s="341"/>
      <c r="AU669" s="341"/>
      <c r="AV669" s="341"/>
      <c r="AW669" s="341"/>
      <c r="AX669" s="341"/>
      <c r="AY669" s="341"/>
      <c r="AZ669" s="341"/>
      <c r="BA669" s="344"/>
      <c r="BB669" s="395"/>
      <c r="BC669" s="344"/>
      <c r="BD669" s="344"/>
      <c r="BE669" s="344"/>
      <c r="BF669" s="344"/>
      <c r="BG669" s="344"/>
      <c r="BH669" s="344"/>
      <c r="BI669" s="344"/>
      <c r="BJ669" s="344"/>
      <c r="BK669" s="344"/>
      <c r="BL669" s="344"/>
      <c r="BM669" s="344"/>
      <c r="BN669" s="344"/>
      <c r="BO669" s="344"/>
      <c r="BP669" s="344"/>
      <c r="BQ669" s="344"/>
      <c r="BR669" s="344"/>
      <c r="BS669" s="344"/>
      <c r="BT669" s="344"/>
      <c r="BU669" s="344"/>
      <c r="BV669" s="344"/>
      <c r="BW669" s="344"/>
      <c r="BX669" s="344"/>
      <c r="BY669" s="344"/>
      <c r="BZ669" s="344"/>
      <c r="CA669" s="344"/>
      <c r="CB669" s="344"/>
      <c r="CC669" s="344"/>
      <c r="CD669" s="344"/>
      <c r="CE669" s="344"/>
      <c r="CF669" s="344"/>
      <c r="CG669" s="344"/>
      <c r="CH669" s="344"/>
      <c r="CI669" s="344"/>
      <c r="CJ669" s="344"/>
      <c r="CK669" s="344"/>
      <c r="CL669" s="344"/>
      <c r="CM669" s="344"/>
      <c r="CN669" s="344"/>
      <c r="CO669" s="344"/>
      <c r="CP669" s="344"/>
      <c r="CQ669" s="344"/>
      <c r="CR669" s="344"/>
      <c r="CS669" s="344"/>
      <c r="CT669" s="344"/>
      <c r="CU669" s="344"/>
      <c r="CV669" s="344"/>
      <c r="CW669" s="344"/>
      <c r="CX669" s="344"/>
      <c r="CY669" s="344"/>
      <c r="CZ669" s="344"/>
    </row>
    <row r="670" s="348" customFormat="true" ht="25.15" customHeight="true" x14ac:dyDescent="0.2">
      <c r="C670" s="1028"/>
      <c r="D670" s="1020"/>
      <c r="E670" s="561"/>
      <c r="F670" s="561"/>
      <c r="G670" s="561"/>
      <c r="H670" s="1028"/>
      <c r="I670" s="1020"/>
      <c r="J670" s="561"/>
      <c r="K670" s="561"/>
      <c r="L670" s="561"/>
      <c r="M670" s="1028"/>
      <c r="N670" s="1020"/>
      <c r="O670" s="561"/>
      <c r="P670" s="561"/>
      <c r="Q670" s="561"/>
      <c r="Z670" s="341"/>
      <c r="AA670" s="341"/>
      <c r="AB670" s="341"/>
      <c r="AC670" s="341"/>
      <c r="AD670" s="341"/>
      <c r="AE670" s="341"/>
      <c r="AF670" s="341"/>
      <c r="AG670" s="341"/>
      <c r="AH670" s="341"/>
      <c r="AI670" s="341"/>
      <c r="AJ670" s="341"/>
      <c r="AK670" s="341"/>
      <c r="AL670" s="341"/>
      <c r="AM670" s="341"/>
      <c r="AN670" s="341"/>
      <c r="AO670" s="341"/>
      <c r="AP670" s="341"/>
      <c r="AQ670" s="341"/>
      <c r="AR670" s="341"/>
      <c r="AS670" s="341"/>
      <c r="AT670" s="341"/>
      <c r="AU670" s="341"/>
      <c r="AV670" s="341"/>
      <c r="AW670" s="341"/>
      <c r="AX670" s="341"/>
      <c r="AY670" s="341"/>
      <c r="AZ670" s="341"/>
      <c r="BA670" s="344"/>
      <c r="BB670" s="395"/>
      <c r="BC670" s="344"/>
      <c r="BD670" s="344"/>
      <c r="BE670" s="344"/>
      <c r="BF670" s="344"/>
      <c r="BG670" s="344"/>
      <c r="BH670" s="344"/>
      <c r="BI670" s="344"/>
      <c r="BJ670" s="344"/>
      <c r="BK670" s="344"/>
      <c r="BL670" s="344"/>
      <c r="BM670" s="344"/>
      <c r="BN670" s="344"/>
      <c r="BO670" s="344"/>
      <c r="BP670" s="344"/>
      <c r="BQ670" s="344"/>
      <c r="BR670" s="344"/>
      <c r="BS670" s="344"/>
      <c r="BT670" s="344"/>
      <c r="BU670" s="344"/>
      <c r="BV670" s="344"/>
      <c r="BW670" s="344"/>
      <c r="BX670" s="344"/>
      <c r="BY670" s="344"/>
      <c r="BZ670" s="344"/>
      <c r="CA670" s="344"/>
      <c r="CB670" s="344"/>
      <c r="CC670" s="344"/>
      <c r="CD670" s="344"/>
      <c r="CE670" s="344"/>
      <c r="CF670" s="344"/>
      <c r="CG670" s="344"/>
      <c r="CH670" s="344"/>
      <c r="CI670" s="344"/>
      <c r="CJ670" s="344"/>
      <c r="CK670" s="344"/>
      <c r="CL670" s="344"/>
      <c r="CM670" s="344"/>
      <c r="CN670" s="344"/>
      <c r="CO670" s="344"/>
      <c r="CP670" s="344"/>
      <c r="CQ670" s="344"/>
      <c r="CR670" s="344"/>
      <c r="CS670" s="344"/>
      <c r="CT670" s="344"/>
      <c r="CU670" s="344"/>
      <c r="CV670" s="344"/>
      <c r="CW670" s="344"/>
      <c r="CX670" s="344"/>
      <c r="CY670" s="344"/>
      <c r="CZ670" s="344"/>
    </row>
    <row r="671" s="348" customFormat="true" ht="25.15" customHeight="true" x14ac:dyDescent="0.2">
      <c r="C671" s="1028"/>
      <c r="D671" s="1020"/>
      <c r="E671" s="561"/>
      <c r="F671" s="561"/>
      <c r="G671" s="561"/>
      <c r="H671" s="1028"/>
      <c r="I671" s="1020"/>
      <c r="J671" s="561"/>
      <c r="K671" s="561"/>
      <c r="L671" s="561"/>
      <c r="M671" s="1028"/>
      <c r="N671" s="1020"/>
      <c r="O671" s="561"/>
      <c r="P671" s="561"/>
      <c r="Q671" s="561"/>
      <c r="Z671" s="341"/>
      <c r="AA671" s="341"/>
      <c r="AB671" s="341"/>
      <c r="AC671" s="341"/>
      <c r="AD671" s="341"/>
      <c r="AE671" s="341"/>
      <c r="AF671" s="341"/>
      <c r="AG671" s="341"/>
      <c r="AH671" s="341"/>
      <c r="AI671" s="341"/>
      <c r="AJ671" s="341"/>
      <c r="AK671" s="341"/>
      <c r="AL671" s="341"/>
      <c r="AM671" s="341"/>
      <c r="AN671" s="341"/>
      <c r="AO671" s="341"/>
      <c r="AP671" s="341"/>
      <c r="AQ671" s="341"/>
      <c r="AR671" s="341"/>
      <c r="AS671" s="341"/>
      <c r="AT671" s="341"/>
      <c r="AU671" s="341"/>
      <c r="AV671" s="341"/>
      <c r="AW671" s="341"/>
      <c r="AX671" s="341"/>
      <c r="AY671" s="341"/>
      <c r="AZ671" s="341"/>
      <c r="BA671" s="344"/>
      <c r="BB671" s="395"/>
      <c r="BC671" s="344"/>
      <c r="BD671" s="344"/>
      <c r="BE671" s="344"/>
      <c r="BF671" s="344"/>
      <c r="BG671" s="344"/>
      <c r="BH671" s="344"/>
      <c r="BI671" s="344"/>
      <c r="BJ671" s="344"/>
      <c r="BK671" s="344"/>
      <c r="BL671" s="344"/>
      <c r="BM671" s="344"/>
      <c r="BN671" s="344"/>
      <c r="BO671" s="344"/>
      <c r="BP671" s="344"/>
      <c r="BQ671" s="344"/>
      <c r="BR671" s="344"/>
      <c r="BS671" s="344"/>
      <c r="BT671" s="344"/>
      <c r="BU671" s="344"/>
      <c r="BV671" s="344"/>
      <c r="BW671" s="344"/>
      <c r="BX671" s="344"/>
      <c r="BY671" s="344"/>
      <c r="BZ671" s="344"/>
      <c r="CA671" s="344"/>
      <c r="CB671" s="344"/>
      <c r="CC671" s="344"/>
      <c r="CD671" s="344"/>
      <c r="CE671" s="344"/>
      <c r="CF671" s="344"/>
      <c r="CG671" s="344"/>
      <c r="CH671" s="344"/>
      <c r="CI671" s="344"/>
      <c r="CJ671" s="344"/>
      <c r="CK671" s="344"/>
      <c r="CL671" s="344"/>
      <c r="CM671" s="344"/>
      <c r="CN671" s="344"/>
      <c r="CO671" s="344"/>
      <c r="CP671" s="344"/>
      <c r="CQ671" s="344"/>
      <c r="CR671" s="344"/>
      <c r="CS671" s="344"/>
      <c r="CT671" s="344"/>
      <c r="CU671" s="344"/>
      <c r="CV671" s="344"/>
      <c r="CW671" s="344"/>
      <c r="CX671" s="344"/>
      <c r="CY671" s="344"/>
      <c r="CZ671" s="344"/>
    </row>
    <row r="672" s="348" customFormat="true" ht="25.15" customHeight="true" x14ac:dyDescent="0.2">
      <c r="C672" s="1028"/>
      <c r="D672" s="1020"/>
      <c r="E672" s="561"/>
      <c r="F672" s="561"/>
      <c r="G672" s="561"/>
      <c r="H672" s="1028"/>
      <c r="I672" s="1020"/>
      <c r="J672" s="561"/>
      <c r="K672" s="561"/>
      <c r="L672" s="561"/>
      <c r="M672" s="1028"/>
      <c r="N672" s="1020"/>
      <c r="O672" s="561"/>
      <c r="P672" s="561"/>
      <c r="Q672" s="561"/>
      <c r="Z672" s="341"/>
      <c r="AA672" s="341"/>
      <c r="AB672" s="341"/>
      <c r="AC672" s="341"/>
      <c r="AD672" s="341"/>
      <c r="AE672" s="341"/>
      <c r="AF672" s="341"/>
      <c r="AG672" s="341"/>
      <c r="AH672" s="341"/>
      <c r="AI672" s="341"/>
      <c r="AJ672" s="341"/>
      <c r="AK672" s="341"/>
      <c r="AL672" s="341"/>
      <c r="AM672" s="341"/>
      <c r="AN672" s="341"/>
      <c r="AO672" s="341"/>
      <c r="AP672" s="341"/>
      <c r="AQ672" s="341"/>
      <c r="AR672" s="341"/>
      <c r="AS672" s="341"/>
      <c r="AT672" s="341"/>
      <c r="AU672" s="341"/>
      <c r="AV672" s="341"/>
      <c r="AW672" s="341"/>
      <c r="AX672" s="341"/>
      <c r="AY672" s="341"/>
      <c r="AZ672" s="341"/>
      <c r="BA672" s="344"/>
      <c r="BB672" s="395"/>
      <c r="BC672" s="344"/>
      <c r="BD672" s="344"/>
      <c r="BE672" s="344"/>
      <c r="BF672" s="344"/>
      <c r="BG672" s="344"/>
      <c r="BH672" s="344"/>
      <c r="BI672" s="344"/>
      <c r="BJ672" s="344"/>
      <c r="BK672" s="344"/>
      <c r="BL672" s="344"/>
      <c r="BM672" s="344"/>
      <c r="BN672" s="344"/>
      <c r="BO672" s="344"/>
      <c r="BP672" s="344"/>
      <c r="BQ672" s="344"/>
      <c r="BR672" s="344"/>
      <c r="BS672" s="344"/>
      <c r="BT672" s="344"/>
      <c r="BU672" s="344"/>
      <c r="BV672" s="344"/>
      <c r="BW672" s="344"/>
      <c r="BX672" s="344"/>
      <c r="BY672" s="344"/>
      <c r="BZ672" s="344"/>
      <c r="CA672" s="344"/>
      <c r="CB672" s="344"/>
      <c r="CC672" s="344"/>
      <c r="CD672" s="344"/>
      <c r="CE672" s="344"/>
      <c r="CF672" s="344"/>
      <c r="CG672" s="344"/>
      <c r="CH672" s="344"/>
      <c r="CI672" s="344"/>
      <c r="CJ672" s="344"/>
      <c r="CK672" s="344"/>
      <c r="CL672" s="344"/>
      <c r="CM672" s="344"/>
      <c r="CN672" s="344"/>
      <c r="CO672" s="344"/>
      <c r="CP672" s="344"/>
      <c r="CQ672" s="344"/>
      <c r="CR672" s="344"/>
      <c r="CS672" s="344"/>
      <c r="CT672" s="344"/>
      <c r="CU672" s="344"/>
      <c r="CV672" s="344"/>
      <c r="CW672" s="344"/>
      <c r="CX672" s="344"/>
      <c r="CY672" s="344"/>
      <c r="CZ672" s="344"/>
    </row>
    <row r="673" s="348" customFormat="true" ht="25.15" customHeight="true" x14ac:dyDescent="0.2">
      <c r="C673" s="1028"/>
      <c r="D673" s="1020"/>
      <c r="E673" s="561"/>
      <c r="F673" s="561"/>
      <c r="G673" s="561"/>
      <c r="H673" s="1028"/>
      <c r="I673" s="1020"/>
      <c r="J673" s="561"/>
      <c r="K673" s="561"/>
      <c r="L673" s="561"/>
      <c r="M673" s="1028"/>
      <c r="N673" s="1020"/>
      <c r="O673" s="561"/>
      <c r="P673" s="561"/>
      <c r="Q673" s="561"/>
      <c r="Z673" s="341"/>
      <c r="AA673" s="341"/>
      <c r="AB673" s="341"/>
      <c r="AC673" s="341"/>
      <c r="AD673" s="341"/>
      <c r="AE673" s="341"/>
      <c r="AF673" s="341"/>
      <c r="AG673" s="341"/>
      <c r="AH673" s="341"/>
      <c r="AI673" s="341"/>
      <c r="AJ673" s="341"/>
      <c r="AK673" s="341"/>
      <c r="AL673" s="341"/>
      <c r="AM673" s="341"/>
      <c r="AN673" s="341"/>
      <c r="AO673" s="341"/>
      <c r="AP673" s="341"/>
      <c r="AQ673" s="341"/>
      <c r="AR673" s="341"/>
      <c r="AS673" s="341"/>
      <c r="AT673" s="341"/>
      <c r="AU673" s="341"/>
      <c r="AV673" s="341"/>
      <c r="AW673" s="341"/>
      <c r="AX673" s="341"/>
      <c r="AY673" s="341"/>
      <c r="AZ673" s="341"/>
      <c r="BA673" s="344"/>
      <c r="BB673" s="395"/>
      <c r="BC673" s="344"/>
      <c r="BD673" s="344"/>
      <c r="BE673" s="344"/>
      <c r="BF673" s="344"/>
      <c r="BG673" s="344"/>
      <c r="BH673" s="344"/>
      <c r="BI673" s="344"/>
      <c r="BJ673" s="344"/>
      <c r="BK673" s="344"/>
      <c r="BL673" s="344"/>
      <c r="BM673" s="344"/>
      <c r="BN673" s="344"/>
      <c r="BO673" s="344"/>
      <c r="BP673" s="344"/>
      <c r="BQ673" s="344"/>
      <c r="BR673" s="344"/>
      <c r="BS673" s="344"/>
      <c r="BT673" s="344"/>
      <c r="BU673" s="344"/>
      <c r="BV673" s="344"/>
      <c r="BW673" s="344"/>
      <c r="BX673" s="344"/>
      <c r="BY673" s="344"/>
      <c r="BZ673" s="344"/>
      <c r="CA673" s="344"/>
      <c r="CB673" s="344"/>
      <c r="CC673" s="344"/>
      <c r="CD673" s="344"/>
      <c r="CE673" s="344"/>
      <c r="CF673" s="344"/>
      <c r="CG673" s="344"/>
      <c r="CH673" s="344"/>
      <c r="CI673" s="344"/>
      <c r="CJ673" s="344"/>
      <c r="CK673" s="344"/>
      <c r="CL673" s="344"/>
      <c r="CM673" s="344"/>
      <c r="CN673" s="344"/>
      <c r="CO673" s="344"/>
      <c r="CP673" s="344"/>
      <c r="CQ673" s="344"/>
      <c r="CR673" s="344"/>
      <c r="CS673" s="344"/>
      <c r="CT673" s="344"/>
      <c r="CU673" s="344"/>
      <c r="CV673" s="344"/>
      <c r="CW673" s="344"/>
      <c r="CX673" s="344"/>
      <c r="CY673" s="344"/>
      <c r="CZ673" s="344"/>
    </row>
    <row r="674" s="348" customFormat="true" ht="25.15" customHeight="true" x14ac:dyDescent="0.2">
      <c r="C674" s="1028"/>
      <c r="D674" s="1020"/>
      <c r="E674" s="561"/>
      <c r="F674" s="561"/>
      <c r="G674" s="561"/>
      <c r="H674" s="1028"/>
      <c r="I674" s="1020"/>
      <c r="J674" s="561"/>
      <c r="K674" s="561"/>
      <c r="L674" s="561"/>
      <c r="M674" s="1028"/>
      <c r="N674" s="1020"/>
      <c r="O674" s="561"/>
      <c r="P674" s="561"/>
      <c r="Q674" s="561"/>
      <c r="Z674" s="341"/>
      <c r="AA674" s="341"/>
      <c r="AB674" s="341"/>
      <c r="AC674" s="341"/>
      <c r="AD674" s="341"/>
      <c r="AE674" s="341"/>
      <c r="AF674" s="341"/>
      <c r="AG674" s="341"/>
      <c r="AH674" s="341"/>
      <c r="AI674" s="341"/>
      <c r="AJ674" s="341"/>
      <c r="AK674" s="341"/>
      <c r="AL674" s="341"/>
      <c r="AM674" s="341"/>
      <c r="AN674" s="341"/>
      <c r="AO674" s="341"/>
      <c r="AP674" s="341"/>
      <c r="AQ674" s="341"/>
      <c r="AR674" s="341"/>
      <c r="AS674" s="341"/>
      <c r="AT674" s="341"/>
      <c r="AU674" s="341"/>
      <c r="AV674" s="341"/>
      <c r="AW674" s="341"/>
      <c r="AX674" s="341"/>
      <c r="AY674" s="341"/>
      <c r="AZ674" s="341"/>
      <c r="BA674" s="344"/>
      <c r="BB674" s="395"/>
      <c r="BC674" s="344"/>
      <c r="BD674" s="344"/>
      <c r="BE674" s="344"/>
      <c r="BF674" s="344"/>
      <c r="BG674" s="344"/>
      <c r="BH674" s="344"/>
      <c r="BI674" s="344"/>
      <c r="BJ674" s="344"/>
      <c r="BK674" s="344"/>
      <c r="BL674" s="344"/>
      <c r="BM674" s="344"/>
      <c r="BN674" s="344"/>
      <c r="BO674" s="344"/>
      <c r="BP674" s="344"/>
      <c r="BQ674" s="344"/>
      <c r="BR674" s="344"/>
      <c r="BS674" s="344"/>
      <c r="BT674" s="344"/>
      <c r="BU674" s="344"/>
      <c r="BV674" s="344"/>
      <c r="BW674" s="344"/>
      <c r="BX674" s="344"/>
      <c r="BY674" s="344"/>
      <c r="BZ674" s="344"/>
      <c r="CA674" s="344"/>
      <c r="CB674" s="344"/>
      <c r="CC674" s="344"/>
      <c r="CD674" s="344"/>
      <c r="CE674" s="344"/>
      <c r="CF674" s="344"/>
      <c r="CG674" s="344"/>
      <c r="CH674" s="344"/>
      <c r="CI674" s="344"/>
      <c r="CJ674" s="344"/>
      <c r="CK674" s="344"/>
      <c r="CL674" s="344"/>
      <c r="CM674" s="344"/>
      <c r="CN674" s="344"/>
      <c r="CO674" s="344"/>
      <c r="CP674" s="344"/>
      <c r="CQ674" s="344"/>
      <c r="CR674" s="344"/>
      <c r="CS674" s="344"/>
      <c r="CT674" s="344"/>
      <c r="CU674" s="344"/>
      <c r="CV674" s="344"/>
      <c r="CW674" s="344"/>
      <c r="CX674" s="344"/>
      <c r="CY674" s="344"/>
      <c r="CZ674" s="344"/>
    </row>
    <row r="675" s="348" customFormat="true" ht="25.15" customHeight="true" x14ac:dyDescent="0.2">
      <c r="C675" s="1028"/>
      <c r="D675" s="1020"/>
      <c r="E675" s="561"/>
      <c r="F675" s="561"/>
      <c r="G675" s="561"/>
      <c r="H675" s="1028"/>
      <c r="I675" s="1020"/>
      <c r="J675" s="561"/>
      <c r="K675" s="561"/>
      <c r="L675" s="561"/>
      <c r="M675" s="1028"/>
      <c r="N675" s="1020"/>
      <c r="O675" s="561"/>
      <c r="P675" s="561"/>
      <c r="Q675" s="561"/>
      <c r="Z675" s="341"/>
      <c r="AA675" s="341"/>
      <c r="AB675" s="341"/>
      <c r="AC675" s="341"/>
      <c r="AD675" s="341"/>
      <c r="AE675" s="341"/>
      <c r="AF675" s="341"/>
      <c r="AG675" s="341"/>
      <c r="AH675" s="341"/>
      <c r="AI675" s="341"/>
      <c r="AJ675" s="341"/>
      <c r="AK675" s="341"/>
      <c r="AL675" s="341"/>
      <c r="AM675" s="341"/>
      <c r="AN675" s="341"/>
      <c r="AO675" s="341"/>
      <c r="AP675" s="341"/>
      <c r="AQ675" s="341"/>
      <c r="AR675" s="341"/>
      <c r="AS675" s="341"/>
      <c r="AT675" s="341"/>
      <c r="AU675" s="341"/>
      <c r="AV675" s="341"/>
      <c r="AW675" s="341"/>
      <c r="AX675" s="341"/>
      <c r="AY675" s="341"/>
      <c r="AZ675" s="341"/>
      <c r="BA675" s="344"/>
      <c r="BB675" s="395"/>
      <c r="BC675" s="344"/>
      <c r="BD675" s="344"/>
      <c r="BE675" s="344"/>
      <c r="BF675" s="344"/>
      <c r="BG675" s="344"/>
      <c r="BH675" s="344"/>
      <c r="BI675" s="344"/>
      <c r="BJ675" s="344"/>
      <c r="BK675" s="344"/>
      <c r="BL675" s="344"/>
      <c r="BM675" s="344"/>
      <c r="BN675" s="344"/>
      <c r="BO675" s="344"/>
      <c r="BP675" s="344"/>
      <c r="BQ675" s="344"/>
      <c r="BR675" s="344"/>
      <c r="BS675" s="344"/>
      <c r="BT675" s="344"/>
      <c r="BU675" s="344"/>
      <c r="BV675" s="344"/>
      <c r="BW675" s="344"/>
      <c r="BX675" s="344"/>
      <c r="BY675" s="344"/>
      <c r="BZ675" s="344"/>
      <c r="CA675" s="344"/>
      <c r="CB675" s="344"/>
      <c r="CC675" s="344"/>
      <c r="CD675" s="344"/>
      <c r="CE675" s="344"/>
      <c r="CF675" s="344"/>
      <c r="CG675" s="344"/>
      <c r="CH675" s="344"/>
      <c r="CI675" s="344"/>
      <c r="CJ675" s="344"/>
      <c r="CK675" s="344"/>
      <c r="CL675" s="344"/>
      <c r="CM675" s="344"/>
      <c r="CN675" s="344"/>
      <c r="CO675" s="344"/>
      <c r="CP675" s="344"/>
      <c r="CQ675" s="344"/>
      <c r="CR675" s="344"/>
      <c r="CS675" s="344"/>
      <c r="CT675" s="344"/>
      <c r="CU675" s="344"/>
      <c r="CV675" s="344"/>
      <c r="CW675" s="344"/>
      <c r="CX675" s="344"/>
      <c r="CY675" s="344"/>
      <c r="CZ675" s="344"/>
    </row>
    <row r="676" s="348" customFormat="true" ht="25.15" customHeight="true" x14ac:dyDescent="0.2">
      <c r="C676" s="1028"/>
      <c r="D676" s="1020"/>
      <c r="E676" s="561"/>
      <c r="F676" s="561"/>
      <c r="G676" s="561"/>
      <c r="H676" s="1028"/>
      <c r="I676" s="1020"/>
      <c r="J676" s="561"/>
      <c r="K676" s="561"/>
      <c r="L676" s="561"/>
      <c r="M676" s="1028"/>
      <c r="N676" s="1020"/>
      <c r="O676" s="561"/>
      <c r="P676" s="561"/>
      <c r="Q676" s="561"/>
      <c r="Z676" s="341"/>
      <c r="AA676" s="341"/>
      <c r="AB676" s="341"/>
      <c r="AC676" s="341"/>
      <c r="AD676" s="341"/>
      <c r="AE676" s="341"/>
      <c r="AF676" s="341"/>
      <c r="AG676" s="341"/>
      <c r="AH676" s="341"/>
      <c r="AI676" s="341"/>
      <c r="AJ676" s="341"/>
      <c r="AK676" s="341"/>
      <c r="AL676" s="341"/>
      <c r="AM676" s="341"/>
      <c r="AN676" s="341"/>
      <c r="AO676" s="341"/>
      <c r="AP676" s="341"/>
      <c r="AQ676" s="341"/>
      <c r="AR676" s="341"/>
      <c r="AS676" s="341"/>
      <c r="AT676" s="341"/>
      <c r="AU676" s="341"/>
      <c r="AV676" s="341"/>
      <c r="AW676" s="341"/>
      <c r="AX676" s="341"/>
      <c r="AY676" s="341"/>
      <c r="AZ676" s="341"/>
      <c r="BA676" s="344"/>
      <c r="BB676" s="395"/>
      <c r="BC676" s="344"/>
      <c r="BD676" s="344"/>
      <c r="BE676" s="344"/>
      <c r="BF676" s="344"/>
      <c r="BG676" s="344"/>
      <c r="BH676" s="344"/>
      <c r="BI676" s="344"/>
      <c r="BJ676" s="344"/>
      <c r="BK676" s="344"/>
      <c r="BL676" s="344"/>
      <c r="BM676" s="344"/>
      <c r="BN676" s="344"/>
      <c r="BO676" s="344"/>
      <c r="BP676" s="344"/>
      <c r="BQ676" s="344"/>
      <c r="BR676" s="344"/>
      <c r="BS676" s="344"/>
      <c r="BT676" s="344"/>
      <c r="BU676" s="344"/>
      <c r="BV676" s="344"/>
      <c r="BW676" s="344"/>
      <c r="BX676" s="344"/>
      <c r="BY676" s="344"/>
      <c r="BZ676" s="344"/>
      <c r="CA676" s="344"/>
      <c r="CB676" s="344"/>
      <c r="CC676" s="344"/>
      <c r="CD676" s="344"/>
      <c r="CE676" s="344"/>
      <c r="CF676" s="344"/>
      <c r="CG676" s="344"/>
      <c r="CH676" s="344"/>
      <c r="CI676" s="344"/>
      <c r="CJ676" s="344"/>
      <c r="CK676" s="344"/>
      <c r="CL676" s="344"/>
      <c r="CM676" s="344"/>
      <c r="CN676" s="344"/>
      <c r="CO676" s="344"/>
      <c r="CP676" s="344"/>
      <c r="CQ676" s="344"/>
      <c r="CR676" s="344"/>
      <c r="CS676" s="344"/>
      <c r="CT676" s="344"/>
      <c r="CU676" s="344"/>
      <c r="CV676" s="344"/>
      <c r="CW676" s="344"/>
      <c r="CX676" s="344"/>
      <c r="CY676" s="344"/>
      <c r="CZ676" s="344"/>
    </row>
    <row r="677" s="348" customFormat="true" ht="25.15" customHeight="true" x14ac:dyDescent="0.2">
      <c r="C677" s="1028"/>
      <c r="D677" s="1020"/>
      <c r="E677" s="561"/>
      <c r="F677" s="561"/>
      <c r="G677" s="561"/>
      <c r="H677" s="1028"/>
      <c r="I677" s="1020"/>
      <c r="J677" s="561"/>
      <c r="K677" s="561"/>
      <c r="L677" s="561"/>
      <c r="M677" s="1028"/>
      <c r="N677" s="1020"/>
      <c r="O677" s="561"/>
      <c r="P677" s="561"/>
      <c r="Q677" s="561"/>
      <c r="Z677" s="341"/>
      <c r="AA677" s="341"/>
      <c r="AB677" s="341"/>
      <c r="AC677" s="341"/>
      <c r="AD677" s="341"/>
      <c r="AE677" s="341"/>
      <c r="AF677" s="341"/>
      <c r="AG677" s="341"/>
      <c r="AH677" s="341"/>
      <c r="AI677" s="341"/>
      <c r="AJ677" s="341"/>
      <c r="AK677" s="341"/>
      <c r="AL677" s="341"/>
      <c r="AM677" s="341"/>
      <c r="AN677" s="341"/>
      <c r="AO677" s="341"/>
      <c r="AP677" s="341"/>
      <c r="AQ677" s="341"/>
      <c r="AR677" s="341"/>
      <c r="AS677" s="341"/>
      <c r="AT677" s="341"/>
      <c r="AU677" s="341"/>
      <c r="AV677" s="341"/>
      <c r="AW677" s="341"/>
      <c r="AX677" s="341"/>
      <c r="AY677" s="341"/>
      <c r="AZ677" s="341"/>
      <c r="BA677" s="344"/>
      <c r="BB677" s="395"/>
      <c r="BC677" s="344"/>
      <c r="BD677" s="344"/>
      <c r="BE677" s="344"/>
      <c r="BF677" s="344"/>
      <c r="BG677" s="344"/>
      <c r="BH677" s="344"/>
      <c r="BI677" s="344"/>
      <c r="BJ677" s="344"/>
      <c r="BK677" s="344"/>
      <c r="BL677" s="344"/>
      <c r="BM677" s="344"/>
      <c r="BN677" s="344"/>
      <c r="BO677" s="344"/>
      <c r="BP677" s="344"/>
      <c r="BQ677" s="344"/>
      <c r="BR677" s="344"/>
      <c r="BS677" s="344"/>
      <c r="BT677" s="344"/>
      <c r="BU677" s="344"/>
      <c r="BV677" s="344"/>
      <c r="BW677" s="344"/>
      <c r="BX677" s="344"/>
      <c r="BY677" s="344"/>
      <c r="BZ677" s="344"/>
      <c r="CA677" s="344"/>
      <c r="CB677" s="344"/>
      <c r="CC677" s="344"/>
      <c r="CD677" s="344"/>
      <c r="CE677" s="344"/>
      <c r="CF677" s="344"/>
      <c r="CG677" s="344"/>
      <c r="CH677" s="344"/>
      <c r="CI677" s="344"/>
      <c r="CJ677" s="344"/>
      <c r="CK677" s="344"/>
      <c r="CL677" s="344"/>
      <c r="CM677" s="344"/>
      <c r="CN677" s="344"/>
      <c r="CO677" s="344"/>
      <c r="CP677" s="344"/>
      <c r="CQ677" s="344"/>
      <c r="CR677" s="344"/>
      <c r="CS677" s="344"/>
      <c r="CT677" s="344"/>
      <c r="CU677" s="344"/>
      <c r="CV677" s="344"/>
      <c r="CW677" s="344"/>
      <c r="CX677" s="344"/>
      <c r="CY677" s="344"/>
      <c r="CZ677" s="344"/>
    </row>
    <row r="678" s="348" customFormat="true" ht="25.15" customHeight="true" x14ac:dyDescent="0.2">
      <c r="C678" s="1028"/>
      <c r="D678" s="1020"/>
      <c r="E678" s="561"/>
      <c r="F678" s="561"/>
      <c r="G678" s="561"/>
      <c r="H678" s="1028"/>
      <c r="I678" s="1020"/>
      <c r="J678" s="561"/>
      <c r="K678" s="561"/>
      <c r="L678" s="561"/>
      <c r="M678" s="1028"/>
      <c r="N678" s="1020"/>
      <c r="O678" s="561"/>
      <c r="P678" s="561"/>
      <c r="Q678" s="561"/>
      <c r="Z678" s="341"/>
      <c r="AA678" s="341"/>
      <c r="AB678" s="341"/>
      <c r="AC678" s="341"/>
      <c r="AD678" s="341"/>
      <c r="AE678" s="341"/>
      <c r="AF678" s="341"/>
      <c r="AG678" s="341"/>
      <c r="AH678" s="341"/>
      <c r="AI678" s="341"/>
      <c r="AJ678" s="341"/>
      <c r="AK678" s="341"/>
      <c r="AL678" s="341"/>
      <c r="AM678" s="341"/>
      <c r="AN678" s="341"/>
      <c r="AO678" s="341"/>
      <c r="AP678" s="341"/>
      <c r="AQ678" s="341"/>
      <c r="AR678" s="341"/>
      <c r="AS678" s="341"/>
      <c r="AT678" s="341"/>
      <c r="AU678" s="341"/>
      <c r="AV678" s="341"/>
      <c r="AW678" s="341"/>
      <c r="AX678" s="341"/>
      <c r="AY678" s="341"/>
      <c r="AZ678" s="341"/>
      <c r="BA678" s="344"/>
      <c r="BB678" s="395"/>
      <c r="BC678" s="344"/>
      <c r="BD678" s="344"/>
      <c r="BE678" s="344"/>
      <c r="BF678" s="344"/>
      <c r="BG678" s="344"/>
      <c r="BH678" s="344"/>
      <c r="BI678" s="344"/>
      <c r="BJ678" s="344"/>
      <c r="BK678" s="344"/>
      <c r="BL678" s="344"/>
      <c r="BM678" s="344"/>
      <c r="BN678" s="344"/>
      <c r="BO678" s="344"/>
      <c r="BP678" s="344"/>
      <c r="BQ678" s="344"/>
      <c r="BR678" s="344"/>
      <c r="BS678" s="344"/>
      <c r="BT678" s="344"/>
      <c r="BU678" s="344"/>
      <c r="BV678" s="344"/>
      <c r="BW678" s="344"/>
      <c r="BX678" s="344"/>
      <c r="BY678" s="344"/>
      <c r="BZ678" s="344"/>
      <c r="CA678" s="344"/>
      <c r="CB678" s="344"/>
      <c r="CC678" s="344"/>
      <c r="CD678" s="344"/>
      <c r="CE678" s="344"/>
      <c r="CF678" s="344"/>
      <c r="CG678" s="344"/>
      <c r="CH678" s="344"/>
      <c r="CI678" s="344"/>
      <c r="CJ678" s="344"/>
      <c r="CK678" s="344"/>
      <c r="CL678" s="344"/>
      <c r="CM678" s="344"/>
      <c r="CN678" s="344"/>
      <c r="CO678" s="344"/>
      <c r="CP678" s="344"/>
      <c r="CQ678" s="344"/>
      <c r="CR678" s="344"/>
      <c r="CS678" s="344"/>
      <c r="CT678" s="344"/>
      <c r="CU678" s="344"/>
      <c r="CV678" s="344"/>
      <c r="CW678" s="344"/>
      <c r="CX678" s="344"/>
      <c r="CY678" s="344"/>
      <c r="CZ678" s="344"/>
    </row>
    <row r="679" s="348" customFormat="true" ht="25.15" customHeight="true" x14ac:dyDescent="0.2">
      <c r="C679" s="1028"/>
      <c r="D679" s="1020"/>
      <c r="E679" s="561"/>
      <c r="F679" s="561"/>
      <c r="G679" s="561"/>
      <c r="H679" s="1028"/>
      <c r="I679" s="1020"/>
      <c r="J679" s="561"/>
      <c r="K679" s="561"/>
      <c r="L679" s="561"/>
      <c r="M679" s="1028"/>
      <c r="N679" s="1020"/>
      <c r="O679" s="561"/>
      <c r="P679" s="561"/>
      <c r="Q679" s="561"/>
      <c r="Z679" s="341"/>
      <c r="AA679" s="341"/>
      <c r="AB679" s="341"/>
      <c r="AC679" s="341"/>
      <c r="AD679" s="341"/>
      <c r="AE679" s="341"/>
      <c r="AF679" s="341"/>
      <c r="AG679" s="341"/>
      <c r="AH679" s="341"/>
      <c r="AI679" s="341"/>
      <c r="AJ679" s="341"/>
      <c r="AK679" s="341"/>
      <c r="AL679" s="341"/>
      <c r="AM679" s="341"/>
      <c r="AN679" s="341"/>
      <c r="AO679" s="341"/>
      <c r="AP679" s="341"/>
      <c r="AQ679" s="341"/>
      <c r="AR679" s="341"/>
      <c r="AS679" s="341"/>
      <c r="AT679" s="341"/>
      <c r="AU679" s="341"/>
      <c r="AV679" s="341"/>
      <c r="AW679" s="341"/>
      <c r="AX679" s="341"/>
      <c r="AY679" s="341"/>
      <c r="AZ679" s="341"/>
      <c r="BA679" s="344"/>
      <c r="BB679" s="395"/>
      <c r="BC679" s="344"/>
      <c r="BD679" s="344"/>
      <c r="BE679" s="344"/>
      <c r="BF679" s="344"/>
      <c r="BG679" s="344"/>
      <c r="BH679" s="344"/>
      <c r="BI679" s="344"/>
      <c r="BJ679" s="344"/>
      <c r="BK679" s="344"/>
      <c r="BL679" s="344"/>
      <c r="BM679" s="344"/>
      <c r="BN679" s="344"/>
      <c r="BO679" s="344"/>
      <c r="BP679" s="344"/>
      <c r="BQ679" s="344"/>
      <c r="BR679" s="344"/>
      <c r="BS679" s="344"/>
      <c r="BT679" s="344"/>
      <c r="BU679" s="344"/>
      <c r="BV679" s="344"/>
      <c r="BW679" s="344"/>
      <c r="BX679" s="344"/>
      <c r="BY679" s="344"/>
      <c r="BZ679" s="344"/>
      <c r="CA679" s="344"/>
      <c r="CB679" s="344"/>
      <c r="CC679" s="344"/>
      <c r="CD679" s="344"/>
      <c r="CE679" s="344"/>
      <c r="CF679" s="344"/>
      <c r="CG679" s="344"/>
      <c r="CH679" s="344"/>
      <c r="CI679" s="344"/>
      <c r="CJ679" s="344"/>
      <c r="CK679" s="344"/>
      <c r="CL679" s="344"/>
      <c r="CM679" s="344"/>
      <c r="CN679" s="344"/>
      <c r="CO679" s="344"/>
      <c r="CP679" s="344"/>
      <c r="CQ679" s="344"/>
      <c r="CR679" s="344"/>
      <c r="CS679" s="344"/>
      <c r="CT679" s="344"/>
      <c r="CU679" s="344"/>
      <c r="CV679" s="344"/>
      <c r="CW679" s="344"/>
      <c r="CX679" s="344"/>
      <c r="CY679" s="344"/>
      <c r="CZ679" s="344"/>
    </row>
    <row r="680" s="348" customFormat="true" ht="25.15" customHeight="true" x14ac:dyDescent="0.2">
      <c r="C680" s="1028"/>
      <c r="D680" s="1020"/>
      <c r="E680" s="561"/>
      <c r="F680" s="561"/>
      <c r="G680" s="561"/>
      <c r="H680" s="1028"/>
      <c r="I680" s="1020"/>
      <c r="J680" s="561"/>
      <c r="K680" s="561"/>
      <c r="L680" s="561"/>
      <c r="M680" s="1028"/>
      <c r="N680" s="1020"/>
      <c r="O680" s="561"/>
      <c r="P680" s="561"/>
      <c r="Q680" s="561"/>
      <c r="Z680" s="341"/>
      <c r="AA680" s="341"/>
      <c r="AB680" s="341"/>
      <c r="AC680" s="341"/>
      <c r="AD680" s="341"/>
      <c r="AE680" s="341"/>
      <c r="AF680" s="341"/>
      <c r="AG680" s="341"/>
      <c r="AH680" s="341"/>
      <c r="AI680" s="341"/>
      <c r="AJ680" s="341"/>
      <c r="AK680" s="341"/>
      <c r="AL680" s="341"/>
      <c r="AM680" s="341"/>
      <c r="AN680" s="341"/>
      <c r="AO680" s="341"/>
      <c r="AP680" s="341"/>
      <c r="AQ680" s="341"/>
      <c r="AR680" s="341"/>
      <c r="AS680" s="341"/>
      <c r="AT680" s="341"/>
      <c r="AU680" s="341"/>
      <c r="AV680" s="341"/>
      <c r="AW680" s="341"/>
      <c r="AX680" s="341"/>
      <c r="AY680" s="341"/>
      <c r="AZ680" s="341"/>
      <c r="BA680" s="344"/>
      <c r="BB680" s="395"/>
      <c r="BC680" s="344"/>
      <c r="BD680" s="344"/>
      <c r="BE680" s="344"/>
      <c r="BF680" s="344"/>
      <c r="BG680" s="344"/>
      <c r="BH680" s="344"/>
      <c r="BI680" s="344"/>
      <c r="BJ680" s="344"/>
      <c r="BK680" s="344"/>
      <c r="BL680" s="344"/>
      <c r="BM680" s="344"/>
      <c r="BN680" s="344"/>
      <c r="BO680" s="344"/>
      <c r="BP680" s="344"/>
      <c r="BQ680" s="344"/>
      <c r="BR680" s="344"/>
      <c r="BS680" s="344"/>
      <c r="BT680" s="344"/>
      <c r="BU680" s="344"/>
      <c r="BV680" s="344"/>
      <c r="BW680" s="344"/>
      <c r="BX680" s="344"/>
      <c r="BY680" s="344"/>
      <c r="BZ680" s="344"/>
      <c r="CA680" s="344"/>
      <c r="CB680" s="344"/>
      <c r="CC680" s="344"/>
      <c r="CD680" s="344"/>
      <c r="CE680" s="344"/>
      <c r="CF680" s="344"/>
      <c r="CG680" s="344"/>
      <c r="CH680" s="344"/>
      <c r="CI680" s="344"/>
      <c r="CJ680" s="344"/>
      <c r="CK680" s="344"/>
      <c r="CL680" s="344"/>
      <c r="CM680" s="344"/>
      <c r="CN680" s="344"/>
      <c r="CO680" s="344"/>
      <c r="CP680" s="344"/>
      <c r="CQ680" s="344"/>
      <c r="CR680" s="344"/>
      <c r="CS680" s="344"/>
      <c r="CT680" s="344"/>
      <c r="CU680" s="344"/>
      <c r="CV680" s="344"/>
      <c r="CW680" s="344"/>
      <c r="CX680" s="344"/>
      <c r="CY680" s="344"/>
      <c r="CZ680" s="344"/>
    </row>
    <row r="681" s="348" customFormat="true" ht="25.15" customHeight="true" x14ac:dyDescent="0.2">
      <c r="C681" s="1028"/>
      <c r="D681" s="1020"/>
      <c r="E681" s="561"/>
      <c r="F681" s="561"/>
      <c r="G681" s="561"/>
      <c r="H681" s="1028"/>
      <c r="I681" s="1020"/>
      <c r="J681" s="561"/>
      <c r="K681" s="561"/>
      <c r="L681" s="561"/>
      <c r="M681" s="1028"/>
      <c r="N681" s="1020"/>
      <c r="O681" s="561"/>
      <c r="P681" s="561"/>
      <c r="Q681" s="561"/>
      <c r="Z681" s="341"/>
      <c r="AA681" s="341"/>
      <c r="AB681" s="341"/>
      <c r="AC681" s="341"/>
      <c r="AD681" s="341"/>
      <c r="AE681" s="341"/>
      <c r="AF681" s="341"/>
      <c r="AG681" s="341"/>
      <c r="AH681" s="341"/>
      <c r="AI681" s="341"/>
      <c r="AJ681" s="341"/>
      <c r="AK681" s="341"/>
      <c r="AL681" s="341"/>
      <c r="AM681" s="341"/>
      <c r="AN681" s="341"/>
      <c r="AO681" s="341"/>
      <c r="AP681" s="341"/>
      <c r="AQ681" s="341"/>
      <c r="AR681" s="341"/>
      <c r="AS681" s="341"/>
      <c r="AT681" s="341"/>
      <c r="AU681" s="341"/>
      <c r="AV681" s="341"/>
      <c r="AW681" s="341"/>
      <c r="AX681" s="341"/>
      <c r="AY681" s="341"/>
      <c r="AZ681" s="341"/>
      <c r="BA681" s="344"/>
      <c r="BB681" s="395"/>
      <c r="BC681" s="344"/>
      <c r="BD681" s="344"/>
      <c r="BE681" s="344"/>
      <c r="BF681" s="344"/>
      <c r="BG681" s="344"/>
      <c r="BH681" s="344"/>
      <c r="BI681" s="344"/>
      <c r="BJ681" s="344"/>
      <c r="BK681" s="344"/>
      <c r="BL681" s="344"/>
      <c r="BM681" s="344"/>
      <c r="BN681" s="344"/>
      <c r="BO681" s="344"/>
      <c r="BP681" s="344"/>
      <c r="BQ681" s="344"/>
      <c r="BR681" s="344"/>
      <c r="BS681" s="344"/>
      <c r="BT681" s="344"/>
      <c r="BU681" s="344"/>
      <c r="BV681" s="344"/>
      <c r="BW681" s="344"/>
      <c r="BX681" s="344"/>
      <c r="BY681" s="344"/>
      <c r="BZ681" s="344"/>
      <c r="CA681" s="344"/>
      <c r="CB681" s="344"/>
      <c r="CC681" s="344"/>
      <c r="CD681" s="344"/>
      <c r="CE681" s="344"/>
      <c r="CF681" s="344"/>
      <c r="CG681" s="344"/>
      <c r="CH681" s="344"/>
      <c r="CI681" s="344"/>
      <c r="CJ681" s="344"/>
      <c r="CK681" s="344"/>
      <c r="CL681" s="344"/>
      <c r="CM681" s="344"/>
      <c r="CN681" s="344"/>
      <c r="CO681" s="344"/>
      <c r="CP681" s="344"/>
      <c r="CQ681" s="344"/>
      <c r="CR681" s="344"/>
      <c r="CS681" s="344"/>
      <c r="CT681" s="344"/>
      <c r="CU681" s="344"/>
      <c r="CV681" s="344"/>
      <c r="CW681" s="344"/>
      <c r="CX681" s="344"/>
      <c r="CY681" s="344"/>
      <c r="CZ681" s="344"/>
    </row>
    <row r="682" s="348" customFormat="true" ht="25.15" customHeight="true" x14ac:dyDescent="0.2">
      <c r="C682" s="1028"/>
      <c r="D682" s="1020"/>
      <c r="E682" s="561"/>
      <c r="F682" s="561"/>
      <c r="G682" s="561"/>
      <c r="H682" s="1028"/>
      <c r="I682" s="1020"/>
      <c r="J682" s="561"/>
      <c r="K682" s="561"/>
      <c r="L682" s="561"/>
      <c r="M682" s="1028"/>
      <c r="N682" s="1020"/>
      <c r="O682" s="561"/>
      <c r="P682" s="561"/>
      <c r="Q682" s="561"/>
      <c r="Z682" s="341"/>
      <c r="AA682" s="341"/>
      <c r="AB682" s="341"/>
      <c r="AC682" s="341"/>
      <c r="AD682" s="341"/>
      <c r="AE682" s="341"/>
      <c r="AF682" s="341"/>
      <c r="AG682" s="341"/>
      <c r="AH682" s="341"/>
      <c r="AI682" s="341"/>
      <c r="AJ682" s="341"/>
      <c r="AK682" s="341"/>
      <c r="AL682" s="341"/>
      <c r="AM682" s="341"/>
      <c r="AN682" s="341"/>
      <c r="AO682" s="341"/>
      <c r="AP682" s="341"/>
      <c r="AQ682" s="341"/>
      <c r="AR682" s="341"/>
      <c r="AS682" s="341"/>
      <c r="AT682" s="341"/>
      <c r="AU682" s="341"/>
      <c r="AV682" s="341"/>
      <c r="AW682" s="341"/>
      <c r="AX682" s="341"/>
      <c r="AY682" s="341"/>
      <c r="AZ682" s="341"/>
      <c r="BA682" s="344"/>
      <c r="BB682" s="395"/>
      <c r="BC682" s="344"/>
      <c r="BD682" s="344"/>
      <c r="BE682" s="344"/>
      <c r="BF682" s="344"/>
      <c r="BG682" s="344"/>
      <c r="BH682" s="344"/>
      <c r="BI682" s="344"/>
      <c r="BJ682" s="344"/>
      <c r="BK682" s="344"/>
      <c r="BL682" s="344"/>
      <c r="BM682" s="344"/>
      <c r="BN682" s="344"/>
      <c r="BO682" s="344"/>
      <c r="BP682" s="344"/>
      <c r="BQ682" s="344"/>
      <c r="BR682" s="344"/>
      <c r="BS682" s="344"/>
      <c r="BT682" s="344"/>
      <c r="BU682" s="344"/>
      <c r="BV682" s="344"/>
      <c r="BW682" s="344"/>
      <c r="BX682" s="344"/>
      <c r="BY682" s="344"/>
      <c r="BZ682" s="344"/>
      <c r="CA682" s="344"/>
      <c r="CB682" s="344"/>
      <c r="CC682" s="344"/>
      <c r="CD682" s="344"/>
      <c r="CE682" s="344"/>
      <c r="CF682" s="344"/>
      <c r="CG682" s="344"/>
      <c r="CH682" s="344"/>
      <c r="CI682" s="344"/>
      <c r="CJ682" s="344"/>
      <c r="CK682" s="344"/>
      <c r="CL682" s="344"/>
      <c r="CM682" s="344"/>
      <c r="CN682" s="344"/>
      <c r="CO682" s="344"/>
      <c r="CP682" s="344"/>
      <c r="CQ682" s="344"/>
      <c r="CR682" s="344"/>
      <c r="CS682" s="344"/>
      <c r="CT682" s="344"/>
      <c r="CU682" s="344"/>
      <c r="CV682" s="344"/>
      <c r="CW682" s="344"/>
      <c r="CX682" s="344"/>
      <c r="CY682" s="344"/>
      <c r="CZ682" s="344"/>
    </row>
    <row r="683" s="348" customFormat="true" ht="25.15" customHeight="true" x14ac:dyDescent="0.2">
      <c r="C683" s="1028"/>
      <c r="D683" s="1020"/>
      <c r="E683" s="561"/>
      <c r="F683" s="561"/>
      <c r="G683" s="561"/>
      <c r="H683" s="1028"/>
      <c r="I683" s="1020"/>
      <c r="J683" s="561"/>
      <c r="K683" s="561"/>
      <c r="L683" s="561"/>
      <c r="M683" s="1028"/>
      <c r="N683" s="1020"/>
      <c r="O683" s="561"/>
      <c r="P683" s="561"/>
      <c r="Q683" s="561"/>
      <c r="Z683" s="341"/>
      <c r="AA683" s="341"/>
      <c r="AB683" s="341"/>
      <c r="AC683" s="341"/>
      <c r="AD683" s="341"/>
      <c r="AE683" s="341"/>
      <c r="AF683" s="341"/>
      <c r="AG683" s="341"/>
      <c r="AH683" s="341"/>
      <c r="AI683" s="341"/>
      <c r="AJ683" s="341"/>
      <c r="AK683" s="341"/>
      <c r="AL683" s="341"/>
      <c r="AM683" s="341"/>
      <c r="AN683" s="341"/>
      <c r="AO683" s="341"/>
      <c r="AP683" s="341"/>
      <c r="AQ683" s="341"/>
      <c r="AR683" s="341"/>
      <c r="AS683" s="341"/>
      <c r="AT683" s="341"/>
      <c r="AU683" s="341"/>
      <c r="AV683" s="341"/>
      <c r="AW683" s="341"/>
      <c r="AX683" s="341"/>
      <c r="AY683" s="341"/>
      <c r="AZ683" s="341"/>
      <c r="BA683" s="344"/>
      <c r="BB683" s="395"/>
      <c r="BC683" s="344"/>
      <c r="BD683" s="344"/>
      <c r="BE683" s="344"/>
      <c r="BF683" s="344"/>
      <c r="BG683" s="344"/>
      <c r="BH683" s="344"/>
      <c r="BI683" s="344"/>
      <c r="BJ683" s="344"/>
      <c r="BK683" s="344"/>
      <c r="BL683" s="344"/>
      <c r="BM683" s="344"/>
      <c r="BN683" s="344"/>
      <c r="BO683" s="344"/>
      <c r="BP683" s="344"/>
      <c r="BQ683" s="344"/>
      <c r="BR683" s="344"/>
      <c r="BS683" s="344"/>
      <c r="BT683" s="344"/>
      <c r="BU683" s="344"/>
      <c r="BV683" s="344"/>
      <c r="BW683" s="344"/>
      <c r="BX683" s="344"/>
      <c r="BY683" s="344"/>
      <c r="BZ683" s="344"/>
      <c r="CA683" s="344"/>
      <c r="CB683" s="344"/>
      <c r="CC683" s="344"/>
      <c r="CD683" s="344"/>
      <c r="CE683" s="344"/>
      <c r="CF683" s="344"/>
      <c r="CG683" s="344"/>
      <c r="CH683" s="344"/>
      <c r="CI683" s="344"/>
      <c r="CJ683" s="344"/>
      <c r="CK683" s="344"/>
      <c r="CL683" s="344"/>
      <c r="CM683" s="344"/>
      <c r="CN683" s="344"/>
      <c r="CO683" s="344"/>
      <c r="CP683" s="344"/>
      <c r="CQ683" s="344"/>
      <c r="CR683" s="344"/>
      <c r="CS683" s="344"/>
      <c r="CT683" s="344"/>
      <c r="CU683" s="344"/>
      <c r="CV683" s="344"/>
      <c r="CW683" s="344"/>
      <c r="CX683" s="344"/>
      <c r="CY683" s="344"/>
      <c r="CZ683" s="344"/>
    </row>
    <row r="684" s="348" customFormat="true" ht="25.15" customHeight="true" x14ac:dyDescent="0.2">
      <c r="C684" s="1028"/>
      <c r="D684" s="1020"/>
      <c r="E684" s="561"/>
      <c r="F684" s="561"/>
      <c r="G684" s="561"/>
      <c r="H684" s="1028"/>
      <c r="I684" s="1020"/>
      <c r="J684" s="561"/>
      <c r="K684" s="561"/>
      <c r="L684" s="561"/>
      <c r="M684" s="1028"/>
      <c r="N684" s="1020"/>
      <c r="O684" s="561"/>
      <c r="P684" s="561"/>
      <c r="Q684" s="561"/>
      <c r="Z684" s="341"/>
      <c r="AA684" s="341"/>
      <c r="AB684" s="341"/>
      <c r="AC684" s="341"/>
      <c r="AD684" s="341"/>
      <c r="AE684" s="341"/>
      <c r="AF684" s="341"/>
      <c r="AG684" s="341"/>
      <c r="AH684" s="341"/>
      <c r="AI684" s="341"/>
      <c r="AJ684" s="341"/>
      <c r="AK684" s="341"/>
      <c r="AL684" s="341"/>
      <c r="AM684" s="341"/>
      <c r="AN684" s="341"/>
      <c r="AO684" s="341"/>
      <c r="AP684" s="341"/>
      <c r="AQ684" s="341"/>
      <c r="AR684" s="341"/>
      <c r="AS684" s="341"/>
      <c r="AT684" s="341"/>
      <c r="AU684" s="341"/>
      <c r="AV684" s="341"/>
      <c r="AW684" s="341"/>
      <c r="AX684" s="341"/>
      <c r="AY684" s="341"/>
      <c r="AZ684" s="341"/>
      <c r="BA684" s="344"/>
      <c r="BB684" s="395"/>
      <c r="BC684" s="344"/>
      <c r="BD684" s="344"/>
      <c r="BE684" s="344"/>
      <c r="BF684" s="344"/>
      <c r="BG684" s="344"/>
      <c r="BH684" s="344"/>
      <c r="BI684" s="344"/>
      <c r="BJ684" s="344"/>
      <c r="BK684" s="344"/>
      <c r="BL684" s="344"/>
      <c r="BM684" s="344"/>
      <c r="BN684" s="344"/>
      <c r="BO684" s="344"/>
      <c r="BP684" s="344"/>
      <c r="BQ684" s="344"/>
      <c r="BR684" s="344"/>
      <c r="BS684" s="344"/>
      <c r="BT684" s="344"/>
      <c r="BU684" s="344"/>
      <c r="BV684" s="344"/>
      <c r="BW684" s="344"/>
      <c r="BX684" s="344"/>
      <c r="BY684" s="344"/>
      <c r="BZ684" s="344"/>
      <c r="CA684" s="344"/>
      <c r="CB684" s="344"/>
      <c r="CC684" s="344"/>
      <c r="CD684" s="344"/>
      <c r="CE684" s="344"/>
      <c r="CF684" s="344"/>
      <c r="CG684" s="344"/>
      <c r="CH684" s="344"/>
      <c r="CI684" s="344"/>
      <c r="CJ684" s="344"/>
      <c r="CK684" s="344"/>
      <c r="CL684" s="344"/>
      <c r="CM684" s="344"/>
      <c r="CN684" s="344"/>
      <c r="CO684" s="344"/>
      <c r="CP684" s="344"/>
      <c r="CQ684" s="344"/>
      <c r="CR684" s="344"/>
      <c r="CS684" s="344"/>
      <c r="CT684" s="344"/>
      <c r="CU684" s="344"/>
      <c r="CV684" s="344"/>
      <c r="CW684" s="344"/>
      <c r="CX684" s="344"/>
      <c r="CY684" s="344"/>
      <c r="CZ684" s="344"/>
    </row>
    <row r="685" s="348" customFormat="true" ht="25.15" customHeight="true" x14ac:dyDescent="0.2">
      <c r="C685" s="1028"/>
      <c r="D685" s="1020"/>
      <c r="E685" s="561"/>
      <c r="F685" s="561"/>
      <c r="G685" s="561"/>
      <c r="H685" s="1028"/>
      <c r="I685" s="1020"/>
      <c r="J685" s="561"/>
      <c r="K685" s="561"/>
      <c r="L685" s="561"/>
      <c r="M685" s="1028"/>
      <c r="N685" s="1020"/>
      <c r="O685" s="561"/>
      <c r="P685" s="561"/>
      <c r="Q685" s="561"/>
      <c r="Z685" s="341"/>
      <c r="AA685" s="341"/>
      <c r="AB685" s="341"/>
      <c r="AC685" s="341"/>
      <c r="AD685" s="341"/>
      <c r="AE685" s="341"/>
      <c r="AF685" s="341"/>
      <c r="AG685" s="341"/>
      <c r="AH685" s="341"/>
      <c r="AI685" s="341"/>
      <c r="AJ685" s="341"/>
      <c r="AK685" s="341"/>
      <c r="AL685" s="341"/>
      <c r="AM685" s="341"/>
      <c r="AN685" s="341"/>
      <c r="AO685" s="341"/>
      <c r="AP685" s="341"/>
      <c r="AQ685" s="341"/>
      <c r="AR685" s="341"/>
      <c r="AS685" s="341"/>
      <c r="AT685" s="341"/>
      <c r="AU685" s="341"/>
      <c r="AV685" s="341"/>
      <c r="AW685" s="341"/>
      <c r="AX685" s="341"/>
      <c r="AY685" s="341"/>
      <c r="AZ685" s="341"/>
      <c r="BA685" s="344"/>
      <c r="BB685" s="395"/>
      <c r="BC685" s="344"/>
      <c r="BD685" s="344"/>
      <c r="BE685" s="344"/>
      <c r="BF685" s="344"/>
      <c r="BG685" s="344"/>
      <c r="BH685" s="344"/>
      <c r="BI685" s="344"/>
      <c r="BJ685" s="344"/>
      <c r="BK685" s="344"/>
      <c r="BL685" s="344"/>
      <c r="BM685" s="344"/>
      <c r="BN685" s="344"/>
      <c r="BO685" s="344"/>
      <c r="BP685" s="344"/>
      <c r="BQ685" s="344"/>
      <c r="BR685" s="344"/>
      <c r="BS685" s="344"/>
      <c r="BT685" s="344"/>
      <c r="BU685" s="344"/>
      <c r="BV685" s="344"/>
      <c r="BW685" s="344"/>
      <c r="BX685" s="344"/>
      <c r="BY685" s="344"/>
      <c r="BZ685" s="344"/>
      <c r="CA685" s="344"/>
      <c r="CB685" s="344"/>
      <c r="CC685" s="344"/>
      <c r="CD685" s="344"/>
      <c r="CE685" s="344"/>
      <c r="CF685" s="344"/>
      <c r="CG685" s="344"/>
      <c r="CH685" s="344"/>
      <c r="CI685" s="344"/>
      <c r="CJ685" s="344"/>
      <c r="CK685" s="344"/>
      <c r="CL685" s="344"/>
      <c r="CM685" s="344"/>
      <c r="CN685" s="344"/>
      <c r="CO685" s="344"/>
      <c r="CP685" s="344"/>
      <c r="CQ685" s="344"/>
      <c r="CR685" s="344"/>
      <c r="CS685" s="344"/>
      <c r="CT685" s="344"/>
      <c r="CU685" s="344"/>
      <c r="CV685" s="344"/>
      <c r="CW685" s="344"/>
      <c r="CX685" s="344"/>
      <c r="CY685" s="344"/>
      <c r="CZ685" s="344"/>
    </row>
    <row r="686" s="348" customFormat="true" ht="25.15" customHeight="true" x14ac:dyDescent="0.2">
      <c r="C686" s="1028"/>
      <c r="D686" s="1020"/>
      <c r="E686" s="561"/>
      <c r="F686" s="561"/>
      <c r="G686" s="561"/>
      <c r="H686" s="1028"/>
      <c r="I686" s="1020"/>
      <c r="J686" s="561"/>
      <c r="K686" s="561"/>
      <c r="L686" s="561"/>
      <c r="M686" s="1028"/>
      <c r="N686" s="1020"/>
      <c r="O686" s="561"/>
      <c r="P686" s="561"/>
      <c r="Q686" s="561"/>
      <c r="Z686" s="341"/>
      <c r="AA686" s="341"/>
      <c r="AB686" s="341"/>
      <c r="AC686" s="341"/>
      <c r="AD686" s="341"/>
      <c r="AE686" s="341"/>
      <c r="AF686" s="341"/>
      <c r="AG686" s="341"/>
      <c r="AH686" s="341"/>
      <c r="AI686" s="341"/>
      <c r="AJ686" s="341"/>
      <c r="AK686" s="341"/>
      <c r="AL686" s="341"/>
      <c r="AM686" s="341"/>
      <c r="AN686" s="341"/>
      <c r="AO686" s="341"/>
      <c r="AP686" s="341"/>
      <c r="AQ686" s="341"/>
      <c r="AR686" s="341"/>
      <c r="AS686" s="341"/>
      <c r="AT686" s="341"/>
      <c r="AU686" s="341"/>
      <c r="AV686" s="341"/>
      <c r="AW686" s="341"/>
      <c r="AX686" s="341"/>
      <c r="AY686" s="341"/>
      <c r="AZ686" s="341"/>
      <c r="BA686" s="344"/>
      <c r="BB686" s="395"/>
      <c r="BC686" s="344"/>
      <c r="BD686" s="344"/>
      <c r="BE686" s="344"/>
      <c r="BF686" s="344"/>
      <c r="BG686" s="344"/>
      <c r="BH686" s="344"/>
      <c r="BI686" s="344"/>
      <c r="BJ686" s="344"/>
      <c r="BK686" s="344"/>
      <c r="BL686" s="344"/>
      <c r="BM686" s="344"/>
      <c r="BN686" s="344"/>
      <c r="BO686" s="344"/>
      <c r="BP686" s="344"/>
      <c r="BQ686" s="344"/>
      <c r="BR686" s="344"/>
      <c r="BS686" s="344"/>
      <c r="BT686" s="344"/>
      <c r="BU686" s="344"/>
      <c r="BV686" s="344"/>
      <c r="BW686" s="344"/>
      <c r="BX686" s="344"/>
      <c r="BY686" s="344"/>
      <c r="BZ686" s="344"/>
      <c r="CA686" s="344"/>
      <c r="CB686" s="344"/>
      <c r="CC686" s="344"/>
      <c r="CD686" s="344"/>
      <c r="CE686" s="344"/>
      <c r="CF686" s="344"/>
      <c r="CG686" s="344"/>
      <c r="CH686" s="344"/>
      <c r="CI686" s="344"/>
      <c r="CJ686" s="344"/>
      <c r="CK686" s="344"/>
      <c r="CL686" s="344"/>
      <c r="CM686" s="344"/>
      <c r="CN686" s="344"/>
      <c r="CO686" s="344"/>
      <c r="CP686" s="344"/>
      <c r="CQ686" s="344"/>
      <c r="CR686" s="344"/>
      <c r="CS686" s="344"/>
      <c r="CT686" s="344"/>
      <c r="CU686" s="344"/>
      <c r="CV686" s="344"/>
      <c r="CW686" s="344"/>
      <c r="CX686" s="344"/>
      <c r="CY686" s="344"/>
      <c r="CZ686" s="344"/>
    </row>
    <row r="687" s="348" customFormat="true" ht="25.15" customHeight="true" x14ac:dyDescent="0.2">
      <c r="C687" s="1028"/>
      <c r="D687" s="1020"/>
      <c r="E687" s="561"/>
      <c r="F687" s="561"/>
      <c r="G687" s="561"/>
      <c r="H687" s="1028"/>
      <c r="I687" s="1020"/>
      <c r="J687" s="561"/>
      <c r="K687" s="561"/>
      <c r="L687" s="561"/>
      <c r="M687" s="1028"/>
      <c r="N687" s="1020"/>
      <c r="O687" s="561"/>
      <c r="P687" s="561"/>
      <c r="Q687" s="561"/>
      <c r="Z687" s="341"/>
      <c r="AA687" s="341"/>
      <c r="AB687" s="341"/>
      <c r="AC687" s="341"/>
      <c r="AD687" s="341"/>
      <c r="AE687" s="341"/>
      <c r="AF687" s="341"/>
      <c r="AG687" s="341"/>
      <c r="AH687" s="341"/>
      <c r="AI687" s="341"/>
      <c r="AJ687" s="341"/>
      <c r="AK687" s="341"/>
      <c r="AL687" s="341"/>
      <c r="AM687" s="341"/>
      <c r="AN687" s="341"/>
      <c r="AO687" s="341"/>
      <c r="AP687" s="341"/>
      <c r="AQ687" s="341"/>
      <c r="AR687" s="341"/>
      <c r="AS687" s="341"/>
      <c r="AT687" s="341"/>
      <c r="AU687" s="341"/>
      <c r="AV687" s="341"/>
      <c r="AW687" s="341"/>
      <c r="AX687" s="341"/>
      <c r="AY687" s="341"/>
      <c r="AZ687" s="341"/>
      <c r="BA687" s="344"/>
      <c r="BB687" s="395"/>
      <c r="BC687" s="344"/>
      <c r="BD687" s="344"/>
      <c r="BE687" s="344"/>
      <c r="BF687" s="344"/>
      <c r="BG687" s="344"/>
      <c r="BH687" s="344"/>
      <c r="BI687" s="344"/>
      <c r="BJ687" s="344"/>
      <c r="BK687" s="344"/>
      <c r="BL687" s="344"/>
      <c r="BM687" s="344"/>
      <c r="BN687" s="344"/>
      <c r="BO687" s="344"/>
      <c r="BP687" s="344"/>
      <c r="BQ687" s="344"/>
      <c r="BR687" s="344"/>
      <c r="BS687" s="344"/>
      <c r="BT687" s="344"/>
      <c r="BU687" s="344"/>
      <c r="BV687" s="344"/>
      <c r="BW687" s="344"/>
      <c r="BX687" s="344"/>
      <c r="BY687" s="344"/>
      <c r="BZ687" s="344"/>
      <c r="CA687" s="344"/>
      <c r="CB687" s="344"/>
      <c r="CC687" s="344"/>
      <c r="CD687" s="344"/>
      <c r="CE687" s="344"/>
      <c r="CF687" s="344"/>
      <c r="CG687" s="344"/>
      <c r="CH687" s="344"/>
      <c r="CI687" s="344"/>
      <c r="CJ687" s="344"/>
      <c r="CK687" s="344"/>
      <c r="CL687" s="344"/>
      <c r="CM687" s="344"/>
      <c r="CN687" s="344"/>
      <c r="CO687" s="344"/>
      <c r="CP687" s="344"/>
      <c r="CQ687" s="344"/>
      <c r="CR687" s="344"/>
      <c r="CS687" s="344"/>
      <c r="CT687" s="344"/>
      <c r="CU687" s="344"/>
      <c r="CV687" s="344"/>
      <c r="CW687" s="344"/>
      <c r="CX687" s="344"/>
      <c r="CY687" s="344"/>
      <c r="CZ687" s="344"/>
    </row>
    <row r="688" s="348" customFormat="true" ht="25.15" customHeight="true" x14ac:dyDescent="0.2">
      <c r="C688" s="1028"/>
      <c r="D688" s="1020"/>
      <c r="E688" s="561"/>
      <c r="F688" s="561"/>
      <c r="G688" s="561"/>
      <c r="H688" s="1028"/>
      <c r="I688" s="1020"/>
      <c r="J688" s="561"/>
      <c r="K688" s="561"/>
      <c r="L688" s="561"/>
      <c r="M688" s="1028"/>
      <c r="N688" s="1020"/>
      <c r="O688" s="561"/>
      <c r="P688" s="561"/>
      <c r="Q688" s="561"/>
      <c r="Z688" s="341"/>
      <c r="AA688" s="341"/>
      <c r="AB688" s="341"/>
      <c r="AC688" s="341"/>
      <c r="AD688" s="341"/>
      <c r="AE688" s="341"/>
      <c r="AF688" s="341"/>
      <c r="AG688" s="341"/>
      <c r="AH688" s="341"/>
      <c r="AI688" s="341"/>
      <c r="AJ688" s="341"/>
      <c r="AK688" s="341"/>
      <c r="AL688" s="341"/>
      <c r="AM688" s="341"/>
      <c r="AN688" s="341"/>
      <c r="AO688" s="341"/>
      <c r="AP688" s="341"/>
      <c r="AQ688" s="341"/>
      <c r="AR688" s="341"/>
      <c r="AS688" s="341"/>
      <c r="AT688" s="341"/>
      <c r="AU688" s="341"/>
      <c r="AV688" s="341"/>
      <c r="AW688" s="341"/>
      <c r="AX688" s="341"/>
      <c r="AY688" s="341"/>
      <c r="AZ688" s="341"/>
      <c r="BA688" s="344"/>
      <c r="BB688" s="395"/>
      <c r="BC688" s="344"/>
      <c r="BD688" s="344"/>
      <c r="BE688" s="344"/>
      <c r="BF688" s="344"/>
      <c r="BG688" s="344"/>
      <c r="BH688" s="344"/>
      <c r="BI688" s="344"/>
      <c r="BJ688" s="344"/>
      <c r="BK688" s="344"/>
      <c r="BL688" s="344"/>
      <c r="BM688" s="344"/>
      <c r="BN688" s="344"/>
      <c r="BO688" s="344"/>
      <c r="BP688" s="344"/>
      <c r="BQ688" s="344"/>
      <c r="BR688" s="344"/>
      <c r="BS688" s="344"/>
      <c r="BT688" s="344"/>
      <c r="BU688" s="344"/>
      <c r="BV688" s="344"/>
      <c r="BW688" s="344"/>
      <c r="BX688" s="344"/>
      <c r="BY688" s="344"/>
      <c r="BZ688" s="344"/>
      <c r="CA688" s="344"/>
      <c r="CB688" s="344"/>
      <c r="CC688" s="344"/>
      <c r="CD688" s="344"/>
      <c r="CE688" s="344"/>
      <c r="CF688" s="344"/>
      <c r="CG688" s="344"/>
      <c r="CH688" s="344"/>
      <c r="CI688" s="344"/>
      <c r="CJ688" s="344"/>
      <c r="CK688" s="344"/>
      <c r="CL688" s="344"/>
      <c r="CM688" s="344"/>
      <c r="CN688" s="344"/>
      <c r="CO688" s="344"/>
      <c r="CP688" s="344"/>
      <c r="CQ688" s="344"/>
      <c r="CR688" s="344"/>
      <c r="CS688" s="344"/>
      <c r="CT688" s="344"/>
      <c r="CU688" s="344"/>
      <c r="CV688" s="344"/>
      <c r="CW688" s="344"/>
      <c r="CX688" s="344"/>
      <c r="CY688" s="344"/>
      <c r="CZ688" s="344"/>
    </row>
    <row r="689" s="348" customFormat="true" ht="25.15" customHeight="true" x14ac:dyDescent="0.2">
      <c r="C689" s="1028"/>
      <c r="D689" s="1020"/>
      <c r="E689" s="561"/>
      <c r="F689" s="561"/>
      <c r="G689" s="561"/>
      <c r="H689" s="1028"/>
      <c r="I689" s="1020"/>
      <c r="J689" s="561"/>
      <c r="K689" s="561"/>
      <c r="L689" s="561"/>
      <c r="M689" s="1028"/>
      <c r="N689" s="1020"/>
      <c r="O689" s="561"/>
      <c r="P689" s="561"/>
      <c r="Q689" s="561"/>
      <c r="Z689" s="341"/>
      <c r="AA689" s="341"/>
      <c r="AB689" s="341"/>
      <c r="AC689" s="341"/>
      <c r="AD689" s="341"/>
      <c r="AE689" s="341"/>
      <c r="AF689" s="341"/>
      <c r="AG689" s="341"/>
      <c r="AH689" s="341"/>
      <c r="AI689" s="341"/>
      <c r="AJ689" s="341"/>
      <c r="AK689" s="341"/>
      <c r="AL689" s="341"/>
      <c r="AM689" s="341"/>
      <c r="AN689" s="341"/>
      <c r="AO689" s="341"/>
      <c r="AP689" s="341"/>
      <c r="AQ689" s="341"/>
      <c r="AR689" s="341"/>
      <c r="AS689" s="341"/>
      <c r="AT689" s="341"/>
      <c r="AU689" s="341"/>
      <c r="AV689" s="341"/>
      <c r="AW689" s="341"/>
      <c r="AX689" s="341"/>
      <c r="AY689" s="341"/>
      <c r="AZ689" s="341"/>
      <c r="BA689" s="344"/>
      <c r="BB689" s="395"/>
      <c r="BC689" s="344"/>
      <c r="BD689" s="344"/>
      <c r="BE689" s="344"/>
      <c r="BF689" s="344"/>
      <c r="BG689" s="344"/>
      <c r="BH689" s="344"/>
      <c r="BI689" s="344"/>
      <c r="BJ689" s="344"/>
      <c r="BK689" s="344"/>
      <c r="BL689" s="344"/>
      <c r="BM689" s="344"/>
      <c r="BN689" s="344"/>
      <c r="BO689" s="344"/>
      <c r="BP689" s="344"/>
      <c r="BQ689" s="344"/>
      <c r="BR689" s="344"/>
      <c r="BS689" s="344"/>
      <c r="BT689" s="344"/>
      <c r="BU689" s="344"/>
      <c r="BV689" s="344"/>
      <c r="BW689" s="344"/>
      <c r="BX689" s="344"/>
      <c r="BY689" s="344"/>
      <c r="BZ689" s="344"/>
      <c r="CA689" s="344"/>
      <c r="CB689" s="344"/>
      <c r="CC689" s="344"/>
      <c r="CD689" s="344"/>
      <c r="CE689" s="344"/>
      <c r="CF689" s="344"/>
      <c r="CG689" s="344"/>
      <c r="CH689" s="344"/>
      <c r="CI689" s="344"/>
      <c r="CJ689" s="344"/>
      <c r="CK689" s="344"/>
      <c r="CL689" s="344"/>
      <c r="CM689" s="344"/>
      <c r="CN689" s="344"/>
      <c r="CO689" s="344"/>
      <c r="CP689" s="344"/>
      <c r="CQ689" s="344"/>
      <c r="CR689" s="344"/>
      <c r="CS689" s="344"/>
      <c r="CT689" s="344"/>
      <c r="CU689" s="344"/>
      <c r="CV689" s="344"/>
      <c r="CW689" s="344"/>
      <c r="CX689" s="344"/>
      <c r="CY689" s="344"/>
      <c r="CZ689" s="344"/>
    </row>
    <row r="690" s="348" customFormat="true" ht="25.15" customHeight="true" x14ac:dyDescent="0.2">
      <c r="C690" s="1028"/>
      <c r="D690" s="1020"/>
      <c r="E690" s="561"/>
      <c r="F690" s="561"/>
      <c r="G690" s="561"/>
      <c r="H690" s="1028"/>
      <c r="I690" s="1020"/>
      <c r="J690" s="561"/>
      <c r="K690" s="561"/>
      <c r="L690" s="561"/>
      <c r="M690" s="1028"/>
      <c r="N690" s="1020"/>
      <c r="O690" s="561"/>
      <c r="P690" s="561"/>
      <c r="Q690" s="561"/>
      <c r="Z690" s="341"/>
      <c r="AA690" s="341"/>
      <c r="AB690" s="341"/>
      <c r="AC690" s="341"/>
      <c r="AD690" s="341"/>
      <c r="AE690" s="341"/>
      <c r="AF690" s="341"/>
      <c r="AG690" s="341"/>
      <c r="AH690" s="341"/>
      <c r="AI690" s="341"/>
      <c r="AJ690" s="341"/>
      <c r="AK690" s="341"/>
      <c r="AL690" s="341"/>
      <c r="AM690" s="341"/>
      <c r="AN690" s="341"/>
      <c r="AO690" s="341"/>
      <c r="AP690" s="341"/>
      <c r="AQ690" s="341"/>
      <c r="AR690" s="341"/>
      <c r="AS690" s="341"/>
      <c r="AT690" s="341"/>
      <c r="AU690" s="341"/>
      <c r="AV690" s="341"/>
      <c r="AW690" s="341"/>
      <c r="AX690" s="341"/>
      <c r="AY690" s="341"/>
      <c r="AZ690" s="341"/>
      <c r="BA690" s="344"/>
      <c r="BB690" s="395"/>
      <c r="BC690" s="344"/>
      <c r="BD690" s="344"/>
      <c r="BE690" s="344"/>
      <c r="BF690" s="344"/>
      <c r="BG690" s="344"/>
      <c r="BH690" s="344"/>
      <c r="BI690" s="344"/>
      <c r="BJ690" s="344"/>
      <c r="BK690" s="344"/>
      <c r="BL690" s="344"/>
      <c r="BM690" s="344"/>
      <c r="BN690" s="344"/>
      <c r="BO690" s="344"/>
      <c r="BP690" s="344"/>
      <c r="BQ690" s="344"/>
      <c r="BR690" s="344"/>
      <c r="BS690" s="344"/>
      <c r="BT690" s="344"/>
      <c r="BU690" s="344"/>
      <c r="BV690" s="344"/>
      <c r="BW690" s="344"/>
      <c r="BX690" s="344"/>
      <c r="BY690" s="344"/>
      <c r="BZ690" s="344"/>
      <c r="CA690" s="344"/>
      <c r="CB690" s="344"/>
      <c r="CC690" s="344"/>
      <c r="CD690" s="344"/>
      <c r="CE690" s="344"/>
      <c r="CF690" s="344"/>
      <c r="CG690" s="344"/>
      <c r="CH690" s="344"/>
      <c r="CI690" s="344"/>
      <c r="CJ690" s="344"/>
      <c r="CK690" s="344"/>
      <c r="CL690" s="344"/>
      <c r="CM690" s="344"/>
      <c r="CN690" s="344"/>
      <c r="CO690" s="344"/>
      <c r="CP690" s="344"/>
      <c r="CQ690" s="344"/>
      <c r="CR690" s="344"/>
      <c r="CS690" s="344"/>
      <c r="CT690" s="344"/>
      <c r="CU690" s="344"/>
      <c r="CV690" s="344"/>
      <c r="CW690" s="344"/>
      <c r="CX690" s="344"/>
      <c r="CY690" s="344"/>
      <c r="CZ690" s="344"/>
    </row>
    <row r="691" s="348" customFormat="true" ht="25.15" customHeight="true" x14ac:dyDescent="0.2">
      <c r="C691" s="1028"/>
      <c r="D691" s="1020"/>
      <c r="E691" s="561"/>
      <c r="F691" s="561"/>
      <c r="G691" s="561"/>
      <c r="H691" s="1028"/>
      <c r="I691" s="1020"/>
      <c r="J691" s="561"/>
      <c r="K691" s="561"/>
      <c r="L691" s="561"/>
      <c r="M691" s="1028"/>
      <c r="N691" s="1020"/>
      <c r="O691" s="561"/>
      <c r="P691" s="561"/>
      <c r="Q691" s="561"/>
      <c r="Z691" s="341"/>
      <c r="AA691" s="341"/>
      <c r="AB691" s="341"/>
      <c r="AC691" s="341"/>
      <c r="AD691" s="341"/>
      <c r="AE691" s="341"/>
      <c r="AF691" s="341"/>
      <c r="AG691" s="341"/>
      <c r="AH691" s="341"/>
      <c r="AI691" s="341"/>
      <c r="AJ691" s="341"/>
      <c r="AK691" s="341"/>
      <c r="AL691" s="341"/>
      <c r="AM691" s="341"/>
      <c r="AN691" s="341"/>
      <c r="AO691" s="341"/>
      <c r="AP691" s="341"/>
      <c r="AQ691" s="341"/>
      <c r="AR691" s="341"/>
      <c r="AS691" s="341"/>
      <c r="AT691" s="341"/>
      <c r="AU691" s="341"/>
      <c r="AV691" s="341"/>
      <c r="AW691" s="341"/>
      <c r="AX691" s="341"/>
      <c r="AY691" s="341"/>
      <c r="AZ691" s="341"/>
      <c r="BA691" s="344"/>
      <c r="BB691" s="395"/>
      <c r="BC691" s="344"/>
      <c r="BD691" s="344"/>
      <c r="BE691" s="344"/>
      <c r="BF691" s="344"/>
      <c r="BG691" s="344"/>
      <c r="BH691" s="344"/>
      <c r="BI691" s="344"/>
      <c r="BJ691" s="344"/>
      <c r="BK691" s="344"/>
      <c r="BL691" s="344"/>
      <c r="BM691" s="344"/>
      <c r="BN691" s="344"/>
      <c r="BO691" s="344"/>
      <c r="BP691" s="344"/>
      <c r="BQ691" s="344"/>
      <c r="BR691" s="344"/>
      <c r="BS691" s="344"/>
      <c r="BT691" s="344"/>
      <c r="BU691" s="344"/>
      <c r="BV691" s="344"/>
      <c r="BW691" s="344"/>
      <c r="BX691" s="344"/>
      <c r="BY691" s="344"/>
      <c r="BZ691" s="344"/>
      <c r="CA691" s="344"/>
      <c r="CB691" s="344"/>
      <c r="CC691" s="344"/>
      <c r="CD691" s="344"/>
      <c r="CE691" s="344"/>
      <c r="CF691" s="344"/>
      <c r="CG691" s="344"/>
      <c r="CH691" s="344"/>
      <c r="CI691" s="344"/>
      <c r="CJ691" s="344"/>
      <c r="CK691" s="344"/>
      <c r="CL691" s="344"/>
      <c r="CM691" s="344"/>
      <c r="CN691" s="344"/>
      <c r="CO691" s="344"/>
      <c r="CP691" s="344"/>
      <c r="CQ691" s="344"/>
      <c r="CR691" s="344"/>
      <c r="CS691" s="344"/>
      <c r="CT691" s="344"/>
      <c r="CU691" s="344"/>
      <c r="CV691" s="344"/>
      <c r="CW691" s="344"/>
      <c r="CX691" s="344"/>
      <c r="CY691" s="344"/>
      <c r="CZ691" s="344"/>
    </row>
    <row r="692" s="348" customFormat="true" ht="25.15" customHeight="true" x14ac:dyDescent="0.2">
      <c r="C692" s="1028"/>
      <c r="D692" s="1020"/>
      <c r="E692" s="561"/>
      <c r="F692" s="561"/>
      <c r="G692" s="561"/>
      <c r="H692" s="1028"/>
      <c r="I692" s="1020"/>
      <c r="J692" s="561"/>
      <c r="K692" s="561"/>
      <c r="L692" s="561"/>
      <c r="M692" s="1028"/>
      <c r="N692" s="1020"/>
      <c r="O692" s="561"/>
      <c r="P692" s="561"/>
      <c r="Q692" s="561"/>
      <c r="Z692" s="341"/>
      <c r="AA692" s="341"/>
      <c r="AB692" s="341"/>
      <c r="AC692" s="341"/>
      <c r="AD692" s="341"/>
      <c r="AE692" s="341"/>
      <c r="AF692" s="341"/>
      <c r="AG692" s="341"/>
      <c r="AH692" s="341"/>
      <c r="AI692" s="341"/>
      <c r="AJ692" s="341"/>
      <c r="AK692" s="341"/>
      <c r="AL692" s="341"/>
      <c r="AM692" s="341"/>
      <c r="AN692" s="341"/>
      <c r="AO692" s="341"/>
      <c r="AP692" s="341"/>
      <c r="AQ692" s="341"/>
      <c r="AR692" s="341"/>
      <c r="AS692" s="341"/>
      <c r="AT692" s="341"/>
      <c r="AU692" s="341"/>
      <c r="AV692" s="341"/>
      <c r="AW692" s="341"/>
      <c r="AX692" s="341"/>
      <c r="AY692" s="341"/>
      <c r="AZ692" s="341"/>
      <c r="BA692" s="344"/>
      <c r="BB692" s="395"/>
      <c r="BC692" s="344"/>
      <c r="BD692" s="344"/>
      <c r="BE692" s="344"/>
      <c r="BF692" s="344"/>
      <c r="BG692" s="344"/>
      <c r="BH692" s="344"/>
      <c r="BI692" s="344"/>
      <c r="BJ692" s="344"/>
      <c r="BK692" s="344"/>
      <c r="BL692" s="344"/>
      <c r="BM692" s="344"/>
      <c r="BN692" s="344"/>
      <c r="BO692" s="344"/>
      <c r="BP692" s="344"/>
      <c r="BQ692" s="344"/>
      <c r="BR692" s="344"/>
      <c r="BS692" s="344"/>
      <c r="BT692" s="344"/>
      <c r="BU692" s="344"/>
      <c r="BV692" s="344"/>
      <c r="BW692" s="344"/>
      <c r="BX692" s="344"/>
      <c r="BY692" s="344"/>
      <c r="BZ692" s="344"/>
      <c r="CA692" s="344"/>
      <c r="CB692" s="344"/>
      <c r="CC692" s="344"/>
      <c r="CD692" s="344"/>
      <c r="CE692" s="344"/>
      <c r="CF692" s="344"/>
      <c r="CG692" s="344"/>
      <c r="CH692" s="344"/>
      <c r="CI692" s="344"/>
      <c r="CJ692" s="344"/>
      <c r="CK692" s="344"/>
      <c r="CL692" s="344"/>
      <c r="CM692" s="344"/>
      <c r="CN692" s="344"/>
      <c r="CO692" s="344"/>
      <c r="CP692" s="344"/>
      <c r="CQ692" s="344"/>
      <c r="CR692" s="344"/>
      <c r="CS692" s="344"/>
      <c r="CT692" s="344"/>
      <c r="CU692" s="344"/>
      <c r="CV692" s="344"/>
      <c r="CW692" s="344"/>
      <c r="CX692" s="344"/>
      <c r="CY692" s="344"/>
      <c r="CZ692" s="344"/>
    </row>
    <row r="693" s="348" customFormat="true" ht="25.15" customHeight="true" x14ac:dyDescent="0.2">
      <c r="C693" s="561"/>
      <c r="D693" s="561"/>
      <c r="E693" s="561"/>
      <c r="F693" s="561"/>
      <c r="G693" s="561"/>
      <c r="H693" s="561"/>
      <c r="I693" s="561"/>
      <c r="J693" s="561"/>
      <c r="K693" s="561"/>
      <c r="L693" s="561"/>
      <c r="M693" s="561"/>
      <c r="N693" s="561"/>
      <c r="O693" s="561"/>
      <c r="P693" s="561"/>
      <c r="Q693" s="561"/>
      <c r="Z693" s="341"/>
      <c r="AA693" s="341"/>
      <c r="AB693" s="341"/>
      <c r="AC693" s="341"/>
      <c r="AD693" s="341"/>
      <c r="AE693" s="341"/>
      <c r="AF693" s="341"/>
      <c r="AG693" s="341"/>
      <c r="AH693" s="341"/>
      <c r="AI693" s="341"/>
      <c r="AJ693" s="341"/>
      <c r="AK693" s="341"/>
      <c r="AL693" s="341"/>
      <c r="AM693" s="341"/>
      <c r="AN693" s="341"/>
      <c r="AO693" s="341"/>
      <c r="AP693" s="341"/>
      <c r="AQ693" s="341"/>
      <c r="AR693" s="341"/>
      <c r="AS693" s="341"/>
      <c r="AT693" s="341"/>
      <c r="AU693" s="341"/>
      <c r="AV693" s="341"/>
      <c r="AW693" s="341"/>
      <c r="AX693" s="341"/>
      <c r="AY693" s="341"/>
      <c r="AZ693" s="341"/>
      <c r="BA693" s="344"/>
      <c r="BB693" s="395"/>
      <c r="BC693" s="344"/>
      <c r="BD693" s="344"/>
      <c r="BE693" s="344"/>
      <c r="BF693" s="344"/>
      <c r="BG693" s="344"/>
      <c r="BH693" s="344"/>
      <c r="BI693" s="344"/>
      <c r="BJ693" s="344"/>
      <c r="BK693" s="344"/>
      <c r="BL693" s="344"/>
      <c r="BM693" s="344"/>
      <c r="BN693" s="344"/>
      <c r="BO693" s="344"/>
      <c r="BP693" s="344"/>
      <c r="BQ693" s="344"/>
      <c r="BR693" s="344"/>
      <c r="BS693" s="344"/>
      <c r="BT693" s="344"/>
      <c r="BU693" s="344"/>
      <c r="BV693" s="344"/>
      <c r="BW693" s="344"/>
      <c r="BX693" s="344"/>
      <c r="BY693" s="344"/>
      <c r="BZ693" s="344"/>
      <c r="CA693" s="344"/>
      <c r="CB693" s="344"/>
      <c r="CC693" s="344"/>
      <c r="CD693" s="344"/>
      <c r="CE693" s="344"/>
      <c r="CF693" s="344"/>
      <c r="CG693" s="344"/>
      <c r="CH693" s="344"/>
      <c r="CI693" s="344"/>
      <c r="CJ693" s="344"/>
      <c r="CK693" s="344"/>
      <c r="CL693" s="344"/>
      <c r="CM693" s="344"/>
      <c r="CN693" s="344"/>
      <c r="CO693" s="344"/>
      <c r="CP693" s="344"/>
      <c r="CQ693" s="344"/>
      <c r="CR693" s="344"/>
      <c r="CS693" s="344"/>
      <c r="CT693" s="344"/>
      <c r="CU693" s="344"/>
      <c r="CV693" s="344"/>
      <c r="CW693" s="344"/>
      <c r="CX693" s="344"/>
      <c r="CY693" s="344"/>
      <c r="CZ693" s="344"/>
    </row>
    <row r="694" s="348" customFormat="true" ht="25.15" customHeight="true" x14ac:dyDescent="0.2">
      <c r="C694" s="561"/>
      <c r="D694" s="561"/>
      <c r="E694" s="561"/>
      <c r="F694" s="561"/>
      <c r="G694" s="561"/>
      <c r="H694" s="561"/>
      <c r="I694" s="561"/>
      <c r="J694" s="561"/>
      <c r="K694" s="561"/>
      <c r="L694" s="561"/>
      <c r="M694" s="561"/>
      <c r="N694" s="561"/>
      <c r="O694" s="561"/>
      <c r="P694" s="561"/>
      <c r="Q694" s="561"/>
      <c r="Z694" s="341"/>
      <c r="AA694" s="341"/>
      <c r="AB694" s="341"/>
      <c r="AC694" s="341"/>
      <c r="AD694" s="341"/>
      <c r="AE694" s="341"/>
      <c r="AF694" s="341"/>
      <c r="AG694" s="341"/>
      <c r="AH694" s="341"/>
      <c r="AI694" s="341"/>
      <c r="AJ694" s="341"/>
      <c r="AK694" s="341"/>
      <c r="AL694" s="341"/>
      <c r="AM694" s="341"/>
      <c r="AN694" s="341"/>
      <c r="AO694" s="341"/>
      <c r="AP694" s="341"/>
      <c r="AQ694" s="341"/>
      <c r="AR694" s="341"/>
      <c r="AS694" s="341"/>
      <c r="AT694" s="341"/>
      <c r="AU694" s="341"/>
      <c r="AV694" s="341"/>
      <c r="AW694" s="341"/>
      <c r="AX694" s="341"/>
      <c r="AY694" s="341"/>
      <c r="AZ694" s="341"/>
      <c r="BA694" s="344"/>
      <c r="BB694" s="395"/>
      <c r="BC694" s="344"/>
      <c r="BD694" s="344"/>
      <c r="BE694" s="344"/>
      <c r="BF694" s="344"/>
      <c r="BG694" s="344"/>
      <c r="BH694" s="344"/>
      <c r="BI694" s="344"/>
      <c r="BJ694" s="344"/>
      <c r="BK694" s="344"/>
      <c r="BL694" s="344"/>
      <c r="BM694" s="344"/>
      <c r="BN694" s="344"/>
      <c r="BO694" s="344"/>
      <c r="BP694" s="344"/>
      <c r="BQ694" s="344"/>
      <c r="BR694" s="344"/>
      <c r="BS694" s="344"/>
      <c r="BT694" s="344"/>
      <c r="BU694" s="344"/>
      <c r="BV694" s="344"/>
      <c r="BW694" s="344"/>
      <c r="BX694" s="344"/>
      <c r="BY694" s="344"/>
      <c r="BZ694" s="344"/>
      <c r="CA694" s="344"/>
      <c r="CB694" s="344"/>
      <c r="CC694" s="344"/>
      <c r="CD694" s="344"/>
      <c r="CE694" s="344"/>
      <c r="CF694" s="344"/>
      <c r="CG694" s="344"/>
      <c r="CH694" s="344"/>
      <c r="CI694" s="344"/>
      <c r="CJ694" s="344"/>
      <c r="CK694" s="344"/>
      <c r="CL694" s="344"/>
      <c r="CM694" s="344"/>
      <c r="CN694" s="344"/>
      <c r="CO694" s="344"/>
      <c r="CP694" s="344"/>
      <c r="CQ694" s="344"/>
      <c r="CR694" s="344"/>
      <c r="CS694" s="344"/>
      <c r="CT694" s="344"/>
      <c r="CU694" s="344"/>
      <c r="CV694" s="344"/>
      <c r="CW694" s="344"/>
      <c r="CX694" s="344"/>
      <c r="CY694" s="344"/>
      <c r="CZ694" s="344"/>
    </row>
    <row r="695" s="348" customFormat="true" ht="25.15" customHeight="true" x14ac:dyDescent="0.2">
      <c r="C695" s="561"/>
      <c r="D695" s="561"/>
      <c r="E695" s="561"/>
      <c r="F695" s="561"/>
      <c r="G695" s="561"/>
      <c r="H695" s="561"/>
      <c r="I695" s="561"/>
      <c r="J695" s="561"/>
      <c r="K695" s="561"/>
      <c r="L695" s="561"/>
      <c r="M695" s="561"/>
      <c r="N695" s="561"/>
      <c r="O695" s="561"/>
      <c r="P695" s="561"/>
      <c r="Q695" s="561"/>
      <c r="Z695" s="341"/>
      <c r="AA695" s="341"/>
      <c r="AB695" s="341"/>
      <c r="AC695" s="341"/>
      <c r="AD695" s="341"/>
      <c r="AE695" s="341"/>
      <c r="AF695" s="341"/>
      <c r="AG695" s="341"/>
      <c r="AH695" s="341"/>
      <c r="AI695" s="341"/>
      <c r="AJ695" s="341"/>
      <c r="AK695" s="341"/>
      <c r="AL695" s="341"/>
      <c r="AM695" s="341"/>
      <c r="AN695" s="341"/>
      <c r="AO695" s="341"/>
      <c r="AP695" s="341"/>
      <c r="AQ695" s="341"/>
      <c r="AR695" s="341"/>
      <c r="AS695" s="341"/>
      <c r="AT695" s="341"/>
      <c r="AU695" s="341"/>
      <c r="AV695" s="341"/>
      <c r="AW695" s="341"/>
      <c r="AX695" s="341"/>
      <c r="AY695" s="341"/>
      <c r="AZ695" s="341"/>
      <c r="BA695" s="344"/>
      <c r="BB695" s="395"/>
      <c r="BC695" s="344"/>
      <c r="BD695" s="344"/>
      <c r="BE695" s="344"/>
      <c r="BF695" s="344"/>
      <c r="BG695" s="344"/>
      <c r="BH695" s="344"/>
      <c r="BI695" s="344"/>
      <c r="BJ695" s="344"/>
      <c r="BK695" s="344"/>
      <c r="BL695" s="344"/>
      <c r="BM695" s="344"/>
      <c r="BN695" s="344"/>
      <c r="BO695" s="344"/>
      <c r="BP695" s="344"/>
      <c r="BQ695" s="344"/>
      <c r="BR695" s="344"/>
      <c r="BS695" s="344"/>
      <c r="BT695" s="344"/>
      <c r="BU695" s="344"/>
      <c r="BV695" s="344"/>
      <c r="BW695" s="344"/>
      <c r="BX695" s="344"/>
      <c r="BY695" s="344"/>
      <c r="BZ695" s="344"/>
      <c r="CA695" s="344"/>
      <c r="CB695" s="344"/>
      <c r="CC695" s="344"/>
      <c r="CD695" s="344"/>
      <c r="CE695" s="344"/>
      <c r="CF695" s="344"/>
      <c r="CG695" s="344"/>
      <c r="CH695" s="344"/>
      <c r="CI695" s="344"/>
      <c r="CJ695" s="344"/>
      <c r="CK695" s="344"/>
      <c r="CL695" s="344"/>
      <c r="CM695" s="344"/>
      <c r="CN695" s="344"/>
      <c r="CO695" s="344"/>
      <c r="CP695" s="344"/>
      <c r="CQ695" s="344"/>
      <c r="CR695" s="344"/>
      <c r="CS695" s="344"/>
      <c r="CT695" s="344"/>
      <c r="CU695" s="344"/>
      <c r="CV695" s="344"/>
      <c r="CW695" s="344"/>
      <c r="CX695" s="344"/>
      <c r="CY695" s="344"/>
      <c r="CZ695" s="344"/>
    </row>
    <row r="696" s="348" customFormat="true" ht="25.15" customHeight="true" x14ac:dyDescent="0.2">
      <c r="C696" s="561"/>
      <c r="D696" s="561"/>
      <c r="E696" s="561"/>
      <c r="F696" s="561"/>
      <c r="G696" s="561"/>
      <c r="H696" s="561"/>
      <c r="I696" s="561"/>
      <c r="J696" s="561"/>
      <c r="K696" s="561"/>
      <c r="L696" s="561"/>
      <c r="M696" s="561"/>
      <c r="N696" s="561"/>
      <c r="O696" s="561"/>
      <c r="P696" s="561"/>
      <c r="Q696" s="561"/>
      <c r="Z696" s="341"/>
      <c r="AA696" s="341"/>
      <c r="AB696" s="341"/>
      <c r="AC696" s="341"/>
      <c r="AD696" s="341"/>
      <c r="AE696" s="341"/>
      <c r="AF696" s="341"/>
      <c r="AG696" s="341"/>
      <c r="AH696" s="341"/>
      <c r="AI696" s="341"/>
      <c r="AJ696" s="341"/>
      <c r="AK696" s="341"/>
      <c r="AL696" s="341"/>
      <c r="AM696" s="341"/>
      <c r="AN696" s="341"/>
      <c r="AO696" s="341"/>
      <c r="AP696" s="341"/>
      <c r="AQ696" s="341"/>
      <c r="AR696" s="341"/>
      <c r="AS696" s="341"/>
      <c r="AT696" s="341"/>
      <c r="AU696" s="341"/>
      <c r="AV696" s="341"/>
      <c r="AW696" s="341"/>
      <c r="AX696" s="341"/>
      <c r="AY696" s="341"/>
      <c r="AZ696" s="341"/>
      <c r="BA696" s="344"/>
      <c r="BB696" s="395"/>
      <c r="BC696" s="344"/>
      <c r="BD696" s="344"/>
      <c r="BE696" s="344"/>
      <c r="BF696" s="344"/>
      <c r="BG696" s="344"/>
      <c r="BH696" s="344"/>
      <c r="BI696" s="344"/>
      <c r="BJ696" s="344"/>
      <c r="BK696" s="344"/>
      <c r="BL696" s="344"/>
      <c r="BM696" s="344"/>
      <c r="BN696" s="344"/>
      <c r="BO696" s="344"/>
      <c r="BP696" s="344"/>
      <c r="BQ696" s="344"/>
      <c r="BR696" s="344"/>
      <c r="BS696" s="344"/>
      <c r="BT696" s="344"/>
      <c r="BU696" s="344"/>
      <c r="BV696" s="344"/>
      <c r="BW696" s="344"/>
      <c r="BX696" s="344"/>
      <c r="BY696" s="344"/>
      <c r="BZ696" s="344"/>
      <c r="CA696" s="344"/>
      <c r="CB696" s="344"/>
      <c r="CC696" s="344"/>
      <c r="CD696" s="344"/>
      <c r="CE696" s="344"/>
      <c r="CF696" s="344"/>
      <c r="CG696" s="344"/>
      <c r="CH696" s="344"/>
      <c r="CI696" s="344"/>
      <c r="CJ696" s="344"/>
      <c r="CK696" s="344"/>
      <c r="CL696" s="344"/>
      <c r="CM696" s="344"/>
      <c r="CN696" s="344"/>
      <c r="CO696" s="344"/>
      <c r="CP696" s="344"/>
      <c r="CQ696" s="344"/>
      <c r="CR696" s="344"/>
      <c r="CS696" s="344"/>
      <c r="CT696" s="344"/>
      <c r="CU696" s="344"/>
      <c r="CV696" s="344"/>
      <c r="CW696" s="344"/>
      <c r="CX696" s="344"/>
      <c r="CY696" s="344"/>
      <c r="CZ696" s="344"/>
    </row>
    <row r="697" s="348" customFormat="true" ht="25.15" customHeight="true" x14ac:dyDescent="0.2">
      <c r="C697" s="561"/>
      <c r="D697" s="561"/>
      <c r="E697" s="561"/>
      <c r="F697" s="561"/>
      <c r="G697" s="561"/>
      <c r="H697" s="561"/>
      <c r="I697" s="561"/>
      <c r="J697" s="561"/>
      <c r="K697" s="561"/>
      <c r="L697" s="561"/>
      <c r="M697" s="561"/>
      <c r="N697" s="561"/>
      <c r="O697" s="561"/>
      <c r="P697" s="561"/>
      <c r="Q697" s="561"/>
      <c r="Z697" s="341"/>
      <c r="AA697" s="341"/>
      <c r="AB697" s="341"/>
      <c r="AC697" s="341"/>
      <c r="AD697" s="341"/>
      <c r="AE697" s="341"/>
      <c r="AF697" s="341"/>
      <c r="AG697" s="341"/>
      <c r="AH697" s="341"/>
      <c r="AI697" s="341"/>
      <c r="AJ697" s="341"/>
      <c r="AK697" s="341"/>
      <c r="AL697" s="341"/>
      <c r="AM697" s="341"/>
      <c r="AN697" s="341"/>
      <c r="AO697" s="341"/>
      <c r="AP697" s="341"/>
      <c r="AQ697" s="341"/>
      <c r="AR697" s="341"/>
      <c r="AS697" s="341"/>
      <c r="AT697" s="341"/>
      <c r="AU697" s="341"/>
      <c r="AV697" s="341"/>
      <c r="AW697" s="341"/>
      <c r="AX697" s="341"/>
      <c r="AY697" s="341"/>
      <c r="AZ697" s="341"/>
      <c r="BA697" s="344"/>
      <c r="BB697" s="395"/>
      <c r="BC697" s="344"/>
      <c r="BD697" s="344"/>
      <c r="BE697" s="344"/>
      <c r="BF697" s="344"/>
      <c r="BG697" s="344"/>
      <c r="BH697" s="344"/>
      <c r="BI697" s="344"/>
      <c r="BJ697" s="344"/>
      <c r="BK697" s="344"/>
      <c r="BL697" s="344"/>
      <c r="BM697" s="344"/>
      <c r="BN697" s="344"/>
      <c r="BO697" s="344"/>
      <c r="BP697" s="344"/>
      <c r="BQ697" s="344"/>
      <c r="BR697" s="344"/>
      <c r="BS697" s="344"/>
      <c r="BT697" s="344"/>
      <c r="BU697" s="344"/>
      <c r="BV697" s="344"/>
      <c r="BW697" s="344"/>
      <c r="BX697" s="344"/>
      <c r="BY697" s="344"/>
      <c r="BZ697" s="344"/>
      <c r="CA697" s="344"/>
      <c r="CB697" s="344"/>
      <c r="CC697" s="344"/>
      <c r="CD697" s="344"/>
      <c r="CE697" s="344"/>
      <c r="CF697" s="344"/>
      <c r="CG697" s="344"/>
      <c r="CH697" s="344"/>
      <c r="CI697" s="344"/>
      <c r="CJ697" s="344"/>
      <c r="CK697" s="344"/>
      <c r="CL697" s="344"/>
      <c r="CM697" s="344"/>
      <c r="CN697" s="344"/>
      <c r="CO697" s="344"/>
      <c r="CP697" s="344"/>
      <c r="CQ697" s="344"/>
      <c r="CR697" s="344"/>
      <c r="CS697" s="344"/>
      <c r="CT697" s="344"/>
      <c r="CU697" s="344"/>
      <c r="CV697" s="344"/>
      <c r="CW697" s="344"/>
      <c r="CX697" s="344"/>
      <c r="CY697" s="344"/>
      <c r="CZ697" s="344"/>
    </row>
    <row r="698" s="348" customFormat="true" ht="25.15" customHeight="true" x14ac:dyDescent="0.2">
      <c r="C698" s="561"/>
      <c r="D698" s="561"/>
      <c r="E698" s="561"/>
      <c r="F698" s="561"/>
      <c r="G698" s="561"/>
      <c r="H698" s="561"/>
      <c r="I698" s="561"/>
      <c r="J698" s="561"/>
      <c r="K698" s="561"/>
      <c r="L698" s="561"/>
      <c r="M698" s="561"/>
      <c r="N698" s="561"/>
      <c r="O698" s="561"/>
      <c r="P698" s="561"/>
      <c r="Q698" s="561"/>
      <c r="Z698" s="341"/>
      <c r="AA698" s="341"/>
      <c r="AB698" s="341"/>
      <c r="AC698" s="341"/>
      <c r="AD698" s="341"/>
      <c r="AE698" s="341"/>
      <c r="AF698" s="341"/>
      <c r="AG698" s="341"/>
      <c r="AH698" s="341"/>
      <c r="AI698" s="341"/>
      <c r="AJ698" s="341"/>
      <c r="AK698" s="341"/>
      <c r="AL698" s="341"/>
      <c r="AM698" s="341"/>
      <c r="AN698" s="341"/>
      <c r="AO698" s="341"/>
      <c r="AP698" s="341"/>
      <c r="AQ698" s="341"/>
      <c r="AR698" s="341"/>
      <c r="AS698" s="341"/>
      <c r="AT698" s="341"/>
      <c r="AU698" s="341"/>
      <c r="AV698" s="341"/>
      <c r="AW698" s="341"/>
      <c r="AX698" s="341"/>
      <c r="AY698" s="341"/>
      <c r="AZ698" s="341"/>
      <c r="BA698" s="344"/>
      <c r="BB698" s="395"/>
      <c r="BC698" s="344"/>
      <c r="BD698" s="344"/>
      <c r="BE698" s="344"/>
      <c r="BF698" s="344"/>
      <c r="BG698" s="344"/>
      <c r="BH698" s="344"/>
      <c r="BI698" s="344"/>
      <c r="BJ698" s="344"/>
      <c r="BK698" s="344"/>
      <c r="BL698" s="344"/>
      <c r="BM698" s="344"/>
      <c r="BN698" s="344"/>
      <c r="BO698" s="344"/>
      <c r="BP698" s="344"/>
      <c r="BQ698" s="344"/>
      <c r="BR698" s="344"/>
      <c r="BS698" s="344"/>
      <c r="BT698" s="344"/>
      <c r="BU698" s="344"/>
      <c r="BV698" s="344"/>
      <c r="BW698" s="344"/>
      <c r="BX698" s="344"/>
      <c r="BY698" s="344"/>
      <c r="BZ698" s="344"/>
      <c r="CA698" s="344"/>
      <c r="CB698" s="344"/>
      <c r="CC698" s="344"/>
      <c r="CD698" s="344"/>
      <c r="CE698" s="344"/>
      <c r="CF698" s="344"/>
      <c r="CG698" s="344"/>
      <c r="CH698" s="344"/>
      <c r="CI698" s="344"/>
      <c r="CJ698" s="344"/>
      <c r="CK698" s="344"/>
      <c r="CL698" s="344"/>
      <c r="CM698" s="344"/>
      <c r="CN698" s="344"/>
      <c r="CO698" s="344"/>
      <c r="CP698" s="344"/>
      <c r="CQ698" s="344"/>
      <c r="CR698" s="344"/>
      <c r="CS698" s="344"/>
      <c r="CT698" s="344"/>
      <c r="CU698" s="344"/>
      <c r="CV698" s="344"/>
      <c r="CW698" s="344"/>
      <c r="CX698" s="344"/>
      <c r="CY698" s="344"/>
      <c r="CZ698" s="344"/>
    </row>
    <row r="699" s="348" customFormat="true" ht="25.15" customHeight="true" x14ac:dyDescent="0.2">
      <c r="C699" s="561"/>
      <c r="D699" s="561"/>
      <c r="E699" s="561"/>
      <c r="F699" s="561"/>
      <c r="G699" s="561"/>
      <c r="H699" s="561"/>
      <c r="I699" s="561"/>
      <c r="J699" s="561"/>
      <c r="K699" s="561"/>
      <c r="L699" s="561"/>
      <c r="M699" s="561"/>
      <c r="N699" s="561"/>
      <c r="O699" s="561"/>
      <c r="P699" s="561"/>
      <c r="Q699" s="561"/>
      <c r="Z699" s="341"/>
      <c r="AA699" s="341"/>
      <c r="AB699" s="341"/>
      <c r="AC699" s="341"/>
      <c r="AD699" s="341"/>
      <c r="AE699" s="341"/>
      <c r="AF699" s="341"/>
      <c r="AG699" s="341"/>
      <c r="AH699" s="341"/>
      <c r="AI699" s="341"/>
      <c r="AJ699" s="341"/>
      <c r="AK699" s="341"/>
      <c r="AL699" s="341"/>
      <c r="AM699" s="341"/>
      <c r="AN699" s="341"/>
      <c r="AO699" s="341"/>
      <c r="AP699" s="341"/>
      <c r="AQ699" s="341"/>
      <c r="AR699" s="341"/>
      <c r="AS699" s="341"/>
      <c r="AT699" s="341"/>
      <c r="AU699" s="341"/>
      <c r="AV699" s="341"/>
      <c r="AW699" s="341"/>
      <c r="AX699" s="341"/>
      <c r="AY699" s="341"/>
      <c r="AZ699" s="341"/>
      <c r="BA699" s="344"/>
      <c r="BB699" s="395"/>
      <c r="BC699" s="344"/>
      <c r="BD699" s="344"/>
      <c r="BE699" s="344"/>
      <c r="BF699" s="344"/>
      <c r="BG699" s="344"/>
      <c r="BH699" s="344"/>
      <c r="BI699" s="344"/>
      <c r="BJ699" s="344"/>
      <c r="BK699" s="344"/>
      <c r="BL699" s="344"/>
      <c r="BM699" s="344"/>
      <c r="BN699" s="344"/>
      <c r="BO699" s="344"/>
      <c r="BP699" s="344"/>
      <c r="BQ699" s="344"/>
      <c r="BR699" s="344"/>
      <c r="BS699" s="344"/>
      <c r="BT699" s="344"/>
      <c r="BU699" s="344"/>
      <c r="BV699" s="344"/>
      <c r="BW699" s="344"/>
      <c r="BX699" s="344"/>
      <c r="BY699" s="344"/>
      <c r="BZ699" s="344"/>
      <c r="CA699" s="344"/>
      <c r="CB699" s="344"/>
      <c r="CC699" s="344"/>
      <c r="CD699" s="344"/>
      <c r="CE699" s="344"/>
      <c r="CF699" s="344"/>
      <c r="CG699" s="344"/>
      <c r="CH699" s="344"/>
      <c r="CI699" s="344"/>
      <c r="CJ699" s="344"/>
      <c r="CK699" s="344"/>
      <c r="CL699" s="344"/>
      <c r="CM699" s="344"/>
      <c r="CN699" s="344"/>
      <c r="CO699" s="344"/>
      <c r="CP699" s="344"/>
      <c r="CQ699" s="344"/>
      <c r="CR699" s="344"/>
      <c r="CS699" s="344"/>
      <c r="CT699" s="344"/>
      <c r="CU699" s="344"/>
      <c r="CV699" s="344"/>
      <c r="CW699" s="344"/>
      <c r="CX699" s="344"/>
      <c r="CY699" s="344"/>
      <c r="CZ699" s="344"/>
    </row>
    <row r="700" s="348" customFormat="true" ht="25.15" customHeight="true" x14ac:dyDescent="0.2">
      <c r="C700" s="561"/>
      <c r="D700" s="561"/>
      <c r="E700" s="561"/>
      <c r="F700" s="561"/>
      <c r="G700" s="561"/>
      <c r="H700" s="561"/>
      <c r="I700" s="561"/>
      <c r="J700" s="561"/>
      <c r="K700" s="561"/>
      <c r="L700" s="561"/>
      <c r="M700" s="561"/>
      <c r="N700" s="561"/>
      <c r="O700" s="561"/>
      <c r="P700" s="561"/>
      <c r="Q700" s="561"/>
      <c r="Z700" s="341"/>
      <c r="AA700" s="341"/>
      <c r="AB700" s="341"/>
      <c r="AC700" s="341"/>
      <c r="AD700" s="341"/>
      <c r="AE700" s="341"/>
      <c r="AF700" s="341"/>
      <c r="AG700" s="341"/>
      <c r="AH700" s="341"/>
      <c r="AI700" s="341"/>
      <c r="AJ700" s="341"/>
      <c r="AK700" s="341"/>
      <c r="AL700" s="341"/>
      <c r="AM700" s="341"/>
      <c r="AN700" s="341"/>
      <c r="AO700" s="341"/>
      <c r="AP700" s="341"/>
      <c r="AQ700" s="341"/>
      <c r="AR700" s="341"/>
      <c r="AS700" s="341"/>
      <c r="AT700" s="341"/>
      <c r="AU700" s="341"/>
      <c r="AV700" s="341"/>
      <c r="AW700" s="341"/>
      <c r="AX700" s="341"/>
      <c r="AY700" s="341"/>
      <c r="AZ700" s="341"/>
      <c r="BA700" s="344"/>
      <c r="BB700" s="395"/>
      <c r="BC700" s="344"/>
      <c r="BD700" s="344"/>
      <c r="BE700" s="344"/>
      <c r="BF700" s="344"/>
      <c r="BG700" s="344"/>
      <c r="BH700" s="344"/>
      <c r="BI700" s="344"/>
      <c r="BJ700" s="344"/>
      <c r="BK700" s="344"/>
      <c r="BL700" s="344"/>
      <c r="BM700" s="344"/>
      <c r="BN700" s="344"/>
      <c r="BO700" s="344"/>
      <c r="BP700" s="344"/>
      <c r="BQ700" s="344"/>
      <c r="BR700" s="344"/>
      <c r="BS700" s="344"/>
      <c r="BT700" s="344"/>
      <c r="BU700" s="344"/>
      <c r="BV700" s="344"/>
      <c r="BW700" s="344"/>
      <c r="BX700" s="344"/>
      <c r="BY700" s="344"/>
      <c r="BZ700" s="344"/>
      <c r="CA700" s="344"/>
      <c r="CB700" s="344"/>
      <c r="CC700" s="344"/>
      <c r="CD700" s="344"/>
      <c r="CE700" s="344"/>
      <c r="CF700" s="344"/>
      <c r="CG700" s="344"/>
      <c r="CH700" s="344"/>
      <c r="CI700" s="344"/>
      <c r="CJ700" s="344"/>
      <c r="CK700" s="344"/>
      <c r="CL700" s="344"/>
      <c r="CM700" s="344"/>
      <c r="CN700" s="344"/>
      <c r="CO700" s="344"/>
      <c r="CP700" s="344"/>
      <c r="CQ700" s="344"/>
      <c r="CR700" s="344"/>
      <c r="CS700" s="344"/>
      <c r="CT700" s="344"/>
      <c r="CU700" s="344"/>
      <c r="CV700" s="344"/>
      <c r="CW700" s="344"/>
      <c r="CX700" s="344"/>
      <c r="CY700" s="344"/>
      <c r="CZ700" s="344"/>
    </row>
    <row r="701" ht="25.15" customHeight="true" x14ac:dyDescent="0.2">
      <c r="C701" s="577"/>
      <c r="D701" s="577"/>
      <c r="E701" s="577"/>
      <c r="F701" s="577"/>
      <c r="G701" s="577"/>
      <c r="H701" s="577"/>
      <c r="I701" s="577"/>
      <c r="J701" s="577"/>
      <c r="K701" s="577"/>
      <c r="L701" s="577"/>
      <c r="M701" s="577"/>
      <c r="N701" s="577"/>
      <c r="O701" s="577"/>
      <c r="P701" s="577"/>
      <c r="Q701" s="577"/>
      <c r="BA701" s="344"/>
      <c r="BB701" s="395"/>
      <c r="BC701" s="344"/>
      <c r="BD701" s="344"/>
      <c r="BE701" s="344"/>
      <c r="BF701" s="344"/>
      <c r="BG701" s="344"/>
      <c r="BH701" s="344"/>
      <c r="BI701" s="344"/>
      <c r="BJ701" s="344"/>
      <c r="BK701" s="344"/>
      <c r="BL701" s="344"/>
      <c r="BM701" s="344"/>
      <c r="BN701" s="344"/>
      <c r="BO701" s="344"/>
      <c r="BP701" s="344"/>
      <c r="BQ701" s="344"/>
      <c r="BR701" s="344"/>
      <c r="BS701" s="344"/>
      <c r="BT701" s="344"/>
      <c r="BU701" s="344"/>
      <c r="BV701" s="344"/>
      <c r="BW701" s="344"/>
      <c r="BX701" s="344"/>
      <c r="BY701" s="344"/>
      <c r="BZ701" s="344"/>
      <c r="CA701" s="344"/>
      <c r="CB701" s="344"/>
      <c r="CC701" s="344"/>
      <c r="CD701" s="344"/>
      <c r="CE701" s="344"/>
      <c r="CF701" s="344"/>
      <c r="CG701" s="344"/>
      <c r="CH701" s="344"/>
      <c r="CI701" s="344"/>
      <c r="CJ701" s="344"/>
      <c r="CK701" s="344"/>
      <c r="CL701" s="344"/>
      <c r="CM701" s="344"/>
      <c r="CN701" s="344"/>
      <c r="CO701" s="344"/>
      <c r="CP701" s="344"/>
      <c r="CQ701" s="344"/>
      <c r="CR701" s="344"/>
      <c r="CS701" s="344"/>
      <c r="CT701" s="344"/>
      <c r="CU701" s="344"/>
      <c r="CV701" s="344"/>
      <c r="CW701" s="344"/>
      <c r="CX701" s="344"/>
      <c r="CY701" s="344"/>
      <c r="CZ701" s="344"/>
    </row>
    <row r="702" ht="25.15" customHeight="true" x14ac:dyDescent="0.2">
      <c r="C702" s="577"/>
      <c r="D702" s="577"/>
      <c r="E702" s="577"/>
      <c r="F702" s="577"/>
      <c r="G702" s="577"/>
      <c r="H702" s="577"/>
      <c r="I702" s="577"/>
      <c r="J702" s="577"/>
      <c r="K702" s="577"/>
      <c r="L702" s="577"/>
      <c r="M702" s="577"/>
      <c r="N702" s="577"/>
      <c r="O702" s="577"/>
      <c r="P702" s="577"/>
      <c r="Q702" s="577"/>
      <c r="BA702" s="344"/>
      <c r="BB702" s="395"/>
      <c r="BC702" s="344"/>
      <c r="BD702" s="344"/>
      <c r="BE702" s="344"/>
      <c r="BF702" s="344"/>
      <c r="BG702" s="344"/>
      <c r="BH702" s="344"/>
      <c r="BI702" s="344"/>
      <c r="BJ702" s="344"/>
      <c r="BK702" s="344"/>
      <c r="BL702" s="344"/>
      <c r="BM702" s="344"/>
      <c r="BN702" s="344"/>
      <c r="BO702" s="344"/>
      <c r="BP702" s="344"/>
      <c r="BQ702" s="344"/>
      <c r="BR702" s="344"/>
      <c r="BS702" s="344"/>
      <c r="BT702" s="344"/>
      <c r="BU702" s="344"/>
      <c r="BV702" s="344"/>
      <c r="BW702" s="344"/>
      <c r="BX702" s="344"/>
      <c r="BY702" s="344"/>
      <c r="BZ702" s="344"/>
      <c r="CA702" s="344"/>
      <c r="CB702" s="344"/>
      <c r="CC702" s="344"/>
      <c r="CD702" s="344"/>
      <c r="CE702" s="344"/>
      <c r="CF702" s="344"/>
      <c r="CG702" s="344"/>
      <c r="CH702" s="344"/>
      <c r="CI702" s="344"/>
      <c r="CJ702" s="344"/>
      <c r="CK702" s="344"/>
      <c r="CL702" s="344"/>
      <c r="CM702" s="344"/>
      <c r="CN702" s="344"/>
      <c r="CO702" s="344"/>
      <c r="CP702" s="344"/>
      <c r="CQ702" s="344"/>
      <c r="CR702" s="344"/>
      <c r="CS702" s="344"/>
      <c r="CT702" s="344"/>
      <c r="CU702" s="344"/>
      <c r="CV702" s="344"/>
      <c r="CW702" s="344"/>
      <c r="CX702" s="344"/>
      <c r="CY702" s="344"/>
      <c r="CZ702" s="344"/>
    </row>
    <row r="703" ht="25.15" customHeight="true" x14ac:dyDescent="0.2">
      <c r="C703" s="577"/>
      <c r="D703" s="577"/>
      <c r="E703" s="577"/>
      <c r="F703" s="577"/>
      <c r="G703" s="577"/>
      <c r="H703" s="577"/>
      <c r="I703" s="577"/>
      <c r="J703" s="577"/>
      <c r="K703" s="577"/>
      <c r="L703" s="577"/>
      <c r="M703" s="577"/>
      <c r="N703" s="577"/>
      <c r="O703" s="577"/>
      <c r="P703" s="577"/>
      <c r="Q703" s="577"/>
      <c r="BA703" s="344"/>
      <c r="BB703" s="395"/>
      <c r="BC703" s="344"/>
      <c r="BD703" s="344"/>
      <c r="BE703" s="344"/>
      <c r="BF703" s="344"/>
      <c r="BG703" s="344"/>
      <c r="BH703" s="344"/>
      <c r="BI703" s="344"/>
      <c r="BJ703" s="344"/>
      <c r="BK703" s="344"/>
      <c r="BL703" s="344"/>
      <c r="BM703" s="344"/>
      <c r="BN703" s="344"/>
      <c r="BO703" s="344"/>
      <c r="BP703" s="344"/>
      <c r="BQ703" s="344"/>
      <c r="BR703" s="344"/>
      <c r="BS703" s="344"/>
      <c r="BT703" s="344"/>
      <c r="BU703" s="344"/>
      <c r="BV703" s="344"/>
      <c r="BW703" s="344"/>
      <c r="BX703" s="344"/>
      <c r="BY703" s="344"/>
      <c r="BZ703" s="344"/>
      <c r="CA703" s="344"/>
      <c r="CB703" s="344"/>
      <c r="CC703" s="344"/>
      <c r="CD703" s="344"/>
      <c r="CE703" s="344"/>
      <c r="CF703" s="344"/>
      <c r="CG703" s="344"/>
      <c r="CH703" s="344"/>
      <c r="CI703" s="344"/>
      <c r="CJ703" s="344"/>
      <c r="CK703" s="344"/>
      <c r="CL703" s="344"/>
      <c r="CM703" s="344"/>
      <c r="CN703" s="344"/>
      <c r="CO703" s="344"/>
      <c r="CP703" s="344"/>
      <c r="CQ703" s="344"/>
      <c r="CR703" s="344"/>
      <c r="CS703" s="344"/>
      <c r="CT703" s="344"/>
      <c r="CU703" s="344"/>
      <c r="CV703" s="344"/>
      <c r="CW703" s="344"/>
      <c r="CX703" s="344"/>
      <c r="CY703" s="344"/>
      <c r="CZ703" s="344"/>
    </row>
    <row r="704" ht="25.15" customHeight="true" x14ac:dyDescent="0.2">
      <c r="C704" s="577"/>
      <c r="D704" s="577"/>
      <c r="E704" s="577"/>
      <c r="F704" s="577"/>
      <c r="G704" s="577"/>
      <c r="H704" s="577"/>
      <c r="I704" s="577"/>
      <c r="J704" s="577"/>
      <c r="K704" s="577"/>
      <c r="L704" s="577"/>
      <c r="M704" s="577"/>
      <c r="N704" s="577"/>
      <c r="O704" s="577"/>
      <c r="P704" s="577"/>
      <c r="Q704" s="577"/>
      <c r="BA704" s="344"/>
      <c r="BB704" s="395"/>
      <c r="BC704" s="344"/>
      <c r="BD704" s="344"/>
      <c r="BE704" s="344"/>
      <c r="BF704" s="344"/>
      <c r="BG704" s="344"/>
      <c r="BH704" s="344"/>
      <c r="BI704" s="344"/>
      <c r="BJ704" s="344"/>
      <c r="BK704" s="344"/>
      <c r="BL704" s="344"/>
      <c r="BM704" s="344"/>
      <c r="BN704" s="344"/>
      <c r="BO704" s="344"/>
      <c r="BP704" s="344"/>
      <c r="BQ704" s="344"/>
      <c r="BR704" s="344"/>
      <c r="BS704" s="344"/>
      <c r="BT704" s="344"/>
      <c r="BU704" s="344"/>
      <c r="BV704" s="344"/>
      <c r="BW704" s="344"/>
      <c r="BX704" s="344"/>
      <c r="BY704" s="344"/>
      <c r="BZ704" s="344"/>
      <c r="CA704" s="344"/>
      <c r="CB704" s="344"/>
      <c r="CC704" s="344"/>
      <c r="CD704" s="344"/>
      <c r="CE704" s="344"/>
      <c r="CF704" s="344"/>
      <c r="CG704" s="344"/>
      <c r="CH704" s="344"/>
      <c r="CI704" s="344"/>
      <c r="CJ704" s="344"/>
      <c r="CK704" s="344"/>
      <c r="CL704" s="344"/>
      <c r="CM704" s="344"/>
      <c r="CN704" s="344"/>
      <c r="CO704" s="344"/>
      <c r="CP704" s="344"/>
      <c r="CQ704" s="344"/>
      <c r="CR704" s="344"/>
      <c r="CS704" s="344"/>
      <c r="CT704" s="344"/>
      <c r="CU704" s="344"/>
      <c r="CV704" s="344"/>
      <c r="CW704" s="344"/>
      <c r="CX704" s="344"/>
      <c r="CY704" s="344"/>
      <c r="CZ704" s="344"/>
    </row>
    <row r="705" ht="25.15" customHeight="true" x14ac:dyDescent="0.2">
      <c r="C705" s="577"/>
      <c r="D705" s="577"/>
      <c r="E705" s="577"/>
      <c r="F705" s="577"/>
      <c r="G705" s="577"/>
      <c r="H705" s="577"/>
      <c r="I705" s="577"/>
      <c r="J705" s="577"/>
      <c r="K705" s="577"/>
      <c r="L705" s="577"/>
      <c r="M705" s="577"/>
      <c r="N705" s="577"/>
      <c r="O705" s="577"/>
      <c r="P705" s="577"/>
      <c r="Q705" s="577"/>
      <c r="BA705" s="344"/>
      <c r="BB705" s="395"/>
      <c r="BC705" s="344"/>
      <c r="BD705" s="344"/>
      <c r="BE705" s="344"/>
      <c r="BF705" s="344"/>
      <c r="BG705" s="344"/>
      <c r="BH705" s="344"/>
      <c r="BI705" s="344"/>
      <c r="BJ705" s="344"/>
      <c r="BK705" s="344"/>
      <c r="BL705" s="344"/>
      <c r="BM705" s="344"/>
      <c r="BN705" s="344"/>
      <c r="BO705" s="344"/>
      <c r="BP705" s="344"/>
      <c r="BQ705" s="344"/>
      <c r="BR705" s="344"/>
      <c r="BS705" s="344"/>
      <c r="BT705" s="344"/>
      <c r="BU705" s="344"/>
      <c r="BV705" s="344"/>
      <c r="BW705" s="344"/>
      <c r="BX705" s="344"/>
      <c r="BY705" s="344"/>
      <c r="BZ705" s="344"/>
      <c r="CA705" s="344"/>
      <c r="CB705" s="344"/>
      <c r="CC705" s="344"/>
      <c r="CD705" s="344"/>
      <c r="CE705" s="344"/>
      <c r="CF705" s="344"/>
      <c r="CG705" s="344"/>
      <c r="CH705" s="344"/>
      <c r="CI705" s="344"/>
      <c r="CJ705" s="344"/>
      <c r="CK705" s="344"/>
      <c r="CL705" s="344"/>
      <c r="CM705" s="344"/>
      <c r="CN705" s="344"/>
      <c r="CO705" s="344"/>
      <c r="CP705" s="344"/>
      <c r="CQ705" s="344"/>
      <c r="CR705" s="344"/>
      <c r="CS705" s="344"/>
      <c r="CT705" s="344"/>
      <c r="CU705" s="344"/>
      <c r="CV705" s="344"/>
      <c r="CW705" s="344"/>
      <c r="CX705" s="344"/>
      <c r="CY705" s="344"/>
      <c r="CZ705" s="344"/>
    </row>
    <row r="706" ht="25.15" customHeight="true" x14ac:dyDescent="0.2">
      <c r="C706" s="577"/>
      <c r="D706" s="577"/>
      <c r="E706" s="577"/>
      <c r="F706" s="577"/>
      <c r="G706" s="577"/>
      <c r="H706" s="577"/>
      <c r="I706" s="577"/>
      <c r="J706" s="577"/>
      <c r="K706" s="577"/>
      <c r="L706" s="577"/>
      <c r="M706" s="577"/>
      <c r="N706" s="577"/>
      <c r="O706" s="577"/>
      <c r="P706" s="577"/>
      <c r="Q706" s="577"/>
      <c r="BA706" s="344"/>
      <c r="BB706" s="395"/>
      <c r="BC706" s="344"/>
      <c r="BD706" s="344"/>
      <c r="BE706" s="344"/>
      <c r="BF706" s="344"/>
      <c r="BG706" s="344"/>
      <c r="BH706" s="344"/>
      <c r="BI706" s="344"/>
      <c r="BJ706" s="344"/>
      <c r="BK706" s="344"/>
      <c r="BL706" s="344"/>
      <c r="BM706" s="344"/>
      <c r="BN706" s="344"/>
      <c r="BO706" s="344"/>
      <c r="BP706" s="344"/>
      <c r="BQ706" s="344"/>
      <c r="BR706" s="344"/>
      <c r="BS706" s="344"/>
      <c r="BT706" s="344"/>
      <c r="BU706" s="344"/>
      <c r="BV706" s="344"/>
      <c r="BW706" s="344"/>
      <c r="BX706" s="344"/>
      <c r="BY706" s="344"/>
      <c r="BZ706" s="344"/>
      <c r="CA706" s="344"/>
      <c r="CB706" s="344"/>
      <c r="CC706" s="344"/>
      <c r="CD706" s="344"/>
      <c r="CE706" s="344"/>
      <c r="CF706" s="344"/>
      <c r="CG706" s="344"/>
      <c r="CH706" s="344"/>
      <c r="CI706" s="344"/>
      <c r="CJ706" s="344"/>
      <c r="CK706" s="344"/>
      <c r="CL706" s="344"/>
      <c r="CM706" s="344"/>
      <c r="CN706" s="344"/>
      <c r="CO706" s="344"/>
      <c r="CP706" s="344"/>
      <c r="CQ706" s="344"/>
      <c r="CR706" s="344"/>
      <c r="CS706" s="344"/>
      <c r="CT706" s="344"/>
      <c r="CU706" s="344"/>
      <c r="CV706" s="344"/>
      <c r="CW706" s="344"/>
      <c r="CX706" s="344"/>
      <c r="CY706" s="344"/>
      <c r="CZ706" s="344"/>
    </row>
    <row r="707" ht="25.15" customHeight="true" x14ac:dyDescent="0.2">
      <c r="C707" s="577"/>
      <c r="D707" s="577"/>
      <c r="E707" s="577"/>
      <c r="F707" s="577"/>
      <c r="G707" s="577"/>
      <c r="H707" s="577"/>
      <c r="I707" s="577"/>
      <c r="J707" s="577"/>
      <c r="K707" s="577"/>
      <c r="L707" s="577"/>
      <c r="M707" s="577"/>
      <c r="N707" s="577"/>
      <c r="O707" s="577"/>
      <c r="P707" s="577"/>
      <c r="Q707" s="577"/>
      <c r="BA707" s="344"/>
      <c r="BB707" s="395"/>
      <c r="BC707" s="344"/>
      <c r="BD707" s="344"/>
      <c r="BE707" s="344"/>
      <c r="BF707" s="344"/>
      <c r="BG707" s="344"/>
      <c r="BH707" s="344"/>
      <c r="BI707" s="344"/>
      <c r="BJ707" s="344"/>
      <c r="BK707" s="344"/>
      <c r="BL707" s="344"/>
      <c r="BM707" s="344"/>
      <c r="BN707" s="344"/>
      <c r="BO707" s="344"/>
      <c r="BP707" s="344"/>
      <c r="BQ707" s="344"/>
      <c r="BR707" s="344"/>
      <c r="BS707" s="344"/>
      <c r="BT707" s="344"/>
      <c r="BU707" s="344"/>
      <c r="BV707" s="344"/>
      <c r="BW707" s="344"/>
      <c r="BX707" s="344"/>
      <c r="BY707" s="344"/>
      <c r="BZ707" s="344"/>
      <c r="CA707" s="344"/>
      <c r="CB707" s="344"/>
      <c r="CC707" s="344"/>
      <c r="CD707" s="344"/>
      <c r="CE707" s="344"/>
      <c r="CF707" s="344"/>
      <c r="CG707" s="344"/>
      <c r="CH707" s="344"/>
      <c r="CI707" s="344"/>
      <c r="CJ707" s="344"/>
      <c r="CK707" s="344"/>
      <c r="CL707" s="344"/>
      <c r="CM707" s="344"/>
      <c r="CN707" s="344"/>
      <c r="CO707" s="344"/>
      <c r="CP707" s="344"/>
      <c r="CQ707" s="344"/>
      <c r="CR707" s="344"/>
      <c r="CS707" s="344"/>
      <c r="CT707" s="344"/>
      <c r="CU707" s="344"/>
      <c r="CV707" s="344"/>
      <c r="CW707" s="344"/>
      <c r="CX707" s="344"/>
      <c r="CY707" s="344"/>
      <c r="CZ707" s="344"/>
    </row>
    <row r="708" ht="25.15" customHeight="true" x14ac:dyDescent="0.2">
      <c r="C708" s="577"/>
      <c r="D708" s="577"/>
      <c r="E708" s="577"/>
      <c r="F708" s="577"/>
      <c r="G708" s="577"/>
      <c r="H708" s="577"/>
      <c r="I708" s="577"/>
      <c r="J708" s="577"/>
      <c r="K708" s="577"/>
      <c r="L708" s="577"/>
      <c r="M708" s="577"/>
      <c r="N708" s="577"/>
      <c r="O708" s="577"/>
      <c r="P708" s="577"/>
      <c r="Q708" s="577"/>
      <c r="BA708" s="344"/>
      <c r="BB708" s="395"/>
      <c r="BC708" s="344"/>
      <c r="BD708" s="344"/>
      <c r="BE708" s="344"/>
      <c r="BF708" s="344"/>
      <c r="BG708" s="344"/>
      <c r="BH708" s="344"/>
      <c r="BI708" s="344"/>
      <c r="BJ708" s="344"/>
      <c r="BK708" s="344"/>
      <c r="BL708" s="344"/>
      <c r="BM708" s="344"/>
      <c r="BN708" s="344"/>
      <c r="BO708" s="344"/>
      <c r="BP708" s="344"/>
      <c r="BQ708" s="344"/>
      <c r="BR708" s="344"/>
      <c r="BS708" s="344"/>
      <c r="BT708" s="344"/>
      <c r="BU708" s="344"/>
      <c r="BV708" s="344"/>
      <c r="BW708" s="344"/>
      <c r="BX708" s="344"/>
      <c r="BY708" s="344"/>
      <c r="BZ708" s="344"/>
      <c r="CA708" s="344"/>
      <c r="CB708" s="344"/>
      <c r="CC708" s="344"/>
      <c r="CD708" s="344"/>
      <c r="CE708" s="344"/>
      <c r="CF708" s="344"/>
      <c r="CG708" s="344"/>
      <c r="CH708" s="344"/>
      <c r="CI708" s="344"/>
      <c r="CJ708" s="344"/>
      <c r="CK708" s="344"/>
      <c r="CL708" s="344"/>
      <c r="CM708" s="344"/>
      <c r="CN708" s="344"/>
      <c r="CO708" s="344"/>
      <c r="CP708" s="344"/>
      <c r="CQ708" s="344"/>
      <c r="CR708" s="344"/>
      <c r="CS708" s="344"/>
      <c r="CT708" s="344"/>
      <c r="CU708" s="344"/>
      <c r="CV708" s="344"/>
      <c r="CW708" s="344"/>
      <c r="CX708" s="344"/>
      <c r="CY708" s="344"/>
      <c r="CZ708" s="344"/>
    </row>
    <row r="709" ht="25.15" customHeight="true" x14ac:dyDescent="0.2">
      <c r="C709" s="577"/>
      <c r="D709" s="577"/>
      <c r="E709" s="577"/>
      <c r="F709" s="577"/>
      <c r="G709" s="577"/>
      <c r="H709" s="577"/>
      <c r="I709" s="577"/>
      <c r="J709" s="577"/>
      <c r="K709" s="577"/>
      <c r="L709" s="577"/>
      <c r="M709" s="577"/>
      <c r="N709" s="577"/>
      <c r="O709" s="577"/>
      <c r="P709" s="577"/>
      <c r="Q709" s="577"/>
      <c r="BA709" s="344"/>
      <c r="BB709" s="395"/>
      <c r="BC709" s="344"/>
      <c r="BD709" s="344"/>
      <c r="BE709" s="344"/>
      <c r="BF709" s="344"/>
      <c r="BG709" s="344"/>
      <c r="BH709" s="344"/>
      <c r="BI709" s="344"/>
      <c r="BJ709" s="344"/>
      <c r="BK709" s="344"/>
      <c r="BL709" s="344"/>
      <c r="BM709" s="344"/>
      <c r="BN709" s="344"/>
      <c r="BO709" s="344"/>
      <c r="BP709" s="344"/>
      <c r="BQ709" s="344"/>
      <c r="BR709" s="344"/>
      <c r="BS709" s="344"/>
      <c r="BT709" s="344"/>
      <c r="BU709" s="344"/>
      <c r="BV709" s="344"/>
      <c r="BW709" s="344"/>
      <c r="BX709" s="344"/>
      <c r="BY709" s="344"/>
      <c r="BZ709" s="344"/>
      <c r="CA709" s="344"/>
      <c r="CB709" s="344"/>
      <c r="CC709" s="344"/>
      <c r="CD709" s="344"/>
      <c r="CE709" s="344"/>
      <c r="CF709" s="344"/>
      <c r="CG709" s="344"/>
      <c r="CH709" s="344"/>
      <c r="CI709" s="344"/>
      <c r="CJ709" s="344"/>
      <c r="CK709" s="344"/>
      <c r="CL709" s="344"/>
      <c r="CM709" s="344"/>
      <c r="CN709" s="344"/>
      <c r="CO709" s="344"/>
      <c r="CP709" s="344"/>
      <c r="CQ709" s="344"/>
      <c r="CR709" s="344"/>
      <c r="CS709" s="344"/>
      <c r="CT709" s="344"/>
      <c r="CU709" s="344"/>
      <c r="CV709" s="344"/>
      <c r="CW709" s="344"/>
      <c r="CX709" s="344"/>
      <c r="CY709" s="344"/>
      <c r="CZ709" s="344"/>
    </row>
    <row r="710" ht="25.15" customHeight="true" x14ac:dyDescent="0.2">
      <c r="C710" s="577"/>
      <c r="D710" s="577"/>
      <c r="E710" s="577"/>
      <c r="F710" s="577"/>
      <c r="G710" s="577"/>
      <c r="H710" s="577"/>
      <c r="I710" s="577"/>
      <c r="J710" s="577"/>
      <c r="K710" s="577"/>
      <c r="L710" s="577"/>
      <c r="M710" s="577"/>
      <c r="N710" s="577"/>
      <c r="O710" s="577"/>
      <c r="P710" s="577"/>
      <c r="Q710" s="577"/>
      <c r="BA710" s="344"/>
      <c r="BB710" s="395"/>
      <c r="BC710" s="344"/>
      <c r="BD710" s="344"/>
      <c r="BE710" s="344"/>
      <c r="BF710" s="344"/>
      <c r="BG710" s="344"/>
      <c r="BH710" s="344"/>
      <c r="BI710" s="344"/>
      <c r="BJ710" s="344"/>
      <c r="BK710" s="344"/>
      <c r="BL710" s="344"/>
      <c r="BM710" s="344"/>
      <c r="BN710" s="344"/>
      <c r="BO710" s="344"/>
      <c r="BP710" s="344"/>
      <c r="BQ710" s="344"/>
      <c r="BR710" s="344"/>
      <c r="BS710" s="344"/>
      <c r="BT710" s="344"/>
      <c r="BU710" s="344"/>
      <c r="BV710" s="344"/>
      <c r="BW710" s="344"/>
      <c r="BX710" s="344"/>
      <c r="BY710" s="344"/>
      <c r="BZ710" s="344"/>
      <c r="CA710" s="344"/>
      <c r="CB710" s="344"/>
      <c r="CC710" s="344"/>
      <c r="CD710" s="344"/>
      <c r="CE710" s="344"/>
      <c r="CF710" s="344"/>
      <c r="CG710" s="344"/>
      <c r="CH710" s="344"/>
      <c r="CI710" s="344"/>
      <c r="CJ710" s="344"/>
      <c r="CK710" s="344"/>
      <c r="CL710" s="344"/>
      <c r="CM710" s="344"/>
      <c r="CN710" s="344"/>
      <c r="CO710" s="344"/>
      <c r="CP710" s="344"/>
      <c r="CQ710" s="344"/>
      <c r="CR710" s="344"/>
      <c r="CS710" s="344"/>
      <c r="CT710" s="344"/>
      <c r="CU710" s="344"/>
      <c r="CV710" s="344"/>
      <c r="CW710" s="344"/>
      <c r="CX710" s="344"/>
      <c r="CY710" s="344"/>
      <c r="CZ710" s="344"/>
    </row>
    <row r="711" ht="25.15" customHeight="true" x14ac:dyDescent="0.2">
      <c r="C711" s="577"/>
      <c r="D711" s="577"/>
      <c r="E711" s="577"/>
      <c r="F711" s="577"/>
      <c r="G711" s="577"/>
      <c r="H711" s="577"/>
      <c r="I711" s="577"/>
      <c r="J711" s="577"/>
      <c r="K711" s="577"/>
      <c r="L711" s="577"/>
      <c r="M711" s="577"/>
      <c r="N711" s="577"/>
      <c r="O711" s="577"/>
      <c r="P711" s="577"/>
      <c r="Q711" s="577"/>
      <c r="BA711" s="344"/>
      <c r="BB711" s="395"/>
      <c r="BC711" s="344"/>
      <c r="BD711" s="344"/>
      <c r="BE711" s="344"/>
      <c r="BF711" s="344"/>
      <c r="BG711" s="344"/>
      <c r="BH711" s="344"/>
      <c r="BI711" s="344"/>
      <c r="BJ711" s="344"/>
      <c r="BK711" s="344"/>
      <c r="BL711" s="344"/>
      <c r="BM711" s="344"/>
      <c r="BN711" s="344"/>
      <c r="BO711" s="344"/>
      <c r="BP711" s="344"/>
      <c r="BQ711" s="344"/>
      <c r="BR711" s="344"/>
      <c r="BS711" s="344"/>
      <c r="BT711" s="344"/>
      <c r="BU711" s="344"/>
      <c r="BV711" s="344"/>
      <c r="BW711" s="344"/>
      <c r="BX711" s="344"/>
      <c r="BY711" s="344"/>
      <c r="BZ711" s="344"/>
      <c r="CA711" s="344"/>
      <c r="CB711" s="344"/>
      <c r="CC711" s="344"/>
      <c r="CD711" s="344"/>
      <c r="CE711" s="344"/>
      <c r="CF711" s="344"/>
      <c r="CG711" s="344"/>
      <c r="CH711" s="344"/>
      <c r="CI711" s="344"/>
      <c r="CJ711" s="344"/>
      <c r="CK711" s="344"/>
      <c r="CL711" s="344"/>
      <c r="CM711" s="344"/>
      <c r="CN711" s="344"/>
      <c r="CO711" s="344"/>
      <c r="CP711" s="344"/>
      <c r="CQ711" s="344"/>
      <c r="CR711" s="344"/>
      <c r="CS711" s="344"/>
      <c r="CT711" s="344"/>
      <c r="CU711" s="344"/>
      <c r="CV711" s="344"/>
      <c r="CW711" s="344"/>
      <c r="CX711" s="344"/>
      <c r="CY711" s="344"/>
      <c r="CZ711" s="344"/>
    </row>
    <row r="712" ht="25.15" customHeight="true" x14ac:dyDescent="0.2">
      <c r="C712" s="577"/>
      <c r="D712" s="577"/>
      <c r="E712" s="577"/>
      <c r="F712" s="577"/>
      <c r="G712" s="577"/>
      <c r="H712" s="577"/>
      <c r="I712" s="577"/>
      <c r="J712" s="577"/>
      <c r="K712" s="577"/>
      <c r="L712" s="577"/>
      <c r="M712" s="577"/>
      <c r="N712" s="577"/>
      <c r="O712" s="577"/>
      <c r="P712" s="577"/>
      <c r="Q712" s="577"/>
      <c r="BA712" s="344"/>
      <c r="BB712" s="395"/>
      <c r="BC712" s="344"/>
      <c r="BD712" s="344"/>
      <c r="BE712" s="344"/>
      <c r="BF712" s="344"/>
      <c r="BG712" s="344"/>
      <c r="BH712" s="344"/>
      <c r="BI712" s="344"/>
      <c r="BJ712" s="344"/>
      <c r="BK712" s="344"/>
      <c r="BL712" s="344"/>
      <c r="BM712" s="344"/>
      <c r="BN712" s="344"/>
      <c r="BO712" s="344"/>
      <c r="BP712" s="344"/>
      <c r="BQ712" s="344"/>
      <c r="BR712" s="344"/>
      <c r="BS712" s="344"/>
      <c r="BT712" s="344"/>
      <c r="BU712" s="344"/>
      <c r="BV712" s="344"/>
      <c r="BW712" s="344"/>
      <c r="BX712" s="344"/>
      <c r="BY712" s="344"/>
      <c r="BZ712" s="344"/>
      <c r="CA712" s="344"/>
      <c r="CB712" s="344"/>
      <c r="CC712" s="344"/>
      <c r="CD712" s="344"/>
      <c r="CE712" s="344"/>
      <c r="CF712" s="344"/>
      <c r="CG712" s="344"/>
      <c r="CH712" s="344"/>
      <c r="CI712" s="344"/>
      <c r="CJ712" s="344"/>
      <c r="CK712" s="344"/>
      <c r="CL712" s="344"/>
      <c r="CM712" s="344"/>
      <c r="CN712" s="344"/>
      <c r="CO712" s="344"/>
      <c r="CP712" s="344"/>
      <c r="CQ712" s="344"/>
      <c r="CR712" s="344"/>
      <c r="CS712" s="344"/>
      <c r="CT712" s="344"/>
      <c r="CU712" s="344"/>
      <c r="CV712" s="344"/>
      <c r="CW712" s="344"/>
      <c r="CX712" s="344"/>
      <c r="CY712" s="344"/>
      <c r="CZ712" s="344"/>
    </row>
    <row r="713" ht="25.15" customHeight="true" x14ac:dyDescent="0.2">
      <c r="C713" s="577"/>
      <c r="D713" s="577"/>
      <c r="E713" s="577"/>
      <c r="F713" s="577"/>
      <c r="G713" s="577"/>
      <c r="H713" s="577"/>
      <c r="I713" s="577"/>
      <c r="J713" s="577"/>
      <c r="K713" s="577"/>
      <c r="L713" s="577"/>
      <c r="M713" s="577"/>
      <c r="N713" s="577"/>
      <c r="O713" s="577"/>
      <c r="P713" s="577"/>
      <c r="Q713" s="577"/>
      <c r="BA713" s="344"/>
      <c r="BB713" s="395"/>
      <c r="BC713" s="344"/>
      <c r="BD713" s="344"/>
      <c r="BE713" s="344"/>
      <c r="BF713" s="344"/>
      <c r="BG713" s="344"/>
      <c r="BH713" s="344"/>
      <c r="BI713" s="344"/>
      <c r="BJ713" s="344"/>
      <c r="BK713" s="344"/>
      <c r="BL713" s="344"/>
      <c r="BM713" s="344"/>
      <c r="BN713" s="344"/>
      <c r="BO713" s="344"/>
      <c r="BP713" s="344"/>
      <c r="BQ713" s="344"/>
      <c r="BR713" s="344"/>
      <c r="BS713" s="344"/>
      <c r="BT713" s="344"/>
      <c r="BU713" s="344"/>
      <c r="BV713" s="344"/>
      <c r="BW713" s="344"/>
      <c r="BX713" s="344"/>
      <c r="BY713" s="344"/>
      <c r="BZ713" s="344"/>
      <c r="CA713" s="344"/>
      <c r="CB713" s="344"/>
      <c r="CC713" s="344"/>
      <c r="CD713" s="344"/>
      <c r="CE713" s="344"/>
      <c r="CF713" s="344"/>
      <c r="CG713" s="344"/>
      <c r="CH713" s="344"/>
      <c r="CI713" s="344"/>
      <c r="CJ713" s="344"/>
      <c r="CK713" s="344"/>
      <c r="CL713" s="344"/>
      <c r="CM713" s="344"/>
      <c r="CN713" s="344"/>
      <c r="CO713" s="344"/>
      <c r="CP713" s="344"/>
      <c r="CQ713" s="344"/>
      <c r="CR713" s="344"/>
      <c r="CS713" s="344"/>
      <c r="CT713" s="344"/>
      <c r="CU713" s="344"/>
      <c r="CV713" s="344"/>
      <c r="CW713" s="344"/>
      <c r="CX713" s="344"/>
      <c r="CY713" s="344"/>
      <c r="CZ713" s="344"/>
    </row>
    <row r="714" ht="25.15" customHeight="true" x14ac:dyDescent="0.2">
      <c r="C714" s="577"/>
      <c r="D714" s="577"/>
      <c r="E714" s="577"/>
      <c r="F714" s="577"/>
      <c r="G714" s="577"/>
      <c r="H714" s="577"/>
      <c r="I714" s="577"/>
      <c r="J714" s="577"/>
      <c r="K714" s="577"/>
      <c r="L714" s="577"/>
      <c r="M714" s="577"/>
      <c r="N714" s="577"/>
      <c r="O714" s="577"/>
      <c r="P714" s="577"/>
      <c r="Q714" s="577"/>
      <c r="BA714" s="344"/>
      <c r="BB714" s="395"/>
      <c r="BC714" s="344"/>
      <c r="BD714" s="344"/>
      <c r="BE714" s="344"/>
      <c r="BF714" s="344"/>
      <c r="BG714" s="344"/>
      <c r="BH714" s="344"/>
      <c r="BI714" s="344"/>
      <c r="BJ714" s="344"/>
      <c r="BK714" s="344"/>
      <c r="BL714" s="344"/>
      <c r="BM714" s="344"/>
      <c r="BN714" s="344"/>
      <c r="BO714" s="344"/>
      <c r="BP714" s="344"/>
      <c r="BQ714" s="344"/>
      <c r="BR714" s="344"/>
      <c r="BS714" s="344"/>
      <c r="BT714" s="344"/>
      <c r="BU714" s="344"/>
      <c r="BV714" s="344"/>
      <c r="BW714" s="344"/>
      <c r="BX714" s="344"/>
      <c r="BY714" s="344"/>
      <c r="BZ714" s="344"/>
      <c r="CA714" s="344"/>
      <c r="CB714" s="344"/>
      <c r="CC714" s="344"/>
      <c r="CD714" s="344"/>
      <c r="CE714" s="344"/>
      <c r="CF714" s="344"/>
      <c r="CG714" s="344"/>
      <c r="CH714" s="344"/>
      <c r="CI714" s="344"/>
      <c r="CJ714" s="344"/>
      <c r="CK714" s="344"/>
      <c r="CL714" s="344"/>
      <c r="CM714" s="344"/>
      <c r="CN714" s="344"/>
      <c r="CO714" s="344"/>
      <c r="CP714" s="344"/>
      <c r="CQ714" s="344"/>
      <c r="CR714" s="344"/>
      <c r="CS714" s="344"/>
      <c r="CT714" s="344"/>
      <c r="CU714" s="344"/>
      <c r="CV714" s="344"/>
      <c r="CW714" s="344"/>
      <c r="CX714" s="344"/>
      <c r="CY714" s="344"/>
      <c r="CZ714" s="344"/>
    </row>
    <row r="715" ht="25.15" customHeight="true" x14ac:dyDescent="0.2">
      <c r="C715" s="577"/>
      <c r="D715" s="577"/>
      <c r="E715" s="577"/>
      <c r="F715" s="577"/>
      <c r="G715" s="577"/>
      <c r="H715" s="577"/>
      <c r="I715" s="577"/>
      <c r="J715" s="577"/>
      <c r="K715" s="577"/>
      <c r="L715" s="577"/>
      <c r="M715" s="577"/>
      <c r="N715" s="577"/>
      <c r="O715" s="577"/>
      <c r="P715" s="577"/>
      <c r="Q715" s="577"/>
      <c r="BA715" s="344"/>
      <c r="BB715" s="395"/>
      <c r="BC715" s="344"/>
      <c r="BD715" s="344"/>
      <c r="BE715" s="344"/>
      <c r="BF715" s="344"/>
      <c r="BG715" s="344"/>
      <c r="BH715" s="344"/>
      <c r="BI715" s="344"/>
      <c r="BJ715" s="344"/>
      <c r="BK715" s="344"/>
      <c r="BL715" s="344"/>
      <c r="BM715" s="344"/>
      <c r="BN715" s="344"/>
      <c r="BO715" s="344"/>
      <c r="BP715" s="344"/>
      <c r="BQ715" s="344"/>
      <c r="BR715" s="344"/>
      <c r="BS715" s="344"/>
      <c r="BT715" s="344"/>
      <c r="BU715" s="344"/>
      <c r="BV715" s="344"/>
      <c r="BW715" s="344"/>
      <c r="BX715" s="344"/>
      <c r="BY715" s="344"/>
      <c r="BZ715" s="344"/>
      <c r="CA715" s="344"/>
      <c r="CB715" s="344"/>
      <c r="CC715" s="344"/>
      <c r="CD715" s="344"/>
      <c r="CE715" s="344"/>
      <c r="CF715" s="344"/>
      <c r="CG715" s="344"/>
      <c r="CH715" s="344"/>
      <c r="CI715" s="344"/>
      <c r="CJ715" s="344"/>
      <c r="CK715" s="344"/>
      <c r="CL715" s="344"/>
      <c r="CM715" s="344"/>
      <c r="CN715" s="344"/>
      <c r="CO715" s="344"/>
      <c r="CP715" s="344"/>
      <c r="CQ715" s="344"/>
      <c r="CR715" s="344"/>
      <c r="CS715" s="344"/>
      <c r="CT715" s="344"/>
      <c r="CU715" s="344"/>
      <c r="CV715" s="344"/>
      <c r="CW715" s="344"/>
      <c r="CX715" s="344"/>
      <c r="CY715" s="344"/>
      <c r="CZ715" s="344"/>
    </row>
    <row r="716" ht="25.15" customHeight="true" x14ac:dyDescent="0.2">
      <c r="C716" s="577"/>
      <c r="D716" s="577"/>
      <c r="E716" s="577"/>
      <c r="F716" s="577"/>
      <c r="G716" s="577"/>
      <c r="H716" s="577"/>
      <c r="I716" s="577"/>
      <c r="J716" s="577"/>
      <c r="K716" s="577"/>
      <c r="L716" s="577"/>
      <c r="M716" s="577"/>
      <c r="N716" s="577"/>
      <c r="O716" s="577"/>
      <c r="P716" s="577"/>
      <c r="Q716" s="577"/>
      <c r="BA716" s="344"/>
      <c r="BB716" s="395"/>
      <c r="BC716" s="344"/>
      <c r="BD716" s="344"/>
      <c r="BE716" s="344"/>
      <c r="BF716" s="344"/>
      <c r="BG716" s="344"/>
      <c r="BH716" s="344"/>
      <c r="BI716" s="344"/>
      <c r="BJ716" s="344"/>
      <c r="BK716" s="344"/>
      <c r="BL716" s="344"/>
      <c r="BM716" s="344"/>
      <c r="BN716" s="344"/>
      <c r="BO716" s="344"/>
      <c r="BP716" s="344"/>
      <c r="BQ716" s="344"/>
      <c r="BR716" s="344"/>
      <c r="BS716" s="344"/>
      <c r="BT716" s="344"/>
      <c r="BU716" s="344"/>
      <c r="BV716" s="344"/>
      <c r="BW716" s="344"/>
      <c r="BX716" s="344"/>
      <c r="BY716" s="344"/>
      <c r="BZ716" s="344"/>
      <c r="CA716" s="344"/>
      <c r="CB716" s="344"/>
      <c r="CC716" s="344"/>
      <c r="CD716" s="344"/>
      <c r="CE716" s="344"/>
      <c r="CF716" s="344"/>
      <c r="CG716" s="344"/>
      <c r="CH716" s="344"/>
      <c r="CI716" s="344"/>
      <c r="CJ716" s="344"/>
      <c r="CK716" s="344"/>
      <c r="CL716" s="344"/>
      <c r="CM716" s="344"/>
      <c r="CN716" s="344"/>
      <c r="CO716" s="344"/>
      <c r="CP716" s="344"/>
      <c r="CQ716" s="344"/>
      <c r="CR716" s="344"/>
      <c r="CS716" s="344"/>
      <c r="CT716" s="344"/>
      <c r="CU716" s="344"/>
      <c r="CV716" s="344"/>
      <c r="CW716" s="344"/>
      <c r="CX716" s="344"/>
      <c r="CY716" s="344"/>
      <c r="CZ716" s="344"/>
    </row>
    <row r="717" ht="25.15" customHeight="true" x14ac:dyDescent="0.2">
      <c r="C717" s="577"/>
      <c r="D717" s="577"/>
      <c r="E717" s="577"/>
      <c r="F717" s="577"/>
      <c r="G717" s="577"/>
      <c r="H717" s="577"/>
      <c r="I717" s="577"/>
      <c r="J717" s="577"/>
      <c r="K717" s="577"/>
      <c r="L717" s="577"/>
      <c r="M717" s="577"/>
      <c r="N717" s="577"/>
      <c r="O717" s="577"/>
      <c r="P717" s="577"/>
      <c r="Q717" s="577"/>
      <c r="BA717" s="344"/>
      <c r="BB717" s="395"/>
      <c r="BC717" s="344"/>
      <c r="BD717" s="344"/>
      <c r="BE717" s="344"/>
      <c r="BF717" s="344"/>
      <c r="BG717" s="344"/>
      <c r="BH717" s="344"/>
      <c r="BI717" s="344"/>
      <c r="BJ717" s="344"/>
      <c r="BK717" s="344"/>
      <c r="BL717" s="344"/>
      <c r="BM717" s="344"/>
      <c r="BN717" s="344"/>
      <c r="BO717" s="344"/>
      <c r="BP717" s="344"/>
      <c r="BQ717" s="344"/>
      <c r="BR717" s="344"/>
      <c r="BS717" s="344"/>
      <c r="BT717" s="344"/>
      <c r="BU717" s="344"/>
      <c r="BV717" s="344"/>
      <c r="BW717" s="344"/>
      <c r="BX717" s="344"/>
      <c r="BY717" s="344"/>
      <c r="BZ717" s="344"/>
      <c r="CA717" s="344"/>
      <c r="CB717" s="344"/>
      <c r="CC717" s="344"/>
      <c r="CD717" s="344"/>
      <c r="CE717" s="344"/>
      <c r="CF717" s="344"/>
      <c r="CG717" s="344"/>
      <c r="CH717" s="344"/>
      <c r="CI717" s="344"/>
      <c r="CJ717" s="344"/>
      <c r="CK717" s="344"/>
      <c r="CL717" s="344"/>
      <c r="CM717" s="344"/>
      <c r="CN717" s="344"/>
      <c r="CO717" s="344"/>
      <c r="CP717" s="344"/>
      <c r="CQ717" s="344"/>
      <c r="CR717" s="344"/>
      <c r="CS717" s="344"/>
      <c r="CT717" s="344"/>
      <c r="CU717" s="344"/>
      <c r="CV717" s="344"/>
      <c r="CW717" s="344"/>
      <c r="CX717" s="344"/>
      <c r="CY717" s="344"/>
      <c r="CZ717" s="344"/>
    </row>
    <row r="718" ht="25.15" customHeight="true" x14ac:dyDescent="0.2">
      <c r="C718" s="577"/>
      <c r="D718" s="577"/>
      <c r="E718" s="577"/>
      <c r="F718" s="577"/>
      <c r="G718" s="577"/>
      <c r="H718" s="577"/>
      <c r="I718" s="577"/>
      <c r="J718" s="577"/>
      <c r="K718" s="577"/>
      <c r="L718" s="577"/>
      <c r="M718" s="577"/>
      <c r="N718" s="577"/>
      <c r="O718" s="577"/>
      <c r="P718" s="577"/>
      <c r="Q718" s="577"/>
      <c r="BA718" s="344"/>
      <c r="BB718" s="395"/>
      <c r="BC718" s="344"/>
      <c r="BD718" s="344"/>
      <c r="BE718" s="344"/>
      <c r="BF718" s="344"/>
      <c r="BG718" s="344"/>
      <c r="BH718" s="344"/>
      <c r="BI718" s="344"/>
      <c r="BJ718" s="344"/>
      <c r="BK718" s="344"/>
      <c r="BL718" s="344"/>
      <c r="BM718" s="344"/>
      <c r="BN718" s="344"/>
      <c r="BO718" s="344"/>
      <c r="BP718" s="344"/>
      <c r="BQ718" s="344"/>
      <c r="BR718" s="344"/>
      <c r="BS718" s="344"/>
      <c r="BT718" s="344"/>
      <c r="BU718" s="344"/>
      <c r="BV718" s="344"/>
      <c r="BW718" s="344"/>
      <c r="BX718" s="344"/>
      <c r="BY718" s="344"/>
      <c r="BZ718" s="344"/>
      <c r="CA718" s="344"/>
      <c r="CB718" s="344"/>
      <c r="CC718" s="344"/>
      <c r="CD718" s="344"/>
      <c r="CE718" s="344"/>
      <c r="CF718" s="344"/>
      <c r="CG718" s="344"/>
      <c r="CH718" s="344"/>
      <c r="CI718" s="344"/>
      <c r="CJ718" s="344"/>
      <c r="CK718" s="344"/>
      <c r="CL718" s="344"/>
      <c r="CM718" s="344"/>
      <c r="CN718" s="344"/>
      <c r="CO718" s="344"/>
      <c r="CP718" s="344"/>
      <c r="CQ718" s="344"/>
      <c r="CR718" s="344"/>
      <c r="CS718" s="344"/>
      <c r="CT718" s="344"/>
      <c r="CU718" s="344"/>
      <c r="CV718" s="344"/>
      <c r="CW718" s="344"/>
      <c r="CX718" s="344"/>
      <c r="CY718" s="344"/>
      <c r="CZ718" s="344"/>
    </row>
    <row r="719" ht="25.15" customHeight="true" x14ac:dyDescent="0.2">
      <c r="C719" s="577"/>
      <c r="D719" s="577"/>
      <c r="E719" s="577"/>
      <c r="F719" s="577"/>
      <c r="G719" s="577"/>
      <c r="H719" s="577"/>
      <c r="I719" s="577"/>
      <c r="J719" s="577"/>
      <c r="K719" s="577"/>
      <c r="L719" s="577"/>
      <c r="M719" s="577"/>
      <c r="N719" s="577"/>
      <c r="O719" s="577"/>
      <c r="P719" s="577"/>
      <c r="Q719" s="577"/>
      <c r="BA719" s="344"/>
      <c r="BB719" s="395"/>
      <c r="BC719" s="344"/>
      <c r="BD719" s="344"/>
      <c r="BE719" s="344"/>
      <c r="BF719" s="344"/>
      <c r="BG719" s="344"/>
      <c r="BH719" s="344"/>
      <c r="BI719" s="344"/>
      <c r="BJ719" s="344"/>
      <c r="BK719" s="344"/>
      <c r="BL719" s="344"/>
      <c r="BM719" s="344"/>
      <c r="BN719" s="344"/>
      <c r="BO719" s="344"/>
      <c r="BP719" s="344"/>
      <c r="BQ719" s="344"/>
      <c r="BR719" s="344"/>
      <c r="BS719" s="344"/>
      <c r="BT719" s="344"/>
      <c r="BU719" s="344"/>
      <c r="BV719" s="344"/>
      <c r="BW719" s="344"/>
      <c r="BX719" s="344"/>
      <c r="BY719" s="344"/>
      <c r="BZ719" s="344"/>
      <c r="CA719" s="344"/>
      <c r="CB719" s="344"/>
      <c r="CC719" s="344"/>
      <c r="CD719" s="344"/>
      <c r="CE719" s="344"/>
      <c r="CF719" s="344"/>
      <c r="CG719" s="344"/>
      <c r="CH719" s="344"/>
      <c r="CI719" s="344"/>
      <c r="CJ719" s="344"/>
      <c r="CK719" s="344"/>
      <c r="CL719" s="344"/>
      <c r="CM719" s="344"/>
      <c r="CN719" s="344"/>
      <c r="CO719" s="344"/>
      <c r="CP719" s="344"/>
      <c r="CQ719" s="344"/>
      <c r="CR719" s="344"/>
      <c r="CS719" s="344"/>
      <c r="CT719" s="344"/>
      <c r="CU719" s="344"/>
      <c r="CV719" s="344"/>
      <c r="CW719" s="344"/>
      <c r="CX719" s="344"/>
      <c r="CY719" s="344"/>
      <c r="CZ719" s="344"/>
    </row>
    <row r="720" ht="25.15" customHeight="true" x14ac:dyDescent="0.2">
      <c r="C720" s="577"/>
      <c r="D720" s="577"/>
      <c r="E720" s="577"/>
      <c r="F720" s="577"/>
      <c r="G720" s="577"/>
      <c r="H720" s="577"/>
      <c r="I720" s="577"/>
      <c r="J720" s="577"/>
      <c r="K720" s="577"/>
      <c r="L720" s="577"/>
      <c r="M720" s="577"/>
      <c r="N720" s="577"/>
      <c r="O720" s="577"/>
      <c r="P720" s="577"/>
      <c r="Q720" s="577"/>
      <c r="BA720" s="344"/>
      <c r="BB720" s="395"/>
      <c r="BC720" s="344"/>
      <c r="BD720" s="344"/>
      <c r="BE720" s="344"/>
      <c r="BF720" s="344"/>
      <c r="BG720" s="344"/>
      <c r="BH720" s="344"/>
      <c r="BI720" s="344"/>
      <c r="BJ720" s="344"/>
      <c r="BK720" s="344"/>
      <c r="BL720" s="344"/>
      <c r="BM720" s="344"/>
      <c r="BN720" s="344"/>
      <c r="BO720" s="344"/>
      <c r="BP720" s="344"/>
      <c r="BQ720" s="344"/>
      <c r="BR720" s="344"/>
      <c r="BS720" s="344"/>
      <c r="BT720" s="344"/>
      <c r="BU720" s="344"/>
      <c r="BV720" s="344"/>
      <c r="BW720" s="344"/>
      <c r="BX720" s="344"/>
      <c r="BY720" s="344"/>
      <c r="BZ720" s="344"/>
      <c r="CA720" s="344"/>
      <c r="CB720" s="344"/>
      <c r="CC720" s="344"/>
      <c r="CD720" s="344"/>
      <c r="CE720" s="344"/>
      <c r="CF720" s="344"/>
      <c r="CG720" s="344"/>
      <c r="CH720" s="344"/>
      <c r="CI720" s="344"/>
      <c r="CJ720" s="344"/>
      <c r="CK720" s="344"/>
      <c r="CL720" s="344"/>
      <c r="CM720" s="344"/>
      <c r="CN720" s="344"/>
      <c r="CO720" s="344"/>
      <c r="CP720" s="344"/>
      <c r="CQ720" s="344"/>
      <c r="CR720" s="344"/>
      <c r="CS720" s="344"/>
      <c r="CT720" s="344"/>
      <c r="CU720" s="344"/>
      <c r="CV720" s="344"/>
      <c r="CW720" s="344"/>
      <c r="CX720" s="344"/>
      <c r="CY720" s="344"/>
      <c r="CZ720" s="344"/>
    </row>
    <row r="721" ht="25.15" customHeight="true" x14ac:dyDescent="0.2">
      <c r="C721" s="577"/>
      <c r="D721" s="577"/>
      <c r="E721" s="577"/>
      <c r="F721" s="577"/>
      <c r="G721" s="577"/>
      <c r="H721" s="577"/>
      <c r="I721" s="577"/>
      <c r="J721" s="577"/>
      <c r="K721" s="577"/>
      <c r="L721" s="577"/>
      <c r="M721" s="577"/>
      <c r="N721" s="577"/>
      <c r="O721" s="577"/>
      <c r="P721" s="577"/>
      <c r="Q721" s="577"/>
      <c r="BA721" s="344"/>
      <c r="BB721" s="395"/>
      <c r="BC721" s="344"/>
      <c r="BD721" s="344"/>
      <c r="BE721" s="344"/>
      <c r="BF721" s="344"/>
      <c r="BG721" s="344"/>
      <c r="BH721" s="344"/>
      <c r="BI721" s="344"/>
      <c r="BJ721" s="344"/>
      <c r="BK721" s="344"/>
      <c r="BL721" s="344"/>
      <c r="BM721" s="344"/>
      <c r="BN721" s="344"/>
      <c r="BO721" s="344"/>
      <c r="BP721" s="344"/>
      <c r="BQ721" s="344"/>
      <c r="BR721" s="344"/>
      <c r="BS721" s="344"/>
      <c r="BT721" s="344"/>
      <c r="BU721" s="344"/>
      <c r="BV721" s="344"/>
      <c r="BW721" s="344"/>
      <c r="BX721" s="344"/>
      <c r="BY721" s="344"/>
      <c r="BZ721" s="344"/>
      <c r="CA721" s="344"/>
      <c r="CB721" s="344"/>
      <c r="CC721" s="344"/>
      <c r="CD721" s="344"/>
      <c r="CE721" s="344"/>
      <c r="CF721" s="344"/>
      <c r="CG721" s="344"/>
      <c r="CH721" s="344"/>
      <c r="CI721" s="344"/>
      <c r="CJ721" s="344"/>
      <c r="CK721" s="344"/>
      <c r="CL721" s="344"/>
      <c r="CM721" s="344"/>
      <c r="CN721" s="344"/>
      <c r="CO721" s="344"/>
      <c r="CP721" s="344"/>
      <c r="CQ721" s="344"/>
      <c r="CR721" s="344"/>
      <c r="CS721" s="344"/>
      <c r="CT721" s="344"/>
      <c r="CU721" s="344"/>
      <c r="CV721" s="344"/>
      <c r="CW721" s="344"/>
      <c r="CX721" s="344"/>
      <c r="CY721" s="344"/>
      <c r="CZ721" s="344"/>
    </row>
    <row r="722" ht="25.15" customHeight="true" x14ac:dyDescent="0.2">
      <c r="C722" s="577"/>
      <c r="D722" s="577"/>
      <c r="E722" s="577"/>
      <c r="F722" s="577"/>
      <c r="G722" s="577"/>
      <c r="H722" s="577"/>
      <c r="I722" s="577"/>
      <c r="J722" s="577"/>
      <c r="K722" s="577"/>
      <c r="L722" s="577"/>
      <c r="M722" s="577"/>
      <c r="N722" s="577"/>
      <c r="O722" s="577"/>
      <c r="P722" s="577"/>
      <c r="Q722" s="577"/>
      <c r="BA722" s="344"/>
      <c r="BB722" s="395"/>
      <c r="BC722" s="344"/>
      <c r="BD722" s="344"/>
      <c r="BE722" s="344"/>
      <c r="BF722" s="344"/>
      <c r="BG722" s="344"/>
      <c r="BH722" s="344"/>
      <c r="BI722" s="344"/>
      <c r="BJ722" s="344"/>
      <c r="BK722" s="344"/>
      <c r="BL722" s="344"/>
      <c r="BM722" s="344"/>
      <c r="BN722" s="344"/>
      <c r="BO722" s="344"/>
      <c r="BP722" s="344"/>
      <c r="BQ722" s="344"/>
      <c r="BR722" s="344"/>
      <c r="BS722" s="344"/>
      <c r="BT722" s="344"/>
      <c r="BU722" s="344"/>
      <c r="BV722" s="344"/>
      <c r="BW722" s="344"/>
      <c r="BX722" s="344"/>
      <c r="BY722" s="344"/>
      <c r="BZ722" s="344"/>
      <c r="CA722" s="344"/>
      <c r="CB722" s="344"/>
      <c r="CC722" s="344"/>
      <c r="CD722" s="344"/>
      <c r="CE722" s="344"/>
      <c r="CF722" s="344"/>
      <c r="CG722" s="344"/>
      <c r="CH722" s="344"/>
      <c r="CI722" s="344"/>
      <c r="CJ722" s="344"/>
      <c r="CK722" s="344"/>
      <c r="CL722" s="344"/>
      <c r="CM722" s="344"/>
      <c r="CN722" s="344"/>
      <c r="CO722" s="344"/>
      <c r="CP722" s="344"/>
      <c r="CQ722" s="344"/>
      <c r="CR722" s="344"/>
      <c r="CS722" s="344"/>
      <c r="CT722" s="344"/>
      <c r="CU722" s="344"/>
      <c r="CV722" s="344"/>
      <c r="CW722" s="344"/>
      <c r="CX722" s="344"/>
      <c r="CY722" s="344"/>
      <c r="CZ722" s="344"/>
    </row>
    <row r="723" ht="25.15" customHeight="true" x14ac:dyDescent="0.2">
      <c r="C723" s="577"/>
      <c r="D723" s="577"/>
      <c r="E723" s="577"/>
      <c r="F723" s="577"/>
      <c r="G723" s="577"/>
      <c r="H723" s="577"/>
      <c r="I723" s="577"/>
      <c r="J723" s="577"/>
      <c r="K723" s="577"/>
      <c r="L723" s="577"/>
      <c r="M723" s="577"/>
      <c r="N723" s="577"/>
      <c r="O723" s="577"/>
      <c r="P723" s="577"/>
      <c r="Q723" s="577"/>
      <c r="BA723" s="344"/>
      <c r="BB723" s="395"/>
      <c r="BC723" s="344"/>
      <c r="BD723" s="344"/>
      <c r="BE723" s="344"/>
      <c r="BF723" s="344"/>
      <c r="BG723" s="344"/>
      <c r="BH723" s="344"/>
      <c r="BI723" s="344"/>
      <c r="BJ723" s="344"/>
      <c r="BK723" s="344"/>
      <c r="BL723" s="344"/>
      <c r="BM723" s="344"/>
      <c r="BN723" s="344"/>
      <c r="BO723" s="344"/>
      <c r="BP723" s="344"/>
      <c r="BQ723" s="344"/>
      <c r="BR723" s="344"/>
      <c r="BS723" s="344"/>
      <c r="BT723" s="344"/>
      <c r="BU723" s="344"/>
      <c r="BV723" s="344"/>
      <c r="BW723" s="344"/>
      <c r="BX723" s="344"/>
      <c r="BY723" s="344"/>
      <c r="BZ723" s="344"/>
      <c r="CA723" s="344"/>
      <c r="CB723" s="344"/>
      <c r="CC723" s="344"/>
      <c r="CD723" s="344"/>
      <c r="CE723" s="344"/>
      <c r="CF723" s="344"/>
      <c r="CG723" s="344"/>
      <c r="CH723" s="344"/>
      <c r="CI723" s="344"/>
      <c r="CJ723" s="344"/>
      <c r="CK723" s="344"/>
      <c r="CL723" s="344"/>
      <c r="CM723" s="344"/>
      <c r="CN723" s="344"/>
      <c r="CO723" s="344"/>
      <c r="CP723" s="344"/>
      <c r="CQ723" s="344"/>
      <c r="CR723" s="344"/>
      <c r="CS723" s="344"/>
      <c r="CT723" s="344"/>
      <c r="CU723" s="344"/>
      <c r="CV723" s="344"/>
      <c r="CW723" s="344"/>
      <c r="CX723" s="344"/>
      <c r="CY723" s="344"/>
      <c r="CZ723" s="344"/>
    </row>
    <row r="724" ht="25.15" customHeight="true" x14ac:dyDescent="0.2">
      <c r="C724" s="577"/>
      <c r="D724" s="577"/>
      <c r="E724" s="577"/>
      <c r="F724" s="577"/>
      <c r="G724" s="577"/>
      <c r="H724" s="577"/>
      <c r="I724" s="577"/>
      <c r="J724" s="577"/>
      <c r="K724" s="577"/>
      <c r="L724" s="577"/>
      <c r="M724" s="577"/>
      <c r="N724" s="577"/>
      <c r="O724" s="577"/>
      <c r="P724" s="577"/>
      <c r="Q724" s="577"/>
      <c r="BA724" s="344"/>
      <c r="BB724" s="395"/>
      <c r="BC724" s="344"/>
      <c r="BD724" s="344"/>
      <c r="BE724" s="344"/>
      <c r="BF724" s="344"/>
      <c r="BG724" s="344"/>
      <c r="BH724" s="344"/>
      <c r="BI724" s="344"/>
      <c r="BJ724" s="344"/>
      <c r="BK724" s="344"/>
      <c r="BL724" s="344"/>
      <c r="BM724" s="344"/>
      <c r="BN724" s="344"/>
      <c r="BO724" s="344"/>
      <c r="BP724" s="344"/>
      <c r="BQ724" s="344"/>
      <c r="BR724" s="344"/>
      <c r="BS724" s="344"/>
      <c r="BT724" s="344"/>
      <c r="BU724" s="344"/>
      <c r="BV724" s="344"/>
      <c r="BW724" s="344"/>
      <c r="BX724" s="344"/>
      <c r="BY724" s="344"/>
      <c r="BZ724" s="344"/>
      <c r="CA724" s="344"/>
      <c r="CB724" s="344"/>
      <c r="CC724" s="344"/>
      <c r="CD724" s="344"/>
      <c r="CE724" s="344"/>
      <c r="CF724" s="344"/>
      <c r="CG724" s="344"/>
      <c r="CH724" s="344"/>
      <c r="CI724" s="344"/>
      <c r="CJ724" s="344"/>
      <c r="CK724" s="344"/>
      <c r="CL724" s="344"/>
      <c r="CM724" s="344"/>
      <c r="CN724" s="344"/>
      <c r="CO724" s="344"/>
      <c r="CP724" s="344"/>
      <c r="CQ724" s="344"/>
      <c r="CR724" s="344"/>
      <c r="CS724" s="344"/>
      <c r="CT724" s="344"/>
      <c r="CU724" s="344"/>
      <c r="CV724" s="344"/>
      <c r="CW724" s="344"/>
      <c r="CX724" s="344"/>
      <c r="CY724" s="344"/>
      <c r="CZ724" s="344"/>
    </row>
    <row r="725" ht="25.15" customHeight="true" x14ac:dyDescent="0.2">
      <c r="C725" s="577"/>
      <c r="D725" s="577"/>
      <c r="E725" s="577"/>
      <c r="F725" s="577"/>
      <c r="G725" s="577"/>
      <c r="H725" s="577"/>
      <c r="I725" s="577"/>
      <c r="J725" s="577"/>
      <c r="K725" s="577"/>
      <c r="L725" s="577"/>
      <c r="M725" s="577"/>
      <c r="N725" s="577"/>
      <c r="O725" s="577"/>
      <c r="P725" s="577"/>
      <c r="Q725" s="577"/>
      <c r="BA725" s="344"/>
      <c r="BB725" s="395"/>
      <c r="BC725" s="344"/>
      <c r="BD725" s="344"/>
      <c r="BE725" s="344"/>
      <c r="BF725" s="344"/>
      <c r="BG725" s="344"/>
      <c r="BH725" s="344"/>
      <c r="BI725" s="344"/>
      <c r="BJ725" s="344"/>
      <c r="BK725" s="344"/>
      <c r="BL725" s="344"/>
      <c r="BM725" s="344"/>
      <c r="BN725" s="344"/>
      <c r="BO725" s="344"/>
      <c r="BP725" s="344"/>
      <c r="BQ725" s="344"/>
      <c r="BR725" s="344"/>
      <c r="BS725" s="344"/>
      <c r="BT725" s="344"/>
      <c r="BU725" s="344"/>
      <c r="BV725" s="344"/>
      <c r="BW725" s="344"/>
      <c r="BX725" s="344"/>
      <c r="BY725" s="344"/>
      <c r="BZ725" s="344"/>
      <c r="CA725" s="344"/>
      <c r="CB725" s="344"/>
      <c r="CC725" s="344"/>
      <c r="CD725" s="344"/>
      <c r="CE725" s="344"/>
      <c r="CF725" s="344"/>
      <c r="CG725" s="344"/>
      <c r="CH725" s="344"/>
      <c r="CI725" s="344"/>
      <c r="CJ725" s="344"/>
      <c r="CK725" s="344"/>
      <c r="CL725" s="344"/>
      <c r="CM725" s="344"/>
      <c r="CN725" s="344"/>
      <c r="CO725" s="344"/>
      <c r="CP725" s="344"/>
      <c r="CQ725" s="344"/>
      <c r="CR725" s="344"/>
      <c r="CS725" s="344"/>
      <c r="CT725" s="344"/>
      <c r="CU725" s="344"/>
      <c r="CV725" s="344"/>
      <c r="CW725" s="344"/>
      <c r="CX725" s="344"/>
      <c r="CY725" s="344"/>
      <c r="CZ725" s="344"/>
    </row>
    <row r="726" ht="25.15" customHeight="true" x14ac:dyDescent="0.2">
      <c r="C726" s="577"/>
      <c r="D726" s="577"/>
      <c r="E726" s="577"/>
      <c r="F726" s="577"/>
      <c r="G726" s="577"/>
      <c r="H726" s="577"/>
      <c r="I726" s="577"/>
      <c r="J726" s="577"/>
      <c r="K726" s="577"/>
      <c r="L726" s="577"/>
      <c r="M726" s="577"/>
      <c r="N726" s="577"/>
      <c r="O726" s="577"/>
      <c r="P726" s="577"/>
      <c r="Q726" s="577"/>
      <c r="BA726" s="344"/>
      <c r="BB726" s="395"/>
      <c r="BC726" s="344"/>
      <c r="BD726" s="344"/>
      <c r="BE726" s="344"/>
      <c r="BF726" s="344"/>
      <c r="BG726" s="344"/>
      <c r="BH726" s="344"/>
      <c r="BI726" s="344"/>
      <c r="BJ726" s="344"/>
      <c r="BK726" s="344"/>
      <c r="BL726" s="344"/>
      <c r="BM726" s="344"/>
      <c r="BN726" s="344"/>
      <c r="BO726" s="344"/>
      <c r="BP726" s="344"/>
      <c r="BQ726" s="344"/>
      <c r="BR726" s="344"/>
      <c r="BS726" s="344"/>
      <c r="BT726" s="344"/>
      <c r="BU726" s="344"/>
      <c r="BV726" s="344"/>
      <c r="BW726" s="344"/>
      <c r="BX726" s="344"/>
      <c r="BY726" s="344"/>
      <c r="BZ726" s="344"/>
      <c r="CA726" s="344"/>
      <c r="CB726" s="344"/>
      <c r="CC726" s="344"/>
      <c r="CD726" s="344"/>
      <c r="CE726" s="344"/>
      <c r="CF726" s="344"/>
      <c r="CG726" s="344"/>
      <c r="CH726" s="344"/>
      <c r="CI726" s="344"/>
      <c r="CJ726" s="344"/>
      <c r="CK726" s="344"/>
      <c r="CL726" s="344"/>
      <c r="CM726" s="344"/>
      <c r="CN726" s="344"/>
      <c r="CO726" s="344"/>
      <c r="CP726" s="344"/>
      <c r="CQ726" s="344"/>
      <c r="CR726" s="344"/>
      <c r="CS726" s="344"/>
      <c r="CT726" s="344"/>
      <c r="CU726" s="344"/>
      <c r="CV726" s="344"/>
      <c r="CW726" s="344"/>
      <c r="CX726" s="344"/>
      <c r="CY726" s="344"/>
      <c r="CZ726" s="344"/>
    </row>
    <row r="727" ht="25.15" customHeight="true" x14ac:dyDescent="0.2">
      <c r="C727" s="577"/>
      <c r="D727" s="577"/>
      <c r="E727" s="577"/>
      <c r="F727" s="577"/>
      <c r="G727" s="577"/>
      <c r="H727" s="577"/>
      <c r="I727" s="577"/>
      <c r="J727" s="577"/>
      <c r="K727" s="577"/>
      <c r="L727" s="577"/>
      <c r="M727" s="577"/>
      <c r="N727" s="577"/>
      <c r="O727" s="577"/>
      <c r="P727" s="577"/>
      <c r="Q727" s="577"/>
      <c r="BA727" s="344"/>
      <c r="BB727" s="395"/>
      <c r="BC727" s="344"/>
      <c r="BD727" s="344"/>
      <c r="BE727" s="344"/>
      <c r="BF727" s="344"/>
      <c r="BG727" s="344"/>
      <c r="BH727" s="344"/>
      <c r="BI727" s="344"/>
      <c r="BJ727" s="344"/>
      <c r="BK727" s="344"/>
      <c r="BL727" s="344"/>
      <c r="BM727" s="344"/>
      <c r="BN727" s="344"/>
      <c r="BO727" s="344"/>
      <c r="BP727" s="344"/>
      <c r="BQ727" s="344"/>
      <c r="BR727" s="344"/>
      <c r="BS727" s="344"/>
      <c r="BT727" s="344"/>
      <c r="BU727" s="344"/>
      <c r="BV727" s="344"/>
      <c r="BW727" s="344"/>
      <c r="BX727" s="344"/>
      <c r="BY727" s="344"/>
      <c r="BZ727" s="344"/>
      <c r="CA727" s="344"/>
      <c r="CB727" s="344"/>
      <c r="CC727" s="344"/>
      <c r="CD727" s="344"/>
      <c r="CE727" s="344"/>
      <c r="CF727" s="344"/>
      <c r="CG727" s="344"/>
      <c r="CH727" s="344"/>
      <c r="CI727" s="344"/>
      <c r="CJ727" s="344"/>
      <c r="CK727" s="344"/>
      <c r="CL727" s="344"/>
      <c r="CM727" s="344"/>
      <c r="CN727" s="344"/>
      <c r="CO727" s="344"/>
      <c r="CP727" s="344"/>
      <c r="CQ727" s="344"/>
      <c r="CR727" s="344"/>
      <c r="CS727" s="344"/>
      <c r="CT727" s="344"/>
      <c r="CU727" s="344"/>
      <c r="CV727" s="344"/>
      <c r="CW727" s="344"/>
      <c r="CX727" s="344"/>
      <c r="CY727" s="344"/>
      <c r="CZ727" s="344"/>
    </row>
    <row r="728" ht="25.15" customHeight="true" x14ac:dyDescent="0.2">
      <c r="C728" s="577"/>
      <c r="D728" s="577"/>
      <c r="E728" s="577"/>
      <c r="F728" s="577"/>
      <c r="G728" s="577"/>
      <c r="H728" s="577"/>
      <c r="I728" s="577"/>
      <c r="J728" s="577"/>
      <c r="K728" s="577"/>
      <c r="L728" s="577"/>
      <c r="M728" s="577"/>
      <c r="N728" s="577"/>
      <c r="O728" s="577"/>
      <c r="P728" s="577"/>
      <c r="Q728" s="577"/>
      <c r="BA728" s="344"/>
      <c r="BB728" s="395"/>
      <c r="BC728" s="344"/>
      <c r="BD728" s="344"/>
      <c r="BE728" s="344"/>
      <c r="BF728" s="344"/>
      <c r="BG728" s="344"/>
      <c r="BH728" s="344"/>
      <c r="BI728" s="344"/>
      <c r="BJ728" s="344"/>
      <c r="BK728" s="344"/>
      <c r="BL728" s="344"/>
      <c r="BM728" s="344"/>
      <c r="BN728" s="344"/>
      <c r="BO728" s="344"/>
      <c r="BP728" s="344"/>
      <c r="BQ728" s="344"/>
      <c r="BR728" s="344"/>
      <c r="BS728" s="344"/>
      <c r="BT728" s="344"/>
      <c r="BU728" s="344"/>
      <c r="BV728" s="344"/>
      <c r="BW728" s="344"/>
      <c r="BX728" s="344"/>
      <c r="BY728" s="344"/>
      <c r="BZ728" s="344"/>
      <c r="CA728" s="344"/>
      <c r="CB728" s="344"/>
      <c r="CC728" s="344"/>
      <c r="CD728" s="344"/>
      <c r="CE728" s="344"/>
      <c r="CF728" s="344"/>
      <c r="CG728" s="344"/>
      <c r="CH728" s="344"/>
      <c r="CI728" s="344"/>
      <c r="CJ728" s="344"/>
      <c r="CK728" s="344"/>
      <c r="CL728" s="344"/>
      <c r="CM728" s="344"/>
      <c r="CN728" s="344"/>
      <c r="CO728" s="344"/>
      <c r="CP728" s="344"/>
      <c r="CQ728" s="344"/>
      <c r="CR728" s="344"/>
      <c r="CS728" s="344"/>
      <c r="CT728" s="344"/>
      <c r="CU728" s="344"/>
      <c r="CV728" s="344"/>
      <c r="CW728" s="344"/>
      <c r="CX728" s="344"/>
      <c r="CY728" s="344"/>
      <c r="CZ728" s="344"/>
    </row>
    <row r="729" ht="25.15" customHeight="true" x14ac:dyDescent="0.2">
      <c r="C729" s="577"/>
      <c r="D729" s="577"/>
      <c r="E729" s="577"/>
      <c r="F729" s="577"/>
      <c r="G729" s="577"/>
      <c r="H729" s="577"/>
      <c r="I729" s="577"/>
      <c r="J729" s="577"/>
      <c r="K729" s="577"/>
      <c r="L729" s="577"/>
      <c r="M729" s="577"/>
      <c r="N729" s="577"/>
      <c r="O729" s="577"/>
      <c r="P729" s="577"/>
      <c r="Q729" s="577"/>
      <c r="BA729" s="344"/>
      <c r="BB729" s="395"/>
      <c r="BC729" s="344"/>
      <c r="BD729" s="344"/>
      <c r="BE729" s="344"/>
      <c r="BF729" s="344"/>
      <c r="BG729" s="344"/>
      <c r="BH729" s="344"/>
      <c r="BI729" s="344"/>
      <c r="BJ729" s="344"/>
      <c r="BK729" s="344"/>
      <c r="BL729" s="344"/>
      <c r="BM729" s="344"/>
      <c r="BN729" s="344"/>
      <c r="BO729" s="344"/>
      <c r="BP729" s="344"/>
      <c r="BQ729" s="344"/>
      <c r="BR729" s="344"/>
      <c r="BS729" s="344"/>
      <c r="BT729" s="344"/>
      <c r="BU729" s="344"/>
      <c r="BV729" s="344"/>
      <c r="BW729" s="344"/>
      <c r="BX729" s="344"/>
      <c r="BY729" s="344"/>
      <c r="BZ729" s="344"/>
      <c r="CA729" s="344"/>
      <c r="CB729" s="344"/>
      <c r="CC729" s="344"/>
      <c r="CD729" s="344"/>
      <c r="CE729" s="344"/>
      <c r="CF729" s="344"/>
      <c r="CG729" s="344"/>
      <c r="CH729" s="344"/>
      <c r="CI729" s="344"/>
      <c r="CJ729" s="344"/>
      <c r="CK729" s="344"/>
      <c r="CL729" s="344"/>
      <c r="CM729" s="344"/>
      <c r="CN729" s="344"/>
      <c r="CO729" s="344"/>
      <c r="CP729" s="344"/>
      <c r="CQ729" s="344"/>
      <c r="CR729" s="344"/>
      <c r="CS729" s="344"/>
      <c r="CT729" s="344"/>
      <c r="CU729" s="344"/>
      <c r="CV729" s="344"/>
      <c r="CW729" s="344"/>
      <c r="CX729" s="344"/>
      <c r="CY729" s="344"/>
      <c r="CZ729" s="344"/>
    </row>
    <row r="730" ht="25.15" customHeight="true" x14ac:dyDescent="0.2">
      <c r="C730" s="577"/>
      <c r="D730" s="577"/>
      <c r="E730" s="577"/>
      <c r="F730" s="577"/>
      <c r="G730" s="577"/>
      <c r="H730" s="577"/>
      <c r="I730" s="577"/>
      <c r="J730" s="577"/>
      <c r="K730" s="577"/>
      <c r="L730" s="577"/>
      <c r="M730" s="577"/>
      <c r="N730" s="577"/>
      <c r="O730" s="577"/>
      <c r="P730" s="577"/>
      <c r="Q730" s="577"/>
      <c r="BA730" s="344"/>
      <c r="BB730" s="395"/>
      <c r="BC730" s="344"/>
      <c r="BD730" s="344"/>
      <c r="BE730" s="344"/>
      <c r="BF730" s="344"/>
      <c r="BG730" s="344"/>
      <c r="BH730" s="344"/>
      <c r="BI730" s="344"/>
      <c r="BJ730" s="344"/>
      <c r="BK730" s="344"/>
      <c r="BL730" s="344"/>
      <c r="BM730" s="344"/>
      <c r="BN730" s="344"/>
      <c r="BO730" s="344"/>
      <c r="BP730" s="344"/>
      <c r="BQ730" s="344"/>
      <c r="BR730" s="344"/>
      <c r="BS730" s="344"/>
      <c r="BT730" s="344"/>
      <c r="BU730" s="344"/>
      <c r="BV730" s="344"/>
      <c r="BW730" s="344"/>
      <c r="BX730" s="344"/>
      <c r="BY730" s="344"/>
      <c r="BZ730" s="344"/>
      <c r="CA730" s="344"/>
      <c r="CB730" s="344"/>
      <c r="CC730" s="344"/>
      <c r="CD730" s="344"/>
      <c r="CE730" s="344"/>
      <c r="CF730" s="344"/>
      <c r="CG730" s="344"/>
      <c r="CH730" s="344"/>
      <c r="CI730" s="344"/>
      <c r="CJ730" s="344"/>
      <c r="CK730" s="344"/>
      <c r="CL730" s="344"/>
      <c r="CM730" s="344"/>
      <c r="CN730" s="344"/>
      <c r="CO730" s="344"/>
      <c r="CP730" s="344"/>
      <c r="CQ730" s="344"/>
      <c r="CR730" s="344"/>
      <c r="CS730" s="344"/>
      <c r="CT730" s="344"/>
      <c r="CU730" s="344"/>
      <c r="CV730" s="344"/>
      <c r="CW730" s="344"/>
      <c r="CX730" s="344"/>
      <c r="CY730" s="344"/>
      <c r="CZ730" s="344"/>
    </row>
    <row r="731" ht="25.15" customHeight="true" x14ac:dyDescent="0.2">
      <c r="C731" s="577"/>
      <c r="D731" s="577"/>
      <c r="E731" s="577"/>
      <c r="F731" s="577"/>
      <c r="G731" s="577"/>
      <c r="H731" s="577"/>
      <c r="I731" s="577"/>
      <c r="J731" s="577"/>
      <c r="K731" s="577"/>
      <c r="L731" s="577"/>
      <c r="M731" s="577"/>
      <c r="N731" s="577"/>
      <c r="O731" s="577"/>
      <c r="P731" s="577"/>
      <c r="Q731" s="577"/>
      <c r="BA731" s="344"/>
      <c r="BB731" s="395"/>
      <c r="BC731" s="344"/>
      <c r="BD731" s="344"/>
      <c r="BE731" s="344"/>
      <c r="BF731" s="344"/>
      <c r="BG731" s="344"/>
      <c r="BH731" s="344"/>
      <c r="BI731" s="344"/>
      <c r="BJ731" s="344"/>
      <c r="BK731" s="344"/>
      <c r="BL731" s="344"/>
      <c r="BM731" s="344"/>
      <c r="BN731" s="344"/>
      <c r="BO731" s="344"/>
      <c r="BP731" s="344"/>
      <c r="BQ731" s="344"/>
      <c r="BR731" s="344"/>
      <c r="BS731" s="344"/>
      <c r="BT731" s="344"/>
      <c r="BU731" s="344"/>
      <c r="BV731" s="344"/>
      <c r="BW731" s="344"/>
      <c r="BX731" s="344"/>
      <c r="BY731" s="344"/>
      <c r="BZ731" s="344"/>
      <c r="CA731" s="344"/>
      <c r="CB731" s="344"/>
      <c r="CC731" s="344"/>
      <c r="CD731" s="344"/>
      <c r="CE731" s="344"/>
      <c r="CF731" s="344"/>
      <c r="CG731" s="344"/>
      <c r="CH731" s="344"/>
      <c r="CI731" s="344"/>
      <c r="CJ731" s="344"/>
      <c r="CK731" s="344"/>
      <c r="CL731" s="344"/>
      <c r="CM731" s="344"/>
      <c r="CN731" s="344"/>
      <c r="CO731" s="344"/>
      <c r="CP731" s="344"/>
      <c r="CQ731" s="344"/>
      <c r="CR731" s="344"/>
      <c r="CS731" s="344"/>
      <c r="CT731" s="344"/>
      <c r="CU731" s="344"/>
      <c r="CV731" s="344"/>
      <c r="CW731" s="344"/>
      <c r="CX731" s="344"/>
      <c r="CY731" s="344"/>
      <c r="CZ731" s="344"/>
    </row>
    <row r="732" ht="25.15" customHeight="true" x14ac:dyDescent="0.2">
      <c r="C732" s="577"/>
      <c r="D732" s="577"/>
      <c r="E732" s="577"/>
      <c r="F732" s="577"/>
      <c r="G732" s="577"/>
      <c r="H732" s="577"/>
      <c r="I732" s="577"/>
      <c r="J732" s="577"/>
      <c r="K732" s="577"/>
      <c r="L732" s="577"/>
      <c r="M732" s="577"/>
      <c r="N732" s="577"/>
      <c r="O732" s="577"/>
      <c r="P732" s="577"/>
      <c r="Q732" s="577"/>
      <c r="BA732" s="344"/>
      <c r="BB732" s="395"/>
      <c r="BC732" s="344"/>
      <c r="BD732" s="344"/>
      <c r="BE732" s="344"/>
      <c r="BF732" s="344"/>
      <c r="BG732" s="344"/>
      <c r="BH732" s="344"/>
      <c r="BI732" s="344"/>
      <c r="BJ732" s="344"/>
      <c r="BK732" s="344"/>
      <c r="BL732" s="344"/>
      <c r="BM732" s="344"/>
      <c r="BN732" s="344"/>
      <c r="BO732" s="344"/>
      <c r="BP732" s="344"/>
      <c r="BQ732" s="344"/>
      <c r="BR732" s="344"/>
      <c r="BS732" s="344"/>
      <c r="BT732" s="344"/>
      <c r="BU732" s="344"/>
      <c r="BV732" s="344"/>
      <c r="BW732" s="344"/>
      <c r="BX732" s="344"/>
      <c r="BY732" s="344"/>
      <c r="BZ732" s="344"/>
      <c r="CA732" s="344"/>
      <c r="CB732" s="344"/>
      <c r="CC732" s="344"/>
      <c r="CD732" s="344"/>
      <c r="CE732" s="344"/>
      <c r="CF732" s="344"/>
      <c r="CG732" s="344"/>
      <c r="CH732" s="344"/>
      <c r="CI732" s="344"/>
      <c r="CJ732" s="344"/>
      <c r="CK732" s="344"/>
      <c r="CL732" s="344"/>
      <c r="CM732" s="344"/>
      <c r="CN732" s="344"/>
      <c r="CO732" s="344"/>
      <c r="CP732" s="344"/>
      <c r="CQ732" s="344"/>
      <c r="CR732" s="344"/>
      <c r="CS732" s="344"/>
      <c r="CT732" s="344"/>
      <c r="CU732" s="344"/>
      <c r="CV732" s="344"/>
      <c r="CW732" s="344"/>
      <c r="CX732" s="344"/>
      <c r="CY732" s="344"/>
      <c r="CZ732" s="344"/>
    </row>
    <row r="733" ht="25.15" customHeight="true" x14ac:dyDescent="0.2">
      <c r="C733" s="577"/>
      <c r="D733" s="577"/>
      <c r="E733" s="577"/>
      <c r="F733" s="577"/>
      <c r="G733" s="577"/>
      <c r="H733" s="577"/>
      <c r="I733" s="577"/>
      <c r="J733" s="577"/>
      <c r="K733" s="577"/>
      <c r="L733" s="577"/>
      <c r="M733" s="577"/>
      <c r="N733" s="577"/>
      <c r="O733" s="577"/>
      <c r="P733" s="577"/>
      <c r="Q733" s="577"/>
      <c r="BA733" s="344"/>
      <c r="BB733" s="395"/>
      <c r="BC733" s="344"/>
      <c r="BD733" s="344"/>
      <c r="BE733" s="344"/>
      <c r="BF733" s="344"/>
      <c r="BG733" s="344"/>
      <c r="BH733" s="344"/>
      <c r="BI733" s="344"/>
      <c r="BJ733" s="344"/>
      <c r="BK733" s="344"/>
      <c r="BL733" s="344"/>
      <c r="BM733" s="344"/>
      <c r="BN733" s="344"/>
      <c r="BO733" s="344"/>
      <c r="BP733" s="344"/>
      <c r="BQ733" s="344"/>
      <c r="BR733" s="344"/>
      <c r="BS733" s="344"/>
      <c r="BT733" s="344"/>
      <c r="BU733" s="344"/>
      <c r="BV733" s="344"/>
      <c r="BW733" s="344"/>
      <c r="BX733" s="344"/>
      <c r="BY733" s="344"/>
      <c r="BZ733" s="344"/>
      <c r="CA733" s="344"/>
      <c r="CB733" s="344"/>
      <c r="CC733" s="344"/>
      <c r="CD733" s="344"/>
      <c r="CE733" s="344"/>
      <c r="CF733" s="344"/>
      <c r="CG733" s="344"/>
      <c r="CH733" s="344"/>
      <c r="CI733" s="344"/>
      <c r="CJ733" s="344"/>
      <c r="CK733" s="344"/>
      <c r="CL733" s="344"/>
      <c r="CM733" s="344"/>
      <c r="CN733" s="344"/>
      <c r="CO733" s="344"/>
      <c r="CP733" s="344"/>
      <c r="CQ733" s="344"/>
      <c r="CR733" s="344"/>
      <c r="CS733" s="344"/>
      <c r="CT733" s="344"/>
      <c r="CU733" s="344"/>
      <c r="CV733" s="344"/>
      <c r="CW733" s="344"/>
      <c r="CX733" s="344"/>
      <c r="CY733" s="344"/>
      <c r="CZ733" s="344"/>
    </row>
    <row r="734" ht="25.15" customHeight="true" x14ac:dyDescent="0.2">
      <c r="C734" s="577"/>
      <c r="D734" s="577"/>
      <c r="E734" s="577"/>
      <c r="F734" s="577"/>
      <c r="G734" s="577"/>
      <c r="H734" s="577"/>
      <c r="I734" s="577"/>
      <c r="J734" s="577"/>
      <c r="K734" s="577"/>
      <c r="L734" s="577"/>
      <c r="M734" s="577"/>
      <c r="N734" s="577"/>
      <c r="O734" s="577"/>
      <c r="P734" s="577"/>
      <c r="Q734" s="577"/>
      <c r="BA734" s="344"/>
      <c r="BB734" s="395"/>
      <c r="BC734" s="344"/>
      <c r="BD734" s="344"/>
      <c r="BE734" s="344"/>
      <c r="BF734" s="344"/>
      <c r="BG734" s="344"/>
      <c r="BH734" s="344"/>
      <c r="BI734" s="344"/>
      <c r="BJ734" s="344"/>
      <c r="BK734" s="344"/>
      <c r="BL734" s="344"/>
      <c r="BM734" s="344"/>
      <c r="BN734" s="344"/>
      <c r="BO734" s="344"/>
      <c r="BP734" s="344"/>
      <c r="BQ734" s="344"/>
      <c r="BR734" s="344"/>
      <c r="BS734" s="344"/>
      <c r="BT734" s="344"/>
      <c r="BU734" s="344"/>
      <c r="BV734" s="344"/>
      <c r="BW734" s="344"/>
      <c r="BX734" s="344"/>
      <c r="BY734" s="344"/>
      <c r="BZ734" s="344"/>
      <c r="CA734" s="344"/>
      <c r="CB734" s="344"/>
      <c r="CC734" s="344"/>
      <c r="CD734" s="344"/>
      <c r="CE734" s="344"/>
      <c r="CF734" s="344"/>
      <c r="CG734" s="344"/>
      <c r="CH734" s="344"/>
      <c r="CI734" s="344"/>
      <c r="CJ734" s="344"/>
      <c r="CK734" s="344"/>
      <c r="CL734" s="344"/>
      <c r="CM734" s="344"/>
      <c r="CN734" s="344"/>
      <c r="CO734" s="344"/>
      <c r="CP734" s="344"/>
      <c r="CQ734" s="344"/>
      <c r="CR734" s="344"/>
      <c r="CS734" s="344"/>
      <c r="CT734" s="344"/>
      <c r="CU734" s="344"/>
      <c r="CV734" s="344"/>
      <c r="CW734" s="344"/>
      <c r="CX734" s="344"/>
      <c r="CY734" s="344"/>
      <c r="CZ734" s="344"/>
    </row>
    <row r="735" ht="25.15" customHeight="true" x14ac:dyDescent="0.2">
      <c r="C735" s="577"/>
      <c r="D735" s="577"/>
      <c r="E735" s="577"/>
      <c r="F735" s="577"/>
      <c r="G735" s="577"/>
      <c r="H735" s="577"/>
      <c r="I735" s="577"/>
      <c r="J735" s="577"/>
      <c r="K735" s="577"/>
      <c r="L735" s="577"/>
      <c r="M735" s="577"/>
      <c r="N735" s="577"/>
      <c r="O735" s="577"/>
      <c r="P735" s="577"/>
      <c r="Q735" s="577"/>
      <c r="BA735" s="344"/>
      <c r="BB735" s="395"/>
      <c r="BC735" s="344"/>
      <c r="BD735" s="344"/>
      <c r="BE735" s="344"/>
      <c r="BF735" s="344"/>
      <c r="BG735" s="344"/>
      <c r="BH735" s="344"/>
      <c r="BI735" s="344"/>
      <c r="BJ735" s="344"/>
      <c r="BK735" s="344"/>
      <c r="BL735" s="344"/>
      <c r="BM735" s="344"/>
      <c r="BN735" s="344"/>
      <c r="BO735" s="344"/>
      <c r="BP735" s="344"/>
      <c r="BQ735" s="344"/>
      <c r="BR735" s="344"/>
      <c r="BS735" s="344"/>
      <c r="BT735" s="344"/>
      <c r="BU735" s="344"/>
      <c r="BV735" s="344"/>
      <c r="BW735" s="344"/>
      <c r="BX735" s="344"/>
      <c r="BY735" s="344"/>
      <c r="BZ735" s="344"/>
      <c r="CA735" s="344"/>
      <c r="CB735" s="344"/>
      <c r="CC735" s="344"/>
      <c r="CD735" s="344"/>
      <c r="CE735" s="344"/>
      <c r="CF735" s="344"/>
      <c r="CG735" s="344"/>
      <c r="CH735" s="344"/>
      <c r="CI735" s="344"/>
      <c r="CJ735" s="344"/>
      <c r="CK735" s="344"/>
      <c r="CL735" s="344"/>
      <c r="CM735" s="344"/>
      <c r="CN735" s="344"/>
      <c r="CO735" s="344"/>
      <c r="CP735" s="344"/>
      <c r="CQ735" s="344"/>
      <c r="CR735" s="344"/>
      <c r="CS735" s="344"/>
      <c r="CT735" s="344"/>
      <c r="CU735" s="344"/>
      <c r="CV735" s="344"/>
      <c r="CW735" s="344"/>
      <c r="CX735" s="344"/>
      <c r="CY735" s="344"/>
      <c r="CZ735" s="344"/>
    </row>
    <row r="736" ht="25.15" customHeight="true" x14ac:dyDescent="0.2">
      <c r="C736" s="577"/>
      <c r="D736" s="577"/>
      <c r="E736" s="577"/>
      <c r="F736" s="577"/>
      <c r="G736" s="577"/>
      <c r="H736" s="577"/>
      <c r="I736" s="577"/>
      <c r="J736" s="577"/>
      <c r="K736" s="577"/>
      <c r="L736" s="577"/>
      <c r="M736" s="577"/>
      <c r="N736" s="577"/>
      <c r="O736" s="577"/>
      <c r="P736" s="577"/>
      <c r="Q736" s="577"/>
      <c r="BA736" s="344"/>
      <c r="BB736" s="395"/>
      <c r="BC736" s="344"/>
      <c r="BD736" s="344"/>
      <c r="BE736" s="344"/>
      <c r="BF736" s="344"/>
      <c r="BG736" s="344"/>
      <c r="BH736" s="344"/>
      <c r="BI736" s="344"/>
      <c r="BJ736" s="344"/>
      <c r="BK736" s="344"/>
      <c r="BL736" s="344"/>
      <c r="BM736" s="344"/>
      <c r="BN736" s="344"/>
      <c r="BO736" s="344"/>
      <c r="BP736" s="344"/>
      <c r="BQ736" s="344"/>
      <c r="BR736" s="344"/>
      <c r="BS736" s="344"/>
      <c r="BT736" s="344"/>
      <c r="BU736" s="344"/>
      <c r="BV736" s="344"/>
      <c r="BW736" s="344"/>
      <c r="BX736" s="344"/>
      <c r="BY736" s="344"/>
      <c r="BZ736" s="344"/>
      <c r="CA736" s="344"/>
      <c r="CB736" s="344"/>
      <c r="CC736" s="344"/>
      <c r="CD736" s="344"/>
      <c r="CE736" s="344"/>
      <c r="CF736" s="344"/>
      <c r="CG736" s="344"/>
      <c r="CH736" s="344"/>
      <c r="CI736" s="344"/>
      <c r="CJ736" s="344"/>
      <c r="CK736" s="344"/>
      <c r="CL736" s="344"/>
      <c r="CM736" s="344"/>
      <c r="CN736" s="344"/>
      <c r="CO736" s="344"/>
      <c r="CP736" s="344"/>
      <c r="CQ736" s="344"/>
      <c r="CR736" s="344"/>
      <c r="CS736" s="344"/>
      <c r="CT736" s="344"/>
      <c r="CU736" s="344"/>
      <c r="CV736" s="344"/>
      <c r="CW736" s="344"/>
      <c r="CX736" s="344"/>
      <c r="CY736" s="344"/>
      <c r="CZ736" s="344"/>
    </row>
    <row r="737" ht="25.15" customHeight="true" x14ac:dyDescent="0.2">
      <c r="C737" s="577"/>
      <c r="D737" s="577"/>
      <c r="E737" s="577"/>
      <c r="F737" s="577"/>
      <c r="G737" s="577"/>
      <c r="H737" s="577"/>
      <c r="I737" s="577"/>
      <c r="J737" s="577"/>
      <c r="K737" s="577"/>
      <c r="L737" s="577"/>
      <c r="M737" s="577"/>
      <c r="N737" s="577"/>
      <c r="O737" s="577"/>
      <c r="P737" s="577"/>
      <c r="Q737" s="577"/>
      <c r="BA737" s="344"/>
      <c r="BB737" s="395"/>
      <c r="BC737" s="344"/>
      <c r="BD737" s="344"/>
      <c r="BE737" s="344"/>
      <c r="BF737" s="344"/>
      <c r="BG737" s="344"/>
      <c r="BH737" s="344"/>
      <c r="BI737" s="344"/>
      <c r="BJ737" s="344"/>
      <c r="BK737" s="344"/>
      <c r="BL737" s="344"/>
      <c r="BM737" s="344"/>
      <c r="BN737" s="344"/>
      <c r="BO737" s="344"/>
      <c r="BP737" s="344"/>
      <c r="BQ737" s="344"/>
      <c r="BR737" s="344"/>
      <c r="BS737" s="344"/>
      <c r="BT737" s="344"/>
      <c r="BU737" s="344"/>
      <c r="BV737" s="344"/>
      <c r="BW737" s="344"/>
      <c r="BX737" s="344"/>
      <c r="BY737" s="344"/>
      <c r="BZ737" s="344"/>
      <c r="CA737" s="344"/>
      <c r="CB737" s="344"/>
      <c r="CC737" s="344"/>
      <c r="CD737" s="344"/>
      <c r="CE737" s="344"/>
      <c r="CF737" s="344"/>
      <c r="CG737" s="344"/>
      <c r="CH737" s="344"/>
      <c r="CI737" s="344"/>
      <c r="CJ737" s="344"/>
      <c r="CK737" s="344"/>
      <c r="CL737" s="344"/>
      <c r="CM737" s="344"/>
      <c r="CN737" s="344"/>
      <c r="CO737" s="344"/>
      <c r="CP737" s="344"/>
      <c r="CQ737" s="344"/>
      <c r="CR737" s="344"/>
      <c r="CS737" s="344"/>
      <c r="CT737" s="344"/>
      <c r="CU737" s="344"/>
      <c r="CV737" s="344"/>
      <c r="CW737" s="344"/>
      <c r="CX737" s="344"/>
      <c r="CY737" s="344"/>
      <c r="CZ737" s="344"/>
    </row>
    <row r="738" ht="25.15" customHeight="true" x14ac:dyDescent="0.2">
      <c r="C738" s="577"/>
      <c r="D738" s="577"/>
      <c r="E738" s="577"/>
      <c r="F738" s="577"/>
      <c r="G738" s="577"/>
      <c r="H738" s="577"/>
      <c r="I738" s="577"/>
      <c r="J738" s="577"/>
      <c r="K738" s="577"/>
      <c r="L738" s="577"/>
      <c r="M738" s="577"/>
      <c r="N738" s="577"/>
      <c r="O738" s="577"/>
      <c r="P738" s="577"/>
      <c r="Q738" s="577"/>
      <c r="BA738" s="344"/>
      <c r="BB738" s="395"/>
      <c r="BC738" s="344"/>
      <c r="BD738" s="344"/>
      <c r="BE738" s="344"/>
      <c r="BF738" s="344"/>
      <c r="BG738" s="344"/>
      <c r="BH738" s="344"/>
      <c r="BI738" s="344"/>
      <c r="BJ738" s="344"/>
      <c r="BK738" s="344"/>
      <c r="BL738" s="344"/>
      <c r="BM738" s="344"/>
      <c r="BN738" s="344"/>
      <c r="BO738" s="344"/>
      <c r="BP738" s="344"/>
      <c r="BQ738" s="344"/>
      <c r="BR738" s="344"/>
      <c r="BS738" s="344"/>
      <c r="BT738" s="344"/>
      <c r="BU738" s="344"/>
      <c r="BV738" s="344"/>
      <c r="BW738" s="344"/>
      <c r="BX738" s="344"/>
      <c r="BY738" s="344"/>
      <c r="BZ738" s="344"/>
      <c r="CA738" s="344"/>
      <c r="CB738" s="344"/>
      <c r="CC738" s="344"/>
      <c r="CD738" s="344"/>
      <c r="CE738" s="344"/>
      <c r="CF738" s="344"/>
      <c r="CG738" s="344"/>
      <c r="CH738" s="344"/>
      <c r="CI738" s="344"/>
      <c r="CJ738" s="344"/>
      <c r="CK738" s="344"/>
      <c r="CL738" s="344"/>
      <c r="CM738" s="344"/>
      <c r="CN738" s="344"/>
      <c r="CO738" s="344"/>
      <c r="CP738" s="344"/>
      <c r="CQ738" s="344"/>
      <c r="CR738" s="344"/>
      <c r="CS738" s="344"/>
      <c r="CT738" s="344"/>
      <c r="CU738" s="344"/>
      <c r="CV738" s="344"/>
      <c r="CW738" s="344"/>
      <c r="CX738" s="344"/>
      <c r="CY738" s="344"/>
      <c r="CZ738" s="344"/>
    </row>
    <row r="739" ht="25.15" customHeight="true" x14ac:dyDescent="0.2">
      <c r="C739" s="577"/>
      <c r="D739" s="577"/>
      <c r="E739" s="577"/>
      <c r="F739" s="577"/>
      <c r="G739" s="577"/>
      <c r="H739" s="577"/>
      <c r="I739" s="577"/>
      <c r="J739" s="577"/>
      <c r="K739" s="577"/>
      <c r="L739" s="577"/>
      <c r="M739" s="577"/>
      <c r="N739" s="577"/>
      <c r="O739" s="577"/>
      <c r="P739" s="577"/>
      <c r="Q739" s="577"/>
      <c r="BA739" s="344"/>
      <c r="BB739" s="395"/>
      <c r="BC739" s="344"/>
      <c r="BD739" s="344"/>
      <c r="BE739" s="344"/>
      <c r="BF739" s="344"/>
      <c r="BG739" s="344"/>
      <c r="BH739" s="344"/>
      <c r="BI739" s="344"/>
      <c r="BJ739" s="344"/>
      <c r="BK739" s="344"/>
      <c r="BL739" s="344"/>
      <c r="BM739" s="344"/>
      <c r="BN739" s="344"/>
      <c r="BO739" s="344"/>
      <c r="BP739" s="344"/>
      <c r="BQ739" s="344"/>
      <c r="BR739" s="344"/>
      <c r="BS739" s="344"/>
      <c r="BT739" s="344"/>
      <c r="BU739" s="344"/>
      <c r="BV739" s="344"/>
      <c r="BW739" s="344"/>
      <c r="BX739" s="344"/>
      <c r="BY739" s="344"/>
      <c r="BZ739" s="344"/>
      <c r="CA739" s="344"/>
      <c r="CB739" s="344"/>
      <c r="CC739" s="344"/>
      <c r="CD739" s="344"/>
      <c r="CE739" s="344"/>
      <c r="CF739" s="344"/>
      <c r="CG739" s="344"/>
      <c r="CH739" s="344"/>
      <c r="CI739" s="344"/>
      <c r="CJ739" s="344"/>
      <c r="CK739" s="344"/>
      <c r="CL739" s="344"/>
      <c r="CM739" s="344"/>
      <c r="CN739" s="344"/>
      <c r="CO739" s="344"/>
      <c r="CP739" s="344"/>
      <c r="CQ739" s="344"/>
      <c r="CR739" s="344"/>
      <c r="CS739" s="344"/>
      <c r="CT739" s="344"/>
      <c r="CU739" s="344"/>
      <c r="CV739" s="344"/>
      <c r="CW739" s="344"/>
      <c r="CX739" s="344"/>
      <c r="CY739" s="344"/>
      <c r="CZ739" s="344"/>
    </row>
    <row r="740" ht="25.15" customHeight="true" x14ac:dyDescent="0.2">
      <c r="C740" s="577"/>
      <c r="D740" s="577"/>
      <c r="E740" s="577"/>
      <c r="F740" s="577"/>
      <c r="G740" s="577"/>
      <c r="H740" s="577"/>
      <c r="I740" s="577"/>
      <c r="J740" s="577"/>
      <c r="K740" s="577"/>
      <c r="L740" s="577"/>
      <c r="M740" s="577"/>
      <c r="N740" s="577"/>
      <c r="O740" s="577"/>
      <c r="P740" s="577"/>
      <c r="Q740" s="577"/>
      <c r="BA740" s="344"/>
      <c r="BB740" s="395"/>
      <c r="BC740" s="344"/>
      <c r="BD740" s="344"/>
      <c r="BE740" s="344"/>
      <c r="BF740" s="344"/>
      <c r="BG740" s="344"/>
      <c r="BH740" s="344"/>
      <c r="BI740" s="344"/>
      <c r="BJ740" s="344"/>
      <c r="BK740" s="344"/>
      <c r="BL740" s="344"/>
      <c r="BM740" s="344"/>
      <c r="BN740" s="344"/>
      <c r="BO740" s="344"/>
      <c r="BP740" s="344"/>
      <c r="BQ740" s="344"/>
      <c r="BR740" s="344"/>
      <c r="BS740" s="344"/>
      <c r="BT740" s="344"/>
      <c r="BU740" s="344"/>
      <c r="BV740" s="344"/>
      <c r="BW740" s="344"/>
      <c r="BX740" s="344"/>
      <c r="BY740" s="344"/>
      <c r="BZ740" s="344"/>
      <c r="CA740" s="344"/>
      <c r="CB740" s="344"/>
      <c r="CC740" s="344"/>
      <c r="CD740" s="344"/>
      <c r="CE740" s="344"/>
      <c r="CF740" s="344"/>
      <c r="CG740" s="344"/>
      <c r="CH740" s="344"/>
      <c r="CI740" s="344"/>
      <c r="CJ740" s="344"/>
      <c r="CK740" s="344"/>
      <c r="CL740" s="344"/>
      <c r="CM740" s="344"/>
      <c r="CN740" s="344"/>
      <c r="CO740" s="344"/>
      <c r="CP740" s="344"/>
      <c r="CQ740" s="344"/>
      <c r="CR740" s="344"/>
      <c r="CS740" s="344"/>
      <c r="CT740" s="344"/>
      <c r="CU740" s="344"/>
      <c r="CV740" s="344"/>
      <c r="CW740" s="344"/>
      <c r="CX740" s="344"/>
      <c r="CY740" s="344"/>
      <c r="CZ740" s="344"/>
    </row>
    <row r="741" ht="25.15" customHeight="true" x14ac:dyDescent="0.2">
      <c r="C741" s="577"/>
      <c r="D741" s="577"/>
      <c r="E741" s="577"/>
      <c r="F741" s="577"/>
      <c r="G741" s="577"/>
      <c r="H741" s="577"/>
      <c r="I741" s="577"/>
      <c r="J741" s="577"/>
      <c r="K741" s="577"/>
      <c r="L741" s="577"/>
      <c r="M741" s="577"/>
      <c r="N741" s="577"/>
      <c r="O741" s="577"/>
      <c r="P741" s="577"/>
      <c r="Q741" s="577"/>
      <c r="BA741" s="344"/>
      <c r="BB741" s="395"/>
      <c r="BC741" s="344"/>
      <c r="BD741" s="344"/>
      <c r="BE741" s="344"/>
      <c r="BF741" s="344"/>
      <c r="BG741" s="344"/>
      <c r="BH741" s="344"/>
      <c r="BI741" s="344"/>
      <c r="BJ741" s="344"/>
      <c r="BK741" s="344"/>
      <c r="BL741" s="344"/>
      <c r="BM741" s="344"/>
      <c r="BN741" s="344"/>
      <c r="BO741" s="344"/>
      <c r="BP741" s="344"/>
      <c r="BQ741" s="344"/>
      <c r="BR741" s="344"/>
      <c r="BS741" s="344"/>
      <c r="BT741" s="344"/>
      <c r="BU741" s="344"/>
      <c r="BV741" s="344"/>
      <c r="BW741" s="344"/>
      <c r="BX741" s="344"/>
      <c r="BY741" s="344"/>
      <c r="BZ741" s="344"/>
      <c r="CA741" s="344"/>
      <c r="CB741" s="344"/>
      <c r="CC741" s="344"/>
      <c r="CD741" s="344"/>
      <c r="CE741" s="344"/>
      <c r="CF741" s="344"/>
      <c r="CG741" s="344"/>
      <c r="CH741" s="344"/>
      <c r="CI741" s="344"/>
      <c r="CJ741" s="344"/>
      <c r="CK741" s="344"/>
      <c r="CL741" s="344"/>
      <c r="CM741" s="344"/>
      <c r="CN741" s="344"/>
      <c r="CO741" s="344"/>
      <c r="CP741" s="344"/>
      <c r="CQ741" s="344"/>
      <c r="CR741" s="344"/>
      <c r="CS741" s="344"/>
      <c r="CT741" s="344"/>
      <c r="CU741" s="344"/>
      <c r="CV741" s="344"/>
      <c r="CW741" s="344"/>
      <c r="CX741" s="344"/>
      <c r="CY741" s="344"/>
      <c r="CZ741" s="344"/>
    </row>
    <row r="742" ht="25.15" customHeight="true" x14ac:dyDescent="0.2">
      <c r="C742" s="577"/>
      <c r="D742" s="577"/>
      <c r="E742" s="577"/>
      <c r="F742" s="577"/>
      <c r="G742" s="577"/>
      <c r="H742" s="577"/>
      <c r="I742" s="577"/>
      <c r="J742" s="577"/>
      <c r="K742" s="577"/>
      <c r="L742" s="577"/>
      <c r="M742" s="577"/>
      <c r="N742" s="577"/>
      <c r="O742" s="577"/>
      <c r="P742" s="577"/>
      <c r="Q742" s="577"/>
      <c r="BA742" s="344"/>
      <c r="BB742" s="395"/>
      <c r="BC742" s="344"/>
      <c r="BD742" s="344"/>
      <c r="BE742" s="344"/>
      <c r="BF742" s="344"/>
      <c r="BG742" s="344"/>
      <c r="BH742" s="344"/>
      <c r="BI742" s="344"/>
      <c r="BJ742" s="344"/>
      <c r="BK742" s="344"/>
      <c r="BL742" s="344"/>
      <c r="BM742" s="344"/>
      <c r="BN742" s="344"/>
      <c r="BO742" s="344"/>
      <c r="BP742" s="344"/>
      <c r="BQ742" s="344"/>
      <c r="BR742" s="344"/>
      <c r="BS742" s="344"/>
      <c r="BT742" s="344"/>
      <c r="BU742" s="344"/>
      <c r="BV742" s="344"/>
      <c r="BW742" s="344"/>
      <c r="BX742" s="344"/>
      <c r="BY742" s="344"/>
      <c r="BZ742" s="344"/>
      <c r="CA742" s="344"/>
      <c r="CB742" s="344"/>
      <c r="CC742" s="344"/>
      <c r="CD742" s="344"/>
      <c r="CE742" s="344"/>
      <c r="CF742" s="344"/>
      <c r="CG742" s="344"/>
      <c r="CH742" s="344"/>
      <c r="CI742" s="344"/>
      <c r="CJ742" s="344"/>
      <c r="CK742" s="344"/>
      <c r="CL742" s="344"/>
      <c r="CM742" s="344"/>
      <c r="CN742" s="344"/>
      <c r="CO742" s="344"/>
      <c r="CP742" s="344"/>
      <c r="CQ742" s="344"/>
      <c r="CR742" s="344"/>
      <c r="CS742" s="344"/>
      <c r="CT742" s="344"/>
      <c r="CU742" s="344"/>
      <c r="CV742" s="344"/>
      <c r="CW742" s="344"/>
      <c r="CX742" s="344"/>
      <c r="CY742" s="344"/>
      <c r="CZ742" s="344"/>
    </row>
    <row r="743" ht="25.15" customHeight="true" x14ac:dyDescent="0.2">
      <c r="C743" s="577"/>
      <c r="D743" s="577"/>
      <c r="E743" s="577"/>
      <c r="F743" s="577"/>
      <c r="G743" s="577"/>
      <c r="H743" s="577"/>
      <c r="I743" s="577"/>
      <c r="J743" s="577"/>
      <c r="K743" s="577"/>
      <c r="L743" s="577"/>
      <c r="M743" s="577"/>
      <c r="N743" s="577"/>
      <c r="O743" s="577"/>
      <c r="P743" s="577"/>
      <c r="Q743" s="577"/>
      <c r="BA743" s="344"/>
      <c r="BB743" s="395"/>
      <c r="BC743" s="344"/>
      <c r="BD743" s="344"/>
      <c r="BE743" s="344"/>
      <c r="BF743" s="344"/>
      <c r="BG743" s="344"/>
      <c r="BH743" s="344"/>
      <c r="BI743" s="344"/>
      <c r="BJ743" s="344"/>
      <c r="BK743" s="344"/>
      <c r="BL743" s="344"/>
      <c r="BM743" s="344"/>
      <c r="BN743" s="344"/>
      <c r="BO743" s="344"/>
      <c r="BP743" s="344"/>
      <c r="BQ743" s="344"/>
      <c r="BR743" s="344"/>
      <c r="BS743" s="344"/>
      <c r="BT743" s="344"/>
      <c r="BU743" s="344"/>
      <c r="BV743" s="344"/>
      <c r="BW743" s="344"/>
      <c r="BX743" s="344"/>
      <c r="BY743" s="344"/>
      <c r="BZ743" s="344"/>
      <c r="CA743" s="344"/>
      <c r="CB743" s="344"/>
      <c r="CC743" s="344"/>
      <c r="CD743" s="344"/>
      <c r="CE743" s="344"/>
      <c r="CF743" s="344"/>
      <c r="CG743" s="344"/>
      <c r="CH743" s="344"/>
      <c r="CI743" s="344"/>
      <c r="CJ743" s="344"/>
      <c r="CK743" s="344"/>
      <c r="CL743" s="344"/>
      <c r="CM743" s="344"/>
      <c r="CN743" s="344"/>
      <c r="CO743" s="344"/>
      <c r="CP743" s="344"/>
      <c r="CQ743" s="344"/>
      <c r="CR743" s="344"/>
      <c r="CS743" s="344"/>
      <c r="CT743" s="344"/>
      <c r="CU743" s="344"/>
      <c r="CV743" s="344"/>
      <c r="CW743" s="344"/>
      <c r="CX743" s="344"/>
      <c r="CY743" s="344"/>
      <c r="CZ743" s="344"/>
    </row>
    <row r="744" ht="25.15" customHeight="true" x14ac:dyDescent="0.2">
      <c r="C744" s="577"/>
      <c r="D744" s="577"/>
      <c r="E744" s="577"/>
      <c r="F744" s="577"/>
      <c r="G744" s="577"/>
      <c r="H744" s="577"/>
      <c r="I744" s="577"/>
      <c r="J744" s="577"/>
      <c r="K744" s="577"/>
      <c r="L744" s="577"/>
      <c r="M744" s="577"/>
      <c r="N744" s="577"/>
      <c r="O744" s="577"/>
      <c r="P744" s="577"/>
      <c r="Q744" s="577"/>
      <c r="BA744" s="344"/>
      <c r="BB744" s="395"/>
      <c r="BC744" s="344"/>
      <c r="BD744" s="344"/>
      <c r="BE744" s="344"/>
      <c r="BF744" s="344"/>
      <c r="BG744" s="344"/>
      <c r="BH744" s="344"/>
      <c r="BI744" s="344"/>
      <c r="BJ744" s="344"/>
      <c r="BK744" s="344"/>
      <c r="BL744" s="344"/>
      <c r="BM744" s="344"/>
      <c r="BN744" s="344"/>
      <c r="BO744" s="344"/>
      <c r="BP744" s="344"/>
      <c r="BQ744" s="344"/>
      <c r="BR744" s="344"/>
      <c r="BS744" s="344"/>
      <c r="BT744" s="344"/>
      <c r="BU744" s="344"/>
      <c r="BV744" s="344"/>
      <c r="BW744" s="344"/>
      <c r="BX744" s="344"/>
      <c r="BY744" s="344"/>
      <c r="BZ744" s="344"/>
      <c r="CA744" s="344"/>
      <c r="CB744" s="344"/>
      <c r="CC744" s="344"/>
      <c r="CD744" s="344"/>
      <c r="CE744" s="344"/>
      <c r="CF744" s="344"/>
      <c r="CG744" s="344"/>
      <c r="CH744" s="344"/>
      <c r="CI744" s="344"/>
      <c r="CJ744" s="344"/>
      <c r="CK744" s="344"/>
      <c r="CL744" s="344"/>
      <c r="CM744" s="344"/>
      <c r="CN744" s="344"/>
      <c r="CO744" s="344"/>
      <c r="CP744" s="344"/>
      <c r="CQ744" s="344"/>
      <c r="CR744" s="344"/>
      <c r="CS744" s="344"/>
      <c r="CT744" s="344"/>
      <c r="CU744" s="344"/>
      <c r="CV744" s="344"/>
      <c r="CW744" s="344"/>
      <c r="CX744" s="344"/>
      <c r="CY744" s="344"/>
      <c r="CZ744" s="344"/>
    </row>
    <row r="745" ht="25.15" customHeight="true" x14ac:dyDescent="0.2">
      <c r="C745" s="577"/>
      <c r="D745" s="577"/>
      <c r="E745" s="577"/>
      <c r="F745" s="577"/>
      <c r="G745" s="577"/>
      <c r="H745" s="577"/>
      <c r="I745" s="577"/>
      <c r="J745" s="577"/>
      <c r="K745" s="577"/>
      <c r="L745" s="577"/>
      <c r="M745" s="577"/>
      <c r="N745" s="577"/>
      <c r="O745" s="577"/>
      <c r="P745" s="577"/>
      <c r="Q745" s="577"/>
      <c r="BA745" s="344"/>
      <c r="BB745" s="395"/>
      <c r="BC745" s="344"/>
      <c r="BD745" s="344"/>
      <c r="BE745" s="344"/>
      <c r="BF745" s="344"/>
      <c r="BG745" s="344"/>
      <c r="BH745" s="344"/>
      <c r="BI745" s="344"/>
      <c r="BJ745" s="344"/>
      <c r="BK745" s="344"/>
      <c r="BL745" s="344"/>
      <c r="BM745" s="344"/>
      <c r="BN745" s="344"/>
      <c r="BO745" s="344"/>
      <c r="BP745" s="344"/>
      <c r="BQ745" s="344"/>
      <c r="BR745" s="344"/>
      <c r="BS745" s="344"/>
      <c r="BT745" s="344"/>
      <c r="BU745" s="344"/>
      <c r="BV745" s="344"/>
      <c r="BW745" s="344"/>
      <c r="BX745" s="344"/>
      <c r="BY745" s="344"/>
      <c r="BZ745" s="344"/>
      <c r="CA745" s="344"/>
      <c r="CB745" s="344"/>
      <c r="CC745" s="344"/>
      <c r="CD745" s="344"/>
      <c r="CE745" s="344"/>
      <c r="CF745" s="344"/>
      <c r="CG745" s="344"/>
      <c r="CH745" s="344"/>
      <c r="CI745" s="344"/>
      <c r="CJ745" s="344"/>
      <c r="CK745" s="344"/>
      <c r="CL745" s="344"/>
      <c r="CM745" s="344"/>
      <c r="CN745" s="344"/>
      <c r="CO745" s="344"/>
      <c r="CP745" s="344"/>
      <c r="CQ745" s="344"/>
      <c r="CR745" s="344"/>
      <c r="CS745" s="344"/>
      <c r="CT745" s="344"/>
      <c r="CU745" s="344"/>
      <c r="CV745" s="344"/>
      <c r="CW745" s="344"/>
      <c r="CX745" s="344"/>
      <c r="CY745" s="344"/>
      <c r="CZ745" s="344"/>
    </row>
    <row r="746" ht="25.15" customHeight="true" x14ac:dyDescent="0.2">
      <c r="C746" s="577"/>
      <c r="D746" s="577"/>
      <c r="E746" s="577"/>
      <c r="F746" s="577"/>
      <c r="G746" s="577"/>
      <c r="H746" s="577"/>
      <c r="I746" s="577"/>
      <c r="J746" s="577"/>
      <c r="K746" s="577"/>
      <c r="L746" s="577"/>
      <c r="M746" s="577"/>
      <c r="N746" s="577"/>
      <c r="O746" s="577"/>
      <c r="P746" s="577"/>
      <c r="Q746" s="577"/>
      <c r="BA746" s="344"/>
      <c r="BB746" s="395"/>
      <c r="BC746" s="344"/>
      <c r="BD746" s="344"/>
      <c r="BE746" s="344"/>
      <c r="BF746" s="344"/>
      <c r="BG746" s="344"/>
      <c r="BH746" s="344"/>
      <c r="BI746" s="344"/>
      <c r="BJ746" s="344"/>
      <c r="BK746" s="344"/>
      <c r="BL746" s="344"/>
      <c r="BM746" s="344"/>
      <c r="BN746" s="344"/>
      <c r="BO746" s="344"/>
      <c r="BP746" s="344"/>
      <c r="BQ746" s="344"/>
      <c r="BR746" s="344"/>
      <c r="BS746" s="344"/>
      <c r="BT746" s="344"/>
      <c r="BU746" s="344"/>
      <c r="BV746" s="344"/>
      <c r="BW746" s="344"/>
      <c r="BX746" s="344"/>
      <c r="BY746" s="344"/>
      <c r="BZ746" s="344"/>
      <c r="CA746" s="344"/>
      <c r="CB746" s="344"/>
      <c r="CC746" s="344"/>
      <c r="CD746" s="344"/>
      <c r="CE746" s="344"/>
      <c r="CF746" s="344"/>
      <c r="CG746" s="344"/>
      <c r="CH746" s="344"/>
      <c r="CI746" s="344"/>
      <c r="CJ746" s="344"/>
      <c r="CK746" s="344"/>
      <c r="CL746" s="344"/>
      <c r="CM746" s="344"/>
      <c r="CN746" s="344"/>
      <c r="CO746" s="344"/>
      <c r="CP746" s="344"/>
      <c r="CQ746" s="344"/>
      <c r="CR746" s="344"/>
      <c r="CS746" s="344"/>
      <c r="CT746" s="344"/>
      <c r="CU746" s="344"/>
      <c r="CV746" s="344"/>
      <c r="CW746" s="344"/>
      <c r="CX746" s="344"/>
      <c r="CY746" s="344"/>
      <c r="CZ746" s="344"/>
    </row>
    <row r="747" ht="25.15" customHeight="true" x14ac:dyDescent="0.2">
      <c r="C747" s="577"/>
      <c r="D747" s="577"/>
      <c r="E747" s="577"/>
      <c r="F747" s="577"/>
      <c r="G747" s="577"/>
      <c r="H747" s="577"/>
      <c r="I747" s="577"/>
      <c r="J747" s="577"/>
      <c r="K747" s="577"/>
      <c r="L747" s="577"/>
      <c r="M747" s="577"/>
      <c r="N747" s="577"/>
      <c r="O747" s="577"/>
      <c r="P747" s="577"/>
      <c r="Q747" s="577"/>
      <c r="BA747" s="344"/>
      <c r="BB747" s="395"/>
      <c r="BC747" s="344"/>
      <c r="BD747" s="344"/>
      <c r="BE747" s="344"/>
      <c r="BF747" s="344"/>
      <c r="BG747" s="344"/>
      <c r="BH747" s="344"/>
      <c r="BI747" s="344"/>
      <c r="BJ747" s="344"/>
      <c r="BK747" s="344"/>
      <c r="BL747" s="344"/>
      <c r="BM747" s="344"/>
      <c r="BN747" s="344"/>
      <c r="BO747" s="344"/>
      <c r="BP747" s="344"/>
      <c r="BQ747" s="344"/>
      <c r="BR747" s="344"/>
      <c r="BS747" s="344"/>
      <c r="BT747" s="344"/>
      <c r="BU747" s="344"/>
      <c r="BV747" s="344"/>
      <c r="BW747" s="344"/>
      <c r="BX747" s="344"/>
      <c r="BY747" s="344"/>
      <c r="BZ747" s="344"/>
      <c r="CA747" s="344"/>
      <c r="CB747" s="344"/>
      <c r="CC747" s="344"/>
      <c r="CD747" s="344"/>
      <c r="CE747" s="344"/>
      <c r="CF747" s="344"/>
      <c r="CG747" s="344"/>
      <c r="CH747" s="344"/>
      <c r="CI747" s="344"/>
      <c r="CJ747" s="344"/>
      <c r="CK747" s="344"/>
      <c r="CL747" s="344"/>
      <c r="CM747" s="344"/>
      <c r="CN747" s="344"/>
      <c r="CO747" s="344"/>
      <c r="CP747" s="344"/>
      <c r="CQ747" s="344"/>
      <c r="CR747" s="344"/>
      <c r="CS747" s="344"/>
      <c r="CT747" s="344"/>
      <c r="CU747" s="344"/>
      <c r="CV747" s="344"/>
      <c r="CW747" s="344"/>
      <c r="CX747" s="344"/>
      <c r="CY747" s="344"/>
      <c r="CZ747" s="344"/>
    </row>
    <row r="748" ht="25.15" customHeight="true" x14ac:dyDescent="0.2">
      <c r="C748" s="577"/>
      <c r="D748" s="577"/>
      <c r="E748" s="577"/>
      <c r="F748" s="577"/>
      <c r="G748" s="577"/>
      <c r="H748" s="577"/>
      <c r="I748" s="577"/>
      <c r="J748" s="577"/>
      <c r="K748" s="577"/>
      <c r="L748" s="577"/>
      <c r="M748" s="577"/>
      <c r="N748" s="577"/>
      <c r="O748" s="577"/>
      <c r="P748" s="577"/>
      <c r="Q748" s="577"/>
      <c r="BA748" s="344"/>
      <c r="BB748" s="395"/>
      <c r="BC748" s="344"/>
      <c r="BD748" s="344"/>
      <c r="BE748" s="344"/>
      <c r="BF748" s="344"/>
      <c r="BG748" s="344"/>
      <c r="BH748" s="344"/>
      <c r="BI748" s="344"/>
      <c r="BJ748" s="344"/>
      <c r="BK748" s="344"/>
      <c r="BL748" s="344"/>
      <c r="BM748" s="344"/>
      <c r="BN748" s="344"/>
      <c r="BO748" s="344"/>
      <c r="BP748" s="344"/>
      <c r="BQ748" s="344"/>
      <c r="BR748" s="344"/>
      <c r="BS748" s="344"/>
      <c r="BT748" s="344"/>
      <c r="BU748" s="344"/>
      <c r="BV748" s="344"/>
      <c r="BW748" s="344"/>
      <c r="BX748" s="344"/>
      <c r="BY748" s="344"/>
      <c r="BZ748" s="344"/>
      <c r="CA748" s="344"/>
      <c r="CB748" s="344"/>
      <c r="CC748" s="344"/>
      <c r="CD748" s="344"/>
      <c r="CE748" s="344"/>
      <c r="CF748" s="344"/>
      <c r="CG748" s="344"/>
      <c r="CH748" s="344"/>
      <c r="CI748" s="344"/>
      <c r="CJ748" s="344"/>
      <c r="CK748" s="344"/>
      <c r="CL748" s="344"/>
      <c r="CM748" s="344"/>
      <c r="CN748" s="344"/>
      <c r="CO748" s="344"/>
      <c r="CP748" s="344"/>
      <c r="CQ748" s="344"/>
      <c r="CR748" s="344"/>
      <c r="CS748" s="344"/>
      <c r="CT748" s="344"/>
      <c r="CU748" s="344"/>
      <c r="CV748" s="344"/>
      <c r="CW748" s="344"/>
      <c r="CX748" s="344"/>
      <c r="CY748" s="344"/>
      <c r="CZ748" s="344"/>
    </row>
    <row r="749" ht="25.15" customHeight="true" x14ac:dyDescent="0.2">
      <c r="C749" s="577"/>
      <c r="D749" s="577"/>
      <c r="E749" s="577"/>
      <c r="F749" s="577"/>
      <c r="G749" s="577"/>
      <c r="H749" s="577"/>
      <c r="I749" s="577"/>
      <c r="J749" s="577"/>
      <c r="K749" s="577"/>
      <c r="L749" s="577"/>
      <c r="M749" s="577"/>
      <c r="N749" s="577"/>
      <c r="O749" s="577"/>
      <c r="P749" s="577"/>
      <c r="Q749" s="577"/>
      <c r="BA749" s="344"/>
      <c r="BB749" s="395"/>
      <c r="BC749" s="344"/>
      <c r="BD749" s="344"/>
      <c r="BE749" s="344"/>
      <c r="BF749" s="344"/>
      <c r="BG749" s="344"/>
      <c r="BH749" s="344"/>
      <c r="BI749" s="344"/>
      <c r="BJ749" s="344"/>
      <c r="BK749" s="344"/>
      <c r="BL749" s="344"/>
      <c r="BM749" s="344"/>
      <c r="BN749" s="344"/>
      <c r="BO749" s="344"/>
      <c r="BP749" s="344"/>
      <c r="BQ749" s="344"/>
      <c r="BR749" s="344"/>
      <c r="BS749" s="344"/>
      <c r="BT749" s="344"/>
      <c r="BU749" s="344"/>
      <c r="BV749" s="344"/>
      <c r="BW749" s="344"/>
      <c r="BX749" s="344"/>
      <c r="BY749" s="344"/>
      <c r="BZ749" s="344"/>
      <c r="CA749" s="344"/>
      <c r="CB749" s="344"/>
      <c r="CC749" s="344"/>
      <c r="CD749" s="344"/>
      <c r="CE749" s="344"/>
      <c r="CF749" s="344"/>
      <c r="CG749" s="344"/>
      <c r="CH749" s="344"/>
      <c r="CI749" s="344"/>
      <c r="CJ749" s="344"/>
      <c r="CK749" s="344"/>
      <c r="CL749" s="344"/>
      <c r="CM749" s="344"/>
      <c r="CN749" s="344"/>
      <c r="CO749" s="344"/>
      <c r="CP749" s="344"/>
      <c r="CQ749" s="344"/>
      <c r="CR749" s="344"/>
      <c r="CS749" s="344"/>
      <c r="CT749" s="344"/>
      <c r="CU749" s="344"/>
      <c r="CV749" s="344"/>
      <c r="CW749" s="344"/>
      <c r="CX749" s="344"/>
      <c r="CY749" s="344"/>
      <c r="CZ749" s="344"/>
    </row>
    <row r="750" ht="25.15" customHeight="true" x14ac:dyDescent="0.2">
      <c r="C750" s="577"/>
      <c r="D750" s="577"/>
      <c r="E750" s="577"/>
      <c r="F750" s="577"/>
      <c r="G750" s="577"/>
      <c r="H750" s="577"/>
      <c r="I750" s="577"/>
      <c r="J750" s="577"/>
      <c r="K750" s="577"/>
      <c r="L750" s="577"/>
      <c r="M750" s="577"/>
      <c r="N750" s="577"/>
      <c r="O750" s="577"/>
      <c r="P750" s="577"/>
      <c r="Q750" s="577"/>
      <c r="BA750" s="344"/>
      <c r="BB750" s="395"/>
      <c r="BC750" s="344"/>
      <c r="BD750" s="344"/>
      <c r="BE750" s="344"/>
      <c r="BF750" s="344"/>
      <c r="BG750" s="344"/>
      <c r="BH750" s="344"/>
      <c r="BI750" s="344"/>
      <c r="BJ750" s="344"/>
      <c r="BK750" s="344"/>
      <c r="BL750" s="344"/>
      <c r="BM750" s="344"/>
      <c r="BN750" s="344"/>
      <c r="BO750" s="344"/>
      <c r="BP750" s="344"/>
      <c r="BQ750" s="344"/>
      <c r="BR750" s="344"/>
      <c r="BS750" s="344"/>
      <c r="BT750" s="344"/>
      <c r="BU750" s="344"/>
      <c r="BV750" s="344"/>
      <c r="BW750" s="344"/>
      <c r="BX750" s="344"/>
      <c r="BY750" s="344"/>
      <c r="BZ750" s="344"/>
      <c r="CA750" s="344"/>
      <c r="CB750" s="344"/>
      <c r="CC750" s="344"/>
      <c r="CD750" s="344"/>
      <c r="CE750" s="344"/>
      <c r="CF750" s="344"/>
      <c r="CG750" s="344"/>
      <c r="CH750" s="344"/>
      <c r="CI750" s="344"/>
      <c r="CJ750" s="344"/>
      <c r="CK750" s="344"/>
      <c r="CL750" s="344"/>
      <c r="CM750" s="344"/>
      <c r="CN750" s="344"/>
      <c r="CO750" s="344"/>
      <c r="CP750" s="344"/>
      <c r="CQ750" s="344"/>
      <c r="CR750" s="344"/>
      <c r="CS750" s="344"/>
      <c r="CT750" s="344"/>
      <c r="CU750" s="344"/>
      <c r="CV750" s="344"/>
      <c r="CW750" s="344"/>
      <c r="CX750" s="344"/>
      <c r="CY750" s="344"/>
      <c r="CZ750" s="344"/>
    </row>
    <row r="751" ht="25.15" customHeight="true" x14ac:dyDescent="0.2">
      <c r="C751" s="577"/>
      <c r="D751" s="577"/>
      <c r="E751" s="577"/>
      <c r="F751" s="577"/>
      <c r="G751" s="577"/>
      <c r="H751" s="577"/>
      <c r="I751" s="577"/>
      <c r="J751" s="577"/>
      <c r="K751" s="577"/>
      <c r="L751" s="577"/>
      <c r="M751" s="577"/>
      <c r="N751" s="577"/>
      <c r="O751" s="577"/>
      <c r="P751" s="577"/>
      <c r="Q751" s="577"/>
      <c r="BA751" s="344"/>
      <c r="BB751" s="395"/>
      <c r="BC751" s="344"/>
      <c r="BD751" s="344"/>
      <c r="BE751" s="344"/>
      <c r="BF751" s="344"/>
      <c r="BG751" s="344"/>
      <c r="BH751" s="344"/>
      <c r="BI751" s="344"/>
      <c r="BJ751" s="344"/>
      <c r="BK751" s="344"/>
      <c r="BL751" s="344"/>
      <c r="BM751" s="344"/>
      <c r="BN751" s="344"/>
      <c r="BO751" s="344"/>
      <c r="BP751" s="344"/>
      <c r="BQ751" s="344"/>
      <c r="BR751" s="344"/>
      <c r="BS751" s="344"/>
      <c r="BT751" s="344"/>
      <c r="BU751" s="344"/>
      <c r="BV751" s="344"/>
      <c r="BW751" s="344"/>
      <c r="BX751" s="344"/>
      <c r="BY751" s="344"/>
      <c r="BZ751" s="344"/>
      <c r="CA751" s="344"/>
      <c r="CB751" s="344"/>
      <c r="CC751" s="344"/>
      <c r="CD751" s="344"/>
      <c r="CE751" s="344"/>
      <c r="CF751" s="344"/>
      <c r="CG751" s="344"/>
      <c r="CH751" s="344"/>
      <c r="CI751" s="344"/>
      <c r="CJ751" s="344"/>
      <c r="CK751" s="344"/>
      <c r="CL751" s="344"/>
      <c r="CM751" s="344"/>
      <c r="CN751" s="344"/>
      <c r="CO751" s="344"/>
      <c r="CP751" s="344"/>
      <c r="CQ751" s="344"/>
      <c r="CR751" s="344"/>
      <c r="CS751" s="344"/>
      <c r="CT751" s="344"/>
      <c r="CU751" s="344"/>
      <c r="CV751" s="344"/>
      <c r="CW751" s="344"/>
      <c r="CX751" s="344"/>
      <c r="CY751" s="344"/>
      <c r="CZ751" s="344"/>
    </row>
    <row r="752" ht="25.15" customHeight="true" x14ac:dyDescent="0.2">
      <c r="C752" s="577"/>
      <c r="D752" s="577"/>
      <c r="E752" s="577"/>
      <c r="F752" s="577"/>
      <c r="G752" s="577"/>
      <c r="H752" s="577"/>
      <c r="I752" s="577"/>
      <c r="J752" s="577"/>
      <c r="K752" s="577"/>
      <c r="L752" s="577"/>
      <c r="M752" s="577"/>
      <c r="N752" s="577"/>
      <c r="O752" s="577"/>
      <c r="P752" s="577"/>
      <c r="Q752" s="577"/>
      <c r="BA752" s="344"/>
      <c r="BB752" s="395"/>
      <c r="BC752" s="344"/>
      <c r="BD752" s="344"/>
      <c r="BE752" s="344"/>
      <c r="BF752" s="344"/>
      <c r="BG752" s="344"/>
      <c r="BH752" s="344"/>
      <c r="BI752" s="344"/>
      <c r="BJ752" s="344"/>
      <c r="BK752" s="344"/>
      <c r="BL752" s="344"/>
      <c r="BM752" s="344"/>
      <c r="BN752" s="344"/>
      <c r="BO752" s="344"/>
      <c r="BP752" s="344"/>
      <c r="BQ752" s="344"/>
      <c r="BR752" s="344"/>
      <c r="BS752" s="344"/>
      <c r="BT752" s="344"/>
      <c r="BU752" s="344"/>
      <c r="BV752" s="344"/>
      <c r="BW752" s="344"/>
      <c r="BX752" s="344"/>
      <c r="BY752" s="344"/>
      <c r="BZ752" s="344"/>
      <c r="CA752" s="344"/>
      <c r="CB752" s="344"/>
      <c r="CC752" s="344"/>
      <c r="CD752" s="344"/>
      <c r="CE752" s="344"/>
      <c r="CF752" s="344"/>
      <c r="CG752" s="344"/>
      <c r="CH752" s="344"/>
      <c r="CI752" s="344"/>
      <c r="CJ752" s="344"/>
      <c r="CK752" s="344"/>
      <c r="CL752" s="344"/>
      <c r="CM752" s="344"/>
      <c r="CN752" s="344"/>
      <c r="CO752" s="344"/>
      <c r="CP752" s="344"/>
      <c r="CQ752" s="344"/>
      <c r="CR752" s="344"/>
      <c r="CS752" s="344"/>
      <c r="CT752" s="344"/>
      <c r="CU752" s="344"/>
      <c r="CV752" s="344"/>
      <c r="CW752" s="344"/>
      <c r="CX752" s="344"/>
      <c r="CY752" s="344"/>
      <c r="CZ752" s="344"/>
    </row>
    <row r="753" ht="25.15" customHeight="true" x14ac:dyDescent="0.2">
      <c r="C753" s="577"/>
      <c r="D753" s="577"/>
      <c r="E753" s="577"/>
      <c r="F753" s="577"/>
      <c r="G753" s="577"/>
      <c r="H753" s="577"/>
      <c r="I753" s="577"/>
      <c r="J753" s="577"/>
      <c r="K753" s="577"/>
      <c r="L753" s="577"/>
      <c r="M753" s="577"/>
      <c r="N753" s="577"/>
      <c r="O753" s="577"/>
      <c r="P753" s="577"/>
      <c r="Q753" s="577"/>
      <c r="BA753" s="344"/>
      <c r="BB753" s="395"/>
      <c r="BC753" s="344"/>
      <c r="BD753" s="344"/>
      <c r="BE753" s="344"/>
      <c r="BF753" s="344"/>
      <c r="BG753" s="344"/>
      <c r="BH753" s="344"/>
      <c r="BI753" s="344"/>
      <c r="BJ753" s="344"/>
      <c r="BK753" s="344"/>
      <c r="BL753" s="344"/>
      <c r="BM753" s="344"/>
      <c r="BN753" s="344"/>
      <c r="BO753" s="344"/>
      <c r="BP753" s="344"/>
      <c r="BQ753" s="344"/>
      <c r="BR753" s="344"/>
      <c r="BS753" s="344"/>
      <c r="BT753" s="344"/>
      <c r="BU753" s="344"/>
      <c r="BV753" s="344"/>
      <c r="BW753" s="344"/>
      <c r="BX753" s="344"/>
      <c r="BY753" s="344"/>
      <c r="BZ753" s="344"/>
      <c r="CA753" s="344"/>
      <c r="CB753" s="344"/>
      <c r="CC753" s="344"/>
      <c r="CD753" s="344"/>
      <c r="CE753" s="344"/>
      <c r="CF753" s="344"/>
      <c r="CG753" s="344"/>
      <c r="CH753" s="344"/>
      <c r="CI753" s="344"/>
      <c r="CJ753" s="344"/>
      <c r="CK753" s="344"/>
      <c r="CL753" s="344"/>
      <c r="CM753" s="344"/>
      <c r="CN753" s="344"/>
      <c r="CO753" s="344"/>
      <c r="CP753" s="344"/>
      <c r="CQ753" s="344"/>
      <c r="CR753" s="344"/>
      <c r="CS753" s="344"/>
      <c r="CT753" s="344"/>
      <c r="CU753" s="344"/>
      <c r="CV753" s="344"/>
      <c r="CW753" s="344"/>
      <c r="CX753" s="344"/>
      <c r="CY753" s="344"/>
      <c r="CZ753" s="344"/>
    </row>
    <row r="754" ht="25.15" customHeight="true" x14ac:dyDescent="0.2">
      <c r="C754" s="577"/>
      <c r="D754" s="577"/>
      <c r="E754" s="577"/>
      <c r="F754" s="577"/>
      <c r="G754" s="577"/>
      <c r="H754" s="577"/>
      <c r="I754" s="577"/>
      <c r="J754" s="577"/>
      <c r="K754" s="577"/>
      <c r="L754" s="577"/>
      <c r="M754" s="577"/>
      <c r="N754" s="577"/>
      <c r="O754" s="577"/>
      <c r="P754" s="577"/>
      <c r="Q754" s="577"/>
      <c r="BA754" s="344"/>
      <c r="BB754" s="395"/>
      <c r="BC754" s="344"/>
      <c r="BD754" s="344"/>
      <c r="BE754" s="344"/>
      <c r="BF754" s="344"/>
      <c r="BG754" s="344"/>
      <c r="BH754" s="344"/>
      <c r="BI754" s="344"/>
      <c r="BJ754" s="344"/>
      <c r="BK754" s="344"/>
      <c r="BL754" s="344"/>
      <c r="BM754" s="344"/>
      <c r="BN754" s="344"/>
      <c r="BO754" s="344"/>
      <c r="BP754" s="344"/>
      <c r="BQ754" s="344"/>
      <c r="BR754" s="344"/>
      <c r="BS754" s="344"/>
      <c r="BT754" s="344"/>
      <c r="BU754" s="344"/>
      <c r="BV754" s="344"/>
      <c r="BW754" s="344"/>
      <c r="BX754" s="344"/>
      <c r="BY754" s="344"/>
      <c r="BZ754" s="344"/>
      <c r="CA754" s="344"/>
      <c r="CB754" s="344"/>
      <c r="CC754" s="344"/>
      <c r="CD754" s="344"/>
      <c r="CE754" s="344"/>
      <c r="CF754" s="344"/>
      <c r="CG754" s="344"/>
      <c r="CH754" s="344"/>
      <c r="CI754" s="344"/>
      <c r="CJ754" s="344"/>
      <c r="CK754" s="344"/>
      <c r="CL754" s="344"/>
      <c r="CM754" s="344"/>
      <c r="CN754" s="344"/>
      <c r="CO754" s="344"/>
      <c r="CP754" s="344"/>
      <c r="CQ754" s="344"/>
      <c r="CR754" s="344"/>
      <c r="CS754" s="344"/>
      <c r="CT754" s="344"/>
      <c r="CU754" s="344"/>
      <c r="CV754" s="344"/>
      <c r="CW754" s="344"/>
      <c r="CX754" s="344"/>
      <c r="CY754" s="344"/>
      <c r="CZ754" s="344"/>
    </row>
    <row r="755" ht="25.15" customHeight="true" x14ac:dyDescent="0.2">
      <c r="C755" s="577"/>
      <c r="D755" s="577"/>
      <c r="E755" s="577"/>
      <c r="F755" s="577"/>
      <c r="G755" s="577"/>
      <c r="H755" s="577"/>
      <c r="I755" s="577"/>
      <c r="J755" s="577"/>
      <c r="K755" s="577"/>
      <c r="L755" s="577"/>
      <c r="M755" s="577"/>
      <c r="N755" s="577"/>
      <c r="O755" s="577"/>
      <c r="P755" s="577"/>
      <c r="Q755" s="577"/>
      <c r="BA755" s="344"/>
      <c r="BB755" s="395"/>
      <c r="BC755" s="344"/>
      <c r="BD755" s="344"/>
      <c r="BE755" s="344"/>
      <c r="BF755" s="344"/>
      <c r="BG755" s="344"/>
      <c r="BH755" s="344"/>
      <c r="BI755" s="344"/>
      <c r="BJ755" s="344"/>
      <c r="BK755" s="344"/>
      <c r="BL755" s="344"/>
      <c r="BM755" s="344"/>
      <c r="BN755" s="344"/>
      <c r="BO755" s="344"/>
      <c r="BP755" s="344"/>
      <c r="BQ755" s="344"/>
      <c r="BR755" s="344"/>
      <c r="BS755" s="344"/>
      <c r="BT755" s="344"/>
      <c r="BU755" s="344"/>
      <c r="BV755" s="344"/>
      <c r="BW755" s="344"/>
      <c r="BX755" s="344"/>
      <c r="BY755" s="344"/>
      <c r="BZ755" s="344"/>
      <c r="CA755" s="344"/>
      <c r="CB755" s="344"/>
      <c r="CC755" s="344"/>
      <c r="CD755" s="344"/>
      <c r="CE755" s="344"/>
      <c r="CF755" s="344"/>
      <c r="CG755" s="344"/>
      <c r="CH755" s="344"/>
      <c r="CI755" s="344"/>
      <c r="CJ755" s="344"/>
      <c r="CK755" s="344"/>
      <c r="CL755" s="344"/>
      <c r="CM755" s="344"/>
      <c r="CN755" s="344"/>
      <c r="CO755" s="344"/>
      <c r="CP755" s="344"/>
      <c r="CQ755" s="344"/>
      <c r="CR755" s="344"/>
      <c r="CS755" s="344"/>
      <c r="CT755" s="344"/>
      <c r="CU755" s="344"/>
      <c r="CV755" s="344"/>
      <c r="CW755" s="344"/>
      <c r="CX755" s="344"/>
      <c r="CY755" s="344"/>
      <c r="CZ755" s="344"/>
    </row>
    <row r="756" ht="25.15" customHeight="true" x14ac:dyDescent="0.2">
      <c r="C756" s="577"/>
      <c r="D756" s="577"/>
      <c r="E756" s="577"/>
      <c r="F756" s="577"/>
      <c r="G756" s="577"/>
      <c r="H756" s="577"/>
      <c r="I756" s="577"/>
      <c r="J756" s="577"/>
      <c r="K756" s="577"/>
      <c r="L756" s="577"/>
      <c r="M756" s="577"/>
      <c r="N756" s="577"/>
      <c r="O756" s="577"/>
      <c r="P756" s="577"/>
      <c r="Q756" s="577"/>
      <c r="BA756" s="344"/>
      <c r="BB756" s="395"/>
      <c r="BC756" s="344"/>
      <c r="BD756" s="344"/>
      <c r="BE756" s="344"/>
      <c r="BF756" s="344"/>
      <c r="BG756" s="344"/>
      <c r="BH756" s="344"/>
      <c r="BI756" s="344"/>
      <c r="BJ756" s="344"/>
      <c r="BK756" s="344"/>
      <c r="BL756" s="344"/>
      <c r="BM756" s="344"/>
      <c r="BN756" s="344"/>
      <c r="BO756" s="344"/>
      <c r="BP756" s="344"/>
      <c r="BQ756" s="344"/>
      <c r="BR756" s="344"/>
      <c r="BS756" s="344"/>
      <c r="BT756" s="344"/>
      <c r="BU756" s="344"/>
      <c r="BV756" s="344"/>
      <c r="BW756" s="344"/>
      <c r="BX756" s="344"/>
      <c r="BY756" s="344"/>
      <c r="BZ756" s="344"/>
      <c r="CA756" s="344"/>
      <c r="CB756" s="344"/>
      <c r="CC756" s="344"/>
      <c r="CD756" s="344"/>
      <c r="CE756" s="344"/>
      <c r="CF756" s="344"/>
      <c r="CG756" s="344"/>
      <c r="CH756" s="344"/>
      <c r="CI756" s="344"/>
      <c r="CJ756" s="344"/>
      <c r="CK756" s="344"/>
      <c r="CL756" s="344"/>
      <c r="CM756" s="344"/>
      <c r="CN756" s="344"/>
      <c r="CO756" s="344"/>
      <c r="CP756" s="344"/>
      <c r="CQ756" s="344"/>
      <c r="CR756" s="344"/>
      <c r="CS756" s="344"/>
      <c r="CT756" s="344"/>
      <c r="CU756" s="344"/>
      <c r="CV756" s="344"/>
      <c r="CW756" s="344"/>
      <c r="CX756" s="344"/>
      <c r="CY756" s="344"/>
      <c r="CZ756" s="344"/>
    </row>
    <row r="757" ht="25.15" customHeight="true" x14ac:dyDescent="0.2">
      <c r="C757" s="577"/>
      <c r="D757" s="577"/>
      <c r="E757" s="577"/>
      <c r="F757" s="577"/>
      <c r="G757" s="577"/>
      <c r="H757" s="577"/>
      <c r="I757" s="577"/>
      <c r="J757" s="577"/>
      <c r="K757" s="577"/>
      <c r="L757" s="577"/>
      <c r="M757" s="577"/>
      <c r="N757" s="577"/>
      <c r="O757" s="577"/>
      <c r="P757" s="577"/>
      <c r="Q757" s="577"/>
      <c r="BA757" s="344"/>
      <c r="BB757" s="395"/>
      <c r="BC757" s="344"/>
      <c r="BD757" s="344"/>
      <c r="BE757" s="344"/>
      <c r="BF757" s="344"/>
      <c r="BG757" s="344"/>
      <c r="BH757" s="344"/>
      <c r="BI757" s="344"/>
      <c r="BJ757" s="344"/>
      <c r="BK757" s="344"/>
      <c r="BL757" s="344"/>
      <c r="BM757" s="344"/>
      <c r="BN757" s="344"/>
      <c r="BO757" s="344"/>
      <c r="BP757" s="344"/>
      <c r="BQ757" s="344"/>
      <c r="BR757" s="344"/>
      <c r="BS757" s="344"/>
      <c r="BT757" s="344"/>
      <c r="BU757" s="344"/>
      <c r="BV757" s="344"/>
      <c r="BW757" s="344"/>
      <c r="BX757" s="344"/>
      <c r="BY757" s="344"/>
      <c r="BZ757" s="344"/>
      <c r="CA757" s="344"/>
      <c r="CB757" s="344"/>
      <c r="CC757" s="344"/>
      <c r="CD757" s="344"/>
      <c r="CE757" s="344"/>
      <c r="CF757" s="344"/>
      <c r="CG757" s="344"/>
      <c r="CH757" s="344"/>
      <c r="CI757" s="344"/>
      <c r="CJ757" s="344"/>
      <c r="CK757" s="344"/>
      <c r="CL757" s="344"/>
      <c r="CM757" s="344"/>
      <c r="CN757" s="344"/>
      <c r="CO757" s="344"/>
      <c r="CP757" s="344"/>
      <c r="CQ757" s="344"/>
      <c r="CR757" s="344"/>
      <c r="CS757" s="344"/>
      <c r="CT757" s="344"/>
      <c r="CU757" s="344"/>
      <c r="CV757" s="344"/>
      <c r="CW757" s="344"/>
      <c r="CX757" s="344"/>
      <c r="CY757" s="344"/>
      <c r="CZ757" s="344"/>
    </row>
    <row r="758" ht="25.15" customHeight="true" x14ac:dyDescent="0.2">
      <c r="C758" s="577"/>
      <c r="D758" s="577"/>
      <c r="E758" s="577"/>
      <c r="F758" s="577"/>
      <c r="G758" s="577"/>
      <c r="H758" s="577"/>
      <c r="I758" s="577"/>
      <c r="J758" s="577"/>
      <c r="K758" s="577"/>
      <c r="L758" s="577"/>
      <c r="M758" s="577"/>
      <c r="N758" s="577"/>
      <c r="O758" s="577"/>
      <c r="P758" s="577"/>
      <c r="Q758" s="577"/>
      <c r="BA758" s="344"/>
      <c r="BB758" s="395"/>
      <c r="BC758" s="344"/>
      <c r="BD758" s="344"/>
      <c r="BE758" s="344"/>
      <c r="BF758" s="344"/>
      <c r="BG758" s="344"/>
      <c r="BH758" s="344"/>
      <c r="BI758" s="344"/>
      <c r="BJ758" s="344"/>
      <c r="BK758" s="344"/>
      <c r="BL758" s="344"/>
      <c r="BM758" s="344"/>
      <c r="BN758" s="344"/>
      <c r="BO758" s="344"/>
      <c r="BP758" s="344"/>
      <c r="BQ758" s="344"/>
      <c r="BR758" s="344"/>
      <c r="BS758" s="344"/>
      <c r="BT758" s="344"/>
      <c r="BU758" s="344"/>
      <c r="BV758" s="344"/>
      <c r="BW758" s="344"/>
      <c r="BX758" s="344"/>
      <c r="BY758" s="344"/>
      <c r="BZ758" s="344"/>
      <c r="CA758" s="344"/>
      <c r="CB758" s="344"/>
      <c r="CC758" s="344"/>
      <c r="CD758" s="344"/>
      <c r="CE758" s="344"/>
      <c r="CF758" s="344"/>
      <c r="CG758" s="344"/>
      <c r="CH758" s="344"/>
      <c r="CI758" s="344"/>
      <c r="CJ758" s="344"/>
      <c r="CK758" s="344"/>
      <c r="CL758" s="344"/>
      <c r="CM758" s="344"/>
      <c r="CN758" s="344"/>
      <c r="CO758" s="344"/>
      <c r="CP758" s="344"/>
      <c r="CQ758" s="344"/>
      <c r="CR758" s="344"/>
      <c r="CS758" s="344"/>
      <c r="CT758" s="344"/>
      <c r="CU758" s="344"/>
      <c r="CV758" s="344"/>
      <c r="CW758" s="344"/>
      <c r="CX758" s="344"/>
      <c r="CY758" s="344"/>
      <c r="CZ758" s="344"/>
    </row>
    <row r="759" ht="25.15" customHeight="true" x14ac:dyDescent="0.2">
      <c r="C759" s="577"/>
      <c r="D759" s="577"/>
      <c r="E759" s="577"/>
      <c r="F759" s="577"/>
      <c r="G759" s="577"/>
      <c r="H759" s="577"/>
      <c r="I759" s="577"/>
      <c r="J759" s="577"/>
      <c r="K759" s="577"/>
      <c r="L759" s="577"/>
      <c r="M759" s="577"/>
      <c r="N759" s="577"/>
      <c r="O759" s="577"/>
      <c r="P759" s="577"/>
      <c r="Q759" s="577"/>
      <c r="BA759" s="344"/>
      <c r="BB759" s="395"/>
      <c r="BC759" s="344"/>
      <c r="BD759" s="344"/>
      <c r="BE759" s="344"/>
      <c r="BF759" s="344"/>
      <c r="BG759" s="344"/>
      <c r="BH759" s="344"/>
      <c r="BI759" s="344"/>
      <c r="BJ759" s="344"/>
      <c r="BK759" s="344"/>
      <c r="BL759" s="344"/>
      <c r="BM759" s="344"/>
      <c r="BN759" s="344"/>
      <c r="BO759" s="344"/>
      <c r="BP759" s="344"/>
      <c r="BQ759" s="344"/>
      <c r="BR759" s="344"/>
      <c r="BS759" s="344"/>
      <c r="BT759" s="344"/>
      <c r="BU759" s="344"/>
      <c r="BV759" s="344"/>
      <c r="BW759" s="344"/>
      <c r="BX759" s="344"/>
      <c r="BY759" s="344"/>
      <c r="BZ759" s="344"/>
      <c r="CA759" s="344"/>
      <c r="CB759" s="344"/>
      <c r="CC759" s="344"/>
      <c r="CD759" s="344"/>
      <c r="CE759" s="344"/>
      <c r="CF759" s="344"/>
      <c r="CG759" s="344"/>
      <c r="CH759" s="344"/>
      <c r="CI759" s="344"/>
      <c r="CJ759" s="344"/>
      <c r="CK759" s="344"/>
      <c r="CL759" s="344"/>
      <c r="CM759" s="344"/>
      <c r="CN759" s="344"/>
      <c r="CO759" s="344"/>
      <c r="CP759" s="344"/>
      <c r="CQ759" s="344"/>
      <c r="CR759" s="344"/>
      <c r="CS759" s="344"/>
      <c r="CT759" s="344"/>
      <c r="CU759" s="344"/>
      <c r="CV759" s="344"/>
      <c r="CW759" s="344"/>
      <c r="CX759" s="344"/>
      <c r="CY759" s="344"/>
      <c r="CZ759" s="344"/>
    </row>
    <row r="760" ht="25.15" customHeight="true" x14ac:dyDescent="0.2">
      <c r="C760" s="577"/>
      <c r="D760" s="577"/>
      <c r="E760" s="577"/>
      <c r="F760" s="577"/>
      <c r="G760" s="577"/>
      <c r="H760" s="577"/>
      <c r="I760" s="577"/>
      <c r="J760" s="577"/>
      <c r="K760" s="577"/>
      <c r="L760" s="577"/>
      <c r="M760" s="577"/>
      <c r="N760" s="577"/>
      <c r="O760" s="577"/>
      <c r="P760" s="577"/>
      <c r="Q760" s="577"/>
      <c r="BA760" s="344"/>
      <c r="BB760" s="395"/>
      <c r="BC760" s="344"/>
      <c r="BD760" s="344"/>
      <c r="BE760" s="344"/>
      <c r="BF760" s="344"/>
      <c r="BG760" s="344"/>
      <c r="BH760" s="344"/>
      <c r="BI760" s="344"/>
      <c r="BJ760" s="344"/>
      <c r="BK760" s="344"/>
      <c r="BL760" s="344"/>
      <c r="BM760" s="344"/>
      <c r="BN760" s="344"/>
      <c r="BO760" s="344"/>
      <c r="BP760" s="344"/>
      <c r="BQ760" s="344"/>
      <c r="BR760" s="344"/>
      <c r="BS760" s="344"/>
      <c r="BT760" s="344"/>
      <c r="BU760" s="344"/>
      <c r="BV760" s="344"/>
      <c r="BW760" s="344"/>
      <c r="BX760" s="344"/>
      <c r="BY760" s="344"/>
      <c r="BZ760" s="344"/>
      <c r="CA760" s="344"/>
      <c r="CB760" s="344"/>
      <c r="CC760" s="344"/>
      <c r="CD760" s="344"/>
      <c r="CE760" s="344"/>
      <c r="CF760" s="344"/>
      <c r="CG760" s="344"/>
      <c r="CH760" s="344"/>
      <c r="CI760" s="344"/>
      <c r="CJ760" s="344"/>
      <c r="CK760" s="344"/>
      <c r="CL760" s="344"/>
      <c r="CM760" s="344"/>
      <c r="CN760" s="344"/>
      <c r="CO760" s="344"/>
      <c r="CP760" s="344"/>
      <c r="CQ760" s="344"/>
      <c r="CR760" s="344"/>
      <c r="CS760" s="344"/>
      <c r="CT760" s="344"/>
      <c r="CU760" s="344"/>
      <c r="CV760" s="344"/>
      <c r="CW760" s="344"/>
      <c r="CX760" s="344"/>
      <c r="CY760" s="344"/>
      <c r="CZ760" s="344"/>
    </row>
    <row r="761" ht="25.15" customHeight="true" x14ac:dyDescent="0.2">
      <c r="C761" s="577"/>
      <c r="D761" s="577"/>
      <c r="E761" s="577"/>
      <c r="F761" s="577"/>
      <c r="G761" s="577"/>
      <c r="H761" s="577"/>
      <c r="I761" s="577"/>
      <c r="J761" s="577"/>
      <c r="K761" s="577"/>
      <c r="L761" s="577"/>
      <c r="M761" s="577"/>
      <c r="N761" s="577"/>
      <c r="O761" s="577"/>
      <c r="P761" s="577"/>
      <c r="Q761" s="577"/>
      <c r="BA761" s="344"/>
      <c r="BB761" s="395"/>
      <c r="BC761" s="344"/>
      <c r="BD761" s="344"/>
      <c r="BE761" s="344"/>
      <c r="BF761" s="344"/>
      <c r="BG761" s="344"/>
      <c r="BH761" s="344"/>
      <c r="BI761" s="344"/>
      <c r="BJ761" s="344"/>
      <c r="BK761" s="344"/>
      <c r="BL761" s="344"/>
      <c r="BM761" s="344"/>
      <c r="BN761" s="344"/>
      <c r="BO761" s="344"/>
      <c r="BP761" s="344"/>
      <c r="BQ761" s="344"/>
      <c r="BR761" s="344"/>
      <c r="BS761" s="344"/>
      <c r="BT761" s="344"/>
      <c r="BU761" s="344"/>
      <c r="BV761" s="344"/>
      <c r="BW761" s="344"/>
      <c r="BX761" s="344"/>
      <c r="BY761" s="344"/>
      <c r="BZ761" s="344"/>
      <c r="CA761" s="344"/>
      <c r="CB761" s="344"/>
      <c r="CC761" s="344"/>
      <c r="CD761" s="344"/>
      <c r="CE761" s="344"/>
      <c r="CF761" s="344"/>
      <c r="CG761" s="344"/>
      <c r="CH761" s="344"/>
      <c r="CI761" s="344"/>
      <c r="CJ761" s="344"/>
      <c r="CK761" s="344"/>
      <c r="CL761" s="344"/>
      <c r="CM761" s="344"/>
      <c r="CN761" s="344"/>
      <c r="CO761" s="344"/>
      <c r="CP761" s="344"/>
      <c r="CQ761" s="344"/>
      <c r="CR761" s="344"/>
      <c r="CS761" s="344"/>
      <c r="CT761" s="344"/>
      <c r="CU761" s="344"/>
      <c r="CV761" s="344"/>
      <c r="CW761" s="344"/>
      <c r="CX761" s="344"/>
      <c r="CY761" s="344"/>
      <c r="CZ761" s="344"/>
    </row>
    <row r="762" ht="25.15" customHeight="true" x14ac:dyDescent="0.2">
      <c r="C762" s="577"/>
      <c r="D762" s="577"/>
      <c r="E762" s="577"/>
      <c r="F762" s="577"/>
      <c r="G762" s="577"/>
      <c r="H762" s="577"/>
      <c r="I762" s="577"/>
      <c r="J762" s="577"/>
      <c r="K762" s="577"/>
      <c r="L762" s="577"/>
      <c r="M762" s="577"/>
      <c r="N762" s="577"/>
      <c r="O762" s="577"/>
      <c r="P762" s="577"/>
      <c r="Q762" s="577"/>
      <c r="BA762" s="344"/>
      <c r="BB762" s="395"/>
      <c r="BC762" s="344"/>
      <c r="BD762" s="344"/>
      <c r="BE762" s="344"/>
      <c r="BF762" s="344"/>
      <c r="BG762" s="344"/>
      <c r="BH762" s="344"/>
      <c r="BI762" s="344"/>
      <c r="BJ762" s="344"/>
      <c r="BK762" s="344"/>
      <c r="BL762" s="344"/>
      <c r="BM762" s="344"/>
      <c r="BN762" s="344"/>
      <c r="BO762" s="344"/>
      <c r="BP762" s="344"/>
      <c r="BQ762" s="344"/>
      <c r="BR762" s="344"/>
      <c r="BS762" s="344"/>
      <c r="BT762" s="344"/>
      <c r="BU762" s="344"/>
      <c r="BV762" s="344"/>
      <c r="BW762" s="344"/>
      <c r="BX762" s="344"/>
      <c r="BY762" s="344"/>
      <c r="BZ762" s="344"/>
      <c r="CA762" s="344"/>
      <c r="CB762" s="344"/>
      <c r="CC762" s="344"/>
      <c r="CD762" s="344"/>
      <c r="CE762" s="344"/>
      <c r="CF762" s="344"/>
      <c r="CG762" s="344"/>
      <c r="CH762" s="344"/>
      <c r="CI762" s="344"/>
      <c r="CJ762" s="344"/>
      <c r="CK762" s="344"/>
      <c r="CL762" s="344"/>
      <c r="CM762" s="344"/>
      <c r="CN762" s="344"/>
      <c r="CO762" s="344"/>
      <c r="CP762" s="344"/>
      <c r="CQ762" s="344"/>
      <c r="CR762" s="344"/>
      <c r="CS762" s="344"/>
      <c r="CT762" s="344"/>
      <c r="CU762" s="344"/>
      <c r="CV762" s="344"/>
      <c r="CW762" s="344"/>
      <c r="CX762" s="344"/>
      <c r="CY762" s="344"/>
      <c r="CZ762" s="344"/>
    </row>
    <row r="763" ht="25.15" customHeight="true" x14ac:dyDescent="0.2">
      <c r="C763" s="577"/>
      <c r="D763" s="577"/>
      <c r="E763" s="577"/>
      <c r="F763" s="577"/>
      <c r="G763" s="577"/>
      <c r="H763" s="577"/>
      <c r="I763" s="577"/>
      <c r="J763" s="577"/>
      <c r="K763" s="577"/>
      <c r="L763" s="577"/>
      <c r="M763" s="577"/>
      <c r="N763" s="577"/>
      <c r="O763" s="577"/>
      <c r="P763" s="577"/>
      <c r="Q763" s="577"/>
      <c r="BA763" s="344"/>
      <c r="BB763" s="395"/>
      <c r="BC763" s="344"/>
      <c r="BD763" s="344"/>
      <c r="BE763" s="344"/>
      <c r="BF763" s="344"/>
      <c r="BG763" s="344"/>
      <c r="BH763" s="344"/>
      <c r="BI763" s="344"/>
      <c r="BJ763" s="344"/>
      <c r="BK763" s="344"/>
      <c r="BL763" s="344"/>
      <c r="BM763" s="344"/>
      <c r="BN763" s="344"/>
      <c r="BO763" s="344"/>
      <c r="BP763" s="344"/>
      <c r="BQ763" s="344"/>
      <c r="BR763" s="344"/>
      <c r="BS763" s="344"/>
      <c r="BT763" s="344"/>
      <c r="BU763" s="344"/>
      <c r="BV763" s="344"/>
      <c r="BW763" s="344"/>
      <c r="BX763" s="344"/>
      <c r="BY763" s="344"/>
      <c r="BZ763" s="344"/>
      <c r="CA763" s="344"/>
      <c r="CB763" s="344"/>
      <c r="CC763" s="344"/>
      <c r="CD763" s="344"/>
      <c r="CE763" s="344"/>
      <c r="CF763" s="344"/>
      <c r="CG763" s="344"/>
      <c r="CH763" s="344"/>
      <c r="CI763" s="344"/>
      <c r="CJ763" s="344"/>
      <c r="CK763" s="344"/>
      <c r="CL763" s="344"/>
      <c r="CM763" s="344"/>
      <c r="CN763" s="344"/>
      <c r="CO763" s="344"/>
      <c r="CP763" s="344"/>
      <c r="CQ763" s="344"/>
      <c r="CR763" s="344"/>
      <c r="CS763" s="344"/>
      <c r="CT763" s="344"/>
      <c r="CU763" s="344"/>
      <c r="CV763" s="344"/>
      <c r="CW763" s="344"/>
      <c r="CX763" s="344"/>
      <c r="CY763" s="344"/>
      <c r="CZ763" s="344"/>
    </row>
    <row r="764" ht="25.15" customHeight="true" x14ac:dyDescent="0.2">
      <c r="C764" s="577"/>
      <c r="D764" s="577"/>
      <c r="E764" s="577"/>
      <c r="F764" s="577"/>
      <c r="G764" s="577"/>
      <c r="H764" s="577"/>
      <c r="I764" s="577"/>
      <c r="J764" s="577"/>
      <c r="K764" s="577"/>
      <c r="L764" s="577"/>
      <c r="M764" s="577"/>
      <c r="N764" s="577"/>
      <c r="O764" s="577"/>
      <c r="P764" s="577"/>
      <c r="Q764" s="577"/>
      <c r="BA764" s="344"/>
      <c r="BB764" s="395"/>
      <c r="BC764" s="344"/>
      <c r="BD764" s="344"/>
      <c r="BE764" s="344"/>
      <c r="BF764" s="344"/>
      <c r="BG764" s="344"/>
      <c r="BH764" s="344"/>
      <c r="BI764" s="344"/>
      <c r="BJ764" s="344"/>
      <c r="BK764" s="344"/>
      <c r="BL764" s="344"/>
      <c r="BM764" s="344"/>
      <c r="BN764" s="344"/>
      <c r="BO764" s="344"/>
      <c r="BP764" s="344"/>
      <c r="BQ764" s="344"/>
      <c r="BR764" s="344"/>
      <c r="BS764" s="344"/>
      <c r="BT764" s="344"/>
      <c r="BU764" s="344"/>
      <c r="BV764" s="344"/>
      <c r="BW764" s="344"/>
      <c r="BX764" s="344"/>
      <c r="BY764" s="344"/>
      <c r="BZ764" s="344"/>
      <c r="CA764" s="344"/>
      <c r="CB764" s="344"/>
      <c r="CC764" s="344"/>
      <c r="CD764" s="344"/>
      <c r="CE764" s="344"/>
      <c r="CF764" s="344"/>
      <c r="CG764" s="344"/>
      <c r="CH764" s="344"/>
      <c r="CI764" s="344"/>
      <c r="CJ764" s="344"/>
      <c r="CK764" s="344"/>
      <c r="CL764" s="344"/>
      <c r="CM764" s="344"/>
      <c r="CN764" s="344"/>
      <c r="CO764" s="344"/>
      <c r="CP764" s="344"/>
      <c r="CQ764" s="344"/>
      <c r="CR764" s="344"/>
      <c r="CS764" s="344"/>
      <c r="CT764" s="344"/>
      <c r="CU764" s="344"/>
      <c r="CV764" s="344"/>
      <c r="CW764" s="344"/>
      <c r="CX764" s="344"/>
      <c r="CY764" s="344"/>
      <c r="CZ764" s="344"/>
    </row>
    <row r="765" ht="25.15" customHeight="true" x14ac:dyDescent="0.2">
      <c r="C765" s="577"/>
      <c r="D765" s="577"/>
      <c r="E765" s="577"/>
      <c r="F765" s="577"/>
      <c r="G765" s="577"/>
      <c r="H765" s="577"/>
      <c r="I765" s="577"/>
      <c r="J765" s="577"/>
      <c r="K765" s="577"/>
      <c r="L765" s="577"/>
      <c r="M765" s="577"/>
      <c r="N765" s="577"/>
      <c r="O765" s="577"/>
      <c r="P765" s="577"/>
      <c r="Q765" s="577"/>
      <c r="BA765" s="344"/>
      <c r="BB765" s="395"/>
      <c r="BC765" s="344"/>
      <c r="BD765" s="344"/>
      <c r="BE765" s="344"/>
      <c r="BF765" s="344"/>
      <c r="BG765" s="344"/>
      <c r="BH765" s="344"/>
      <c r="BI765" s="344"/>
      <c r="BJ765" s="344"/>
      <c r="BK765" s="344"/>
      <c r="BL765" s="344"/>
      <c r="BM765" s="344"/>
      <c r="BN765" s="344"/>
      <c r="BO765" s="344"/>
      <c r="BP765" s="344"/>
      <c r="BQ765" s="344"/>
      <c r="BR765" s="344"/>
      <c r="BS765" s="344"/>
      <c r="BT765" s="344"/>
      <c r="BU765" s="344"/>
      <c r="BV765" s="344"/>
      <c r="BW765" s="344"/>
      <c r="BX765" s="344"/>
      <c r="BY765" s="344"/>
      <c r="BZ765" s="344"/>
      <c r="CA765" s="344"/>
      <c r="CB765" s="344"/>
      <c r="CC765" s="344"/>
      <c r="CD765" s="344"/>
      <c r="CE765" s="344"/>
      <c r="CF765" s="344"/>
      <c r="CG765" s="344"/>
      <c r="CH765" s="344"/>
      <c r="CI765" s="344"/>
      <c r="CJ765" s="344"/>
      <c r="CK765" s="344"/>
      <c r="CL765" s="344"/>
      <c r="CM765" s="344"/>
      <c r="CN765" s="344"/>
      <c r="CO765" s="344"/>
      <c r="CP765" s="344"/>
      <c r="CQ765" s="344"/>
      <c r="CR765" s="344"/>
      <c r="CS765" s="344"/>
      <c r="CT765" s="344"/>
      <c r="CU765" s="344"/>
      <c r="CV765" s="344"/>
      <c r="CW765" s="344"/>
      <c r="CX765" s="344"/>
      <c r="CY765" s="344"/>
      <c r="CZ765" s="344"/>
    </row>
    <row r="766" ht="25.15" customHeight="true" x14ac:dyDescent="0.2">
      <c r="C766" s="577"/>
      <c r="D766" s="577"/>
      <c r="E766" s="577"/>
      <c r="F766" s="577"/>
      <c r="G766" s="577"/>
      <c r="H766" s="577"/>
      <c r="I766" s="577"/>
      <c r="J766" s="577"/>
      <c r="K766" s="577"/>
      <c r="L766" s="577"/>
      <c r="M766" s="577"/>
      <c r="N766" s="577"/>
      <c r="O766" s="577"/>
      <c r="P766" s="577"/>
      <c r="Q766" s="577"/>
      <c r="BA766" s="344"/>
      <c r="BB766" s="395"/>
      <c r="BC766" s="344"/>
      <c r="BD766" s="344"/>
      <c r="BE766" s="344"/>
      <c r="BF766" s="344"/>
      <c r="BG766" s="344"/>
      <c r="BH766" s="344"/>
      <c r="BI766" s="344"/>
      <c r="BJ766" s="344"/>
      <c r="BK766" s="344"/>
      <c r="BL766" s="344"/>
      <c r="BM766" s="344"/>
      <c r="BN766" s="344"/>
      <c r="BO766" s="344"/>
      <c r="BP766" s="344"/>
      <c r="BQ766" s="344"/>
      <c r="BR766" s="344"/>
      <c r="BS766" s="344"/>
      <c r="BT766" s="344"/>
      <c r="BU766" s="344"/>
      <c r="BV766" s="344"/>
      <c r="BW766" s="344"/>
      <c r="BX766" s="344"/>
      <c r="BY766" s="344"/>
      <c r="BZ766" s="344"/>
      <c r="CA766" s="344"/>
      <c r="CB766" s="344"/>
      <c r="CC766" s="344"/>
      <c r="CD766" s="344"/>
      <c r="CE766" s="344"/>
      <c r="CF766" s="344"/>
      <c r="CG766" s="344"/>
      <c r="CH766" s="344"/>
      <c r="CI766" s="344"/>
      <c r="CJ766" s="344"/>
      <c r="CK766" s="344"/>
      <c r="CL766" s="344"/>
      <c r="CM766" s="344"/>
      <c r="CN766" s="344"/>
      <c r="CO766" s="344"/>
      <c r="CP766" s="344"/>
      <c r="CQ766" s="344"/>
      <c r="CR766" s="344"/>
      <c r="CS766" s="344"/>
      <c r="CT766" s="344"/>
      <c r="CU766" s="344"/>
      <c r="CV766" s="344"/>
      <c r="CW766" s="344"/>
      <c r="CX766" s="344"/>
      <c r="CY766" s="344"/>
      <c r="CZ766" s="344"/>
    </row>
    <row r="767" ht="25.15" customHeight="true" x14ac:dyDescent="0.2">
      <c r="C767" s="577"/>
      <c r="D767" s="577"/>
      <c r="E767" s="577"/>
      <c r="F767" s="577"/>
      <c r="G767" s="577"/>
      <c r="H767" s="577"/>
      <c r="I767" s="577"/>
      <c r="J767" s="577"/>
      <c r="K767" s="577"/>
      <c r="L767" s="577"/>
      <c r="M767" s="577"/>
      <c r="N767" s="577"/>
      <c r="O767" s="577"/>
      <c r="P767" s="577"/>
      <c r="Q767" s="577"/>
      <c r="BA767" s="344"/>
      <c r="BB767" s="395"/>
      <c r="BC767" s="344"/>
      <c r="BD767" s="344"/>
      <c r="BE767" s="344"/>
      <c r="BF767" s="344"/>
      <c r="BG767" s="344"/>
      <c r="BH767" s="344"/>
      <c r="BI767" s="344"/>
      <c r="BJ767" s="344"/>
      <c r="BK767" s="344"/>
      <c r="BL767" s="344"/>
      <c r="BM767" s="344"/>
      <c r="BN767" s="344"/>
      <c r="BO767" s="344"/>
      <c r="BP767" s="344"/>
      <c r="BQ767" s="344"/>
      <c r="BR767" s="344"/>
      <c r="BS767" s="344"/>
      <c r="BT767" s="344"/>
      <c r="BU767" s="344"/>
      <c r="BV767" s="344"/>
      <c r="BW767" s="344"/>
      <c r="BX767" s="344"/>
      <c r="BY767" s="344"/>
      <c r="BZ767" s="344"/>
      <c r="CA767" s="344"/>
      <c r="CB767" s="344"/>
      <c r="CC767" s="344"/>
      <c r="CD767" s="344"/>
      <c r="CE767" s="344"/>
      <c r="CF767" s="344"/>
      <c r="CG767" s="344"/>
      <c r="CH767" s="344"/>
      <c r="CI767" s="344"/>
      <c r="CJ767" s="344"/>
      <c r="CK767" s="344"/>
      <c r="CL767" s="344"/>
      <c r="CM767" s="344"/>
      <c r="CN767" s="344"/>
      <c r="CO767" s="344"/>
      <c r="CP767" s="344"/>
      <c r="CQ767" s="344"/>
      <c r="CR767" s="344"/>
      <c r="CS767" s="344"/>
      <c r="CT767" s="344"/>
      <c r="CU767" s="344"/>
      <c r="CV767" s="344"/>
      <c r="CW767" s="344"/>
      <c r="CX767" s="344"/>
      <c r="CY767" s="344"/>
      <c r="CZ767" s="344"/>
    </row>
    <row r="768" ht="25.15" customHeight="true" x14ac:dyDescent="0.2">
      <c r="C768" s="577"/>
      <c r="D768" s="577"/>
      <c r="E768" s="577"/>
      <c r="F768" s="577"/>
      <c r="G768" s="577"/>
      <c r="H768" s="577"/>
      <c r="I768" s="577"/>
      <c r="J768" s="577"/>
      <c r="K768" s="577"/>
      <c r="L768" s="577"/>
      <c r="M768" s="577"/>
      <c r="N768" s="577"/>
      <c r="O768" s="577"/>
      <c r="P768" s="577"/>
      <c r="Q768" s="577"/>
      <c r="BA768" s="342"/>
      <c r="BB768" s="396"/>
      <c r="BC768" s="342"/>
      <c r="BD768" s="342"/>
      <c r="BE768" s="342"/>
      <c r="BF768" s="342"/>
      <c r="BG768" s="342"/>
      <c r="BH768" s="342"/>
      <c r="BI768" s="342"/>
      <c r="BJ768" s="342"/>
      <c r="BK768" s="342"/>
      <c r="BL768" s="342"/>
      <c r="BM768" s="342"/>
      <c r="BN768" s="342"/>
      <c r="BO768" s="342"/>
      <c r="BP768" s="342"/>
      <c r="BQ768" s="342"/>
      <c r="BR768" s="342"/>
      <c r="BS768" s="342"/>
      <c r="BT768" s="342"/>
      <c r="BU768" s="342"/>
      <c r="BV768" s="342"/>
      <c r="BW768" s="342"/>
      <c r="BX768" s="342"/>
      <c r="BY768" s="342"/>
      <c r="BZ768" s="342"/>
      <c r="CA768" s="342"/>
      <c r="CB768" s="342"/>
      <c r="CC768" s="342"/>
      <c r="CD768" s="342"/>
      <c r="CE768" s="342"/>
      <c r="CF768" s="342"/>
      <c r="CG768" s="342"/>
      <c r="CH768" s="342"/>
      <c r="CI768" s="342"/>
      <c r="CJ768" s="342"/>
      <c r="CK768" s="342"/>
      <c r="CL768" s="342"/>
      <c r="CM768" s="342"/>
      <c r="CN768" s="342"/>
      <c r="CO768" s="342"/>
      <c r="CP768" s="342"/>
      <c r="CQ768" s="342"/>
      <c r="CR768" s="342"/>
      <c r="CS768" s="342"/>
      <c r="CT768" s="342"/>
      <c r="CU768" s="342"/>
      <c r="CV768" s="342"/>
      <c r="CW768" s="342"/>
      <c r="CX768" s="342"/>
      <c r="CY768" s="342"/>
      <c r="CZ768" s="342"/>
    </row>
    <row r="769" ht="25.15" customHeight="true" x14ac:dyDescent="0.2">
      <c r="C769" s="577"/>
      <c r="D769" s="577"/>
      <c r="E769" s="577"/>
      <c r="F769" s="577"/>
      <c r="G769" s="577"/>
      <c r="H769" s="577"/>
      <c r="I769" s="577"/>
      <c r="J769" s="577"/>
      <c r="K769" s="577"/>
      <c r="L769" s="577"/>
      <c r="M769" s="577"/>
      <c r="N769" s="577"/>
      <c r="O769" s="577"/>
      <c r="P769" s="577"/>
      <c r="Q769" s="577"/>
      <c r="BA769" s="342"/>
      <c r="BB769" s="396"/>
      <c r="BC769" s="342"/>
      <c r="BD769" s="342"/>
      <c r="BE769" s="342"/>
      <c r="BF769" s="342"/>
      <c r="BG769" s="342"/>
      <c r="BH769" s="342"/>
      <c r="BI769" s="342"/>
      <c r="BJ769" s="342"/>
      <c r="BK769" s="342"/>
      <c r="BL769" s="342"/>
      <c r="BM769" s="342"/>
      <c r="BN769" s="342"/>
      <c r="BO769" s="342"/>
      <c r="BP769" s="342"/>
      <c r="BQ769" s="342"/>
      <c r="BR769" s="342"/>
      <c r="BS769" s="342"/>
      <c r="BT769" s="342"/>
      <c r="BU769" s="342"/>
      <c r="BV769" s="342"/>
      <c r="BW769" s="342"/>
      <c r="BX769" s="342"/>
      <c r="BY769" s="342"/>
      <c r="BZ769" s="342"/>
      <c r="CA769" s="342"/>
      <c r="CB769" s="342"/>
      <c r="CC769" s="342"/>
      <c r="CD769" s="342"/>
      <c r="CE769" s="342"/>
      <c r="CF769" s="342"/>
      <c r="CG769" s="342"/>
      <c r="CH769" s="342"/>
      <c r="CI769" s="342"/>
      <c r="CJ769" s="342"/>
      <c r="CK769" s="342"/>
      <c r="CL769" s="342"/>
      <c r="CM769" s="342"/>
      <c r="CN769" s="342"/>
      <c r="CO769" s="342"/>
      <c r="CP769" s="342"/>
      <c r="CQ769" s="342"/>
      <c r="CR769" s="342"/>
      <c r="CS769" s="342"/>
      <c r="CT769" s="342"/>
      <c r="CU769" s="342"/>
      <c r="CV769" s="342"/>
      <c r="CW769" s="342"/>
      <c r="CX769" s="342"/>
      <c r="CY769" s="342"/>
      <c r="CZ769" s="342"/>
    </row>
    <row r="770" ht="25.15" customHeight="true" x14ac:dyDescent="0.2">
      <c r="C770" s="577"/>
      <c r="D770" s="577"/>
      <c r="E770" s="577"/>
      <c r="F770" s="577"/>
      <c r="G770" s="577"/>
      <c r="H770" s="577"/>
      <c r="I770" s="577"/>
      <c r="J770" s="577"/>
      <c r="K770" s="577"/>
      <c r="L770" s="577"/>
      <c r="M770" s="577"/>
      <c r="N770" s="577"/>
      <c r="O770" s="577"/>
      <c r="P770" s="577"/>
      <c r="Q770" s="577"/>
      <c r="BA770" s="342"/>
      <c r="BB770" s="396"/>
      <c r="BC770" s="342"/>
      <c r="BD770" s="342"/>
      <c r="BE770" s="342"/>
      <c r="BF770" s="342"/>
      <c r="BG770" s="342"/>
      <c r="BH770" s="342"/>
      <c r="BI770" s="342"/>
      <c r="BJ770" s="342"/>
      <c r="BK770" s="342"/>
      <c r="BL770" s="342"/>
      <c r="BM770" s="342"/>
      <c r="BN770" s="342"/>
      <c r="BO770" s="342"/>
      <c r="BP770" s="342"/>
      <c r="BQ770" s="342"/>
      <c r="BR770" s="342"/>
      <c r="BS770" s="342"/>
      <c r="BT770" s="342"/>
      <c r="BU770" s="342"/>
      <c r="BV770" s="342"/>
      <c r="BW770" s="342"/>
      <c r="BX770" s="342"/>
      <c r="BY770" s="342"/>
      <c r="BZ770" s="342"/>
      <c r="CA770" s="342"/>
      <c r="CB770" s="342"/>
      <c r="CC770" s="342"/>
      <c r="CD770" s="342"/>
      <c r="CE770" s="342"/>
      <c r="CF770" s="342"/>
      <c r="CG770" s="342"/>
      <c r="CH770" s="342"/>
      <c r="CI770" s="342"/>
      <c r="CJ770" s="342"/>
      <c r="CK770" s="342"/>
      <c r="CL770" s="342"/>
      <c r="CM770" s="342"/>
      <c r="CN770" s="342"/>
      <c r="CO770" s="342"/>
      <c r="CP770" s="342"/>
      <c r="CQ770" s="342"/>
      <c r="CR770" s="342"/>
      <c r="CS770" s="342"/>
      <c r="CT770" s="342"/>
      <c r="CU770" s="342"/>
      <c r="CV770" s="342"/>
      <c r="CW770" s="342"/>
      <c r="CX770" s="342"/>
      <c r="CY770" s="342"/>
      <c r="CZ770" s="342"/>
    </row>
    <row r="771" ht="25.15" customHeight="true" x14ac:dyDescent="0.2">
      <c r="C771" s="577"/>
      <c r="D771" s="577"/>
      <c r="E771" s="577"/>
      <c r="F771" s="577"/>
      <c r="G771" s="577"/>
      <c r="H771" s="577"/>
      <c r="I771" s="577"/>
      <c r="J771" s="577"/>
      <c r="K771" s="577"/>
      <c r="L771" s="577"/>
      <c r="M771" s="577"/>
      <c r="N771" s="577"/>
      <c r="O771" s="577"/>
      <c r="P771" s="577"/>
      <c r="Q771" s="577"/>
      <c r="BA771" s="342"/>
      <c r="BB771" s="396"/>
      <c r="BC771" s="342"/>
      <c r="BD771" s="342"/>
      <c r="BE771" s="342"/>
      <c r="BF771" s="342"/>
      <c r="BG771" s="342"/>
      <c r="BH771" s="342"/>
      <c r="BI771" s="342"/>
      <c r="BJ771" s="342"/>
      <c r="BK771" s="342"/>
      <c r="BL771" s="342"/>
      <c r="BM771" s="342"/>
      <c r="BN771" s="342"/>
      <c r="BO771" s="342"/>
      <c r="BP771" s="342"/>
      <c r="BQ771" s="342"/>
      <c r="BR771" s="342"/>
      <c r="BS771" s="342"/>
      <c r="BT771" s="342"/>
      <c r="BU771" s="342"/>
      <c r="BV771" s="342"/>
      <c r="BW771" s="342"/>
      <c r="BX771" s="342"/>
      <c r="BY771" s="342"/>
      <c r="BZ771" s="342"/>
      <c r="CA771" s="342"/>
      <c r="CB771" s="342"/>
      <c r="CC771" s="342"/>
      <c r="CD771" s="342"/>
      <c r="CE771" s="342"/>
      <c r="CF771" s="342"/>
      <c r="CG771" s="342"/>
      <c r="CH771" s="342"/>
      <c r="CI771" s="342"/>
      <c r="CJ771" s="342"/>
      <c r="CK771" s="342"/>
      <c r="CL771" s="342"/>
      <c r="CM771" s="342"/>
      <c r="CN771" s="342"/>
      <c r="CO771" s="342"/>
      <c r="CP771" s="342"/>
      <c r="CQ771" s="342"/>
      <c r="CR771" s="342"/>
      <c r="CS771" s="342"/>
      <c r="CT771" s="342"/>
      <c r="CU771" s="342"/>
      <c r="CV771" s="342"/>
      <c r="CW771" s="342"/>
      <c r="CX771" s="342"/>
      <c r="CY771" s="342"/>
      <c r="CZ771" s="342"/>
    </row>
    <row r="772" ht="25.15" customHeight="true" x14ac:dyDescent="0.2">
      <c r="C772" s="577"/>
      <c r="D772" s="577"/>
      <c r="E772" s="577"/>
      <c r="F772" s="577"/>
      <c r="G772" s="577"/>
      <c r="H772" s="577"/>
      <c r="I772" s="577"/>
      <c r="J772" s="577"/>
      <c r="K772" s="577"/>
      <c r="L772" s="577"/>
      <c r="M772" s="577"/>
      <c r="N772" s="577"/>
      <c r="O772" s="577"/>
      <c r="P772" s="577"/>
      <c r="Q772" s="577"/>
      <c r="BA772" s="342"/>
      <c r="BB772" s="396"/>
      <c r="BC772" s="342"/>
      <c r="BD772" s="342"/>
      <c r="BE772" s="342"/>
      <c r="BF772" s="342"/>
      <c r="BG772" s="342"/>
      <c r="BH772" s="342"/>
      <c r="BI772" s="342"/>
      <c r="BJ772" s="342"/>
      <c r="BK772" s="342"/>
      <c r="BL772" s="342"/>
      <c r="BM772" s="342"/>
      <c r="BN772" s="342"/>
      <c r="BO772" s="342"/>
      <c r="BP772" s="342"/>
      <c r="BQ772" s="342"/>
      <c r="BR772" s="342"/>
      <c r="BS772" s="342"/>
      <c r="BT772" s="342"/>
      <c r="BU772" s="342"/>
      <c r="BV772" s="342"/>
      <c r="BW772" s="342"/>
      <c r="BX772" s="342"/>
      <c r="BY772" s="342"/>
      <c r="BZ772" s="342"/>
      <c r="CA772" s="342"/>
      <c r="CB772" s="342"/>
      <c r="CC772" s="342"/>
      <c r="CD772" s="342"/>
      <c r="CE772" s="342"/>
      <c r="CF772" s="342"/>
      <c r="CG772" s="342"/>
      <c r="CH772" s="342"/>
      <c r="CI772" s="342"/>
      <c r="CJ772" s="342"/>
      <c r="CK772" s="342"/>
      <c r="CL772" s="342"/>
      <c r="CM772" s="342"/>
      <c r="CN772" s="342"/>
      <c r="CO772" s="342"/>
      <c r="CP772" s="342"/>
      <c r="CQ772" s="342"/>
      <c r="CR772" s="342"/>
      <c r="CS772" s="342"/>
      <c r="CT772" s="342"/>
      <c r="CU772" s="342"/>
      <c r="CV772" s="342"/>
      <c r="CW772" s="342"/>
      <c r="CX772" s="342"/>
      <c r="CY772" s="342"/>
      <c r="CZ772" s="342"/>
    </row>
    <row r="773" ht="25.15" customHeight="true" x14ac:dyDescent="0.2">
      <c r="C773" s="577"/>
      <c r="D773" s="577"/>
      <c r="E773" s="577"/>
      <c r="F773" s="577"/>
      <c r="G773" s="577"/>
      <c r="H773" s="577"/>
      <c r="I773" s="577"/>
      <c r="J773" s="577"/>
      <c r="K773" s="577"/>
      <c r="L773" s="577"/>
      <c r="M773" s="577"/>
      <c r="N773" s="577"/>
      <c r="O773" s="577"/>
      <c r="P773" s="577"/>
      <c r="Q773" s="577"/>
      <c r="BA773" s="342"/>
      <c r="BB773" s="396"/>
      <c r="BC773" s="342"/>
      <c r="BD773" s="342"/>
      <c r="BE773" s="342"/>
      <c r="BF773" s="342"/>
      <c r="BG773" s="342"/>
      <c r="BH773" s="342"/>
      <c r="BI773" s="342"/>
      <c r="BJ773" s="342"/>
      <c r="BK773" s="342"/>
      <c r="BL773" s="342"/>
      <c r="BM773" s="342"/>
      <c r="BN773" s="342"/>
      <c r="BO773" s="342"/>
      <c r="BP773" s="342"/>
      <c r="BQ773" s="342"/>
      <c r="BR773" s="342"/>
      <c r="BS773" s="342"/>
      <c r="BT773" s="342"/>
      <c r="BU773" s="342"/>
      <c r="BV773" s="342"/>
      <c r="BW773" s="342"/>
      <c r="BX773" s="342"/>
      <c r="BY773" s="342"/>
      <c r="BZ773" s="342"/>
      <c r="CA773" s="342"/>
      <c r="CB773" s="342"/>
      <c r="CC773" s="342"/>
      <c r="CD773" s="342"/>
      <c r="CE773" s="342"/>
      <c r="CF773" s="342"/>
      <c r="CG773" s="342"/>
      <c r="CH773" s="342"/>
      <c r="CI773" s="342"/>
      <c r="CJ773" s="342"/>
      <c r="CK773" s="342"/>
      <c r="CL773" s="342"/>
      <c r="CM773" s="342"/>
      <c r="CN773" s="342"/>
      <c r="CO773" s="342"/>
      <c r="CP773" s="342"/>
      <c r="CQ773" s="342"/>
      <c r="CR773" s="342"/>
      <c r="CS773" s="342"/>
      <c r="CT773" s="342"/>
      <c r="CU773" s="342"/>
      <c r="CV773" s="342"/>
      <c r="CW773" s="342"/>
      <c r="CX773" s="342"/>
      <c r="CY773" s="342"/>
      <c r="CZ773" s="342"/>
    </row>
    <row r="774" ht="25.15" customHeight="true" x14ac:dyDescent="0.2">
      <c r="C774" s="577"/>
      <c r="D774" s="577"/>
      <c r="E774" s="577"/>
      <c r="F774" s="577"/>
      <c r="G774" s="577"/>
      <c r="H774" s="577"/>
      <c r="I774" s="577"/>
      <c r="J774" s="577"/>
      <c r="K774" s="577"/>
      <c r="L774" s="577"/>
      <c r="M774" s="577"/>
      <c r="N774" s="577"/>
      <c r="O774" s="577"/>
      <c r="P774" s="577"/>
      <c r="Q774" s="577"/>
      <c r="BA774" s="342"/>
      <c r="BB774" s="396"/>
      <c r="BC774" s="342"/>
      <c r="BD774" s="342"/>
      <c r="BE774" s="342"/>
      <c r="BF774" s="342"/>
      <c r="BG774" s="342"/>
      <c r="BH774" s="342"/>
      <c r="BI774" s="342"/>
      <c r="BJ774" s="342"/>
      <c r="BK774" s="342"/>
      <c r="BL774" s="342"/>
      <c r="BM774" s="342"/>
      <c r="BN774" s="342"/>
      <c r="BO774" s="342"/>
      <c r="BP774" s="342"/>
      <c r="BQ774" s="342"/>
      <c r="BR774" s="342"/>
      <c r="BS774" s="342"/>
      <c r="BT774" s="342"/>
      <c r="BU774" s="342"/>
      <c r="BV774" s="342"/>
      <c r="BW774" s="342"/>
      <c r="BX774" s="342"/>
      <c r="BY774" s="342"/>
      <c r="BZ774" s="342"/>
      <c r="CA774" s="342"/>
      <c r="CB774" s="342"/>
      <c r="CC774" s="342"/>
      <c r="CD774" s="342"/>
      <c r="CE774" s="342"/>
      <c r="CF774" s="342"/>
      <c r="CG774" s="342"/>
      <c r="CH774" s="342"/>
      <c r="CI774" s="342"/>
      <c r="CJ774" s="342"/>
      <c r="CK774" s="342"/>
      <c r="CL774" s="342"/>
      <c r="CM774" s="342"/>
      <c r="CN774" s="342"/>
      <c r="CO774" s="342"/>
      <c r="CP774" s="342"/>
      <c r="CQ774" s="342"/>
      <c r="CR774" s="342"/>
      <c r="CS774" s="342"/>
      <c r="CT774" s="342"/>
      <c r="CU774" s="342"/>
      <c r="CV774" s="342"/>
      <c r="CW774" s="342"/>
      <c r="CX774" s="342"/>
      <c r="CY774" s="342"/>
      <c r="CZ774" s="342"/>
    </row>
    <row r="775" ht="25.15" customHeight="true" x14ac:dyDescent="0.2">
      <c r="C775" s="577"/>
      <c r="D775" s="577"/>
      <c r="E775" s="577"/>
      <c r="F775" s="577"/>
      <c r="G775" s="577"/>
      <c r="H775" s="577"/>
      <c r="I775" s="577"/>
      <c r="J775" s="577"/>
      <c r="K775" s="577"/>
      <c r="L775" s="577"/>
      <c r="M775" s="577"/>
      <c r="N775" s="577"/>
      <c r="O775" s="577"/>
      <c r="P775" s="577"/>
      <c r="Q775" s="577"/>
      <c r="BA775" s="342"/>
      <c r="BB775" s="396"/>
      <c r="BC775" s="342"/>
      <c r="BD775" s="342"/>
      <c r="BE775" s="342"/>
      <c r="BF775" s="342"/>
      <c r="BG775" s="342"/>
      <c r="BH775" s="342"/>
      <c r="BI775" s="342"/>
      <c r="BJ775" s="342"/>
      <c r="BK775" s="342"/>
      <c r="BL775" s="342"/>
      <c r="BM775" s="342"/>
      <c r="BN775" s="342"/>
      <c r="BO775" s="342"/>
      <c r="BP775" s="342"/>
      <c r="BQ775" s="342"/>
      <c r="BR775" s="342"/>
      <c r="BS775" s="342"/>
      <c r="BT775" s="342"/>
      <c r="BU775" s="342"/>
      <c r="BV775" s="342"/>
      <c r="BW775" s="342"/>
      <c r="BX775" s="342"/>
      <c r="BY775" s="342"/>
      <c r="BZ775" s="342"/>
      <c r="CA775" s="342"/>
      <c r="CB775" s="342"/>
      <c r="CC775" s="342"/>
      <c r="CD775" s="342"/>
      <c r="CE775" s="342"/>
      <c r="CF775" s="342"/>
      <c r="CG775" s="342"/>
      <c r="CH775" s="342"/>
      <c r="CI775" s="342"/>
      <c r="CJ775" s="342"/>
      <c r="CK775" s="342"/>
      <c r="CL775" s="342"/>
      <c r="CM775" s="342"/>
      <c r="CN775" s="342"/>
      <c r="CO775" s="342"/>
      <c r="CP775" s="342"/>
      <c r="CQ775" s="342"/>
      <c r="CR775" s="342"/>
      <c r="CS775" s="342"/>
      <c r="CT775" s="342"/>
      <c r="CU775" s="342"/>
      <c r="CV775" s="342"/>
      <c r="CW775" s="342"/>
      <c r="CX775" s="342"/>
      <c r="CY775" s="342"/>
      <c r="CZ775" s="342"/>
    </row>
    <row r="776" ht="25.15" customHeight="true" x14ac:dyDescent="0.2">
      <c r="C776" s="577"/>
      <c r="D776" s="577"/>
      <c r="E776" s="577"/>
      <c r="F776" s="577"/>
      <c r="G776" s="577"/>
      <c r="H776" s="577"/>
      <c r="I776" s="577"/>
      <c r="J776" s="577"/>
      <c r="K776" s="577"/>
      <c r="L776" s="577"/>
      <c r="M776" s="577"/>
      <c r="N776" s="577"/>
      <c r="O776" s="577"/>
      <c r="P776" s="577"/>
      <c r="Q776" s="577"/>
      <c r="BA776" s="342"/>
      <c r="BB776" s="396"/>
      <c r="BC776" s="342"/>
      <c r="BD776" s="342"/>
      <c r="BE776" s="342"/>
      <c r="BF776" s="342"/>
      <c r="BG776" s="342"/>
      <c r="BH776" s="342"/>
      <c r="BI776" s="342"/>
      <c r="BJ776" s="342"/>
      <c r="BK776" s="342"/>
      <c r="BL776" s="342"/>
      <c r="BM776" s="342"/>
      <c r="BN776" s="342"/>
      <c r="BO776" s="342"/>
      <c r="BP776" s="342"/>
      <c r="BQ776" s="342"/>
      <c r="BR776" s="342"/>
      <c r="BS776" s="342"/>
      <c r="BT776" s="342"/>
      <c r="BU776" s="342"/>
      <c r="BV776" s="342"/>
      <c r="BW776" s="342"/>
      <c r="BX776" s="342"/>
      <c r="BY776" s="342"/>
      <c r="BZ776" s="342"/>
      <c r="CA776" s="342"/>
      <c r="CB776" s="342"/>
      <c r="CC776" s="342"/>
      <c r="CD776" s="342"/>
      <c r="CE776" s="342"/>
      <c r="CF776" s="342"/>
      <c r="CG776" s="342"/>
      <c r="CH776" s="342"/>
      <c r="CI776" s="342"/>
      <c r="CJ776" s="342"/>
      <c r="CK776" s="342"/>
      <c r="CL776" s="342"/>
      <c r="CM776" s="342"/>
      <c r="CN776" s="342"/>
      <c r="CO776" s="342"/>
      <c r="CP776" s="342"/>
      <c r="CQ776" s="342"/>
      <c r="CR776" s="342"/>
      <c r="CS776" s="342"/>
      <c r="CT776" s="342"/>
      <c r="CU776" s="342"/>
      <c r="CV776" s="342"/>
      <c r="CW776" s="342"/>
      <c r="CX776" s="342"/>
      <c r="CY776" s="342"/>
      <c r="CZ776" s="342"/>
    </row>
    <row r="777" ht="25.15" customHeight="true" x14ac:dyDescent="0.2">
      <c r="C777" s="577"/>
      <c r="D777" s="577"/>
      <c r="E777" s="577"/>
      <c r="F777" s="577"/>
      <c r="G777" s="577"/>
      <c r="H777" s="577"/>
      <c r="I777" s="577"/>
      <c r="J777" s="577"/>
      <c r="K777" s="577"/>
      <c r="L777" s="577"/>
      <c r="M777" s="577"/>
      <c r="N777" s="577"/>
      <c r="O777" s="577"/>
      <c r="P777" s="577"/>
      <c r="Q777" s="577"/>
      <c r="BA777" s="342"/>
      <c r="BB777" s="396"/>
      <c r="BC777" s="342"/>
      <c r="BD777" s="342"/>
      <c r="BE777" s="342"/>
      <c r="BF777" s="342"/>
      <c r="BG777" s="342"/>
      <c r="BH777" s="342"/>
      <c r="BI777" s="342"/>
      <c r="BJ777" s="342"/>
      <c r="BK777" s="342"/>
      <c r="BL777" s="342"/>
      <c r="BM777" s="342"/>
      <c r="BN777" s="342"/>
      <c r="BO777" s="342"/>
      <c r="BP777" s="342"/>
      <c r="BQ777" s="342"/>
      <c r="BR777" s="342"/>
      <c r="BS777" s="342"/>
      <c r="BT777" s="342"/>
      <c r="BU777" s="342"/>
      <c r="BV777" s="342"/>
      <c r="BW777" s="342"/>
      <c r="BX777" s="342"/>
      <c r="BY777" s="342"/>
      <c r="BZ777" s="342"/>
      <c r="CA777" s="342"/>
      <c r="CB777" s="342"/>
      <c r="CC777" s="342"/>
      <c r="CD777" s="342"/>
      <c r="CE777" s="342"/>
      <c r="CF777" s="342"/>
      <c r="CG777" s="342"/>
      <c r="CH777" s="342"/>
      <c r="CI777" s="342"/>
      <c r="CJ777" s="342"/>
      <c r="CK777" s="342"/>
      <c r="CL777" s="342"/>
      <c r="CM777" s="342"/>
      <c r="CN777" s="342"/>
      <c r="CO777" s="342"/>
      <c r="CP777" s="342"/>
      <c r="CQ777" s="342"/>
      <c r="CR777" s="342"/>
      <c r="CS777" s="342"/>
      <c r="CT777" s="342"/>
      <c r="CU777" s="342"/>
      <c r="CV777" s="342"/>
      <c r="CW777" s="342"/>
      <c r="CX777" s="342"/>
      <c r="CY777" s="342"/>
      <c r="CZ777" s="342"/>
    </row>
    <row r="778" ht="25.15" customHeight="true" x14ac:dyDescent="0.2">
      <c r="C778" s="577"/>
      <c r="D778" s="577"/>
      <c r="E778" s="577"/>
      <c r="F778" s="577"/>
      <c r="G778" s="577"/>
      <c r="H778" s="577"/>
      <c r="I778" s="577"/>
      <c r="J778" s="577"/>
      <c r="K778" s="577"/>
      <c r="L778" s="577"/>
      <c r="M778" s="577"/>
      <c r="N778" s="577"/>
      <c r="O778" s="577"/>
      <c r="P778" s="577"/>
      <c r="Q778" s="577"/>
      <c r="BA778" s="342"/>
      <c r="BB778" s="396"/>
      <c r="BC778" s="342"/>
      <c r="BD778" s="342"/>
      <c r="BE778" s="342"/>
      <c r="BF778" s="342"/>
      <c r="BG778" s="342"/>
      <c r="BH778" s="342"/>
      <c r="BI778" s="342"/>
      <c r="BJ778" s="342"/>
      <c r="BK778" s="342"/>
      <c r="BL778" s="342"/>
      <c r="BM778" s="342"/>
      <c r="BN778" s="342"/>
      <c r="BO778" s="342"/>
      <c r="BP778" s="342"/>
      <c r="BQ778" s="342"/>
      <c r="BR778" s="342"/>
      <c r="BS778" s="342"/>
      <c r="BT778" s="342"/>
      <c r="BU778" s="342"/>
      <c r="BV778" s="342"/>
      <c r="BW778" s="342"/>
      <c r="BX778" s="342"/>
      <c r="BY778" s="342"/>
      <c r="BZ778" s="342"/>
      <c r="CA778" s="342"/>
      <c r="CB778" s="342"/>
      <c r="CC778" s="342"/>
      <c r="CD778" s="342"/>
      <c r="CE778" s="342"/>
      <c r="CF778" s="342"/>
      <c r="CG778" s="342"/>
      <c r="CH778" s="342"/>
      <c r="CI778" s="342"/>
      <c r="CJ778" s="342"/>
      <c r="CK778" s="342"/>
      <c r="CL778" s="342"/>
      <c r="CM778" s="342"/>
      <c r="CN778" s="342"/>
      <c r="CO778" s="342"/>
      <c r="CP778" s="342"/>
      <c r="CQ778" s="342"/>
      <c r="CR778" s="342"/>
      <c r="CS778" s="342"/>
      <c r="CT778" s="342"/>
      <c r="CU778" s="342"/>
      <c r="CV778" s="342"/>
      <c r="CW778" s="342"/>
      <c r="CX778" s="342"/>
      <c r="CY778" s="342"/>
      <c r="CZ778" s="342"/>
    </row>
    <row r="779" ht="25.15" customHeight="true" x14ac:dyDescent="0.2">
      <c r="C779" s="577"/>
      <c r="D779" s="577"/>
      <c r="E779" s="577"/>
      <c r="F779" s="577"/>
      <c r="G779" s="577"/>
      <c r="H779" s="577"/>
      <c r="I779" s="577"/>
      <c r="J779" s="577"/>
      <c r="K779" s="577"/>
      <c r="L779" s="577"/>
      <c r="M779" s="577"/>
      <c r="N779" s="577"/>
      <c r="O779" s="577"/>
      <c r="P779" s="577"/>
      <c r="Q779" s="577"/>
      <c r="BA779" s="342"/>
      <c r="BB779" s="396"/>
      <c r="BC779" s="342"/>
      <c r="BD779" s="342"/>
      <c r="BE779" s="342"/>
      <c r="BF779" s="342"/>
      <c r="BG779" s="342"/>
      <c r="BH779" s="342"/>
      <c r="BI779" s="342"/>
      <c r="BJ779" s="342"/>
      <c r="BK779" s="342"/>
      <c r="BL779" s="342"/>
      <c r="BM779" s="342"/>
      <c r="BN779" s="342"/>
      <c r="BO779" s="342"/>
      <c r="BP779" s="342"/>
      <c r="BQ779" s="342"/>
      <c r="BR779" s="342"/>
      <c r="BS779" s="342"/>
      <c r="BT779" s="342"/>
      <c r="BU779" s="342"/>
      <c r="BV779" s="342"/>
      <c r="BW779" s="342"/>
      <c r="BX779" s="342"/>
      <c r="BY779" s="342"/>
      <c r="BZ779" s="342"/>
      <c r="CA779" s="342"/>
      <c r="CB779" s="342"/>
      <c r="CC779" s="342"/>
      <c r="CD779" s="342"/>
      <c r="CE779" s="342"/>
      <c r="CF779" s="342"/>
      <c r="CG779" s="342"/>
      <c r="CH779" s="342"/>
      <c r="CI779" s="342"/>
      <c r="CJ779" s="342"/>
      <c r="CK779" s="342"/>
      <c r="CL779" s="342"/>
      <c r="CM779" s="342"/>
      <c r="CN779" s="342"/>
      <c r="CO779" s="342"/>
      <c r="CP779" s="342"/>
      <c r="CQ779" s="342"/>
      <c r="CR779" s="342"/>
      <c r="CS779" s="342"/>
      <c r="CT779" s="342"/>
      <c r="CU779" s="342"/>
      <c r="CV779" s="342"/>
      <c r="CW779" s="342"/>
      <c r="CX779" s="342"/>
      <c r="CY779" s="342"/>
      <c r="CZ779" s="342"/>
    </row>
    <row r="780" ht="25.15" customHeight="true" x14ac:dyDescent="0.2">
      <c r="C780" s="577"/>
      <c r="D780" s="577"/>
      <c r="E780" s="577"/>
      <c r="F780" s="577"/>
      <c r="G780" s="577"/>
      <c r="H780" s="577"/>
      <c r="I780" s="577"/>
      <c r="J780" s="577"/>
      <c r="K780" s="577"/>
      <c r="L780" s="577"/>
      <c r="M780" s="577"/>
      <c r="N780" s="577"/>
      <c r="O780" s="577"/>
      <c r="P780" s="577"/>
      <c r="Q780" s="577"/>
      <c r="BA780" s="342"/>
      <c r="BB780" s="396"/>
      <c r="BC780" s="342"/>
      <c r="BD780" s="342"/>
      <c r="BE780" s="342"/>
      <c r="BF780" s="342"/>
      <c r="BG780" s="342"/>
      <c r="BH780" s="342"/>
      <c r="BI780" s="342"/>
      <c r="BJ780" s="342"/>
      <c r="BK780" s="342"/>
      <c r="BL780" s="342"/>
      <c r="BM780" s="342"/>
      <c r="BN780" s="342"/>
      <c r="BO780" s="342"/>
      <c r="BP780" s="342"/>
      <c r="BQ780" s="342"/>
      <c r="BR780" s="342"/>
      <c r="BS780" s="342"/>
      <c r="BT780" s="342"/>
      <c r="BU780" s="342"/>
      <c r="BV780" s="342"/>
      <c r="BW780" s="342"/>
      <c r="BX780" s="342"/>
      <c r="BY780" s="342"/>
      <c r="BZ780" s="342"/>
      <c r="CA780" s="342"/>
      <c r="CB780" s="342"/>
      <c r="CC780" s="342"/>
      <c r="CD780" s="342"/>
      <c r="CE780" s="342"/>
      <c r="CF780" s="342"/>
      <c r="CG780" s="342"/>
      <c r="CH780" s="342"/>
      <c r="CI780" s="342"/>
      <c r="CJ780" s="342"/>
      <c r="CK780" s="342"/>
      <c r="CL780" s="342"/>
      <c r="CM780" s="342"/>
      <c r="CN780" s="342"/>
      <c r="CO780" s="342"/>
      <c r="CP780" s="342"/>
      <c r="CQ780" s="342"/>
      <c r="CR780" s="342"/>
      <c r="CS780" s="342"/>
      <c r="CT780" s="342"/>
      <c r="CU780" s="342"/>
      <c r="CV780" s="342"/>
      <c r="CW780" s="342"/>
      <c r="CX780" s="342"/>
      <c r="CY780" s="342"/>
      <c r="CZ780" s="342"/>
    </row>
    <row r="781" ht="25.15" customHeight="true" x14ac:dyDescent="0.2">
      <c r="C781" s="577"/>
      <c r="D781" s="577"/>
      <c r="E781" s="577"/>
      <c r="F781" s="577"/>
      <c r="G781" s="577"/>
      <c r="H781" s="577"/>
      <c r="I781" s="577"/>
      <c r="J781" s="577"/>
      <c r="K781" s="577"/>
      <c r="L781" s="577"/>
      <c r="M781" s="577"/>
      <c r="N781" s="577"/>
      <c r="O781" s="577"/>
      <c r="P781" s="577"/>
      <c r="Q781" s="577"/>
      <c r="BA781" s="342"/>
      <c r="BB781" s="396"/>
      <c r="BC781" s="342"/>
      <c r="BD781" s="342"/>
      <c r="BE781" s="342"/>
      <c r="BF781" s="342"/>
      <c r="BG781" s="342"/>
      <c r="BH781" s="342"/>
      <c r="BI781" s="342"/>
      <c r="BJ781" s="342"/>
      <c r="BK781" s="342"/>
      <c r="BL781" s="342"/>
      <c r="BM781" s="342"/>
      <c r="BN781" s="342"/>
      <c r="BO781" s="342"/>
      <c r="BP781" s="342"/>
      <c r="BQ781" s="342"/>
      <c r="BR781" s="342"/>
      <c r="BS781" s="342"/>
      <c r="BT781" s="342"/>
      <c r="BU781" s="342"/>
      <c r="BV781" s="342"/>
      <c r="BW781" s="342"/>
      <c r="BX781" s="342"/>
      <c r="BY781" s="342"/>
      <c r="BZ781" s="342"/>
      <c r="CA781" s="342"/>
      <c r="CB781" s="342"/>
      <c r="CC781" s="342"/>
      <c r="CD781" s="342"/>
      <c r="CE781" s="342"/>
      <c r="CF781" s="342"/>
      <c r="CG781" s="342"/>
      <c r="CH781" s="342"/>
      <c r="CI781" s="342"/>
      <c r="CJ781" s="342"/>
      <c r="CK781" s="342"/>
      <c r="CL781" s="342"/>
      <c r="CM781" s="342"/>
      <c r="CN781" s="342"/>
      <c r="CO781" s="342"/>
      <c r="CP781" s="342"/>
      <c r="CQ781" s="342"/>
      <c r="CR781" s="342"/>
      <c r="CS781" s="342"/>
      <c r="CT781" s="342"/>
      <c r="CU781" s="342"/>
      <c r="CV781" s="342"/>
      <c r="CW781" s="342"/>
      <c r="CX781" s="342"/>
      <c r="CY781" s="342"/>
      <c r="CZ781" s="342"/>
    </row>
    <row r="782" ht="25.15" customHeight="true" x14ac:dyDescent="0.2">
      <c r="C782" s="577"/>
      <c r="D782" s="577"/>
      <c r="E782" s="577"/>
      <c r="F782" s="577"/>
      <c r="G782" s="577"/>
      <c r="H782" s="577"/>
      <c r="I782" s="577"/>
      <c r="J782" s="577"/>
      <c r="K782" s="577"/>
      <c r="L782" s="577"/>
      <c r="M782" s="577"/>
      <c r="N782" s="577"/>
      <c r="O782" s="577"/>
      <c r="P782" s="577"/>
      <c r="Q782" s="577"/>
      <c r="BA782" s="342"/>
      <c r="BB782" s="396"/>
      <c r="BC782" s="342"/>
      <c r="BD782" s="342"/>
      <c r="BE782" s="342"/>
      <c r="BF782" s="342"/>
      <c r="BG782" s="342"/>
      <c r="BH782" s="342"/>
      <c r="BI782" s="342"/>
      <c r="BJ782" s="342"/>
      <c r="BK782" s="342"/>
      <c r="BL782" s="342"/>
      <c r="BM782" s="342"/>
      <c r="BN782" s="342"/>
      <c r="BO782" s="342"/>
      <c r="BP782" s="342"/>
      <c r="BQ782" s="342"/>
      <c r="BR782" s="342"/>
      <c r="BS782" s="342"/>
      <c r="BT782" s="342"/>
      <c r="BU782" s="342"/>
      <c r="BV782" s="342"/>
      <c r="BW782" s="342"/>
      <c r="BX782" s="342"/>
      <c r="BY782" s="342"/>
      <c r="BZ782" s="342"/>
      <c r="CA782" s="342"/>
      <c r="CB782" s="342"/>
      <c r="CC782" s="342"/>
      <c r="CD782" s="342"/>
      <c r="CE782" s="342"/>
      <c r="CF782" s="342"/>
      <c r="CG782" s="342"/>
      <c r="CH782" s="342"/>
      <c r="CI782" s="342"/>
      <c r="CJ782" s="342"/>
      <c r="CK782" s="342"/>
      <c r="CL782" s="342"/>
      <c r="CM782" s="342"/>
      <c r="CN782" s="342"/>
      <c r="CO782" s="342"/>
      <c r="CP782" s="342"/>
      <c r="CQ782" s="342"/>
      <c r="CR782" s="342"/>
      <c r="CS782" s="342"/>
      <c r="CT782" s="342"/>
      <c r="CU782" s="342"/>
      <c r="CV782" s="342"/>
      <c r="CW782" s="342"/>
      <c r="CX782" s="342"/>
      <c r="CY782" s="342"/>
      <c r="CZ782" s="342"/>
    </row>
    <row r="783" ht="25.15" customHeight="true" x14ac:dyDescent="0.2">
      <c r="C783" s="577"/>
      <c r="D783" s="577"/>
      <c r="E783" s="577"/>
      <c r="F783" s="577"/>
      <c r="G783" s="577"/>
      <c r="H783" s="577"/>
      <c r="I783" s="577"/>
      <c r="J783" s="577"/>
      <c r="K783" s="577"/>
      <c r="L783" s="577"/>
      <c r="M783" s="577"/>
      <c r="N783" s="577"/>
      <c r="O783" s="577"/>
      <c r="P783" s="577"/>
      <c r="Q783" s="577"/>
      <c r="BA783" s="342"/>
      <c r="BB783" s="396"/>
      <c r="BC783" s="342"/>
      <c r="BD783" s="342"/>
      <c r="BE783" s="342"/>
      <c r="BF783" s="342"/>
      <c r="BG783" s="342"/>
      <c r="BH783" s="342"/>
      <c r="BI783" s="342"/>
      <c r="BJ783" s="342"/>
      <c r="BK783" s="342"/>
      <c r="BL783" s="342"/>
      <c r="BM783" s="342"/>
      <c r="BN783" s="342"/>
      <c r="BO783" s="342"/>
      <c r="BP783" s="342"/>
      <c r="BQ783" s="342"/>
      <c r="BR783" s="342"/>
      <c r="BS783" s="342"/>
      <c r="BT783" s="342"/>
      <c r="BU783" s="342"/>
      <c r="BV783" s="342"/>
      <c r="BW783" s="342"/>
      <c r="BX783" s="342"/>
      <c r="BY783" s="342"/>
      <c r="BZ783" s="342"/>
      <c r="CA783" s="342"/>
      <c r="CB783" s="342"/>
      <c r="CC783" s="342"/>
      <c r="CD783" s="342"/>
      <c r="CE783" s="342"/>
      <c r="CF783" s="342"/>
      <c r="CG783" s="342"/>
      <c r="CH783" s="342"/>
      <c r="CI783" s="342"/>
      <c r="CJ783" s="342"/>
      <c r="CK783" s="342"/>
      <c r="CL783" s="342"/>
      <c r="CM783" s="342"/>
      <c r="CN783" s="342"/>
      <c r="CO783" s="342"/>
      <c r="CP783" s="342"/>
      <c r="CQ783" s="342"/>
      <c r="CR783" s="342"/>
      <c r="CS783" s="342"/>
      <c r="CT783" s="342"/>
      <c r="CU783" s="342"/>
      <c r="CV783" s="342"/>
      <c r="CW783" s="342"/>
      <c r="CX783" s="342"/>
      <c r="CY783" s="342"/>
      <c r="CZ783" s="342"/>
    </row>
    <row r="784" ht="25.15" customHeight="true" x14ac:dyDescent="0.2">
      <c r="C784" s="577"/>
      <c r="D784" s="577"/>
      <c r="E784" s="577"/>
      <c r="F784" s="577"/>
      <c r="G784" s="577"/>
      <c r="H784" s="577"/>
      <c r="I784" s="577"/>
      <c r="J784" s="577"/>
      <c r="K784" s="577"/>
      <c r="L784" s="577"/>
      <c r="M784" s="577"/>
      <c r="N784" s="577"/>
      <c r="O784" s="577"/>
      <c r="P784" s="577"/>
      <c r="Q784" s="577"/>
      <c r="BA784" s="342"/>
      <c r="BB784" s="396"/>
      <c r="BC784" s="342"/>
      <c r="BD784" s="342"/>
      <c r="BE784" s="342"/>
      <c r="BF784" s="342"/>
      <c r="BG784" s="342"/>
      <c r="BH784" s="342"/>
      <c r="BI784" s="342"/>
      <c r="BJ784" s="342"/>
      <c r="BK784" s="342"/>
      <c r="BL784" s="342"/>
      <c r="BM784" s="342"/>
      <c r="BN784" s="342"/>
      <c r="BO784" s="342"/>
      <c r="BP784" s="342"/>
      <c r="BQ784" s="342"/>
      <c r="BR784" s="342"/>
      <c r="BS784" s="342"/>
      <c r="BT784" s="342"/>
      <c r="BU784" s="342"/>
      <c r="BV784" s="342"/>
      <c r="BW784" s="342"/>
      <c r="BX784" s="342"/>
      <c r="BY784" s="342"/>
      <c r="BZ784" s="342"/>
      <c r="CA784" s="342"/>
      <c r="CB784" s="342"/>
      <c r="CC784" s="342"/>
      <c r="CD784" s="342"/>
      <c r="CE784" s="342"/>
      <c r="CF784" s="342"/>
      <c r="CG784" s="342"/>
      <c r="CH784" s="342"/>
      <c r="CI784" s="342"/>
      <c r="CJ784" s="342"/>
      <c r="CK784" s="342"/>
      <c r="CL784" s="342"/>
      <c r="CM784" s="342"/>
      <c r="CN784" s="342"/>
      <c r="CO784" s="342"/>
      <c r="CP784" s="342"/>
      <c r="CQ784" s="342"/>
      <c r="CR784" s="342"/>
      <c r="CS784" s="342"/>
      <c r="CT784" s="342"/>
      <c r="CU784" s="342"/>
      <c r="CV784" s="342"/>
      <c r="CW784" s="342"/>
      <c r="CX784" s="342"/>
      <c r="CY784" s="342"/>
      <c r="CZ784" s="342"/>
    </row>
    <row r="785" ht="25.15" customHeight="true" x14ac:dyDescent="0.2">
      <c r="C785" s="577"/>
      <c r="D785" s="577"/>
      <c r="E785" s="577"/>
      <c r="F785" s="577"/>
      <c r="G785" s="577"/>
      <c r="H785" s="577"/>
      <c r="I785" s="577"/>
      <c r="J785" s="577"/>
      <c r="K785" s="577"/>
      <c r="L785" s="577"/>
      <c r="M785" s="577"/>
      <c r="N785" s="577"/>
      <c r="O785" s="577"/>
      <c r="P785" s="577"/>
      <c r="Q785" s="577"/>
      <c r="BA785" s="342"/>
      <c r="BB785" s="396"/>
      <c r="BC785" s="342"/>
      <c r="BD785" s="342"/>
      <c r="BE785" s="342"/>
      <c r="BF785" s="342"/>
      <c r="BG785" s="342"/>
      <c r="BH785" s="342"/>
      <c r="BI785" s="342"/>
      <c r="BJ785" s="342"/>
      <c r="BK785" s="342"/>
      <c r="BL785" s="342"/>
      <c r="BM785" s="342"/>
      <c r="BN785" s="342"/>
      <c r="BO785" s="342"/>
      <c r="BP785" s="342"/>
      <c r="BQ785" s="342"/>
      <c r="BR785" s="342"/>
      <c r="BS785" s="342"/>
      <c r="BT785" s="342"/>
      <c r="BU785" s="342"/>
      <c r="BV785" s="342"/>
      <c r="BW785" s="342"/>
      <c r="BX785" s="342"/>
      <c r="BY785" s="342"/>
      <c r="BZ785" s="342"/>
      <c r="CA785" s="342"/>
      <c r="CB785" s="342"/>
      <c r="CC785" s="342"/>
      <c r="CD785" s="342"/>
      <c r="CE785" s="342"/>
      <c r="CF785" s="342"/>
      <c r="CG785" s="342"/>
      <c r="CH785" s="342"/>
      <c r="CI785" s="342"/>
      <c r="CJ785" s="342"/>
      <c r="CK785" s="342"/>
      <c r="CL785" s="342"/>
      <c r="CM785" s="342"/>
      <c r="CN785" s="342"/>
      <c r="CO785" s="342"/>
      <c r="CP785" s="342"/>
      <c r="CQ785" s="342"/>
      <c r="CR785" s="342"/>
      <c r="CS785" s="342"/>
      <c r="CT785" s="342"/>
      <c r="CU785" s="342"/>
      <c r="CV785" s="342"/>
      <c r="CW785" s="342"/>
      <c r="CX785" s="342"/>
      <c r="CY785" s="342"/>
      <c r="CZ785" s="342"/>
    </row>
    <row r="786" ht="25.15" customHeight="true" x14ac:dyDescent="0.2">
      <c r="C786" s="577"/>
      <c r="D786" s="577"/>
      <c r="E786" s="577"/>
      <c r="F786" s="577"/>
      <c r="G786" s="577"/>
      <c r="H786" s="577"/>
      <c r="I786" s="577"/>
      <c r="J786" s="577"/>
      <c r="K786" s="577"/>
      <c r="L786" s="577"/>
      <c r="M786" s="577"/>
      <c r="N786" s="577"/>
      <c r="O786" s="577"/>
      <c r="P786" s="577"/>
      <c r="Q786" s="577"/>
      <c r="BA786" s="342"/>
      <c r="BB786" s="396"/>
      <c r="BC786" s="342"/>
      <c r="BD786" s="342"/>
      <c r="BE786" s="342"/>
      <c r="BF786" s="342"/>
      <c r="BG786" s="342"/>
      <c r="BH786" s="342"/>
      <c r="BI786" s="342"/>
      <c r="BJ786" s="342"/>
      <c r="BK786" s="342"/>
      <c r="BL786" s="342"/>
      <c r="BM786" s="342"/>
      <c r="BN786" s="342"/>
      <c r="BO786" s="342"/>
      <c r="BP786" s="342"/>
      <c r="BQ786" s="342"/>
      <c r="BR786" s="342"/>
      <c r="BS786" s="342"/>
      <c r="BT786" s="342"/>
      <c r="BU786" s="342"/>
      <c r="BV786" s="342"/>
      <c r="BW786" s="342"/>
      <c r="BX786" s="342"/>
      <c r="BY786" s="342"/>
      <c r="BZ786" s="342"/>
      <c r="CA786" s="342"/>
      <c r="CB786" s="342"/>
      <c r="CC786" s="342"/>
      <c r="CD786" s="342"/>
      <c r="CE786" s="342"/>
      <c r="CF786" s="342"/>
      <c r="CG786" s="342"/>
      <c r="CH786" s="342"/>
      <c r="CI786" s="342"/>
      <c r="CJ786" s="342"/>
      <c r="CK786" s="342"/>
      <c r="CL786" s="342"/>
      <c r="CM786" s="342"/>
      <c r="CN786" s="342"/>
      <c r="CO786" s="342"/>
      <c r="CP786" s="342"/>
      <c r="CQ786" s="342"/>
      <c r="CR786" s="342"/>
      <c r="CS786" s="342"/>
      <c r="CT786" s="342"/>
      <c r="CU786" s="342"/>
      <c r="CV786" s="342"/>
      <c r="CW786" s="342"/>
      <c r="CX786" s="342"/>
      <c r="CY786" s="342"/>
      <c r="CZ786" s="342"/>
    </row>
    <row r="787" ht="25.15" customHeight="true" x14ac:dyDescent="0.2">
      <c r="C787" s="577"/>
      <c r="D787" s="577"/>
      <c r="E787" s="577"/>
      <c r="F787" s="577"/>
      <c r="G787" s="577"/>
      <c r="H787" s="577"/>
      <c r="I787" s="577"/>
      <c r="J787" s="577"/>
      <c r="K787" s="577"/>
      <c r="L787" s="577"/>
      <c r="M787" s="577"/>
      <c r="N787" s="577"/>
      <c r="O787" s="577"/>
      <c r="P787" s="577"/>
      <c r="Q787" s="577"/>
      <c r="BA787" s="342"/>
      <c r="BB787" s="396"/>
      <c r="BC787" s="342"/>
      <c r="BD787" s="342"/>
      <c r="BE787" s="342"/>
      <c r="BF787" s="342"/>
      <c r="BG787" s="342"/>
      <c r="BH787" s="342"/>
      <c r="BI787" s="342"/>
      <c r="BJ787" s="342"/>
      <c r="BK787" s="342"/>
      <c r="BL787" s="342"/>
      <c r="BM787" s="342"/>
      <c r="BN787" s="342"/>
      <c r="BO787" s="342"/>
      <c r="BP787" s="342"/>
      <c r="BQ787" s="342"/>
      <c r="BR787" s="342"/>
      <c r="BS787" s="342"/>
      <c r="BT787" s="342"/>
      <c r="BU787" s="342"/>
      <c r="BV787" s="342"/>
      <c r="BW787" s="342"/>
      <c r="BX787" s="342"/>
      <c r="BY787" s="342"/>
      <c r="BZ787" s="342"/>
      <c r="CA787" s="342"/>
      <c r="CB787" s="342"/>
      <c r="CC787" s="342"/>
      <c r="CD787" s="342"/>
      <c r="CE787" s="342"/>
      <c r="CF787" s="342"/>
      <c r="CG787" s="342"/>
      <c r="CH787" s="342"/>
      <c r="CI787" s="342"/>
      <c r="CJ787" s="342"/>
      <c r="CK787" s="342"/>
      <c r="CL787" s="342"/>
      <c r="CM787" s="342"/>
      <c r="CN787" s="342"/>
      <c r="CO787" s="342"/>
      <c r="CP787" s="342"/>
      <c r="CQ787" s="342"/>
      <c r="CR787" s="342"/>
      <c r="CS787" s="342"/>
      <c r="CT787" s="342"/>
      <c r="CU787" s="342"/>
      <c r="CV787" s="342"/>
      <c r="CW787" s="342"/>
      <c r="CX787" s="342"/>
      <c r="CY787" s="342"/>
      <c r="CZ787" s="342"/>
    </row>
    <row r="788" ht="25.15" customHeight="true" x14ac:dyDescent="0.2">
      <c r="C788" s="577"/>
      <c r="D788" s="577"/>
      <c r="E788" s="577"/>
      <c r="F788" s="577"/>
      <c r="G788" s="577"/>
      <c r="H788" s="577"/>
      <c r="I788" s="577"/>
      <c r="J788" s="577"/>
      <c r="K788" s="577"/>
      <c r="L788" s="577"/>
      <c r="M788" s="577"/>
      <c r="N788" s="577"/>
      <c r="O788" s="577"/>
      <c r="P788" s="577"/>
      <c r="Q788" s="577"/>
      <c r="BA788" s="342"/>
      <c r="BB788" s="396"/>
      <c r="BC788" s="342"/>
      <c r="BD788" s="342"/>
      <c r="BE788" s="342"/>
      <c r="BF788" s="342"/>
      <c r="BG788" s="342"/>
      <c r="BH788" s="342"/>
      <c r="BI788" s="342"/>
      <c r="BJ788" s="342"/>
      <c r="BK788" s="342"/>
      <c r="BL788" s="342"/>
      <c r="BM788" s="342"/>
      <c r="BN788" s="342"/>
      <c r="BO788" s="342"/>
      <c r="BP788" s="342"/>
      <c r="BQ788" s="342"/>
      <c r="BR788" s="342"/>
      <c r="BS788" s="342"/>
      <c r="BT788" s="342"/>
      <c r="BU788" s="342"/>
      <c r="BV788" s="342"/>
      <c r="BW788" s="342"/>
      <c r="BX788" s="342"/>
      <c r="BY788" s="342"/>
      <c r="BZ788" s="342"/>
      <c r="CA788" s="342"/>
      <c r="CB788" s="342"/>
      <c r="CC788" s="342"/>
      <c r="CD788" s="342"/>
      <c r="CE788" s="342"/>
      <c r="CF788" s="342"/>
      <c r="CG788" s="342"/>
      <c r="CH788" s="342"/>
      <c r="CI788" s="342"/>
      <c r="CJ788" s="342"/>
      <c r="CK788" s="342"/>
      <c r="CL788" s="342"/>
      <c r="CM788" s="342"/>
      <c r="CN788" s="342"/>
      <c r="CO788" s="342"/>
      <c r="CP788" s="342"/>
      <c r="CQ788" s="342"/>
      <c r="CR788" s="342"/>
      <c r="CS788" s="342"/>
      <c r="CT788" s="342"/>
      <c r="CU788" s="342"/>
      <c r="CV788" s="342"/>
      <c r="CW788" s="342"/>
      <c r="CX788" s="342"/>
      <c r="CY788" s="342"/>
      <c r="CZ788" s="342"/>
    </row>
    <row r="789" ht="25.15" customHeight="true" x14ac:dyDescent="0.2">
      <c r="C789" s="577"/>
      <c r="D789" s="577"/>
      <c r="E789" s="577"/>
      <c r="F789" s="577"/>
      <c r="G789" s="577"/>
      <c r="H789" s="577"/>
      <c r="I789" s="577"/>
      <c r="J789" s="577"/>
      <c r="K789" s="577"/>
      <c r="L789" s="577"/>
      <c r="M789" s="577"/>
      <c r="N789" s="577"/>
      <c r="O789" s="577"/>
      <c r="P789" s="577"/>
      <c r="Q789" s="577"/>
      <c r="BA789" s="342"/>
      <c r="BB789" s="396"/>
      <c r="BC789" s="342"/>
      <c r="BD789" s="342"/>
      <c r="BE789" s="342"/>
      <c r="BF789" s="342"/>
      <c r="BG789" s="342"/>
      <c r="BH789" s="342"/>
      <c r="BI789" s="342"/>
      <c r="BJ789" s="342"/>
      <c r="BK789" s="342"/>
      <c r="BL789" s="342"/>
      <c r="BM789" s="342"/>
      <c r="BN789" s="342"/>
      <c r="BO789" s="342"/>
      <c r="BP789" s="342"/>
      <c r="BQ789" s="342"/>
      <c r="BR789" s="342"/>
      <c r="BS789" s="342"/>
      <c r="BT789" s="342"/>
      <c r="BU789" s="342"/>
      <c r="BV789" s="342"/>
      <c r="BW789" s="342"/>
      <c r="BX789" s="342"/>
      <c r="BY789" s="342"/>
      <c r="BZ789" s="342"/>
      <c r="CA789" s="342"/>
      <c r="CB789" s="342"/>
      <c r="CC789" s="342"/>
      <c r="CD789" s="342"/>
      <c r="CE789" s="342"/>
      <c r="CF789" s="342"/>
      <c r="CG789" s="342"/>
      <c r="CH789" s="342"/>
      <c r="CI789" s="342"/>
      <c r="CJ789" s="342"/>
      <c r="CK789" s="342"/>
      <c r="CL789" s="342"/>
      <c r="CM789" s="342"/>
      <c r="CN789" s="342"/>
      <c r="CO789" s="342"/>
      <c r="CP789" s="342"/>
      <c r="CQ789" s="342"/>
      <c r="CR789" s="342"/>
      <c r="CS789" s="342"/>
      <c r="CT789" s="342"/>
      <c r="CU789" s="342"/>
      <c r="CV789" s="342"/>
      <c r="CW789" s="342"/>
      <c r="CX789" s="342"/>
      <c r="CY789" s="342"/>
      <c r="CZ789" s="342"/>
    </row>
    <row r="790" ht="25.15" customHeight="true" x14ac:dyDescent="0.2">
      <c r="C790" s="577"/>
      <c r="D790" s="577"/>
      <c r="E790" s="577"/>
      <c r="F790" s="577"/>
      <c r="G790" s="577"/>
      <c r="H790" s="577"/>
      <c r="I790" s="577"/>
      <c r="J790" s="577"/>
      <c r="K790" s="577"/>
      <c r="L790" s="577"/>
      <c r="M790" s="577"/>
      <c r="N790" s="577"/>
      <c r="O790" s="577"/>
      <c r="P790" s="577"/>
      <c r="Q790" s="577"/>
      <c r="BA790" s="342"/>
      <c r="BB790" s="396"/>
      <c r="BC790" s="342"/>
      <c r="BD790" s="342"/>
      <c r="BE790" s="342"/>
      <c r="BF790" s="342"/>
      <c r="BG790" s="342"/>
      <c r="BH790" s="342"/>
      <c r="BI790" s="342"/>
      <c r="BJ790" s="342"/>
      <c r="BK790" s="342"/>
      <c r="BL790" s="342"/>
      <c r="BM790" s="342"/>
      <c r="BN790" s="342"/>
      <c r="BO790" s="342"/>
      <c r="BP790" s="342"/>
      <c r="BQ790" s="342"/>
      <c r="BR790" s="342"/>
      <c r="BS790" s="342"/>
      <c r="BT790" s="342"/>
      <c r="BU790" s="342"/>
      <c r="BV790" s="342"/>
      <c r="BW790" s="342"/>
      <c r="BX790" s="342"/>
      <c r="BY790" s="342"/>
      <c r="BZ790" s="342"/>
      <c r="CA790" s="342"/>
      <c r="CB790" s="342"/>
      <c r="CC790" s="342"/>
      <c r="CD790" s="342"/>
      <c r="CE790" s="342"/>
      <c r="CF790" s="342"/>
      <c r="CG790" s="342"/>
      <c r="CH790" s="342"/>
      <c r="CI790" s="342"/>
      <c r="CJ790" s="342"/>
      <c r="CK790" s="342"/>
      <c r="CL790" s="342"/>
      <c r="CM790" s="342"/>
      <c r="CN790" s="342"/>
      <c r="CO790" s="342"/>
      <c r="CP790" s="342"/>
      <c r="CQ790" s="342"/>
      <c r="CR790" s="342"/>
      <c r="CS790" s="342"/>
      <c r="CT790" s="342"/>
      <c r="CU790" s="342"/>
      <c r="CV790" s="342"/>
      <c r="CW790" s="342"/>
      <c r="CX790" s="342"/>
      <c r="CY790" s="342"/>
      <c r="CZ790" s="342"/>
    </row>
    <row r="791" ht="25.15" customHeight="true" x14ac:dyDescent="0.2">
      <c r="C791" s="577"/>
      <c r="D791" s="577"/>
      <c r="E791" s="577"/>
      <c r="F791" s="577"/>
      <c r="G791" s="577"/>
      <c r="H791" s="577"/>
      <c r="I791" s="577"/>
      <c r="J791" s="577"/>
      <c r="K791" s="577"/>
      <c r="L791" s="577"/>
      <c r="M791" s="577"/>
      <c r="N791" s="577"/>
      <c r="O791" s="577"/>
      <c r="P791" s="577"/>
      <c r="Q791" s="577"/>
      <c r="BA791" s="342"/>
      <c r="BB791" s="396"/>
      <c r="BC791" s="342"/>
      <c r="BD791" s="342"/>
      <c r="BE791" s="342"/>
      <c r="BF791" s="342"/>
      <c r="BG791" s="342"/>
      <c r="BH791" s="342"/>
      <c r="BI791" s="342"/>
      <c r="BJ791" s="342"/>
      <c r="BK791" s="342"/>
      <c r="BL791" s="342"/>
      <c r="BM791" s="342"/>
      <c r="BN791" s="342"/>
      <c r="BO791" s="342"/>
      <c r="BP791" s="342"/>
      <c r="BQ791" s="342"/>
      <c r="BR791" s="342"/>
      <c r="BS791" s="342"/>
      <c r="BT791" s="342"/>
      <c r="BU791" s="342"/>
      <c r="BV791" s="342"/>
      <c r="BW791" s="342"/>
      <c r="BX791" s="342"/>
      <c r="BY791" s="342"/>
      <c r="BZ791" s="342"/>
      <c r="CA791" s="342"/>
      <c r="CB791" s="342"/>
      <c r="CC791" s="342"/>
      <c r="CD791" s="342"/>
      <c r="CE791" s="342"/>
      <c r="CF791" s="342"/>
      <c r="CG791" s="342"/>
      <c r="CH791" s="342"/>
      <c r="CI791" s="342"/>
      <c r="CJ791" s="342"/>
      <c r="CK791" s="342"/>
      <c r="CL791" s="342"/>
      <c r="CM791" s="342"/>
      <c r="CN791" s="342"/>
      <c r="CO791" s="342"/>
      <c r="CP791" s="342"/>
      <c r="CQ791" s="342"/>
      <c r="CR791" s="342"/>
      <c r="CS791" s="342"/>
      <c r="CT791" s="342"/>
      <c r="CU791" s="342"/>
      <c r="CV791" s="342"/>
      <c r="CW791" s="342"/>
      <c r="CX791" s="342"/>
      <c r="CY791" s="342"/>
      <c r="CZ791" s="342"/>
    </row>
    <row r="792" ht="25.15" customHeight="true" x14ac:dyDescent="0.2">
      <c r="C792" s="577"/>
      <c r="D792" s="577"/>
      <c r="E792" s="577"/>
      <c r="F792" s="577"/>
      <c r="G792" s="577"/>
      <c r="H792" s="577"/>
      <c r="I792" s="577"/>
      <c r="J792" s="577"/>
      <c r="K792" s="577"/>
      <c r="L792" s="577"/>
      <c r="M792" s="577"/>
      <c r="N792" s="577"/>
      <c r="O792" s="577"/>
      <c r="P792" s="577"/>
      <c r="Q792" s="577"/>
      <c r="BA792" s="342"/>
      <c r="BB792" s="396"/>
      <c r="BC792" s="342"/>
      <c r="BD792" s="342"/>
      <c r="BE792" s="342"/>
      <c r="BF792" s="342"/>
      <c r="BG792" s="342"/>
      <c r="BH792" s="342"/>
      <c r="BI792" s="342"/>
      <c r="BJ792" s="342"/>
      <c r="BK792" s="342"/>
      <c r="BL792" s="342"/>
      <c r="BM792" s="342"/>
      <c r="BN792" s="342"/>
      <c r="BO792" s="342"/>
      <c r="BP792" s="342"/>
      <c r="BQ792" s="342"/>
      <c r="BR792" s="342"/>
      <c r="BS792" s="342"/>
      <c r="BT792" s="342"/>
      <c r="BU792" s="342"/>
      <c r="BV792" s="342"/>
      <c r="BW792" s="342"/>
      <c r="BX792" s="342"/>
      <c r="BY792" s="342"/>
      <c r="BZ792" s="342"/>
      <c r="CA792" s="342"/>
      <c r="CB792" s="342"/>
      <c r="CC792" s="342"/>
      <c r="CD792" s="342"/>
      <c r="CE792" s="342"/>
      <c r="CF792" s="342"/>
      <c r="CG792" s="342"/>
      <c r="CH792" s="342"/>
      <c r="CI792" s="342"/>
      <c r="CJ792" s="342"/>
      <c r="CK792" s="342"/>
      <c r="CL792" s="342"/>
      <c r="CM792" s="342"/>
      <c r="CN792" s="342"/>
      <c r="CO792" s="342"/>
      <c r="CP792" s="342"/>
      <c r="CQ792" s="342"/>
      <c r="CR792" s="342"/>
      <c r="CS792" s="342"/>
      <c r="CT792" s="342"/>
      <c r="CU792" s="342"/>
      <c r="CV792" s="342"/>
      <c r="CW792" s="342"/>
      <c r="CX792" s="342"/>
      <c r="CY792" s="342"/>
      <c r="CZ792" s="342"/>
    </row>
    <row r="793" ht="25.15" customHeight="true" x14ac:dyDescent="0.2">
      <c r="C793" s="577"/>
      <c r="D793" s="577"/>
      <c r="E793" s="577"/>
      <c r="F793" s="577"/>
      <c r="G793" s="577"/>
      <c r="H793" s="577"/>
      <c r="I793" s="577"/>
      <c r="J793" s="577"/>
      <c r="K793" s="577"/>
      <c r="L793" s="577"/>
      <c r="M793" s="577"/>
      <c r="N793" s="577"/>
      <c r="O793" s="577"/>
      <c r="P793" s="577"/>
      <c r="Q793" s="577"/>
      <c r="BA793" s="342"/>
      <c r="BB793" s="396"/>
      <c r="BC793" s="342"/>
      <c r="BD793" s="342"/>
      <c r="BE793" s="342"/>
      <c r="BF793" s="342"/>
      <c r="BG793" s="342"/>
      <c r="BH793" s="342"/>
      <c r="BI793" s="342"/>
      <c r="BJ793" s="342"/>
      <c r="BK793" s="342"/>
      <c r="BL793" s="342"/>
      <c r="BM793" s="342"/>
      <c r="BN793" s="342"/>
      <c r="BO793" s="342"/>
      <c r="BP793" s="342"/>
      <c r="BQ793" s="342"/>
      <c r="BR793" s="342"/>
      <c r="BS793" s="342"/>
      <c r="BT793" s="342"/>
      <c r="BU793" s="342"/>
      <c r="BV793" s="342"/>
      <c r="BW793" s="342"/>
      <c r="BX793" s="342"/>
      <c r="BY793" s="342"/>
      <c r="BZ793" s="342"/>
      <c r="CA793" s="342"/>
      <c r="CB793" s="342"/>
      <c r="CC793" s="342"/>
      <c r="CD793" s="342"/>
      <c r="CE793" s="342"/>
      <c r="CF793" s="342"/>
      <c r="CG793" s="342"/>
      <c r="CH793" s="342"/>
      <c r="CI793" s="342"/>
      <c r="CJ793" s="342"/>
      <c r="CK793" s="342"/>
      <c r="CL793" s="342"/>
      <c r="CM793" s="342"/>
      <c r="CN793" s="342"/>
      <c r="CO793" s="342"/>
      <c r="CP793" s="342"/>
      <c r="CQ793" s="342"/>
      <c r="CR793" s="342"/>
      <c r="CS793" s="342"/>
      <c r="CT793" s="342"/>
      <c r="CU793" s="342"/>
      <c r="CV793" s="342"/>
      <c r="CW793" s="342"/>
      <c r="CX793" s="342"/>
      <c r="CY793" s="342"/>
      <c r="CZ793" s="342"/>
    </row>
    <row r="794" ht="25.15" customHeight="true" x14ac:dyDescent="0.2">
      <c r="C794" s="577"/>
      <c r="D794" s="577"/>
      <c r="E794" s="577"/>
      <c r="F794" s="577"/>
      <c r="G794" s="577"/>
      <c r="H794" s="577"/>
      <c r="I794" s="577"/>
      <c r="J794" s="577"/>
      <c r="K794" s="577"/>
      <c r="L794" s="577"/>
      <c r="M794" s="577"/>
      <c r="N794" s="577"/>
      <c r="O794" s="577"/>
      <c r="P794" s="577"/>
      <c r="Q794" s="577"/>
      <c r="BA794" s="342"/>
      <c r="BB794" s="396"/>
      <c r="BC794" s="342"/>
      <c r="BD794" s="342"/>
      <c r="BE794" s="342"/>
      <c r="BF794" s="342"/>
      <c r="BG794" s="342"/>
      <c r="BH794" s="342"/>
      <c r="BI794" s="342"/>
      <c r="BJ794" s="342"/>
      <c r="BK794" s="342"/>
      <c r="BL794" s="342"/>
      <c r="BM794" s="342"/>
      <c r="BN794" s="342"/>
      <c r="BO794" s="342"/>
      <c r="BP794" s="342"/>
      <c r="BQ794" s="342"/>
      <c r="BR794" s="342"/>
      <c r="BS794" s="342"/>
      <c r="BT794" s="342"/>
      <c r="BU794" s="342"/>
      <c r="BV794" s="342"/>
      <c r="BW794" s="342"/>
      <c r="BX794" s="342"/>
      <c r="BY794" s="342"/>
      <c r="BZ794" s="342"/>
      <c r="CA794" s="342"/>
      <c r="CB794" s="342"/>
      <c r="CC794" s="342"/>
      <c r="CD794" s="342"/>
      <c r="CE794" s="342"/>
      <c r="CF794" s="342"/>
      <c r="CG794" s="342"/>
      <c r="CH794" s="342"/>
      <c r="CI794" s="342"/>
      <c r="CJ794" s="342"/>
      <c r="CK794" s="342"/>
      <c r="CL794" s="342"/>
      <c r="CM794" s="342"/>
      <c r="CN794" s="342"/>
      <c r="CO794" s="342"/>
      <c r="CP794" s="342"/>
      <c r="CQ794" s="342"/>
      <c r="CR794" s="342"/>
      <c r="CS794" s="342"/>
      <c r="CT794" s="342"/>
      <c r="CU794" s="342"/>
      <c r="CV794" s="342"/>
      <c r="CW794" s="342"/>
      <c r="CX794" s="342"/>
      <c r="CY794" s="342"/>
      <c r="CZ794" s="342"/>
    </row>
    <row r="795" ht="25.15" customHeight="true" x14ac:dyDescent="0.2">
      <c r="C795" s="577"/>
      <c r="D795" s="577"/>
      <c r="E795" s="577"/>
      <c r="F795" s="577"/>
      <c r="G795" s="577"/>
      <c r="H795" s="577"/>
      <c r="I795" s="577"/>
      <c r="J795" s="577"/>
      <c r="K795" s="577"/>
      <c r="L795" s="577"/>
      <c r="M795" s="577"/>
      <c r="N795" s="577"/>
      <c r="O795" s="577"/>
      <c r="P795" s="577"/>
      <c r="Q795" s="577"/>
      <c r="BA795" s="342"/>
      <c r="BB795" s="396"/>
      <c r="BC795" s="342"/>
      <c r="BD795" s="342"/>
      <c r="BE795" s="342"/>
      <c r="BF795" s="342"/>
      <c r="BG795" s="342"/>
      <c r="BH795" s="342"/>
      <c r="BI795" s="342"/>
      <c r="BJ795" s="342"/>
      <c r="BK795" s="342"/>
      <c r="BL795" s="342"/>
      <c r="BM795" s="342"/>
      <c r="BN795" s="342"/>
      <c r="BO795" s="342"/>
      <c r="BP795" s="342"/>
      <c r="BQ795" s="342"/>
      <c r="BR795" s="342"/>
      <c r="BS795" s="342"/>
      <c r="BT795" s="342"/>
      <c r="BU795" s="342"/>
      <c r="BV795" s="342"/>
      <c r="BW795" s="342"/>
      <c r="BX795" s="342"/>
      <c r="BY795" s="342"/>
      <c r="BZ795" s="342"/>
      <c r="CA795" s="342"/>
      <c r="CB795" s="342"/>
      <c r="CC795" s="342"/>
      <c r="CD795" s="342"/>
      <c r="CE795" s="342"/>
      <c r="CF795" s="342"/>
      <c r="CG795" s="342"/>
      <c r="CH795" s="342"/>
      <c r="CI795" s="342"/>
      <c r="CJ795" s="342"/>
      <c r="CK795" s="342"/>
      <c r="CL795" s="342"/>
      <c r="CM795" s="342"/>
      <c r="CN795" s="342"/>
      <c r="CO795" s="342"/>
      <c r="CP795" s="342"/>
      <c r="CQ795" s="342"/>
      <c r="CR795" s="342"/>
      <c r="CS795" s="342"/>
      <c r="CT795" s="342"/>
      <c r="CU795" s="342"/>
      <c r="CV795" s="342"/>
      <c r="CW795" s="342"/>
      <c r="CX795" s="342"/>
      <c r="CY795" s="342"/>
      <c r="CZ795" s="342"/>
    </row>
    <row r="796" ht="25.15" customHeight="true" x14ac:dyDescent="0.2">
      <c r="C796" s="577"/>
      <c r="D796" s="577"/>
      <c r="E796" s="577"/>
      <c r="F796" s="577"/>
      <c r="G796" s="577"/>
      <c r="H796" s="577"/>
      <c r="I796" s="577"/>
      <c r="J796" s="577"/>
      <c r="K796" s="577"/>
      <c r="L796" s="577"/>
      <c r="M796" s="577"/>
      <c r="N796" s="577"/>
      <c r="O796" s="577"/>
      <c r="P796" s="577"/>
      <c r="Q796" s="577"/>
      <c r="BA796" s="342"/>
      <c r="BB796" s="396"/>
      <c r="BC796" s="342"/>
      <c r="BD796" s="342"/>
      <c r="BE796" s="342"/>
      <c r="BF796" s="342"/>
      <c r="BG796" s="342"/>
      <c r="BH796" s="342"/>
      <c r="BI796" s="342"/>
      <c r="BJ796" s="342"/>
      <c r="BK796" s="342"/>
      <c r="BL796" s="342"/>
      <c r="BM796" s="342"/>
      <c r="BN796" s="342"/>
      <c r="BO796" s="342"/>
      <c r="BP796" s="342"/>
      <c r="BQ796" s="342"/>
      <c r="BR796" s="342"/>
      <c r="BS796" s="342"/>
      <c r="BT796" s="342"/>
      <c r="BU796" s="342"/>
      <c r="BV796" s="342"/>
      <c r="BW796" s="342"/>
      <c r="BX796" s="342"/>
      <c r="BY796" s="342"/>
      <c r="BZ796" s="342"/>
      <c r="CA796" s="342"/>
      <c r="CB796" s="342"/>
      <c r="CC796" s="342"/>
      <c r="CD796" s="342"/>
      <c r="CE796" s="342"/>
      <c r="CF796" s="342"/>
      <c r="CG796" s="342"/>
      <c r="CH796" s="342"/>
      <c r="CI796" s="342"/>
      <c r="CJ796" s="342"/>
      <c r="CK796" s="342"/>
      <c r="CL796" s="342"/>
      <c r="CM796" s="342"/>
      <c r="CN796" s="342"/>
      <c r="CO796" s="342"/>
      <c r="CP796" s="342"/>
      <c r="CQ796" s="342"/>
      <c r="CR796" s="342"/>
      <c r="CS796" s="342"/>
      <c r="CT796" s="342"/>
      <c r="CU796" s="342"/>
      <c r="CV796" s="342"/>
      <c r="CW796" s="342"/>
      <c r="CX796" s="342"/>
      <c r="CY796" s="342"/>
      <c r="CZ796" s="342"/>
    </row>
    <row r="797" ht="25.15" customHeight="true" x14ac:dyDescent="0.2">
      <c r="C797" s="577"/>
      <c r="D797" s="577"/>
      <c r="E797" s="577"/>
      <c r="F797" s="577"/>
      <c r="G797" s="577"/>
      <c r="H797" s="577"/>
      <c r="I797" s="577"/>
      <c r="J797" s="577"/>
      <c r="K797" s="577"/>
      <c r="L797" s="577"/>
      <c r="M797" s="577"/>
      <c r="N797" s="577"/>
      <c r="O797" s="577"/>
      <c r="P797" s="577"/>
      <c r="Q797" s="577"/>
      <c r="BA797" s="342"/>
      <c r="BB797" s="396"/>
      <c r="BC797" s="342"/>
      <c r="BD797" s="342"/>
      <c r="BE797" s="342"/>
      <c r="BF797" s="342"/>
      <c r="BG797" s="342"/>
      <c r="BH797" s="342"/>
      <c r="BI797" s="342"/>
      <c r="BJ797" s="342"/>
      <c r="BK797" s="342"/>
      <c r="BL797" s="342"/>
      <c r="BM797" s="342"/>
      <c r="BN797" s="342"/>
      <c r="BO797" s="342"/>
      <c r="BP797" s="342"/>
      <c r="BQ797" s="342"/>
      <c r="BR797" s="342"/>
      <c r="BS797" s="342"/>
      <c r="BT797" s="342"/>
      <c r="BU797" s="342"/>
      <c r="BV797" s="342"/>
      <c r="BW797" s="342"/>
      <c r="BX797" s="342"/>
      <c r="BY797" s="342"/>
      <c r="BZ797" s="342"/>
      <c r="CA797" s="342"/>
      <c r="CB797" s="342"/>
      <c r="CC797" s="342"/>
      <c r="CD797" s="342"/>
      <c r="CE797" s="342"/>
      <c r="CF797" s="342"/>
      <c r="CG797" s="342"/>
      <c r="CH797" s="342"/>
      <c r="CI797" s="342"/>
      <c r="CJ797" s="342"/>
      <c r="CK797" s="342"/>
      <c r="CL797" s="342"/>
      <c r="CM797" s="342"/>
      <c r="CN797" s="342"/>
      <c r="CO797" s="342"/>
      <c r="CP797" s="342"/>
      <c r="CQ797" s="342"/>
      <c r="CR797" s="342"/>
      <c r="CS797" s="342"/>
      <c r="CT797" s="342"/>
      <c r="CU797" s="342"/>
      <c r="CV797" s="342"/>
      <c r="CW797" s="342"/>
      <c r="CX797" s="342"/>
      <c r="CY797" s="342"/>
      <c r="CZ797" s="342"/>
    </row>
    <row r="798" ht="25.15" customHeight="true" x14ac:dyDescent="0.2">
      <c r="C798" s="577"/>
      <c r="D798" s="577"/>
      <c r="E798" s="577"/>
      <c r="F798" s="577"/>
      <c r="G798" s="577"/>
      <c r="H798" s="577"/>
      <c r="I798" s="577"/>
      <c r="J798" s="577"/>
      <c r="K798" s="577"/>
      <c r="L798" s="577"/>
      <c r="M798" s="577"/>
      <c r="N798" s="577"/>
      <c r="O798" s="577"/>
      <c r="P798" s="577"/>
      <c r="Q798" s="577"/>
      <c r="BA798" s="342"/>
      <c r="BB798" s="396"/>
      <c r="BC798" s="342"/>
      <c r="BD798" s="342"/>
      <c r="BE798" s="342"/>
      <c r="BF798" s="342"/>
      <c r="BG798" s="342"/>
      <c r="BH798" s="342"/>
      <c r="BI798" s="342"/>
      <c r="BJ798" s="342"/>
      <c r="BK798" s="342"/>
      <c r="BL798" s="342"/>
      <c r="BM798" s="342"/>
      <c r="BN798" s="342"/>
      <c r="BO798" s="342"/>
      <c r="BP798" s="342"/>
      <c r="BQ798" s="342"/>
      <c r="BR798" s="342"/>
      <c r="BS798" s="342"/>
      <c r="BT798" s="342"/>
      <c r="BU798" s="342"/>
      <c r="BV798" s="342"/>
      <c r="BW798" s="342"/>
      <c r="BX798" s="342"/>
      <c r="BY798" s="342"/>
      <c r="BZ798" s="342"/>
      <c r="CA798" s="342"/>
      <c r="CB798" s="342"/>
      <c r="CC798" s="342"/>
      <c r="CD798" s="342"/>
      <c r="CE798" s="342"/>
      <c r="CF798" s="342"/>
      <c r="CG798" s="342"/>
      <c r="CH798" s="342"/>
      <c r="CI798" s="342"/>
      <c r="CJ798" s="342"/>
      <c r="CK798" s="342"/>
      <c r="CL798" s="342"/>
      <c r="CM798" s="342"/>
      <c r="CN798" s="342"/>
      <c r="CO798" s="342"/>
      <c r="CP798" s="342"/>
      <c r="CQ798" s="342"/>
      <c r="CR798" s="342"/>
      <c r="CS798" s="342"/>
      <c r="CT798" s="342"/>
      <c r="CU798" s="342"/>
      <c r="CV798" s="342"/>
      <c r="CW798" s="342"/>
      <c r="CX798" s="342"/>
      <c r="CY798" s="342"/>
      <c r="CZ798" s="342"/>
    </row>
    <row r="799" ht="25.15" customHeight="true" x14ac:dyDescent="0.2">
      <c r="C799" s="577"/>
      <c r="D799" s="577"/>
      <c r="E799" s="577"/>
      <c r="F799" s="577"/>
      <c r="G799" s="577"/>
      <c r="H799" s="577"/>
      <c r="I799" s="577"/>
      <c r="J799" s="577"/>
      <c r="K799" s="577"/>
      <c r="L799" s="577"/>
      <c r="M799" s="577"/>
      <c r="N799" s="577"/>
      <c r="O799" s="577"/>
      <c r="P799" s="577"/>
      <c r="Q799" s="577"/>
      <c r="BA799" s="342"/>
      <c r="BB799" s="396"/>
      <c r="BC799" s="342"/>
      <c r="BD799" s="342"/>
      <c r="BE799" s="342"/>
      <c r="BF799" s="342"/>
      <c r="BG799" s="342"/>
      <c r="BH799" s="342"/>
      <c r="BI799" s="342"/>
      <c r="BJ799" s="342"/>
      <c r="BK799" s="342"/>
      <c r="BL799" s="342"/>
      <c r="BM799" s="342"/>
      <c r="BN799" s="342"/>
      <c r="BO799" s="342"/>
      <c r="BP799" s="342"/>
      <c r="BQ799" s="342"/>
      <c r="BR799" s="342"/>
      <c r="BS799" s="342"/>
      <c r="BT799" s="342"/>
      <c r="BU799" s="342"/>
      <c r="BV799" s="342"/>
      <c r="BW799" s="342"/>
      <c r="BX799" s="342"/>
      <c r="BY799" s="342"/>
      <c r="BZ799" s="342"/>
      <c r="CA799" s="342"/>
      <c r="CB799" s="342"/>
      <c r="CC799" s="342"/>
      <c r="CD799" s="342"/>
      <c r="CE799" s="342"/>
      <c r="CF799" s="342"/>
      <c r="CG799" s="342"/>
      <c r="CH799" s="342"/>
      <c r="CI799" s="342"/>
      <c r="CJ799" s="342"/>
      <c r="CK799" s="342"/>
      <c r="CL799" s="342"/>
      <c r="CM799" s="342"/>
      <c r="CN799" s="342"/>
      <c r="CO799" s="342"/>
      <c r="CP799" s="342"/>
      <c r="CQ799" s="342"/>
      <c r="CR799" s="342"/>
      <c r="CS799" s="342"/>
      <c r="CT799" s="342"/>
      <c r="CU799" s="342"/>
      <c r="CV799" s="342"/>
      <c r="CW799" s="342"/>
      <c r="CX799" s="342"/>
      <c r="CY799" s="342"/>
      <c r="CZ799" s="342"/>
    </row>
    <row r="800" ht="25.15" customHeight="true" x14ac:dyDescent="0.2">
      <c r="C800" s="577"/>
      <c r="D800" s="577"/>
      <c r="E800" s="577"/>
      <c r="F800" s="577"/>
      <c r="G800" s="577"/>
      <c r="H800" s="577"/>
      <c r="I800" s="577"/>
      <c r="J800" s="577"/>
      <c r="K800" s="577"/>
      <c r="L800" s="577"/>
      <c r="M800" s="577"/>
      <c r="N800" s="577"/>
      <c r="O800" s="577"/>
      <c r="P800" s="577"/>
      <c r="Q800" s="577"/>
      <c r="BA800" s="342"/>
      <c r="BB800" s="396"/>
      <c r="BC800" s="342"/>
      <c r="BD800" s="342"/>
      <c r="BE800" s="342"/>
      <c r="BF800" s="342"/>
      <c r="BG800" s="342"/>
      <c r="BH800" s="342"/>
      <c r="BI800" s="342"/>
      <c r="BJ800" s="342"/>
      <c r="BK800" s="342"/>
      <c r="BL800" s="342"/>
      <c r="BM800" s="342"/>
      <c r="BN800" s="342"/>
      <c r="BO800" s="342"/>
      <c r="BP800" s="342"/>
      <c r="BQ800" s="342"/>
      <c r="BR800" s="342"/>
      <c r="BS800" s="342"/>
      <c r="BT800" s="342"/>
      <c r="BU800" s="342"/>
      <c r="BV800" s="342"/>
      <c r="BW800" s="342"/>
      <c r="BX800" s="342"/>
      <c r="BY800" s="342"/>
      <c r="BZ800" s="342"/>
      <c r="CA800" s="342"/>
      <c r="CB800" s="342"/>
      <c r="CC800" s="342"/>
      <c r="CD800" s="342"/>
      <c r="CE800" s="342"/>
      <c r="CF800" s="342"/>
      <c r="CG800" s="342"/>
      <c r="CH800" s="342"/>
      <c r="CI800" s="342"/>
      <c r="CJ800" s="342"/>
      <c r="CK800" s="342"/>
      <c r="CL800" s="342"/>
      <c r="CM800" s="342"/>
      <c r="CN800" s="342"/>
      <c r="CO800" s="342"/>
      <c r="CP800" s="342"/>
      <c r="CQ800" s="342"/>
      <c r="CR800" s="342"/>
      <c r="CS800" s="342"/>
      <c r="CT800" s="342"/>
      <c r="CU800" s="342"/>
      <c r="CV800" s="342"/>
      <c r="CW800" s="342"/>
      <c r="CX800" s="342"/>
      <c r="CY800" s="342"/>
      <c r="CZ800" s="342"/>
    </row>
    <row r="801" ht="25.15" customHeight="true" x14ac:dyDescent="0.2">
      <c r="C801" s="577"/>
      <c r="D801" s="577"/>
      <c r="E801" s="577"/>
      <c r="F801" s="577"/>
      <c r="G801" s="577"/>
      <c r="H801" s="577"/>
      <c r="I801" s="577"/>
      <c r="J801" s="577"/>
      <c r="K801" s="577"/>
      <c r="L801" s="577"/>
      <c r="M801" s="577"/>
      <c r="N801" s="577"/>
      <c r="O801" s="577"/>
      <c r="P801" s="577"/>
      <c r="Q801" s="577"/>
    </row>
    <row r="802" ht="25.15" customHeight="true" x14ac:dyDescent="0.2">
      <c r="C802" s="577"/>
      <c r="D802" s="577"/>
      <c r="E802" s="577"/>
      <c r="F802" s="577"/>
      <c r="G802" s="577"/>
      <c r="H802" s="577"/>
      <c r="I802" s="577"/>
      <c r="J802" s="577"/>
      <c r="K802" s="577"/>
      <c r="L802" s="577"/>
      <c r="M802" s="577"/>
      <c r="N802" s="577"/>
      <c r="O802" s="577"/>
      <c r="P802" s="577"/>
      <c r="Q802" s="577"/>
    </row>
    <row r="803" ht="25.15" customHeight="true" x14ac:dyDescent="0.2">
      <c r="C803" s="577"/>
      <c r="D803" s="577"/>
      <c r="E803" s="577"/>
      <c r="F803" s="577"/>
      <c r="G803" s="577"/>
      <c r="H803" s="577"/>
      <c r="I803" s="577"/>
      <c r="J803" s="577"/>
      <c r="K803" s="577"/>
      <c r="L803" s="577"/>
      <c r="M803" s="577"/>
      <c r="N803" s="577"/>
      <c r="O803" s="577"/>
      <c r="P803" s="577"/>
      <c r="Q803" s="577"/>
    </row>
    <row r="804" ht="25.15" customHeight="true" x14ac:dyDescent="0.2">
      <c r="C804" s="577"/>
      <c r="D804" s="577"/>
      <c r="E804" s="577"/>
      <c r="F804" s="577"/>
      <c r="G804" s="577"/>
      <c r="H804" s="577"/>
      <c r="I804" s="577"/>
      <c r="J804" s="577"/>
      <c r="K804" s="577"/>
      <c r="L804" s="577"/>
      <c r="M804" s="577"/>
      <c r="N804" s="577"/>
      <c r="O804" s="577"/>
      <c r="P804" s="577"/>
      <c r="Q804" s="577"/>
    </row>
    <row r="805" ht="25.15" customHeight="true" x14ac:dyDescent="0.2">
      <c r="C805" s="577"/>
      <c r="D805" s="577"/>
      <c r="E805" s="577"/>
      <c r="F805" s="577"/>
      <c r="G805" s="577"/>
      <c r="H805" s="577"/>
      <c r="I805" s="577"/>
      <c r="J805" s="577"/>
      <c r="K805" s="577"/>
      <c r="L805" s="577"/>
      <c r="M805" s="577"/>
      <c r="N805" s="577"/>
      <c r="O805" s="577"/>
      <c r="P805" s="577"/>
      <c r="Q805" s="577"/>
    </row>
    <row r="806" ht="25.15" customHeight="true" x14ac:dyDescent="0.2">
      <c r="C806" s="577"/>
      <c r="D806" s="577"/>
      <c r="E806" s="577"/>
      <c r="F806" s="577"/>
      <c r="G806" s="577"/>
      <c r="H806" s="577"/>
      <c r="I806" s="577"/>
      <c r="J806" s="577"/>
      <c r="K806" s="577"/>
      <c r="L806" s="577"/>
      <c r="M806" s="577"/>
      <c r="N806" s="577"/>
      <c r="O806" s="577"/>
      <c r="P806" s="577"/>
      <c r="Q806" s="577"/>
    </row>
    <row r="807" ht="25.15" customHeight="true" x14ac:dyDescent="0.2">
      <c r="C807" s="577"/>
      <c r="D807" s="577"/>
      <c r="E807" s="577"/>
      <c r="F807" s="577"/>
      <c r="G807" s="577"/>
      <c r="H807" s="577"/>
      <c r="I807" s="577"/>
      <c r="J807" s="577"/>
      <c r="K807" s="577"/>
      <c r="L807" s="577"/>
      <c r="M807" s="577"/>
      <c r="N807" s="577"/>
      <c r="O807" s="577"/>
      <c r="P807" s="577"/>
      <c r="Q807" s="577"/>
    </row>
    <row r="808" ht="25.15" customHeight="true" x14ac:dyDescent="0.2">
      <c r="C808" s="577"/>
      <c r="D808" s="577"/>
      <c r="E808" s="577"/>
      <c r="F808" s="577"/>
      <c r="G808" s="577"/>
      <c r="H808" s="577"/>
      <c r="I808" s="577"/>
      <c r="J808" s="577"/>
      <c r="K808" s="577"/>
      <c r="L808" s="577"/>
      <c r="M808" s="577"/>
      <c r="N808" s="577"/>
      <c r="O808" s="577"/>
      <c r="P808" s="577"/>
      <c r="Q808" s="577"/>
    </row>
    <row r="809" ht="25.15" customHeight="true" x14ac:dyDescent="0.2">
      <c r="C809" s="577"/>
      <c r="D809" s="577"/>
      <c r="E809" s="577"/>
      <c r="F809" s="577"/>
      <c r="G809" s="577"/>
      <c r="H809" s="577"/>
      <c r="I809" s="577"/>
      <c r="J809" s="577"/>
      <c r="K809" s="577"/>
      <c r="L809" s="577"/>
      <c r="M809" s="577"/>
      <c r="N809" s="577"/>
      <c r="O809" s="577"/>
      <c r="P809" s="577"/>
      <c r="Q809" s="577"/>
    </row>
    <row r="810" ht="25.15" customHeight="true" x14ac:dyDescent="0.2">
      <c r="C810" s="577"/>
      <c r="D810" s="577"/>
      <c r="E810" s="577"/>
      <c r="F810" s="577"/>
      <c r="G810" s="577"/>
      <c r="H810" s="577"/>
      <c r="I810" s="577"/>
      <c r="J810" s="577"/>
      <c r="K810" s="577"/>
      <c r="L810" s="577"/>
      <c r="M810" s="577"/>
      <c r="N810" s="577"/>
      <c r="O810" s="577"/>
      <c r="P810" s="577"/>
      <c r="Q810" s="577"/>
    </row>
    <row r="811" ht="25.15" customHeight="true" x14ac:dyDescent="0.2">
      <c r="C811" s="577"/>
      <c r="D811" s="577"/>
      <c r="E811" s="577"/>
      <c r="F811" s="577"/>
      <c r="G811" s="577"/>
      <c r="H811" s="577"/>
      <c r="I811" s="577"/>
      <c r="J811" s="577"/>
      <c r="K811" s="577"/>
      <c r="L811" s="577"/>
      <c r="M811" s="577"/>
      <c r="N811" s="577"/>
      <c r="O811" s="577"/>
      <c r="P811" s="577"/>
      <c r="Q811" s="577"/>
    </row>
    <row r="812" ht="25.15" customHeight="true" x14ac:dyDescent="0.2">
      <c r="C812" s="577"/>
      <c r="D812" s="577"/>
      <c r="E812" s="577"/>
      <c r="F812" s="577"/>
      <c r="G812" s="577"/>
      <c r="H812" s="577"/>
      <c r="I812" s="577"/>
      <c r="J812" s="577"/>
      <c r="K812" s="577"/>
      <c r="L812" s="577"/>
      <c r="M812" s="577"/>
      <c r="N812" s="577"/>
      <c r="O812" s="577"/>
      <c r="P812" s="577"/>
      <c r="Q812" s="577"/>
    </row>
    <row r="813" ht="25.15" customHeight="true" x14ac:dyDescent="0.2">
      <c r="C813" s="577"/>
      <c r="D813" s="577"/>
      <c r="E813" s="577"/>
      <c r="F813" s="577"/>
      <c r="G813" s="577"/>
      <c r="H813" s="577"/>
      <c r="I813" s="577"/>
      <c r="J813" s="577"/>
      <c r="K813" s="577"/>
      <c r="L813" s="577"/>
      <c r="M813" s="577"/>
      <c r="N813" s="577"/>
      <c r="O813" s="577"/>
      <c r="P813" s="577"/>
      <c r="Q813" s="577"/>
    </row>
    <row r="814" ht="25.15" customHeight="true" x14ac:dyDescent="0.2">
      <c r="C814" s="577"/>
      <c r="D814" s="577"/>
      <c r="E814" s="577"/>
      <c r="F814" s="577"/>
      <c r="G814" s="577"/>
      <c r="H814" s="577"/>
      <c r="I814" s="577"/>
      <c r="J814" s="577"/>
      <c r="K814" s="577"/>
      <c r="L814" s="577"/>
      <c r="M814" s="577"/>
      <c r="N814" s="577"/>
      <c r="O814" s="577"/>
      <c r="P814" s="577"/>
      <c r="Q814" s="577"/>
    </row>
    <row r="815" ht="25.15" customHeight="true" x14ac:dyDescent="0.2">
      <c r="C815" s="577"/>
      <c r="D815" s="577"/>
      <c r="E815" s="577"/>
      <c r="F815" s="577"/>
      <c r="G815" s="577"/>
      <c r="H815" s="577"/>
      <c r="I815" s="577"/>
      <c r="J815" s="577"/>
      <c r="K815" s="577"/>
      <c r="L815" s="577"/>
      <c r="M815" s="577"/>
      <c r="N815" s="577"/>
      <c r="O815" s="577"/>
      <c r="P815" s="577"/>
      <c r="Q815" s="577"/>
    </row>
    <row r="816" ht="25.15" customHeight="true" x14ac:dyDescent="0.2">
      <c r="C816" s="577"/>
      <c r="D816" s="577"/>
      <c r="E816" s="577"/>
      <c r="F816" s="577"/>
      <c r="G816" s="577"/>
      <c r="H816" s="577"/>
      <c r="I816" s="577"/>
      <c r="J816" s="577"/>
      <c r="K816" s="577"/>
      <c r="L816" s="577"/>
      <c r="M816" s="577"/>
      <c r="N816" s="577"/>
      <c r="O816" s="577"/>
      <c r="P816" s="577"/>
      <c r="Q816" s="577"/>
    </row>
    <row r="817" ht="25.15" customHeight="true" x14ac:dyDescent="0.2">
      <c r="C817" s="577"/>
      <c r="D817" s="577"/>
      <c r="E817" s="577"/>
      <c r="F817" s="577"/>
      <c r="G817" s="577"/>
      <c r="H817" s="577"/>
      <c r="I817" s="577"/>
      <c r="J817" s="577"/>
      <c r="K817" s="577"/>
      <c r="L817" s="577"/>
      <c r="M817" s="577"/>
      <c r="N817" s="577"/>
      <c r="O817" s="577"/>
      <c r="P817" s="577"/>
      <c r="Q817" s="577"/>
    </row>
    <row r="818" ht="25.15" customHeight="true" x14ac:dyDescent="0.2">
      <c r="C818" s="577"/>
      <c r="D818" s="577"/>
      <c r="E818" s="577"/>
      <c r="F818" s="577"/>
      <c r="G818" s="577"/>
      <c r="H818" s="577"/>
      <c r="I818" s="577"/>
      <c r="J818" s="577"/>
      <c r="K818" s="577"/>
      <c r="L818" s="577"/>
      <c r="M818" s="577"/>
      <c r="N818" s="577"/>
      <c r="O818" s="577"/>
      <c r="P818" s="577"/>
      <c r="Q818" s="577"/>
    </row>
    <row r="819" ht="25.15" customHeight="true" x14ac:dyDescent="0.2">
      <c r="C819" s="577"/>
      <c r="D819" s="577"/>
      <c r="E819" s="577"/>
      <c r="F819" s="577"/>
      <c r="G819" s="577"/>
      <c r="H819" s="577"/>
      <c r="I819" s="577"/>
      <c r="J819" s="577"/>
      <c r="K819" s="577"/>
      <c r="L819" s="577"/>
      <c r="M819" s="577"/>
      <c r="N819" s="577"/>
      <c r="O819" s="577"/>
      <c r="P819" s="577"/>
      <c r="Q819" s="577"/>
    </row>
    <row r="820" ht="25.15" customHeight="true" x14ac:dyDescent="0.2">
      <c r="C820" s="577"/>
      <c r="D820" s="577"/>
      <c r="E820" s="577"/>
      <c r="F820" s="577"/>
      <c r="G820" s="577"/>
      <c r="H820" s="577"/>
      <c r="I820" s="577"/>
      <c r="J820" s="577"/>
      <c r="K820" s="577"/>
      <c r="L820" s="577"/>
      <c r="M820" s="577"/>
      <c r="N820" s="577"/>
      <c r="O820" s="577"/>
      <c r="P820" s="577"/>
      <c r="Q820" s="577"/>
    </row>
    <row r="821" ht="25.15" customHeight="true" x14ac:dyDescent="0.2">
      <c r="C821" s="577"/>
      <c r="D821" s="577"/>
      <c r="E821" s="577"/>
      <c r="F821" s="577"/>
      <c r="G821" s="577"/>
      <c r="H821" s="577"/>
      <c r="I821" s="577"/>
      <c r="J821" s="577"/>
      <c r="K821" s="577"/>
      <c r="L821" s="577"/>
      <c r="M821" s="577"/>
      <c r="N821" s="577"/>
      <c r="O821" s="577"/>
      <c r="P821" s="577"/>
      <c r="Q821" s="577"/>
    </row>
    <row r="822" ht="25.15" customHeight="true" x14ac:dyDescent="0.2">
      <c r="C822" s="577"/>
      <c r="D822" s="577"/>
      <c r="E822" s="577"/>
      <c r="F822" s="577"/>
      <c r="G822" s="577"/>
      <c r="H822" s="577"/>
      <c r="I822" s="577"/>
      <c r="J822" s="577"/>
      <c r="K822" s="577"/>
      <c r="L822" s="577"/>
      <c r="M822" s="577"/>
      <c r="N822" s="577"/>
      <c r="O822" s="577"/>
      <c r="P822" s="577"/>
      <c r="Q822" s="577"/>
    </row>
    <row r="823" ht="25.15" customHeight="true" x14ac:dyDescent="0.2">
      <c r="C823" s="577"/>
      <c r="D823" s="577"/>
      <c r="E823" s="577"/>
      <c r="F823" s="577"/>
      <c r="G823" s="577"/>
      <c r="H823" s="577"/>
      <c r="I823" s="577"/>
      <c r="J823" s="577"/>
      <c r="K823" s="577"/>
      <c r="L823" s="577"/>
      <c r="M823" s="577"/>
      <c r="N823" s="577"/>
      <c r="O823" s="577"/>
      <c r="P823" s="577"/>
      <c r="Q823" s="577"/>
    </row>
    <row r="824" ht="25.15" customHeight="true" x14ac:dyDescent="0.2">
      <c r="C824" s="577"/>
      <c r="D824" s="577"/>
      <c r="E824" s="577"/>
      <c r="F824" s="577"/>
      <c r="G824" s="577"/>
      <c r="H824" s="577"/>
      <c r="I824" s="577"/>
      <c r="J824" s="577"/>
      <c r="K824" s="577"/>
      <c r="L824" s="577"/>
      <c r="M824" s="577"/>
      <c r="N824" s="577"/>
      <c r="O824" s="577"/>
      <c r="P824" s="577"/>
      <c r="Q824" s="577"/>
    </row>
    <row r="825" ht="25.15" customHeight="true" x14ac:dyDescent="0.2">
      <c r="C825" s="577"/>
      <c r="D825" s="577"/>
      <c r="E825" s="577"/>
      <c r="F825" s="577"/>
      <c r="G825" s="577"/>
      <c r="H825" s="577"/>
      <c r="I825" s="577"/>
      <c r="J825" s="577"/>
      <c r="K825" s="577"/>
      <c r="L825" s="577"/>
      <c r="M825" s="577"/>
      <c r="N825" s="577"/>
      <c r="O825" s="577"/>
      <c r="P825" s="577"/>
      <c r="Q825" s="577"/>
    </row>
    <row r="826" ht="25.15" customHeight="true" x14ac:dyDescent="0.2">
      <c r="C826" s="577"/>
      <c r="D826" s="577"/>
      <c r="E826" s="577"/>
      <c r="F826" s="577"/>
      <c r="G826" s="577"/>
      <c r="H826" s="577"/>
      <c r="I826" s="577"/>
      <c r="J826" s="577"/>
      <c r="K826" s="577"/>
      <c r="L826" s="577"/>
      <c r="M826" s="577"/>
      <c r="N826" s="577"/>
      <c r="O826" s="577"/>
      <c r="P826" s="577"/>
      <c r="Q826" s="577"/>
    </row>
    <row r="827" ht="25.15" customHeight="true" x14ac:dyDescent="0.2">
      <c r="C827" s="577"/>
      <c r="D827" s="577"/>
      <c r="E827" s="577"/>
      <c r="F827" s="577"/>
      <c r="G827" s="577"/>
      <c r="H827" s="577"/>
      <c r="I827" s="577"/>
      <c r="J827" s="577"/>
      <c r="K827" s="577"/>
      <c r="L827" s="577"/>
      <c r="M827" s="577"/>
      <c r="N827" s="577"/>
      <c r="O827" s="577"/>
      <c r="P827" s="577"/>
      <c r="Q827" s="577"/>
    </row>
    <row r="828" ht="25.15" customHeight="true" x14ac:dyDescent="0.2">
      <c r="C828" s="577"/>
      <c r="D828" s="577"/>
      <c r="E828" s="577"/>
      <c r="F828" s="577"/>
      <c r="G828" s="577"/>
      <c r="H828" s="577"/>
      <c r="I828" s="577"/>
      <c r="J828" s="577"/>
      <c r="K828" s="577"/>
      <c r="L828" s="577"/>
      <c r="M828" s="577"/>
      <c r="N828" s="577"/>
      <c r="O828" s="577"/>
      <c r="P828" s="577"/>
      <c r="Q828" s="577"/>
    </row>
    <row r="829" ht="25.15" customHeight="true" x14ac:dyDescent="0.2">
      <c r="C829" s="577"/>
      <c r="D829" s="577"/>
      <c r="E829" s="577"/>
      <c r="F829" s="577"/>
      <c r="G829" s="577"/>
      <c r="H829" s="577"/>
      <c r="I829" s="577"/>
      <c r="J829" s="577"/>
      <c r="K829" s="577"/>
      <c r="L829" s="577"/>
      <c r="M829" s="577"/>
      <c r="N829" s="577"/>
      <c r="O829" s="577"/>
      <c r="P829" s="577"/>
      <c r="Q829" s="577"/>
    </row>
    <row r="830" ht="25.15" customHeight="true" x14ac:dyDescent="0.2">
      <c r="C830" s="577"/>
      <c r="D830" s="577"/>
      <c r="E830" s="577"/>
      <c r="F830" s="577"/>
      <c r="G830" s="577"/>
      <c r="H830" s="577"/>
      <c r="I830" s="577"/>
      <c r="J830" s="577"/>
      <c r="K830" s="577"/>
      <c r="L830" s="577"/>
      <c r="M830" s="577"/>
      <c r="N830" s="577"/>
      <c r="O830" s="577"/>
      <c r="P830" s="577"/>
      <c r="Q830" s="577"/>
    </row>
    <row r="831" ht="25.15" customHeight="true" x14ac:dyDescent="0.2">
      <c r="C831" s="577"/>
      <c r="D831" s="577"/>
      <c r="E831" s="577"/>
      <c r="F831" s="577"/>
      <c r="G831" s="577"/>
      <c r="H831" s="577"/>
      <c r="I831" s="577"/>
      <c r="J831" s="577"/>
      <c r="K831" s="577"/>
      <c r="L831" s="577"/>
      <c r="M831" s="577"/>
      <c r="N831" s="577"/>
      <c r="O831" s="577"/>
      <c r="P831" s="577"/>
      <c r="Q831" s="577"/>
    </row>
    <row r="832" ht="25.15" customHeight="true" x14ac:dyDescent="0.2">
      <c r="C832" s="577"/>
      <c r="D832" s="577"/>
      <c r="E832" s="577"/>
      <c r="F832" s="577"/>
      <c r="G832" s="577"/>
      <c r="H832" s="577"/>
      <c r="I832" s="577"/>
      <c r="J832" s="577"/>
      <c r="K832" s="577"/>
      <c r="L832" s="577"/>
      <c r="M832" s="577"/>
      <c r="N832" s="577"/>
      <c r="O832" s="577"/>
      <c r="P832" s="577"/>
      <c r="Q832" s="577"/>
    </row>
    <row r="833" ht="25.15" customHeight="true" x14ac:dyDescent="0.2">
      <c r="C833" s="577"/>
      <c r="D833" s="577"/>
      <c r="E833" s="577"/>
      <c r="F833" s="577"/>
      <c r="G833" s="577"/>
      <c r="H833" s="577"/>
      <c r="I833" s="577"/>
      <c r="J833" s="577"/>
      <c r="K833" s="577"/>
      <c r="L833" s="577"/>
      <c r="M833" s="577"/>
      <c r="N833" s="577"/>
      <c r="O833" s="577"/>
      <c r="P833" s="577"/>
      <c r="Q833" s="577"/>
    </row>
    <row r="834" ht="25.15" customHeight="true" x14ac:dyDescent="0.2">
      <c r="C834" s="577"/>
      <c r="D834" s="577"/>
      <c r="E834" s="577"/>
      <c r="F834" s="577"/>
      <c r="G834" s="577"/>
      <c r="H834" s="577"/>
      <c r="I834" s="577"/>
      <c r="J834" s="577"/>
      <c r="K834" s="577"/>
      <c r="L834" s="577"/>
      <c r="M834" s="577"/>
      <c r="N834" s="577"/>
      <c r="O834" s="577"/>
      <c r="P834" s="577"/>
      <c r="Q834" s="577"/>
    </row>
    <row r="835" ht="25.15" customHeight="true" x14ac:dyDescent="0.2">
      <c r="C835" s="577"/>
      <c r="D835" s="577"/>
      <c r="E835" s="577"/>
      <c r="F835" s="577"/>
      <c r="G835" s="577"/>
      <c r="H835" s="577"/>
      <c r="I835" s="577"/>
      <c r="J835" s="577"/>
      <c r="K835" s="577"/>
      <c r="L835" s="577"/>
      <c r="M835" s="577"/>
      <c r="N835" s="577"/>
      <c r="O835" s="577"/>
      <c r="P835" s="577"/>
      <c r="Q835" s="577"/>
    </row>
    <row r="836" ht="25.15" customHeight="true" x14ac:dyDescent="0.2">
      <c r="C836" s="577"/>
      <c r="D836" s="577"/>
      <c r="E836" s="577"/>
      <c r="F836" s="577"/>
      <c r="G836" s="577"/>
      <c r="H836" s="577"/>
      <c r="I836" s="577"/>
      <c r="J836" s="577"/>
      <c r="K836" s="577"/>
      <c r="L836" s="577"/>
      <c r="M836" s="577"/>
      <c r="N836" s="577"/>
      <c r="O836" s="577"/>
      <c r="P836" s="577"/>
      <c r="Q836" s="577"/>
    </row>
    <row r="837" ht="25.15" customHeight="true" x14ac:dyDescent="0.2">
      <c r="C837" s="577"/>
      <c r="D837" s="577"/>
      <c r="E837" s="577"/>
      <c r="F837" s="577"/>
      <c r="G837" s="577"/>
      <c r="H837" s="577"/>
      <c r="I837" s="577"/>
      <c r="J837" s="577"/>
      <c r="K837" s="577"/>
      <c r="L837" s="577"/>
      <c r="M837" s="577"/>
      <c r="N837" s="577"/>
      <c r="O837" s="577"/>
      <c r="P837" s="577"/>
      <c r="Q837" s="577"/>
    </row>
    <row r="838" ht="25.15" customHeight="true" x14ac:dyDescent="0.2">
      <c r="C838" s="577"/>
      <c r="D838" s="577"/>
      <c r="E838" s="577"/>
      <c r="F838" s="577"/>
      <c r="G838" s="577"/>
      <c r="H838" s="577"/>
      <c r="I838" s="577"/>
      <c r="J838" s="577"/>
      <c r="K838" s="577"/>
      <c r="L838" s="577"/>
      <c r="M838" s="577"/>
      <c r="N838" s="577"/>
      <c r="O838" s="577"/>
      <c r="P838" s="577"/>
      <c r="Q838" s="577"/>
    </row>
    <row r="839" ht="25.15" customHeight="true" x14ac:dyDescent="0.2">
      <c r="C839" s="577"/>
      <c r="D839" s="577"/>
      <c r="E839" s="577"/>
      <c r="F839" s="577"/>
      <c r="G839" s="577"/>
      <c r="H839" s="577"/>
      <c r="I839" s="577"/>
      <c r="J839" s="577"/>
      <c r="K839" s="577"/>
      <c r="L839" s="577"/>
      <c r="M839" s="577"/>
      <c r="N839" s="577"/>
      <c r="O839" s="577"/>
      <c r="P839" s="577"/>
      <c r="Q839" s="577"/>
    </row>
    <row r="840" ht="25.15" customHeight="true" x14ac:dyDescent="0.2">
      <c r="C840" s="577"/>
      <c r="D840" s="577"/>
      <c r="E840" s="577"/>
      <c r="F840" s="577"/>
      <c r="G840" s="577"/>
      <c r="H840" s="577"/>
      <c r="I840" s="577"/>
      <c r="J840" s="577"/>
      <c r="K840" s="577"/>
      <c r="L840" s="577"/>
      <c r="M840" s="577"/>
      <c r="N840" s="577"/>
      <c r="O840" s="577"/>
      <c r="P840" s="577"/>
      <c r="Q840" s="577"/>
    </row>
    <row r="841" ht="25.15" customHeight="true" x14ac:dyDescent="0.2">
      <c r="C841" s="577"/>
      <c r="D841" s="577"/>
      <c r="E841" s="577"/>
      <c r="F841" s="577"/>
      <c r="G841" s="577"/>
      <c r="H841" s="577"/>
      <c r="I841" s="577"/>
      <c r="J841" s="577"/>
      <c r="K841" s="577"/>
      <c r="L841" s="577"/>
      <c r="M841" s="577"/>
      <c r="N841" s="577"/>
      <c r="O841" s="577"/>
      <c r="P841" s="577"/>
      <c r="Q841" s="577"/>
    </row>
    <row r="842" ht="25.15" customHeight="true" x14ac:dyDescent="0.2">
      <c r="C842" s="577"/>
      <c r="D842" s="577"/>
      <c r="E842" s="577"/>
      <c r="F842" s="577"/>
      <c r="G842" s="577"/>
      <c r="H842" s="577"/>
      <c r="I842" s="577"/>
      <c r="J842" s="577"/>
      <c r="K842" s="577"/>
      <c r="L842" s="577"/>
      <c r="M842" s="577"/>
      <c r="N842" s="577"/>
      <c r="O842" s="577"/>
      <c r="P842" s="577"/>
      <c r="Q842" s="577"/>
    </row>
    <row r="843" ht="25.15" customHeight="true" x14ac:dyDescent="0.2">
      <c r="C843" s="577"/>
      <c r="D843" s="577"/>
      <c r="E843" s="577"/>
      <c r="F843" s="577"/>
      <c r="G843" s="577"/>
      <c r="H843" s="577"/>
      <c r="I843" s="577"/>
      <c r="J843" s="577"/>
      <c r="K843" s="577"/>
      <c r="L843" s="577"/>
      <c r="M843" s="577"/>
      <c r="N843" s="577"/>
      <c r="O843" s="577"/>
      <c r="P843" s="577"/>
      <c r="Q843" s="577"/>
    </row>
    <row r="844" ht="25.15" customHeight="true" x14ac:dyDescent="0.2">
      <c r="C844" s="577"/>
      <c r="D844" s="577"/>
      <c r="E844" s="577"/>
      <c r="F844" s="577"/>
      <c r="G844" s="577"/>
      <c r="H844" s="577"/>
      <c r="I844" s="577"/>
      <c r="J844" s="577"/>
      <c r="K844" s="577"/>
      <c r="L844" s="577"/>
      <c r="M844" s="577"/>
      <c r="N844" s="577"/>
      <c r="O844" s="577"/>
      <c r="P844" s="577"/>
      <c r="Q844" s="577"/>
    </row>
    <row r="845" ht="25.15" customHeight="true" x14ac:dyDescent="0.2">
      <c r="C845" s="577"/>
      <c r="D845" s="577"/>
      <c r="E845" s="577"/>
      <c r="F845" s="577"/>
      <c r="G845" s="577"/>
      <c r="H845" s="577"/>
      <c r="I845" s="577"/>
      <c r="J845" s="577"/>
      <c r="K845" s="577"/>
      <c r="L845" s="577"/>
      <c r="M845" s="577"/>
      <c r="N845" s="577"/>
      <c r="O845" s="577"/>
      <c r="P845" s="577"/>
      <c r="Q845" s="577"/>
    </row>
    <row r="846" ht="25.15" customHeight="true" x14ac:dyDescent="0.2">
      <c r="C846" s="577"/>
      <c r="D846" s="577"/>
      <c r="E846" s="577"/>
      <c r="F846" s="577"/>
      <c r="G846" s="577"/>
      <c r="H846" s="577"/>
      <c r="I846" s="577"/>
      <c r="J846" s="577"/>
      <c r="K846" s="577"/>
      <c r="L846" s="577"/>
      <c r="M846" s="577"/>
      <c r="N846" s="577"/>
      <c r="O846" s="577"/>
      <c r="P846" s="577"/>
      <c r="Q846" s="577"/>
    </row>
    <row r="847" ht="25.15" customHeight="true" x14ac:dyDescent="0.2">
      <c r="C847" s="577"/>
      <c r="D847" s="577"/>
      <c r="E847" s="577"/>
      <c r="F847" s="577"/>
      <c r="G847" s="577"/>
      <c r="H847" s="577"/>
      <c r="I847" s="577"/>
      <c r="J847" s="577"/>
      <c r="K847" s="577"/>
      <c r="L847" s="577"/>
      <c r="M847" s="577"/>
      <c r="N847" s="577"/>
      <c r="O847" s="577"/>
      <c r="P847" s="577"/>
      <c r="Q847" s="577"/>
    </row>
    <row r="848" ht="25.15" customHeight="true" x14ac:dyDescent="0.2">
      <c r="C848" s="577"/>
      <c r="D848" s="577"/>
      <c r="E848" s="577"/>
      <c r="F848" s="577"/>
      <c r="G848" s="577"/>
      <c r="H848" s="577"/>
      <c r="I848" s="577"/>
      <c r="J848" s="577"/>
      <c r="K848" s="577"/>
      <c r="L848" s="577"/>
      <c r="M848" s="577"/>
      <c r="N848" s="577"/>
      <c r="O848" s="577"/>
      <c r="P848" s="577"/>
      <c r="Q848" s="577"/>
    </row>
    <row r="849" ht="25.15" customHeight="true" x14ac:dyDescent="0.2">
      <c r="C849" s="577"/>
      <c r="D849" s="577"/>
      <c r="E849" s="577"/>
      <c r="F849" s="577"/>
      <c r="G849" s="577"/>
      <c r="H849" s="577"/>
      <c r="I849" s="577"/>
      <c r="J849" s="577"/>
      <c r="K849" s="577"/>
      <c r="L849" s="577"/>
      <c r="M849" s="577"/>
      <c r="N849" s="577"/>
      <c r="O849" s="577"/>
      <c r="P849" s="577"/>
      <c r="Q849" s="577"/>
    </row>
    <row r="850" ht="25.15" customHeight="true" x14ac:dyDescent="0.2">
      <c r="C850" s="577"/>
      <c r="D850" s="577"/>
      <c r="E850" s="577"/>
      <c r="F850" s="577"/>
      <c r="G850" s="577"/>
      <c r="H850" s="577"/>
      <c r="I850" s="577"/>
      <c r="J850" s="577"/>
      <c r="K850" s="577"/>
      <c r="L850" s="577"/>
      <c r="M850" s="577"/>
      <c r="N850" s="577"/>
      <c r="O850" s="577"/>
      <c r="P850" s="577"/>
      <c r="Q850" s="577"/>
    </row>
    <row r="851" ht="25.15" customHeight="true" x14ac:dyDescent="0.2">
      <c r="C851" s="577"/>
      <c r="D851" s="577"/>
      <c r="E851" s="577"/>
      <c r="F851" s="577"/>
      <c r="G851" s="577"/>
      <c r="H851" s="577"/>
      <c r="I851" s="577"/>
      <c r="J851" s="577"/>
      <c r="K851" s="577"/>
      <c r="L851" s="577"/>
      <c r="M851" s="577"/>
      <c r="N851" s="577"/>
      <c r="O851" s="577"/>
      <c r="P851" s="577"/>
      <c r="Q851" s="577"/>
    </row>
    <row r="852" ht="25.15" customHeight="true" x14ac:dyDescent="0.2">
      <c r="C852" s="577"/>
      <c r="D852" s="577"/>
      <c r="E852" s="577"/>
      <c r="F852" s="577"/>
      <c r="G852" s="577"/>
      <c r="H852" s="577"/>
      <c r="I852" s="577"/>
      <c r="J852" s="577"/>
      <c r="K852" s="577"/>
      <c r="L852" s="577"/>
      <c r="M852" s="577"/>
      <c r="N852" s="577"/>
      <c r="O852" s="577"/>
      <c r="P852" s="577"/>
      <c r="Q852" s="577"/>
    </row>
    <row r="853" ht="25.15" customHeight="true" x14ac:dyDescent="0.2">
      <c r="C853" s="577"/>
      <c r="D853" s="577"/>
      <c r="E853" s="577"/>
      <c r="F853" s="577"/>
      <c r="G853" s="577"/>
      <c r="H853" s="577"/>
      <c r="I853" s="577"/>
      <c r="J853" s="577"/>
      <c r="K853" s="577"/>
      <c r="L853" s="577"/>
      <c r="M853" s="577"/>
      <c r="N853" s="577"/>
      <c r="O853" s="577"/>
      <c r="P853" s="577"/>
      <c r="Q853" s="577"/>
    </row>
    <row r="854" ht="25.15" customHeight="true" x14ac:dyDescent="0.2">
      <c r="C854" s="577"/>
      <c r="D854" s="577"/>
      <c r="E854" s="577"/>
      <c r="F854" s="577"/>
      <c r="G854" s="577"/>
      <c r="H854" s="577"/>
      <c r="I854" s="577"/>
      <c r="J854" s="577"/>
      <c r="K854" s="577"/>
      <c r="L854" s="577"/>
      <c r="M854" s="577"/>
      <c r="N854" s="577"/>
      <c r="O854" s="577"/>
      <c r="P854" s="577"/>
      <c r="Q854" s="577"/>
    </row>
    <row r="855" ht="25.15" customHeight="true" x14ac:dyDescent="0.2">
      <c r="C855" s="577"/>
      <c r="D855" s="577"/>
      <c r="E855" s="577"/>
      <c r="F855" s="577"/>
      <c r="G855" s="577"/>
      <c r="H855" s="577"/>
      <c r="I855" s="577"/>
      <c r="J855" s="577"/>
      <c r="K855" s="577"/>
      <c r="L855" s="577"/>
      <c r="M855" s="577"/>
      <c r="N855" s="577"/>
      <c r="O855" s="577"/>
      <c r="P855" s="577"/>
      <c r="Q855" s="577"/>
    </row>
    <row r="856" ht="25.15" customHeight="true" x14ac:dyDescent="0.2">
      <c r="C856" s="577"/>
      <c r="D856" s="577"/>
      <c r="E856" s="577"/>
      <c r="F856" s="577"/>
      <c r="G856" s="577"/>
      <c r="H856" s="577"/>
      <c r="I856" s="577"/>
      <c r="J856" s="577"/>
      <c r="K856" s="577"/>
      <c r="L856" s="577"/>
      <c r="M856" s="577"/>
      <c r="N856" s="577"/>
      <c r="O856" s="577"/>
      <c r="P856" s="577"/>
      <c r="Q856" s="577"/>
    </row>
    <row r="857" ht="25.15" customHeight="true" x14ac:dyDescent="0.2">
      <c r="C857" s="577"/>
      <c r="D857" s="577"/>
      <c r="E857" s="577"/>
      <c r="F857" s="577"/>
      <c r="G857" s="577"/>
      <c r="H857" s="577"/>
      <c r="I857" s="577"/>
      <c r="J857" s="577"/>
      <c r="K857" s="577"/>
      <c r="L857" s="577"/>
      <c r="M857" s="577"/>
      <c r="N857" s="577"/>
      <c r="O857" s="577"/>
      <c r="P857" s="577"/>
      <c r="Q857" s="577"/>
    </row>
    <row r="858" ht="25.15" customHeight="true" x14ac:dyDescent="0.2">
      <c r="C858" s="577"/>
      <c r="D858" s="577"/>
      <c r="E858" s="577"/>
      <c r="F858" s="577"/>
      <c r="G858" s="577"/>
      <c r="H858" s="577"/>
      <c r="I858" s="577"/>
      <c r="J858" s="577"/>
      <c r="K858" s="577"/>
      <c r="L858" s="577"/>
      <c r="M858" s="577"/>
      <c r="N858" s="577"/>
      <c r="O858" s="577"/>
      <c r="P858" s="577"/>
      <c r="Q858" s="577"/>
    </row>
    <row r="859" ht="25.15" customHeight="true" x14ac:dyDescent="0.2">
      <c r="C859" s="577"/>
      <c r="D859" s="577"/>
      <c r="E859" s="577"/>
      <c r="F859" s="577"/>
      <c r="G859" s="577"/>
      <c r="H859" s="577"/>
      <c r="I859" s="577"/>
      <c r="J859" s="577"/>
      <c r="K859" s="577"/>
      <c r="L859" s="577"/>
      <c r="M859" s="577"/>
      <c r="N859" s="577"/>
      <c r="O859" s="577"/>
      <c r="P859" s="577"/>
      <c r="Q859" s="577"/>
    </row>
    <row r="860" ht="25.15" customHeight="true" x14ac:dyDescent="0.2">
      <c r="C860" s="577"/>
      <c r="D860" s="577"/>
      <c r="E860" s="577"/>
      <c r="F860" s="577"/>
      <c r="G860" s="577"/>
      <c r="H860" s="577"/>
      <c r="I860" s="577"/>
      <c r="J860" s="577"/>
      <c r="K860" s="577"/>
      <c r="L860" s="577"/>
      <c r="M860" s="577"/>
      <c r="N860" s="577"/>
      <c r="O860" s="577"/>
      <c r="P860" s="577"/>
      <c r="Q860" s="577"/>
    </row>
    <row r="861" ht="25.15" customHeight="true" x14ac:dyDescent="0.2">
      <c r="C861" s="577"/>
      <c r="D861" s="577"/>
      <c r="E861" s="577"/>
      <c r="F861" s="577"/>
      <c r="G861" s="577"/>
      <c r="H861" s="577"/>
      <c r="I861" s="577"/>
      <c r="J861" s="577"/>
      <c r="K861" s="577"/>
      <c r="L861" s="577"/>
      <c r="M861" s="577"/>
      <c r="N861" s="577"/>
      <c r="O861" s="577"/>
      <c r="P861" s="577"/>
      <c r="Q861" s="577"/>
    </row>
    <row r="862" ht="25.15" customHeight="true" x14ac:dyDescent="0.2">
      <c r="C862" s="577"/>
      <c r="D862" s="577"/>
      <c r="E862" s="577"/>
      <c r="F862" s="577"/>
      <c r="G862" s="577"/>
      <c r="H862" s="577"/>
      <c r="I862" s="577"/>
      <c r="J862" s="577"/>
      <c r="K862" s="577"/>
      <c r="L862" s="577"/>
      <c r="M862" s="577"/>
      <c r="N862" s="577"/>
      <c r="O862" s="577"/>
      <c r="P862" s="577"/>
      <c r="Q862" s="577"/>
    </row>
    <row r="863" ht="25.15" customHeight="true" x14ac:dyDescent="0.2">
      <c r="C863" s="577"/>
      <c r="D863" s="577"/>
      <c r="E863" s="577"/>
      <c r="F863" s="577"/>
      <c r="G863" s="577"/>
      <c r="H863" s="577"/>
      <c r="I863" s="577"/>
      <c r="J863" s="577"/>
      <c r="K863" s="577"/>
      <c r="L863" s="577"/>
      <c r="M863" s="577"/>
      <c r="N863" s="577"/>
      <c r="O863" s="577"/>
      <c r="P863" s="577"/>
      <c r="Q863" s="577"/>
    </row>
    <row r="864" ht="25.15" customHeight="true" x14ac:dyDescent="0.2">
      <c r="C864" s="577"/>
      <c r="D864" s="577"/>
      <c r="E864" s="577"/>
      <c r="F864" s="577"/>
      <c r="G864" s="577"/>
      <c r="H864" s="577"/>
      <c r="I864" s="577"/>
      <c r="J864" s="577"/>
      <c r="K864" s="577"/>
      <c r="L864" s="577"/>
      <c r="M864" s="577"/>
      <c r="N864" s="577"/>
      <c r="O864" s="577"/>
      <c r="P864" s="577"/>
      <c r="Q864" s="577"/>
    </row>
    <row r="865" ht="25.15" customHeight="true" x14ac:dyDescent="0.2">
      <c r="C865" s="577"/>
      <c r="D865" s="577"/>
      <c r="E865" s="577"/>
      <c r="F865" s="577"/>
      <c r="G865" s="577"/>
      <c r="H865" s="577"/>
      <c r="I865" s="577"/>
      <c r="J865" s="577"/>
      <c r="K865" s="577"/>
      <c r="L865" s="577"/>
      <c r="M865" s="577"/>
      <c r="N865" s="577"/>
      <c r="O865" s="577"/>
      <c r="P865" s="577"/>
      <c r="Q865" s="577"/>
    </row>
    <row r="866" ht="25.15" customHeight="true" x14ac:dyDescent="0.2">
      <c r="C866" s="577"/>
      <c r="D866" s="577"/>
      <c r="E866" s="577"/>
      <c r="F866" s="577"/>
      <c r="G866" s="577"/>
      <c r="H866" s="577"/>
      <c r="I866" s="577"/>
      <c r="J866" s="577"/>
      <c r="K866" s="577"/>
      <c r="L866" s="577"/>
      <c r="M866" s="577"/>
      <c r="N866" s="577"/>
      <c r="O866" s="577"/>
      <c r="P866" s="577"/>
      <c r="Q866" s="577"/>
    </row>
    <row r="867" ht="25.15" customHeight="true" x14ac:dyDescent="0.2">
      <c r="C867" s="577"/>
      <c r="D867" s="577"/>
      <c r="E867" s="577"/>
      <c r="F867" s="577"/>
      <c r="G867" s="577"/>
      <c r="H867" s="577"/>
      <c r="I867" s="577"/>
      <c r="J867" s="577"/>
      <c r="K867" s="577"/>
      <c r="L867" s="577"/>
      <c r="M867" s="577"/>
      <c r="N867" s="577"/>
      <c r="O867" s="577"/>
      <c r="P867" s="577"/>
      <c r="Q867" s="577"/>
    </row>
    <row r="868" ht="25.15" customHeight="true" x14ac:dyDescent="0.2">
      <c r="C868" s="577"/>
      <c r="D868" s="577"/>
      <c r="E868" s="577"/>
      <c r="F868" s="577"/>
      <c r="G868" s="577"/>
      <c r="H868" s="577"/>
      <c r="I868" s="577"/>
      <c r="J868" s="577"/>
      <c r="K868" s="577"/>
      <c r="L868" s="577"/>
      <c r="M868" s="577"/>
      <c r="N868" s="577"/>
      <c r="O868" s="577"/>
      <c r="P868" s="577"/>
      <c r="Q868" s="577"/>
    </row>
    <row r="869" ht="25.15" customHeight="true" x14ac:dyDescent="0.2">
      <c r="C869" s="577"/>
      <c r="D869" s="577"/>
      <c r="E869" s="577"/>
      <c r="F869" s="577"/>
      <c r="G869" s="577"/>
      <c r="H869" s="577"/>
      <c r="I869" s="577"/>
      <c r="J869" s="577"/>
      <c r="K869" s="577"/>
      <c r="L869" s="577"/>
      <c r="M869" s="577"/>
      <c r="N869" s="577"/>
      <c r="O869" s="577"/>
      <c r="P869" s="577"/>
      <c r="Q869" s="577"/>
    </row>
    <row r="870" ht="25.15" customHeight="true" x14ac:dyDescent="0.2">
      <c r="C870" s="577"/>
      <c r="D870" s="577"/>
      <c r="E870" s="577"/>
      <c r="F870" s="577"/>
      <c r="G870" s="577"/>
      <c r="H870" s="577"/>
      <c r="I870" s="577"/>
      <c r="J870" s="577"/>
      <c r="K870" s="577"/>
      <c r="L870" s="577"/>
      <c r="M870" s="577"/>
      <c r="N870" s="577"/>
      <c r="O870" s="577"/>
      <c r="P870" s="577"/>
      <c r="Q870" s="577"/>
    </row>
    <row r="871" ht="25.15" customHeight="true" x14ac:dyDescent="0.2">
      <c r="C871" s="577"/>
      <c r="D871" s="577"/>
      <c r="E871" s="577"/>
      <c r="F871" s="577"/>
      <c r="G871" s="577"/>
      <c r="H871" s="577"/>
      <c r="I871" s="577"/>
      <c r="J871" s="577"/>
      <c r="K871" s="577"/>
      <c r="L871" s="577"/>
      <c r="M871" s="577"/>
      <c r="N871" s="577"/>
      <c r="O871" s="577"/>
      <c r="P871" s="577"/>
      <c r="Q871" s="577"/>
    </row>
    <row r="872" ht="25.15" customHeight="true" x14ac:dyDescent="0.2">
      <c r="C872" s="577"/>
      <c r="D872" s="577"/>
      <c r="E872" s="577"/>
      <c r="F872" s="577"/>
      <c r="G872" s="577"/>
      <c r="H872" s="577"/>
      <c r="I872" s="577"/>
      <c r="J872" s="577"/>
      <c r="K872" s="577"/>
      <c r="L872" s="577"/>
      <c r="M872" s="577"/>
      <c r="N872" s="577"/>
      <c r="O872" s="577"/>
      <c r="P872" s="577"/>
      <c r="Q872" s="577"/>
    </row>
    <row r="873" ht="25.15" customHeight="true" x14ac:dyDescent="0.2">
      <c r="C873" s="577"/>
      <c r="D873" s="577"/>
      <c r="E873" s="577"/>
      <c r="F873" s="577"/>
      <c r="G873" s="577"/>
      <c r="H873" s="577"/>
      <c r="I873" s="577"/>
      <c r="J873" s="577"/>
      <c r="K873" s="577"/>
      <c r="L873" s="577"/>
      <c r="M873" s="577"/>
      <c r="N873" s="577"/>
      <c r="O873" s="577"/>
      <c r="P873" s="577"/>
      <c r="Q873" s="577"/>
    </row>
    <row r="874" ht="25.15" customHeight="true" x14ac:dyDescent="0.2">
      <c r="C874" s="577"/>
      <c r="D874" s="577"/>
      <c r="E874" s="577"/>
      <c r="F874" s="577"/>
      <c r="G874" s="577"/>
      <c r="H874" s="577"/>
      <c r="I874" s="577"/>
      <c r="J874" s="577"/>
      <c r="K874" s="577"/>
      <c r="L874" s="577"/>
      <c r="M874" s="577"/>
      <c r="N874" s="577"/>
      <c r="O874" s="577"/>
      <c r="P874" s="577"/>
      <c r="Q874" s="577"/>
    </row>
    <row r="875" ht="25.15" customHeight="true" x14ac:dyDescent="0.2">
      <c r="C875" s="577"/>
      <c r="D875" s="577"/>
      <c r="E875" s="577"/>
      <c r="F875" s="577"/>
      <c r="G875" s="577"/>
      <c r="H875" s="577"/>
      <c r="I875" s="577"/>
      <c r="J875" s="577"/>
      <c r="K875" s="577"/>
      <c r="L875" s="577"/>
      <c r="M875" s="577"/>
      <c r="N875" s="577"/>
      <c r="O875" s="577"/>
      <c r="P875" s="577"/>
      <c r="Q875" s="577"/>
    </row>
    <row r="876" ht="25.15" customHeight="true" x14ac:dyDescent="0.2">
      <c r="C876" s="577"/>
      <c r="D876" s="577"/>
      <c r="E876" s="577"/>
      <c r="F876" s="577"/>
      <c r="G876" s="577"/>
      <c r="H876" s="577"/>
      <c r="I876" s="577"/>
      <c r="J876" s="577"/>
      <c r="K876" s="577"/>
      <c r="L876" s="577"/>
      <c r="M876" s="577"/>
      <c r="N876" s="577"/>
      <c r="O876" s="577"/>
      <c r="P876" s="577"/>
      <c r="Q876" s="577"/>
    </row>
    <row r="877" ht="25.15" customHeight="true" x14ac:dyDescent="0.2">
      <c r="C877" s="577"/>
      <c r="D877" s="577"/>
      <c r="E877" s="577"/>
      <c r="F877" s="577"/>
      <c r="G877" s="577"/>
      <c r="H877" s="577"/>
      <c r="I877" s="577"/>
      <c r="J877" s="577"/>
      <c r="K877" s="577"/>
      <c r="L877" s="577"/>
      <c r="M877" s="577"/>
      <c r="N877" s="577"/>
      <c r="O877" s="577"/>
      <c r="P877" s="577"/>
      <c r="Q877" s="577"/>
    </row>
    <row r="878" ht="25.15" customHeight="true" x14ac:dyDescent="0.2">
      <c r="C878" s="577"/>
      <c r="D878" s="577"/>
      <c r="E878" s="577"/>
      <c r="F878" s="577"/>
      <c r="G878" s="577"/>
      <c r="H878" s="577"/>
      <c r="I878" s="577"/>
      <c r="J878" s="577"/>
      <c r="K878" s="577"/>
      <c r="L878" s="577"/>
      <c r="M878" s="577"/>
      <c r="N878" s="577"/>
      <c r="O878" s="577"/>
      <c r="P878" s="577"/>
      <c r="Q878" s="577"/>
    </row>
    <row r="879" ht="25.15" customHeight="true" x14ac:dyDescent="0.2">
      <c r="C879" s="577"/>
      <c r="D879" s="577"/>
      <c r="E879" s="577"/>
      <c r="F879" s="577"/>
      <c r="G879" s="577"/>
      <c r="H879" s="577"/>
      <c r="I879" s="577"/>
      <c r="J879" s="577"/>
      <c r="K879" s="577"/>
      <c r="L879" s="577"/>
      <c r="M879" s="577"/>
      <c r="N879" s="577"/>
      <c r="O879" s="577"/>
      <c r="P879" s="577"/>
      <c r="Q879" s="577"/>
    </row>
    <row r="880" ht="25.15" customHeight="true" x14ac:dyDescent="0.2">
      <c r="C880" s="577"/>
      <c r="D880" s="577"/>
      <c r="E880" s="577"/>
      <c r="F880" s="577"/>
      <c r="G880" s="577"/>
      <c r="H880" s="577"/>
      <c r="I880" s="577"/>
      <c r="J880" s="577"/>
      <c r="K880" s="577"/>
      <c r="L880" s="577"/>
      <c r="M880" s="577"/>
      <c r="N880" s="577"/>
      <c r="O880" s="577"/>
      <c r="P880" s="577"/>
      <c r="Q880" s="577"/>
    </row>
    <row r="881" ht="25.15" customHeight="true" x14ac:dyDescent="0.2">
      <c r="C881" s="577"/>
      <c r="D881" s="577"/>
      <c r="E881" s="577"/>
      <c r="F881" s="577"/>
      <c r="G881" s="577"/>
      <c r="H881" s="577"/>
      <c r="I881" s="577"/>
      <c r="J881" s="577"/>
      <c r="K881" s="577"/>
      <c r="L881" s="577"/>
      <c r="M881" s="577"/>
      <c r="N881" s="577"/>
      <c r="O881" s="577"/>
      <c r="P881" s="577"/>
      <c r="Q881" s="577"/>
    </row>
    <row r="882" ht="25.15" customHeight="true" x14ac:dyDescent="0.2">
      <c r="C882" s="577"/>
      <c r="D882" s="577"/>
      <c r="E882" s="577"/>
      <c r="F882" s="577"/>
      <c r="G882" s="577"/>
      <c r="H882" s="577"/>
      <c r="I882" s="577"/>
      <c r="J882" s="577"/>
      <c r="K882" s="577"/>
      <c r="L882" s="577"/>
      <c r="M882" s="577"/>
      <c r="N882" s="577"/>
      <c r="O882" s="577"/>
      <c r="P882" s="577"/>
      <c r="Q882" s="577"/>
    </row>
    <row r="883" ht="25.15" customHeight="true" x14ac:dyDescent="0.2">
      <c r="C883" s="577"/>
      <c r="D883" s="577"/>
      <c r="E883" s="577"/>
      <c r="F883" s="577"/>
      <c r="G883" s="577"/>
      <c r="H883" s="577"/>
      <c r="I883" s="577"/>
      <c r="J883" s="577"/>
      <c r="K883" s="577"/>
      <c r="L883" s="577"/>
      <c r="M883" s="577"/>
      <c r="N883" s="577"/>
      <c r="O883" s="577"/>
      <c r="P883" s="577"/>
      <c r="Q883" s="577"/>
    </row>
    <row r="884" ht="25.15" customHeight="true" x14ac:dyDescent="0.2">
      <c r="C884" s="577"/>
      <c r="D884" s="577"/>
      <c r="E884" s="577"/>
      <c r="F884" s="577"/>
      <c r="G884" s="577"/>
      <c r="H884" s="577"/>
      <c r="I884" s="577"/>
      <c r="J884" s="577"/>
      <c r="K884" s="577"/>
      <c r="L884" s="577"/>
      <c r="M884" s="577"/>
      <c r="N884" s="577"/>
      <c r="O884" s="577"/>
      <c r="P884" s="577"/>
      <c r="Q884" s="577"/>
    </row>
    <row r="885" ht="25.15" customHeight="true" x14ac:dyDescent="0.2">
      <c r="C885" s="577"/>
      <c r="D885" s="577"/>
      <c r="E885" s="577"/>
      <c r="F885" s="577"/>
      <c r="G885" s="577"/>
      <c r="H885" s="577"/>
      <c r="I885" s="577"/>
      <c r="J885" s="577"/>
      <c r="K885" s="577"/>
      <c r="L885" s="577"/>
      <c r="M885" s="577"/>
      <c r="N885" s="577"/>
      <c r="O885" s="577"/>
      <c r="P885" s="577"/>
      <c r="Q885" s="577"/>
    </row>
    <row r="886" ht="25.15" customHeight="true" x14ac:dyDescent="0.2">
      <c r="C886" s="577"/>
      <c r="D886" s="577"/>
      <c r="E886" s="577"/>
      <c r="F886" s="577"/>
      <c r="G886" s="577"/>
      <c r="H886" s="577"/>
      <c r="I886" s="577"/>
      <c r="J886" s="577"/>
      <c r="K886" s="577"/>
      <c r="L886" s="577"/>
      <c r="M886" s="577"/>
      <c r="N886" s="577"/>
      <c r="O886" s="577"/>
      <c r="P886" s="577"/>
      <c r="Q886" s="577"/>
    </row>
    <row r="887" ht="25.15" customHeight="true" x14ac:dyDescent="0.2">
      <c r="C887" s="577"/>
      <c r="D887" s="577"/>
      <c r="E887" s="577"/>
      <c r="F887" s="577"/>
      <c r="G887" s="577"/>
      <c r="H887" s="577"/>
      <c r="I887" s="577"/>
      <c r="J887" s="577"/>
      <c r="K887" s="577"/>
      <c r="L887" s="577"/>
      <c r="M887" s="577"/>
      <c r="N887" s="577"/>
      <c r="O887" s="577"/>
      <c r="P887" s="577"/>
      <c r="Q887" s="577"/>
    </row>
    <row r="888" ht="25.15" customHeight="true" x14ac:dyDescent="0.2">
      <c r="C888" s="577"/>
      <c r="D888" s="577"/>
      <c r="E888" s="577"/>
      <c r="F888" s="577"/>
      <c r="G888" s="577"/>
      <c r="H888" s="577"/>
      <c r="I888" s="577"/>
      <c r="J888" s="577"/>
      <c r="K888" s="577"/>
      <c r="L888" s="577"/>
      <c r="M888" s="577"/>
      <c r="N888" s="577"/>
      <c r="O888" s="577"/>
      <c r="P888" s="577"/>
      <c r="Q888" s="577"/>
    </row>
    <row r="889" ht="25.15" customHeight="true" x14ac:dyDescent="0.2">
      <c r="C889" s="577"/>
      <c r="D889" s="577"/>
      <c r="E889" s="577"/>
      <c r="F889" s="577"/>
      <c r="G889" s="577"/>
      <c r="H889" s="577"/>
      <c r="I889" s="577"/>
      <c r="J889" s="577"/>
      <c r="K889" s="577"/>
      <c r="L889" s="577"/>
      <c r="M889" s="577"/>
      <c r="N889" s="577"/>
      <c r="O889" s="577"/>
      <c r="P889" s="577"/>
      <c r="Q889" s="577"/>
    </row>
    <row r="890" ht="25.15" customHeight="true" x14ac:dyDescent="0.2">
      <c r="C890" s="577"/>
      <c r="D890" s="577"/>
      <c r="E890" s="577"/>
      <c r="F890" s="577"/>
      <c r="G890" s="577"/>
      <c r="H890" s="577"/>
      <c r="I890" s="577"/>
      <c r="J890" s="577"/>
      <c r="K890" s="577"/>
      <c r="L890" s="577"/>
      <c r="M890" s="577"/>
      <c r="N890" s="577"/>
      <c r="O890" s="577"/>
      <c r="P890" s="577"/>
      <c r="Q890" s="577"/>
    </row>
    <row r="891" ht="25.15" customHeight="true" x14ac:dyDescent="0.2">
      <c r="C891" s="577"/>
      <c r="D891" s="577"/>
      <c r="E891" s="577"/>
      <c r="F891" s="577"/>
      <c r="G891" s="577"/>
      <c r="H891" s="577"/>
      <c r="I891" s="577"/>
      <c r="J891" s="577"/>
      <c r="K891" s="577"/>
      <c r="L891" s="577"/>
      <c r="M891" s="577"/>
      <c r="N891" s="577"/>
      <c r="O891" s="577"/>
      <c r="P891" s="577"/>
      <c r="Q891" s="577"/>
    </row>
    <row r="892" ht="25.15" customHeight="true" x14ac:dyDescent="0.2">
      <c r="C892" s="577"/>
      <c r="D892" s="577"/>
      <c r="E892" s="577"/>
      <c r="F892" s="577"/>
      <c r="G892" s="577"/>
      <c r="H892" s="577"/>
      <c r="I892" s="577"/>
      <c r="J892" s="577"/>
      <c r="K892" s="577"/>
      <c r="L892" s="577"/>
      <c r="M892" s="577"/>
      <c r="N892" s="577"/>
      <c r="O892" s="577"/>
      <c r="P892" s="577"/>
      <c r="Q892" s="577"/>
    </row>
    <row r="893" ht="25.15" customHeight="true" x14ac:dyDescent="0.2">
      <c r="C893" s="577"/>
      <c r="D893" s="577"/>
      <c r="E893" s="577"/>
      <c r="F893" s="577"/>
      <c r="G893" s="577"/>
      <c r="H893" s="577"/>
      <c r="I893" s="577"/>
      <c r="J893" s="577"/>
      <c r="K893" s="577"/>
      <c r="L893" s="577"/>
      <c r="M893" s="577"/>
      <c r="N893" s="577"/>
      <c r="O893" s="577"/>
      <c r="P893" s="577"/>
      <c r="Q893" s="577"/>
    </row>
    <row r="894" ht="25.15" customHeight="true" x14ac:dyDescent="0.2">
      <c r="C894" s="577"/>
      <c r="D894" s="577"/>
      <c r="E894" s="577"/>
      <c r="F894" s="577"/>
      <c r="G894" s="577"/>
      <c r="H894" s="577"/>
      <c r="I894" s="577"/>
      <c r="J894" s="577"/>
      <c r="K894" s="577"/>
      <c r="L894" s="577"/>
      <c r="M894" s="577"/>
      <c r="N894" s="577"/>
      <c r="O894" s="577"/>
      <c r="P894" s="577"/>
      <c r="Q894" s="577"/>
    </row>
    <row r="895" ht="25.15" customHeight="true" x14ac:dyDescent="0.2">
      <c r="C895" s="577"/>
      <c r="D895" s="577"/>
      <c r="E895" s="577"/>
      <c r="F895" s="577"/>
      <c r="G895" s="577"/>
      <c r="H895" s="577"/>
      <c r="I895" s="577"/>
      <c r="J895" s="577"/>
      <c r="K895" s="577"/>
      <c r="L895" s="577"/>
      <c r="M895" s="577"/>
      <c r="N895" s="577"/>
      <c r="O895" s="577"/>
      <c r="P895" s="577"/>
      <c r="Q895" s="577"/>
    </row>
    <row r="896" ht="25.15" customHeight="true" x14ac:dyDescent="0.2">
      <c r="C896" s="577"/>
      <c r="D896" s="577"/>
      <c r="E896" s="577"/>
      <c r="F896" s="577"/>
      <c r="G896" s="577"/>
      <c r="H896" s="577"/>
      <c r="I896" s="577"/>
      <c r="J896" s="577"/>
      <c r="K896" s="577"/>
      <c r="L896" s="577"/>
      <c r="M896" s="577"/>
      <c r="N896" s="577"/>
      <c r="O896" s="577"/>
      <c r="P896" s="577"/>
      <c r="Q896" s="577"/>
    </row>
    <row r="897" ht="25.15" customHeight="true" x14ac:dyDescent="0.2">
      <c r="C897" s="577"/>
      <c r="D897" s="577"/>
      <c r="E897" s="577"/>
      <c r="F897" s="577"/>
      <c r="G897" s="577"/>
      <c r="H897" s="577"/>
      <c r="I897" s="577"/>
      <c r="J897" s="577"/>
      <c r="K897" s="577"/>
      <c r="L897" s="577"/>
      <c r="M897" s="577"/>
      <c r="N897" s="577"/>
      <c r="O897" s="577"/>
      <c r="P897" s="577"/>
      <c r="Q897" s="577"/>
    </row>
    <row r="898" ht="25.15" customHeight="true" x14ac:dyDescent="0.2">
      <c r="C898" s="577"/>
      <c r="D898" s="577"/>
      <c r="E898" s="577"/>
      <c r="F898" s="577"/>
      <c r="G898" s="577"/>
      <c r="H898" s="577"/>
      <c r="I898" s="577"/>
      <c r="J898" s="577"/>
      <c r="K898" s="577"/>
      <c r="L898" s="577"/>
      <c r="M898" s="577"/>
      <c r="N898" s="577"/>
      <c r="O898" s="577"/>
      <c r="P898" s="577"/>
      <c r="Q898" s="577"/>
    </row>
    <row r="899" ht="25.15" customHeight="true" x14ac:dyDescent="0.2">
      <c r="C899" s="577"/>
      <c r="D899" s="577"/>
      <c r="E899" s="577"/>
      <c r="F899" s="577"/>
      <c r="G899" s="577"/>
      <c r="H899" s="577"/>
      <c r="I899" s="577"/>
      <c r="J899" s="577"/>
      <c r="K899" s="577"/>
      <c r="L899" s="577"/>
      <c r="M899" s="577"/>
      <c r="N899" s="577"/>
      <c r="O899" s="577"/>
      <c r="P899" s="577"/>
      <c r="Q899" s="577"/>
    </row>
    <row r="900" ht="25.15" customHeight="true" x14ac:dyDescent="0.2">
      <c r="C900" s="577"/>
      <c r="D900" s="577"/>
      <c r="E900" s="577"/>
      <c r="F900" s="577"/>
      <c r="G900" s="577"/>
      <c r="H900" s="577"/>
      <c r="I900" s="577"/>
      <c r="J900" s="577"/>
      <c r="K900" s="577"/>
      <c r="L900" s="577"/>
      <c r="M900" s="577"/>
      <c r="N900" s="577"/>
      <c r="O900" s="577"/>
      <c r="P900" s="577"/>
      <c r="Q900" s="577"/>
    </row>
    <row r="901" ht="25.15" customHeight="true" x14ac:dyDescent="0.2">
      <c r="C901" s="577"/>
      <c r="D901" s="577"/>
      <c r="E901" s="577"/>
      <c r="F901" s="577"/>
      <c r="G901" s="577"/>
      <c r="H901" s="577"/>
      <c r="I901" s="577"/>
      <c r="J901" s="577"/>
      <c r="K901" s="577"/>
      <c r="L901" s="577"/>
      <c r="M901" s="577"/>
      <c r="N901" s="577"/>
      <c r="O901" s="577"/>
      <c r="P901" s="577"/>
      <c r="Q901" s="577"/>
    </row>
    <row r="902" ht="25.15" customHeight="true" x14ac:dyDescent="0.2">
      <c r="C902" s="577"/>
      <c r="D902" s="577"/>
      <c r="E902" s="577"/>
      <c r="F902" s="577"/>
      <c r="G902" s="577"/>
      <c r="H902" s="577"/>
      <c r="I902" s="577"/>
      <c r="J902" s="577"/>
      <c r="K902" s="577"/>
      <c r="L902" s="577"/>
      <c r="M902" s="577"/>
      <c r="N902" s="577"/>
      <c r="O902" s="577"/>
      <c r="P902" s="577"/>
      <c r="Q902" s="577"/>
    </row>
    <row r="903" ht="25.15" customHeight="true" x14ac:dyDescent="0.2">
      <c r="C903" s="577"/>
      <c r="D903" s="577"/>
      <c r="E903" s="577"/>
      <c r="F903" s="577"/>
      <c r="G903" s="577"/>
      <c r="H903" s="577"/>
      <c r="I903" s="577"/>
      <c r="J903" s="577"/>
      <c r="K903" s="577"/>
      <c r="L903" s="577"/>
      <c r="M903" s="577"/>
      <c r="N903" s="577"/>
      <c r="O903" s="577"/>
      <c r="P903" s="577"/>
      <c r="Q903" s="577"/>
    </row>
    <row r="904" ht="25.15" customHeight="true" x14ac:dyDescent="0.2">
      <c r="C904" s="577"/>
      <c r="D904" s="577"/>
      <c r="E904" s="577"/>
      <c r="F904" s="577"/>
      <c r="G904" s="577"/>
      <c r="H904" s="577"/>
      <c r="I904" s="577"/>
      <c r="J904" s="577"/>
      <c r="K904" s="577"/>
      <c r="L904" s="577"/>
      <c r="M904" s="577"/>
      <c r="N904" s="577"/>
      <c r="O904" s="577"/>
      <c r="P904" s="577"/>
      <c r="Q904" s="577"/>
    </row>
    <row r="905" ht="25.15" customHeight="true" x14ac:dyDescent="0.2">
      <c r="C905" s="577"/>
      <c r="D905" s="577"/>
      <c r="E905" s="577"/>
      <c r="F905" s="577"/>
      <c r="G905" s="577"/>
      <c r="H905" s="577"/>
      <c r="I905" s="577"/>
      <c r="J905" s="577"/>
      <c r="K905" s="577"/>
      <c r="L905" s="577"/>
      <c r="M905" s="577"/>
      <c r="N905" s="577"/>
      <c r="O905" s="577"/>
      <c r="P905" s="577"/>
      <c r="Q905" s="577"/>
    </row>
    <row r="906" ht="25.15" customHeight="true" x14ac:dyDescent="0.2">
      <c r="C906" s="577"/>
      <c r="D906" s="577"/>
      <c r="E906" s="577"/>
      <c r="F906" s="577"/>
      <c r="G906" s="577"/>
      <c r="H906" s="577"/>
      <c r="I906" s="577"/>
      <c r="J906" s="577"/>
      <c r="K906" s="577"/>
      <c r="L906" s="577"/>
      <c r="M906" s="577"/>
      <c r="N906" s="577"/>
      <c r="O906" s="577"/>
      <c r="P906" s="577"/>
      <c r="Q906" s="577"/>
    </row>
    <row r="907" ht="25.15" customHeight="true" x14ac:dyDescent="0.2">
      <c r="C907" s="577"/>
      <c r="D907" s="577"/>
      <c r="E907" s="577"/>
      <c r="F907" s="577"/>
      <c r="G907" s="577"/>
      <c r="H907" s="577"/>
      <c r="I907" s="577"/>
      <c r="J907" s="577"/>
      <c r="K907" s="577"/>
      <c r="L907" s="577"/>
      <c r="M907" s="577"/>
      <c r="N907" s="577"/>
      <c r="O907" s="577"/>
      <c r="P907" s="577"/>
      <c r="Q907" s="577"/>
    </row>
    <row r="908" ht="25.15" customHeight="true" x14ac:dyDescent="0.2">
      <c r="C908" s="577"/>
      <c r="D908" s="577"/>
      <c r="E908" s="577"/>
      <c r="F908" s="577"/>
      <c r="G908" s="577"/>
      <c r="H908" s="577"/>
      <c r="I908" s="577"/>
      <c r="J908" s="577"/>
      <c r="K908" s="577"/>
      <c r="L908" s="577"/>
      <c r="M908" s="577"/>
      <c r="N908" s="577"/>
      <c r="O908" s="577"/>
      <c r="P908" s="577"/>
      <c r="Q908" s="577"/>
    </row>
    <row r="909" ht="25.15" customHeight="true" x14ac:dyDescent="0.2">
      <c r="C909" s="577"/>
      <c r="D909" s="577"/>
      <c r="E909" s="577"/>
      <c r="F909" s="577"/>
      <c r="G909" s="577"/>
      <c r="H909" s="577"/>
      <c r="I909" s="577"/>
      <c r="J909" s="577"/>
      <c r="K909" s="577"/>
      <c r="L909" s="577"/>
      <c r="M909" s="577"/>
      <c r="N909" s="577"/>
      <c r="O909" s="577"/>
      <c r="P909" s="577"/>
      <c r="Q909" s="577"/>
    </row>
    <row r="910" ht="25.15" customHeight="true" x14ac:dyDescent="0.2">
      <c r="C910" s="577"/>
      <c r="D910" s="577"/>
      <c r="E910" s="577"/>
      <c r="F910" s="577"/>
      <c r="G910" s="577"/>
      <c r="H910" s="577"/>
      <c r="I910" s="577"/>
      <c r="J910" s="577"/>
      <c r="K910" s="577"/>
      <c r="L910" s="577"/>
      <c r="M910" s="577"/>
      <c r="N910" s="577"/>
      <c r="O910" s="577"/>
      <c r="P910" s="577"/>
      <c r="Q910" s="577"/>
    </row>
    <row r="911" ht="25.15" customHeight="true" x14ac:dyDescent="0.2">
      <c r="C911" s="577"/>
      <c r="D911" s="577"/>
      <c r="E911" s="577"/>
      <c r="F911" s="577"/>
      <c r="G911" s="577"/>
      <c r="H911" s="577"/>
      <c r="I911" s="577"/>
      <c r="J911" s="577"/>
      <c r="K911" s="577"/>
      <c r="L911" s="577"/>
      <c r="M911" s="577"/>
      <c r="N911" s="577"/>
      <c r="O911" s="577"/>
      <c r="P911" s="577"/>
      <c r="Q911" s="577"/>
    </row>
    <row r="912" ht="25.15" customHeight="true" x14ac:dyDescent="0.2">
      <c r="C912" s="577"/>
      <c r="D912" s="577"/>
      <c r="E912" s="577"/>
      <c r="F912" s="577"/>
      <c r="G912" s="577"/>
      <c r="H912" s="577"/>
      <c r="I912" s="577"/>
      <c r="J912" s="577"/>
      <c r="K912" s="577"/>
      <c r="L912" s="577"/>
      <c r="M912" s="577"/>
      <c r="N912" s="577"/>
      <c r="O912" s="577"/>
      <c r="P912" s="577"/>
      <c r="Q912" s="577"/>
    </row>
    <row r="913" ht="25.15" customHeight="true" x14ac:dyDescent="0.2">
      <c r="C913" s="577"/>
      <c r="D913" s="577"/>
      <c r="E913" s="577"/>
      <c r="F913" s="577"/>
      <c r="G913" s="577"/>
      <c r="H913" s="577"/>
      <c r="I913" s="577"/>
      <c r="J913" s="577"/>
      <c r="K913" s="577"/>
      <c r="L913" s="577"/>
      <c r="M913" s="577"/>
      <c r="N913" s="577"/>
      <c r="O913" s="577"/>
      <c r="P913" s="577"/>
      <c r="Q913" s="577"/>
    </row>
    <row r="914" ht="25.15" customHeight="true" x14ac:dyDescent="0.2">
      <c r="C914" s="577"/>
      <c r="D914" s="577"/>
      <c r="E914" s="577"/>
      <c r="F914" s="577"/>
      <c r="G914" s="577"/>
      <c r="H914" s="577"/>
      <c r="I914" s="577"/>
      <c r="J914" s="577"/>
      <c r="K914" s="577"/>
      <c r="L914" s="577"/>
      <c r="M914" s="577"/>
      <c r="N914" s="577"/>
      <c r="O914" s="577"/>
      <c r="P914" s="577"/>
      <c r="Q914" s="577"/>
    </row>
    <row r="915" ht="25.15" customHeight="true" x14ac:dyDescent="0.2">
      <c r="C915" s="577"/>
      <c r="D915" s="577"/>
      <c r="E915" s="577"/>
      <c r="F915" s="577"/>
      <c r="G915" s="577"/>
      <c r="H915" s="577"/>
      <c r="I915" s="577"/>
      <c r="J915" s="577"/>
      <c r="K915" s="577"/>
      <c r="L915" s="577"/>
      <c r="M915" s="577"/>
      <c r="N915" s="577"/>
      <c r="O915" s="577"/>
      <c r="P915" s="577"/>
      <c r="Q915" s="577"/>
    </row>
    <row r="916" ht="25.15" customHeight="true" x14ac:dyDescent="0.2">
      <c r="C916" s="577"/>
      <c r="D916" s="577"/>
      <c r="E916" s="577"/>
      <c r="F916" s="577"/>
      <c r="G916" s="577"/>
      <c r="H916" s="577"/>
      <c r="I916" s="577"/>
      <c r="J916" s="577"/>
      <c r="K916" s="577"/>
      <c r="L916" s="577"/>
      <c r="M916" s="577"/>
      <c r="N916" s="577"/>
      <c r="O916" s="577"/>
      <c r="P916" s="577"/>
      <c r="Q916" s="577"/>
    </row>
    <row r="917" ht="25.15" customHeight="true" x14ac:dyDescent="0.2">
      <c r="C917" s="577"/>
      <c r="D917" s="577"/>
      <c r="E917" s="577"/>
      <c r="F917" s="577"/>
      <c r="G917" s="577"/>
      <c r="H917" s="577"/>
      <c r="I917" s="577"/>
      <c r="J917" s="577"/>
      <c r="K917" s="577"/>
      <c r="L917" s="577"/>
      <c r="M917" s="577"/>
      <c r="N917" s="577"/>
      <c r="O917" s="577"/>
      <c r="P917" s="577"/>
      <c r="Q917" s="577"/>
    </row>
    <row r="918" ht="25.15" customHeight="true" x14ac:dyDescent="0.2">
      <c r="C918" s="577"/>
      <c r="D918" s="577"/>
      <c r="E918" s="577"/>
      <c r="F918" s="577"/>
      <c r="G918" s="577"/>
      <c r="H918" s="577"/>
      <c r="I918" s="577"/>
      <c r="J918" s="577"/>
      <c r="K918" s="577"/>
      <c r="L918" s="577"/>
      <c r="M918" s="577"/>
      <c r="N918" s="577"/>
      <c r="O918" s="577"/>
      <c r="P918" s="577"/>
      <c r="Q918" s="577"/>
    </row>
    <row r="919" ht="25.15" customHeight="true" x14ac:dyDescent="0.2">
      <c r="C919" s="577"/>
      <c r="D919" s="577"/>
      <c r="E919" s="577"/>
      <c r="F919" s="577"/>
      <c r="G919" s="577"/>
      <c r="H919" s="577"/>
      <c r="I919" s="577"/>
      <c r="J919" s="577"/>
      <c r="K919" s="577"/>
      <c r="L919" s="577"/>
      <c r="M919" s="577"/>
      <c r="N919" s="577"/>
      <c r="O919" s="577"/>
      <c r="P919" s="577"/>
      <c r="Q919" s="577"/>
    </row>
    <row r="920" ht="25.15" customHeight="true" x14ac:dyDescent="0.2">
      <c r="C920" s="577"/>
      <c r="D920" s="577"/>
      <c r="E920" s="577"/>
      <c r="F920" s="577"/>
      <c r="G920" s="577"/>
      <c r="H920" s="577"/>
      <c r="I920" s="577"/>
      <c r="J920" s="577"/>
      <c r="K920" s="577"/>
      <c r="L920" s="577"/>
      <c r="M920" s="577"/>
      <c r="N920" s="577"/>
      <c r="O920" s="577"/>
      <c r="P920" s="577"/>
      <c r="Q920" s="577"/>
    </row>
    <row r="921" ht="25.15" customHeight="true" x14ac:dyDescent="0.2">
      <c r="C921" s="577"/>
      <c r="D921" s="577"/>
      <c r="E921" s="577"/>
      <c r="F921" s="577"/>
      <c r="G921" s="577"/>
      <c r="H921" s="577"/>
      <c r="I921" s="577"/>
      <c r="J921" s="577"/>
      <c r="K921" s="577"/>
      <c r="L921" s="577"/>
      <c r="M921" s="577"/>
      <c r="N921" s="577"/>
      <c r="O921" s="577"/>
      <c r="P921" s="577"/>
      <c r="Q921" s="577"/>
    </row>
    <row r="922" ht="25.15" customHeight="true" x14ac:dyDescent="0.2">
      <c r="C922" s="577"/>
      <c r="D922" s="577"/>
      <c r="E922" s="577"/>
      <c r="F922" s="577"/>
      <c r="G922" s="577"/>
      <c r="H922" s="577"/>
      <c r="I922" s="577"/>
      <c r="J922" s="577"/>
      <c r="K922" s="577"/>
      <c r="L922" s="577"/>
      <c r="M922" s="577"/>
      <c r="N922" s="577"/>
      <c r="O922" s="577"/>
      <c r="P922" s="577"/>
      <c r="Q922" s="577"/>
    </row>
    <row r="923" ht="25.15" customHeight="true" x14ac:dyDescent="0.2">
      <c r="C923" s="577"/>
      <c r="D923" s="577"/>
      <c r="E923" s="577"/>
      <c r="F923" s="577"/>
      <c r="G923" s="577"/>
      <c r="H923" s="577"/>
      <c r="I923" s="577"/>
      <c r="J923" s="577"/>
      <c r="K923" s="577"/>
      <c r="L923" s="577"/>
      <c r="M923" s="577"/>
      <c r="N923" s="577"/>
      <c r="O923" s="577"/>
      <c r="P923" s="577"/>
      <c r="Q923" s="577"/>
    </row>
    <row r="924" ht="25.15" customHeight="true" x14ac:dyDescent="0.2">
      <c r="C924" s="577"/>
      <c r="D924" s="577"/>
      <c r="E924" s="577"/>
      <c r="F924" s="577"/>
      <c r="G924" s="577"/>
      <c r="H924" s="577"/>
      <c r="I924" s="577"/>
      <c r="J924" s="577"/>
      <c r="K924" s="577"/>
      <c r="L924" s="577"/>
      <c r="M924" s="577"/>
      <c r="N924" s="577"/>
      <c r="O924" s="577"/>
      <c r="P924" s="577"/>
      <c r="Q924" s="577"/>
    </row>
    <row r="925" ht="25.15" customHeight="true" x14ac:dyDescent="0.2">
      <c r="C925" s="577"/>
      <c r="D925" s="577"/>
      <c r="E925" s="577"/>
      <c r="F925" s="577"/>
      <c r="G925" s="577"/>
      <c r="H925" s="577"/>
      <c r="I925" s="577"/>
      <c r="J925" s="577"/>
      <c r="K925" s="577"/>
      <c r="L925" s="577"/>
      <c r="M925" s="577"/>
      <c r="N925" s="577"/>
      <c r="O925" s="577"/>
      <c r="P925" s="577"/>
      <c r="Q925" s="577"/>
    </row>
    <row r="926" ht="25.15" customHeight="true" x14ac:dyDescent="0.2">
      <c r="C926" s="577"/>
      <c r="D926" s="577"/>
      <c r="E926" s="577"/>
      <c r="F926" s="577"/>
      <c r="G926" s="577"/>
      <c r="H926" s="577"/>
      <c r="I926" s="577"/>
      <c r="J926" s="577"/>
      <c r="K926" s="577"/>
      <c r="L926" s="577"/>
      <c r="M926" s="577"/>
      <c r="N926" s="577"/>
      <c r="O926" s="577"/>
      <c r="P926" s="577"/>
      <c r="Q926" s="577"/>
    </row>
    <row r="927" ht="25.15" customHeight="true" x14ac:dyDescent="0.2">
      <c r="C927" s="577"/>
      <c r="D927" s="577"/>
      <c r="E927" s="577"/>
      <c r="F927" s="577"/>
      <c r="G927" s="577"/>
      <c r="H927" s="577"/>
      <c r="I927" s="577"/>
      <c r="J927" s="577"/>
      <c r="K927" s="577"/>
      <c r="L927" s="577"/>
      <c r="M927" s="577"/>
      <c r="N927" s="577"/>
      <c r="O927" s="577"/>
      <c r="P927" s="577"/>
      <c r="Q927" s="577"/>
    </row>
    <row r="928" ht="25.15" customHeight="true" x14ac:dyDescent="0.2">
      <c r="C928" s="577"/>
      <c r="D928" s="577"/>
      <c r="E928" s="577"/>
      <c r="F928" s="577"/>
      <c r="G928" s="577"/>
      <c r="H928" s="577"/>
      <c r="I928" s="577"/>
      <c r="J928" s="577"/>
      <c r="K928" s="577"/>
      <c r="L928" s="577"/>
      <c r="M928" s="577"/>
      <c r="N928" s="577"/>
      <c r="O928" s="577"/>
      <c r="P928" s="577"/>
      <c r="Q928" s="577"/>
    </row>
    <row r="929" ht="25.15" customHeight="true" x14ac:dyDescent="0.2">
      <c r="C929" s="577"/>
      <c r="D929" s="577"/>
      <c r="E929" s="577"/>
      <c r="F929" s="577"/>
      <c r="G929" s="577"/>
      <c r="H929" s="577"/>
      <c r="I929" s="577"/>
      <c r="J929" s="577"/>
      <c r="K929" s="577"/>
      <c r="L929" s="577"/>
      <c r="M929" s="577"/>
      <c r="N929" s="577"/>
      <c r="O929" s="577"/>
      <c r="P929" s="577"/>
      <c r="Q929" s="577"/>
    </row>
    <row r="930" ht="25.15" customHeight="true" x14ac:dyDescent="0.2">
      <c r="C930" s="577"/>
      <c r="D930" s="577"/>
      <c r="E930" s="577"/>
      <c r="F930" s="577"/>
      <c r="G930" s="577"/>
      <c r="H930" s="577"/>
      <c r="I930" s="577"/>
      <c r="J930" s="577"/>
      <c r="K930" s="577"/>
      <c r="L930" s="577"/>
      <c r="M930" s="577"/>
      <c r="N930" s="577"/>
      <c r="O930" s="577"/>
      <c r="P930" s="577"/>
      <c r="Q930" s="577"/>
    </row>
    <row r="931" ht="25.15" customHeight="true" x14ac:dyDescent="0.2">
      <c r="C931" s="577"/>
      <c r="D931" s="577"/>
      <c r="E931" s="577"/>
      <c r="F931" s="577"/>
      <c r="G931" s="577"/>
      <c r="H931" s="577"/>
      <c r="I931" s="577"/>
      <c r="J931" s="577"/>
      <c r="K931" s="577"/>
      <c r="L931" s="577"/>
      <c r="M931" s="577"/>
      <c r="N931" s="577"/>
      <c r="O931" s="577"/>
      <c r="P931" s="577"/>
      <c r="Q931" s="577"/>
    </row>
    <row r="932" ht="25.15" customHeight="true" x14ac:dyDescent="0.2">
      <c r="C932" s="577"/>
      <c r="D932" s="577"/>
      <c r="E932" s="577"/>
      <c r="F932" s="577"/>
      <c r="G932" s="577"/>
      <c r="H932" s="577"/>
      <c r="I932" s="577"/>
      <c r="J932" s="577"/>
      <c r="K932" s="577"/>
      <c r="L932" s="577"/>
      <c r="M932" s="577"/>
      <c r="N932" s="577"/>
      <c r="O932" s="577"/>
      <c r="P932" s="577"/>
      <c r="Q932" s="577"/>
    </row>
    <row r="933" ht="25.15" customHeight="true" x14ac:dyDescent="0.2">
      <c r="C933" s="577"/>
      <c r="D933" s="577"/>
      <c r="E933" s="577"/>
      <c r="F933" s="577"/>
      <c r="G933" s="577"/>
      <c r="H933" s="577"/>
      <c r="I933" s="577"/>
      <c r="J933" s="577"/>
      <c r="K933" s="577"/>
      <c r="L933" s="577"/>
      <c r="M933" s="577"/>
      <c r="N933" s="577"/>
      <c r="O933" s="577"/>
      <c r="P933" s="577"/>
      <c r="Q933" s="577"/>
    </row>
    <row r="934" ht="25.15" customHeight="true" x14ac:dyDescent="0.2">
      <c r="C934" s="577"/>
      <c r="D934" s="577"/>
      <c r="E934" s="577"/>
      <c r="F934" s="577"/>
      <c r="G934" s="577"/>
      <c r="H934" s="577"/>
      <c r="I934" s="577"/>
      <c r="J934" s="577"/>
      <c r="K934" s="577"/>
      <c r="L934" s="577"/>
      <c r="M934" s="577"/>
      <c r="N934" s="577"/>
      <c r="O934" s="577"/>
      <c r="P934" s="577"/>
      <c r="Q934" s="577"/>
    </row>
    <row r="935" ht="25.15" customHeight="true" x14ac:dyDescent="0.2">
      <c r="C935" s="577"/>
      <c r="D935" s="577"/>
      <c r="E935" s="577"/>
      <c r="F935" s="577"/>
      <c r="G935" s="577"/>
      <c r="H935" s="577"/>
      <c r="I935" s="577"/>
      <c r="J935" s="577"/>
      <c r="K935" s="577"/>
      <c r="L935" s="577"/>
      <c r="M935" s="577"/>
      <c r="N935" s="577"/>
      <c r="O935" s="577"/>
      <c r="P935" s="577"/>
      <c r="Q935" s="577"/>
    </row>
    <row r="936" ht="25.15" customHeight="true" x14ac:dyDescent="0.2">
      <c r="C936" s="577"/>
      <c r="D936" s="577"/>
      <c r="E936" s="577"/>
      <c r="F936" s="577"/>
      <c r="G936" s="577"/>
      <c r="H936" s="577"/>
      <c r="I936" s="577"/>
      <c r="J936" s="577"/>
      <c r="K936" s="577"/>
      <c r="L936" s="577"/>
      <c r="M936" s="577"/>
      <c r="N936" s="577"/>
      <c r="O936" s="577"/>
      <c r="P936" s="577"/>
      <c r="Q936" s="577"/>
    </row>
    <row r="937" ht="25.15" customHeight="true" x14ac:dyDescent="0.2">
      <c r="C937" s="577"/>
      <c r="D937" s="577"/>
      <c r="E937" s="577"/>
      <c r="F937" s="577"/>
      <c r="G937" s="577"/>
      <c r="H937" s="577"/>
      <c r="I937" s="577"/>
      <c r="J937" s="577"/>
      <c r="K937" s="577"/>
      <c r="L937" s="577"/>
      <c r="M937" s="577"/>
      <c r="N937" s="577"/>
      <c r="O937" s="577"/>
      <c r="P937" s="577"/>
      <c r="Q937" s="577"/>
    </row>
    <row r="938" ht="25.15" customHeight="true" x14ac:dyDescent="0.2">
      <c r="C938" s="577"/>
      <c r="D938" s="577"/>
      <c r="E938" s="577"/>
      <c r="F938" s="577"/>
      <c r="G938" s="577"/>
      <c r="H938" s="577"/>
      <c r="I938" s="577"/>
      <c r="J938" s="577"/>
      <c r="K938" s="577"/>
      <c r="L938" s="577"/>
      <c r="M938" s="577"/>
      <c r="N938" s="577"/>
      <c r="O938" s="577"/>
      <c r="P938" s="577"/>
      <c r="Q938" s="577"/>
    </row>
    <row r="939" ht="25.15" customHeight="true" x14ac:dyDescent="0.2">
      <c r="C939" s="577"/>
      <c r="D939" s="577"/>
      <c r="E939" s="577"/>
      <c r="F939" s="577"/>
      <c r="G939" s="577"/>
      <c r="H939" s="577"/>
      <c r="I939" s="577"/>
      <c r="J939" s="577"/>
      <c r="K939" s="577"/>
      <c r="L939" s="577"/>
      <c r="M939" s="577"/>
      <c r="N939" s="577"/>
      <c r="O939" s="577"/>
      <c r="P939" s="577"/>
      <c r="Q939" s="577"/>
    </row>
    <row r="940" ht="25.15" customHeight="true" x14ac:dyDescent="0.2">
      <c r="C940" s="577"/>
      <c r="D940" s="577"/>
      <c r="E940" s="577"/>
      <c r="F940" s="577"/>
      <c r="G940" s="577"/>
      <c r="H940" s="577"/>
      <c r="I940" s="577"/>
      <c r="J940" s="577"/>
      <c r="K940" s="577"/>
      <c r="L940" s="577"/>
      <c r="M940" s="577"/>
      <c r="N940" s="577"/>
      <c r="O940" s="577"/>
      <c r="P940" s="577"/>
      <c r="Q940" s="577"/>
    </row>
    <row r="941" ht="25.15" customHeight="true" x14ac:dyDescent="0.2">
      <c r="C941" s="577"/>
      <c r="D941" s="577"/>
      <c r="E941" s="577"/>
      <c r="F941" s="577"/>
      <c r="G941" s="577"/>
      <c r="H941" s="577"/>
      <c r="I941" s="577"/>
      <c r="J941" s="577"/>
      <c r="K941" s="577"/>
      <c r="L941" s="577"/>
      <c r="M941" s="577"/>
      <c r="N941" s="577"/>
      <c r="O941" s="577"/>
      <c r="P941" s="577"/>
      <c r="Q941" s="577"/>
    </row>
    <row r="942" ht="25.15" customHeight="true" x14ac:dyDescent="0.2">
      <c r="C942" s="577"/>
      <c r="D942" s="577"/>
      <c r="E942" s="577"/>
      <c r="F942" s="577"/>
      <c r="G942" s="577"/>
      <c r="H942" s="577"/>
      <c r="I942" s="577"/>
      <c r="J942" s="577"/>
      <c r="K942" s="577"/>
      <c r="L942" s="577"/>
      <c r="M942" s="577"/>
      <c r="N942" s="577"/>
      <c r="O942" s="577"/>
      <c r="P942" s="577"/>
      <c r="Q942" s="577"/>
    </row>
    <row r="943" ht="25.15" customHeight="true" x14ac:dyDescent="0.2">
      <c r="C943" s="577"/>
      <c r="D943" s="577"/>
      <c r="E943" s="577"/>
      <c r="F943" s="577"/>
      <c r="G943" s="577"/>
      <c r="H943" s="577"/>
      <c r="I943" s="577"/>
      <c r="J943" s="577"/>
      <c r="K943" s="577"/>
      <c r="L943" s="577"/>
      <c r="M943" s="577"/>
      <c r="N943" s="577"/>
      <c r="O943" s="577"/>
      <c r="P943" s="577"/>
      <c r="Q943" s="577"/>
    </row>
    <row r="944" ht="25.15" customHeight="true" x14ac:dyDescent="0.2">
      <c r="C944" s="577"/>
      <c r="D944" s="577"/>
      <c r="E944" s="577"/>
      <c r="F944" s="577"/>
      <c r="G944" s="577"/>
      <c r="H944" s="577"/>
      <c r="I944" s="577"/>
      <c r="J944" s="577"/>
      <c r="K944" s="577"/>
      <c r="L944" s="577"/>
      <c r="M944" s="577"/>
      <c r="N944" s="577"/>
      <c r="O944" s="577"/>
      <c r="P944" s="577"/>
      <c r="Q944" s="577"/>
    </row>
    <row r="945" ht="25.15" customHeight="true" x14ac:dyDescent="0.2">
      <c r="C945" s="577"/>
      <c r="D945" s="577"/>
      <c r="E945" s="577"/>
      <c r="F945" s="577"/>
      <c r="G945" s="577"/>
      <c r="H945" s="577"/>
      <c r="I945" s="577"/>
      <c r="J945" s="577"/>
      <c r="K945" s="577"/>
      <c r="L945" s="577"/>
      <c r="M945" s="577"/>
      <c r="N945" s="577"/>
      <c r="O945" s="577"/>
      <c r="P945" s="577"/>
      <c r="Q945" s="577"/>
    </row>
    <row r="946" ht="25.15" customHeight="true" x14ac:dyDescent="0.2">
      <c r="C946" s="577"/>
      <c r="D946" s="577"/>
      <c r="E946" s="577"/>
      <c r="F946" s="577"/>
      <c r="G946" s="577"/>
      <c r="H946" s="577"/>
      <c r="I946" s="577"/>
      <c r="J946" s="577"/>
      <c r="K946" s="577"/>
      <c r="L946" s="577"/>
      <c r="M946" s="577"/>
      <c r="N946" s="577"/>
      <c r="O946" s="577"/>
      <c r="P946" s="577"/>
      <c r="Q946" s="577"/>
    </row>
    <row r="947" ht="25.15" customHeight="true" x14ac:dyDescent="0.2">
      <c r="C947" s="577"/>
      <c r="D947" s="577"/>
      <c r="E947" s="577"/>
      <c r="F947" s="577"/>
      <c r="G947" s="577"/>
      <c r="H947" s="577"/>
      <c r="I947" s="577"/>
      <c r="J947" s="577"/>
      <c r="K947" s="577"/>
      <c r="L947" s="577"/>
      <c r="M947" s="577"/>
      <c r="N947" s="577"/>
      <c r="O947" s="577"/>
      <c r="P947" s="577"/>
      <c r="Q947" s="577"/>
    </row>
    <row r="948" ht="25.15" customHeight="true" x14ac:dyDescent="0.2">
      <c r="C948" s="577"/>
      <c r="D948" s="577"/>
      <c r="E948" s="577"/>
      <c r="F948" s="577"/>
      <c r="G948" s="577"/>
      <c r="H948" s="577"/>
      <c r="I948" s="577"/>
      <c r="J948" s="577"/>
      <c r="K948" s="577"/>
      <c r="L948" s="577"/>
      <c r="M948" s="577"/>
      <c r="N948" s="577"/>
      <c r="O948" s="577"/>
      <c r="P948" s="577"/>
      <c r="Q948" s="577"/>
    </row>
    <row r="949" ht="25.15" customHeight="true" x14ac:dyDescent="0.2">
      <c r="C949" s="577"/>
      <c r="D949" s="577"/>
      <c r="E949" s="577"/>
      <c r="F949" s="577"/>
      <c r="G949" s="577"/>
      <c r="H949" s="577"/>
      <c r="I949" s="577"/>
      <c r="J949" s="577"/>
      <c r="K949" s="577"/>
      <c r="L949" s="577"/>
      <c r="M949" s="577"/>
      <c r="N949" s="577"/>
      <c r="O949" s="577"/>
      <c r="P949" s="577"/>
      <c r="Q949" s="577"/>
    </row>
    <row r="950" ht="25.15" customHeight="true" x14ac:dyDescent="0.2">
      <c r="C950" s="577"/>
      <c r="D950" s="577"/>
      <c r="E950" s="577"/>
      <c r="F950" s="577"/>
      <c r="G950" s="577"/>
      <c r="H950" s="577"/>
      <c r="I950" s="577"/>
      <c r="J950" s="577"/>
      <c r="K950" s="577"/>
      <c r="L950" s="577"/>
      <c r="M950" s="577"/>
      <c r="N950" s="577"/>
      <c r="O950" s="577"/>
      <c r="P950" s="577"/>
      <c r="Q950" s="577"/>
    </row>
    <row r="951" ht="25.15" customHeight="true" x14ac:dyDescent="0.2">
      <c r="C951" s="577"/>
      <c r="D951" s="577"/>
      <c r="E951" s="577"/>
      <c r="F951" s="577"/>
      <c r="G951" s="577"/>
      <c r="H951" s="577"/>
      <c r="I951" s="577"/>
      <c r="J951" s="577"/>
      <c r="K951" s="577"/>
      <c r="L951" s="577"/>
      <c r="M951" s="577"/>
      <c r="N951" s="577"/>
      <c r="O951" s="577"/>
      <c r="P951" s="577"/>
      <c r="Q951" s="577"/>
    </row>
    <row r="952" ht="25.15" customHeight="true" x14ac:dyDescent="0.2">
      <c r="C952" s="577"/>
      <c r="D952" s="577"/>
      <c r="E952" s="577"/>
      <c r="F952" s="577"/>
      <c r="G952" s="577"/>
      <c r="H952" s="577"/>
      <c r="I952" s="577"/>
      <c r="J952" s="577"/>
      <c r="K952" s="577"/>
      <c r="L952" s="577"/>
      <c r="M952" s="577"/>
      <c r="N952" s="577"/>
      <c r="O952" s="577"/>
      <c r="P952" s="577"/>
      <c r="Q952" s="577"/>
    </row>
    <row r="953" ht="25.15" customHeight="true" x14ac:dyDescent="0.2">
      <c r="C953" s="577"/>
      <c r="D953" s="577"/>
      <c r="E953" s="577"/>
      <c r="F953" s="577"/>
      <c r="G953" s="577"/>
      <c r="H953" s="577"/>
      <c r="I953" s="577"/>
      <c r="J953" s="577"/>
      <c r="K953" s="577"/>
      <c r="L953" s="577"/>
      <c r="M953" s="577"/>
      <c r="N953" s="577"/>
      <c r="O953" s="577"/>
      <c r="P953" s="577"/>
      <c r="Q953" s="577"/>
    </row>
    <row r="954" ht="25.15" customHeight="true" x14ac:dyDescent="0.2">
      <c r="C954" s="577"/>
      <c r="D954" s="577"/>
      <c r="E954" s="577"/>
      <c r="F954" s="577"/>
      <c r="G954" s="577"/>
      <c r="H954" s="577"/>
      <c r="I954" s="577"/>
      <c r="J954" s="577"/>
      <c r="K954" s="577"/>
      <c r="L954" s="577"/>
      <c r="M954" s="577"/>
      <c r="N954" s="577"/>
      <c r="O954" s="577"/>
      <c r="P954" s="577"/>
      <c r="Q954" s="577"/>
    </row>
    <row r="955" ht="25.15" customHeight="true" x14ac:dyDescent="0.2">
      <c r="C955" s="577"/>
      <c r="D955" s="577"/>
      <c r="E955" s="577"/>
      <c r="F955" s="577"/>
      <c r="G955" s="577"/>
      <c r="H955" s="577"/>
      <c r="I955" s="577"/>
      <c r="J955" s="577"/>
      <c r="K955" s="577"/>
      <c r="L955" s="577"/>
      <c r="M955" s="577"/>
      <c r="N955" s="577"/>
      <c r="O955" s="577"/>
      <c r="P955" s="577"/>
      <c r="Q955" s="577"/>
    </row>
    <row r="956" ht="25.15" customHeight="true" x14ac:dyDescent="0.2">
      <c r="C956" s="577"/>
      <c r="D956" s="577"/>
      <c r="E956" s="577"/>
      <c r="F956" s="577"/>
      <c r="G956" s="577"/>
      <c r="H956" s="577"/>
      <c r="I956" s="577"/>
      <c r="J956" s="577"/>
      <c r="K956" s="577"/>
      <c r="L956" s="577"/>
      <c r="M956" s="577"/>
      <c r="N956" s="577"/>
      <c r="O956" s="577"/>
      <c r="P956" s="577"/>
      <c r="Q956" s="577"/>
    </row>
    <row r="957" ht="25.15" customHeight="true" x14ac:dyDescent="0.2">
      <c r="C957" s="577"/>
      <c r="D957" s="577"/>
      <c r="E957" s="577"/>
      <c r="F957" s="577"/>
      <c r="G957" s="577"/>
      <c r="H957" s="577"/>
      <c r="I957" s="577"/>
      <c r="J957" s="577"/>
      <c r="K957" s="577"/>
      <c r="L957" s="577"/>
      <c r="M957" s="577"/>
      <c r="N957" s="577"/>
      <c r="O957" s="577"/>
      <c r="P957" s="577"/>
      <c r="Q957" s="577"/>
    </row>
    <row r="958" ht="25.15" customHeight="true" x14ac:dyDescent="0.2">
      <c r="C958" s="577"/>
      <c r="D958" s="577"/>
      <c r="E958" s="577"/>
      <c r="F958" s="577"/>
      <c r="G958" s="577"/>
      <c r="H958" s="577"/>
      <c r="I958" s="577"/>
      <c r="J958" s="577"/>
      <c r="K958" s="577"/>
      <c r="L958" s="577"/>
      <c r="M958" s="577"/>
      <c r="N958" s="577"/>
      <c r="O958" s="577"/>
      <c r="P958" s="577"/>
      <c r="Q958" s="577"/>
    </row>
    <row r="959" ht="25.15" customHeight="true" x14ac:dyDescent="0.2">
      <c r="C959" s="577"/>
      <c r="D959" s="577"/>
      <c r="E959" s="577"/>
      <c r="F959" s="577"/>
      <c r="G959" s="577"/>
      <c r="H959" s="577"/>
      <c r="I959" s="577"/>
      <c r="J959" s="577"/>
      <c r="K959" s="577"/>
      <c r="L959" s="577"/>
      <c r="M959" s="577"/>
      <c r="N959" s="577"/>
      <c r="O959" s="577"/>
      <c r="P959" s="577"/>
      <c r="Q959" s="577"/>
    </row>
    <row r="960" ht="25.15" customHeight="true" x14ac:dyDescent="0.2">
      <c r="C960" s="577"/>
      <c r="D960" s="577"/>
      <c r="E960" s="577"/>
      <c r="F960" s="577"/>
      <c r="G960" s="577"/>
      <c r="H960" s="577"/>
      <c r="I960" s="577"/>
      <c r="J960" s="577"/>
      <c r="K960" s="577"/>
      <c r="L960" s="577"/>
      <c r="M960" s="577"/>
      <c r="N960" s="577"/>
      <c r="O960" s="577"/>
      <c r="P960" s="577"/>
      <c r="Q960" s="577"/>
    </row>
    <row r="961" ht="25.15" customHeight="true" x14ac:dyDescent="0.2">
      <c r="C961" s="577"/>
      <c r="D961" s="577"/>
      <c r="E961" s="577"/>
      <c r="F961" s="577"/>
      <c r="G961" s="577"/>
      <c r="H961" s="577"/>
      <c r="I961" s="577"/>
      <c r="J961" s="577"/>
      <c r="K961" s="577"/>
      <c r="L961" s="577"/>
      <c r="M961" s="577"/>
      <c r="N961" s="577"/>
      <c r="O961" s="577"/>
      <c r="P961" s="577"/>
      <c r="Q961" s="577"/>
    </row>
    <row r="962" ht="25.15" customHeight="true" x14ac:dyDescent="0.2">
      <c r="C962" s="577"/>
      <c r="D962" s="577"/>
      <c r="E962" s="577"/>
      <c r="F962" s="577"/>
      <c r="G962" s="577"/>
      <c r="H962" s="577"/>
      <c r="I962" s="577"/>
      <c r="J962" s="577"/>
      <c r="K962" s="577"/>
      <c r="L962" s="577"/>
      <c r="M962" s="577"/>
      <c r="N962" s="577"/>
      <c r="O962" s="577"/>
      <c r="P962" s="577"/>
      <c r="Q962" s="577"/>
    </row>
    <row r="963" ht="25.15" customHeight="true" x14ac:dyDescent="0.2">
      <c r="C963" s="577"/>
      <c r="D963" s="577"/>
      <c r="E963" s="577"/>
      <c r="F963" s="577"/>
      <c r="G963" s="577"/>
      <c r="H963" s="577"/>
      <c r="I963" s="577"/>
      <c r="J963" s="577"/>
      <c r="K963" s="577"/>
      <c r="L963" s="577"/>
      <c r="M963" s="577"/>
      <c r="N963" s="577"/>
      <c r="O963" s="577"/>
      <c r="P963" s="577"/>
      <c r="Q963" s="577"/>
    </row>
    <row r="964" ht="25.15" customHeight="true" x14ac:dyDescent="0.2">
      <c r="C964" s="577"/>
      <c r="D964" s="577"/>
      <c r="E964" s="577"/>
      <c r="F964" s="577"/>
      <c r="G964" s="577"/>
      <c r="H964" s="577"/>
      <c r="I964" s="577"/>
      <c r="J964" s="577"/>
      <c r="K964" s="577"/>
      <c r="L964" s="577"/>
      <c r="M964" s="577"/>
      <c r="N964" s="577"/>
      <c r="O964" s="577"/>
      <c r="P964" s="577"/>
      <c r="Q964" s="577"/>
    </row>
    <row r="965" ht="25.15" customHeight="true" x14ac:dyDescent="0.2">
      <c r="C965" s="577"/>
      <c r="D965" s="577"/>
      <c r="E965" s="577"/>
      <c r="F965" s="577"/>
      <c r="G965" s="577"/>
      <c r="H965" s="577"/>
      <c r="I965" s="577"/>
      <c r="J965" s="577"/>
      <c r="K965" s="577"/>
      <c r="L965" s="577"/>
      <c r="M965" s="577"/>
      <c r="N965" s="577"/>
      <c r="O965" s="577"/>
      <c r="P965" s="577"/>
      <c r="Q965" s="577"/>
    </row>
    <row r="966" ht="25.15" customHeight="true" x14ac:dyDescent="0.2">
      <c r="C966" s="577"/>
      <c r="D966" s="577"/>
      <c r="E966" s="577"/>
      <c r="F966" s="577"/>
      <c r="G966" s="577"/>
      <c r="H966" s="577"/>
      <c r="I966" s="577"/>
      <c r="J966" s="577"/>
      <c r="K966" s="577"/>
      <c r="L966" s="577"/>
      <c r="M966" s="577"/>
      <c r="N966" s="577"/>
      <c r="O966" s="577"/>
      <c r="P966" s="577"/>
      <c r="Q966" s="577"/>
    </row>
    <row r="967" ht="25.15" customHeight="true" x14ac:dyDescent="0.2">
      <c r="C967" s="577"/>
      <c r="D967" s="577"/>
      <c r="E967" s="577"/>
      <c r="F967" s="577"/>
      <c r="G967" s="577"/>
      <c r="H967" s="577"/>
      <c r="I967" s="577"/>
      <c r="J967" s="577"/>
      <c r="K967" s="577"/>
      <c r="L967" s="577"/>
      <c r="M967" s="577"/>
      <c r="N967" s="577"/>
      <c r="O967" s="577"/>
      <c r="P967" s="577"/>
      <c r="Q967" s="577"/>
    </row>
    <row r="968" ht="25.15" customHeight="true" x14ac:dyDescent="0.2">
      <c r="C968" s="577"/>
      <c r="D968" s="577"/>
      <c r="E968" s="577"/>
      <c r="F968" s="577"/>
      <c r="G968" s="577"/>
      <c r="H968" s="577"/>
      <c r="I968" s="577"/>
      <c r="J968" s="577"/>
      <c r="K968" s="577"/>
      <c r="L968" s="577"/>
      <c r="M968" s="577"/>
      <c r="N968" s="577"/>
      <c r="O968" s="577"/>
      <c r="P968" s="577"/>
      <c r="Q968" s="577"/>
    </row>
    <row r="969" ht="25.15" customHeight="true" x14ac:dyDescent="0.2">
      <c r="C969" s="577"/>
      <c r="D969" s="577"/>
      <c r="E969" s="577"/>
      <c r="F969" s="577"/>
      <c r="G969" s="577"/>
      <c r="H969" s="577"/>
      <c r="I969" s="577"/>
      <c r="J969" s="577"/>
      <c r="K969" s="577"/>
      <c r="L969" s="577"/>
      <c r="M969" s="577"/>
      <c r="N969" s="577"/>
      <c r="O969" s="577"/>
      <c r="P969" s="577"/>
      <c r="Q969" s="577"/>
    </row>
    <row r="970" ht="25.15" customHeight="true" x14ac:dyDescent="0.2">
      <c r="C970" s="577"/>
      <c r="D970" s="577"/>
      <c r="E970" s="577"/>
      <c r="F970" s="577"/>
      <c r="G970" s="577"/>
      <c r="H970" s="577"/>
      <c r="I970" s="577"/>
      <c r="J970" s="577"/>
      <c r="K970" s="577"/>
      <c r="L970" s="577"/>
      <c r="M970" s="577"/>
      <c r="N970" s="577"/>
      <c r="O970" s="577"/>
      <c r="P970" s="577"/>
      <c r="Q970" s="577"/>
    </row>
    <row r="971" ht="25.15" customHeight="true" x14ac:dyDescent="0.2">
      <c r="C971" s="577"/>
      <c r="D971" s="577"/>
      <c r="E971" s="577"/>
      <c r="F971" s="577"/>
      <c r="G971" s="577"/>
      <c r="H971" s="577"/>
      <c r="I971" s="577"/>
      <c r="J971" s="577"/>
      <c r="K971" s="577"/>
      <c r="L971" s="577"/>
      <c r="M971" s="577"/>
      <c r="N971" s="577"/>
      <c r="O971" s="577"/>
      <c r="P971" s="577"/>
      <c r="Q971" s="577"/>
    </row>
    <row r="972" ht="25.15" customHeight="true" x14ac:dyDescent="0.2">
      <c r="C972" s="577"/>
      <c r="D972" s="577"/>
      <c r="E972" s="577"/>
      <c r="F972" s="577"/>
      <c r="G972" s="577"/>
      <c r="H972" s="577"/>
      <c r="I972" s="577"/>
      <c r="J972" s="577"/>
      <c r="K972" s="577"/>
      <c r="L972" s="577"/>
      <c r="M972" s="577"/>
      <c r="N972" s="577"/>
      <c r="O972" s="577"/>
      <c r="P972" s="577"/>
      <c r="Q972" s="577"/>
    </row>
    <row r="973" ht="25.15" customHeight="true" x14ac:dyDescent="0.2">
      <c r="C973" s="577"/>
      <c r="D973" s="577"/>
      <c r="E973" s="577"/>
      <c r="F973" s="577"/>
      <c r="G973" s="577"/>
      <c r="H973" s="577"/>
      <c r="I973" s="577"/>
      <c r="J973" s="577"/>
      <c r="K973" s="577"/>
      <c r="L973" s="577"/>
      <c r="M973" s="577"/>
      <c r="N973" s="577"/>
      <c r="O973" s="577"/>
      <c r="P973" s="577"/>
      <c r="Q973" s="577"/>
    </row>
    <row r="974" ht="25.15" customHeight="true" x14ac:dyDescent="0.2">
      <c r="C974" s="577"/>
      <c r="D974" s="577"/>
      <c r="E974" s="577"/>
      <c r="F974" s="577"/>
      <c r="G974" s="577"/>
      <c r="H974" s="577"/>
      <c r="I974" s="577"/>
      <c r="J974" s="577"/>
      <c r="K974" s="577"/>
      <c r="L974" s="577"/>
      <c r="M974" s="577"/>
      <c r="N974" s="577"/>
      <c r="O974" s="577"/>
      <c r="P974" s="577"/>
      <c r="Q974" s="577"/>
    </row>
    <row r="975" ht="25.15" customHeight="true" x14ac:dyDescent="0.2">
      <c r="C975" s="577"/>
      <c r="D975" s="577"/>
      <c r="E975" s="577"/>
      <c r="F975" s="577"/>
      <c r="G975" s="577"/>
      <c r="H975" s="577"/>
      <c r="I975" s="577"/>
      <c r="J975" s="577"/>
      <c r="K975" s="577"/>
      <c r="L975" s="577"/>
      <c r="M975" s="577"/>
      <c r="N975" s="577"/>
      <c r="O975" s="577"/>
      <c r="P975" s="577"/>
      <c r="Q975" s="577"/>
    </row>
    <row r="976" ht="25.15" customHeight="true" x14ac:dyDescent="0.2">
      <c r="C976" s="577"/>
      <c r="D976" s="577"/>
      <c r="E976" s="577"/>
      <c r="F976" s="577"/>
      <c r="G976" s="577"/>
      <c r="H976" s="577"/>
      <c r="I976" s="577"/>
      <c r="J976" s="577"/>
      <c r="K976" s="577"/>
      <c r="L976" s="577"/>
      <c r="M976" s="577"/>
      <c r="N976" s="577"/>
      <c r="O976" s="577"/>
      <c r="P976" s="577"/>
      <c r="Q976" s="577"/>
    </row>
    <row r="977" ht="25.15" customHeight="true" x14ac:dyDescent="0.2">
      <c r="C977" s="577"/>
      <c r="D977" s="577"/>
      <c r="E977" s="577"/>
      <c r="F977" s="577"/>
      <c r="G977" s="577"/>
      <c r="H977" s="577"/>
      <c r="I977" s="577"/>
      <c r="J977" s="577"/>
      <c r="K977" s="577"/>
      <c r="L977" s="577"/>
      <c r="M977" s="577"/>
      <c r="N977" s="577"/>
      <c r="O977" s="577"/>
      <c r="P977" s="577"/>
      <c r="Q977" s="577"/>
    </row>
    <row r="978" ht="25.15" customHeight="true" x14ac:dyDescent="0.2">
      <c r="C978" s="577"/>
      <c r="D978" s="577"/>
      <c r="E978" s="577"/>
      <c r="F978" s="577"/>
      <c r="G978" s="577"/>
      <c r="H978" s="577"/>
      <c r="I978" s="577"/>
      <c r="J978" s="577"/>
      <c r="K978" s="577"/>
      <c r="L978" s="577"/>
      <c r="M978" s="577"/>
      <c r="N978" s="577"/>
      <c r="O978" s="577"/>
      <c r="P978" s="577"/>
      <c r="Q978" s="577"/>
    </row>
    <row r="979" ht="25.15" customHeight="true" x14ac:dyDescent="0.2">
      <c r="C979" s="577"/>
      <c r="D979" s="577"/>
      <c r="E979" s="577"/>
      <c r="F979" s="577"/>
      <c r="G979" s="577"/>
      <c r="H979" s="577"/>
      <c r="I979" s="577"/>
      <c r="J979" s="577"/>
      <c r="K979" s="577"/>
      <c r="L979" s="577"/>
      <c r="M979" s="577"/>
      <c r="N979" s="577"/>
      <c r="O979" s="577"/>
      <c r="P979" s="577"/>
      <c r="Q979" s="577"/>
    </row>
    <row r="980" ht="25.15" customHeight="true" x14ac:dyDescent="0.2">
      <c r="C980" s="577"/>
      <c r="D980" s="577"/>
      <c r="E980" s="577"/>
      <c r="F980" s="577"/>
      <c r="G980" s="577"/>
      <c r="H980" s="577"/>
      <c r="I980" s="577"/>
      <c r="J980" s="577"/>
      <c r="K980" s="577"/>
      <c r="L980" s="577"/>
      <c r="M980" s="577"/>
      <c r="N980" s="577"/>
      <c r="O980" s="577"/>
      <c r="P980" s="577"/>
      <c r="Q980" s="577"/>
    </row>
    <row r="981" ht="25.15" customHeight="true" x14ac:dyDescent="0.2">
      <c r="C981" s="577"/>
      <c r="D981" s="577"/>
      <c r="E981" s="577"/>
      <c r="F981" s="577"/>
      <c r="G981" s="577"/>
      <c r="H981" s="577"/>
      <c r="I981" s="577"/>
      <c r="J981" s="577"/>
      <c r="K981" s="577"/>
      <c r="L981" s="577"/>
      <c r="M981" s="577"/>
      <c r="N981" s="577"/>
      <c r="O981" s="577"/>
      <c r="P981" s="577"/>
      <c r="Q981" s="577"/>
    </row>
    <row r="982" ht="25.15" customHeight="true" x14ac:dyDescent="0.2">
      <c r="C982" s="577"/>
      <c r="D982" s="577"/>
      <c r="E982" s="577"/>
      <c r="F982" s="577"/>
      <c r="G982" s="577"/>
      <c r="H982" s="577"/>
      <c r="I982" s="577"/>
      <c r="J982" s="577"/>
      <c r="K982" s="577"/>
      <c r="L982" s="577"/>
      <c r="M982" s="577"/>
      <c r="N982" s="577"/>
      <c r="O982" s="577"/>
      <c r="P982" s="577"/>
      <c r="Q982" s="577"/>
    </row>
    <row r="983" ht="25.15" customHeight="true" x14ac:dyDescent="0.2">
      <c r="C983" s="577"/>
      <c r="D983" s="577"/>
      <c r="E983" s="577"/>
      <c r="F983" s="577"/>
      <c r="G983" s="577"/>
      <c r="H983" s="577"/>
      <c r="I983" s="577"/>
      <c r="J983" s="577"/>
      <c r="K983" s="577"/>
      <c r="L983" s="577"/>
      <c r="M983" s="577"/>
      <c r="N983" s="577"/>
      <c r="O983" s="577"/>
      <c r="P983" s="577"/>
      <c r="Q983" s="577"/>
    </row>
    <row r="984" ht="25.15" customHeight="true" x14ac:dyDescent="0.2">
      <c r="C984" s="577"/>
      <c r="D984" s="577"/>
      <c r="E984" s="577"/>
      <c r="F984" s="577"/>
      <c r="G984" s="577"/>
      <c r="H984" s="577"/>
      <c r="I984" s="577"/>
      <c r="J984" s="577"/>
      <c r="K984" s="577"/>
      <c r="L984" s="577"/>
      <c r="M984" s="577"/>
      <c r="N984" s="577"/>
      <c r="O984" s="577"/>
      <c r="P984" s="577"/>
      <c r="Q984" s="577"/>
    </row>
    <row r="985" ht="25.15" customHeight="true" x14ac:dyDescent="0.2">
      <c r="C985" s="577"/>
      <c r="D985" s="577"/>
      <c r="E985" s="577"/>
      <c r="F985" s="577"/>
      <c r="G985" s="577"/>
      <c r="H985" s="577"/>
      <c r="I985" s="577"/>
      <c r="J985" s="577"/>
      <c r="K985" s="577"/>
      <c r="L985" s="577"/>
      <c r="M985" s="577"/>
      <c r="N985" s="577"/>
      <c r="O985" s="577"/>
      <c r="P985" s="577"/>
      <c r="Q985" s="577"/>
    </row>
    <row r="986" ht="25.15" customHeight="true" x14ac:dyDescent="0.2">
      <c r="C986" s="577"/>
      <c r="D986" s="577"/>
      <c r="E986" s="577"/>
      <c r="F986" s="577"/>
      <c r="G986" s="577"/>
      <c r="H986" s="577"/>
      <c r="I986" s="577"/>
      <c r="J986" s="577"/>
      <c r="K986" s="577"/>
      <c r="L986" s="577"/>
      <c r="M986" s="577"/>
      <c r="N986" s="577"/>
      <c r="O986" s="577"/>
      <c r="P986" s="577"/>
      <c r="Q986" s="577"/>
    </row>
    <row r="987" ht="25.15" customHeight="true" x14ac:dyDescent="0.2">
      <c r="C987" s="577"/>
      <c r="D987" s="577"/>
      <c r="E987" s="577"/>
      <c r="F987" s="577"/>
      <c r="G987" s="577"/>
      <c r="H987" s="577"/>
      <c r="I987" s="577"/>
      <c r="J987" s="577"/>
      <c r="K987" s="577"/>
      <c r="L987" s="577"/>
      <c r="M987" s="577"/>
      <c r="N987" s="577"/>
      <c r="O987" s="577"/>
      <c r="P987" s="577"/>
      <c r="Q987" s="577"/>
    </row>
    <row r="988" ht="25.15" customHeight="true" x14ac:dyDescent="0.2">
      <c r="C988" s="577"/>
      <c r="D988" s="577"/>
      <c r="E988" s="577"/>
      <c r="F988" s="577"/>
      <c r="G988" s="577"/>
      <c r="H988" s="577"/>
      <c r="I988" s="577"/>
      <c r="J988" s="577"/>
      <c r="K988" s="577"/>
      <c r="L988" s="577"/>
      <c r="M988" s="577"/>
      <c r="N988" s="577"/>
      <c r="O988" s="577"/>
      <c r="P988" s="577"/>
      <c r="Q988" s="577"/>
    </row>
    <row r="989" ht="25.15" customHeight="true" x14ac:dyDescent="0.2">
      <c r="C989" s="577"/>
      <c r="D989" s="577"/>
      <c r="E989" s="577"/>
      <c r="F989" s="577"/>
      <c r="G989" s="577"/>
      <c r="H989" s="577"/>
      <c r="I989" s="577"/>
      <c r="J989" s="577"/>
      <c r="K989" s="577"/>
      <c r="L989" s="577"/>
      <c r="M989" s="577"/>
      <c r="N989" s="577"/>
      <c r="O989" s="577"/>
      <c r="P989" s="577"/>
      <c r="Q989" s="577"/>
    </row>
    <row r="990" ht="25.15" customHeight="true" x14ac:dyDescent="0.2">
      <c r="C990" s="577"/>
      <c r="D990" s="577"/>
      <c r="E990" s="577"/>
      <c r="F990" s="577"/>
      <c r="G990" s="577"/>
      <c r="H990" s="577"/>
      <c r="I990" s="577"/>
      <c r="J990" s="577"/>
      <c r="K990" s="577"/>
      <c r="L990" s="577"/>
      <c r="M990" s="577"/>
      <c r="N990" s="577"/>
      <c r="O990" s="577"/>
      <c r="P990" s="577"/>
      <c r="Q990" s="577"/>
    </row>
    <row r="991" ht="25.15" customHeight="true" x14ac:dyDescent="0.2">
      <c r="C991" s="577"/>
      <c r="D991" s="577"/>
      <c r="E991" s="577"/>
      <c r="F991" s="577"/>
      <c r="G991" s="577"/>
      <c r="H991" s="577"/>
      <c r="I991" s="577"/>
      <c r="J991" s="577"/>
      <c r="K991" s="577"/>
      <c r="L991" s="577"/>
      <c r="M991" s="577"/>
      <c r="N991" s="577"/>
      <c r="O991" s="577"/>
      <c r="P991" s="577"/>
      <c r="Q991" s="577"/>
    </row>
    <row r="992" ht="25.15" customHeight="true" x14ac:dyDescent="0.2">
      <c r="C992" s="577"/>
      <c r="D992" s="577"/>
      <c r="E992" s="577"/>
      <c r="F992" s="577"/>
      <c r="G992" s="577"/>
      <c r="H992" s="577"/>
      <c r="I992" s="577"/>
      <c r="J992" s="577"/>
      <c r="K992" s="577"/>
      <c r="L992" s="577"/>
      <c r="M992" s="577"/>
      <c r="N992" s="577"/>
      <c r="O992" s="577"/>
      <c r="P992" s="577"/>
      <c r="Q992" s="577"/>
    </row>
    <row r="993" ht="25.15" customHeight="true" x14ac:dyDescent="0.2">
      <c r="C993" s="577"/>
      <c r="D993" s="577"/>
      <c r="E993" s="577"/>
      <c r="F993" s="577"/>
      <c r="G993" s="577"/>
      <c r="H993" s="577"/>
      <c r="I993" s="577"/>
      <c r="J993" s="577"/>
      <c r="K993" s="577"/>
      <c r="L993" s="577"/>
      <c r="M993" s="577"/>
      <c r="N993" s="577"/>
      <c r="O993" s="577"/>
      <c r="P993" s="577"/>
      <c r="Q993" s="577"/>
    </row>
    <row r="994" ht="25.15" customHeight="true" x14ac:dyDescent="0.2">
      <c r="C994" s="577"/>
      <c r="D994" s="577"/>
      <c r="E994" s="577"/>
      <c r="F994" s="577"/>
      <c r="G994" s="577"/>
      <c r="H994" s="577"/>
      <c r="I994" s="577"/>
      <c r="J994" s="577"/>
      <c r="K994" s="577"/>
      <c r="L994" s="577"/>
      <c r="M994" s="577"/>
      <c r="N994" s="577"/>
      <c r="O994" s="577"/>
      <c r="P994" s="577"/>
      <c r="Q994" s="577"/>
    </row>
    <row r="995" ht="25.15" customHeight="true" x14ac:dyDescent="0.2">
      <c r="C995" s="577"/>
      <c r="D995" s="577"/>
      <c r="E995" s="577"/>
      <c r="F995" s="577"/>
      <c r="G995" s="577"/>
      <c r="H995" s="577"/>
      <c r="I995" s="577"/>
      <c r="J995" s="577"/>
      <c r="K995" s="577"/>
      <c r="L995" s="577"/>
      <c r="M995" s="577"/>
      <c r="N995" s="577"/>
      <c r="O995" s="577"/>
      <c r="P995" s="577"/>
      <c r="Q995" s="577"/>
    </row>
    <row r="996" ht="25.15" customHeight="true" x14ac:dyDescent="0.2">
      <c r="C996" s="577"/>
      <c r="D996" s="577"/>
      <c r="E996" s="577"/>
      <c r="F996" s="577"/>
      <c r="G996" s="577"/>
      <c r="H996" s="577"/>
      <c r="I996" s="577"/>
      <c r="J996" s="577"/>
      <c r="K996" s="577"/>
      <c r="L996" s="577"/>
      <c r="M996" s="577"/>
      <c r="N996" s="577"/>
      <c r="O996" s="577"/>
      <c r="P996" s="577"/>
      <c r="Q996" s="577"/>
    </row>
    <row r="997" ht="25.15" customHeight="true" x14ac:dyDescent="0.2">
      <c r="C997" s="577"/>
      <c r="D997" s="577"/>
      <c r="E997" s="577"/>
      <c r="F997" s="577"/>
      <c r="G997" s="577"/>
      <c r="H997" s="577"/>
      <c r="I997" s="577"/>
      <c r="J997" s="577"/>
      <c r="K997" s="577"/>
      <c r="L997" s="577"/>
      <c r="M997" s="577"/>
      <c r="N997" s="577"/>
      <c r="O997" s="577"/>
      <c r="P997" s="577"/>
      <c r="Q997" s="577"/>
    </row>
    <row r="998" ht="25.15" customHeight="true" x14ac:dyDescent="0.2">
      <c r="C998" s="577"/>
      <c r="D998" s="577"/>
      <c r="E998" s="577"/>
      <c r="F998" s="577"/>
      <c r="G998" s="577"/>
      <c r="H998" s="577"/>
      <c r="I998" s="577"/>
      <c r="J998" s="577"/>
      <c r="K998" s="577"/>
      <c r="L998" s="577"/>
      <c r="M998" s="577"/>
      <c r="N998" s="577"/>
      <c r="O998" s="577"/>
      <c r="P998" s="577"/>
      <c r="Q998" s="577"/>
    </row>
    <row r="999" ht="25.15" customHeight="true" x14ac:dyDescent="0.2">
      <c r="C999" s="577"/>
      <c r="D999" s="577"/>
      <c r="E999" s="577"/>
      <c r="F999" s="577"/>
      <c r="G999" s="577"/>
      <c r="H999" s="577"/>
      <c r="I999" s="577"/>
      <c r="J999" s="577"/>
      <c r="K999" s="577"/>
      <c r="L999" s="577"/>
      <c r="M999" s="577"/>
      <c r="N999" s="577"/>
      <c r="O999" s="577"/>
      <c r="P999" s="577"/>
      <c r="Q999" s="577"/>
    </row>
    <row r="1000" ht="25.15" customHeight="true" x14ac:dyDescent="0.2">
      <c r="C1000" s="577"/>
      <c r="D1000" s="577"/>
      <c r="E1000" s="577"/>
      <c r="F1000" s="577"/>
      <c r="G1000" s="577"/>
      <c r="H1000" s="577"/>
      <c r="I1000" s="577"/>
      <c r="J1000" s="577"/>
      <c r="K1000" s="577"/>
      <c r="L1000" s="577"/>
      <c r="M1000" s="577"/>
      <c r="N1000" s="577"/>
      <c r="O1000" s="577"/>
      <c r="P1000" s="577"/>
      <c r="Q1000" s="577"/>
    </row>
    <row r="1001" ht="25.15" customHeight="true" x14ac:dyDescent="0.2">
      <c r="C1001" s="577"/>
      <c r="D1001" s="577"/>
      <c r="E1001" s="577"/>
      <c r="F1001" s="577"/>
      <c r="G1001" s="577"/>
      <c r="H1001" s="577"/>
      <c r="I1001" s="577"/>
      <c r="J1001" s="577"/>
      <c r="K1001" s="577"/>
      <c r="L1001" s="577"/>
      <c r="M1001" s="577"/>
      <c r="N1001" s="577"/>
      <c r="O1001" s="577"/>
      <c r="P1001" s="577"/>
      <c r="Q1001" s="577"/>
    </row>
    <row r="1002" ht="25.15" customHeight="true" x14ac:dyDescent="0.2">
      <c r="C1002" s="577"/>
      <c r="D1002" s="577"/>
      <c r="E1002" s="577"/>
      <c r="F1002" s="577"/>
      <c r="G1002" s="577"/>
      <c r="H1002" s="577"/>
      <c r="I1002" s="577"/>
      <c r="J1002" s="577"/>
      <c r="K1002" s="577"/>
      <c r="L1002" s="577"/>
      <c r="M1002" s="577"/>
      <c r="N1002" s="577"/>
      <c r="O1002" s="577"/>
      <c r="P1002" s="577"/>
      <c r="Q1002" s="577"/>
    </row>
    <row r="1003" ht="25.15" customHeight="true" x14ac:dyDescent="0.2">
      <c r="C1003" s="577"/>
      <c r="D1003" s="577"/>
      <c r="E1003" s="577"/>
      <c r="F1003" s="577"/>
      <c r="G1003" s="577"/>
      <c r="H1003" s="577"/>
      <c r="I1003" s="577"/>
      <c r="J1003" s="577"/>
      <c r="K1003" s="577"/>
      <c r="L1003" s="577"/>
      <c r="M1003" s="577"/>
      <c r="N1003" s="577"/>
      <c r="O1003" s="577"/>
      <c r="P1003" s="577"/>
      <c r="Q1003" s="577"/>
    </row>
    <row r="1004" ht="25.15" customHeight="true" x14ac:dyDescent="0.2">
      <c r="C1004" s="577"/>
      <c r="D1004" s="577"/>
      <c r="E1004" s="577"/>
      <c r="F1004" s="577"/>
      <c r="G1004" s="577"/>
      <c r="H1004" s="577"/>
      <c r="I1004" s="577"/>
      <c r="J1004" s="577"/>
      <c r="K1004" s="577"/>
      <c r="L1004" s="577"/>
      <c r="M1004" s="577"/>
      <c r="N1004" s="577"/>
      <c r="O1004" s="577"/>
      <c r="P1004" s="577"/>
      <c r="Q1004" s="577"/>
    </row>
    <row r="1005" ht="25.15" customHeight="true" x14ac:dyDescent="0.2">
      <c r="C1005" s="577"/>
      <c r="D1005" s="577"/>
      <c r="E1005" s="577"/>
      <c r="F1005" s="577"/>
      <c r="G1005" s="577"/>
      <c r="H1005" s="577"/>
      <c r="I1005" s="577"/>
      <c r="J1005" s="577"/>
      <c r="K1005" s="577"/>
      <c r="L1005" s="577"/>
      <c r="M1005" s="577"/>
      <c r="N1005" s="577"/>
      <c r="O1005" s="577"/>
      <c r="P1005" s="577"/>
      <c r="Q1005" s="577"/>
    </row>
    <row r="1006" ht="25.15" customHeight="true" x14ac:dyDescent="0.2">
      <c r="C1006" s="577"/>
      <c r="D1006" s="577"/>
      <c r="E1006" s="577"/>
      <c r="F1006" s="577"/>
      <c r="G1006" s="577"/>
      <c r="H1006" s="577"/>
      <c r="I1006" s="577"/>
      <c r="J1006" s="577"/>
      <c r="K1006" s="577"/>
      <c r="L1006" s="577"/>
      <c r="M1006" s="577"/>
      <c r="N1006" s="577"/>
      <c r="O1006" s="577"/>
      <c r="P1006" s="577"/>
      <c r="Q1006" s="577"/>
    </row>
    <row r="1007" ht="25.15" customHeight="true" x14ac:dyDescent="0.2">
      <c r="C1007" s="577"/>
      <c r="D1007" s="577"/>
      <c r="E1007" s="577"/>
      <c r="F1007" s="577"/>
      <c r="G1007" s="577"/>
      <c r="H1007" s="577"/>
      <c r="I1007" s="577"/>
      <c r="J1007" s="577"/>
      <c r="K1007" s="577"/>
      <c r="L1007" s="577"/>
      <c r="M1007" s="577"/>
      <c r="N1007" s="577"/>
      <c r="O1007" s="577"/>
      <c r="P1007" s="577"/>
      <c r="Q1007" s="577"/>
    </row>
    <row r="1008" ht="25.15" customHeight="true" x14ac:dyDescent="0.2">
      <c r="C1008" s="577"/>
      <c r="D1008" s="577"/>
      <c r="E1008" s="577"/>
      <c r="F1008" s="577"/>
      <c r="G1008" s="577"/>
      <c r="H1008" s="577"/>
      <c r="I1008" s="577"/>
      <c r="J1008" s="577"/>
      <c r="K1008" s="577"/>
      <c r="L1008" s="577"/>
      <c r="M1008" s="577"/>
      <c r="N1008" s="577"/>
      <c r="O1008" s="577"/>
      <c r="P1008" s="577"/>
      <c r="Q1008" s="577"/>
    </row>
    <row r="1009" ht="25.15" customHeight="true" x14ac:dyDescent="0.2">
      <c r="C1009" s="577"/>
      <c r="D1009" s="577"/>
      <c r="E1009" s="577"/>
      <c r="F1009" s="577"/>
      <c r="G1009" s="577"/>
      <c r="H1009" s="577"/>
      <c r="I1009" s="577"/>
      <c r="J1009" s="577"/>
      <c r="K1009" s="577"/>
      <c r="L1009" s="577"/>
      <c r="M1009" s="577"/>
      <c r="N1009" s="577"/>
      <c r="O1009" s="577"/>
      <c r="P1009" s="577"/>
      <c r="Q1009" s="577"/>
    </row>
    <row r="1010" ht="25.15" customHeight="true" x14ac:dyDescent="0.2">
      <c r="C1010" s="577"/>
      <c r="D1010" s="577"/>
      <c r="E1010" s="577"/>
      <c r="F1010" s="577"/>
      <c r="G1010" s="577"/>
      <c r="H1010" s="577"/>
      <c r="I1010" s="577"/>
      <c r="J1010" s="577"/>
      <c r="K1010" s="577"/>
      <c r="L1010" s="577"/>
      <c r="M1010" s="577"/>
      <c r="N1010" s="577"/>
      <c r="O1010" s="577"/>
      <c r="P1010" s="577"/>
      <c r="Q1010" s="577"/>
    </row>
    <row r="1011" ht="25.15" customHeight="true" x14ac:dyDescent="0.2">
      <c r="C1011" s="577"/>
      <c r="D1011" s="577"/>
      <c r="E1011" s="577"/>
      <c r="F1011" s="577"/>
      <c r="G1011" s="577"/>
      <c r="H1011" s="577"/>
      <c r="I1011" s="577"/>
      <c r="J1011" s="577"/>
      <c r="K1011" s="577"/>
      <c r="L1011" s="577"/>
      <c r="M1011" s="577"/>
      <c r="N1011" s="577"/>
      <c r="O1011" s="577"/>
      <c r="P1011" s="577"/>
      <c r="Q1011" s="577"/>
    </row>
    <row r="1012" ht="25.15" customHeight="true" x14ac:dyDescent="0.2">
      <c r="C1012" s="577"/>
      <c r="D1012" s="577"/>
      <c r="E1012" s="577"/>
      <c r="F1012" s="577"/>
      <c r="G1012" s="577"/>
      <c r="H1012" s="577"/>
      <c r="I1012" s="577"/>
      <c r="J1012" s="577"/>
      <c r="K1012" s="577"/>
      <c r="L1012" s="577"/>
      <c r="M1012" s="577"/>
      <c r="N1012" s="577"/>
      <c r="O1012" s="577"/>
      <c r="P1012" s="577"/>
      <c r="Q1012" s="577"/>
    </row>
    <row r="1013" ht="25.15" customHeight="true" x14ac:dyDescent="0.2">
      <c r="C1013" s="577"/>
      <c r="D1013" s="577"/>
      <c r="E1013" s="577"/>
      <c r="F1013" s="577"/>
      <c r="G1013" s="577"/>
      <c r="H1013" s="577"/>
      <c r="I1013" s="577"/>
      <c r="J1013" s="577"/>
      <c r="K1013" s="577"/>
      <c r="L1013" s="577"/>
      <c r="M1013" s="577"/>
      <c r="N1013" s="577"/>
      <c r="O1013" s="577"/>
      <c r="P1013" s="577"/>
      <c r="Q1013" s="577"/>
    </row>
    <row r="1014" ht="25.15" customHeight="true" x14ac:dyDescent="0.2">
      <c r="C1014" s="577"/>
      <c r="D1014" s="577"/>
      <c r="E1014" s="577"/>
      <c r="F1014" s="577"/>
      <c r="G1014" s="577"/>
      <c r="H1014" s="577"/>
      <c r="I1014" s="577"/>
      <c r="J1014" s="577"/>
      <c r="K1014" s="577"/>
      <c r="L1014" s="577"/>
      <c r="M1014" s="577"/>
      <c r="N1014" s="577"/>
      <c r="O1014" s="577"/>
      <c r="P1014" s="577"/>
      <c r="Q1014" s="577"/>
    </row>
    <row r="1015" ht="25.15" customHeight="true" x14ac:dyDescent="0.2">
      <c r="C1015" s="577"/>
      <c r="D1015" s="577"/>
      <c r="E1015" s="577"/>
      <c r="F1015" s="577"/>
      <c r="G1015" s="577"/>
      <c r="H1015" s="577"/>
      <c r="I1015" s="577"/>
      <c r="J1015" s="577"/>
      <c r="K1015" s="577"/>
      <c r="L1015" s="577"/>
      <c r="M1015" s="577"/>
      <c r="N1015" s="577"/>
      <c r="O1015" s="577"/>
      <c r="P1015" s="577"/>
      <c r="Q1015" s="577"/>
    </row>
    <row r="1016" ht="25.15" customHeight="true" x14ac:dyDescent="0.2">
      <c r="C1016" s="577"/>
      <c r="D1016" s="577"/>
      <c r="E1016" s="577"/>
      <c r="F1016" s="577"/>
      <c r="G1016" s="577"/>
      <c r="H1016" s="577"/>
      <c r="I1016" s="577"/>
      <c r="J1016" s="577"/>
      <c r="K1016" s="577"/>
      <c r="L1016" s="577"/>
      <c r="M1016" s="577"/>
      <c r="N1016" s="577"/>
      <c r="O1016" s="577"/>
      <c r="P1016" s="577"/>
      <c r="Q1016" s="577"/>
    </row>
    <row r="1017" ht="25.15" customHeight="true" x14ac:dyDescent="0.2">
      <c r="C1017" s="577"/>
      <c r="D1017" s="577"/>
      <c r="E1017" s="577"/>
      <c r="F1017" s="577"/>
      <c r="G1017" s="577"/>
      <c r="H1017" s="577"/>
      <c r="I1017" s="577"/>
      <c r="J1017" s="577"/>
      <c r="K1017" s="577"/>
      <c r="L1017" s="577"/>
      <c r="M1017" s="577"/>
      <c r="N1017" s="577"/>
      <c r="O1017" s="577"/>
      <c r="P1017" s="577"/>
      <c r="Q1017" s="577"/>
    </row>
    <row r="1018" ht="25.15" customHeight="true" x14ac:dyDescent="0.2">
      <c r="C1018" s="577"/>
      <c r="D1018" s="577"/>
      <c r="E1018" s="577"/>
      <c r="F1018" s="577"/>
      <c r="G1018" s="577"/>
      <c r="H1018" s="577"/>
      <c r="I1018" s="577"/>
      <c r="J1018" s="577"/>
      <c r="K1018" s="577"/>
      <c r="L1018" s="577"/>
      <c r="M1018" s="577"/>
      <c r="N1018" s="577"/>
      <c r="O1018" s="577"/>
      <c r="P1018" s="577"/>
      <c r="Q1018" s="577"/>
    </row>
    <row r="1019" ht="25.15" customHeight="true" x14ac:dyDescent="0.2">
      <c r="C1019" s="577"/>
      <c r="D1019" s="577"/>
      <c r="E1019" s="577"/>
      <c r="F1019" s="577"/>
      <c r="G1019" s="577"/>
      <c r="H1019" s="577"/>
      <c r="I1019" s="577"/>
      <c r="J1019" s="577"/>
      <c r="K1019" s="577"/>
      <c r="L1019" s="577"/>
      <c r="M1019" s="577"/>
      <c r="N1019" s="577"/>
      <c r="O1019" s="577"/>
      <c r="P1019" s="577"/>
      <c r="Q1019" s="577"/>
    </row>
    <row r="1020" ht="25.15" customHeight="true" x14ac:dyDescent="0.2">
      <c r="C1020" s="577"/>
      <c r="D1020" s="577"/>
      <c r="E1020" s="577"/>
      <c r="F1020" s="577"/>
      <c r="G1020" s="577"/>
      <c r="H1020" s="577"/>
      <c r="I1020" s="577"/>
      <c r="J1020" s="577"/>
      <c r="K1020" s="577"/>
      <c r="L1020" s="577"/>
      <c r="M1020" s="577"/>
      <c r="N1020" s="577"/>
      <c r="O1020" s="577"/>
      <c r="P1020" s="577"/>
      <c r="Q1020" s="577"/>
    </row>
    <row r="1021" ht="25.15" customHeight="true" x14ac:dyDescent="0.2">
      <c r="C1021" s="577"/>
      <c r="D1021" s="577"/>
      <c r="E1021" s="577"/>
      <c r="F1021" s="577"/>
      <c r="G1021" s="577"/>
      <c r="H1021" s="577"/>
      <c r="I1021" s="577"/>
      <c r="J1021" s="577"/>
      <c r="K1021" s="577"/>
      <c r="L1021" s="577"/>
      <c r="M1021" s="577"/>
      <c r="N1021" s="577"/>
      <c r="O1021" s="577"/>
      <c r="P1021" s="577"/>
      <c r="Q1021" s="577"/>
    </row>
    <row r="1022" ht="25.15" customHeight="true" x14ac:dyDescent="0.2">
      <c r="C1022" s="577"/>
      <c r="D1022" s="577"/>
      <c r="E1022" s="577"/>
      <c r="F1022" s="577"/>
      <c r="G1022" s="577"/>
      <c r="H1022" s="577"/>
      <c r="I1022" s="577"/>
      <c r="J1022" s="577"/>
      <c r="K1022" s="577"/>
      <c r="L1022" s="577"/>
      <c r="M1022" s="577"/>
      <c r="N1022" s="577"/>
      <c r="O1022" s="577"/>
      <c r="P1022" s="577"/>
      <c r="Q1022" s="577"/>
    </row>
    <row r="1023" ht="25.15" customHeight="true" x14ac:dyDescent="0.2">
      <c r="C1023" s="577"/>
      <c r="D1023" s="577"/>
      <c r="E1023" s="577"/>
      <c r="F1023" s="577"/>
      <c r="G1023" s="577"/>
      <c r="H1023" s="577"/>
      <c r="I1023" s="577"/>
      <c r="J1023" s="577"/>
      <c r="K1023" s="577"/>
      <c r="L1023" s="577"/>
      <c r="M1023" s="577"/>
      <c r="N1023" s="577"/>
      <c r="O1023" s="577"/>
      <c r="P1023" s="577"/>
      <c r="Q1023" s="577"/>
    </row>
    <row r="1024" ht="25.15" customHeight="true" x14ac:dyDescent="0.2">
      <c r="C1024" s="577"/>
      <c r="D1024" s="577"/>
      <c r="E1024" s="577"/>
      <c r="F1024" s="577"/>
      <c r="G1024" s="577"/>
      <c r="H1024" s="577"/>
      <c r="I1024" s="577"/>
      <c r="J1024" s="577"/>
      <c r="K1024" s="577"/>
      <c r="L1024" s="577"/>
      <c r="M1024" s="577"/>
      <c r="N1024" s="577"/>
      <c r="O1024" s="577"/>
      <c r="P1024" s="577"/>
      <c r="Q1024" s="577"/>
    </row>
    <row r="1025" s="348" customFormat="true" ht="21" customHeight="true" x14ac:dyDescent="0.2">
      <c r="A1025" s="1021" t="s">
        <v>178</v>
      </c>
      <c r="B1025" s="1021"/>
      <c r="C1025" s="1021"/>
      <c r="Z1025" s="341"/>
      <c r="AA1025" s="341"/>
      <c r="AB1025" s="341"/>
      <c r="AC1025" s="341"/>
      <c r="AD1025" s="341"/>
      <c r="AE1025" s="341"/>
      <c r="AF1025" s="341"/>
      <c r="AG1025" s="341"/>
      <c r="AH1025" s="341"/>
      <c r="AI1025" s="341"/>
      <c r="AJ1025" s="341"/>
      <c r="AK1025" s="341"/>
      <c r="AL1025" s="341"/>
      <c r="AM1025" s="341"/>
      <c r="AN1025" s="341"/>
      <c r="AO1025" s="341"/>
      <c r="AP1025" s="341"/>
      <c r="AQ1025" s="341"/>
      <c r="AR1025" s="341"/>
      <c r="AS1025" s="341"/>
      <c r="AT1025" s="341"/>
      <c r="AU1025" s="341"/>
      <c r="AV1025" s="341"/>
      <c r="AW1025" s="341"/>
      <c r="AX1025" s="341"/>
      <c r="AY1025" s="341"/>
      <c r="AZ1025" s="341"/>
      <c r="BA1025" s="353"/>
      <c r="BB1025" s="397"/>
      <c r="BC1025"/>
      <c r="BD1025"/>
      <c r="BE1025"/>
      <c r="BF1025"/>
      <c r="BG1025"/>
      <c r="BH1025"/>
      <c r="BI1025"/>
      <c r="BJ1025"/>
      <c r="BK1025"/>
      <c r="BL1025"/>
      <c r="BM1025"/>
      <c r="BN1025"/>
      <c r="BO1025"/>
      <c r="BP1025"/>
      <c r="BQ1025"/>
      <c r="BR1025"/>
      <c r="BS1025"/>
      <c r="BT1025"/>
      <c r="BU1025"/>
      <c r="BV1025"/>
      <c r="BW1025"/>
      <c r="BX1025"/>
      <c r="BY1025" s="353"/>
      <c r="BZ1025" s="354"/>
      <c r="CA1025" s="354"/>
      <c r="CB1025" s="354"/>
      <c r="CC1025" s="354"/>
      <c r="CD1025" s="354"/>
      <c r="CE1025" s="354"/>
      <c r="CF1025" s="354"/>
      <c r="CG1025" s="354"/>
      <c r="CH1025" s="354"/>
      <c r="CI1025" s="354"/>
      <c r="CJ1025" s="354"/>
      <c r="CK1025" s="354"/>
      <c r="CL1025" s="354"/>
      <c r="CM1025" s="354"/>
      <c r="CN1025" s="354"/>
      <c r="CO1025" s="354"/>
      <c r="CP1025" s="354"/>
      <c r="CQ1025" s="354"/>
      <c r="CR1025" s="354"/>
      <c r="CS1025" s="354"/>
      <c r="CT1025" s="354"/>
      <c r="CU1025" s="354"/>
      <c r="CV1025" s="354"/>
      <c r="CW1025" s="354"/>
      <c r="CX1025" s="354"/>
      <c r="CY1025" s="354"/>
      <c r="CZ1025" s="354"/>
    </row>
    <row r="1026" s="348" customFormat="true" ht="15.95" customHeight="true" x14ac:dyDescent="0.2">
      <c r="A1026" s="1015" t="s">
        <v>179</v>
      </c>
      <c r="B1026" s="1015"/>
      <c r="C1026" s="442" t="s">
        <v>180</v>
      </c>
      <c r="Z1026" s="341"/>
      <c r="AA1026" s="341"/>
      <c r="AB1026" s="341"/>
      <c r="AC1026" s="341"/>
      <c r="AD1026" s="341"/>
      <c r="AE1026" s="341"/>
      <c r="AF1026" s="341"/>
      <c r="AG1026" s="341"/>
      <c r="AH1026" s="341"/>
      <c r="AI1026" s="341"/>
      <c r="AJ1026" s="341"/>
      <c r="AK1026" s="341"/>
      <c r="AL1026" s="341"/>
      <c r="AM1026" s="341"/>
      <c r="AN1026" s="341"/>
      <c r="AO1026" s="341"/>
      <c r="AP1026" s="341"/>
      <c r="AQ1026" s="341"/>
      <c r="AR1026" s="341"/>
      <c r="AS1026" s="341"/>
      <c r="AT1026" s="341"/>
      <c r="AU1026" s="341"/>
      <c r="AV1026" s="341"/>
      <c r="AW1026" s="341"/>
      <c r="AX1026" s="341"/>
      <c r="AY1026" s="341"/>
      <c r="AZ1026" s="341"/>
      <c r="BA1026" s="353"/>
      <c r="BB1026" s="397"/>
      <c r="BC1026"/>
      <c r="BD1026"/>
      <c r="BE1026"/>
      <c r="BF1026"/>
      <c r="BG1026"/>
      <c r="BH1026"/>
      <c r="BI1026"/>
      <c r="BJ1026"/>
      <c r="BK1026"/>
      <c r="BL1026"/>
      <c r="BM1026"/>
      <c r="BN1026"/>
      <c r="BO1026"/>
      <c r="BP1026"/>
      <c r="BQ1026"/>
      <c r="BR1026"/>
      <c r="BS1026"/>
      <c r="BT1026"/>
      <c r="BU1026"/>
      <c r="BV1026"/>
      <c r="BW1026"/>
      <c r="BX1026"/>
      <c r="BY1026" s="353"/>
      <c r="BZ1026" s="354"/>
      <c r="CA1026" s="354"/>
      <c r="CB1026" s="354"/>
      <c r="CC1026" s="354"/>
      <c r="CD1026" s="354"/>
      <c r="CE1026" s="354"/>
      <c r="CF1026" s="354"/>
      <c r="CG1026" s="354"/>
      <c r="CH1026" s="354"/>
      <c r="CI1026" s="354"/>
      <c r="CJ1026" s="354"/>
      <c r="CK1026" s="354"/>
      <c r="CL1026" s="354"/>
      <c r="CM1026" s="354"/>
      <c r="CN1026" s="354"/>
      <c r="CO1026" s="354"/>
      <c r="CP1026" s="354"/>
      <c r="CQ1026" s="354"/>
      <c r="CR1026" s="354"/>
      <c r="CS1026" s="354"/>
      <c r="CT1026" s="354"/>
      <c r="CU1026" s="354"/>
      <c r="CV1026" s="354"/>
      <c r="CW1026" s="354"/>
      <c r="CX1026" s="354"/>
      <c r="CY1026" s="354"/>
      <c r="CZ1026" s="354"/>
    </row>
    <row r="1027" s="348" customFormat="true" ht="17.1" hidden="true" customHeight="true" x14ac:dyDescent="0.2">
      <c r="A1027" s="443" t="s">
        <v>181</v>
      </c>
      <c r="B1027" s="444" t="s">
        <v>182</v>
      </c>
      <c r="C1027" s="445">
        <v>16957</v>
      </c>
      <c r="Z1027" s="341"/>
      <c r="AA1027" s="341"/>
      <c r="AB1027" s="341"/>
      <c r="AC1027" s="341"/>
      <c r="AD1027" s="341"/>
      <c r="AE1027" s="341"/>
      <c r="AF1027" s="341"/>
      <c r="AG1027" s="341"/>
      <c r="AH1027" s="341"/>
      <c r="AI1027" s="341"/>
      <c r="AJ1027" s="341"/>
      <c r="AK1027" s="341"/>
      <c r="AL1027" s="341"/>
      <c r="AM1027" s="341"/>
      <c r="AN1027" s="341"/>
      <c r="AO1027" s="341"/>
      <c r="AP1027" s="341"/>
      <c r="AQ1027" s="341"/>
      <c r="AR1027" s="341"/>
      <c r="AS1027" s="341"/>
      <c r="AT1027" s="341"/>
      <c r="AU1027" s="341"/>
      <c r="AV1027" s="341"/>
      <c r="AW1027" s="341"/>
      <c r="AX1027" s="341"/>
      <c r="AY1027" s="341"/>
      <c r="AZ1027" s="341"/>
      <c r="BA1027" s="353"/>
      <c r="BB1027" s="397"/>
      <c r="BC1027"/>
      <c r="BD1027"/>
      <c r="BE1027"/>
      <c r="BF1027"/>
      <c r="BG1027"/>
      <c r="BH1027"/>
      <c r="BI1027"/>
      <c r="BJ1027"/>
      <c r="BK1027"/>
      <c r="BL1027"/>
      <c r="BM1027"/>
      <c r="BN1027"/>
      <c r="BO1027"/>
      <c r="BP1027"/>
      <c r="BQ1027"/>
      <c r="BR1027"/>
      <c r="BS1027"/>
      <c r="BT1027"/>
      <c r="BU1027"/>
      <c r="BV1027"/>
      <c r="BW1027"/>
      <c r="BX1027"/>
      <c r="BY1027" s="353"/>
      <c r="BZ1027" s="354"/>
      <c r="CA1027" s="354"/>
      <c r="CB1027" s="354"/>
      <c r="CC1027" s="354"/>
      <c r="CD1027" s="354"/>
      <c r="CE1027" s="354"/>
      <c r="CF1027" s="354"/>
      <c r="CG1027" s="354"/>
      <c r="CH1027" s="354"/>
      <c r="CI1027" s="354"/>
      <c r="CJ1027" s="354"/>
      <c r="CK1027" s="354"/>
      <c r="CL1027" s="354"/>
      <c r="CM1027" s="354"/>
      <c r="CN1027" s="354"/>
      <c r="CO1027" s="354"/>
      <c r="CP1027" s="354"/>
      <c r="CQ1027" s="354"/>
      <c r="CR1027" s="354"/>
      <c r="CS1027" s="354"/>
      <c r="CT1027" s="354"/>
      <c r="CU1027" s="354"/>
      <c r="CV1027" s="354"/>
      <c r="CW1027" s="354"/>
      <c r="CX1027" s="354"/>
      <c r="CY1027" s="354"/>
      <c r="CZ1027" s="354"/>
    </row>
    <row r="1028" s="348" customFormat="true" ht="17.1" hidden="true" customHeight="true" x14ac:dyDescent="0.2">
      <c r="A1028" s="446" t="s">
        <v>183</v>
      </c>
      <c r="B1028" s="447" t="s">
        <v>182</v>
      </c>
      <c r="C1028" s="448">
        <v>16957</v>
      </c>
      <c r="Z1028" s="341"/>
      <c r="AA1028" s="341"/>
      <c r="AB1028" s="341"/>
      <c r="AC1028" s="341"/>
      <c r="AD1028" s="341"/>
      <c r="AE1028" s="341"/>
      <c r="AF1028" s="341"/>
      <c r="AG1028" s="341"/>
      <c r="AH1028" s="341"/>
      <c r="AI1028" s="341"/>
      <c r="AJ1028" s="341"/>
      <c r="AK1028" s="341"/>
      <c r="AL1028" s="341"/>
      <c r="AM1028" s="341"/>
      <c r="AN1028" s="341"/>
      <c r="AO1028" s="341"/>
      <c r="AP1028" s="341"/>
      <c r="AQ1028" s="341"/>
      <c r="AR1028" s="341"/>
      <c r="AS1028" s="341"/>
      <c r="AT1028" s="341"/>
      <c r="AU1028" s="341"/>
      <c r="AV1028" s="341"/>
      <c r="AW1028" s="341"/>
      <c r="AX1028" s="341"/>
      <c r="AY1028" s="341"/>
      <c r="AZ1028" s="341"/>
      <c r="BA1028" s="353"/>
      <c r="BB1028" s="397"/>
      <c r="BC1028"/>
      <c r="BD1028"/>
      <c r="BE1028"/>
      <c r="BF1028"/>
      <c r="BG1028"/>
      <c r="BH1028"/>
      <c r="BI1028"/>
      <c r="BJ1028"/>
      <c r="BK1028"/>
      <c r="BL1028"/>
      <c r="BM1028"/>
      <c r="BN1028"/>
      <c r="BO1028"/>
      <c r="BP1028"/>
      <c r="BQ1028"/>
      <c r="BR1028"/>
      <c r="BS1028"/>
      <c r="BT1028"/>
      <c r="BU1028"/>
      <c r="BV1028"/>
      <c r="BW1028"/>
      <c r="BX1028"/>
      <c r="BY1028" s="353"/>
      <c r="BZ1028" s="354"/>
      <c r="CA1028" s="354"/>
      <c r="CB1028" s="354"/>
      <c r="CC1028" s="354"/>
      <c r="CD1028" s="354"/>
      <c r="CE1028" s="354"/>
      <c r="CF1028" s="354"/>
      <c r="CG1028" s="354"/>
      <c r="CH1028" s="354"/>
      <c r="CI1028" s="354"/>
      <c r="CJ1028" s="354"/>
      <c r="CK1028" s="354"/>
      <c r="CL1028" s="354"/>
      <c r="CM1028" s="354"/>
      <c r="CN1028" s="354"/>
      <c r="CO1028" s="354"/>
      <c r="CP1028" s="354"/>
      <c r="CQ1028" s="354"/>
      <c r="CR1028" s="354"/>
      <c r="CS1028" s="354"/>
      <c r="CT1028" s="354"/>
      <c r="CU1028" s="354"/>
      <c r="CV1028" s="354"/>
      <c r="CW1028" s="354"/>
      <c r="CX1028" s="354"/>
      <c r="CY1028" s="354"/>
      <c r="CZ1028" s="354"/>
    </row>
    <row r="1029" s="348" customFormat="true" ht="17.1" hidden="true" customHeight="true" x14ac:dyDescent="0.2">
      <c r="A1029" s="446" t="s">
        <v>184</v>
      </c>
      <c r="B1029" s="447" t="s">
        <v>185</v>
      </c>
      <c r="C1029" s="448">
        <v>16957</v>
      </c>
      <c r="Z1029" s="341"/>
      <c r="AA1029" s="341"/>
      <c r="AB1029" s="341"/>
      <c r="AC1029" s="341"/>
      <c r="AD1029" s="341"/>
      <c r="AE1029" s="341"/>
      <c r="AF1029" s="341"/>
      <c r="AG1029" s="341"/>
      <c r="AH1029" s="341"/>
      <c r="AI1029" s="341"/>
      <c r="AJ1029" s="341"/>
      <c r="AK1029" s="341"/>
      <c r="AL1029" s="341"/>
      <c r="AM1029" s="341"/>
      <c r="AN1029" s="341"/>
      <c r="AO1029" s="341"/>
      <c r="AP1029" s="341"/>
      <c r="AQ1029" s="341"/>
      <c r="AR1029" s="341"/>
      <c r="AS1029" s="341"/>
      <c r="AT1029" s="341"/>
      <c r="AU1029" s="341"/>
      <c r="AV1029" s="341"/>
      <c r="AW1029" s="341"/>
      <c r="AX1029" s="341"/>
      <c r="AY1029" s="341"/>
      <c r="AZ1029" s="341"/>
      <c r="BA1029" s="353"/>
      <c r="BB1029" s="397"/>
      <c r="BC1029"/>
      <c r="BD1029"/>
      <c r="BE1029"/>
      <c r="BF1029"/>
      <c r="BG1029"/>
      <c r="BH1029"/>
      <c r="BI1029"/>
      <c r="BJ1029"/>
      <c r="BK1029"/>
      <c r="BL1029"/>
      <c r="BM1029"/>
      <c r="BN1029"/>
      <c r="BO1029"/>
      <c r="BP1029"/>
      <c r="BQ1029"/>
      <c r="BR1029"/>
      <c r="BS1029"/>
      <c r="BT1029"/>
      <c r="BU1029"/>
      <c r="BV1029"/>
      <c r="BW1029"/>
      <c r="BX1029"/>
      <c r="BY1029" s="353"/>
      <c r="BZ1029" s="354"/>
      <c r="CA1029" s="354"/>
      <c r="CB1029" s="354"/>
      <c r="CC1029" s="354"/>
      <c r="CD1029" s="354"/>
      <c r="CE1029" s="354"/>
      <c r="CF1029" s="354"/>
      <c r="CG1029" s="354"/>
      <c r="CH1029" s="354"/>
      <c r="CI1029" s="354"/>
      <c r="CJ1029" s="354"/>
      <c r="CK1029" s="354"/>
      <c r="CL1029" s="354"/>
      <c r="CM1029" s="354"/>
      <c r="CN1029" s="354"/>
      <c r="CO1029" s="354"/>
      <c r="CP1029" s="354"/>
      <c r="CQ1029" s="354"/>
      <c r="CR1029" s="354"/>
      <c r="CS1029" s="354"/>
      <c r="CT1029" s="354"/>
      <c r="CU1029" s="354"/>
      <c r="CV1029" s="354"/>
      <c r="CW1029" s="354"/>
      <c r="CX1029" s="354"/>
      <c r="CY1029" s="354"/>
      <c r="CZ1029" s="354"/>
    </row>
    <row r="1030" s="348" customFormat="true" ht="17.1" hidden="true" customHeight="true" x14ac:dyDescent="0.2">
      <c r="A1030" s="446" t="s">
        <v>186</v>
      </c>
      <c r="B1030" s="447" t="s">
        <v>187</v>
      </c>
      <c r="C1030" s="448">
        <v>16957</v>
      </c>
      <c r="Z1030" s="341"/>
      <c r="AA1030" s="341"/>
      <c r="AB1030" s="341"/>
      <c r="AC1030" s="341"/>
      <c r="AD1030" s="341"/>
      <c r="AE1030" s="341"/>
      <c r="AF1030" s="341"/>
      <c r="AG1030" s="341"/>
      <c r="AH1030" s="341"/>
      <c r="AI1030" s="341"/>
      <c r="AJ1030" s="341"/>
      <c r="AK1030" s="341"/>
      <c r="AL1030" s="341"/>
      <c r="AM1030" s="341"/>
      <c r="AN1030" s="341"/>
      <c r="AO1030" s="341"/>
      <c r="AP1030" s="341"/>
      <c r="AQ1030" s="341"/>
      <c r="AR1030" s="341"/>
      <c r="AS1030" s="341"/>
      <c r="AT1030" s="341"/>
      <c r="AU1030" s="341"/>
      <c r="AV1030" s="341"/>
      <c r="AW1030" s="341"/>
      <c r="AX1030" s="341"/>
      <c r="AY1030" s="341"/>
      <c r="AZ1030" s="341"/>
      <c r="BA1030" s="353"/>
      <c r="BB1030" s="397"/>
      <c r="BC1030"/>
      <c r="BD1030"/>
      <c r="BE1030"/>
      <c r="BF1030"/>
      <c r="BG1030"/>
      <c r="BH1030"/>
      <c r="BI1030"/>
      <c r="BJ1030"/>
      <c r="BK1030"/>
      <c r="BL1030"/>
      <c r="BM1030"/>
      <c r="BN1030"/>
      <c r="BO1030"/>
      <c r="BP1030"/>
      <c r="BQ1030"/>
      <c r="BR1030"/>
      <c r="BS1030"/>
      <c r="BT1030"/>
      <c r="BU1030"/>
      <c r="BV1030"/>
      <c r="BW1030"/>
      <c r="BX1030"/>
      <c r="BY1030" s="353"/>
      <c r="BZ1030" s="354"/>
      <c r="CA1030" s="354"/>
      <c r="CB1030" s="354"/>
      <c r="CC1030" s="354"/>
      <c r="CD1030" s="354"/>
      <c r="CE1030" s="354"/>
      <c r="CF1030" s="354"/>
      <c r="CG1030" s="354"/>
      <c r="CH1030" s="354"/>
      <c r="CI1030" s="354"/>
      <c r="CJ1030" s="354"/>
      <c r="CK1030" s="354"/>
      <c r="CL1030" s="354"/>
      <c r="CM1030" s="354"/>
      <c r="CN1030" s="354"/>
      <c r="CO1030" s="354"/>
      <c r="CP1030" s="354"/>
      <c r="CQ1030" s="354"/>
      <c r="CR1030" s="354"/>
      <c r="CS1030" s="354"/>
      <c r="CT1030" s="354"/>
      <c r="CU1030" s="354"/>
      <c r="CV1030" s="354"/>
      <c r="CW1030" s="354"/>
      <c r="CX1030" s="354"/>
      <c r="CY1030" s="354"/>
      <c r="CZ1030" s="354"/>
    </row>
    <row r="1031" s="348" customFormat="true" ht="17.1" customHeight="true" x14ac:dyDescent="0.2">
      <c r="A1031" s="1016" t="s">
        <v>188</v>
      </c>
      <c r="B1031" s="447" t="s">
        <v>189</v>
      </c>
      <c r="C1031" s="448">
        <v>8692</v>
      </c>
      <c r="Z1031" s="341"/>
      <c r="AA1031" s="341"/>
      <c r="AB1031" s="341"/>
      <c r="AC1031" s="341"/>
      <c r="AD1031" s="341"/>
      <c r="AE1031" s="341"/>
      <c r="AF1031" s="341"/>
      <c r="AG1031" s="341"/>
      <c r="AH1031" s="341"/>
      <c r="AI1031" s="341"/>
      <c r="AJ1031" s="341"/>
      <c r="AK1031" s="341"/>
      <c r="AL1031" s="341"/>
      <c r="AM1031" s="341"/>
      <c r="AN1031" s="341"/>
      <c r="AO1031" s="341"/>
      <c r="AP1031" s="341"/>
      <c r="AQ1031" s="341"/>
      <c r="AR1031" s="341"/>
      <c r="AS1031" s="341"/>
      <c r="AT1031" s="341"/>
      <c r="AU1031" s="341"/>
      <c r="AV1031" s="341"/>
      <c r="AW1031" s="341"/>
      <c r="AX1031" s="341"/>
      <c r="AY1031" s="341"/>
      <c r="AZ1031" s="341"/>
      <c r="BA1031" s="353"/>
      <c r="BB1031" s="397"/>
      <c r="BC1031"/>
      <c r="BD1031"/>
      <c r="BE1031"/>
      <c r="BF1031"/>
      <c r="BG1031"/>
      <c r="BH1031"/>
      <c r="BI1031"/>
      <c r="BJ1031"/>
      <c r="BK1031"/>
      <c r="BL1031"/>
      <c r="BM1031"/>
      <c r="BN1031"/>
      <c r="BO1031"/>
      <c r="BP1031"/>
      <c r="BQ1031"/>
      <c r="BR1031"/>
      <c r="BS1031"/>
      <c r="BT1031"/>
      <c r="BU1031"/>
      <c r="BV1031"/>
      <c r="BW1031"/>
      <c r="BX1031"/>
      <c r="BY1031" s="353"/>
      <c r="BZ1031" s="354"/>
      <c r="CA1031" s="354"/>
      <c r="CB1031" s="354"/>
      <c r="CC1031" s="354"/>
      <c r="CD1031" s="354"/>
      <c r="CE1031" s="354"/>
      <c r="CF1031" s="354"/>
      <c r="CG1031" s="354"/>
      <c r="CH1031" s="354"/>
      <c r="CI1031" s="354"/>
      <c r="CJ1031" s="354"/>
      <c r="CK1031" s="354"/>
      <c r="CL1031" s="354"/>
      <c r="CM1031" s="354"/>
      <c r="CN1031" s="354"/>
      <c r="CO1031" s="354"/>
      <c r="CP1031" s="354"/>
      <c r="CQ1031" s="354"/>
      <c r="CR1031" s="354"/>
      <c r="CS1031" s="354"/>
      <c r="CT1031" s="354"/>
      <c r="CU1031" s="354"/>
      <c r="CV1031" s="354"/>
      <c r="CW1031" s="354"/>
      <c r="CX1031" s="354"/>
      <c r="CY1031" s="354"/>
      <c r="CZ1031" s="354"/>
    </row>
    <row r="1032" s="348" customFormat="true" ht="17.1" customHeight="true" x14ac:dyDescent="0.2">
      <c r="A1032" s="1016"/>
      <c r="B1032" s="447" t="s">
        <v>190</v>
      </c>
      <c r="C1032" s="448">
        <v>8265</v>
      </c>
      <c r="Z1032" s="341"/>
      <c r="AA1032" s="341"/>
      <c r="AB1032" s="341"/>
      <c r="AC1032" s="341"/>
      <c r="AD1032" s="341"/>
      <c r="AE1032" s="341"/>
      <c r="AF1032" s="341"/>
      <c r="AG1032" s="341"/>
      <c r="AH1032" s="341"/>
      <c r="AI1032" s="341"/>
      <c r="AJ1032" s="341"/>
      <c r="AK1032" s="341"/>
      <c r="AL1032" s="341"/>
      <c r="AM1032" s="341"/>
      <c r="AN1032" s="341"/>
      <c r="AO1032" s="341"/>
      <c r="AP1032" s="341"/>
      <c r="AQ1032" s="341"/>
      <c r="AR1032" s="341"/>
      <c r="AS1032" s="341"/>
      <c r="AT1032" s="341"/>
      <c r="AU1032" s="341"/>
      <c r="AV1032" s="341"/>
      <c r="AW1032" s="341"/>
      <c r="AX1032" s="341"/>
      <c r="AY1032" s="341"/>
      <c r="AZ1032" s="341"/>
      <c r="BA1032" s="353"/>
      <c r="BB1032" s="397"/>
      <c r="BC1032"/>
      <c r="BD1032"/>
      <c r="BE1032"/>
      <c r="BF1032"/>
      <c r="BG1032"/>
      <c r="BH1032"/>
      <c r="BI1032"/>
      <c r="BJ1032"/>
      <c r="BK1032"/>
      <c r="BL1032"/>
      <c r="BM1032"/>
      <c r="BN1032"/>
      <c r="BO1032"/>
      <c r="BP1032"/>
      <c r="BQ1032"/>
      <c r="BR1032"/>
      <c r="BS1032"/>
      <c r="BT1032"/>
      <c r="BU1032"/>
      <c r="BV1032"/>
      <c r="BW1032"/>
      <c r="BX1032"/>
      <c r="BY1032" s="353"/>
      <c r="BZ1032" s="354"/>
      <c r="CA1032" s="354"/>
      <c r="CB1032" s="354"/>
      <c r="CC1032" s="354"/>
      <c r="CD1032" s="354"/>
      <c r="CE1032" s="354"/>
      <c r="CF1032" s="354"/>
      <c r="CG1032" s="354"/>
      <c r="CH1032" s="354"/>
      <c r="CI1032" s="354"/>
      <c r="CJ1032" s="354"/>
      <c r="CK1032" s="354"/>
      <c r="CL1032" s="354"/>
      <c r="CM1032" s="354"/>
      <c r="CN1032" s="354"/>
      <c r="CO1032" s="354"/>
      <c r="CP1032" s="354"/>
      <c r="CQ1032" s="354"/>
      <c r="CR1032" s="354"/>
      <c r="CS1032" s="354"/>
      <c r="CT1032" s="354"/>
      <c r="CU1032" s="354"/>
      <c r="CV1032" s="354"/>
      <c r="CW1032" s="354"/>
      <c r="CX1032" s="354"/>
      <c r="CY1032" s="354"/>
      <c r="CZ1032" s="354"/>
    </row>
    <row r="1033" s="348" customFormat="true" ht="17.1" customHeight="true" x14ac:dyDescent="0.2">
      <c r="A1033" s="1017"/>
      <c r="B1033" s="449" t="s">
        <v>191</v>
      </c>
      <c r="C1033" s="450">
        <v>0</v>
      </c>
      <c r="Z1033" s="341"/>
      <c r="AA1033" s="341"/>
      <c r="AB1033" s="341"/>
      <c r="AC1033" s="341"/>
      <c r="AD1033" s="341"/>
      <c r="AE1033" s="341"/>
      <c r="AF1033" s="341"/>
      <c r="AG1033" s="341"/>
      <c r="AH1033" s="341"/>
      <c r="AI1033" s="341"/>
      <c r="AJ1033" s="341"/>
      <c r="AK1033" s="341"/>
      <c r="AL1033" s="341"/>
      <c r="AM1033" s="341"/>
      <c r="AN1033" s="341"/>
      <c r="AO1033" s="341"/>
      <c r="AP1033" s="341"/>
      <c r="AQ1033" s="341"/>
      <c r="AR1033" s="341"/>
      <c r="AS1033" s="341"/>
      <c r="AT1033" s="341"/>
      <c r="AU1033" s="341"/>
      <c r="AV1033" s="341"/>
      <c r="AW1033" s="341"/>
      <c r="AX1033" s="341"/>
      <c r="AY1033" s="341"/>
      <c r="AZ1033" s="341"/>
      <c r="BA1033" s="453"/>
      <c r="BB1033" s="323"/>
      <c r="BC1033" s="453"/>
      <c r="BD1033" s="453"/>
      <c r="BE1033" s="453"/>
      <c r="BF1033" s="453"/>
      <c r="BG1033" s="453"/>
      <c r="BH1033" s="453"/>
      <c r="BI1033" s="453"/>
      <c r="BJ1033" s="453"/>
      <c r="BK1033" s="453"/>
      <c r="BL1033" s="453"/>
      <c r="BM1033" s="453"/>
      <c r="BN1033" s="453"/>
      <c r="BO1033" s="453"/>
      <c r="BP1033" s="453"/>
      <c r="BQ1033" s="453"/>
      <c r="BR1033" s="453"/>
      <c r="BS1033" s="453"/>
      <c r="BT1033" s="453"/>
      <c r="BU1033" s="453"/>
      <c r="BV1033" s="453"/>
      <c r="BW1033" s="453"/>
      <c r="BX1033" s="453"/>
      <c r="BY1033" s="453"/>
      <c r="BZ1033" s="341"/>
      <c r="CA1033" s="341"/>
      <c r="CB1033" s="341"/>
      <c r="CC1033" s="341"/>
      <c r="CD1033" s="341"/>
      <c r="CE1033" s="341"/>
      <c r="CF1033" s="341"/>
      <c r="CG1033" s="341"/>
      <c r="CH1033" s="341"/>
      <c r="CI1033" s="341"/>
      <c r="CJ1033" s="341"/>
      <c r="CK1033" s="341"/>
      <c r="CL1033" s="341"/>
      <c r="CM1033" s="341"/>
      <c r="CN1033" s="341"/>
      <c r="CO1033" s="341"/>
      <c r="CP1033" s="341"/>
      <c r="CQ1033" s="341"/>
      <c r="CR1033" s="341"/>
      <c r="CS1033" s="341"/>
      <c r="CT1033" s="341"/>
      <c r="CU1033" s="341"/>
      <c r="CV1033" s="341"/>
      <c r="CW1033" s="341"/>
      <c r="CX1033" s="341"/>
      <c r="CY1033" s="341"/>
      <c r="CZ1033" s="341"/>
    </row>
    <row r="1034" s="348" customFormat="true" ht="12.95" customHeight="true" x14ac:dyDescent="0.2">
      <c r="A1034" s="1022" t="s">
        <v>192</v>
      </c>
      <c r="B1034" s="1022"/>
      <c r="C1034" s="1022"/>
      <c r="Z1034" s="341"/>
      <c r="AA1034" s="341"/>
      <c r="AB1034" s="341"/>
      <c r="AC1034" s="341"/>
      <c r="AD1034" s="341"/>
      <c r="AE1034" s="341"/>
      <c r="AF1034" s="341"/>
      <c r="AG1034" s="341"/>
      <c r="AH1034" s="341"/>
      <c r="AI1034" s="341"/>
      <c r="AJ1034" s="341"/>
      <c r="AK1034" s="341"/>
      <c r="AL1034" s="341"/>
      <c r="AM1034" s="341"/>
      <c r="AN1034" s="341"/>
      <c r="AO1034" s="341"/>
      <c r="AP1034" s="341"/>
      <c r="AQ1034" s="341"/>
      <c r="AR1034" s="341"/>
      <c r="AS1034" s="341"/>
      <c r="AT1034" s="341"/>
      <c r="AU1034" s="341"/>
      <c r="AV1034" s="341"/>
      <c r="AW1034" s="341"/>
      <c r="AX1034" s="341"/>
      <c r="AY1034" s="341"/>
      <c r="AZ1034" s="341"/>
      <c r="BA1034" s="353"/>
      <c r="BB1034" s="397"/>
      <c r="BC1034"/>
      <c r="BD1034"/>
      <c r="BE1034"/>
      <c r="BF1034"/>
      <c r="BG1034"/>
      <c r="BH1034"/>
      <c r="BI1034"/>
      <c r="BJ1034"/>
      <c r="BK1034"/>
      <c r="BL1034"/>
      <c r="BM1034"/>
      <c r="BN1034"/>
      <c r="BO1034"/>
      <c r="BP1034"/>
      <c r="BQ1034"/>
      <c r="BR1034"/>
      <c r="BS1034"/>
      <c r="BT1034"/>
      <c r="BU1034"/>
      <c r="BV1034"/>
      <c r="BW1034"/>
      <c r="BX1034"/>
      <c r="BY1034" s="353"/>
      <c r="BZ1034" s="354"/>
      <c r="CA1034" s="354"/>
      <c r="CB1034" s="354"/>
      <c r="CC1034" s="354"/>
      <c r="CD1034" s="354"/>
      <c r="CE1034" s="354"/>
      <c r="CF1034" s="354"/>
      <c r="CG1034" s="354"/>
      <c r="CH1034" s="354"/>
      <c r="CI1034" s="354"/>
      <c r="CJ1034" s="354"/>
      <c r="CK1034" s="354"/>
      <c r="CL1034" s="354"/>
      <c r="CM1034" s="354"/>
      <c r="CN1034" s="354"/>
      <c r="CO1034" s="354"/>
      <c r="CP1034" s="354"/>
      <c r="CQ1034" s="354"/>
      <c r="CR1034" s="354"/>
      <c r="CS1034" s="354"/>
      <c r="CT1034" s="354"/>
      <c r="CU1034" s="354"/>
      <c r="CV1034" s="354"/>
      <c r="CW1034" s="354"/>
      <c r="CX1034" s="354"/>
      <c r="CY1034" s="354"/>
      <c r="CZ1034" s="354"/>
    </row>
    <row r="1035" s="348" customFormat="true" ht="15" customHeight="true" x14ac:dyDescent="0.2">
      <c r="B1035" s="437"/>
      <c r="Z1035" s="341"/>
      <c r="AA1035" s="341"/>
      <c r="AB1035" s="341"/>
      <c r="AC1035" s="341"/>
      <c r="AD1035" s="341"/>
      <c r="AE1035" s="341"/>
      <c r="AF1035" s="341"/>
      <c r="AG1035" s="341"/>
      <c r="AH1035" s="341"/>
      <c r="AI1035" s="341"/>
      <c r="AJ1035" s="341"/>
      <c r="AK1035" s="341"/>
      <c r="AL1035" s="341"/>
      <c r="AM1035" s="341"/>
      <c r="AN1035" s="341"/>
      <c r="AO1035" s="341"/>
      <c r="AP1035" s="341"/>
      <c r="AQ1035" s="341"/>
      <c r="AR1035" s="341"/>
      <c r="AS1035" s="341"/>
      <c r="AT1035" s="341"/>
      <c r="AU1035" s="341"/>
      <c r="AV1035" s="341"/>
      <c r="AW1035" s="341"/>
      <c r="AX1035" s="341"/>
      <c r="AY1035" s="341"/>
      <c r="AZ1035" s="341"/>
      <c r="BA1035" s="436"/>
      <c r="BB1035" s="366"/>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436"/>
      <c r="BW1035" s="436"/>
      <c r="BX1035" s="436"/>
      <c r="BY1035" s="436"/>
      <c r="BZ1035" s="341"/>
      <c r="CA1035" s="341"/>
      <c r="CB1035" s="341"/>
      <c r="CC1035" s="341"/>
      <c r="CD1035" s="341"/>
      <c r="CE1035" s="341"/>
      <c r="CF1035" s="341"/>
      <c r="CG1035" s="341"/>
      <c r="CH1035" s="341"/>
      <c r="CI1035" s="341"/>
      <c r="CJ1035" s="341"/>
      <c r="CK1035" s="341"/>
      <c r="CL1035" s="341"/>
      <c r="CM1035" s="341"/>
      <c r="CN1035" s="341"/>
      <c r="CO1035" s="341"/>
      <c r="CP1035" s="341"/>
      <c r="CQ1035" s="341"/>
      <c r="CR1035" s="341"/>
      <c r="CS1035" s="341"/>
      <c r="CT1035" s="341"/>
      <c r="CU1035" s="341"/>
      <c r="CV1035" s="341"/>
      <c r="CW1035" s="341"/>
      <c r="CX1035" s="341"/>
      <c r="CY1035" s="341"/>
      <c r="CZ1035" s="341"/>
    </row>
    <row r="1036" ht="15" customHeight="true" x14ac:dyDescent="0.25">
      <c r="A1036" s="398" t="s">
        <v>120</v>
      </c>
      <c r="B1036" s="305" t="s">
        <v>121</v>
      </c>
    </row>
    <row r="1037" ht="15" customHeight="true" x14ac:dyDescent="0.2">
      <c r="A1037" s="399" t="str">
        <f>R15</f>
        <v>..Lower Egypt - Rural</v>
      </c>
      <c r="B1037" s="399" t="e">
        <f>BR122+BR123</f>
        <v>#VALUE!</v>
      </c>
    </row>
    <row r="1038" ht="15" customHeight="true" x14ac:dyDescent="0.2">
      <c r="A1038" s="399" t="str">
        <f>S15</f>
        <v>..Lower Egypt - Urban</v>
      </c>
      <c r="B1038" s="399" t="e">
        <f>BS122+BS123</f>
        <v>#VALUE!</v>
      </c>
    </row>
    <row r="1039" ht="15" customHeight="true" x14ac:dyDescent="0.2">
      <c r="A1039" s="399" t="str">
        <f>T15</f>
        <v>..Upper Egypt - Rural</v>
      </c>
      <c r="B1039" s="399" t="e">
        <f>BT122+BT123</f>
        <v>#VALUE!</v>
      </c>
    </row>
    <row r="1040" ht="15" customHeight="true" x14ac:dyDescent="0.2">
      <c r="A1040" s="399" t="str">
        <f>U15</f>
        <v>..Upper Egypt - Urban</v>
      </c>
      <c r="B1040" s="399" t="e">
        <f>BU122+BU123</f>
        <v>#VALUE!</v>
      </c>
    </row>
    <row r="1041" ht="15" customHeight="true" x14ac:dyDescent="0.2">
      <c r="A1041" s="399" t="str">
        <f>V15</f>
        <v>Frontier Governorates</v>
      </c>
      <c r="B1041" s="399" t="e">
        <f>BV122+BV123</f>
        <v>#VALUE!</v>
      </c>
    </row>
    <row r="1042" ht="15" customHeight="true" x14ac:dyDescent="0.2">
      <c r="A1042" s="399" t="str">
        <f>W15</f>
        <v>Lower Egypt</v>
      </c>
      <c r="B1042" s="399" t="e">
        <f>BW122+BW123</f>
        <v>#VALUE!</v>
      </c>
    </row>
    <row r="1043" ht="15" customHeight="true" x14ac:dyDescent="0.2">
      <c r="A1043" s="399" t="str">
        <f>X15</f>
        <v>Upper Egypt</v>
      </c>
      <c r="B1043" s="399" t="e">
        <f>BX122+XR123</f>
        <v>#VALUE!</v>
      </c>
    </row>
    <row r="1044" ht="15" customHeight="true" x14ac:dyDescent="0.2">
      <c r="A1044" s="399" t="str">
        <f>Y15</f>
        <v>Urban Governorates</v>
      </c>
      <c r="B1044" s="399" t="e">
        <f>BY122+BY123</f>
        <v>#VALUE!</v>
      </c>
    </row>
    <row r="1045" ht="15" customHeight="true" x14ac:dyDescent="0.2">
      <c r="A1045" s="399">
        <f>Z15</f>
        <v>0</v>
      </c>
      <c r="B1045" s="399">
        <f>BZ122+BZ123</f>
        <v>0</v>
      </c>
    </row>
    <row r="1046" ht="15" customHeight="true" x14ac:dyDescent="0.2">
      <c r="A1046" s="366">
        <f>AA15</f>
        <v>0</v>
      </c>
      <c r="B1046" s="399">
        <f>CA122+CA123</f>
        <v>0</v>
      </c>
    </row>
    <row r="1047" ht="15" customHeight="true" x14ac:dyDescent="0.2">
      <c r="A1047" s="366">
        <f>AB15</f>
        <v>0</v>
      </c>
      <c r="B1047" s="399">
        <f>CB122+CB123</f>
        <v>0</v>
      </c>
    </row>
    <row r="1048" ht="15" customHeight="true" x14ac:dyDescent="0.2">
      <c r="A1048" s="366">
        <f>AC15</f>
        <v>0</v>
      </c>
      <c r="B1048" s="399">
        <f>CC122+CC123</f>
        <v>0</v>
      </c>
    </row>
    <row r="1049" ht="15" customHeight="true" x14ac:dyDescent="0.2">
      <c r="A1049" s="366">
        <f>AD15</f>
        <v>0</v>
      </c>
      <c r="B1049" s="399">
        <f>CD122+CD123</f>
        <v>0</v>
      </c>
    </row>
    <row r="1050" ht="15" customHeight="true" x14ac:dyDescent="0.2">
      <c r="A1050" s="366">
        <f>AE15</f>
        <v>0</v>
      </c>
      <c r="B1050" s="399">
        <f>CE122+CE123</f>
        <v>0</v>
      </c>
    </row>
    <row r="1051" ht="15" customHeight="true" x14ac:dyDescent="0.2">
      <c r="A1051" s="366">
        <f>AF15</f>
        <v>0</v>
      </c>
      <c r="B1051" s="399">
        <f>CF122+CF123</f>
        <v>0</v>
      </c>
    </row>
    <row r="1052" ht="15" customHeight="true" x14ac:dyDescent="0.2">
      <c r="A1052" s="366">
        <f>AG15</f>
        <v>0</v>
      </c>
      <c r="B1052" s="399">
        <f>CG122+CG123</f>
        <v>0</v>
      </c>
    </row>
    <row r="1053" ht="15" customHeight="true" x14ac:dyDescent="0.2">
      <c r="A1053" s="366">
        <f>AH15</f>
        <v>0</v>
      </c>
      <c r="B1053" s="399">
        <f>CH122+CH123</f>
        <v>0</v>
      </c>
    </row>
    <row r="1054" ht="15" customHeight="true" x14ac:dyDescent="0.2">
      <c r="A1054" s="366">
        <f>AI15</f>
        <v>0</v>
      </c>
      <c r="B1054" s="399">
        <f>CI122+CI123</f>
        <v>0</v>
      </c>
    </row>
    <row r="1055" ht="15" customHeight="true" x14ac:dyDescent="0.2">
      <c r="A1055" s="366">
        <f>AJ15</f>
        <v>0</v>
      </c>
      <c r="B1055" s="399">
        <f>CJ122+CJ123</f>
        <v>0</v>
      </c>
    </row>
    <row r="1056" ht="15" customHeight="true" x14ac:dyDescent="0.2">
      <c r="A1056" s="366">
        <f>AK15</f>
        <v>0</v>
      </c>
      <c r="B1056" s="399">
        <f>CK122+CK123</f>
        <v>0</v>
      </c>
    </row>
    <row r="1057" ht="15" customHeight="true" x14ac:dyDescent="0.2">
      <c r="A1057" s="366">
        <f>AL15</f>
        <v>0</v>
      </c>
      <c r="B1057" s="399">
        <f>CL122+CL123</f>
        <v>0</v>
      </c>
    </row>
    <row r="1058" ht="15" customHeight="true" x14ac:dyDescent="0.2">
      <c r="A1058" s="366">
        <f>AM15</f>
        <v>0</v>
      </c>
      <c r="B1058" s="399">
        <f>CM122+CM123</f>
        <v>0</v>
      </c>
    </row>
    <row r="1059" ht="15" customHeight="true" x14ac:dyDescent="0.2">
      <c r="A1059" s="366">
        <f>AN15</f>
        <v>0</v>
      </c>
      <c r="B1059" s="399">
        <f>CN122+CN123</f>
        <v>0</v>
      </c>
    </row>
    <row r="1060" ht="15" customHeight="true" x14ac:dyDescent="0.2">
      <c r="A1060" s="366">
        <f>AO15</f>
        <v>0</v>
      </c>
      <c r="B1060" s="399">
        <f>CO122+CO123</f>
        <v>0</v>
      </c>
    </row>
    <row r="1061" ht="15" customHeight="true" x14ac:dyDescent="0.2">
      <c r="A1061" s="366">
        <f>AP15</f>
        <v>0</v>
      </c>
      <c r="B1061" s="399">
        <f>CP122+CP123</f>
        <v>0</v>
      </c>
    </row>
    <row r="1062" ht="15" customHeight="true" x14ac:dyDescent="0.2">
      <c r="A1062" s="366">
        <f>AQ15</f>
        <v>0</v>
      </c>
      <c r="B1062" s="399">
        <f>CQ122+CQ123</f>
        <v>0</v>
      </c>
    </row>
    <row r="1063" ht="15" customHeight="true" x14ac:dyDescent="0.2">
      <c r="A1063" s="366">
        <f>AR15</f>
        <v>0</v>
      </c>
      <c r="B1063" s="399">
        <f>CR122+CR123</f>
        <v>0</v>
      </c>
    </row>
    <row r="1064" ht="15" customHeight="true" x14ac:dyDescent="0.2">
      <c r="A1064" s="366">
        <f>AS15</f>
        <v>0</v>
      </c>
      <c r="B1064" s="399">
        <f>CS122+CS123</f>
        <v>0</v>
      </c>
    </row>
    <row r="1065" ht="15" customHeight="true" x14ac:dyDescent="0.2">
      <c r="A1065" s="366">
        <f>AT15</f>
        <v>0</v>
      </c>
      <c r="B1065" s="399">
        <f>CT122+CT123</f>
        <v>0</v>
      </c>
    </row>
    <row r="1066" ht="15" customHeight="true" x14ac:dyDescent="0.2">
      <c r="A1066" s="366">
        <f>AU15</f>
        <v>0</v>
      </c>
      <c r="B1066" s="399">
        <f>CU122+CU123</f>
        <v>0</v>
      </c>
    </row>
    <row r="1067" ht="15" customHeight="true" x14ac:dyDescent="0.2">
      <c r="A1067" s="366">
        <f>AV15</f>
        <v>0</v>
      </c>
      <c r="B1067" s="399">
        <f>CV122+CV123</f>
        <v>0</v>
      </c>
    </row>
    <row r="1068" ht="15" customHeight="true" x14ac:dyDescent="0.2">
      <c r="A1068" s="366">
        <f>AW15</f>
        <v>0</v>
      </c>
      <c r="B1068" s="399">
        <f>CW122+CW123</f>
        <v>0</v>
      </c>
    </row>
    <row r="1069" ht="15" customHeight="true" x14ac:dyDescent="0.2">
      <c r="A1069" s="366">
        <f>AX15</f>
        <v>0</v>
      </c>
      <c r="B1069" s="399">
        <f>CX122+CX123</f>
        <v>0</v>
      </c>
    </row>
    <row r="1070" ht="15" customHeight="true" x14ac:dyDescent="0.2">
      <c r="A1070" s="366">
        <f>AY15</f>
        <v>0</v>
      </c>
      <c r="B1070" s="399">
        <f>CY122+CY123</f>
        <v>0</v>
      </c>
    </row>
    <row r="1071" ht="15" customHeight="true" x14ac:dyDescent="0.2">
      <c r="A1071" s="366"/>
      <c r="B1071" s="399"/>
    </row>
    <row r="1072" ht="15" customHeight="true" x14ac:dyDescent="0.2">
      <c r="A1072" s="399">
        <f>34-COUNTIF(A1037:A1071,"0")</f>
        <v>8</v>
      </c>
      <c r="B1072" s="366" t="s">
        <v>136</v>
      </c>
    </row>
    <row r="1100" s="341" customFormat="true" ht="17.1" customHeight="true" x14ac:dyDescent="0.2">
      <c r="A1100" s="847"/>
      <c r="B1100" s="837"/>
      <c r="BA1100" s="436"/>
      <c r="BB1100" s="366"/>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c r="BV1100" s="436"/>
      <c r="BW1100" s="436"/>
      <c r="BX1100" s="436"/>
      <c r="BY1100" s="436"/>
    </row>
    <row r="1101" s="341" customFormat="true" ht="17.1" customHeight="true" x14ac:dyDescent="0.2">
      <c r="A1101" s="848"/>
      <c r="B1101" s="838"/>
      <c r="BA1101" s="436"/>
      <c r="BB1101" s="366"/>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c r="BV1101" s="436"/>
      <c r="BW1101" s="436"/>
      <c r="BX1101" s="436"/>
      <c r="BY1101" s="436"/>
    </row>
    <row r="1102" s="341" customFormat="true" ht="15" customHeight="true" x14ac:dyDescent="0.2">
      <c r="BA1102" s="436"/>
      <c r="BB1102" s="366"/>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c r="BV1102" s="436"/>
      <c r="BW1102" s="436"/>
      <c r="BX1102" s="436"/>
      <c r="BY1102" s="436"/>
    </row>
    <row r="1103" s="341" customFormat="true" ht="15" customHeight="true" x14ac:dyDescent="0.2">
      <c r="BA1103" s="436"/>
      <c r="BB1103" s="366"/>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c r="BV1103" s="436"/>
      <c r="BW1103" s="436"/>
      <c r="BX1103" s="436"/>
      <c r="BY1103" s="436"/>
    </row>
    <row r="1104" s="341" customFormat="true" ht="15" customHeight="true" x14ac:dyDescent="0.2">
      <c r="BA1104" s="436"/>
      <c r="BB1104" s="366"/>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c r="BV1104" s="436"/>
      <c r="BW1104" s="436"/>
      <c r="BX1104" s="436"/>
      <c r="BY1104" s="436"/>
    </row>
    <row r="1105" s="341" customFormat="true" ht="15" customHeight="true" x14ac:dyDescent="0.2">
      <c r="BA1105" s="436"/>
      <c r="BB1105" s="366"/>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c r="BV1105" s="436"/>
      <c r="BW1105" s="436"/>
      <c r="BX1105" s="436"/>
      <c r="BY1105" s="436"/>
    </row>
    <row r="1106" s="341" customFormat="true" ht="15" customHeight="true" x14ac:dyDescent="0.2">
      <c r="BA1106" s="436"/>
      <c r="BB1106" s="366"/>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c r="BV1106" s="436"/>
      <c r="BW1106" s="436"/>
      <c r="BX1106" s="436"/>
      <c r="BY1106" s="436"/>
    </row>
    <row r="1107" s="341" customFormat="true" ht="15" customHeight="true" x14ac:dyDescent="0.2">
      <c r="BA1107" s="436"/>
      <c r="BB1107" s="366"/>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c r="BV1107" s="436"/>
      <c r="BW1107" s="436"/>
      <c r="BX1107" s="436"/>
      <c r="BY1107" s="436"/>
    </row>
    <row r="1108" s="341" customFormat="true" ht="15" customHeight="true" x14ac:dyDescent="0.2">
      <c r="BA1108" s="436"/>
      <c r="BB1108" s="366"/>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c r="BV1108" s="436"/>
      <c r="BW1108" s="436"/>
      <c r="BX1108" s="436"/>
      <c r="BY1108" s="436"/>
    </row>
    <row r="1109" s="341" customFormat="true" ht="15" customHeight="true" x14ac:dyDescent="0.2">
      <c r="BA1109" s="436"/>
      <c r="BB1109" s="366"/>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c r="BV1109" s="436"/>
      <c r="BW1109" s="436"/>
      <c r="BX1109" s="436"/>
      <c r="BY1109" s="436"/>
    </row>
    <row r="1110" s="341" customFormat="true" ht="15" customHeight="true" x14ac:dyDescent="0.2">
      <c r="BA1110" s="436"/>
      <c r="BB1110" s="366"/>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c r="BV1110" s="436"/>
      <c r="BW1110" s="436"/>
      <c r="BX1110" s="436"/>
      <c r="BY1110" s="436"/>
    </row>
    <row r="1111" s="341" customFormat="true" ht="15" customHeight="true" x14ac:dyDescent="0.2">
      <c r="BA1111" s="436"/>
      <c r="BB1111" s="366"/>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c r="BV1111" s="436"/>
      <c r="BW1111" s="436"/>
      <c r="BX1111" s="436"/>
      <c r="BY1111" s="436"/>
    </row>
    <row r="1112" s="341" customFormat="true" ht="15" customHeight="true" x14ac:dyDescent="0.2">
      <c r="BA1112" s="436"/>
      <c r="BB1112" s="366"/>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c r="BV1112" s="436"/>
      <c r="BW1112" s="436"/>
      <c r="BX1112" s="436"/>
      <c r="BY1112" s="436"/>
    </row>
    <row r="1113" s="341" customFormat="true" ht="15" customHeight="true" x14ac:dyDescent="0.2">
      <c r="BA1113" s="436"/>
      <c r="BB1113" s="366"/>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c r="BV1113" s="436"/>
      <c r="BW1113" s="436"/>
      <c r="BX1113" s="436"/>
      <c r="BY1113" s="436"/>
    </row>
    <row r="1114" s="341" customFormat="true" ht="17.1" customHeight="true" x14ac:dyDescent="0.2">
      <c r="A1114" s="848"/>
      <c r="B1114" s="838"/>
      <c r="C1114" s="839"/>
      <c r="D1114" s="839"/>
      <c r="E1114" s="839"/>
      <c r="F1114" s="839"/>
      <c r="G1114" s="839"/>
      <c r="H1114" s="839"/>
      <c r="I1114" s="839"/>
      <c r="J1114" s="839"/>
      <c r="K1114" s="839"/>
      <c r="L1114" s="839"/>
      <c r="M1114" s="839"/>
      <c r="N1114" s="839"/>
      <c r="O1114" s="839"/>
      <c r="P1114" s="839"/>
      <c r="Q1114" s="839"/>
      <c r="R1114" s="839"/>
      <c r="S1114" s="839"/>
      <c r="T1114" s="839"/>
      <c r="U1114" s="839"/>
      <c r="V1114" s="839"/>
      <c r="W1114" s="839"/>
      <c r="X1114" s="839"/>
      <c r="Y1114" s="839"/>
      <c r="BA1114" s="436"/>
      <c r="BB1114" s="366"/>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c r="BV1114" s="436"/>
      <c r="BW1114" s="436"/>
      <c r="BX1114" s="436"/>
      <c r="BY1114" s="436"/>
    </row>
    <row r="1115" s="341" customFormat="true" ht="17.1" customHeight="true" x14ac:dyDescent="0.2">
      <c r="A1115" s="848"/>
      <c r="B1115" s="838"/>
      <c r="C1115" s="839"/>
      <c r="D1115" s="839"/>
      <c r="E1115" s="839"/>
      <c r="F1115" s="839"/>
      <c r="G1115" s="839"/>
      <c r="H1115" s="839"/>
      <c r="I1115" s="839"/>
      <c r="J1115" s="839"/>
      <c r="K1115" s="839"/>
      <c r="L1115" s="839"/>
      <c r="M1115" s="839"/>
      <c r="N1115" s="839"/>
      <c r="O1115" s="839"/>
      <c r="P1115" s="839"/>
      <c r="Q1115" s="839"/>
      <c r="R1115" s="839"/>
      <c r="S1115" s="839"/>
      <c r="T1115" s="839"/>
      <c r="U1115" s="839"/>
      <c r="V1115" s="839"/>
      <c r="W1115" s="839"/>
      <c r="X1115" s="839"/>
      <c r="Y1115" s="839"/>
      <c r="BA1115" s="436"/>
      <c r="BB1115" s="366"/>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c r="BV1115" s="436"/>
      <c r="BW1115" s="436"/>
      <c r="BX1115" s="436"/>
      <c r="BY1115" s="436"/>
    </row>
    <row r="1116" s="341" customFormat="true" ht="17.1" customHeight="true" x14ac:dyDescent="0.2">
      <c r="A1116" s="848"/>
      <c r="B1116" s="838"/>
      <c r="C1116" s="839"/>
      <c r="D1116" s="839"/>
      <c r="E1116" s="839"/>
      <c r="F1116" s="839"/>
      <c r="G1116" s="839"/>
      <c r="H1116" s="839"/>
      <c r="I1116" s="839"/>
      <c r="J1116" s="839"/>
      <c r="K1116" s="839"/>
      <c r="L1116" s="839"/>
      <c r="M1116" s="839"/>
      <c r="N1116" s="839"/>
      <c r="O1116" s="839"/>
      <c r="P1116" s="839"/>
      <c r="Q1116" s="839"/>
      <c r="R1116" s="839"/>
      <c r="S1116" s="839"/>
      <c r="T1116" s="839"/>
      <c r="U1116" s="839"/>
      <c r="V1116" s="839"/>
      <c r="W1116" s="839"/>
      <c r="X1116" s="839"/>
      <c r="Y1116" s="839"/>
      <c r="BA1116" s="436"/>
      <c r="BB1116" s="366"/>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c r="BV1116" s="436"/>
      <c r="BW1116" s="436"/>
      <c r="BX1116" s="436"/>
      <c r="BY1116" s="436"/>
    </row>
    <row r="1117" s="341" customFormat="true" ht="17.1" customHeight="true" x14ac:dyDescent="0.2">
      <c r="A1117" s="849"/>
      <c r="B1117" s="840"/>
      <c r="C1117" s="841"/>
      <c r="D1117" s="841"/>
      <c r="E1117" s="841"/>
      <c r="F1117" s="841"/>
      <c r="G1117" s="841"/>
      <c r="H1117" s="841"/>
      <c r="I1117" s="841"/>
      <c r="J1117" s="841"/>
      <c r="K1117" s="841"/>
      <c r="L1117" s="841"/>
      <c r="M1117" s="841"/>
      <c r="N1117" s="841"/>
      <c r="O1117" s="841"/>
      <c r="P1117" s="841"/>
      <c r="Q1117" s="841"/>
      <c r="R1117" s="841"/>
      <c r="S1117" s="841"/>
      <c r="T1117" s="841"/>
      <c r="U1117" s="841"/>
      <c r="V1117" s="841"/>
      <c r="W1117" s="841"/>
      <c r="X1117" s="841"/>
      <c r="Y1117" s="841"/>
      <c r="BA1117" s="436"/>
      <c r="BB1117" s="366"/>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c r="BV1117" s="436"/>
      <c r="BW1117" s="436"/>
      <c r="BX1117" s="436"/>
      <c r="BY1117" s="436"/>
    </row>
    <row r="1118" s="341" customFormat="true" ht="15" customHeight="true" x14ac:dyDescent="0.2">
      <c r="BA1118" s="436"/>
      <c r="BB1118" s="366"/>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c r="BV1118" s="436"/>
      <c r="BW1118" s="436"/>
      <c r="BX1118" s="436"/>
      <c r="BY1118" s="436"/>
    </row>
    <row r="1119" s="341" customFormat="true" ht="15" customHeight="true" x14ac:dyDescent="0.2">
      <c r="BA1119" s="436"/>
      <c r="BB1119" s="366"/>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c r="BV1119" s="436"/>
      <c r="BW1119" s="436"/>
      <c r="BX1119" s="436"/>
      <c r="BY1119" s="436"/>
    </row>
    <row r="1120" s="341" customFormat="true" ht="15" customHeight="true" x14ac:dyDescent="0.2">
      <c r="BA1120" s="436"/>
      <c r="BB1120" s="366"/>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c r="BV1120" s="436"/>
      <c r="BW1120" s="436"/>
      <c r="BX1120" s="436"/>
      <c r="BY1120" s="436"/>
    </row>
    <row r="1121" s="341" customFormat="true" ht="15" customHeight="true" x14ac:dyDescent="0.2">
      <c r="BA1121" s="436"/>
      <c r="BB1121" s="366"/>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c r="BV1121" s="436"/>
      <c r="BW1121" s="436"/>
      <c r="BX1121" s="436"/>
      <c r="BY1121" s="436"/>
    </row>
    <row r="1122" s="341" customFormat="true" ht="15" customHeight="true" x14ac:dyDescent="0.2">
      <c r="BA1122" s="436"/>
      <c r="BB1122" s="366"/>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c r="BV1122" s="436"/>
      <c r="BW1122" s="436"/>
      <c r="BX1122" s="436"/>
      <c r="BY1122" s="436"/>
    </row>
    <row r="1123" s="341" customFormat="true" ht="15" customHeight="true" x14ac:dyDescent="0.2">
      <c r="BA1123" s="436"/>
      <c r="BB1123" s="366"/>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c r="BV1123" s="436"/>
      <c r="BW1123" s="436"/>
      <c r="BX1123" s="436"/>
      <c r="BY1123" s="436"/>
    </row>
    <row r="1124" s="341" customFormat="true" ht="15" customHeight="true" x14ac:dyDescent="0.2">
      <c r="BA1124" s="436"/>
      <c r="BB1124" s="366"/>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c r="BV1124" s="436"/>
      <c r="BW1124" s="436"/>
      <c r="BX1124" s="436"/>
      <c r="BY1124" s="436"/>
    </row>
    <row r="1125" s="341" customFormat="true" ht="15" customHeight="true" x14ac:dyDescent="0.2">
      <c r="BA1125" s="436"/>
      <c r="BB1125" s="366"/>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c r="BV1125" s="436"/>
      <c r="BW1125" s="436"/>
      <c r="BX1125" s="436"/>
      <c r="BY1125" s="436"/>
    </row>
    <row r="1126" s="341" customFormat="true" ht="15" customHeight="true" x14ac:dyDescent="0.2">
      <c r="BA1126" s="436"/>
      <c r="BB1126" s="366"/>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c r="BV1126" s="436"/>
      <c r="BW1126" s="436"/>
      <c r="BX1126" s="436"/>
      <c r="BY1126" s="436"/>
    </row>
    <row r="1127" s="341" customFormat="true" ht="15" customHeight="true" x14ac:dyDescent="0.2">
      <c r="BA1127" s="436"/>
      <c r="BB1127" s="366"/>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c r="BV1127" s="436"/>
      <c r="BW1127" s="436"/>
      <c r="BX1127" s="436"/>
      <c r="BY1127" s="436"/>
    </row>
    <row r="1128" s="341" customFormat="true" ht="15" customHeight="true" x14ac:dyDescent="0.2">
      <c r="BA1128" s="436"/>
      <c r="BB1128" s="366"/>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c r="BV1128" s="436"/>
      <c r="BW1128" s="436"/>
      <c r="BX1128" s="436"/>
      <c r="BY1128" s="436"/>
    </row>
    <row r="1129" s="341" customFormat="true" ht="15" customHeight="true" x14ac:dyDescent="0.2">
      <c r="BA1129" s="436"/>
      <c r="BB1129" s="366"/>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c r="BV1129" s="436"/>
      <c r="BW1129" s="436"/>
      <c r="BX1129" s="436"/>
      <c r="BY1129" s="436"/>
    </row>
    <row r="1130" s="341" customFormat="true" ht="15" customHeight="true" x14ac:dyDescent="0.2">
      <c r="BA1130" s="436"/>
      <c r="BB1130" s="366"/>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c r="BV1130" s="436"/>
      <c r="BW1130" s="436"/>
      <c r="BX1130" s="436"/>
      <c r="BY1130" s="436"/>
    </row>
    <row r="1131" s="341" customFormat="true" ht="15" customHeight="true" x14ac:dyDescent="0.2">
      <c r="BA1131" s="436"/>
      <c r="BB1131" s="366"/>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c r="BV1131" s="436"/>
      <c r="BW1131" s="436"/>
      <c r="BX1131" s="436"/>
      <c r="BY1131" s="436"/>
    </row>
    <row r="1132" s="341" customFormat="true" ht="15" customHeight="true" x14ac:dyDescent="0.2">
      <c r="BA1132" s="436"/>
      <c r="BB1132" s="366"/>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c r="BV1132" s="436"/>
      <c r="BW1132" s="436"/>
      <c r="BX1132" s="436"/>
      <c r="BY1132" s="436"/>
    </row>
    <row r="1133" s="341" customFormat="true" ht="15" customHeight="true" x14ac:dyDescent="0.2">
      <c r="BA1133" s="436"/>
      <c r="BB1133" s="366"/>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c r="BV1133" s="436"/>
      <c r="BW1133" s="436"/>
      <c r="BX1133" s="436"/>
      <c r="BY1133" s="436"/>
    </row>
    <row r="1134" s="341" customFormat="true" ht="15" customHeight="true" x14ac:dyDescent="0.2">
      <c r="BA1134" s="436"/>
      <c r="BB1134" s="366"/>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c r="BV1134" s="436"/>
      <c r="BW1134" s="436"/>
      <c r="BX1134" s="436"/>
      <c r="BY1134" s="436"/>
    </row>
    <row r="1135" s="341" customFormat="true" ht="15" customHeight="true" x14ac:dyDescent="0.2">
      <c r="BA1135" s="436"/>
      <c r="BB1135" s="366"/>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c r="BV1135" s="436"/>
      <c r="BW1135" s="436"/>
      <c r="BX1135" s="436"/>
      <c r="BY1135" s="436"/>
    </row>
    <row r="1136" s="341" customFormat="true" ht="15" customHeight="true" x14ac:dyDescent="0.2">
      <c r="BA1136" s="436"/>
      <c r="BB1136" s="366"/>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c r="BV1136" s="436"/>
      <c r="BW1136" s="436"/>
      <c r="BX1136" s="436"/>
      <c r="BY1136" s="436"/>
    </row>
    <row r="1137" s="341" customFormat="true" ht="15" customHeight="true" x14ac:dyDescent="0.2">
      <c r="BA1137" s="436"/>
      <c r="BB1137" s="366"/>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c r="BV1137" s="436"/>
      <c r="BW1137" s="436"/>
      <c r="BX1137" s="436"/>
      <c r="BY1137" s="436"/>
    </row>
    <row r="1138" s="341" customFormat="true" ht="15" customHeight="true" x14ac:dyDescent="0.2">
      <c r="BA1138" s="436"/>
      <c r="BB1138" s="366"/>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c r="BV1138" s="436"/>
      <c r="BW1138" s="436"/>
      <c r="BX1138" s="436"/>
      <c r="BY1138" s="436"/>
    </row>
    <row r="1139" s="341" customFormat="true" ht="15" customHeight="true" x14ac:dyDescent="0.2">
      <c r="BA1139" s="436"/>
      <c r="BB1139" s="366"/>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c r="BV1139" s="436"/>
      <c r="BW1139" s="436"/>
      <c r="BX1139" s="436"/>
      <c r="BY1139" s="436"/>
    </row>
    <row r="1140" s="341" customFormat="true" ht="15" customHeight="true" x14ac:dyDescent="0.2">
      <c r="BA1140" s="436"/>
      <c r="BB1140" s="366"/>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c r="BV1140" s="436"/>
      <c r="BW1140" s="436"/>
      <c r="BX1140" s="436"/>
      <c r="BY1140" s="436"/>
    </row>
    <row r="1141" s="341" customFormat="true" ht="15" customHeight="true" x14ac:dyDescent="0.2">
      <c r="BA1141" s="436"/>
      <c r="BB1141" s="366"/>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c r="BV1141" s="436"/>
      <c r="BW1141" s="436"/>
      <c r="BX1141" s="436"/>
      <c r="BY1141" s="436"/>
    </row>
    <row r="1142" s="341" customFormat="true" ht="15" customHeight="true" x14ac:dyDescent="0.2">
      <c r="BA1142" s="436"/>
      <c r="BB1142" s="366"/>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c r="BV1142" s="436"/>
      <c r="BW1142" s="436"/>
      <c r="BX1142" s="436"/>
      <c r="BY1142" s="436"/>
    </row>
    <row r="1143" s="341" customFormat="true" ht="15" customHeight="true" x14ac:dyDescent="0.2">
      <c r="BA1143" s="436"/>
      <c r="BB1143" s="366"/>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c r="BV1143" s="436"/>
      <c r="BW1143" s="436"/>
      <c r="BX1143" s="436"/>
      <c r="BY1143" s="436"/>
    </row>
    <row r="1144" s="341" customFormat="true" ht="15" customHeight="true" x14ac:dyDescent="0.2">
      <c r="BA1144" s="436"/>
      <c r="BB1144" s="366"/>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c r="BV1144" s="436"/>
      <c r="BW1144" s="436"/>
      <c r="BX1144" s="436"/>
      <c r="BY1144" s="436"/>
    </row>
    <row r="1145" s="341" customFormat="true" ht="15" customHeight="true" x14ac:dyDescent="0.2">
      <c r="BA1145" s="436"/>
      <c r="BB1145" s="366"/>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c r="BV1145" s="436"/>
      <c r="BW1145" s="436"/>
      <c r="BX1145" s="436"/>
      <c r="BY1145" s="436"/>
    </row>
    <row r="1146" s="341" customFormat="true" ht="15" customHeight="true" x14ac:dyDescent="0.2">
      <c r="BA1146" s="436"/>
      <c r="BB1146" s="366"/>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c r="BV1146" s="436"/>
      <c r="BW1146" s="436"/>
      <c r="BX1146" s="436"/>
      <c r="BY1146" s="436"/>
    </row>
    <row r="1147" s="341" customFormat="true" ht="15" customHeight="true" x14ac:dyDescent="0.2">
      <c r="BA1147" s="436"/>
      <c r="BB1147" s="366"/>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c r="BV1147" s="436"/>
      <c r="BW1147" s="436"/>
      <c r="BX1147" s="436"/>
      <c r="BY1147" s="436"/>
    </row>
    <row r="1148" s="341" customFormat="true" ht="15" customHeight="true" x14ac:dyDescent="0.2">
      <c r="BA1148" s="436"/>
      <c r="BB1148" s="366"/>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c r="BV1148" s="436"/>
      <c r="BW1148" s="436"/>
      <c r="BX1148" s="436"/>
      <c r="BY1148" s="436"/>
    </row>
    <row r="1149" s="341" customFormat="true" ht="15" customHeight="true" x14ac:dyDescent="0.2">
      <c r="BA1149" s="436"/>
      <c r="BB1149" s="366"/>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c r="BV1149" s="436"/>
      <c r="BW1149" s="436"/>
      <c r="BX1149" s="436"/>
      <c r="BY1149" s="436"/>
    </row>
    <row r="1150" s="341" customFormat="true" ht="15" customHeight="true" x14ac:dyDescent="0.2">
      <c r="BA1150" s="436"/>
      <c r="BB1150" s="366"/>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c r="BV1150" s="436"/>
      <c r="BW1150" s="436"/>
      <c r="BX1150" s="436"/>
      <c r="BY1150" s="436"/>
    </row>
    <row r="1151" s="341" customFormat="true" ht="15" customHeight="true" x14ac:dyDescent="0.2">
      <c r="BA1151" s="436"/>
      <c r="BB1151" s="366"/>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c r="BV1151" s="436"/>
      <c r="BW1151" s="436"/>
      <c r="BX1151" s="436"/>
      <c r="BY1151" s="436"/>
    </row>
    <row r="1152" s="341" customFormat="true" ht="15" customHeight="true" x14ac:dyDescent="0.2">
      <c r="BA1152" s="436"/>
      <c r="BB1152" s="366"/>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c r="BV1152" s="436"/>
      <c r="BW1152" s="436"/>
      <c r="BX1152" s="436"/>
      <c r="BY1152" s="436"/>
    </row>
    <row r="1153" s="341" customFormat="true" ht="15" customHeight="true" x14ac:dyDescent="0.2">
      <c r="BA1153" s="436"/>
      <c r="BB1153" s="366"/>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c r="BV1153" s="436"/>
      <c r="BW1153" s="436"/>
      <c r="BX1153" s="436"/>
      <c r="BY1153" s="436"/>
    </row>
    <row r="1154" s="341" customFormat="true" ht="15" customHeight="true" x14ac:dyDescent="0.2">
      <c r="BA1154" s="436"/>
      <c r="BB1154" s="366"/>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c r="BV1154" s="436"/>
      <c r="BW1154" s="436"/>
      <c r="BX1154" s="436"/>
      <c r="BY1154" s="436"/>
    </row>
    <row r="1155" s="341" customFormat="true" ht="15" customHeight="true" x14ac:dyDescent="0.2">
      <c r="BA1155" s="436"/>
      <c r="BB1155" s="366"/>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c r="BV1155" s="436"/>
      <c r="BW1155" s="436"/>
      <c r="BX1155" s="436"/>
      <c r="BY1155" s="436"/>
    </row>
    <row r="1156" s="341" customFormat="true" ht="15" customHeight="true" x14ac:dyDescent="0.2">
      <c r="BA1156" s="436"/>
      <c r="BB1156" s="366"/>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c r="BV1156" s="436"/>
      <c r="BW1156" s="436"/>
      <c r="BX1156" s="436"/>
      <c r="BY1156" s="436"/>
    </row>
    <row r="1157" s="341" customFormat="true" ht="15" customHeight="true" x14ac:dyDescent="0.2">
      <c r="BA1157" s="436"/>
      <c r="BB1157" s="366"/>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c r="BV1157" s="436"/>
      <c r="BW1157" s="436"/>
      <c r="BX1157" s="436"/>
      <c r="BY1157" s="436"/>
    </row>
    <row r="1158" s="341" customFormat="true" ht="15" customHeight="true" x14ac:dyDescent="0.2">
      <c r="BA1158" s="436"/>
      <c r="BB1158" s="366"/>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c r="BV1158" s="436"/>
      <c r="BW1158" s="436"/>
      <c r="BX1158" s="436"/>
      <c r="BY1158" s="436"/>
    </row>
    <row r="1159" s="341" customFormat="true" ht="15" customHeight="true" x14ac:dyDescent="0.2">
      <c r="BA1159" s="436"/>
      <c r="BB1159" s="366"/>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c r="BV1159" s="436"/>
      <c r="BW1159" s="436"/>
      <c r="BX1159" s="436"/>
      <c r="BY1159" s="436"/>
    </row>
    <row r="1160" s="341" customFormat="true" ht="15" customHeight="true" x14ac:dyDescent="0.2">
      <c r="BA1160" s="436"/>
      <c r="BB1160" s="366"/>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c r="BV1160" s="436"/>
      <c r="BW1160" s="436"/>
      <c r="BX1160" s="436"/>
      <c r="BY1160" s="436"/>
    </row>
    <row r="1161" s="341" customFormat="true" ht="15" customHeight="true" x14ac:dyDescent="0.2">
      <c r="BA1161" s="436"/>
      <c r="BB1161" s="366"/>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c r="BV1161" s="436"/>
      <c r="BW1161" s="436"/>
      <c r="BX1161" s="436"/>
      <c r="BY1161" s="436"/>
    </row>
    <row r="1162" s="341" customFormat="true" ht="15" customHeight="true" x14ac:dyDescent="0.2">
      <c r="BA1162" s="436"/>
      <c r="BB1162" s="366"/>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c r="BV1162" s="436"/>
      <c r="BW1162" s="436"/>
      <c r="BX1162" s="436"/>
      <c r="BY1162" s="436"/>
    </row>
    <row r="1163" s="341" customFormat="true" ht="15" customHeight="true" x14ac:dyDescent="0.2">
      <c r="BA1163" s="436"/>
      <c r="BB1163" s="366"/>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c r="BV1163" s="436"/>
      <c r="BW1163" s="436"/>
      <c r="BX1163" s="436"/>
      <c r="BY1163" s="436"/>
    </row>
    <row r="1164" s="341" customFormat="true" ht="15" customHeight="true" x14ac:dyDescent="0.2">
      <c r="BA1164" s="436"/>
      <c r="BB1164" s="366"/>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c r="BV1164" s="436"/>
      <c r="BW1164" s="436"/>
      <c r="BX1164" s="436"/>
      <c r="BY1164" s="436"/>
    </row>
    <row r="1165" s="341" customFormat="true" ht="15" customHeight="true" x14ac:dyDescent="0.2">
      <c r="BA1165" s="436"/>
      <c r="BB1165" s="366"/>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c r="BV1165" s="436"/>
      <c r="BW1165" s="436"/>
      <c r="BX1165" s="436"/>
      <c r="BY1165" s="436"/>
    </row>
    <row r="1166" s="341" customFormat="true" ht="15" customHeight="true" x14ac:dyDescent="0.2">
      <c r="BA1166" s="436"/>
      <c r="BB1166" s="366"/>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c r="BV1166" s="436"/>
      <c r="BW1166" s="436"/>
      <c r="BX1166" s="436"/>
      <c r="BY1166" s="436"/>
    </row>
    <row r="1167" s="341" customFormat="true" ht="15" customHeight="true" x14ac:dyDescent="0.2">
      <c r="BA1167" s="436"/>
      <c r="BB1167" s="366"/>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c r="BV1167" s="436"/>
      <c r="BW1167" s="436"/>
      <c r="BX1167" s="436"/>
      <c r="BY1167" s="436"/>
    </row>
    <row r="1168" s="341" customFormat="true" ht="15" customHeight="true" x14ac:dyDescent="0.2">
      <c r="BA1168" s="436"/>
      <c r="BB1168" s="366"/>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c r="BV1168" s="436"/>
      <c r="BW1168" s="436"/>
      <c r="BX1168" s="436"/>
      <c r="BY1168" s="436"/>
    </row>
    <row r="1169" s="341" customFormat="true" ht="15" customHeight="true" x14ac:dyDescent="0.2">
      <c r="BA1169" s="436"/>
      <c r="BB1169" s="366"/>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c r="BV1169" s="436"/>
      <c r="BW1169" s="436"/>
      <c r="BX1169" s="436"/>
      <c r="BY1169" s="436"/>
    </row>
    <row r="1170" s="341" customFormat="true" ht="15" customHeight="true" x14ac:dyDescent="0.2">
      <c r="A1170" s="411"/>
      <c r="B1170" s="842"/>
      <c r="C1170" s="843"/>
      <c r="D1170" s="843"/>
      <c r="E1170" s="843"/>
      <c r="F1170" s="843"/>
      <c r="G1170" s="843"/>
      <c r="H1170" s="843"/>
      <c r="I1170" s="843"/>
      <c r="J1170" s="843"/>
      <c r="K1170" s="843"/>
      <c r="L1170" s="843"/>
      <c r="M1170" s="843"/>
      <c r="N1170" s="843"/>
      <c r="O1170" s="843"/>
      <c r="P1170" s="843"/>
      <c r="Q1170" s="843"/>
      <c r="R1170" s="843"/>
      <c r="S1170" s="843"/>
      <c r="T1170" s="843"/>
      <c r="U1170" s="843"/>
      <c r="V1170" s="843"/>
      <c r="W1170" s="843"/>
      <c r="X1170" s="843"/>
      <c r="Y1170" s="843"/>
      <c r="BA1170" s="436"/>
      <c r="BB1170" s="366"/>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c r="BV1170" s="436"/>
      <c r="BW1170" s="436"/>
      <c r="BX1170" s="436"/>
      <c r="BY1170" s="436"/>
    </row>
    <row r="1171" s="341" customFormat="true" ht="15" customHeight="true" x14ac:dyDescent="0.2">
      <c r="A1171" s="411"/>
      <c r="B1171" s="842"/>
      <c r="C1171" s="843"/>
      <c r="D1171" s="843"/>
      <c r="E1171" s="843"/>
      <c r="F1171" s="843"/>
      <c r="G1171" s="843"/>
      <c r="H1171" s="843"/>
      <c r="I1171" s="843"/>
      <c r="J1171" s="843"/>
      <c r="K1171" s="843"/>
      <c r="L1171" s="843"/>
      <c r="M1171" s="843"/>
      <c r="N1171" s="843"/>
      <c r="O1171" s="843"/>
      <c r="P1171" s="843"/>
      <c r="Q1171" s="843"/>
      <c r="R1171" s="843"/>
      <c r="S1171" s="843"/>
      <c r="T1171" s="843"/>
      <c r="U1171" s="843"/>
      <c r="V1171" s="843"/>
      <c r="W1171" s="843"/>
      <c r="X1171" s="843"/>
      <c r="Y1171" s="843"/>
      <c r="BA1171" s="436"/>
      <c r="BB1171" s="366"/>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c r="BV1171" s="436"/>
      <c r="BW1171" s="436"/>
      <c r="BX1171" s="436"/>
      <c r="BY1171" s="436"/>
    </row>
    <row r="1172" s="341" customFormat="true" ht="15" customHeight="true" x14ac:dyDescent="0.2">
      <c r="A1172" s="411"/>
      <c r="B1172" s="842"/>
      <c r="C1172" s="843"/>
      <c r="D1172" s="843"/>
      <c r="E1172" s="843"/>
      <c r="F1172" s="843"/>
      <c r="G1172" s="843"/>
      <c r="H1172" s="843"/>
      <c r="I1172" s="843"/>
      <c r="J1172" s="843"/>
      <c r="K1172" s="843"/>
      <c r="L1172" s="843"/>
      <c r="M1172" s="843"/>
      <c r="N1172" s="843"/>
      <c r="O1172" s="843"/>
      <c r="P1172" s="843"/>
      <c r="Q1172" s="843"/>
      <c r="R1172" s="843"/>
      <c r="S1172" s="843"/>
      <c r="T1172" s="843"/>
      <c r="U1172" s="843"/>
      <c r="V1172" s="843"/>
      <c r="W1172" s="843"/>
      <c r="X1172" s="843"/>
      <c r="Y1172" s="843"/>
      <c r="BA1172" s="436"/>
      <c r="BB1172" s="366"/>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c r="BV1172" s="436"/>
      <c r="BW1172" s="436"/>
      <c r="BX1172" s="436"/>
      <c r="BY1172" s="436"/>
    </row>
    <row r="1173" s="341" customFormat="true" ht="15" customHeight="true" x14ac:dyDescent="0.2">
      <c r="A1173" s="411"/>
      <c r="B1173" s="842"/>
      <c r="C1173" s="843"/>
      <c r="D1173" s="843"/>
      <c r="E1173" s="843"/>
      <c r="F1173" s="843"/>
      <c r="G1173" s="843"/>
      <c r="H1173" s="843"/>
      <c r="I1173" s="843"/>
      <c r="J1173" s="843"/>
      <c r="K1173" s="843"/>
      <c r="L1173" s="843"/>
      <c r="M1173" s="843"/>
      <c r="N1173" s="843"/>
      <c r="O1173" s="843"/>
      <c r="P1173" s="843"/>
      <c r="Q1173" s="843"/>
      <c r="R1173" s="843"/>
      <c r="S1173" s="843"/>
      <c r="T1173" s="843"/>
      <c r="U1173" s="843"/>
      <c r="V1173" s="843"/>
      <c r="W1173" s="843"/>
      <c r="X1173" s="843"/>
      <c r="Y1173" s="843"/>
      <c r="BA1173" s="436"/>
      <c r="BB1173" s="366"/>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c r="BV1173" s="436"/>
      <c r="BW1173" s="436"/>
      <c r="BX1173" s="436"/>
      <c r="BY1173" s="436"/>
    </row>
    <row r="1174" s="341" customFormat="true" ht="15" customHeight="true" x14ac:dyDescent="0.2">
      <c r="A1174" s="411"/>
      <c r="B1174" s="842"/>
      <c r="C1174" s="843"/>
      <c r="D1174" s="843"/>
      <c r="E1174" s="843"/>
      <c r="F1174" s="843"/>
      <c r="G1174" s="843"/>
      <c r="H1174" s="843"/>
      <c r="I1174" s="843"/>
      <c r="J1174" s="843"/>
      <c r="K1174" s="843"/>
      <c r="L1174" s="843"/>
      <c r="M1174" s="843"/>
      <c r="N1174" s="843"/>
      <c r="O1174" s="843"/>
      <c r="P1174" s="843"/>
      <c r="Q1174" s="843"/>
      <c r="R1174" s="843"/>
      <c r="S1174" s="843"/>
      <c r="T1174" s="843"/>
      <c r="U1174" s="843"/>
      <c r="V1174" s="843"/>
      <c r="W1174" s="843"/>
      <c r="X1174" s="843"/>
      <c r="Y1174" s="843"/>
      <c r="BA1174" s="436"/>
      <c r="BB1174" s="366"/>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c r="BV1174" s="436"/>
      <c r="BW1174" s="436"/>
      <c r="BX1174" s="436"/>
      <c r="BY1174" s="436"/>
    </row>
    <row r="1175" s="341" customFormat="true" ht="15" customHeight="true" x14ac:dyDescent="0.2">
      <c r="A1175" s="411"/>
      <c r="B1175" s="842"/>
      <c r="C1175" s="843"/>
      <c r="D1175" s="843"/>
      <c r="E1175" s="843"/>
      <c r="F1175" s="843"/>
      <c r="G1175" s="843"/>
      <c r="H1175" s="843"/>
      <c r="I1175" s="843"/>
      <c r="J1175" s="843"/>
      <c r="K1175" s="843"/>
      <c r="L1175" s="843"/>
      <c r="M1175" s="843"/>
      <c r="N1175" s="843"/>
      <c r="O1175" s="843"/>
      <c r="P1175" s="843"/>
      <c r="Q1175" s="843"/>
      <c r="R1175" s="843"/>
      <c r="S1175" s="843"/>
      <c r="T1175" s="843"/>
      <c r="U1175" s="843"/>
      <c r="V1175" s="843"/>
      <c r="W1175" s="843"/>
      <c r="X1175" s="843"/>
      <c r="Y1175" s="843"/>
      <c r="BA1175" s="436"/>
      <c r="BB1175" s="366"/>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c r="BV1175" s="436"/>
      <c r="BW1175" s="436"/>
      <c r="BX1175" s="436"/>
      <c r="BY1175" s="436"/>
    </row>
    <row r="1176" s="341" customFormat="true" ht="15" customHeight="true" x14ac:dyDescent="0.2">
      <c r="A1176" s="844"/>
      <c r="B1176" s="411"/>
      <c r="C1176" s="845"/>
      <c r="D1176" s="846"/>
      <c r="E1176" s="846"/>
      <c r="F1176" s="846"/>
      <c r="G1176" s="846"/>
      <c r="H1176" s="845"/>
      <c r="I1176" s="846"/>
      <c r="J1176" s="846"/>
      <c r="K1176" s="846"/>
      <c r="L1176" s="846"/>
      <c r="M1176" s="845"/>
      <c r="N1176" s="846"/>
      <c r="O1176" s="846"/>
      <c r="P1176" s="846"/>
      <c r="Q1176" s="846"/>
      <c r="R1176" s="845"/>
      <c r="S1176" s="846"/>
      <c r="T1176" s="846"/>
      <c r="U1176" s="846"/>
      <c r="BA1176" s="436"/>
      <c r="BB1176" s="366"/>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c r="BV1176" s="436"/>
      <c r="BW1176" s="436"/>
      <c r="BX1176" s="436"/>
      <c r="BY1176" s="436"/>
    </row>
    <row r="1177" s="341" customFormat="true" ht="15" customHeight="true" x14ac:dyDescent="0.2">
      <c r="A1177" s="846"/>
      <c r="B1177" s="846"/>
      <c r="C1177" s="845"/>
      <c r="D1177" s="845"/>
      <c r="E1177" s="845"/>
      <c r="F1177" s="845"/>
      <c r="G1177" s="845"/>
      <c r="H1177" s="845"/>
      <c r="I1177" s="845"/>
      <c r="J1177" s="845"/>
      <c r="K1177" s="845"/>
      <c r="L1177" s="845"/>
      <c r="M1177" s="845"/>
      <c r="N1177" s="845"/>
      <c r="O1177" s="845"/>
      <c r="P1177" s="845"/>
      <c r="Q1177" s="845"/>
      <c r="R1177" s="845"/>
      <c r="S1177" s="845"/>
      <c r="T1177" s="845"/>
      <c r="U1177" s="845"/>
      <c r="BA1177" s="436"/>
      <c r="BB1177" s="366"/>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c r="BV1177" s="436"/>
      <c r="BW1177" s="436"/>
      <c r="BX1177" s="436"/>
      <c r="BY1177" s="436"/>
    </row>
    <row r="1178" s="341" customFormat="true" ht="15" customHeight="true" x14ac:dyDescent="0.2">
      <c r="BA1178" s="436"/>
      <c r="BB1178" s="366"/>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c r="BV1178" s="436"/>
      <c r="BW1178" s="436"/>
      <c r="BX1178" s="436"/>
      <c r="BY1178" s="436"/>
    </row>
    <row r="1179" s="341" customFormat="true" ht="15" customHeight="true" x14ac:dyDescent="0.2">
      <c r="BA1179" s="436"/>
      <c r="BB1179" s="366"/>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c r="BV1179" s="436"/>
      <c r="BW1179" s="436"/>
      <c r="BX1179" s="436"/>
      <c r="BY1179" s="436"/>
    </row>
    <row r="1180" s="341" customFormat="true" ht="15" customHeight="true" x14ac:dyDescent="0.2">
      <c r="BA1180" s="436"/>
      <c r="BB1180" s="366"/>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c r="BV1180" s="436"/>
      <c r="BW1180" s="436"/>
      <c r="BX1180" s="436"/>
      <c r="BY1180" s="436"/>
    </row>
    <row r="1181" s="341" customFormat="true" ht="15" customHeight="true" x14ac:dyDescent="0.2">
      <c r="BA1181" s="436"/>
      <c r="BB1181" s="366"/>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c r="BV1181" s="436"/>
      <c r="BW1181" s="436"/>
      <c r="BX1181" s="436"/>
      <c r="BY1181" s="436"/>
    </row>
    <row r="1182" s="341" customFormat="true" ht="15" customHeight="true" x14ac:dyDescent="0.2">
      <c r="BA1182" s="436"/>
      <c r="BB1182" s="366"/>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c r="BV1182" s="436"/>
      <c r="BW1182" s="436"/>
      <c r="BX1182" s="436"/>
      <c r="BY1182" s="436"/>
    </row>
    <row r="1183" s="341" customFormat="true" ht="15" customHeight="true" x14ac:dyDescent="0.2">
      <c r="BA1183" s="436"/>
      <c r="BB1183" s="366"/>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c r="BV1183" s="436"/>
      <c r="BW1183" s="436"/>
      <c r="BX1183" s="436"/>
      <c r="BY1183" s="436"/>
    </row>
    <row r="1184" s="341" customFormat="true" ht="15" customHeight="true" x14ac:dyDescent="0.2">
      <c r="BA1184" s="436"/>
      <c r="BB1184" s="366"/>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c r="BV1184" s="436"/>
      <c r="BW1184" s="436"/>
      <c r="BX1184" s="436"/>
      <c r="BY1184" s="436"/>
    </row>
    <row r="1185" s="341" customFormat="true" ht="15" customHeight="true" x14ac:dyDescent="0.2">
      <c r="BA1185" s="436"/>
      <c r="BB1185" s="366"/>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c r="BV1185" s="436"/>
      <c r="BW1185" s="436"/>
      <c r="BX1185" s="436"/>
      <c r="BY1185" s="436"/>
    </row>
    <row r="1186" s="341" customFormat="true" ht="15" customHeight="true" x14ac:dyDescent="0.2">
      <c r="BA1186" s="436"/>
      <c r="BB1186" s="366"/>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c r="BV1186" s="436"/>
      <c r="BW1186" s="436"/>
      <c r="BX1186" s="436"/>
      <c r="BY1186" s="436"/>
    </row>
    <row r="1187" s="341" customFormat="true" ht="15" customHeight="true" x14ac:dyDescent="0.2">
      <c r="BA1187" s="436"/>
      <c r="BB1187" s="366"/>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c r="BV1187" s="436"/>
      <c r="BW1187" s="436"/>
      <c r="BX1187" s="436"/>
      <c r="BY1187" s="436"/>
    </row>
    <row r="1188" s="341" customFormat="true" ht="15" customHeight="true" x14ac:dyDescent="0.2">
      <c r="BA1188" s="436"/>
      <c r="BB1188" s="366"/>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c r="BV1188" s="436"/>
      <c r="BW1188" s="436"/>
      <c r="BX1188" s="436"/>
      <c r="BY1188" s="436"/>
    </row>
    <row r="1189" s="341" customFormat="true" ht="15" customHeight="true" x14ac:dyDescent="0.2">
      <c r="BA1189" s="436"/>
      <c r="BB1189" s="366"/>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c r="BV1189" s="436"/>
      <c r="BW1189" s="436"/>
      <c r="BX1189" s="436"/>
      <c r="BY1189" s="436"/>
    </row>
    <row r="1190" s="341" customFormat="true" ht="15" customHeight="true" x14ac:dyDescent="0.2">
      <c r="BA1190" s="436"/>
      <c r="BB1190" s="366"/>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c r="BV1190" s="436"/>
      <c r="BW1190" s="436"/>
      <c r="BX1190" s="436"/>
      <c r="BY1190" s="436"/>
    </row>
    <row r="1191" s="341" customFormat="true" ht="15" customHeight="true" x14ac:dyDescent="0.2">
      <c r="BA1191" s="436"/>
      <c r="BB1191" s="366"/>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c r="BV1191" s="436"/>
      <c r="BW1191" s="436"/>
      <c r="BX1191" s="436"/>
      <c r="BY1191" s="436"/>
    </row>
    <row r="1192" s="341" customFormat="true" ht="15" customHeight="true" x14ac:dyDescent="0.2">
      <c r="BA1192" s="436"/>
      <c r="BB1192" s="366"/>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c r="BV1192" s="436"/>
      <c r="BW1192" s="436"/>
      <c r="BX1192" s="436"/>
      <c r="BY1192" s="436"/>
    </row>
    <row r="1193" s="341" customFormat="true" ht="15" customHeight="true" x14ac:dyDescent="0.2">
      <c r="BA1193" s="436"/>
      <c r="BB1193" s="366"/>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c r="BV1193" s="436"/>
      <c r="BW1193" s="436"/>
      <c r="BX1193" s="436"/>
      <c r="BY1193" s="436"/>
    </row>
    <row r="1194" s="341" customFormat="true" ht="15" customHeight="true" x14ac:dyDescent="0.2">
      <c r="BA1194" s="436"/>
      <c r="BB1194" s="366"/>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c r="BV1194" s="436"/>
      <c r="BW1194" s="436"/>
      <c r="BX1194" s="436"/>
      <c r="BY1194" s="436"/>
    </row>
    <row r="1195" s="341" customFormat="true" ht="15" customHeight="true" x14ac:dyDescent="0.2">
      <c r="BA1195" s="436"/>
      <c r="BB1195" s="366"/>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c r="BV1195" s="436"/>
      <c r="BW1195" s="436"/>
      <c r="BX1195" s="436"/>
      <c r="BY1195" s="436"/>
    </row>
    <row r="1196" s="341" customFormat="true" ht="15" customHeight="true" x14ac:dyDescent="0.2">
      <c r="BA1196" s="436"/>
      <c r="BB1196" s="366"/>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c r="BV1196" s="436"/>
      <c r="BW1196" s="436"/>
      <c r="BX1196" s="436"/>
      <c r="BY1196" s="436"/>
    </row>
    <row r="1197" s="341" customFormat="true" ht="15" customHeight="true" x14ac:dyDescent="0.2">
      <c r="BA1197" s="436"/>
      <c r="BB1197" s="366"/>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c r="BV1197" s="436"/>
      <c r="BW1197" s="436"/>
      <c r="BX1197" s="436"/>
      <c r="BY1197" s="436"/>
    </row>
    <row r="1198" s="341" customFormat="true" ht="15" customHeight="true" x14ac:dyDescent="0.2">
      <c r="BA1198" s="436"/>
      <c r="BB1198" s="366"/>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c r="BV1198" s="436"/>
      <c r="BW1198" s="436"/>
      <c r="BX1198" s="436"/>
      <c r="BY1198" s="436"/>
    </row>
    <row r="1199" s="341" customFormat="true" ht="15" customHeight="true" x14ac:dyDescent="0.2">
      <c r="BA1199" s="436"/>
      <c r="BB1199" s="366"/>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c r="BV1199" s="436"/>
      <c r="BW1199" s="436"/>
      <c r="BX1199" s="436"/>
      <c r="BY1199" s="436"/>
    </row>
    <row r="1200" s="341" customFormat="true" ht="15" customHeight="true" x14ac:dyDescent="0.2">
      <c r="BA1200" s="436"/>
      <c r="BB1200" s="366"/>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c r="BV1200" s="436"/>
      <c r="BW1200" s="436"/>
      <c r="BX1200" s="436"/>
      <c r="BY1200" s="436"/>
    </row>
  </sheetData>
  <mergeCells count="996">
    <mergeCell ref="C673:D673"/>
    <mergeCell ref="H673:I673"/>
    <mergeCell ref="M673:N673"/>
    <mergeCell ref="C674:D67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1:D551"/>
    <mergeCell ref="H551:I551"/>
    <mergeCell ref="M551:N551"/>
    <mergeCell ref="C552:D552"/>
    <mergeCell ref="H552:I552"/>
    <mergeCell ref="M552:N552"/>
    <mergeCell ref="C549:D549"/>
    <mergeCell ref="H549:I549"/>
    <mergeCell ref="M549:N549"/>
    <mergeCell ref="C550:D550"/>
    <mergeCell ref="H550:I550"/>
    <mergeCell ref="M550:O550"/>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43:D543"/>
    <mergeCell ref="H543:I543"/>
    <mergeCell ref="M543:N543"/>
    <mergeCell ref="C544:E544"/>
    <mergeCell ref="H544:I544"/>
    <mergeCell ref="M544:N544"/>
    <mergeCell ref="C541:D541"/>
    <mergeCell ref="H541:I541"/>
    <mergeCell ref="M541:N541"/>
    <mergeCell ref="C542:D542"/>
    <mergeCell ref="H542:I542"/>
    <mergeCell ref="M542:N542"/>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27:D527"/>
    <mergeCell ref="H527:I527"/>
    <mergeCell ref="M527:N527"/>
    <mergeCell ref="C528:D528"/>
    <mergeCell ref="H528:I528"/>
    <mergeCell ref="M528:N528"/>
    <mergeCell ref="C525:D525"/>
    <mergeCell ref="H525:I525"/>
    <mergeCell ref="M525:N525"/>
    <mergeCell ref="C526:D526"/>
    <mergeCell ref="H526:J526"/>
    <mergeCell ref="M526:N526"/>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08:D508"/>
    <mergeCell ref="H508:I508"/>
    <mergeCell ref="M508:N508"/>
    <mergeCell ref="C505:D505"/>
    <mergeCell ref="H505:I505"/>
    <mergeCell ref="M505:N505"/>
    <mergeCell ref="C506:D506"/>
    <mergeCell ref="H506:I506"/>
    <mergeCell ref="M506:N506"/>
    <mergeCell ref="C507:D507"/>
    <mergeCell ref="H507:I507"/>
    <mergeCell ref="M507:N507"/>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2:D502"/>
    <mergeCell ref="H502:I502"/>
    <mergeCell ref="M502:O502"/>
    <mergeCell ref="C503:D503"/>
    <mergeCell ref="H503:I503"/>
    <mergeCell ref="M503:N504"/>
    <mergeCell ref="C504:D504"/>
    <mergeCell ref="H504:I504"/>
    <mergeCell ref="C499:D500"/>
    <mergeCell ref="H499:I499"/>
    <mergeCell ref="M499:N499"/>
    <mergeCell ref="H500:I500"/>
    <mergeCell ref="M500:N500"/>
    <mergeCell ref="C501:D501"/>
    <mergeCell ref="H501:I501"/>
    <mergeCell ref="M501:N501"/>
    <mergeCell ref="H489:I489"/>
    <mergeCell ref="M489:N489"/>
    <mergeCell ref="O497:Q497"/>
    <mergeCell ref="C498:E498"/>
    <mergeCell ref="H498:I498"/>
    <mergeCell ref="C495:D495"/>
    <mergeCell ref="H495:I495"/>
    <mergeCell ref="M495:N495"/>
    <mergeCell ref="C496:D496"/>
    <mergeCell ref="H496:I496"/>
    <mergeCell ref="M496:Q496"/>
    <mergeCell ref="C493:D494"/>
    <mergeCell ref="E493:G493"/>
    <mergeCell ref="H493:I493"/>
    <mergeCell ref="M493:N493"/>
    <mergeCell ref="H494:I494"/>
    <mergeCell ref="M494:N494"/>
    <mergeCell ref="C497:D497"/>
    <mergeCell ref="H497:I497"/>
    <mergeCell ref="M497:N498"/>
    <mergeCell ref="C492:G492"/>
    <mergeCell ref="H492:I492"/>
    <mergeCell ref="M492:N492"/>
    <mergeCell ref="C481:D481"/>
    <mergeCell ref="H481:I482"/>
    <mergeCell ref="J481:L481"/>
    <mergeCell ref="M481:N481"/>
    <mergeCell ref="C482:D482"/>
    <mergeCell ref="M482:N482"/>
    <mergeCell ref="C486:D486"/>
    <mergeCell ref="H486:J486"/>
    <mergeCell ref="M486:N486"/>
    <mergeCell ref="C490:D490"/>
    <mergeCell ref="H490:I490"/>
    <mergeCell ref="M490:N490"/>
    <mergeCell ref="C491:D491"/>
    <mergeCell ref="H491:I491"/>
    <mergeCell ref="M491:N491"/>
    <mergeCell ref="C487:D487"/>
    <mergeCell ref="H487:I488"/>
    <mergeCell ref="M487:N487"/>
    <mergeCell ref="C488:D488"/>
    <mergeCell ref="M488:N488"/>
    <mergeCell ref="C489:D489"/>
    <mergeCell ref="C485:D485"/>
    <mergeCell ref="H485:I485"/>
    <mergeCell ref="M485:N485"/>
    <mergeCell ref="C483:D483"/>
    <mergeCell ref="H483:I483"/>
    <mergeCell ref="M483:N483"/>
    <mergeCell ref="C484:D484"/>
    <mergeCell ref="H484:I484"/>
    <mergeCell ref="M484:N484"/>
    <mergeCell ref="M471:N471"/>
    <mergeCell ref="C472:D472"/>
    <mergeCell ref="H472:I472"/>
    <mergeCell ref="M472:N472"/>
    <mergeCell ref="C479:D479"/>
    <mergeCell ref="H479:I479"/>
    <mergeCell ref="M479:N479"/>
    <mergeCell ref="C480:D480"/>
    <mergeCell ref="H480:L480"/>
    <mergeCell ref="M480:N480"/>
    <mergeCell ref="M463:N463"/>
    <mergeCell ref="C464:D464"/>
    <mergeCell ref="H464:I464"/>
    <mergeCell ref="M464:N464"/>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55:N455"/>
    <mergeCell ref="C456:D456"/>
    <mergeCell ref="H456:I456"/>
    <mergeCell ref="M456:N456"/>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47:N447"/>
    <mergeCell ref="C448:D448"/>
    <mergeCell ref="H448:I448"/>
    <mergeCell ref="M448:N448"/>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39:N439"/>
    <mergeCell ref="C440:D440"/>
    <mergeCell ref="H440:I440"/>
    <mergeCell ref="M440:N440"/>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O449"/>
    <mergeCell ref="C450:D450"/>
    <mergeCell ref="H450:I450"/>
    <mergeCell ref="M450:N450"/>
    <mergeCell ref="C447:E447"/>
    <mergeCell ref="H447:I447"/>
    <mergeCell ref="M431:N431"/>
    <mergeCell ref="C432:D432"/>
    <mergeCell ref="H432:I432"/>
    <mergeCell ref="M432:N432"/>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J441"/>
    <mergeCell ref="M441:N441"/>
    <mergeCell ref="C442:D442"/>
    <mergeCell ref="H442:I442"/>
    <mergeCell ref="M442:N442"/>
    <mergeCell ref="C439:D439"/>
    <mergeCell ref="H439:I439"/>
    <mergeCell ref="M423:N423"/>
    <mergeCell ref="C424:D424"/>
    <mergeCell ref="H424:I424"/>
    <mergeCell ref="M424:N424"/>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16:N416"/>
    <mergeCell ref="C421:D421"/>
    <mergeCell ref="H421:I421"/>
    <mergeCell ref="M421:N421"/>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A1034:C103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3:D413"/>
    <mergeCell ref="H413:I413"/>
    <mergeCell ref="M413:N413"/>
    <mergeCell ref="C414:D414"/>
    <mergeCell ref="A1025:C1025"/>
    <mergeCell ref="C422:D422"/>
    <mergeCell ref="H422:I422"/>
    <mergeCell ref="M422:N422"/>
    <mergeCell ref="C419:D419"/>
    <mergeCell ref="H419:I419"/>
    <mergeCell ref="M419:N419"/>
    <mergeCell ref="C420:D420"/>
    <mergeCell ref="H420:I420"/>
    <mergeCell ref="M420:N420"/>
    <mergeCell ref="M418:N418"/>
    <mergeCell ref="C415:D415"/>
    <mergeCell ref="H415:I415"/>
    <mergeCell ref="M415:N415"/>
    <mergeCell ref="C416:D416"/>
    <mergeCell ref="H416:I416"/>
    <mergeCell ref="A1026:B1026"/>
    <mergeCell ref="A1031:A1033"/>
    <mergeCell ref="A222:A224"/>
    <mergeCell ref="A225:A227"/>
    <mergeCell ref="B402:B445"/>
    <mergeCell ref="C403:D403"/>
    <mergeCell ref="H403:I403"/>
    <mergeCell ref="M403:N403"/>
    <mergeCell ref="C404:D404"/>
    <mergeCell ref="H404:I404"/>
    <mergeCell ref="M404:N404"/>
    <mergeCell ref="H414:I414"/>
    <mergeCell ref="M414:N414"/>
    <mergeCell ref="C411:D411"/>
    <mergeCell ref="H411:I411"/>
    <mergeCell ref="M411:N411"/>
    <mergeCell ref="C412:D412"/>
    <mergeCell ref="H412:I412"/>
    <mergeCell ref="M412:N412"/>
    <mergeCell ref="C417:D417"/>
    <mergeCell ref="H417:I417"/>
    <mergeCell ref="M417:N417"/>
    <mergeCell ref="C418:D418"/>
    <mergeCell ref="H418:I418"/>
    <mergeCell ref="A153:A157"/>
    <mergeCell ref="A202:A204"/>
    <mergeCell ref="C133:G133"/>
    <mergeCell ref="H133:L133"/>
    <mergeCell ref="M133:Q133"/>
    <mergeCell ref="A140:A143"/>
    <mergeCell ref="A208:B208"/>
    <mergeCell ref="C220:G220"/>
    <mergeCell ref="H220:L220"/>
    <mergeCell ref="M220:Q220"/>
    <mergeCell ref="A144:A147"/>
    <mergeCell ref="A135:A139"/>
    <mergeCell ref="M120:Q120"/>
    <mergeCell ref="A122:A123"/>
    <mergeCell ref="A124:A127"/>
    <mergeCell ref="A128:A129"/>
    <mergeCell ref="A130:A132"/>
    <mergeCell ref="A108:B108"/>
    <mergeCell ref="C120:G120"/>
    <mergeCell ref="H120:L120"/>
    <mergeCell ref="H14:L14"/>
    <mergeCell ref="BA29:BA30"/>
    <mergeCell ref="A31:A32"/>
    <mergeCell ref="BA31:BA32"/>
    <mergeCell ref="M27:Q27"/>
    <mergeCell ref="M14:Q14"/>
    <mergeCell ref="A16:A17"/>
    <mergeCell ref="A18:A21"/>
    <mergeCell ref="A22:A23"/>
    <mergeCell ref="A24:A26"/>
    <mergeCell ref="A29:A30"/>
    <mergeCell ref="C27:G27"/>
    <mergeCell ref="H27:L2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35:A36"/>
    <mergeCell ref="C14:G14"/>
    <mergeCell ref="A37:A38"/>
    <mergeCell ref="A41:A42"/>
    <mergeCell ref="A43:A44"/>
    <mergeCell ref="A45:A46"/>
    <mergeCell ref="A58:A69"/>
    <mergeCell ref="BM120:BQ120"/>
    <mergeCell ref="BA122:BA123"/>
    <mergeCell ref="BA124:BA127"/>
    <mergeCell ref="BA128:BA129"/>
    <mergeCell ref="C56:G56"/>
    <mergeCell ref="H56:L56"/>
    <mergeCell ref="M56:Q56"/>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153:BA158"/>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231:BA234"/>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142875</xdr:rowOff>
                  </from>
                  <to>
                    <xdr:col>1</xdr:col>
                    <xdr:colOff>1704975</xdr:colOff>
                    <xdr:row>400</xdr:row>
                    <xdr:rowOff>28575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57F24-3C81-4976-9176-18F775A92918}">
  <sheetPr codeName="Feuil11"/>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5" width="12.5703125" style="435" customWidth="true"/>
    <col min="26" max="52" width="12.5703125" style="341" customWidth="true"/>
    <col min="53" max="53" width="31.5703125" style="436" customWidth="true"/>
    <col min="54" max="54" width="41.5703125" style="366" customWidth="true"/>
    <col min="55" max="69" width="9.140625" style="436"/>
    <col min="70" max="77" width="12.5703125" style="436" customWidth="true"/>
    <col min="78" max="104" width="12.5703125" style="341" customWidth="true"/>
    <col min="105" max="16384" width="9.140625" style="435"/>
  </cols>
  <sheetData>
    <row r="1" s="298" customFormat="true" ht="18" customHeight="true" x14ac:dyDescent="0.2">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B1" s="32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row>
    <row r="2" s="298" customFormat="true" ht="22.5" customHeight="true" x14ac:dyDescent="0.35">
      <c r="A2" s="355" t="str">
        <f>A1026</f>
        <v>Egypt</v>
      </c>
      <c r="B2" s="356"/>
      <c r="Z2" s="341"/>
      <c r="AA2" s="34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B2" s="32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row>
    <row r="3" s="298" customFormat="true" ht="22.5" customHeight="true" x14ac:dyDescent="0.35">
      <c r="A3" s="325" t="str">
        <f>A1034</f>
        <v>2003</v>
      </c>
      <c r="B3" s="358"/>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B3" s="321"/>
      <c r="BZ3" s="341"/>
      <c r="CA3" s="341"/>
      <c r="CB3" s="341"/>
      <c r="CC3" s="341"/>
      <c r="CD3" s="341"/>
      <c r="CE3" s="341"/>
      <c r="CF3" s="341"/>
      <c r="CG3" s="341"/>
      <c r="CH3" s="341"/>
      <c r="CI3" s="341"/>
      <c r="CJ3" s="341"/>
      <c r="CK3" s="341"/>
      <c r="CL3" s="341"/>
      <c r="CM3" s="341"/>
      <c r="CN3" s="341"/>
      <c r="CO3" s="341"/>
      <c r="CP3" s="341"/>
      <c r="CQ3" s="341"/>
      <c r="CR3" s="341"/>
      <c r="CS3" s="341"/>
      <c r="CT3" s="341"/>
      <c r="CU3" s="341"/>
      <c r="CV3" s="341"/>
      <c r="CW3" s="341"/>
      <c r="CX3" s="341"/>
      <c r="CY3" s="341"/>
      <c r="CZ3" s="341"/>
    </row>
    <row r="4" s="298" customFormat="true" ht="22.5" customHeight="true" x14ac:dyDescent="0.35">
      <c r="A4" s="357" t="s">
        <v>95</v>
      </c>
      <c r="B4" s="358"/>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B4" s="321"/>
      <c r="BZ4" s="341"/>
      <c r="CA4" s="341"/>
      <c r="CB4" s="341"/>
      <c r="CC4" s="341"/>
      <c r="CD4" s="341"/>
      <c r="CE4" s="341"/>
      <c r="CF4" s="341"/>
      <c r="CG4" s="341"/>
      <c r="CH4" s="341"/>
      <c r="CI4" s="341"/>
      <c r="CJ4" s="341"/>
      <c r="CK4" s="341"/>
      <c r="CL4" s="341"/>
      <c r="CM4" s="341"/>
      <c r="CN4" s="341"/>
      <c r="CO4" s="341"/>
      <c r="CP4" s="341"/>
      <c r="CQ4" s="341"/>
      <c r="CR4" s="341"/>
      <c r="CS4" s="341"/>
      <c r="CT4" s="341"/>
      <c r="CU4" s="341"/>
      <c r="CV4" s="341"/>
      <c r="CW4" s="341"/>
      <c r="CX4" s="341"/>
      <c r="CY4" s="341"/>
      <c r="CZ4" s="341"/>
    </row>
    <row r="5" s="298" customFormat="true" ht="20.1" customHeight="true" x14ac:dyDescent="0.35">
      <c r="A5" s="357" t="s">
        <v>96</v>
      </c>
      <c r="B5" s="358"/>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1"/>
      <c r="AX5" s="341"/>
      <c r="AY5" s="341"/>
      <c r="AZ5" s="341"/>
      <c r="BB5" s="321"/>
      <c r="BZ5" s="341"/>
      <c r="CA5" s="341"/>
      <c r="CB5" s="341"/>
      <c r="CC5" s="341"/>
      <c r="CD5" s="341"/>
      <c r="CE5" s="341"/>
      <c r="CF5" s="341"/>
      <c r="CG5" s="341"/>
      <c r="CH5" s="341"/>
      <c r="CI5" s="341"/>
      <c r="CJ5" s="341"/>
      <c r="CK5" s="341"/>
      <c r="CL5" s="341"/>
      <c r="CM5" s="341"/>
      <c r="CN5" s="341"/>
      <c r="CO5" s="341"/>
      <c r="CP5" s="341"/>
      <c r="CQ5" s="341"/>
      <c r="CR5" s="341"/>
      <c r="CS5" s="341"/>
      <c r="CT5" s="341"/>
      <c r="CU5" s="341"/>
      <c r="CV5" s="341"/>
      <c r="CW5" s="341"/>
      <c r="CX5" s="341"/>
      <c r="CY5" s="341"/>
      <c r="CZ5" s="341"/>
    </row>
    <row r="6" s="298" customFormat="true" ht="15" customHeight="true" x14ac:dyDescent="0.2">
      <c r="A6" s="359" t="s">
        <v>97</v>
      </c>
      <c r="B6" s="360"/>
      <c r="Z6" s="341"/>
      <c r="AA6" s="341"/>
      <c r="AB6" s="341"/>
      <c r="AC6" s="341"/>
      <c r="AD6" s="341"/>
      <c r="AE6" s="341"/>
      <c r="AF6" s="341"/>
      <c r="AG6" s="341"/>
      <c r="AH6" s="341"/>
      <c r="AI6" s="341"/>
      <c r="AJ6" s="341"/>
      <c r="AK6" s="341"/>
      <c r="AL6" s="341"/>
      <c r="AM6" s="341"/>
      <c r="AN6" s="341"/>
      <c r="AO6" s="341"/>
      <c r="AP6" s="341"/>
      <c r="AQ6" s="341"/>
      <c r="AR6" s="341"/>
      <c r="AS6" s="341"/>
      <c r="AT6" s="341"/>
      <c r="AU6" s="341"/>
      <c r="AV6" s="341"/>
      <c r="AW6" s="341"/>
      <c r="AX6" s="341"/>
      <c r="AY6" s="341"/>
      <c r="AZ6" s="341"/>
      <c r="BB6" s="321"/>
      <c r="BZ6" s="341"/>
      <c r="CA6" s="341"/>
      <c r="CB6" s="341"/>
      <c r="CC6" s="341"/>
      <c r="CD6" s="341"/>
      <c r="CE6" s="341"/>
      <c r="CF6" s="341"/>
      <c r="CG6" s="341"/>
      <c r="CH6" s="341"/>
      <c r="CI6" s="341"/>
      <c r="CJ6" s="341"/>
      <c r="CK6" s="341"/>
      <c r="CL6" s="341"/>
      <c r="CM6" s="341"/>
      <c r="CN6" s="341"/>
      <c r="CO6" s="341"/>
      <c r="CP6" s="341"/>
      <c r="CQ6" s="341"/>
      <c r="CR6" s="341"/>
      <c r="CS6" s="341"/>
      <c r="CT6" s="341"/>
      <c r="CU6" s="341"/>
      <c r="CV6" s="341"/>
      <c r="CW6" s="341"/>
      <c r="CX6" s="341"/>
      <c r="CY6" s="341"/>
      <c r="CZ6" s="341"/>
    </row>
    <row r="7" s="298" customFormat="true" ht="15" customHeight="true" x14ac:dyDescent="0.2">
      <c r="A7" s="361" t="s">
        <v>40</v>
      </c>
      <c r="B7" s="362"/>
      <c r="Z7" s="341"/>
      <c r="AA7" s="341"/>
      <c r="AB7" s="341"/>
      <c r="AC7" s="341"/>
      <c r="AD7" s="341"/>
      <c r="AE7" s="341"/>
      <c r="AF7" s="341"/>
      <c r="AG7" s="341"/>
      <c r="AH7" s="341"/>
      <c r="AI7" s="341"/>
      <c r="AJ7" s="341"/>
      <c r="AK7" s="341"/>
      <c r="AL7" s="341"/>
      <c r="AM7" s="341"/>
      <c r="AN7" s="341"/>
      <c r="AO7" s="341"/>
      <c r="AP7" s="341"/>
      <c r="AQ7" s="341"/>
      <c r="AR7" s="341"/>
      <c r="AS7" s="341"/>
      <c r="AT7" s="341"/>
      <c r="AU7" s="341"/>
      <c r="AV7" s="341"/>
      <c r="AW7" s="341"/>
      <c r="AX7" s="341"/>
      <c r="AY7" s="341"/>
      <c r="AZ7" s="341"/>
      <c r="BB7" s="321"/>
      <c r="BZ7" s="341"/>
      <c r="CA7" s="341"/>
      <c r="CB7" s="341"/>
      <c r="CC7" s="341"/>
      <c r="CD7" s="341"/>
      <c r="CE7" s="341"/>
      <c r="CF7" s="341"/>
      <c r="CG7" s="341"/>
      <c r="CH7" s="341"/>
      <c r="CI7" s="341"/>
      <c r="CJ7" s="341"/>
      <c r="CK7" s="341"/>
      <c r="CL7" s="341"/>
      <c r="CM7" s="341"/>
      <c r="CN7" s="341"/>
      <c r="CO7" s="341"/>
      <c r="CP7" s="341"/>
      <c r="CQ7" s="341"/>
      <c r="CR7" s="341"/>
      <c r="CS7" s="341"/>
      <c r="CT7" s="341"/>
      <c r="CU7" s="341"/>
      <c r="CV7" s="341"/>
      <c r="CW7" s="341"/>
      <c r="CX7" s="341"/>
      <c r="CY7" s="341"/>
      <c r="CZ7" s="341"/>
    </row>
    <row r="8" s="298" customFormat="true" ht="15" customHeight="true" x14ac:dyDescent="0.2">
      <c r="A8" s="361" t="s">
        <v>39</v>
      </c>
      <c r="B8" s="362"/>
      <c r="Z8" s="341"/>
      <c r="AA8" s="341"/>
      <c r="AB8" s="341"/>
      <c r="AC8" s="341"/>
      <c r="AD8" s="341"/>
      <c r="AE8" s="341"/>
      <c r="AF8" s="341"/>
      <c r="AG8" s="341"/>
      <c r="AH8" s="341"/>
      <c r="AI8" s="341"/>
      <c r="AJ8" s="341"/>
      <c r="AK8" s="341"/>
      <c r="AL8" s="341"/>
      <c r="AM8" s="341"/>
      <c r="AN8" s="341"/>
      <c r="AO8" s="341"/>
      <c r="AP8" s="341"/>
      <c r="AQ8" s="341"/>
      <c r="AR8" s="341"/>
      <c r="AS8" s="341"/>
      <c r="AT8" s="341"/>
      <c r="AU8" s="341"/>
      <c r="AV8" s="341"/>
      <c r="AW8" s="341"/>
      <c r="AX8" s="341"/>
      <c r="AY8" s="341"/>
      <c r="AZ8" s="341"/>
      <c r="BB8" s="321"/>
      <c r="BZ8" s="341"/>
      <c r="CA8" s="341"/>
      <c r="CB8" s="341"/>
      <c r="CC8" s="341"/>
      <c r="CD8" s="341"/>
      <c r="CE8" s="341"/>
      <c r="CF8" s="341"/>
      <c r="CG8" s="341"/>
      <c r="CH8" s="341"/>
      <c r="CI8" s="341"/>
      <c r="CJ8" s="341"/>
      <c r="CK8" s="341"/>
      <c r="CL8" s="341"/>
      <c r="CM8" s="341"/>
      <c r="CN8" s="341"/>
      <c r="CO8" s="341"/>
      <c r="CP8" s="341"/>
      <c r="CQ8" s="341"/>
      <c r="CR8" s="341"/>
      <c r="CS8" s="341"/>
      <c r="CT8" s="341"/>
      <c r="CU8" s="341"/>
      <c r="CV8" s="341"/>
      <c r="CW8" s="341"/>
      <c r="CX8" s="341"/>
      <c r="CY8" s="341"/>
      <c r="CZ8" s="341"/>
    </row>
    <row r="9" s="298" customFormat="true" ht="15" customHeight="true" x14ac:dyDescent="0.2">
      <c r="A9" s="361" t="s">
        <v>133</v>
      </c>
      <c r="B9" s="363" t="str">
        <f>A1025</f>
        <v>DHS03</v>
      </c>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B9" s="321"/>
      <c r="BZ9" s="341"/>
      <c r="CA9" s="341"/>
      <c r="CB9" s="341"/>
      <c r="CC9" s="341"/>
      <c r="CD9" s="341"/>
      <c r="CE9" s="341"/>
      <c r="CF9" s="341"/>
      <c r="CG9" s="341"/>
      <c r="CH9" s="341"/>
      <c r="CI9" s="341"/>
      <c r="CJ9" s="341"/>
      <c r="CK9" s="341"/>
      <c r="CL9" s="341"/>
      <c r="CM9" s="341"/>
      <c r="CN9" s="341"/>
      <c r="CO9" s="341"/>
      <c r="CP9" s="341"/>
      <c r="CQ9" s="341"/>
      <c r="CR9" s="341"/>
      <c r="CS9" s="341"/>
      <c r="CT9" s="341"/>
      <c r="CU9" s="341"/>
      <c r="CV9" s="341"/>
      <c r="CW9" s="341"/>
      <c r="CX9" s="341"/>
      <c r="CY9" s="341"/>
      <c r="CZ9" s="341"/>
    </row>
    <row r="10" s="298" customFormat="true" ht="15" customHeight="true" x14ac:dyDescent="0.2">
      <c r="A10" s="181" t="str">
        <f>B1028</f>
        <v/>
      </c>
      <c r="B10" s="180"/>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B10" s="321"/>
      <c r="BZ10" s="341"/>
      <c r="CA10" s="341"/>
      <c r="CB10" s="341"/>
      <c r="CC10" s="341"/>
      <c r="CD10" s="341"/>
      <c r="CE10" s="341"/>
      <c r="CF10" s="341"/>
      <c r="CG10" s="341"/>
      <c r="CH10" s="341"/>
      <c r="CI10" s="341"/>
      <c r="CJ10" s="341"/>
      <c r="CK10" s="341"/>
      <c r="CL10" s="341"/>
      <c r="CM10" s="341"/>
      <c r="CN10" s="341"/>
      <c r="CO10" s="341"/>
      <c r="CP10" s="341"/>
      <c r="CQ10" s="341"/>
      <c r="CR10" s="341"/>
      <c r="CS10" s="341"/>
      <c r="CT10" s="341"/>
      <c r="CU10" s="341"/>
      <c r="CV10" s="341"/>
      <c r="CW10" s="341"/>
      <c r="CX10" s="341"/>
      <c r="CY10" s="341"/>
      <c r="CZ10" s="341"/>
    </row>
    <row r="11" s="298" customFormat="true" ht="15" customHeight="true" x14ac:dyDescent="0.2">
      <c r="A11" s="181" t="str">
        <f>B1027</f>
        <v/>
      </c>
      <c r="B11" s="179"/>
      <c r="Z11" s="341"/>
      <c r="AA11" s="341"/>
      <c r="AB11" s="341"/>
      <c r="AC11" s="341"/>
      <c r="AD11" s="341"/>
      <c r="AE11" s="341"/>
      <c r="AF11" s="341"/>
      <c r="AG11" s="341"/>
      <c r="AH11" s="341"/>
      <c r="AI11" s="341"/>
      <c r="AJ11" s="341"/>
      <c r="AK11" s="341"/>
      <c r="AL11" s="341"/>
      <c r="AM11" s="341"/>
      <c r="AN11" s="341"/>
      <c r="AO11" s="341"/>
      <c r="AP11" s="341"/>
      <c r="AQ11" s="341"/>
      <c r="AR11" s="341"/>
      <c r="AS11" s="341"/>
      <c r="AT11" s="341"/>
      <c r="AU11" s="341"/>
      <c r="AV11" s="341"/>
      <c r="AW11" s="341"/>
      <c r="AX11" s="341"/>
      <c r="AY11" s="341"/>
      <c r="AZ11" s="341"/>
      <c r="BB11" s="321"/>
      <c r="BZ11" s="341"/>
      <c r="CA11" s="341"/>
      <c r="CB11" s="341"/>
      <c r="CC11" s="341"/>
      <c r="CD11" s="341"/>
      <c r="CE11" s="341"/>
      <c r="CF11" s="341"/>
      <c r="CG11" s="341"/>
      <c r="CH11" s="341"/>
      <c r="CI11" s="341"/>
      <c r="CJ11" s="341"/>
      <c r="CK11" s="341"/>
      <c r="CL11" s="341"/>
      <c r="CM11" s="341"/>
      <c r="CN11" s="341"/>
      <c r="CO11" s="341"/>
      <c r="CP11" s="341"/>
      <c r="CQ11" s="341"/>
      <c r="CR11" s="341"/>
      <c r="CS11" s="341"/>
      <c r="CT11" s="341"/>
      <c r="CU11" s="341"/>
      <c r="CV11" s="341"/>
      <c r="CW11" s="341"/>
      <c r="CX11" s="341"/>
      <c r="CY11" s="341"/>
      <c r="CZ11" s="341"/>
    </row>
    <row r="12" s="298" customFormat="true" ht="18" customHeight="true" x14ac:dyDescent="0.2">
      <c r="A12" s="178"/>
      <c r="B12" s="180"/>
      <c r="Z12" s="341"/>
      <c r="AA12" s="341"/>
      <c r="AB12" s="341"/>
      <c r="AC12" s="341"/>
      <c r="AD12" s="341"/>
      <c r="AE12" s="341"/>
      <c r="AF12" s="341"/>
      <c r="AG12" s="341"/>
      <c r="AH12" s="341"/>
      <c r="AI12" s="341"/>
      <c r="AJ12" s="341"/>
      <c r="AK12" s="341"/>
      <c r="AL12" s="341"/>
      <c r="AM12" s="341"/>
      <c r="AN12" s="341"/>
      <c r="AO12" s="341"/>
      <c r="AP12" s="341"/>
      <c r="AQ12" s="341"/>
      <c r="AR12" s="341"/>
      <c r="AS12" s="341"/>
      <c r="AT12" s="341"/>
      <c r="AU12" s="341"/>
      <c r="AV12" s="341"/>
      <c r="AW12" s="341"/>
      <c r="AX12" s="341"/>
      <c r="AY12" s="341"/>
      <c r="AZ12" s="341"/>
      <c r="BB12" s="321"/>
      <c r="BZ12" s="341"/>
      <c r="CA12" s="341"/>
      <c r="CB12" s="341"/>
      <c r="CC12" s="341"/>
      <c r="CD12" s="341"/>
      <c r="CE12" s="341"/>
      <c r="CF12" s="341"/>
      <c r="CG12" s="341"/>
      <c r="CH12" s="341"/>
      <c r="CI12" s="341"/>
      <c r="CJ12" s="341"/>
      <c r="CK12" s="341"/>
      <c r="CL12" s="341"/>
      <c r="CM12" s="341"/>
      <c r="CN12" s="341"/>
      <c r="CO12" s="341"/>
      <c r="CP12" s="341"/>
      <c r="CQ12" s="341"/>
      <c r="CR12" s="341"/>
      <c r="CS12" s="341"/>
      <c r="CT12" s="341"/>
      <c r="CU12" s="341"/>
      <c r="CV12" s="341"/>
      <c r="CW12" s="341"/>
      <c r="CX12" s="341"/>
      <c r="CY12" s="341"/>
      <c r="CZ12" s="341"/>
    </row>
    <row r="13" s="298" customFormat="true" ht="18" customHeight="true" x14ac:dyDescent="0.2">
      <c r="A13" s="177"/>
      <c r="B13" s="176"/>
      <c r="Z13" s="341"/>
      <c r="AA13" s="341"/>
      <c r="AB13" s="341"/>
      <c r="AC13" s="341"/>
      <c r="AD13" s="341"/>
      <c r="AE13" s="341"/>
      <c r="AF13" s="341"/>
      <c r="AG13" s="341"/>
      <c r="AH13" s="341"/>
      <c r="AI13" s="341"/>
      <c r="AJ13" s="341"/>
      <c r="AK13" s="341"/>
      <c r="AL13" s="341"/>
      <c r="AM13" s="341"/>
      <c r="AN13" s="341"/>
      <c r="AO13" s="341"/>
      <c r="AP13" s="341"/>
      <c r="AQ13" s="341"/>
      <c r="AR13" s="341"/>
      <c r="AS13" s="341"/>
      <c r="AT13" s="341"/>
      <c r="AU13" s="341"/>
      <c r="AV13" s="341"/>
      <c r="AW13" s="341"/>
      <c r="AX13" s="341"/>
      <c r="AY13" s="341"/>
      <c r="AZ13" s="341"/>
      <c r="BB13" s="321"/>
      <c r="BZ13" s="341"/>
      <c r="CA13" s="341"/>
      <c r="CB13" s="341"/>
      <c r="CC13" s="341"/>
      <c r="CD13" s="341"/>
      <c r="CE13" s="341"/>
      <c r="CF13" s="341"/>
      <c r="CG13" s="341"/>
      <c r="CH13" s="341"/>
      <c r="CI13" s="341"/>
      <c r="CJ13" s="341"/>
      <c r="CK13" s="341"/>
      <c r="CL13" s="341"/>
      <c r="CM13" s="341"/>
      <c r="CN13" s="341"/>
      <c r="CO13" s="341"/>
      <c r="CP13" s="341"/>
      <c r="CQ13" s="341"/>
      <c r="CR13" s="341"/>
      <c r="CS13" s="341"/>
      <c r="CT13" s="341"/>
      <c r="CU13" s="341"/>
      <c r="CV13" s="341"/>
      <c r="CW13" s="341"/>
      <c r="CX13" s="341"/>
      <c r="CY13" s="341"/>
      <c r="CZ13" s="341"/>
    </row>
    <row r="14" s="322" customFormat="true" ht="15" customHeight="true" x14ac:dyDescent="0.2">
      <c r="A14" s="302" t="s">
        <v>95</v>
      </c>
      <c r="B14" s="338"/>
      <c r="C14" s="1002" t="s">
        <v>114</v>
      </c>
      <c r="D14" s="1003"/>
      <c r="E14" s="1003"/>
      <c r="F14" s="1003"/>
      <c r="G14" s="1004"/>
      <c r="H14" s="1005" t="s">
        <v>38</v>
      </c>
      <c r="I14" s="996"/>
      <c r="J14" s="996"/>
      <c r="K14" s="996"/>
      <c r="L14" s="998"/>
      <c r="M14" s="986" t="s">
        <v>37</v>
      </c>
      <c r="N14" s="987"/>
      <c r="O14" s="987"/>
      <c r="P14" s="987"/>
      <c r="Q14" s="988"/>
      <c r="R14" s="15" t="s">
        <v>137</v>
      </c>
      <c r="S14" s="401"/>
      <c r="T14" s="401"/>
      <c r="U14" s="401"/>
      <c r="V14" s="401"/>
      <c r="W14" s="401"/>
      <c r="X14" s="401"/>
      <c r="Y14" s="401"/>
      <c r="Z14" s="411"/>
      <c r="AA14" s="411"/>
      <c r="AB14" s="411"/>
      <c r="AC14" s="411"/>
      <c r="AD14" s="411"/>
      <c r="AE14" s="411"/>
      <c r="AF14" s="411"/>
      <c r="AG14" s="411"/>
      <c r="AH14" s="411"/>
      <c r="AI14" s="411"/>
      <c r="AJ14" s="411"/>
      <c r="AK14" s="411"/>
      <c r="AL14" s="411"/>
      <c r="AM14" s="411"/>
      <c r="AN14" s="411"/>
      <c r="AO14" s="411"/>
      <c r="AP14" s="411"/>
      <c r="AQ14" s="411"/>
      <c r="AR14" s="411"/>
      <c r="AS14" s="411"/>
      <c r="AT14" s="411"/>
      <c r="AU14" s="411"/>
      <c r="AV14" s="411"/>
      <c r="AW14" s="411"/>
      <c r="AX14" s="411"/>
      <c r="AY14" s="411"/>
      <c r="AZ14" s="187"/>
      <c r="BA14" s="347" t="s">
        <v>128</v>
      </c>
      <c r="BB14" s="302" t="s">
        <v>95</v>
      </c>
      <c r="BC14" s="986" t="s">
        <v>114</v>
      </c>
      <c r="BD14" s="987"/>
      <c r="BE14" s="987"/>
      <c r="BF14" s="987"/>
      <c r="BG14" s="993"/>
      <c r="BH14" s="986" t="s">
        <v>38</v>
      </c>
      <c r="BI14" s="987"/>
      <c r="BJ14" s="987"/>
      <c r="BK14" s="987"/>
      <c r="BL14" s="993"/>
      <c r="BM14" s="986" t="s">
        <v>37</v>
      </c>
      <c r="BN14" s="987"/>
      <c r="BO14" s="987"/>
      <c r="BP14" s="987"/>
      <c r="BQ14" s="988"/>
      <c r="BR14" s="14" t="s">
        <v>137</v>
      </c>
      <c r="BS14" s="401"/>
      <c r="BT14" s="401"/>
      <c r="BU14" s="401"/>
      <c r="BV14" s="401"/>
      <c r="BW14" s="401"/>
      <c r="BX14" s="401"/>
      <c r="BY14" s="401"/>
      <c r="BZ14" s="345"/>
      <c r="CA14" s="345"/>
      <c r="CB14" s="345"/>
      <c r="CC14" s="345"/>
      <c r="CD14" s="345"/>
      <c r="CE14" s="345"/>
      <c r="CF14" s="345"/>
      <c r="CG14" s="345"/>
      <c r="CH14" s="345"/>
      <c r="CI14" s="345"/>
      <c r="CJ14" s="345"/>
      <c r="CK14" s="345"/>
      <c r="CL14" s="345"/>
      <c r="CM14" s="345"/>
      <c r="CN14" s="345"/>
      <c r="CO14" s="345"/>
      <c r="CP14" s="345"/>
      <c r="CQ14" s="345"/>
      <c r="CR14" s="345"/>
      <c r="CS14" s="345"/>
      <c r="CT14" s="345"/>
      <c r="CU14" s="345"/>
      <c r="CV14" s="345"/>
      <c r="CW14" s="345"/>
      <c r="CX14" s="345"/>
      <c r="CY14" s="345"/>
      <c r="CZ14" s="345"/>
    </row>
    <row r="15" s="322" customFormat="true" ht="24" x14ac:dyDescent="0.2">
      <c r="A15" s="335" t="s">
        <v>87</v>
      </c>
      <c r="B15" s="370"/>
      <c r="C15" s="393" t="s">
        <v>0</v>
      </c>
      <c r="D15" s="550" t="s">
        <v>1</v>
      </c>
      <c r="E15" s="550" t="s">
        <v>2</v>
      </c>
      <c r="F15" s="550" t="s">
        <v>3</v>
      </c>
      <c r="G15" s="551" t="s">
        <v>4</v>
      </c>
      <c r="H15" s="375" t="s">
        <v>0</v>
      </c>
      <c r="I15" s="553" t="s">
        <v>1</v>
      </c>
      <c r="J15" s="553" t="s">
        <v>2</v>
      </c>
      <c r="K15" s="553" t="s">
        <v>3</v>
      </c>
      <c r="L15" s="554" t="s">
        <v>4</v>
      </c>
      <c r="M15" s="376" t="s">
        <v>0</v>
      </c>
      <c r="N15" s="553" t="s">
        <v>1</v>
      </c>
      <c r="O15" s="553" t="s">
        <v>2</v>
      </c>
      <c r="P15" s="553" t="s">
        <v>3</v>
      </c>
      <c r="Q15" s="548" t="s">
        <v>4</v>
      </c>
      <c r="R15" s="375" t="s">
        <v>247</v>
      </c>
      <c r="S15" s="553" t="s">
        <v>248</v>
      </c>
      <c r="T15" s="553" t="s">
        <v>249</v>
      </c>
      <c r="U15" s="553" t="s">
        <v>250</v>
      </c>
      <c r="V15" s="553" t="s">
        <v>251</v>
      </c>
      <c r="W15" s="553" t="s">
        <v>252</v>
      </c>
      <c r="X15" s="553" t="s">
        <v>253</v>
      </c>
      <c r="Y15" s="554" t="s">
        <v>254</v>
      </c>
      <c r="Z15" s="411"/>
      <c r="AA15" s="411"/>
      <c r="AB15" s="411"/>
      <c r="AC15" s="411"/>
      <c r="AD15" s="411"/>
      <c r="AE15" s="411"/>
      <c r="AF15" s="411"/>
      <c r="AG15" s="411"/>
      <c r="AH15" s="411"/>
      <c r="AI15" s="411"/>
      <c r="AJ15" s="411"/>
      <c r="AK15" s="411"/>
      <c r="AL15" s="411"/>
      <c r="AM15" s="411"/>
      <c r="AN15" s="411"/>
      <c r="AO15" s="411"/>
      <c r="AP15" s="411"/>
      <c r="AQ15" s="411"/>
      <c r="AR15" s="411"/>
      <c r="AS15" s="411"/>
      <c r="AT15" s="411"/>
      <c r="AU15" s="411"/>
      <c r="AV15" s="411"/>
      <c r="AW15" s="411"/>
      <c r="AX15" s="411"/>
      <c r="AY15" s="411"/>
      <c r="AZ15" s="187"/>
      <c r="BA15" s="335" t="s">
        <v>119</v>
      </c>
      <c r="BB15" s="334"/>
      <c r="BC15" s="422" t="s">
        <v>0</v>
      </c>
      <c r="BD15" s="525" t="s">
        <v>1</v>
      </c>
      <c r="BE15" s="525" t="s">
        <v>2</v>
      </c>
      <c r="BF15" s="525" t="s">
        <v>3</v>
      </c>
      <c r="BG15" s="423" t="s">
        <v>4</v>
      </c>
      <c r="BH15" s="422" t="s">
        <v>0</v>
      </c>
      <c r="BI15" s="525" t="s">
        <v>1</v>
      </c>
      <c r="BJ15" s="525" t="s">
        <v>2</v>
      </c>
      <c r="BK15" s="525" t="s">
        <v>3</v>
      </c>
      <c r="BL15" s="423" t="s">
        <v>4</v>
      </c>
      <c r="BM15" s="422" t="s">
        <v>0</v>
      </c>
      <c r="BN15" s="525" t="s">
        <v>1</v>
      </c>
      <c r="BO15" s="525" t="s">
        <v>2</v>
      </c>
      <c r="BP15" s="525" t="s">
        <v>3</v>
      </c>
      <c r="BQ15" s="423" t="s">
        <v>4</v>
      </c>
      <c r="BR15" s="422" t="s">
        <v>247</v>
      </c>
      <c r="BS15" s="525" t="s">
        <v>248</v>
      </c>
      <c r="BT15" s="525" t="s">
        <v>249</v>
      </c>
      <c r="BU15" s="525" t="s">
        <v>250</v>
      </c>
      <c r="BV15" s="525" t="s">
        <v>251</v>
      </c>
      <c r="BW15" s="525" t="s">
        <v>252</v>
      </c>
      <c r="BX15" s="525" t="s">
        <v>253</v>
      </c>
      <c r="BY15" s="526" t="s">
        <v>254</v>
      </c>
      <c r="BZ15" s="185"/>
      <c r="CA15" s="185"/>
      <c r="CB15" s="185"/>
      <c r="CC15" s="185"/>
      <c r="CD15" s="185"/>
      <c r="CE15" s="185"/>
      <c r="CF15" s="185"/>
      <c r="CG15" s="185"/>
      <c r="CH15" s="185"/>
      <c r="CI15" s="185"/>
      <c r="CJ15" s="185"/>
      <c r="CK15" s="185"/>
      <c r="CL15" s="185"/>
      <c r="CM15" s="185"/>
      <c r="CN15" s="185"/>
      <c r="CO15" s="185"/>
      <c r="CP15" s="185"/>
      <c r="CQ15" s="185"/>
      <c r="CR15" s="185"/>
      <c r="CS15" s="185"/>
      <c r="CT15" s="185"/>
      <c r="CU15" s="185"/>
      <c r="CV15" s="185"/>
      <c r="CW15" s="185"/>
      <c r="CX15" s="185"/>
      <c r="CY15" s="185"/>
      <c r="CZ15" s="185"/>
    </row>
    <row r="16" s="322" customFormat="true" ht="15" customHeight="true" x14ac:dyDescent="0.2">
      <c r="A16" s="1000" t="s">
        <v>13</v>
      </c>
      <c r="B16" s="372" t="s">
        <v>14</v>
      </c>
      <c r="C16" s="131">
        <v>95.470738746381585</v>
      </c>
      <c r="D16" s="130">
        <v>96.202593613038346</v>
      </c>
      <c r="E16" s="130">
        <v>97.4251840827542</v>
      </c>
      <c r="F16" s="130">
        <v>99.600055857709819</v>
      </c>
      <c r="G16" s="129">
        <v>99.913017954660262</v>
      </c>
      <c r="H16" s="128">
        <v>99.641722379683856</v>
      </c>
      <c r="I16" s="130">
        <v>99.944831867554385</v>
      </c>
      <c r="J16" s="130">
        <v>100</v>
      </c>
      <c r="K16" s="130">
        <v>100</v>
      </c>
      <c r="L16" s="127">
        <v>99.802533936575472</v>
      </c>
      <c r="M16" s="131">
        <v>95.449069165877916</v>
      </c>
      <c r="N16" s="130">
        <v>94.312124728776283</v>
      </c>
      <c r="O16" s="130">
        <v>96.084342458440304</v>
      </c>
      <c r="P16" s="130">
        <v>95.79834053416451</v>
      </c>
      <c r="Q16" s="129">
        <v>98.788596396018207</v>
      </c>
      <c r="R16" s="128">
        <v>96.179555362282301</v>
      </c>
      <c r="S16" s="130">
        <v>100</v>
      </c>
      <c r="T16" s="130">
        <v>95.98546106065335</v>
      </c>
      <c r="U16" s="130">
        <v>99.73907370600358</v>
      </c>
      <c r="V16" s="71" t="s">
        <v>35</v>
      </c>
      <c r="W16" s="71" t="s">
        <v>35</v>
      </c>
      <c r="X16" s="71" t="s">
        <v>35</v>
      </c>
      <c r="Y16" s="127">
        <v>99.88466087627225</v>
      </c>
      <c r="Z16" s="411"/>
      <c r="AA16" s="411"/>
      <c r="AB16" s="411"/>
      <c r="AC16" s="411"/>
      <c r="AD16" s="411"/>
      <c r="AE16" s="411"/>
      <c r="AF16" s="411"/>
      <c r="AG16" s="411"/>
      <c r="AH16" s="411"/>
      <c r="AI16" s="411"/>
      <c r="AJ16" s="411"/>
      <c r="AK16" s="411"/>
      <c r="AL16" s="411"/>
      <c r="AM16" s="411"/>
      <c r="AN16" s="411"/>
      <c r="AO16" s="411"/>
      <c r="AP16" s="411"/>
      <c r="AQ16" s="411"/>
      <c r="AR16" s="411"/>
      <c r="AS16" s="411"/>
      <c r="AT16" s="411"/>
      <c r="AU16" s="411"/>
      <c r="AV16" s="411"/>
      <c r="AW16" s="411"/>
      <c r="AX16" s="411"/>
      <c r="AY16" s="411"/>
      <c r="AZ16" s="187"/>
      <c r="BA16" s="992" t="s">
        <v>13</v>
      </c>
      <c r="BB16" s="559" t="s">
        <v>14</v>
      </c>
      <c r="BC16" s="61" t="s">
        <v>35</v>
      </c>
      <c r="BD16" s="57" t="s">
        <v>35</v>
      </c>
      <c r="BE16" s="57" t="s">
        <v>35</v>
      </c>
      <c r="BF16" s="57" t="s">
        <v>35</v>
      </c>
      <c r="BG16" s="52" t="s">
        <v>35</v>
      </c>
      <c r="BH16" s="61" t="s">
        <v>35</v>
      </c>
      <c r="BI16" s="57" t="s">
        <v>35</v>
      </c>
      <c r="BJ16" s="57" t="s">
        <v>35</v>
      </c>
      <c r="BK16" s="57" t="s">
        <v>35</v>
      </c>
      <c r="BL16" s="52" t="s">
        <v>35</v>
      </c>
      <c r="BM16" s="61" t="s">
        <v>35</v>
      </c>
      <c r="BN16" s="57" t="s">
        <v>35</v>
      </c>
      <c r="BO16" s="57" t="s">
        <v>35</v>
      </c>
      <c r="BP16" s="57" t="s">
        <v>35</v>
      </c>
      <c r="BQ16" s="52" t="s">
        <v>35</v>
      </c>
      <c r="BR16" s="61" t="s">
        <v>35</v>
      </c>
      <c r="BS16" s="57" t="s">
        <v>35</v>
      </c>
      <c r="BT16" s="57" t="s">
        <v>35</v>
      </c>
      <c r="BU16" s="57" t="s">
        <v>35</v>
      </c>
      <c r="BV16" s="57" t="s">
        <v>35</v>
      </c>
      <c r="BW16" s="57" t="s">
        <v>35</v>
      </c>
      <c r="BX16" s="57" t="s">
        <v>35</v>
      </c>
      <c r="BY16" s="46" t="s">
        <v>35</v>
      </c>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322" customFormat="true" ht="15" customHeight="true" x14ac:dyDescent="0.2">
      <c r="A17" s="999"/>
      <c r="B17" s="373" t="s">
        <v>51</v>
      </c>
      <c r="C17" s="126">
        <v>4.5292612536184187</v>
      </c>
      <c r="D17" s="125">
        <v>3.7974063869616721</v>
      </c>
      <c r="E17" s="125">
        <v>2.5748159172458487</v>
      </c>
      <c r="F17" s="125">
        <v>0.3999441422902022</v>
      </c>
      <c r="G17" s="124">
        <v>8.6982045339742062E-2</v>
      </c>
      <c r="H17" s="123">
        <v>0.35827762031613891</v>
      </c>
      <c r="I17" s="125">
        <v>5.5168132445618856E-2</v>
      </c>
      <c r="J17" s="125">
        <v>0</v>
      </c>
      <c r="K17" s="125">
        <v>0</v>
      </c>
      <c r="L17" s="122">
        <v>0.19746606342453432</v>
      </c>
      <c r="M17" s="126">
        <v>4.55093083412212</v>
      </c>
      <c r="N17" s="125">
        <v>5.6878752712237004</v>
      </c>
      <c r="O17" s="125">
        <v>3.9156575415596526</v>
      </c>
      <c r="P17" s="125">
        <v>4.2016594658354771</v>
      </c>
      <c r="Q17" s="124">
        <v>1.2114036039818146</v>
      </c>
      <c r="R17" s="123">
        <v>3.8204446377177055</v>
      </c>
      <c r="S17" s="125">
        <v>0</v>
      </c>
      <c r="T17" s="125">
        <v>4.0145389393467612</v>
      </c>
      <c r="U17" s="125">
        <v>0.2609262939964283</v>
      </c>
      <c r="V17" s="73" t="s">
        <v>35</v>
      </c>
      <c r="W17" s="73" t="s">
        <v>35</v>
      </c>
      <c r="X17" s="73" t="s">
        <v>35</v>
      </c>
      <c r="Y17" s="122">
        <v>0.11533912372774478</v>
      </c>
      <c r="Z17" s="411"/>
      <c r="AA17" s="411"/>
      <c r="AB17" s="411"/>
      <c r="AC17" s="411"/>
      <c r="AD17" s="411"/>
      <c r="AE17" s="411"/>
      <c r="AF17" s="411"/>
      <c r="AG17" s="411"/>
      <c r="AH17" s="411"/>
      <c r="AI17" s="411"/>
      <c r="AJ17" s="411"/>
      <c r="AK17" s="411"/>
      <c r="AL17" s="411"/>
      <c r="AM17" s="411"/>
      <c r="AN17" s="411"/>
      <c r="AO17" s="411"/>
      <c r="AP17" s="411"/>
      <c r="AQ17" s="411"/>
      <c r="AR17" s="411"/>
      <c r="AS17" s="411"/>
      <c r="AT17" s="411"/>
      <c r="AU17" s="411"/>
      <c r="AV17" s="411"/>
      <c r="AW17" s="411"/>
      <c r="AX17" s="411"/>
      <c r="AY17" s="411"/>
      <c r="AZ17" s="187"/>
      <c r="BA17" s="990"/>
      <c r="BB17" s="557" t="s">
        <v>51</v>
      </c>
      <c r="BC17" s="60" t="s">
        <v>35</v>
      </c>
      <c r="BD17" s="56" t="s">
        <v>35</v>
      </c>
      <c r="BE17" s="56" t="s">
        <v>35</v>
      </c>
      <c r="BF17" s="56" t="s">
        <v>35</v>
      </c>
      <c r="BG17" s="51" t="s">
        <v>35</v>
      </c>
      <c r="BH17" s="60" t="s">
        <v>35</v>
      </c>
      <c r="BI17" s="56" t="s">
        <v>35</v>
      </c>
      <c r="BJ17" s="56" t="s">
        <v>35</v>
      </c>
      <c r="BK17" s="56" t="s">
        <v>35</v>
      </c>
      <c r="BL17" s="51" t="s">
        <v>35</v>
      </c>
      <c r="BM17" s="60" t="s">
        <v>35</v>
      </c>
      <c r="BN17" s="56" t="s">
        <v>35</v>
      </c>
      <c r="BO17" s="56" t="s">
        <v>35</v>
      </c>
      <c r="BP17" s="56" t="s">
        <v>35</v>
      </c>
      <c r="BQ17" s="51" t="s">
        <v>35</v>
      </c>
      <c r="BR17" s="60" t="s">
        <v>35</v>
      </c>
      <c r="BS17" s="56" t="s">
        <v>35</v>
      </c>
      <c r="BT17" s="56" t="s">
        <v>35</v>
      </c>
      <c r="BU17" s="56" t="s">
        <v>35</v>
      </c>
      <c r="BV17" s="56" t="s">
        <v>35</v>
      </c>
      <c r="BW17" s="56" t="s">
        <v>35</v>
      </c>
      <c r="BX17" s="56" t="s">
        <v>35</v>
      </c>
      <c r="BY17" s="45" t="s">
        <v>35</v>
      </c>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322" customFormat="true" ht="15" customHeight="true" x14ac:dyDescent="0.2">
      <c r="A18" s="999" t="s">
        <v>60</v>
      </c>
      <c r="B18" s="373" t="s">
        <v>15</v>
      </c>
      <c r="C18" s="126">
        <f>C16*C23/100</f>
        <v>93.673979154189098</v>
      </c>
      <c r="D18" s="125">
        <f>D16*D23/100</f>
        <v>96.018886833150461</v>
      </c>
      <c r="E18" s="125">
        <f t="shared" ref="E18:Y18" si="0">E16*E23/100</f>
        <v>97.236892232580843</v>
      </c>
      <c r="F18" s="125">
        <f t="shared" si="0"/>
        <v>99.600055857709819</v>
      </c>
      <c r="G18" s="124">
        <f t="shared" si="0"/>
        <v>99.913017954660262</v>
      </c>
      <c r="H18" s="123">
        <f t="shared" si="0"/>
        <v>99.275302786487913</v>
      </c>
      <c r="I18" s="125">
        <f t="shared" si="0"/>
        <v>99.944831867554385</v>
      </c>
      <c r="J18" s="125">
        <f t="shared" si="0"/>
        <v>100</v>
      </c>
      <c r="K18" s="125">
        <f t="shared" si="0"/>
        <v>100</v>
      </c>
      <c r="L18" s="122">
        <f t="shared" si="0"/>
        <v>99.802533936575472</v>
      </c>
      <c r="M18" s="126">
        <f t="shared" si="0"/>
        <v>92.88905273257032</v>
      </c>
      <c r="N18" s="125">
        <f t="shared" si="0"/>
        <v>93.705870584607169</v>
      </c>
      <c r="O18" s="125">
        <f t="shared" si="0"/>
        <v>95.946508406076262</v>
      </c>
      <c r="P18" s="125">
        <f t="shared" si="0"/>
        <v>95.573154203713329</v>
      </c>
      <c r="Q18" s="124">
        <f t="shared" si="0"/>
        <v>98.788596396018207</v>
      </c>
      <c r="R18" s="123">
        <f t="shared" si="0"/>
        <v>95.888403697764844</v>
      </c>
      <c r="S18" s="125">
        <f t="shared" si="0"/>
        <v>99.901353066201452</v>
      </c>
      <c r="T18" s="125">
        <f t="shared" si="0"/>
        <v>94.899872475774558</v>
      </c>
      <c r="U18" s="125">
        <f t="shared" si="0"/>
        <v>99.576992904624987</v>
      </c>
      <c r="V18" s="73" t="s">
        <v>35</v>
      </c>
      <c r="W18" s="73" t="s">
        <v>35</v>
      </c>
      <c r="X18" s="73" t="s">
        <v>35</v>
      </c>
      <c r="Y18" s="122">
        <f t="shared" si="0"/>
        <v>99.88466087627225</v>
      </c>
      <c r="Z18" s="411"/>
      <c r="AA18" s="411"/>
      <c r="AB18" s="411"/>
      <c r="AC18" s="411"/>
      <c r="AD18" s="411"/>
      <c r="AE18" s="411"/>
      <c r="AF18" s="411"/>
      <c r="AG18" s="411"/>
      <c r="AH18" s="411"/>
      <c r="AI18" s="411"/>
      <c r="AJ18" s="411"/>
      <c r="AK18" s="411"/>
      <c r="AL18" s="411"/>
      <c r="AM18" s="411"/>
      <c r="AN18" s="411"/>
      <c r="AO18" s="411"/>
      <c r="AP18" s="411"/>
      <c r="AQ18" s="411"/>
      <c r="AR18" s="411"/>
      <c r="AS18" s="411"/>
      <c r="AT18" s="411"/>
      <c r="AU18" s="411"/>
      <c r="AV18" s="411"/>
      <c r="AW18" s="411"/>
      <c r="AX18" s="411"/>
      <c r="AY18" s="411"/>
      <c r="AZ18" s="187"/>
      <c r="BA18" s="990" t="s">
        <v>60</v>
      </c>
      <c r="BB18" s="557" t="s">
        <v>15</v>
      </c>
      <c r="BC18" s="60" t="s">
        <v>35</v>
      </c>
      <c r="BD18" s="56" t="s">
        <v>35</v>
      </c>
      <c r="BE18" s="56" t="s">
        <v>35</v>
      </c>
      <c r="BF18" s="56" t="s">
        <v>35</v>
      </c>
      <c r="BG18" s="51" t="s">
        <v>35</v>
      </c>
      <c r="BH18" s="60" t="s">
        <v>35</v>
      </c>
      <c r="BI18" s="56" t="s">
        <v>35</v>
      </c>
      <c r="BJ18" s="56" t="s">
        <v>35</v>
      </c>
      <c r="BK18" s="56" t="s">
        <v>35</v>
      </c>
      <c r="BL18" s="51" t="s">
        <v>35</v>
      </c>
      <c r="BM18" s="60" t="s">
        <v>35</v>
      </c>
      <c r="BN18" s="56" t="s">
        <v>35</v>
      </c>
      <c r="BO18" s="56" t="s">
        <v>35</v>
      </c>
      <c r="BP18" s="56" t="s">
        <v>35</v>
      </c>
      <c r="BQ18" s="51" t="s">
        <v>35</v>
      </c>
      <c r="BR18" s="60" t="s">
        <v>35</v>
      </c>
      <c r="BS18" s="56" t="s">
        <v>35</v>
      </c>
      <c r="BT18" s="56" t="s">
        <v>35</v>
      </c>
      <c r="BU18" s="56" t="s">
        <v>35</v>
      </c>
      <c r="BV18" s="56" t="s">
        <v>35</v>
      </c>
      <c r="BW18" s="56" t="s">
        <v>35</v>
      </c>
      <c r="BX18" s="56" t="s">
        <v>35</v>
      </c>
      <c r="BY18" s="45" t="s">
        <v>35</v>
      </c>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322" customFormat="true" ht="15" customHeight="true" x14ac:dyDescent="0.2">
      <c r="A19" s="999"/>
      <c r="B19" s="373" t="s">
        <v>16</v>
      </c>
      <c r="C19" s="126">
        <f>C16*C22/100</f>
        <v>1.7967595921925616</v>
      </c>
      <c r="D19" s="125">
        <f>D16*D22/100</f>
        <v>0.18370677988789147</v>
      </c>
      <c r="E19" s="125">
        <f t="shared" ref="E19:Y19" si="1">E16*E22/100</f>
        <v>0.18829185017336114</v>
      </c>
      <c r="F19" s="125">
        <f t="shared" si="1"/>
        <v>0</v>
      </c>
      <c r="G19" s="124">
        <f t="shared" si="1"/>
        <v>0</v>
      </c>
      <c r="H19" s="123">
        <f t="shared" si="1"/>
        <v>0.36641959319595563</v>
      </c>
      <c r="I19" s="125">
        <f t="shared" si="1"/>
        <v>0</v>
      </c>
      <c r="J19" s="125">
        <f t="shared" si="1"/>
        <v>0</v>
      </c>
      <c r="K19" s="125">
        <f t="shared" si="1"/>
        <v>0</v>
      </c>
      <c r="L19" s="122">
        <f t="shared" si="1"/>
        <v>0</v>
      </c>
      <c r="M19" s="126">
        <f t="shared" si="1"/>
        <v>2.5600164333076343</v>
      </c>
      <c r="N19" s="125">
        <f t="shared" si="1"/>
        <v>0.60625414416910528</v>
      </c>
      <c r="O19" s="125">
        <f t="shared" si="1"/>
        <v>0.13783405236404053</v>
      </c>
      <c r="P19" s="125">
        <f t="shared" si="1"/>
        <v>0.22518633045118056</v>
      </c>
      <c r="Q19" s="124">
        <f t="shared" si="1"/>
        <v>0</v>
      </c>
      <c r="R19" s="123">
        <f t="shared" si="1"/>
        <v>0.2911516645174379</v>
      </c>
      <c r="S19" s="125">
        <f t="shared" si="1"/>
        <v>9.8646933798560973E-2</v>
      </c>
      <c r="T19" s="125">
        <f t="shared" si="1"/>
        <v>1.0855885848788047</v>
      </c>
      <c r="U19" s="125">
        <f t="shared" si="1"/>
        <v>0.16208080137858982</v>
      </c>
      <c r="V19" s="73" t="s">
        <v>35</v>
      </c>
      <c r="W19" s="73" t="s">
        <v>35</v>
      </c>
      <c r="X19" s="73" t="s">
        <v>35</v>
      </c>
      <c r="Y19" s="122">
        <f t="shared" si="1"/>
        <v>0</v>
      </c>
      <c r="Z19" s="411"/>
      <c r="AA19" s="411"/>
      <c r="AB19" s="411"/>
      <c r="AC19" s="411"/>
      <c r="AD19" s="411"/>
      <c r="AE19" s="411"/>
      <c r="AF19" s="411"/>
      <c r="AG19" s="411"/>
      <c r="AH19" s="411"/>
      <c r="AI19" s="411"/>
      <c r="AJ19" s="411"/>
      <c r="AK19" s="411"/>
      <c r="AL19" s="411"/>
      <c r="AM19" s="411"/>
      <c r="AN19" s="411"/>
      <c r="AO19" s="411"/>
      <c r="AP19" s="411"/>
      <c r="AQ19" s="411"/>
      <c r="AR19" s="411"/>
      <c r="AS19" s="411"/>
      <c r="AT19" s="411"/>
      <c r="AU19" s="411"/>
      <c r="AV19" s="411"/>
      <c r="AW19" s="411"/>
      <c r="AX19" s="411"/>
      <c r="AY19" s="411"/>
      <c r="AZ19" s="187"/>
      <c r="BA19" s="990"/>
      <c r="BB19" s="557" t="s">
        <v>16</v>
      </c>
      <c r="BC19" s="60" t="s">
        <v>35</v>
      </c>
      <c r="BD19" s="56" t="s">
        <v>35</v>
      </c>
      <c r="BE19" s="56" t="s">
        <v>35</v>
      </c>
      <c r="BF19" s="56" t="s">
        <v>35</v>
      </c>
      <c r="BG19" s="51" t="s">
        <v>35</v>
      </c>
      <c r="BH19" s="60" t="s">
        <v>35</v>
      </c>
      <c r="BI19" s="56" t="s">
        <v>35</v>
      </c>
      <c r="BJ19" s="56" t="s">
        <v>35</v>
      </c>
      <c r="BK19" s="56" t="s">
        <v>35</v>
      </c>
      <c r="BL19" s="51" t="s">
        <v>35</v>
      </c>
      <c r="BM19" s="60" t="s">
        <v>35</v>
      </c>
      <c r="BN19" s="56" t="s">
        <v>35</v>
      </c>
      <c r="BO19" s="56" t="s">
        <v>35</v>
      </c>
      <c r="BP19" s="56" t="s">
        <v>35</v>
      </c>
      <c r="BQ19" s="51" t="s">
        <v>35</v>
      </c>
      <c r="BR19" s="60" t="s">
        <v>35</v>
      </c>
      <c r="BS19" s="56" t="s">
        <v>35</v>
      </c>
      <c r="BT19" s="56" t="s">
        <v>35</v>
      </c>
      <c r="BU19" s="56" t="s">
        <v>35</v>
      </c>
      <c r="BV19" s="56" t="s">
        <v>35</v>
      </c>
      <c r="BW19" s="56" t="s">
        <v>35</v>
      </c>
      <c r="BX19" s="56" t="s">
        <v>35</v>
      </c>
      <c r="BY19" s="45" t="s">
        <v>35</v>
      </c>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322" customFormat="true" ht="15" customHeight="true" x14ac:dyDescent="0.2">
      <c r="A20" s="999"/>
      <c r="B20" s="373" t="s">
        <v>22</v>
      </c>
      <c r="C20" s="126">
        <f>100-C18-C19-C21</f>
        <v>4.4583214045346091</v>
      </c>
      <c r="D20" s="125">
        <f>100-D18-D19-D21</f>
        <v>3.7974063869616477</v>
      </c>
      <c r="E20" s="125">
        <f t="shared" ref="E20:Y20" si="2">100-E18-E19-E21</f>
        <v>2.5748159172457963</v>
      </c>
      <c r="F20" s="125">
        <f t="shared" si="2"/>
        <v>0.39994414229018105</v>
      </c>
      <c r="G20" s="124">
        <f t="shared" si="2"/>
        <v>8.6982045339738079E-2</v>
      </c>
      <c r="H20" s="123">
        <f t="shared" si="2"/>
        <v>0.35827762031613142</v>
      </c>
      <c r="I20" s="125">
        <f t="shared" si="2"/>
        <v>5.516813244561547E-2</v>
      </c>
      <c r="J20" s="125">
        <f t="shared" si="2"/>
        <v>0</v>
      </c>
      <c r="K20" s="125">
        <f t="shared" si="2"/>
        <v>0</v>
      </c>
      <c r="L20" s="122">
        <f t="shared" si="2"/>
        <v>0.19746606342452822</v>
      </c>
      <c r="M20" s="126">
        <f t="shared" si="2"/>
        <v>4.4263526246424707</v>
      </c>
      <c r="N20" s="125">
        <f t="shared" si="2"/>
        <v>5.6878752712237262</v>
      </c>
      <c r="O20" s="125">
        <f t="shared" si="2"/>
        <v>3.9156575415596975</v>
      </c>
      <c r="P20" s="125">
        <f t="shared" si="2"/>
        <v>4.2016594658354895</v>
      </c>
      <c r="Q20" s="124">
        <f t="shared" si="2"/>
        <v>1.2114036039817933</v>
      </c>
      <c r="R20" s="123">
        <f t="shared" si="2"/>
        <v>3.8204446377177188</v>
      </c>
      <c r="S20" s="125">
        <f t="shared" si="2"/>
        <v>-1.2698175844150228E-14</v>
      </c>
      <c r="T20" s="125">
        <f t="shared" si="2"/>
        <v>3.9652750984129996</v>
      </c>
      <c r="U20" s="125">
        <f t="shared" si="2"/>
        <v>0.26092629399642309</v>
      </c>
      <c r="V20" s="73" t="s">
        <v>35</v>
      </c>
      <c r="W20" s="73" t="s">
        <v>35</v>
      </c>
      <c r="X20" s="73" t="s">
        <v>35</v>
      </c>
      <c r="Y20" s="122">
        <f t="shared" si="2"/>
        <v>0.11533912372775035</v>
      </c>
      <c r="Z20" s="411"/>
      <c r="AA20" s="411"/>
      <c r="AB20" s="411"/>
      <c r="AC20" s="411"/>
      <c r="AD20" s="411"/>
      <c r="AE20" s="411"/>
      <c r="AF20" s="411"/>
      <c r="AG20" s="411"/>
      <c r="AH20" s="411"/>
      <c r="AI20" s="411"/>
      <c r="AJ20" s="411"/>
      <c r="AK20" s="411"/>
      <c r="AL20" s="411"/>
      <c r="AM20" s="411"/>
      <c r="AN20" s="411"/>
      <c r="AO20" s="411"/>
      <c r="AP20" s="411"/>
      <c r="AQ20" s="411"/>
      <c r="AR20" s="411"/>
      <c r="AS20" s="411"/>
      <c r="AT20" s="411"/>
      <c r="AU20" s="411"/>
      <c r="AV20" s="411"/>
      <c r="AW20" s="411"/>
      <c r="AX20" s="411"/>
      <c r="AY20" s="411"/>
      <c r="AZ20" s="187"/>
      <c r="BA20" s="990"/>
      <c r="BB20" s="557" t="s">
        <v>22</v>
      </c>
      <c r="BC20" s="60" t="s">
        <v>35</v>
      </c>
      <c r="BD20" s="56" t="s">
        <v>35</v>
      </c>
      <c r="BE20" s="56" t="s">
        <v>35</v>
      </c>
      <c r="BF20" s="56" t="s">
        <v>35</v>
      </c>
      <c r="BG20" s="51" t="s">
        <v>35</v>
      </c>
      <c r="BH20" s="60" t="s">
        <v>35</v>
      </c>
      <c r="BI20" s="56" t="s">
        <v>35</v>
      </c>
      <c r="BJ20" s="56" t="s">
        <v>35</v>
      </c>
      <c r="BK20" s="56" t="s">
        <v>35</v>
      </c>
      <c r="BL20" s="51" t="s">
        <v>35</v>
      </c>
      <c r="BM20" s="60" t="s">
        <v>35</v>
      </c>
      <c r="BN20" s="56" t="s">
        <v>35</v>
      </c>
      <c r="BO20" s="56" t="s">
        <v>35</v>
      </c>
      <c r="BP20" s="56" t="s">
        <v>35</v>
      </c>
      <c r="BQ20" s="51" t="s">
        <v>35</v>
      </c>
      <c r="BR20" s="60" t="s">
        <v>35</v>
      </c>
      <c r="BS20" s="56" t="s">
        <v>35</v>
      </c>
      <c r="BT20" s="56" t="s">
        <v>35</v>
      </c>
      <c r="BU20" s="56" t="s">
        <v>35</v>
      </c>
      <c r="BV20" s="56" t="s">
        <v>35</v>
      </c>
      <c r="BW20" s="56" t="s">
        <v>35</v>
      </c>
      <c r="BX20" s="56" t="s">
        <v>35</v>
      </c>
      <c r="BY20" s="45" t="s">
        <v>35</v>
      </c>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322" customFormat="true" ht="15" customHeight="true" x14ac:dyDescent="0.2">
      <c r="A21" s="999"/>
      <c r="B21" s="373" t="s">
        <v>17</v>
      </c>
      <c r="C21" s="126">
        <v>7.0939849083731174E-2</v>
      </c>
      <c r="D21" s="125">
        <v>0</v>
      </c>
      <c r="E21" s="125">
        <v>0</v>
      </c>
      <c r="F21" s="125">
        <v>0</v>
      </c>
      <c r="G21" s="124">
        <v>0</v>
      </c>
      <c r="H21" s="123">
        <v>0</v>
      </c>
      <c r="I21" s="125">
        <v>0</v>
      </c>
      <c r="J21" s="125">
        <v>0</v>
      </c>
      <c r="K21" s="125">
        <v>0</v>
      </c>
      <c r="L21" s="122">
        <v>0</v>
      </c>
      <c r="M21" s="126">
        <v>0.12457820947957472</v>
      </c>
      <c r="N21" s="125">
        <v>0</v>
      </c>
      <c r="O21" s="125">
        <v>0</v>
      </c>
      <c r="P21" s="125">
        <v>0</v>
      </c>
      <c r="Q21" s="124">
        <v>0</v>
      </c>
      <c r="R21" s="123">
        <v>0</v>
      </c>
      <c r="S21" s="125">
        <v>0</v>
      </c>
      <c r="T21" s="125">
        <v>4.9263840933638073E-2</v>
      </c>
      <c r="U21" s="125">
        <v>0</v>
      </c>
      <c r="V21" s="73" t="s">
        <v>35</v>
      </c>
      <c r="W21" s="73" t="s">
        <v>35</v>
      </c>
      <c r="X21" s="73" t="s">
        <v>35</v>
      </c>
      <c r="Y21" s="122">
        <v>0</v>
      </c>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187"/>
      <c r="BA21" s="990"/>
      <c r="BB21" s="557" t="s">
        <v>17</v>
      </c>
      <c r="BC21" s="60" t="s">
        <v>35</v>
      </c>
      <c r="BD21" s="56" t="s">
        <v>35</v>
      </c>
      <c r="BE21" s="56" t="s">
        <v>35</v>
      </c>
      <c r="BF21" s="56" t="s">
        <v>35</v>
      </c>
      <c r="BG21" s="51" t="s">
        <v>35</v>
      </c>
      <c r="BH21" s="60" t="s">
        <v>35</v>
      </c>
      <c r="BI21" s="56" t="s">
        <v>35</v>
      </c>
      <c r="BJ21" s="56" t="s">
        <v>35</v>
      </c>
      <c r="BK21" s="56" t="s">
        <v>35</v>
      </c>
      <c r="BL21" s="51" t="s">
        <v>35</v>
      </c>
      <c r="BM21" s="60" t="s">
        <v>35</v>
      </c>
      <c r="BN21" s="56" t="s">
        <v>35</v>
      </c>
      <c r="BO21" s="56" t="s">
        <v>35</v>
      </c>
      <c r="BP21" s="56" t="s">
        <v>35</v>
      </c>
      <c r="BQ21" s="51" t="s">
        <v>35</v>
      </c>
      <c r="BR21" s="60" t="s">
        <v>35</v>
      </c>
      <c r="BS21" s="56" t="s">
        <v>35</v>
      </c>
      <c r="BT21" s="56" t="s">
        <v>35</v>
      </c>
      <c r="BU21" s="56" t="s">
        <v>35</v>
      </c>
      <c r="BV21" s="56" t="s">
        <v>35</v>
      </c>
      <c r="BW21" s="56" t="s">
        <v>35</v>
      </c>
      <c r="BX21" s="56" t="s">
        <v>35</v>
      </c>
      <c r="BY21" s="45" t="s">
        <v>35</v>
      </c>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322" customFormat="true" ht="15" customHeight="true" x14ac:dyDescent="0.2">
      <c r="A22" s="999" t="s">
        <v>54</v>
      </c>
      <c r="B22" s="373" t="s">
        <v>49</v>
      </c>
      <c r="C22" s="126">
        <v>1.8820003026955314</v>
      </c>
      <c r="D22" s="125">
        <v>0.19095824030153141</v>
      </c>
      <c r="E22" s="125">
        <v>0.19326814924303723</v>
      </c>
      <c r="F22" s="125">
        <v>0</v>
      </c>
      <c r="G22" s="124">
        <v>0</v>
      </c>
      <c r="H22" s="123">
        <v>0.36773711297333578</v>
      </c>
      <c r="I22" s="125">
        <v>0</v>
      </c>
      <c r="J22" s="125">
        <v>0</v>
      </c>
      <c r="K22" s="125">
        <v>0</v>
      </c>
      <c r="L22" s="122">
        <v>0</v>
      </c>
      <c r="M22" s="126">
        <v>2.6820758501674469</v>
      </c>
      <c r="N22" s="125">
        <v>0.64281675968235974</v>
      </c>
      <c r="O22" s="125">
        <v>0.14345110643147543</v>
      </c>
      <c r="P22" s="125">
        <v>0.23506287185723479</v>
      </c>
      <c r="Q22" s="124">
        <v>0</v>
      </c>
      <c r="R22" s="123">
        <v>0.30271679196347767</v>
      </c>
      <c r="S22" s="125">
        <v>9.8646933798560973E-2</v>
      </c>
      <c r="T22" s="125">
        <v>1.1309927283599959</v>
      </c>
      <c r="U22" s="125">
        <v>0.16250481918084397</v>
      </c>
      <c r="V22" s="73" t="s">
        <v>35</v>
      </c>
      <c r="W22" s="73" t="s">
        <v>35</v>
      </c>
      <c r="X22" s="73" t="s">
        <v>35</v>
      </c>
      <c r="Y22" s="122">
        <v>0</v>
      </c>
      <c r="Z22" s="411"/>
      <c r="AA22" s="411"/>
      <c r="AB22" s="411"/>
      <c r="AC22" s="411"/>
      <c r="AD22" s="411"/>
      <c r="AE22" s="411"/>
      <c r="AF22" s="411"/>
      <c r="AG22" s="411"/>
      <c r="AH22" s="411"/>
      <c r="AI22" s="411"/>
      <c r="AJ22" s="411"/>
      <c r="AK22" s="411"/>
      <c r="AL22" s="411"/>
      <c r="AM22" s="411"/>
      <c r="AN22" s="411"/>
      <c r="AO22" s="411"/>
      <c r="AP22" s="411"/>
      <c r="AQ22" s="411"/>
      <c r="AR22" s="411"/>
      <c r="AS22" s="411"/>
      <c r="AT22" s="411"/>
      <c r="AU22" s="411"/>
      <c r="AV22" s="411"/>
      <c r="AW22" s="411"/>
      <c r="AX22" s="411"/>
      <c r="AY22" s="411"/>
      <c r="AZ22" s="187"/>
      <c r="BA22" s="990" t="s">
        <v>54</v>
      </c>
      <c r="BB22" s="557" t="s">
        <v>49</v>
      </c>
      <c r="BC22" s="60" t="s">
        <v>35</v>
      </c>
      <c r="BD22" s="56" t="s">
        <v>35</v>
      </c>
      <c r="BE22" s="56" t="s">
        <v>35</v>
      </c>
      <c r="BF22" s="56" t="s">
        <v>35</v>
      </c>
      <c r="BG22" s="51" t="s">
        <v>35</v>
      </c>
      <c r="BH22" s="60" t="s">
        <v>35</v>
      </c>
      <c r="BI22" s="56" t="s">
        <v>35</v>
      </c>
      <c r="BJ22" s="56" t="s">
        <v>35</v>
      </c>
      <c r="BK22" s="56" t="s">
        <v>35</v>
      </c>
      <c r="BL22" s="51" t="s">
        <v>35</v>
      </c>
      <c r="BM22" s="60" t="s">
        <v>35</v>
      </c>
      <c r="BN22" s="56" t="s">
        <v>35</v>
      </c>
      <c r="BO22" s="56" t="s">
        <v>35</v>
      </c>
      <c r="BP22" s="56" t="s">
        <v>35</v>
      </c>
      <c r="BQ22" s="51" t="s">
        <v>35</v>
      </c>
      <c r="BR22" s="60" t="s">
        <v>35</v>
      </c>
      <c r="BS22" s="56" t="s">
        <v>35</v>
      </c>
      <c r="BT22" s="56" t="s">
        <v>35</v>
      </c>
      <c r="BU22" s="56" t="s">
        <v>35</v>
      </c>
      <c r="BV22" s="56" t="s">
        <v>35</v>
      </c>
      <c r="BW22" s="56" t="s">
        <v>35</v>
      </c>
      <c r="BX22" s="56" t="s">
        <v>35</v>
      </c>
      <c r="BY22" s="45" t="s">
        <v>35</v>
      </c>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322" customFormat="true" ht="15" customHeight="true" x14ac:dyDescent="0.2">
      <c r="A23" s="1001"/>
      <c r="B23" s="374" t="s">
        <v>48</v>
      </c>
      <c r="C23" s="121">
        <v>98.117999697304541</v>
      </c>
      <c r="D23" s="120">
        <v>99.809041759698474</v>
      </c>
      <c r="E23" s="120">
        <v>99.806731850756975</v>
      </c>
      <c r="F23" s="120">
        <v>100</v>
      </c>
      <c r="G23" s="119">
        <v>100</v>
      </c>
      <c r="H23" s="118">
        <v>99.632262887026684</v>
      </c>
      <c r="I23" s="120">
        <v>100</v>
      </c>
      <c r="J23" s="120">
        <v>100</v>
      </c>
      <c r="K23" s="120">
        <v>100</v>
      </c>
      <c r="L23" s="117">
        <v>100</v>
      </c>
      <c r="M23" s="121">
        <v>97.317924149832606</v>
      </c>
      <c r="N23" s="120">
        <v>99.357183240317624</v>
      </c>
      <c r="O23" s="120">
        <v>99.856548893568529</v>
      </c>
      <c r="P23" s="120">
        <v>99.764937128142762</v>
      </c>
      <c r="Q23" s="119">
        <v>100</v>
      </c>
      <c r="R23" s="118">
        <v>99.697283208036509</v>
      </c>
      <c r="S23" s="120">
        <v>99.901353066201438</v>
      </c>
      <c r="T23" s="120">
        <v>98.869007271640015</v>
      </c>
      <c r="U23" s="120">
        <v>99.837495180819147</v>
      </c>
      <c r="V23" s="72" t="s">
        <v>35</v>
      </c>
      <c r="W23" s="72" t="s">
        <v>35</v>
      </c>
      <c r="X23" s="72" t="s">
        <v>35</v>
      </c>
      <c r="Y23" s="117">
        <v>100</v>
      </c>
      <c r="Z23" s="411"/>
      <c r="AA23" s="411"/>
      <c r="AB23" s="411"/>
      <c r="AC23" s="411"/>
      <c r="AD23" s="411"/>
      <c r="AE23" s="411"/>
      <c r="AF23" s="411"/>
      <c r="AG23" s="411"/>
      <c r="AH23" s="411"/>
      <c r="AI23" s="411"/>
      <c r="AJ23" s="411"/>
      <c r="AK23" s="411"/>
      <c r="AL23" s="411"/>
      <c r="AM23" s="411"/>
      <c r="AN23" s="411"/>
      <c r="AO23" s="411"/>
      <c r="AP23" s="411"/>
      <c r="AQ23" s="411"/>
      <c r="AR23" s="411"/>
      <c r="AS23" s="411"/>
      <c r="AT23" s="411"/>
      <c r="AU23" s="411"/>
      <c r="AV23" s="411"/>
      <c r="AW23" s="411"/>
      <c r="AX23" s="411"/>
      <c r="AY23" s="411"/>
      <c r="AZ23" s="187"/>
      <c r="BA23" s="994"/>
      <c r="BB23" s="560" t="s">
        <v>48</v>
      </c>
      <c r="BC23" s="59" t="s">
        <v>35</v>
      </c>
      <c r="BD23" s="55" t="s">
        <v>35</v>
      </c>
      <c r="BE23" s="55" t="s">
        <v>35</v>
      </c>
      <c r="BF23" s="55" t="s">
        <v>35</v>
      </c>
      <c r="BG23" s="50" t="s">
        <v>35</v>
      </c>
      <c r="BH23" s="59" t="s">
        <v>35</v>
      </c>
      <c r="BI23" s="55" t="s">
        <v>35</v>
      </c>
      <c r="BJ23" s="55" t="s">
        <v>35</v>
      </c>
      <c r="BK23" s="55" t="s">
        <v>35</v>
      </c>
      <c r="BL23" s="50" t="s">
        <v>35</v>
      </c>
      <c r="BM23" s="59" t="s">
        <v>35</v>
      </c>
      <c r="BN23" s="55" t="s">
        <v>35</v>
      </c>
      <c r="BO23" s="55" t="s">
        <v>35</v>
      </c>
      <c r="BP23" s="55" t="s">
        <v>35</v>
      </c>
      <c r="BQ23" s="50" t="s">
        <v>35</v>
      </c>
      <c r="BR23" s="59" t="s">
        <v>35</v>
      </c>
      <c r="BS23" s="55" t="s">
        <v>35</v>
      </c>
      <c r="BT23" s="55" t="s">
        <v>35</v>
      </c>
      <c r="BU23" s="55" t="s">
        <v>35</v>
      </c>
      <c r="BV23" s="55" t="s">
        <v>35</v>
      </c>
      <c r="BW23" s="55" t="s">
        <v>35</v>
      </c>
      <c r="BX23" s="55" t="s">
        <v>35</v>
      </c>
      <c r="BY23" s="44" t="s">
        <v>35</v>
      </c>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8" customFormat="true" ht="15" hidden="true" customHeight="true" x14ac:dyDescent="0.2">
      <c r="A24" s="1006" t="s">
        <v>47</v>
      </c>
      <c r="B24" s="371" t="s">
        <v>59</v>
      </c>
      <c r="C24" s="377"/>
      <c r="D24" s="378"/>
      <c r="E24" s="378"/>
      <c r="F24" s="378"/>
      <c r="G24" s="379"/>
      <c r="H24" s="380"/>
      <c r="I24" s="378"/>
      <c r="J24" s="378"/>
      <c r="K24" s="378"/>
      <c r="L24" s="381"/>
      <c r="M24" s="377"/>
      <c r="N24" s="378"/>
      <c r="O24" s="378"/>
      <c r="P24" s="378"/>
      <c r="Q24" s="379"/>
      <c r="R24" s="380"/>
      <c r="S24" s="378"/>
      <c r="T24" s="378"/>
      <c r="U24" s="378"/>
      <c r="V24" s="378"/>
      <c r="W24" s="378"/>
      <c r="X24" s="378"/>
      <c r="Y24" s="381"/>
      <c r="Z24" s="846"/>
      <c r="AA24" s="846"/>
      <c r="AB24" s="846"/>
      <c r="AC24" s="846"/>
      <c r="AD24" s="846"/>
      <c r="AE24" s="846"/>
      <c r="AF24" s="846"/>
      <c r="AG24" s="846"/>
      <c r="AH24" s="846"/>
      <c r="AI24" s="846"/>
      <c r="AJ24" s="846"/>
      <c r="AK24" s="846"/>
      <c r="AL24" s="846"/>
      <c r="AM24" s="846"/>
      <c r="AN24" s="846"/>
      <c r="AO24" s="846"/>
      <c r="AP24" s="846"/>
      <c r="AQ24" s="846"/>
      <c r="AR24" s="846"/>
      <c r="AS24" s="846"/>
      <c r="AT24" s="846"/>
      <c r="AU24" s="846"/>
      <c r="AV24" s="846"/>
      <c r="AW24" s="846"/>
      <c r="AX24" s="846"/>
      <c r="AY24" s="846"/>
      <c r="AZ24" s="346"/>
      <c r="BB24" s="320"/>
      <c r="BZ24" s="346"/>
      <c r="CA24" s="346"/>
      <c r="CB24" s="346"/>
      <c r="CC24" s="346"/>
      <c r="CD24" s="346"/>
      <c r="CE24" s="346"/>
      <c r="CF24" s="346"/>
      <c r="CG24" s="346"/>
      <c r="CH24" s="346"/>
      <c r="CI24" s="346"/>
      <c r="CJ24" s="346"/>
      <c r="CK24" s="346"/>
      <c r="CL24" s="346"/>
      <c r="CM24" s="346"/>
      <c r="CN24" s="346"/>
      <c r="CO24" s="346"/>
      <c r="CP24" s="346"/>
      <c r="CQ24" s="346"/>
      <c r="CR24" s="346"/>
      <c r="CS24" s="346"/>
      <c r="CT24" s="346"/>
      <c r="CU24" s="346"/>
      <c r="CV24" s="346"/>
      <c r="CW24" s="346"/>
      <c r="CX24" s="346"/>
      <c r="CY24" s="346"/>
      <c r="CZ24" s="346"/>
    </row>
    <row r="25" s="318" customFormat="true" ht="15" hidden="true" customHeight="true" x14ac:dyDescent="0.2">
      <c r="A25" s="1007"/>
      <c r="B25" s="368" t="s">
        <v>58</v>
      </c>
      <c r="C25" s="382"/>
      <c r="D25" s="383"/>
      <c r="E25" s="383"/>
      <c r="F25" s="383"/>
      <c r="G25" s="384"/>
      <c r="H25" s="385"/>
      <c r="I25" s="383"/>
      <c r="J25" s="383"/>
      <c r="K25" s="383"/>
      <c r="L25" s="386"/>
      <c r="M25" s="382"/>
      <c r="N25" s="383"/>
      <c r="O25" s="383"/>
      <c r="P25" s="383"/>
      <c r="Q25" s="384"/>
      <c r="R25" s="385"/>
      <c r="S25" s="383"/>
      <c r="T25" s="383"/>
      <c r="U25" s="383"/>
      <c r="V25" s="383"/>
      <c r="W25" s="383"/>
      <c r="X25" s="383"/>
      <c r="Y25" s="386"/>
      <c r="Z25" s="846"/>
      <c r="AA25" s="846"/>
      <c r="AB25" s="846"/>
      <c r="AC25" s="846"/>
      <c r="AD25" s="846"/>
      <c r="AE25" s="846"/>
      <c r="AF25" s="846"/>
      <c r="AG25" s="846"/>
      <c r="AH25" s="846"/>
      <c r="AI25" s="846"/>
      <c r="AJ25" s="846"/>
      <c r="AK25" s="846"/>
      <c r="AL25" s="846"/>
      <c r="AM25" s="846"/>
      <c r="AN25" s="846"/>
      <c r="AO25" s="846"/>
      <c r="AP25" s="846"/>
      <c r="AQ25" s="846"/>
      <c r="AR25" s="846"/>
      <c r="AS25" s="846"/>
      <c r="AT25" s="846"/>
      <c r="AU25" s="846"/>
      <c r="AV25" s="846"/>
      <c r="AW25" s="846"/>
      <c r="AX25" s="846"/>
      <c r="AY25" s="846"/>
      <c r="AZ25" s="346"/>
      <c r="BB25" s="320"/>
      <c r="BZ25" s="346"/>
      <c r="CA25" s="346"/>
      <c r="CB25" s="346"/>
      <c r="CC25" s="346"/>
      <c r="CD25" s="346"/>
      <c r="CE25" s="346"/>
      <c r="CF25" s="346"/>
      <c r="CG25" s="346"/>
      <c r="CH25" s="346"/>
      <c r="CI25" s="346"/>
      <c r="CJ25" s="346"/>
      <c r="CK25" s="346"/>
      <c r="CL25" s="346"/>
      <c r="CM25" s="346"/>
      <c r="CN25" s="346"/>
      <c r="CO25" s="346"/>
      <c r="CP25" s="346"/>
      <c r="CQ25" s="346"/>
      <c r="CR25" s="346"/>
      <c r="CS25" s="346"/>
      <c r="CT25" s="346"/>
      <c r="CU25" s="346"/>
      <c r="CV25" s="346"/>
      <c r="CW25" s="346"/>
      <c r="CX25" s="346"/>
      <c r="CY25" s="346"/>
      <c r="CZ25" s="346"/>
    </row>
    <row r="26" s="318" customFormat="true" ht="15" hidden="true" customHeight="true" x14ac:dyDescent="0.2">
      <c r="A26" s="1008"/>
      <c r="B26" s="369" t="s">
        <v>46</v>
      </c>
      <c r="C26" s="387"/>
      <c r="D26" s="388"/>
      <c r="E26" s="388"/>
      <c r="F26" s="388"/>
      <c r="G26" s="389"/>
      <c r="H26" s="390"/>
      <c r="I26" s="388"/>
      <c r="J26" s="388"/>
      <c r="K26" s="388"/>
      <c r="L26" s="391"/>
      <c r="M26" s="387"/>
      <c r="N26" s="388"/>
      <c r="O26" s="388"/>
      <c r="P26" s="388"/>
      <c r="Q26" s="389"/>
      <c r="R26" s="13"/>
      <c r="S26" s="12"/>
      <c r="T26" s="12"/>
      <c r="U26" s="12"/>
      <c r="V26" s="12"/>
      <c r="W26" s="12"/>
      <c r="X26" s="12"/>
      <c r="Y26" s="7"/>
      <c r="Z26" s="846"/>
      <c r="AA26" s="846"/>
      <c r="AB26" s="846"/>
      <c r="AC26" s="846"/>
      <c r="AD26" s="846"/>
      <c r="AE26" s="846"/>
      <c r="AF26" s="846"/>
      <c r="AG26" s="846"/>
      <c r="AH26" s="846"/>
      <c r="AI26" s="846"/>
      <c r="AJ26" s="846"/>
      <c r="AK26" s="846"/>
      <c r="AL26" s="846"/>
      <c r="AM26" s="846"/>
      <c r="AN26" s="846"/>
      <c r="AO26" s="846"/>
      <c r="AP26" s="846"/>
      <c r="AQ26" s="846"/>
      <c r="AR26" s="846"/>
      <c r="AS26" s="846"/>
      <c r="AT26" s="846"/>
      <c r="AU26" s="846"/>
      <c r="AV26" s="846"/>
      <c r="AW26" s="846"/>
      <c r="AX26" s="846"/>
      <c r="AY26" s="846"/>
      <c r="AZ26" s="346"/>
      <c r="BB26" s="320"/>
      <c r="BZ26" s="346"/>
      <c r="CA26" s="346"/>
      <c r="CB26" s="346"/>
      <c r="CC26" s="346"/>
      <c r="CD26" s="346"/>
      <c r="CE26" s="346"/>
      <c r="CF26" s="346"/>
      <c r="CG26" s="346"/>
      <c r="CH26" s="346"/>
      <c r="CI26" s="346"/>
      <c r="CJ26" s="346"/>
      <c r="CK26" s="346"/>
      <c r="CL26" s="346"/>
      <c r="CM26" s="346"/>
      <c r="CN26" s="346"/>
      <c r="CO26" s="346"/>
      <c r="CP26" s="346"/>
      <c r="CQ26" s="346"/>
      <c r="CR26" s="346"/>
      <c r="CS26" s="346"/>
      <c r="CT26" s="346"/>
      <c r="CU26" s="346"/>
      <c r="CV26" s="346"/>
      <c r="CW26" s="346"/>
      <c r="CX26" s="346"/>
      <c r="CY26" s="346"/>
      <c r="CZ26" s="346"/>
    </row>
    <row r="27" s="322" customFormat="true" ht="15" customHeight="true" x14ac:dyDescent="0.2">
      <c r="A27" s="317"/>
      <c r="B27" s="370"/>
      <c r="C27" s="1009" t="s">
        <v>114</v>
      </c>
      <c r="D27" s="1010"/>
      <c r="E27" s="1010"/>
      <c r="F27" s="1010"/>
      <c r="G27" s="1011"/>
      <c r="H27" s="1005" t="s">
        <v>38</v>
      </c>
      <c r="I27" s="996"/>
      <c r="J27" s="996"/>
      <c r="K27" s="996"/>
      <c r="L27" s="998"/>
      <c r="M27" s="995" t="s">
        <v>37</v>
      </c>
      <c r="N27" s="996"/>
      <c r="O27" s="996"/>
      <c r="P27" s="996"/>
      <c r="Q27" s="998"/>
      <c r="R27" s="15" t="s">
        <v>137</v>
      </c>
      <c r="S27" s="401"/>
      <c r="T27" s="401"/>
      <c r="U27" s="401"/>
      <c r="V27" s="401"/>
      <c r="W27" s="401"/>
      <c r="X27" s="401"/>
      <c r="Y27" s="401"/>
      <c r="Z27" s="411"/>
      <c r="AA27" s="411"/>
      <c r="AB27" s="411"/>
      <c r="AC27" s="411"/>
      <c r="AD27" s="411"/>
      <c r="AE27" s="411"/>
      <c r="AF27" s="411"/>
      <c r="AG27" s="411"/>
      <c r="AH27" s="411"/>
      <c r="AI27" s="411"/>
      <c r="AJ27" s="411"/>
      <c r="AK27" s="411"/>
      <c r="AL27" s="411"/>
      <c r="AM27" s="411"/>
      <c r="AN27" s="411"/>
      <c r="AO27" s="411"/>
      <c r="AP27" s="411"/>
      <c r="AQ27" s="411"/>
      <c r="AR27" s="411"/>
      <c r="AS27" s="411"/>
      <c r="AT27" s="411"/>
      <c r="AU27" s="411"/>
      <c r="AV27" s="411"/>
      <c r="AW27" s="411"/>
      <c r="AX27" s="411"/>
      <c r="AY27" s="411"/>
      <c r="AZ27" s="187"/>
      <c r="BA27" s="347" t="s">
        <v>128</v>
      </c>
      <c r="BB27" s="302" t="s">
        <v>95</v>
      </c>
      <c r="BC27" s="986" t="s">
        <v>114</v>
      </c>
      <c r="BD27" s="987"/>
      <c r="BE27" s="987"/>
      <c r="BF27" s="987"/>
      <c r="BG27" s="993"/>
      <c r="BH27" s="986" t="s">
        <v>38</v>
      </c>
      <c r="BI27" s="987"/>
      <c r="BJ27" s="987"/>
      <c r="BK27" s="987"/>
      <c r="BL27" s="993"/>
      <c r="BM27" s="986" t="s">
        <v>37</v>
      </c>
      <c r="BN27" s="987"/>
      <c r="BO27" s="987"/>
      <c r="BP27" s="987"/>
      <c r="BQ27" s="988"/>
      <c r="BR27" s="14" t="s">
        <v>137</v>
      </c>
      <c r="BS27" s="401"/>
      <c r="BT27" s="401"/>
      <c r="BU27" s="401"/>
      <c r="BV27" s="401"/>
      <c r="BW27" s="401"/>
      <c r="BX27" s="401"/>
      <c r="BY27" s="401"/>
      <c r="BZ27" s="345"/>
      <c r="CA27" s="345"/>
      <c r="CB27" s="345"/>
      <c r="CC27" s="345"/>
      <c r="CD27" s="345"/>
      <c r="CE27" s="345"/>
      <c r="CF27" s="345"/>
      <c r="CG27" s="345"/>
      <c r="CH27" s="345"/>
      <c r="CI27" s="345"/>
      <c r="CJ27" s="345"/>
      <c r="CK27" s="345"/>
      <c r="CL27" s="345"/>
      <c r="CM27" s="345"/>
      <c r="CN27" s="345"/>
      <c r="CO27" s="345"/>
      <c r="CP27" s="345"/>
      <c r="CQ27" s="345"/>
      <c r="CR27" s="345"/>
      <c r="CS27" s="345"/>
      <c r="CT27" s="345"/>
      <c r="CU27" s="345"/>
      <c r="CV27" s="345"/>
      <c r="CW27" s="345"/>
      <c r="CX27" s="345"/>
      <c r="CY27" s="345"/>
      <c r="CZ27" s="345"/>
    </row>
    <row r="28" s="322" customFormat="true" ht="24" x14ac:dyDescent="0.2">
      <c r="A28" s="335" t="s">
        <v>69</v>
      </c>
      <c r="B28" s="370"/>
      <c r="C28" s="393" t="s">
        <v>0</v>
      </c>
      <c r="D28" s="550" t="s">
        <v>1</v>
      </c>
      <c r="E28" s="550" t="s">
        <v>2</v>
      </c>
      <c r="F28" s="550" t="s">
        <v>3</v>
      </c>
      <c r="G28" s="551" t="s">
        <v>4</v>
      </c>
      <c r="H28" s="375" t="s">
        <v>0</v>
      </c>
      <c r="I28" s="553" t="s">
        <v>1</v>
      </c>
      <c r="J28" s="553" t="s">
        <v>2</v>
      </c>
      <c r="K28" s="553" t="s">
        <v>3</v>
      </c>
      <c r="L28" s="554" t="s">
        <v>4</v>
      </c>
      <c r="M28" s="376" t="s">
        <v>0</v>
      </c>
      <c r="N28" s="553" t="s">
        <v>1</v>
      </c>
      <c r="O28" s="553" t="s">
        <v>2</v>
      </c>
      <c r="P28" s="553" t="s">
        <v>3</v>
      </c>
      <c r="Q28" s="548" t="s">
        <v>4</v>
      </c>
      <c r="R28" s="375" t="s">
        <v>247</v>
      </c>
      <c r="S28" s="553" t="s">
        <v>248</v>
      </c>
      <c r="T28" s="553" t="s">
        <v>249</v>
      </c>
      <c r="U28" s="553" t="s">
        <v>250</v>
      </c>
      <c r="V28" s="553" t="s">
        <v>251</v>
      </c>
      <c r="W28" s="553" t="s">
        <v>252</v>
      </c>
      <c r="X28" s="553" t="s">
        <v>253</v>
      </c>
      <c r="Y28" s="554" t="s">
        <v>254</v>
      </c>
      <c r="Z28" s="411"/>
      <c r="AA28" s="411"/>
      <c r="AB28" s="411"/>
      <c r="AC28" s="411"/>
      <c r="AD28" s="411"/>
      <c r="AE28" s="411"/>
      <c r="AF28" s="411"/>
      <c r="AG28" s="411"/>
      <c r="AH28" s="411"/>
      <c r="AI28" s="411"/>
      <c r="AJ28" s="411"/>
      <c r="AK28" s="411"/>
      <c r="AL28" s="411"/>
      <c r="AM28" s="411"/>
      <c r="AN28" s="411"/>
      <c r="AO28" s="411"/>
      <c r="AP28" s="411"/>
      <c r="AQ28" s="411"/>
      <c r="AR28" s="411"/>
      <c r="AS28" s="411"/>
      <c r="AT28" s="411"/>
      <c r="AU28" s="411"/>
      <c r="AV28" s="411"/>
      <c r="AW28" s="411"/>
      <c r="AX28" s="411"/>
      <c r="AY28" s="411"/>
      <c r="AZ28" s="187"/>
      <c r="BA28" s="335" t="s">
        <v>119</v>
      </c>
      <c r="BB28" s="334"/>
      <c r="BC28" s="422" t="s">
        <v>0</v>
      </c>
      <c r="BD28" s="525" t="s">
        <v>1</v>
      </c>
      <c r="BE28" s="525" t="s">
        <v>2</v>
      </c>
      <c r="BF28" s="525" t="s">
        <v>3</v>
      </c>
      <c r="BG28" s="423" t="s">
        <v>4</v>
      </c>
      <c r="BH28" s="422" t="s">
        <v>0</v>
      </c>
      <c r="BI28" s="525" t="s">
        <v>1</v>
      </c>
      <c r="BJ28" s="525" t="s">
        <v>2</v>
      </c>
      <c r="BK28" s="525" t="s">
        <v>3</v>
      </c>
      <c r="BL28" s="423" t="s">
        <v>4</v>
      </c>
      <c r="BM28" s="422" t="s">
        <v>0</v>
      </c>
      <c r="BN28" s="525" t="s">
        <v>1</v>
      </c>
      <c r="BO28" s="525" t="s">
        <v>2</v>
      </c>
      <c r="BP28" s="525" t="s">
        <v>3</v>
      </c>
      <c r="BQ28" s="423" t="s">
        <v>4</v>
      </c>
      <c r="BR28" s="422" t="s">
        <v>247</v>
      </c>
      <c r="BS28" s="525" t="s">
        <v>248</v>
      </c>
      <c r="BT28" s="525" t="s">
        <v>249</v>
      </c>
      <c r="BU28" s="525" t="s">
        <v>250</v>
      </c>
      <c r="BV28" s="525" t="s">
        <v>251</v>
      </c>
      <c r="BW28" s="525" t="s">
        <v>252</v>
      </c>
      <c r="BX28" s="525" t="s">
        <v>253</v>
      </c>
      <c r="BY28" s="526" t="s">
        <v>254</v>
      </c>
      <c r="BZ28" s="185"/>
      <c r="CA28" s="185"/>
      <c r="CB28" s="185"/>
      <c r="CC28" s="185"/>
      <c r="CD28" s="185"/>
      <c r="CE28" s="185"/>
      <c r="CF28" s="185"/>
      <c r="CG28" s="185"/>
      <c r="CH28" s="185"/>
      <c r="CI28" s="185"/>
      <c r="CJ28" s="185"/>
      <c r="CK28" s="185"/>
      <c r="CL28" s="185"/>
      <c r="CM28" s="185"/>
      <c r="CN28" s="185"/>
      <c r="CO28" s="185"/>
      <c r="CP28" s="185"/>
      <c r="CQ28" s="185"/>
      <c r="CR28" s="185"/>
      <c r="CS28" s="185"/>
      <c r="CT28" s="185"/>
      <c r="CU28" s="185"/>
      <c r="CV28" s="185"/>
      <c r="CW28" s="185"/>
      <c r="CX28" s="185"/>
      <c r="CY28" s="185"/>
      <c r="CZ28" s="185"/>
    </row>
    <row r="29" s="322" customFormat="true" ht="15" customHeight="true" x14ac:dyDescent="0.2">
      <c r="A29" s="1000" t="s">
        <v>57</v>
      </c>
      <c r="B29" s="372" t="s">
        <v>49</v>
      </c>
      <c r="C29" s="131">
        <v>71.540012935396263</v>
      </c>
      <c r="D29" s="130">
        <v>83.232000122380427</v>
      </c>
      <c r="E29" s="130">
        <v>89.792455890487076</v>
      </c>
      <c r="F29" s="130">
        <v>96.982289207034796</v>
      </c>
      <c r="G29" s="129">
        <v>99.492088652427086</v>
      </c>
      <c r="H29" s="128">
        <v>98.512085282186504</v>
      </c>
      <c r="I29" s="130">
        <v>99.944831867554385</v>
      </c>
      <c r="J29" s="130">
        <v>100</v>
      </c>
      <c r="K29" s="130">
        <v>99.977788050674903</v>
      </c>
      <c r="L29" s="127">
        <v>99.802533936575472</v>
      </c>
      <c r="M29" s="131">
        <v>68.722618138911457</v>
      </c>
      <c r="N29" s="130">
        <v>72.497532505605975</v>
      </c>
      <c r="O29" s="130">
        <v>81.478311727672846</v>
      </c>
      <c r="P29" s="130">
        <v>83.948954289742559</v>
      </c>
      <c r="Q29" s="129">
        <v>91.013352691168009</v>
      </c>
      <c r="R29" s="128">
        <v>78.109370474495321</v>
      </c>
      <c r="S29" s="130">
        <v>99.842548886811088</v>
      </c>
      <c r="T29" s="130">
        <v>81.15472414062171</v>
      </c>
      <c r="U29" s="130">
        <v>99.26585549826008</v>
      </c>
      <c r="V29" s="71" t="s">
        <v>35</v>
      </c>
      <c r="W29" s="71" t="s">
        <v>35</v>
      </c>
      <c r="X29" s="71" t="s">
        <v>35</v>
      </c>
      <c r="Y29" s="127">
        <v>99.75875539558389</v>
      </c>
      <c r="Z29" s="411"/>
      <c r="AA29" s="411"/>
      <c r="AB29" s="411"/>
      <c r="AC29" s="411"/>
      <c r="AD29" s="411"/>
      <c r="AE29" s="411"/>
      <c r="AF29" s="411"/>
      <c r="AG29" s="411"/>
      <c r="AH29" s="411"/>
      <c r="AI29" s="411"/>
      <c r="AJ29" s="411"/>
      <c r="AK29" s="411"/>
      <c r="AL29" s="411"/>
      <c r="AM29" s="411"/>
      <c r="AN29" s="411"/>
      <c r="AO29" s="411"/>
      <c r="AP29" s="411"/>
      <c r="AQ29" s="411"/>
      <c r="AR29" s="411"/>
      <c r="AS29" s="411"/>
      <c r="AT29" s="411"/>
      <c r="AU29" s="411"/>
      <c r="AV29" s="411"/>
      <c r="AW29" s="411"/>
      <c r="AX29" s="411"/>
      <c r="AY29" s="411"/>
      <c r="AZ29" s="187"/>
      <c r="BA29" s="992" t="s">
        <v>57</v>
      </c>
      <c r="BB29" s="559" t="s">
        <v>49</v>
      </c>
      <c r="BC29" s="61" t="s">
        <v>35</v>
      </c>
      <c r="BD29" s="57" t="s">
        <v>35</v>
      </c>
      <c r="BE29" s="57" t="s">
        <v>35</v>
      </c>
      <c r="BF29" s="57" t="s">
        <v>35</v>
      </c>
      <c r="BG29" s="52" t="s">
        <v>35</v>
      </c>
      <c r="BH29" s="61" t="s">
        <v>35</v>
      </c>
      <c r="BI29" s="57" t="s">
        <v>35</v>
      </c>
      <c r="BJ29" s="57" t="s">
        <v>35</v>
      </c>
      <c r="BK29" s="57" t="s">
        <v>35</v>
      </c>
      <c r="BL29" s="52" t="s">
        <v>35</v>
      </c>
      <c r="BM29" s="61" t="s">
        <v>35</v>
      </c>
      <c r="BN29" s="57" t="s">
        <v>35</v>
      </c>
      <c r="BO29" s="57" t="s">
        <v>35</v>
      </c>
      <c r="BP29" s="57" t="s">
        <v>35</v>
      </c>
      <c r="BQ29" s="52" t="s">
        <v>35</v>
      </c>
      <c r="BR29" s="61" t="s">
        <v>35</v>
      </c>
      <c r="BS29" s="57" t="s">
        <v>35</v>
      </c>
      <c r="BT29" s="57" t="s">
        <v>35</v>
      </c>
      <c r="BU29" s="57" t="s">
        <v>35</v>
      </c>
      <c r="BV29" s="57" t="s">
        <v>35</v>
      </c>
      <c r="BW29" s="57" t="s">
        <v>35</v>
      </c>
      <c r="BX29" s="57" t="s">
        <v>35</v>
      </c>
      <c r="BY29" s="46" t="s">
        <v>35</v>
      </c>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322" customFormat="true" ht="15" customHeight="true" x14ac:dyDescent="0.2">
      <c r="A30" s="999"/>
      <c r="B30" s="373" t="s">
        <v>48</v>
      </c>
      <c r="C30" s="126">
        <v>28.45998706460378</v>
      </c>
      <c r="D30" s="125">
        <v>16.767999877619516</v>
      </c>
      <c r="E30" s="125">
        <v>10.207544109512796</v>
      </c>
      <c r="F30" s="125">
        <v>3.0177107929651537</v>
      </c>
      <c r="G30" s="124">
        <v>0.50791134757291279</v>
      </c>
      <c r="H30" s="123">
        <v>1.487914717813529</v>
      </c>
      <c r="I30" s="125">
        <v>5.5168132445618856E-2</v>
      </c>
      <c r="J30" s="125">
        <v>0</v>
      </c>
      <c r="K30" s="125">
        <v>2.221194932509413E-2</v>
      </c>
      <c r="L30" s="122">
        <v>0.19746606342453432</v>
      </c>
      <c r="M30" s="126">
        <v>31.277381861088916</v>
      </c>
      <c r="N30" s="125">
        <v>27.502467494394001</v>
      </c>
      <c r="O30" s="125">
        <v>18.52168827232731</v>
      </c>
      <c r="P30" s="125">
        <v>16.051045710257746</v>
      </c>
      <c r="Q30" s="124">
        <v>8.9866473088320777</v>
      </c>
      <c r="R30" s="123">
        <v>21.890629525504369</v>
      </c>
      <c r="S30" s="125">
        <v>0.15745111318889413</v>
      </c>
      <c r="T30" s="125">
        <v>18.845275859378539</v>
      </c>
      <c r="U30" s="125">
        <v>0.7341445017399344</v>
      </c>
      <c r="V30" s="73" t="s">
        <v>35</v>
      </c>
      <c r="W30" s="73" t="s">
        <v>35</v>
      </c>
      <c r="X30" s="73" t="s">
        <v>35</v>
      </c>
      <c r="Y30" s="122">
        <v>0.24124460441609422</v>
      </c>
      <c r="Z30" s="411"/>
      <c r="AA30" s="411"/>
      <c r="AB30" s="411"/>
      <c r="AC30" s="411"/>
      <c r="AD30" s="411"/>
      <c r="AE30" s="411"/>
      <c r="AF30" s="411"/>
      <c r="AG30" s="411"/>
      <c r="AH30" s="411"/>
      <c r="AI30" s="411"/>
      <c r="AJ30" s="411"/>
      <c r="AK30" s="411"/>
      <c r="AL30" s="411"/>
      <c r="AM30" s="411"/>
      <c r="AN30" s="411"/>
      <c r="AO30" s="411"/>
      <c r="AP30" s="411"/>
      <c r="AQ30" s="411"/>
      <c r="AR30" s="411"/>
      <c r="AS30" s="411"/>
      <c r="AT30" s="411"/>
      <c r="AU30" s="411"/>
      <c r="AV30" s="411"/>
      <c r="AW30" s="411"/>
      <c r="AX30" s="411"/>
      <c r="AY30" s="411"/>
      <c r="AZ30" s="187"/>
      <c r="BA30" s="990"/>
      <c r="BB30" s="557" t="s">
        <v>48</v>
      </c>
      <c r="BC30" s="60" t="s">
        <v>35</v>
      </c>
      <c r="BD30" s="56" t="s">
        <v>35</v>
      </c>
      <c r="BE30" s="56" t="s">
        <v>35</v>
      </c>
      <c r="BF30" s="56" t="s">
        <v>35</v>
      </c>
      <c r="BG30" s="51" t="s">
        <v>35</v>
      </c>
      <c r="BH30" s="60" t="s">
        <v>35</v>
      </c>
      <c r="BI30" s="56" t="s">
        <v>35</v>
      </c>
      <c r="BJ30" s="56" t="s">
        <v>35</v>
      </c>
      <c r="BK30" s="56" t="s">
        <v>35</v>
      </c>
      <c r="BL30" s="51" t="s">
        <v>35</v>
      </c>
      <c r="BM30" s="60" t="s">
        <v>35</v>
      </c>
      <c r="BN30" s="56" t="s">
        <v>35</v>
      </c>
      <c r="BO30" s="56" t="s">
        <v>35</v>
      </c>
      <c r="BP30" s="56" t="s">
        <v>35</v>
      </c>
      <c r="BQ30" s="51" t="s">
        <v>35</v>
      </c>
      <c r="BR30" s="60" t="s">
        <v>35</v>
      </c>
      <c r="BS30" s="56" t="s">
        <v>35</v>
      </c>
      <c r="BT30" s="56" t="s">
        <v>35</v>
      </c>
      <c r="BU30" s="56" t="s">
        <v>35</v>
      </c>
      <c r="BV30" s="56" t="s">
        <v>35</v>
      </c>
      <c r="BW30" s="56" t="s">
        <v>35</v>
      </c>
      <c r="BX30" s="56" t="s">
        <v>35</v>
      </c>
      <c r="BY30" s="45" t="s">
        <v>35</v>
      </c>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7" customFormat="true" ht="15" customHeight="true" x14ac:dyDescent="0.2">
      <c r="A31" s="999" t="s">
        <v>103</v>
      </c>
      <c r="B31" s="373" t="s">
        <v>49</v>
      </c>
      <c r="C31" s="126">
        <v>56.528074592931191</v>
      </c>
      <c r="D31" s="125">
        <v>79.43386342539462</v>
      </c>
      <c r="E31" s="125">
        <v>88.824939351707044</v>
      </c>
      <c r="F31" s="125">
        <v>96.745091246321081</v>
      </c>
      <c r="G31" s="124">
        <v>99.387710198019391</v>
      </c>
      <c r="H31" s="123">
        <v>93.651671875050795</v>
      </c>
      <c r="I31" s="125">
        <v>99.797698496499549</v>
      </c>
      <c r="J31" s="125">
        <v>99.862012719739823</v>
      </c>
      <c r="K31" s="125">
        <v>99.740686979766991</v>
      </c>
      <c r="L31" s="122">
        <v>99.802533936575472</v>
      </c>
      <c r="M31" s="126">
        <v>49.398815704621171</v>
      </c>
      <c r="N31" s="125">
        <v>65.934433718861214</v>
      </c>
      <c r="O31" s="125">
        <v>78.115983393462727</v>
      </c>
      <c r="P31" s="125">
        <v>82.387033595342658</v>
      </c>
      <c r="Q31" s="124">
        <v>90.582861281156539</v>
      </c>
      <c r="R31" s="123">
        <v>73.909558273152413</v>
      </c>
      <c r="S31" s="125">
        <v>98.938623318020504</v>
      </c>
      <c r="T31" s="125">
        <v>72.589060736146905</v>
      </c>
      <c r="U31" s="125">
        <v>97.073167538930477</v>
      </c>
      <c r="V31" s="73" t="s">
        <v>35</v>
      </c>
      <c r="W31" s="73" t="s">
        <v>35</v>
      </c>
      <c r="X31" s="73" t="s">
        <v>35</v>
      </c>
      <c r="Y31" s="122">
        <v>99.268849114516001</v>
      </c>
      <c r="Z31" s="411"/>
      <c r="AA31" s="411"/>
      <c r="AB31" s="411"/>
      <c r="AC31" s="411"/>
      <c r="AD31" s="411"/>
      <c r="AE31" s="411"/>
      <c r="AF31" s="411"/>
      <c r="AG31" s="411"/>
      <c r="AH31" s="411"/>
      <c r="AI31" s="411"/>
      <c r="AJ31" s="411"/>
      <c r="AK31" s="411"/>
      <c r="AL31" s="411"/>
      <c r="AM31" s="411"/>
      <c r="AN31" s="411"/>
      <c r="AO31" s="411"/>
      <c r="AP31" s="411"/>
      <c r="AQ31" s="411"/>
      <c r="AR31" s="411"/>
      <c r="AS31" s="411"/>
      <c r="AT31" s="411"/>
      <c r="AU31" s="411"/>
      <c r="AV31" s="411"/>
      <c r="AW31" s="411"/>
      <c r="AX31" s="411"/>
      <c r="AY31" s="411"/>
      <c r="AZ31" s="187"/>
      <c r="BA31" s="990" t="s">
        <v>103</v>
      </c>
      <c r="BB31" s="557" t="s">
        <v>49</v>
      </c>
      <c r="BC31" s="60" t="s">
        <v>35</v>
      </c>
      <c r="BD31" s="56" t="s">
        <v>35</v>
      </c>
      <c r="BE31" s="56" t="s">
        <v>35</v>
      </c>
      <c r="BF31" s="56" t="s">
        <v>35</v>
      </c>
      <c r="BG31" s="51" t="s">
        <v>35</v>
      </c>
      <c r="BH31" s="60" t="s">
        <v>35</v>
      </c>
      <c r="BI31" s="56" t="s">
        <v>35</v>
      </c>
      <c r="BJ31" s="56" t="s">
        <v>35</v>
      </c>
      <c r="BK31" s="56" t="s">
        <v>35</v>
      </c>
      <c r="BL31" s="51" t="s">
        <v>35</v>
      </c>
      <c r="BM31" s="60" t="s">
        <v>35</v>
      </c>
      <c r="BN31" s="56" t="s">
        <v>35</v>
      </c>
      <c r="BO31" s="56" t="s">
        <v>35</v>
      </c>
      <c r="BP31" s="56" t="s">
        <v>35</v>
      </c>
      <c r="BQ31" s="51" t="s">
        <v>35</v>
      </c>
      <c r="BR31" s="60" t="s">
        <v>35</v>
      </c>
      <c r="BS31" s="56" t="s">
        <v>35</v>
      </c>
      <c r="BT31" s="56" t="s">
        <v>35</v>
      </c>
      <c r="BU31" s="56" t="s">
        <v>35</v>
      </c>
      <c r="BV31" s="56" t="s">
        <v>35</v>
      </c>
      <c r="BW31" s="56" t="s">
        <v>35</v>
      </c>
      <c r="BX31" s="56" t="s">
        <v>35</v>
      </c>
      <c r="BY31" s="45" t="s">
        <v>35</v>
      </c>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7" customFormat="true" ht="15" customHeight="true" x14ac:dyDescent="0.2">
      <c r="A32" s="999"/>
      <c r="B32" s="373" t="s">
        <v>48</v>
      </c>
      <c r="C32" s="126">
        <v>43.471925407068781</v>
      </c>
      <c r="D32" s="125">
        <v>20.566136574605391</v>
      </c>
      <c r="E32" s="125">
        <v>11.175060648292826</v>
      </c>
      <c r="F32" s="125">
        <v>3.2549087536789041</v>
      </c>
      <c r="G32" s="124">
        <v>0.61228980198060323</v>
      </c>
      <c r="H32" s="123">
        <v>6.3483281249492389</v>
      </c>
      <c r="I32" s="125">
        <v>0.20230150350043596</v>
      </c>
      <c r="J32" s="125">
        <v>0.13798728026018575</v>
      </c>
      <c r="K32" s="125">
        <v>0.25931302023301372</v>
      </c>
      <c r="L32" s="122">
        <v>0.19746606342453432</v>
      </c>
      <c r="M32" s="126">
        <v>50.601184295379198</v>
      </c>
      <c r="N32" s="125">
        <v>34.065566281138985</v>
      </c>
      <c r="O32" s="125">
        <v>21.884016606537386</v>
      </c>
      <c r="P32" s="125">
        <v>17.612966404657659</v>
      </c>
      <c r="Q32" s="124">
        <v>9.4171387188435745</v>
      </c>
      <c r="R32" s="123">
        <v>26.090441726847143</v>
      </c>
      <c r="S32" s="125">
        <v>1.0613766819794876</v>
      </c>
      <c r="T32" s="125">
        <v>27.410939263853617</v>
      </c>
      <c r="U32" s="125">
        <v>2.9268324610695751</v>
      </c>
      <c r="V32" s="73" t="s">
        <v>35</v>
      </c>
      <c r="W32" s="73" t="s">
        <v>35</v>
      </c>
      <c r="X32" s="73" t="s">
        <v>35</v>
      </c>
      <c r="Y32" s="122">
        <v>0.73115088548393525</v>
      </c>
      <c r="Z32" s="411"/>
      <c r="AA32" s="411"/>
      <c r="AB32" s="411"/>
      <c r="AC32" s="411"/>
      <c r="AD32" s="411"/>
      <c r="AE32" s="411"/>
      <c r="AF32" s="411"/>
      <c r="AG32" s="411"/>
      <c r="AH32" s="411"/>
      <c r="AI32" s="411"/>
      <c r="AJ32" s="411"/>
      <c r="AK32" s="411"/>
      <c r="AL32" s="411"/>
      <c r="AM32" s="411"/>
      <c r="AN32" s="411"/>
      <c r="AO32" s="411"/>
      <c r="AP32" s="411"/>
      <c r="AQ32" s="411"/>
      <c r="AR32" s="411"/>
      <c r="AS32" s="411"/>
      <c r="AT32" s="411"/>
      <c r="AU32" s="411"/>
      <c r="AV32" s="411"/>
      <c r="AW32" s="411"/>
      <c r="AX32" s="411"/>
      <c r="AY32" s="411"/>
      <c r="AZ32" s="187"/>
      <c r="BA32" s="990"/>
      <c r="BB32" s="557" t="s">
        <v>48</v>
      </c>
      <c r="BC32" s="60" t="s">
        <v>35</v>
      </c>
      <c r="BD32" s="56" t="s">
        <v>35</v>
      </c>
      <c r="BE32" s="56" t="s">
        <v>35</v>
      </c>
      <c r="BF32" s="56" t="s">
        <v>35</v>
      </c>
      <c r="BG32" s="51" t="s">
        <v>35</v>
      </c>
      <c r="BH32" s="60" t="s">
        <v>35</v>
      </c>
      <c r="BI32" s="56" t="s">
        <v>35</v>
      </c>
      <c r="BJ32" s="56" t="s">
        <v>35</v>
      </c>
      <c r="BK32" s="56" t="s">
        <v>35</v>
      </c>
      <c r="BL32" s="51" t="s">
        <v>35</v>
      </c>
      <c r="BM32" s="60" t="s">
        <v>35</v>
      </c>
      <c r="BN32" s="56" t="s">
        <v>35</v>
      </c>
      <c r="BO32" s="56" t="s">
        <v>35</v>
      </c>
      <c r="BP32" s="56" t="s">
        <v>35</v>
      </c>
      <c r="BQ32" s="51" t="s">
        <v>35</v>
      </c>
      <c r="BR32" s="60" t="s">
        <v>35</v>
      </c>
      <c r="BS32" s="56" t="s">
        <v>35</v>
      </c>
      <c r="BT32" s="56" t="s">
        <v>35</v>
      </c>
      <c r="BU32" s="56" t="s">
        <v>35</v>
      </c>
      <c r="BV32" s="56" t="s">
        <v>35</v>
      </c>
      <c r="BW32" s="56" t="s">
        <v>35</v>
      </c>
      <c r="BX32" s="56" t="s">
        <v>35</v>
      </c>
      <c r="BY32" s="45" t="s">
        <v>35</v>
      </c>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7" customFormat="true" ht="15" customHeight="true" x14ac:dyDescent="0.2">
      <c r="A33" s="999" t="s">
        <v>104</v>
      </c>
      <c r="B33" s="373" t="s">
        <v>49</v>
      </c>
      <c r="C33" s="76" t="s">
        <v>35</v>
      </c>
      <c r="D33" s="73" t="s">
        <v>35</v>
      </c>
      <c r="E33" s="73" t="s">
        <v>35</v>
      </c>
      <c r="F33" s="73" t="s">
        <v>35</v>
      </c>
      <c r="G33" s="70" t="s">
        <v>35</v>
      </c>
      <c r="H33" s="67" t="s">
        <v>35</v>
      </c>
      <c r="I33" s="73" t="s">
        <v>35</v>
      </c>
      <c r="J33" s="73" t="s">
        <v>35</v>
      </c>
      <c r="K33" s="73" t="s">
        <v>35</v>
      </c>
      <c r="L33" s="64" t="s">
        <v>35</v>
      </c>
      <c r="M33" s="76" t="s">
        <v>35</v>
      </c>
      <c r="N33" s="73" t="s">
        <v>35</v>
      </c>
      <c r="O33" s="73" t="s">
        <v>35</v>
      </c>
      <c r="P33" s="73" t="s">
        <v>35</v>
      </c>
      <c r="Q33" s="70" t="s">
        <v>35</v>
      </c>
      <c r="R33" s="67" t="s">
        <v>35</v>
      </c>
      <c r="S33" s="73" t="s">
        <v>35</v>
      </c>
      <c r="T33" s="73" t="s">
        <v>35</v>
      </c>
      <c r="U33" s="73" t="s">
        <v>35</v>
      </c>
      <c r="V33" s="73" t="s">
        <v>35</v>
      </c>
      <c r="W33" s="73" t="s">
        <v>35</v>
      </c>
      <c r="X33" s="73" t="s">
        <v>35</v>
      </c>
      <c r="Y33" s="64" t="s">
        <v>35</v>
      </c>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345"/>
      <c r="BA33" s="990" t="s">
        <v>104</v>
      </c>
      <c r="BB33" s="557" t="s">
        <v>49</v>
      </c>
      <c r="BC33" s="60" t="s">
        <v>35</v>
      </c>
      <c r="BD33" s="56" t="s">
        <v>35</v>
      </c>
      <c r="BE33" s="56" t="s">
        <v>35</v>
      </c>
      <c r="BF33" s="56" t="s">
        <v>35</v>
      </c>
      <c r="BG33" s="51" t="s">
        <v>35</v>
      </c>
      <c r="BH33" s="60" t="s">
        <v>35</v>
      </c>
      <c r="BI33" s="56" t="s">
        <v>35</v>
      </c>
      <c r="BJ33" s="56" t="s">
        <v>35</v>
      </c>
      <c r="BK33" s="56" t="s">
        <v>35</v>
      </c>
      <c r="BL33" s="51" t="s">
        <v>35</v>
      </c>
      <c r="BM33" s="60" t="s">
        <v>35</v>
      </c>
      <c r="BN33" s="56" t="s">
        <v>35</v>
      </c>
      <c r="BO33" s="56" t="s">
        <v>35</v>
      </c>
      <c r="BP33" s="56" t="s">
        <v>35</v>
      </c>
      <c r="BQ33" s="51" t="s">
        <v>35</v>
      </c>
      <c r="BR33" s="60" t="s">
        <v>35</v>
      </c>
      <c r="BS33" s="56" t="s">
        <v>35</v>
      </c>
      <c r="BT33" s="56" t="s">
        <v>35</v>
      </c>
      <c r="BU33" s="56" t="s">
        <v>35</v>
      </c>
      <c r="BV33" s="56" t="s">
        <v>35</v>
      </c>
      <c r="BW33" s="56" t="s">
        <v>35</v>
      </c>
      <c r="BX33" s="56" t="s">
        <v>35</v>
      </c>
      <c r="BY33" s="45" t="s">
        <v>35</v>
      </c>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7" customFormat="true" ht="15" customHeight="true" x14ac:dyDescent="0.2">
      <c r="A34" s="999"/>
      <c r="B34" s="373" t="s">
        <v>48</v>
      </c>
      <c r="C34" s="76" t="s">
        <v>35</v>
      </c>
      <c r="D34" s="73" t="s">
        <v>35</v>
      </c>
      <c r="E34" s="73" t="s">
        <v>35</v>
      </c>
      <c r="F34" s="73" t="s">
        <v>35</v>
      </c>
      <c r="G34" s="70" t="s">
        <v>35</v>
      </c>
      <c r="H34" s="67" t="s">
        <v>35</v>
      </c>
      <c r="I34" s="73" t="s">
        <v>35</v>
      </c>
      <c r="J34" s="73" t="s">
        <v>35</v>
      </c>
      <c r="K34" s="73" t="s">
        <v>35</v>
      </c>
      <c r="L34" s="64" t="s">
        <v>35</v>
      </c>
      <c r="M34" s="76" t="s">
        <v>35</v>
      </c>
      <c r="N34" s="73" t="s">
        <v>35</v>
      </c>
      <c r="O34" s="73" t="s">
        <v>35</v>
      </c>
      <c r="P34" s="73" t="s">
        <v>35</v>
      </c>
      <c r="Q34" s="70" t="s">
        <v>35</v>
      </c>
      <c r="R34" s="67" t="s">
        <v>35</v>
      </c>
      <c r="S34" s="73" t="s">
        <v>35</v>
      </c>
      <c r="T34" s="73" t="s">
        <v>35</v>
      </c>
      <c r="U34" s="73" t="s">
        <v>35</v>
      </c>
      <c r="V34" s="73" t="s">
        <v>35</v>
      </c>
      <c r="W34" s="73" t="s">
        <v>35</v>
      </c>
      <c r="X34" s="73" t="s">
        <v>35</v>
      </c>
      <c r="Y34" s="64" t="s">
        <v>35</v>
      </c>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345"/>
      <c r="BA34" s="990"/>
      <c r="BB34" s="557" t="s">
        <v>48</v>
      </c>
      <c r="BC34" s="60" t="s">
        <v>35</v>
      </c>
      <c r="BD34" s="56" t="s">
        <v>35</v>
      </c>
      <c r="BE34" s="56" t="s">
        <v>35</v>
      </c>
      <c r="BF34" s="56" t="s">
        <v>35</v>
      </c>
      <c r="BG34" s="51" t="s">
        <v>35</v>
      </c>
      <c r="BH34" s="60" t="s">
        <v>35</v>
      </c>
      <c r="BI34" s="56" t="s">
        <v>35</v>
      </c>
      <c r="BJ34" s="56" t="s">
        <v>35</v>
      </c>
      <c r="BK34" s="56" t="s">
        <v>35</v>
      </c>
      <c r="BL34" s="51" t="s">
        <v>35</v>
      </c>
      <c r="BM34" s="60" t="s">
        <v>35</v>
      </c>
      <c r="BN34" s="56" t="s">
        <v>35</v>
      </c>
      <c r="BO34" s="56" t="s">
        <v>35</v>
      </c>
      <c r="BP34" s="56" t="s">
        <v>35</v>
      </c>
      <c r="BQ34" s="51" t="s">
        <v>35</v>
      </c>
      <c r="BR34" s="60" t="s">
        <v>35</v>
      </c>
      <c r="BS34" s="56" t="s">
        <v>35</v>
      </c>
      <c r="BT34" s="56" t="s">
        <v>35</v>
      </c>
      <c r="BU34" s="56" t="s">
        <v>35</v>
      </c>
      <c r="BV34" s="56" t="s">
        <v>35</v>
      </c>
      <c r="BW34" s="56" t="s">
        <v>35</v>
      </c>
      <c r="BX34" s="56" t="s">
        <v>35</v>
      </c>
      <c r="BY34" s="45" t="s">
        <v>35</v>
      </c>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322" customFormat="true" ht="15" customHeight="true" x14ac:dyDescent="0.2">
      <c r="A35" s="999" t="s">
        <v>55</v>
      </c>
      <c r="B35" s="373" t="s">
        <v>49</v>
      </c>
      <c r="C35" s="126">
        <v>56.991202829293726</v>
      </c>
      <c r="D35" s="125">
        <v>80.034434930249475</v>
      </c>
      <c r="E35" s="125">
        <v>89.919743970585955</v>
      </c>
      <c r="F35" s="125">
        <v>96.776711806853726</v>
      </c>
      <c r="G35" s="124">
        <v>99.387710198019391</v>
      </c>
      <c r="H35" s="123">
        <v>93.651671875050795</v>
      </c>
      <c r="I35" s="125">
        <v>99.797698496499549</v>
      </c>
      <c r="J35" s="125">
        <v>99.862012719739823</v>
      </c>
      <c r="K35" s="125">
        <v>99.740686979766991</v>
      </c>
      <c r="L35" s="122">
        <v>99.802533936575472</v>
      </c>
      <c r="M35" s="126">
        <v>49.693759273926261</v>
      </c>
      <c r="N35" s="125">
        <v>67.144141708622314</v>
      </c>
      <c r="O35" s="125">
        <v>78.481518969969827</v>
      </c>
      <c r="P35" s="125">
        <v>84.201603428152822</v>
      </c>
      <c r="Q35" s="124">
        <v>90.752586579399463</v>
      </c>
      <c r="R35" s="123">
        <v>74.294784877597337</v>
      </c>
      <c r="S35" s="125">
        <v>98.938623318020504</v>
      </c>
      <c r="T35" s="125">
        <v>73.794305566910822</v>
      </c>
      <c r="U35" s="125">
        <v>97.073167538930477</v>
      </c>
      <c r="V35" s="73" t="s">
        <v>35</v>
      </c>
      <c r="W35" s="73" t="s">
        <v>35</v>
      </c>
      <c r="X35" s="73" t="s">
        <v>35</v>
      </c>
      <c r="Y35" s="122">
        <v>99.268849114516001</v>
      </c>
      <c r="Z35" s="411"/>
      <c r="AA35" s="411"/>
      <c r="AB35" s="411"/>
      <c r="AC35" s="411"/>
      <c r="AD35" s="411"/>
      <c r="AE35" s="411"/>
      <c r="AF35" s="411"/>
      <c r="AG35" s="411"/>
      <c r="AH35" s="411"/>
      <c r="AI35" s="411"/>
      <c r="AJ35" s="411"/>
      <c r="AK35" s="411"/>
      <c r="AL35" s="411"/>
      <c r="AM35" s="411"/>
      <c r="AN35" s="411"/>
      <c r="AO35" s="411"/>
      <c r="AP35" s="411"/>
      <c r="AQ35" s="411"/>
      <c r="AR35" s="411"/>
      <c r="AS35" s="411"/>
      <c r="AT35" s="411"/>
      <c r="AU35" s="411"/>
      <c r="AV35" s="411"/>
      <c r="AW35" s="411"/>
      <c r="AX35" s="411"/>
      <c r="AY35" s="411"/>
      <c r="AZ35" s="187"/>
      <c r="BA35" s="990" t="s">
        <v>55</v>
      </c>
      <c r="BB35" s="557" t="s">
        <v>49</v>
      </c>
      <c r="BC35" s="60" t="s">
        <v>35</v>
      </c>
      <c r="BD35" s="56" t="s">
        <v>35</v>
      </c>
      <c r="BE35" s="56" t="s">
        <v>35</v>
      </c>
      <c r="BF35" s="56" t="s">
        <v>35</v>
      </c>
      <c r="BG35" s="51" t="s">
        <v>35</v>
      </c>
      <c r="BH35" s="60" t="s">
        <v>35</v>
      </c>
      <c r="BI35" s="56" t="s">
        <v>35</v>
      </c>
      <c r="BJ35" s="56" t="s">
        <v>35</v>
      </c>
      <c r="BK35" s="56" t="s">
        <v>35</v>
      </c>
      <c r="BL35" s="51" t="s">
        <v>35</v>
      </c>
      <c r="BM35" s="60" t="s">
        <v>35</v>
      </c>
      <c r="BN35" s="56" t="s">
        <v>35</v>
      </c>
      <c r="BO35" s="56" t="s">
        <v>35</v>
      </c>
      <c r="BP35" s="56" t="s">
        <v>35</v>
      </c>
      <c r="BQ35" s="51" t="s">
        <v>35</v>
      </c>
      <c r="BR35" s="60" t="s">
        <v>35</v>
      </c>
      <c r="BS35" s="56" t="s">
        <v>35</v>
      </c>
      <c r="BT35" s="56" t="s">
        <v>35</v>
      </c>
      <c r="BU35" s="56" t="s">
        <v>35</v>
      </c>
      <c r="BV35" s="56" t="s">
        <v>35</v>
      </c>
      <c r="BW35" s="56" t="s">
        <v>35</v>
      </c>
      <c r="BX35" s="56" t="s">
        <v>35</v>
      </c>
      <c r="BY35" s="45" t="s">
        <v>35</v>
      </c>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322" customFormat="true" ht="15" customHeight="true" x14ac:dyDescent="0.2">
      <c r="A36" s="999"/>
      <c r="B36" s="373" t="s">
        <v>48</v>
      </c>
      <c r="C36" s="126">
        <v>43.008797170706309</v>
      </c>
      <c r="D36" s="125">
        <v>19.965565069750532</v>
      </c>
      <c r="E36" s="125">
        <v>10.080256029413951</v>
      </c>
      <c r="F36" s="125">
        <v>3.2232881931462618</v>
      </c>
      <c r="G36" s="124">
        <v>0.61228980198060323</v>
      </c>
      <c r="H36" s="123">
        <v>6.3483281249492389</v>
      </c>
      <c r="I36" s="125">
        <v>0.20230150350043596</v>
      </c>
      <c r="J36" s="125">
        <v>0.13798728026018575</v>
      </c>
      <c r="K36" s="125">
        <v>0.25931302023301372</v>
      </c>
      <c r="L36" s="122">
        <v>0.19746606342453432</v>
      </c>
      <c r="M36" s="126">
        <v>50.306240726074094</v>
      </c>
      <c r="N36" s="125">
        <v>32.855858291377885</v>
      </c>
      <c r="O36" s="125">
        <v>21.518481030030301</v>
      </c>
      <c r="P36" s="125">
        <v>15.798396571847503</v>
      </c>
      <c r="Q36" s="124">
        <v>9.2474134206006635</v>
      </c>
      <c r="R36" s="123">
        <v>25.705215122402215</v>
      </c>
      <c r="S36" s="125">
        <v>1.0613766819794876</v>
      </c>
      <c r="T36" s="125">
        <v>26.205694433089675</v>
      </c>
      <c r="U36" s="125">
        <v>2.9268324610695751</v>
      </c>
      <c r="V36" s="73" t="s">
        <v>35</v>
      </c>
      <c r="W36" s="73" t="s">
        <v>35</v>
      </c>
      <c r="X36" s="73" t="s">
        <v>35</v>
      </c>
      <c r="Y36" s="122">
        <v>0.73115088548393525</v>
      </c>
      <c r="Z36" s="411"/>
      <c r="AA36" s="411"/>
      <c r="AB36" s="411"/>
      <c r="AC36" s="411"/>
      <c r="AD36" s="411"/>
      <c r="AE36" s="411"/>
      <c r="AF36" s="411"/>
      <c r="AG36" s="411"/>
      <c r="AH36" s="411"/>
      <c r="AI36" s="411"/>
      <c r="AJ36" s="411"/>
      <c r="AK36" s="411"/>
      <c r="AL36" s="411"/>
      <c r="AM36" s="411"/>
      <c r="AN36" s="411"/>
      <c r="AO36" s="411"/>
      <c r="AP36" s="411"/>
      <c r="AQ36" s="411"/>
      <c r="AR36" s="411"/>
      <c r="AS36" s="411"/>
      <c r="AT36" s="411"/>
      <c r="AU36" s="411"/>
      <c r="AV36" s="411"/>
      <c r="AW36" s="411"/>
      <c r="AX36" s="411"/>
      <c r="AY36" s="411"/>
      <c r="AZ36" s="187"/>
      <c r="BA36" s="990"/>
      <c r="BB36" s="557" t="s">
        <v>48</v>
      </c>
      <c r="BC36" s="60" t="s">
        <v>35</v>
      </c>
      <c r="BD36" s="56" t="s">
        <v>35</v>
      </c>
      <c r="BE36" s="56" t="s">
        <v>35</v>
      </c>
      <c r="BF36" s="56" t="s">
        <v>35</v>
      </c>
      <c r="BG36" s="51" t="s">
        <v>35</v>
      </c>
      <c r="BH36" s="60" t="s">
        <v>35</v>
      </c>
      <c r="BI36" s="56" t="s">
        <v>35</v>
      </c>
      <c r="BJ36" s="56" t="s">
        <v>35</v>
      </c>
      <c r="BK36" s="56" t="s">
        <v>35</v>
      </c>
      <c r="BL36" s="51" t="s">
        <v>35</v>
      </c>
      <c r="BM36" s="60" t="s">
        <v>35</v>
      </c>
      <c r="BN36" s="56" t="s">
        <v>35</v>
      </c>
      <c r="BO36" s="56" t="s">
        <v>35</v>
      </c>
      <c r="BP36" s="56" t="s">
        <v>35</v>
      </c>
      <c r="BQ36" s="51" t="s">
        <v>35</v>
      </c>
      <c r="BR36" s="60" t="s">
        <v>35</v>
      </c>
      <c r="BS36" s="56" t="s">
        <v>35</v>
      </c>
      <c r="BT36" s="56" t="s">
        <v>35</v>
      </c>
      <c r="BU36" s="56" t="s">
        <v>35</v>
      </c>
      <c r="BV36" s="56" t="s">
        <v>35</v>
      </c>
      <c r="BW36" s="56" t="s">
        <v>35</v>
      </c>
      <c r="BX36" s="56" t="s">
        <v>35</v>
      </c>
      <c r="BY36" s="45" t="s">
        <v>35</v>
      </c>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322" customFormat="true" ht="15" customHeight="true" x14ac:dyDescent="0.2">
      <c r="A37" s="999" t="s">
        <v>154</v>
      </c>
      <c r="B37" s="373" t="s">
        <v>49</v>
      </c>
      <c r="C37" s="126">
        <v>59.535963743456946</v>
      </c>
      <c r="D37" s="125">
        <v>82.650982953876422</v>
      </c>
      <c r="E37" s="125">
        <v>91.172462426407122</v>
      </c>
      <c r="F37" s="125">
        <v>97.133571274832036</v>
      </c>
      <c r="G37" s="124">
        <v>99.474234922140724</v>
      </c>
      <c r="H37" s="123">
        <v>93.988411318495665</v>
      </c>
      <c r="I37" s="125">
        <v>99.852785413407048</v>
      </c>
      <c r="J37" s="125">
        <v>99.862012719739823</v>
      </c>
      <c r="K37" s="125">
        <v>99.740686979766991</v>
      </c>
      <c r="L37" s="122">
        <v>100</v>
      </c>
      <c r="M37" s="126">
        <v>51.933123760378322</v>
      </c>
      <c r="N37" s="125">
        <v>70.308086251632545</v>
      </c>
      <c r="O37" s="125">
        <v>81.443493333307003</v>
      </c>
      <c r="P37" s="125">
        <v>86.000480943572313</v>
      </c>
      <c r="Q37" s="124">
        <v>91.693641357179558</v>
      </c>
      <c r="R37" s="123">
        <v>77.051894842696214</v>
      </c>
      <c r="S37" s="125">
        <v>98.938623318020504</v>
      </c>
      <c r="T37" s="125">
        <v>75.694673154706905</v>
      </c>
      <c r="U37" s="125">
        <v>97.327119585117401</v>
      </c>
      <c r="V37" s="73" t="s">
        <v>35</v>
      </c>
      <c r="W37" s="73" t="s">
        <v>35</v>
      </c>
      <c r="X37" s="73" t="s">
        <v>35</v>
      </c>
      <c r="Y37" s="122">
        <v>99.383477146186578</v>
      </c>
      <c r="Z37" s="411"/>
      <c r="AA37" s="411"/>
      <c r="AB37" s="411"/>
      <c r="AC37" s="411"/>
      <c r="AD37" s="411"/>
      <c r="AE37" s="411"/>
      <c r="AF37" s="411"/>
      <c r="AG37" s="411"/>
      <c r="AH37" s="411"/>
      <c r="AI37" s="411"/>
      <c r="AJ37" s="411"/>
      <c r="AK37" s="411"/>
      <c r="AL37" s="411"/>
      <c r="AM37" s="411"/>
      <c r="AN37" s="411"/>
      <c r="AO37" s="411"/>
      <c r="AP37" s="411"/>
      <c r="AQ37" s="411"/>
      <c r="AR37" s="411"/>
      <c r="AS37" s="411"/>
      <c r="AT37" s="411"/>
      <c r="AU37" s="411"/>
      <c r="AV37" s="411"/>
      <c r="AW37" s="411"/>
      <c r="AX37" s="411"/>
      <c r="AY37" s="411"/>
      <c r="AZ37" s="187"/>
      <c r="BA37" s="990" t="s">
        <v>125</v>
      </c>
      <c r="BB37" s="557" t="s">
        <v>49</v>
      </c>
      <c r="BC37" s="60" t="s">
        <v>35</v>
      </c>
      <c r="BD37" s="56" t="s">
        <v>35</v>
      </c>
      <c r="BE37" s="56" t="s">
        <v>35</v>
      </c>
      <c r="BF37" s="56" t="s">
        <v>35</v>
      </c>
      <c r="BG37" s="51" t="s">
        <v>35</v>
      </c>
      <c r="BH37" s="60" t="s">
        <v>35</v>
      </c>
      <c r="BI37" s="56" t="s">
        <v>35</v>
      </c>
      <c r="BJ37" s="56" t="s">
        <v>35</v>
      </c>
      <c r="BK37" s="56" t="s">
        <v>35</v>
      </c>
      <c r="BL37" s="51" t="s">
        <v>35</v>
      </c>
      <c r="BM37" s="60" t="s">
        <v>35</v>
      </c>
      <c r="BN37" s="56" t="s">
        <v>35</v>
      </c>
      <c r="BO37" s="56" t="s">
        <v>35</v>
      </c>
      <c r="BP37" s="56" t="s">
        <v>35</v>
      </c>
      <c r="BQ37" s="51" t="s">
        <v>35</v>
      </c>
      <c r="BR37" s="60" t="s">
        <v>35</v>
      </c>
      <c r="BS37" s="56" t="s">
        <v>35</v>
      </c>
      <c r="BT37" s="56" t="s">
        <v>35</v>
      </c>
      <c r="BU37" s="56" t="s">
        <v>35</v>
      </c>
      <c r="BV37" s="56" t="s">
        <v>35</v>
      </c>
      <c r="BW37" s="56" t="s">
        <v>35</v>
      </c>
      <c r="BX37" s="56" t="s">
        <v>35</v>
      </c>
      <c r="BY37" s="45" t="s">
        <v>35</v>
      </c>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322" customFormat="true" ht="15" customHeight="true" x14ac:dyDescent="0.2">
      <c r="A38" s="999"/>
      <c r="B38" s="373" t="s">
        <v>48</v>
      </c>
      <c r="C38" s="126">
        <v>40.464036256543359</v>
      </c>
      <c r="D38" s="125">
        <v>17.349017046123613</v>
      </c>
      <c r="E38" s="125">
        <v>8.8275375735926858</v>
      </c>
      <c r="F38" s="125">
        <v>2.8664287251679346</v>
      </c>
      <c r="G38" s="124">
        <v>0.5257650778592653</v>
      </c>
      <c r="H38" s="123">
        <v>6.0115886815043877</v>
      </c>
      <c r="I38" s="125">
        <v>0.14721458659292797</v>
      </c>
      <c r="J38" s="125">
        <v>0.13798728026018575</v>
      </c>
      <c r="K38" s="125">
        <v>0.25931302023301372</v>
      </c>
      <c r="L38" s="122">
        <v>0</v>
      </c>
      <c r="M38" s="126">
        <v>48.066876239622026</v>
      </c>
      <c r="N38" s="125">
        <v>29.691913748367682</v>
      </c>
      <c r="O38" s="125">
        <v>18.556506666693195</v>
      </c>
      <c r="P38" s="125">
        <v>13.999519056428026</v>
      </c>
      <c r="Q38" s="124">
        <v>8.3063586428205447</v>
      </c>
      <c r="R38" s="123">
        <v>22.948105157303321</v>
      </c>
      <c r="S38" s="125">
        <v>1.0613766819794876</v>
      </c>
      <c r="T38" s="125">
        <v>24.305326845293532</v>
      </c>
      <c r="U38" s="125">
        <v>2.6728804148826564</v>
      </c>
      <c r="V38" s="73" t="s">
        <v>35</v>
      </c>
      <c r="W38" s="73" t="s">
        <v>35</v>
      </c>
      <c r="X38" s="73" t="s">
        <v>35</v>
      </c>
      <c r="Y38" s="122">
        <v>0.61652285381336014</v>
      </c>
      <c r="Z38" s="411"/>
      <c r="AA38" s="411"/>
      <c r="AB38" s="411"/>
      <c r="AC38" s="411"/>
      <c r="AD38" s="411"/>
      <c r="AE38" s="411"/>
      <c r="AF38" s="411"/>
      <c r="AG38" s="411"/>
      <c r="AH38" s="411"/>
      <c r="AI38" s="411"/>
      <c r="AJ38" s="411"/>
      <c r="AK38" s="411"/>
      <c r="AL38" s="411"/>
      <c r="AM38" s="411"/>
      <c r="AN38" s="411"/>
      <c r="AO38" s="411"/>
      <c r="AP38" s="411"/>
      <c r="AQ38" s="411"/>
      <c r="AR38" s="411"/>
      <c r="AS38" s="411"/>
      <c r="AT38" s="411"/>
      <c r="AU38" s="411"/>
      <c r="AV38" s="411"/>
      <c r="AW38" s="411"/>
      <c r="AX38" s="411"/>
      <c r="AY38" s="411"/>
      <c r="AZ38" s="187"/>
      <c r="BA38" s="990"/>
      <c r="BB38" s="557" t="s">
        <v>48</v>
      </c>
      <c r="BC38" s="60" t="s">
        <v>35</v>
      </c>
      <c r="BD38" s="56" t="s">
        <v>35</v>
      </c>
      <c r="BE38" s="56" t="s">
        <v>35</v>
      </c>
      <c r="BF38" s="56" t="s">
        <v>35</v>
      </c>
      <c r="BG38" s="51" t="s">
        <v>35</v>
      </c>
      <c r="BH38" s="60" t="s">
        <v>35</v>
      </c>
      <c r="BI38" s="56" t="s">
        <v>35</v>
      </c>
      <c r="BJ38" s="56" t="s">
        <v>35</v>
      </c>
      <c r="BK38" s="56" t="s">
        <v>35</v>
      </c>
      <c r="BL38" s="51" t="s">
        <v>35</v>
      </c>
      <c r="BM38" s="60" t="s">
        <v>35</v>
      </c>
      <c r="BN38" s="56" t="s">
        <v>35</v>
      </c>
      <c r="BO38" s="56" t="s">
        <v>35</v>
      </c>
      <c r="BP38" s="56" t="s">
        <v>35</v>
      </c>
      <c r="BQ38" s="51" t="s">
        <v>35</v>
      </c>
      <c r="BR38" s="60" t="s">
        <v>35</v>
      </c>
      <c r="BS38" s="56" t="s">
        <v>35</v>
      </c>
      <c r="BT38" s="56" t="s">
        <v>35</v>
      </c>
      <c r="BU38" s="56" t="s">
        <v>35</v>
      </c>
      <c r="BV38" s="56" t="s">
        <v>35</v>
      </c>
      <c r="BW38" s="56" t="s">
        <v>35</v>
      </c>
      <c r="BX38" s="56" t="s">
        <v>35</v>
      </c>
      <c r="BY38" s="45" t="s">
        <v>35</v>
      </c>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7" customFormat="true" ht="15" customHeight="true" x14ac:dyDescent="0.2">
      <c r="A39" s="999" t="s">
        <v>122</v>
      </c>
      <c r="B39" s="373" t="s">
        <v>49</v>
      </c>
      <c r="C39" s="76" t="s">
        <v>35</v>
      </c>
      <c r="D39" s="73" t="s">
        <v>35</v>
      </c>
      <c r="E39" s="73" t="s">
        <v>35</v>
      </c>
      <c r="F39" s="73" t="s">
        <v>35</v>
      </c>
      <c r="G39" s="70" t="s">
        <v>35</v>
      </c>
      <c r="H39" s="67" t="s">
        <v>35</v>
      </c>
      <c r="I39" s="73" t="s">
        <v>35</v>
      </c>
      <c r="J39" s="73" t="s">
        <v>35</v>
      </c>
      <c r="K39" s="73" t="s">
        <v>35</v>
      </c>
      <c r="L39" s="64" t="s">
        <v>35</v>
      </c>
      <c r="M39" s="76" t="s">
        <v>35</v>
      </c>
      <c r="N39" s="73" t="s">
        <v>35</v>
      </c>
      <c r="O39" s="73" t="s">
        <v>35</v>
      </c>
      <c r="P39" s="73" t="s">
        <v>35</v>
      </c>
      <c r="Q39" s="70" t="s">
        <v>35</v>
      </c>
      <c r="R39" s="67" t="s">
        <v>35</v>
      </c>
      <c r="S39" s="73" t="s">
        <v>35</v>
      </c>
      <c r="T39" s="73" t="s">
        <v>35</v>
      </c>
      <c r="U39" s="73" t="s">
        <v>35</v>
      </c>
      <c r="V39" s="73" t="s">
        <v>35</v>
      </c>
      <c r="W39" s="73" t="s">
        <v>35</v>
      </c>
      <c r="X39" s="73" t="s">
        <v>35</v>
      </c>
      <c r="Y39" s="64" t="s">
        <v>35</v>
      </c>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345"/>
      <c r="BA39" s="990" t="s">
        <v>122</v>
      </c>
      <c r="BB39" s="557" t="s">
        <v>49</v>
      </c>
      <c r="BC39" s="60" t="s">
        <v>35</v>
      </c>
      <c r="BD39" s="56" t="s">
        <v>35</v>
      </c>
      <c r="BE39" s="56" t="s">
        <v>35</v>
      </c>
      <c r="BF39" s="56" t="s">
        <v>35</v>
      </c>
      <c r="BG39" s="51" t="s">
        <v>35</v>
      </c>
      <c r="BH39" s="60" t="s">
        <v>35</v>
      </c>
      <c r="BI39" s="56" t="s">
        <v>35</v>
      </c>
      <c r="BJ39" s="56" t="s">
        <v>35</v>
      </c>
      <c r="BK39" s="56" t="s">
        <v>35</v>
      </c>
      <c r="BL39" s="51" t="s">
        <v>35</v>
      </c>
      <c r="BM39" s="60" t="s">
        <v>35</v>
      </c>
      <c r="BN39" s="56" t="s">
        <v>35</v>
      </c>
      <c r="BO39" s="56" t="s">
        <v>35</v>
      </c>
      <c r="BP39" s="56" t="s">
        <v>35</v>
      </c>
      <c r="BQ39" s="51" t="s">
        <v>35</v>
      </c>
      <c r="BR39" s="60" t="s">
        <v>35</v>
      </c>
      <c r="BS39" s="56" t="s">
        <v>35</v>
      </c>
      <c r="BT39" s="56" t="s">
        <v>35</v>
      </c>
      <c r="BU39" s="56" t="s">
        <v>35</v>
      </c>
      <c r="BV39" s="56" t="s">
        <v>35</v>
      </c>
      <c r="BW39" s="56" t="s">
        <v>35</v>
      </c>
      <c r="BX39" s="56" t="s">
        <v>35</v>
      </c>
      <c r="BY39" s="45" t="s">
        <v>35</v>
      </c>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7" customFormat="true" ht="15" customHeight="true" x14ac:dyDescent="0.2">
      <c r="A40" s="999"/>
      <c r="B40" s="373" t="s">
        <v>48</v>
      </c>
      <c r="C40" s="76" t="s">
        <v>35</v>
      </c>
      <c r="D40" s="73" t="s">
        <v>35</v>
      </c>
      <c r="E40" s="73" t="s">
        <v>35</v>
      </c>
      <c r="F40" s="73" t="s">
        <v>35</v>
      </c>
      <c r="G40" s="70" t="s">
        <v>35</v>
      </c>
      <c r="H40" s="67" t="s">
        <v>35</v>
      </c>
      <c r="I40" s="73" t="s">
        <v>35</v>
      </c>
      <c r="J40" s="73" t="s">
        <v>35</v>
      </c>
      <c r="K40" s="73" t="s">
        <v>35</v>
      </c>
      <c r="L40" s="64" t="s">
        <v>35</v>
      </c>
      <c r="M40" s="76" t="s">
        <v>35</v>
      </c>
      <c r="N40" s="73" t="s">
        <v>35</v>
      </c>
      <c r="O40" s="73" t="s">
        <v>35</v>
      </c>
      <c r="P40" s="73" t="s">
        <v>35</v>
      </c>
      <c r="Q40" s="70" t="s">
        <v>35</v>
      </c>
      <c r="R40" s="67" t="s">
        <v>35</v>
      </c>
      <c r="S40" s="73" t="s">
        <v>35</v>
      </c>
      <c r="T40" s="73" t="s">
        <v>35</v>
      </c>
      <c r="U40" s="73" t="s">
        <v>35</v>
      </c>
      <c r="V40" s="73" t="s">
        <v>35</v>
      </c>
      <c r="W40" s="73" t="s">
        <v>35</v>
      </c>
      <c r="X40" s="73" t="s">
        <v>35</v>
      </c>
      <c r="Y40" s="64" t="s">
        <v>35</v>
      </c>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345"/>
      <c r="BA40" s="990"/>
      <c r="BB40" s="557" t="s">
        <v>48</v>
      </c>
      <c r="BC40" s="60" t="s">
        <v>35</v>
      </c>
      <c r="BD40" s="56" t="s">
        <v>35</v>
      </c>
      <c r="BE40" s="56" t="s">
        <v>35</v>
      </c>
      <c r="BF40" s="56" t="s">
        <v>35</v>
      </c>
      <c r="BG40" s="51" t="s">
        <v>35</v>
      </c>
      <c r="BH40" s="60" t="s">
        <v>35</v>
      </c>
      <c r="BI40" s="56" t="s">
        <v>35</v>
      </c>
      <c r="BJ40" s="56" t="s">
        <v>35</v>
      </c>
      <c r="BK40" s="56" t="s">
        <v>35</v>
      </c>
      <c r="BL40" s="51" t="s">
        <v>35</v>
      </c>
      <c r="BM40" s="60" t="s">
        <v>35</v>
      </c>
      <c r="BN40" s="56" t="s">
        <v>35</v>
      </c>
      <c r="BO40" s="56" t="s">
        <v>35</v>
      </c>
      <c r="BP40" s="56" t="s">
        <v>35</v>
      </c>
      <c r="BQ40" s="51" t="s">
        <v>35</v>
      </c>
      <c r="BR40" s="60" t="s">
        <v>35</v>
      </c>
      <c r="BS40" s="56" t="s">
        <v>35</v>
      </c>
      <c r="BT40" s="56" t="s">
        <v>35</v>
      </c>
      <c r="BU40" s="56" t="s">
        <v>35</v>
      </c>
      <c r="BV40" s="56" t="s">
        <v>35</v>
      </c>
      <c r="BW40" s="56" t="s">
        <v>35</v>
      </c>
      <c r="BX40" s="56" t="s">
        <v>35</v>
      </c>
      <c r="BY40" s="45" t="s">
        <v>35</v>
      </c>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322" customFormat="true" ht="15" customHeight="true" x14ac:dyDescent="0.2">
      <c r="A41" s="999" t="s">
        <v>56</v>
      </c>
      <c r="B41" s="373" t="s">
        <v>49</v>
      </c>
      <c r="C41" s="126">
        <v>2.083595379529334</v>
      </c>
      <c r="D41" s="125">
        <v>0.54606245183991997</v>
      </c>
      <c r="E41" s="125">
        <v>0.26502983144538483</v>
      </c>
      <c r="F41" s="125">
        <v>3.0661128618286959E-2</v>
      </c>
      <c r="G41" s="124">
        <v>0</v>
      </c>
      <c r="H41" s="123">
        <v>0.36734529853061337</v>
      </c>
      <c r="I41" s="125">
        <v>0</v>
      </c>
      <c r="J41" s="125">
        <v>0</v>
      </c>
      <c r="K41" s="125">
        <v>0</v>
      </c>
      <c r="L41" s="122">
        <v>0</v>
      </c>
      <c r="M41" s="126">
        <v>2.603791951175209</v>
      </c>
      <c r="N41" s="125">
        <v>1.466602790039957</v>
      </c>
      <c r="O41" s="125">
        <v>0.41723593144098847</v>
      </c>
      <c r="P41" s="125">
        <v>0.36646549725182231</v>
      </c>
      <c r="Q41" s="124">
        <v>5.7613435302277798E-2</v>
      </c>
      <c r="R41" s="123">
        <v>0.79316730069193753</v>
      </c>
      <c r="S41" s="125">
        <v>9.8646933798560973E-2</v>
      </c>
      <c r="T41" s="125">
        <v>1.0974545761581911</v>
      </c>
      <c r="U41" s="125">
        <v>0.16237959654664755</v>
      </c>
      <c r="V41" s="73" t="s">
        <v>35</v>
      </c>
      <c r="W41" s="73" t="s">
        <v>35</v>
      </c>
      <c r="X41" s="73" t="s">
        <v>35</v>
      </c>
      <c r="Y41" s="122">
        <v>0</v>
      </c>
      <c r="Z41" s="411"/>
      <c r="AA41" s="411"/>
      <c r="AB41" s="411"/>
      <c r="AC41" s="411"/>
      <c r="AD41" s="411"/>
      <c r="AE41" s="411"/>
      <c r="AF41" s="411"/>
      <c r="AG41" s="411"/>
      <c r="AH41" s="411"/>
      <c r="AI41" s="411"/>
      <c r="AJ41" s="411"/>
      <c r="AK41" s="411"/>
      <c r="AL41" s="411"/>
      <c r="AM41" s="411"/>
      <c r="AN41" s="411"/>
      <c r="AO41" s="411"/>
      <c r="AP41" s="411"/>
      <c r="AQ41" s="411"/>
      <c r="AR41" s="411"/>
      <c r="AS41" s="411"/>
      <c r="AT41" s="411"/>
      <c r="AU41" s="411"/>
      <c r="AV41" s="411"/>
      <c r="AW41" s="411"/>
      <c r="AX41" s="411"/>
      <c r="AY41" s="411"/>
      <c r="AZ41" s="187"/>
      <c r="BA41" s="990" t="s">
        <v>56</v>
      </c>
      <c r="BB41" s="557" t="s">
        <v>49</v>
      </c>
      <c r="BC41" s="60" t="s">
        <v>35</v>
      </c>
      <c r="BD41" s="56" t="s">
        <v>35</v>
      </c>
      <c r="BE41" s="56" t="s">
        <v>35</v>
      </c>
      <c r="BF41" s="56" t="s">
        <v>35</v>
      </c>
      <c r="BG41" s="51" t="s">
        <v>35</v>
      </c>
      <c r="BH41" s="60" t="s">
        <v>35</v>
      </c>
      <c r="BI41" s="56" t="s">
        <v>35</v>
      </c>
      <c r="BJ41" s="56" t="s">
        <v>35</v>
      </c>
      <c r="BK41" s="56" t="s">
        <v>35</v>
      </c>
      <c r="BL41" s="51" t="s">
        <v>35</v>
      </c>
      <c r="BM41" s="60" t="s">
        <v>35</v>
      </c>
      <c r="BN41" s="56" t="s">
        <v>35</v>
      </c>
      <c r="BO41" s="56" t="s">
        <v>35</v>
      </c>
      <c r="BP41" s="56" t="s">
        <v>35</v>
      </c>
      <c r="BQ41" s="51" t="s">
        <v>35</v>
      </c>
      <c r="BR41" s="60" t="s">
        <v>35</v>
      </c>
      <c r="BS41" s="56" t="s">
        <v>35</v>
      </c>
      <c r="BT41" s="56" t="s">
        <v>35</v>
      </c>
      <c r="BU41" s="56" t="s">
        <v>35</v>
      </c>
      <c r="BV41" s="56" t="s">
        <v>35</v>
      </c>
      <c r="BW41" s="56" t="s">
        <v>35</v>
      </c>
      <c r="BX41" s="56" t="s">
        <v>35</v>
      </c>
      <c r="BY41" s="45" t="s">
        <v>35</v>
      </c>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322" customFormat="true" ht="15" customHeight="true" x14ac:dyDescent="0.2">
      <c r="A42" s="999"/>
      <c r="B42" s="373" t="s">
        <v>48</v>
      </c>
      <c r="C42" s="126">
        <v>97.91640462047053</v>
      </c>
      <c r="D42" s="125">
        <v>99.453937548160098</v>
      </c>
      <c r="E42" s="125">
        <v>99.734970168554611</v>
      </c>
      <c r="F42" s="125">
        <v>99.969338871381723</v>
      </c>
      <c r="G42" s="124">
        <v>100</v>
      </c>
      <c r="H42" s="123">
        <v>99.632654701469377</v>
      </c>
      <c r="I42" s="125">
        <v>100</v>
      </c>
      <c r="J42" s="125">
        <v>100</v>
      </c>
      <c r="K42" s="125">
        <v>100</v>
      </c>
      <c r="L42" s="122">
        <v>100</v>
      </c>
      <c r="M42" s="126">
        <v>97.396208048824732</v>
      </c>
      <c r="N42" s="125">
        <v>98.533397209960029</v>
      </c>
      <c r="O42" s="125">
        <v>99.582764068559015</v>
      </c>
      <c r="P42" s="125">
        <v>99.633534502748162</v>
      </c>
      <c r="Q42" s="124">
        <v>99.942386564697742</v>
      </c>
      <c r="R42" s="123">
        <v>99.206832699308052</v>
      </c>
      <c r="S42" s="125">
        <v>99.901353066201438</v>
      </c>
      <c r="T42" s="125">
        <v>98.902545423841801</v>
      </c>
      <c r="U42" s="125">
        <v>99.837620403453343</v>
      </c>
      <c r="V42" s="73" t="s">
        <v>35</v>
      </c>
      <c r="W42" s="73" t="s">
        <v>35</v>
      </c>
      <c r="X42" s="73" t="s">
        <v>35</v>
      </c>
      <c r="Y42" s="122">
        <v>100</v>
      </c>
      <c r="Z42" s="411"/>
      <c r="AA42" s="411"/>
      <c r="AB42" s="411"/>
      <c r="AC42" s="411"/>
      <c r="AD42" s="411"/>
      <c r="AE42" s="411"/>
      <c r="AF42" s="411"/>
      <c r="AG42" s="411"/>
      <c r="AH42" s="411"/>
      <c r="AI42" s="411"/>
      <c r="AJ42" s="411"/>
      <c r="AK42" s="411"/>
      <c r="AL42" s="411"/>
      <c r="AM42" s="411"/>
      <c r="AN42" s="411"/>
      <c r="AO42" s="411"/>
      <c r="AP42" s="411"/>
      <c r="AQ42" s="411"/>
      <c r="AR42" s="411"/>
      <c r="AS42" s="411"/>
      <c r="AT42" s="411"/>
      <c r="AU42" s="411"/>
      <c r="AV42" s="411"/>
      <c r="AW42" s="411"/>
      <c r="AX42" s="411"/>
      <c r="AY42" s="411"/>
      <c r="AZ42" s="187"/>
      <c r="BA42" s="990"/>
      <c r="BB42" s="557" t="s">
        <v>48</v>
      </c>
      <c r="BC42" s="60" t="s">
        <v>35</v>
      </c>
      <c r="BD42" s="56" t="s">
        <v>35</v>
      </c>
      <c r="BE42" s="56" t="s">
        <v>35</v>
      </c>
      <c r="BF42" s="56" t="s">
        <v>35</v>
      </c>
      <c r="BG42" s="51" t="s">
        <v>35</v>
      </c>
      <c r="BH42" s="60" t="s">
        <v>35</v>
      </c>
      <c r="BI42" s="56" t="s">
        <v>35</v>
      </c>
      <c r="BJ42" s="56" t="s">
        <v>35</v>
      </c>
      <c r="BK42" s="56" t="s">
        <v>35</v>
      </c>
      <c r="BL42" s="51" t="s">
        <v>35</v>
      </c>
      <c r="BM42" s="60" t="s">
        <v>35</v>
      </c>
      <c r="BN42" s="56" t="s">
        <v>35</v>
      </c>
      <c r="BO42" s="56" t="s">
        <v>35</v>
      </c>
      <c r="BP42" s="56" t="s">
        <v>35</v>
      </c>
      <c r="BQ42" s="51" t="s">
        <v>35</v>
      </c>
      <c r="BR42" s="60" t="s">
        <v>35</v>
      </c>
      <c r="BS42" s="56" t="s">
        <v>35</v>
      </c>
      <c r="BT42" s="56" t="s">
        <v>35</v>
      </c>
      <c r="BU42" s="56" t="s">
        <v>35</v>
      </c>
      <c r="BV42" s="56" t="s">
        <v>35</v>
      </c>
      <c r="BW42" s="56" t="s">
        <v>35</v>
      </c>
      <c r="BX42" s="56" t="s">
        <v>35</v>
      </c>
      <c r="BY42" s="45" t="s">
        <v>35</v>
      </c>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322" customFormat="true" ht="15" customHeight="true" x14ac:dyDescent="0.2">
      <c r="A43" s="999" t="s">
        <v>53</v>
      </c>
      <c r="B43" s="373" t="s">
        <v>49</v>
      </c>
      <c r="C43" s="76" t="s">
        <v>35</v>
      </c>
      <c r="D43" s="73" t="s">
        <v>35</v>
      </c>
      <c r="E43" s="73" t="s">
        <v>35</v>
      </c>
      <c r="F43" s="73" t="s">
        <v>35</v>
      </c>
      <c r="G43" s="70" t="s">
        <v>35</v>
      </c>
      <c r="H43" s="67" t="s">
        <v>35</v>
      </c>
      <c r="I43" s="73" t="s">
        <v>35</v>
      </c>
      <c r="J43" s="73" t="s">
        <v>35</v>
      </c>
      <c r="K43" s="73" t="s">
        <v>35</v>
      </c>
      <c r="L43" s="64" t="s">
        <v>35</v>
      </c>
      <c r="M43" s="76" t="s">
        <v>35</v>
      </c>
      <c r="N43" s="73" t="s">
        <v>35</v>
      </c>
      <c r="O43" s="73" t="s">
        <v>35</v>
      </c>
      <c r="P43" s="73" t="s">
        <v>35</v>
      </c>
      <c r="Q43" s="70" t="s">
        <v>35</v>
      </c>
      <c r="R43" s="67" t="s">
        <v>35</v>
      </c>
      <c r="S43" s="73" t="s">
        <v>35</v>
      </c>
      <c r="T43" s="73" t="s">
        <v>35</v>
      </c>
      <c r="U43" s="73" t="s">
        <v>35</v>
      </c>
      <c r="V43" s="73" t="s">
        <v>35</v>
      </c>
      <c r="W43" s="73" t="s">
        <v>35</v>
      </c>
      <c r="X43" s="73" t="s">
        <v>35</v>
      </c>
      <c r="Y43" s="64" t="s">
        <v>35</v>
      </c>
      <c r="Z43" s="411"/>
      <c r="AA43" s="411"/>
      <c r="AB43" s="411"/>
      <c r="AC43" s="411"/>
      <c r="AD43" s="411"/>
      <c r="AE43" s="411"/>
      <c r="AF43" s="411"/>
      <c r="AG43" s="411"/>
      <c r="AH43" s="411"/>
      <c r="AI43" s="411"/>
      <c r="AJ43" s="411"/>
      <c r="AK43" s="411"/>
      <c r="AL43" s="411"/>
      <c r="AM43" s="411"/>
      <c r="AN43" s="411"/>
      <c r="AO43" s="411"/>
      <c r="AP43" s="411"/>
      <c r="AQ43" s="411"/>
      <c r="AR43" s="411"/>
      <c r="AS43" s="411"/>
      <c r="AT43" s="411"/>
      <c r="AU43" s="411"/>
      <c r="AV43" s="411"/>
      <c r="AW43" s="411"/>
      <c r="AX43" s="411"/>
      <c r="AY43" s="411"/>
      <c r="AZ43" s="187"/>
      <c r="BA43" s="990" t="s">
        <v>53</v>
      </c>
      <c r="BB43" s="557" t="s">
        <v>49</v>
      </c>
      <c r="BC43" s="60" t="s">
        <v>35</v>
      </c>
      <c r="BD43" s="56" t="s">
        <v>35</v>
      </c>
      <c r="BE43" s="56" t="s">
        <v>35</v>
      </c>
      <c r="BF43" s="56" t="s">
        <v>35</v>
      </c>
      <c r="BG43" s="51" t="s">
        <v>35</v>
      </c>
      <c r="BH43" s="60" t="s">
        <v>35</v>
      </c>
      <c r="BI43" s="56" t="s">
        <v>35</v>
      </c>
      <c r="BJ43" s="56" t="s">
        <v>35</v>
      </c>
      <c r="BK43" s="56" t="s">
        <v>35</v>
      </c>
      <c r="BL43" s="51" t="s">
        <v>35</v>
      </c>
      <c r="BM43" s="60" t="s">
        <v>35</v>
      </c>
      <c r="BN43" s="56" t="s">
        <v>35</v>
      </c>
      <c r="BO43" s="56" t="s">
        <v>35</v>
      </c>
      <c r="BP43" s="56" t="s">
        <v>35</v>
      </c>
      <c r="BQ43" s="51" t="s">
        <v>35</v>
      </c>
      <c r="BR43" s="60" t="s">
        <v>35</v>
      </c>
      <c r="BS43" s="56" t="s">
        <v>35</v>
      </c>
      <c r="BT43" s="56" t="s">
        <v>35</v>
      </c>
      <c r="BU43" s="56" t="s">
        <v>35</v>
      </c>
      <c r="BV43" s="56" t="s">
        <v>35</v>
      </c>
      <c r="BW43" s="56" t="s">
        <v>35</v>
      </c>
      <c r="BX43" s="56" t="s">
        <v>35</v>
      </c>
      <c r="BY43" s="45" t="s">
        <v>35</v>
      </c>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322" customFormat="true" ht="15" customHeight="true" x14ac:dyDescent="0.2">
      <c r="A44" s="999"/>
      <c r="B44" s="373" t="s">
        <v>48</v>
      </c>
      <c r="C44" s="76" t="s">
        <v>35</v>
      </c>
      <c r="D44" s="73" t="s">
        <v>35</v>
      </c>
      <c r="E44" s="73" t="s">
        <v>35</v>
      </c>
      <c r="F44" s="73" t="s">
        <v>35</v>
      </c>
      <c r="G44" s="70" t="s">
        <v>35</v>
      </c>
      <c r="H44" s="67" t="s">
        <v>35</v>
      </c>
      <c r="I44" s="73" t="s">
        <v>35</v>
      </c>
      <c r="J44" s="73" t="s">
        <v>35</v>
      </c>
      <c r="K44" s="73" t="s">
        <v>35</v>
      </c>
      <c r="L44" s="64" t="s">
        <v>35</v>
      </c>
      <c r="M44" s="76" t="s">
        <v>35</v>
      </c>
      <c r="N44" s="73" t="s">
        <v>35</v>
      </c>
      <c r="O44" s="73" t="s">
        <v>35</v>
      </c>
      <c r="P44" s="73" t="s">
        <v>35</v>
      </c>
      <c r="Q44" s="70" t="s">
        <v>35</v>
      </c>
      <c r="R44" s="67" t="s">
        <v>35</v>
      </c>
      <c r="S44" s="73" t="s">
        <v>35</v>
      </c>
      <c r="T44" s="73" t="s">
        <v>35</v>
      </c>
      <c r="U44" s="73" t="s">
        <v>35</v>
      </c>
      <c r="V44" s="73" t="s">
        <v>35</v>
      </c>
      <c r="W44" s="73" t="s">
        <v>35</v>
      </c>
      <c r="X44" s="73" t="s">
        <v>35</v>
      </c>
      <c r="Y44" s="64" t="s">
        <v>35</v>
      </c>
      <c r="Z44" s="411"/>
      <c r="AA44" s="411"/>
      <c r="AB44" s="411"/>
      <c r="AC44" s="411"/>
      <c r="AD44" s="411"/>
      <c r="AE44" s="411"/>
      <c r="AF44" s="411"/>
      <c r="AG44" s="411"/>
      <c r="AH44" s="411"/>
      <c r="AI44" s="411"/>
      <c r="AJ44" s="411"/>
      <c r="AK44" s="411"/>
      <c r="AL44" s="411"/>
      <c r="AM44" s="411"/>
      <c r="AN44" s="411"/>
      <c r="AO44" s="411"/>
      <c r="AP44" s="411"/>
      <c r="AQ44" s="411"/>
      <c r="AR44" s="411"/>
      <c r="AS44" s="411"/>
      <c r="AT44" s="411"/>
      <c r="AU44" s="411"/>
      <c r="AV44" s="411"/>
      <c r="AW44" s="411"/>
      <c r="AX44" s="411"/>
      <c r="AY44" s="411"/>
      <c r="AZ44" s="187"/>
      <c r="BA44" s="990"/>
      <c r="BB44" s="557" t="s">
        <v>48</v>
      </c>
      <c r="BC44" s="60" t="s">
        <v>35</v>
      </c>
      <c r="BD44" s="56" t="s">
        <v>35</v>
      </c>
      <c r="BE44" s="56" t="s">
        <v>35</v>
      </c>
      <c r="BF44" s="56" t="s">
        <v>35</v>
      </c>
      <c r="BG44" s="51" t="s">
        <v>35</v>
      </c>
      <c r="BH44" s="60" t="s">
        <v>35</v>
      </c>
      <c r="BI44" s="56" t="s">
        <v>35</v>
      </c>
      <c r="BJ44" s="56" t="s">
        <v>35</v>
      </c>
      <c r="BK44" s="56" t="s">
        <v>35</v>
      </c>
      <c r="BL44" s="51" t="s">
        <v>35</v>
      </c>
      <c r="BM44" s="60" t="s">
        <v>35</v>
      </c>
      <c r="BN44" s="56" t="s">
        <v>35</v>
      </c>
      <c r="BO44" s="56" t="s">
        <v>35</v>
      </c>
      <c r="BP44" s="56" t="s">
        <v>35</v>
      </c>
      <c r="BQ44" s="51" t="s">
        <v>35</v>
      </c>
      <c r="BR44" s="60" t="s">
        <v>35</v>
      </c>
      <c r="BS44" s="56" t="s">
        <v>35</v>
      </c>
      <c r="BT44" s="56" t="s">
        <v>35</v>
      </c>
      <c r="BU44" s="56" t="s">
        <v>35</v>
      </c>
      <c r="BV44" s="56" t="s">
        <v>35</v>
      </c>
      <c r="BW44" s="56" t="s">
        <v>35</v>
      </c>
      <c r="BX44" s="56" t="s">
        <v>35</v>
      </c>
      <c r="BY44" s="45" t="s">
        <v>35</v>
      </c>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322" customFormat="true" ht="15" customHeight="true" x14ac:dyDescent="0.2">
      <c r="A45" s="999" t="s">
        <v>52</v>
      </c>
      <c r="B45" s="373" t="s">
        <v>49</v>
      </c>
      <c r="C45" s="76" t="s">
        <v>35</v>
      </c>
      <c r="D45" s="73" t="s">
        <v>35</v>
      </c>
      <c r="E45" s="73" t="s">
        <v>35</v>
      </c>
      <c r="F45" s="73" t="s">
        <v>35</v>
      </c>
      <c r="G45" s="70" t="s">
        <v>35</v>
      </c>
      <c r="H45" s="67" t="s">
        <v>35</v>
      </c>
      <c r="I45" s="73" t="s">
        <v>35</v>
      </c>
      <c r="J45" s="73" t="s">
        <v>35</v>
      </c>
      <c r="K45" s="73" t="s">
        <v>35</v>
      </c>
      <c r="L45" s="64" t="s">
        <v>35</v>
      </c>
      <c r="M45" s="76" t="s">
        <v>35</v>
      </c>
      <c r="N45" s="73" t="s">
        <v>35</v>
      </c>
      <c r="O45" s="73" t="s">
        <v>35</v>
      </c>
      <c r="P45" s="73" t="s">
        <v>35</v>
      </c>
      <c r="Q45" s="70" t="s">
        <v>35</v>
      </c>
      <c r="R45" s="67" t="s">
        <v>35</v>
      </c>
      <c r="S45" s="73" t="s">
        <v>35</v>
      </c>
      <c r="T45" s="73" t="s">
        <v>35</v>
      </c>
      <c r="U45" s="73" t="s">
        <v>35</v>
      </c>
      <c r="V45" s="73" t="s">
        <v>35</v>
      </c>
      <c r="W45" s="73" t="s">
        <v>35</v>
      </c>
      <c r="X45" s="73" t="s">
        <v>35</v>
      </c>
      <c r="Y45" s="64" t="s">
        <v>35</v>
      </c>
      <c r="Z45" s="411"/>
      <c r="AA45" s="411"/>
      <c r="AB45" s="411"/>
      <c r="AC45" s="411"/>
      <c r="AD45" s="411"/>
      <c r="AE45" s="411"/>
      <c r="AF45" s="411"/>
      <c r="AG45" s="411"/>
      <c r="AH45" s="411"/>
      <c r="AI45" s="411"/>
      <c r="AJ45" s="411"/>
      <c r="AK45" s="411"/>
      <c r="AL45" s="411"/>
      <c r="AM45" s="411"/>
      <c r="AN45" s="411"/>
      <c r="AO45" s="411"/>
      <c r="AP45" s="411"/>
      <c r="AQ45" s="411"/>
      <c r="AR45" s="411"/>
      <c r="AS45" s="411"/>
      <c r="AT45" s="411"/>
      <c r="AU45" s="411"/>
      <c r="AV45" s="411"/>
      <c r="AW45" s="411"/>
      <c r="AX45" s="411"/>
      <c r="AY45" s="411"/>
      <c r="AZ45" s="187"/>
      <c r="BA45" s="990" t="s">
        <v>52</v>
      </c>
      <c r="BB45" s="557" t="s">
        <v>49</v>
      </c>
      <c r="BC45" s="60" t="s">
        <v>35</v>
      </c>
      <c r="BD45" s="56" t="s">
        <v>35</v>
      </c>
      <c r="BE45" s="56" t="s">
        <v>35</v>
      </c>
      <c r="BF45" s="56" t="s">
        <v>35</v>
      </c>
      <c r="BG45" s="51" t="s">
        <v>35</v>
      </c>
      <c r="BH45" s="60" t="s">
        <v>35</v>
      </c>
      <c r="BI45" s="56" t="s">
        <v>35</v>
      </c>
      <c r="BJ45" s="56" t="s">
        <v>35</v>
      </c>
      <c r="BK45" s="56" t="s">
        <v>35</v>
      </c>
      <c r="BL45" s="51" t="s">
        <v>35</v>
      </c>
      <c r="BM45" s="60" t="s">
        <v>35</v>
      </c>
      <c r="BN45" s="56" t="s">
        <v>35</v>
      </c>
      <c r="BO45" s="56" t="s">
        <v>35</v>
      </c>
      <c r="BP45" s="56" t="s">
        <v>35</v>
      </c>
      <c r="BQ45" s="51" t="s">
        <v>35</v>
      </c>
      <c r="BR45" s="60" t="s">
        <v>35</v>
      </c>
      <c r="BS45" s="56" t="s">
        <v>35</v>
      </c>
      <c r="BT45" s="56" t="s">
        <v>35</v>
      </c>
      <c r="BU45" s="56" t="s">
        <v>35</v>
      </c>
      <c r="BV45" s="56" t="s">
        <v>35</v>
      </c>
      <c r="BW45" s="56" t="s">
        <v>35</v>
      </c>
      <c r="BX45" s="56" t="s">
        <v>35</v>
      </c>
      <c r="BY45" s="45" t="s">
        <v>35</v>
      </c>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322" customFormat="true" ht="15" customHeight="true" x14ac:dyDescent="0.2">
      <c r="A46" s="999"/>
      <c r="B46" s="373" t="s">
        <v>48</v>
      </c>
      <c r="C46" s="76" t="s">
        <v>35</v>
      </c>
      <c r="D46" s="73" t="s">
        <v>35</v>
      </c>
      <c r="E46" s="73" t="s">
        <v>35</v>
      </c>
      <c r="F46" s="73" t="s">
        <v>35</v>
      </c>
      <c r="G46" s="70" t="s">
        <v>35</v>
      </c>
      <c r="H46" s="67" t="s">
        <v>35</v>
      </c>
      <c r="I46" s="73" t="s">
        <v>35</v>
      </c>
      <c r="J46" s="73" t="s">
        <v>35</v>
      </c>
      <c r="K46" s="73" t="s">
        <v>35</v>
      </c>
      <c r="L46" s="64" t="s">
        <v>35</v>
      </c>
      <c r="M46" s="76" t="s">
        <v>35</v>
      </c>
      <c r="N46" s="73" t="s">
        <v>35</v>
      </c>
      <c r="O46" s="73" t="s">
        <v>35</v>
      </c>
      <c r="P46" s="73" t="s">
        <v>35</v>
      </c>
      <c r="Q46" s="70" t="s">
        <v>35</v>
      </c>
      <c r="R46" s="67" t="s">
        <v>35</v>
      </c>
      <c r="S46" s="73" t="s">
        <v>35</v>
      </c>
      <c r="T46" s="73" t="s">
        <v>35</v>
      </c>
      <c r="U46" s="73" t="s">
        <v>35</v>
      </c>
      <c r="V46" s="73" t="s">
        <v>35</v>
      </c>
      <c r="W46" s="73" t="s">
        <v>35</v>
      </c>
      <c r="X46" s="73" t="s">
        <v>35</v>
      </c>
      <c r="Y46" s="64" t="s">
        <v>35</v>
      </c>
      <c r="Z46" s="411"/>
      <c r="AA46" s="411"/>
      <c r="AB46" s="411"/>
      <c r="AC46" s="411"/>
      <c r="AD46" s="411"/>
      <c r="AE46" s="411"/>
      <c r="AF46" s="411"/>
      <c r="AG46" s="411"/>
      <c r="AH46" s="411"/>
      <c r="AI46" s="411"/>
      <c r="AJ46" s="411"/>
      <c r="AK46" s="411"/>
      <c r="AL46" s="411"/>
      <c r="AM46" s="411"/>
      <c r="AN46" s="411"/>
      <c r="AO46" s="411"/>
      <c r="AP46" s="411"/>
      <c r="AQ46" s="411"/>
      <c r="AR46" s="411"/>
      <c r="AS46" s="411"/>
      <c r="AT46" s="411"/>
      <c r="AU46" s="411"/>
      <c r="AV46" s="411"/>
      <c r="AW46" s="411"/>
      <c r="AX46" s="411"/>
      <c r="AY46" s="411"/>
      <c r="AZ46" s="187"/>
      <c r="BA46" s="990"/>
      <c r="BB46" s="557" t="s">
        <v>48</v>
      </c>
      <c r="BC46" s="60" t="s">
        <v>35</v>
      </c>
      <c r="BD46" s="56" t="s">
        <v>35</v>
      </c>
      <c r="BE46" s="56" t="s">
        <v>35</v>
      </c>
      <c r="BF46" s="56" t="s">
        <v>35</v>
      </c>
      <c r="BG46" s="51" t="s">
        <v>35</v>
      </c>
      <c r="BH46" s="60" t="s">
        <v>35</v>
      </c>
      <c r="BI46" s="56" t="s">
        <v>35</v>
      </c>
      <c r="BJ46" s="56" t="s">
        <v>35</v>
      </c>
      <c r="BK46" s="56" t="s">
        <v>35</v>
      </c>
      <c r="BL46" s="51" t="s">
        <v>35</v>
      </c>
      <c r="BM46" s="60" t="s">
        <v>35</v>
      </c>
      <c r="BN46" s="56" t="s">
        <v>35</v>
      </c>
      <c r="BO46" s="56" t="s">
        <v>35</v>
      </c>
      <c r="BP46" s="56" t="s">
        <v>35</v>
      </c>
      <c r="BQ46" s="51" t="s">
        <v>35</v>
      </c>
      <c r="BR46" s="60" t="s">
        <v>35</v>
      </c>
      <c r="BS46" s="56" t="s">
        <v>35</v>
      </c>
      <c r="BT46" s="56" t="s">
        <v>35</v>
      </c>
      <c r="BU46" s="56" t="s">
        <v>35</v>
      </c>
      <c r="BV46" s="56" t="s">
        <v>35</v>
      </c>
      <c r="BW46" s="56" t="s">
        <v>35</v>
      </c>
      <c r="BX46" s="56" t="s">
        <v>35</v>
      </c>
      <c r="BY46" s="45" t="s">
        <v>35</v>
      </c>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7" customFormat="true" ht="15" customHeight="true" x14ac:dyDescent="0.2">
      <c r="A47" s="999" t="s">
        <v>101</v>
      </c>
      <c r="B47" s="373" t="s">
        <v>100</v>
      </c>
      <c r="C47" s="76" t="s">
        <v>35</v>
      </c>
      <c r="D47" s="73" t="s">
        <v>35</v>
      </c>
      <c r="E47" s="73" t="s">
        <v>35</v>
      </c>
      <c r="F47" s="73" t="s">
        <v>35</v>
      </c>
      <c r="G47" s="70" t="s">
        <v>35</v>
      </c>
      <c r="H47" s="67" t="s">
        <v>35</v>
      </c>
      <c r="I47" s="73" t="s">
        <v>35</v>
      </c>
      <c r="J47" s="73" t="s">
        <v>35</v>
      </c>
      <c r="K47" s="73" t="s">
        <v>35</v>
      </c>
      <c r="L47" s="64" t="s">
        <v>35</v>
      </c>
      <c r="M47" s="76" t="s">
        <v>35</v>
      </c>
      <c r="N47" s="73" t="s">
        <v>35</v>
      </c>
      <c r="O47" s="73" t="s">
        <v>35</v>
      </c>
      <c r="P47" s="73" t="s">
        <v>35</v>
      </c>
      <c r="Q47" s="70" t="s">
        <v>35</v>
      </c>
      <c r="R47" s="67" t="s">
        <v>35</v>
      </c>
      <c r="S47" s="73" t="s">
        <v>35</v>
      </c>
      <c r="T47" s="73" t="s">
        <v>35</v>
      </c>
      <c r="U47" s="73" t="s">
        <v>35</v>
      </c>
      <c r="V47" s="73" t="s">
        <v>35</v>
      </c>
      <c r="W47" s="73" t="s">
        <v>35</v>
      </c>
      <c r="X47" s="73" t="s">
        <v>35</v>
      </c>
      <c r="Y47" s="64" t="s">
        <v>35</v>
      </c>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345"/>
      <c r="BA47" s="990" t="s">
        <v>101</v>
      </c>
      <c r="BB47" s="557" t="s">
        <v>100</v>
      </c>
      <c r="BC47" s="60" t="s">
        <v>35</v>
      </c>
      <c r="BD47" s="56" t="s">
        <v>35</v>
      </c>
      <c r="BE47" s="56" t="s">
        <v>35</v>
      </c>
      <c r="BF47" s="56" t="s">
        <v>35</v>
      </c>
      <c r="BG47" s="51" t="s">
        <v>35</v>
      </c>
      <c r="BH47" s="60" t="s">
        <v>35</v>
      </c>
      <c r="BI47" s="56" t="s">
        <v>35</v>
      </c>
      <c r="BJ47" s="56" t="s">
        <v>35</v>
      </c>
      <c r="BK47" s="56" t="s">
        <v>35</v>
      </c>
      <c r="BL47" s="51" t="s">
        <v>35</v>
      </c>
      <c r="BM47" s="60" t="s">
        <v>35</v>
      </c>
      <c r="BN47" s="56" t="s">
        <v>35</v>
      </c>
      <c r="BO47" s="56" t="s">
        <v>35</v>
      </c>
      <c r="BP47" s="56" t="s">
        <v>35</v>
      </c>
      <c r="BQ47" s="51" t="s">
        <v>35</v>
      </c>
      <c r="BR47" s="60" t="s">
        <v>35</v>
      </c>
      <c r="BS47" s="56" t="s">
        <v>35</v>
      </c>
      <c r="BT47" s="56" t="s">
        <v>35</v>
      </c>
      <c r="BU47" s="56" t="s">
        <v>35</v>
      </c>
      <c r="BV47" s="56" t="s">
        <v>35</v>
      </c>
      <c r="BW47" s="56" t="s">
        <v>35</v>
      </c>
      <c r="BX47" s="56" t="s">
        <v>35</v>
      </c>
      <c r="BY47" s="45" t="s">
        <v>35</v>
      </c>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7" customFormat="true" ht="15" customHeight="true" x14ac:dyDescent="0.2">
      <c r="A48" s="999"/>
      <c r="B48" s="373" t="s">
        <v>99</v>
      </c>
      <c r="C48" s="76" t="s">
        <v>35</v>
      </c>
      <c r="D48" s="73" t="s">
        <v>35</v>
      </c>
      <c r="E48" s="73" t="s">
        <v>35</v>
      </c>
      <c r="F48" s="73" t="s">
        <v>35</v>
      </c>
      <c r="G48" s="70" t="s">
        <v>35</v>
      </c>
      <c r="H48" s="67" t="s">
        <v>35</v>
      </c>
      <c r="I48" s="73" t="s">
        <v>35</v>
      </c>
      <c r="J48" s="73" t="s">
        <v>35</v>
      </c>
      <c r="K48" s="73" t="s">
        <v>35</v>
      </c>
      <c r="L48" s="64" t="s">
        <v>35</v>
      </c>
      <c r="M48" s="76" t="s">
        <v>35</v>
      </c>
      <c r="N48" s="73" t="s">
        <v>35</v>
      </c>
      <c r="O48" s="73" t="s">
        <v>35</v>
      </c>
      <c r="P48" s="73" t="s">
        <v>35</v>
      </c>
      <c r="Q48" s="70" t="s">
        <v>35</v>
      </c>
      <c r="R48" s="67" t="s">
        <v>35</v>
      </c>
      <c r="S48" s="73" t="s">
        <v>35</v>
      </c>
      <c r="T48" s="73" t="s">
        <v>35</v>
      </c>
      <c r="U48" s="73" t="s">
        <v>35</v>
      </c>
      <c r="V48" s="73" t="s">
        <v>35</v>
      </c>
      <c r="W48" s="73" t="s">
        <v>35</v>
      </c>
      <c r="X48" s="73" t="s">
        <v>35</v>
      </c>
      <c r="Y48" s="64" t="s">
        <v>35</v>
      </c>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345"/>
      <c r="BA48" s="990"/>
      <c r="BB48" s="557" t="s">
        <v>99</v>
      </c>
      <c r="BC48" s="60" t="s">
        <v>35</v>
      </c>
      <c r="BD48" s="56" t="s">
        <v>35</v>
      </c>
      <c r="BE48" s="56" t="s">
        <v>35</v>
      </c>
      <c r="BF48" s="56" t="s">
        <v>35</v>
      </c>
      <c r="BG48" s="51" t="s">
        <v>35</v>
      </c>
      <c r="BH48" s="60" t="s">
        <v>35</v>
      </c>
      <c r="BI48" s="56" t="s">
        <v>35</v>
      </c>
      <c r="BJ48" s="56" t="s">
        <v>35</v>
      </c>
      <c r="BK48" s="56" t="s">
        <v>35</v>
      </c>
      <c r="BL48" s="51" t="s">
        <v>35</v>
      </c>
      <c r="BM48" s="60" t="s">
        <v>35</v>
      </c>
      <c r="BN48" s="56" t="s">
        <v>35</v>
      </c>
      <c r="BO48" s="56" t="s">
        <v>35</v>
      </c>
      <c r="BP48" s="56" t="s">
        <v>35</v>
      </c>
      <c r="BQ48" s="51" t="s">
        <v>35</v>
      </c>
      <c r="BR48" s="60" t="s">
        <v>35</v>
      </c>
      <c r="BS48" s="56" t="s">
        <v>35</v>
      </c>
      <c r="BT48" s="56" t="s">
        <v>35</v>
      </c>
      <c r="BU48" s="56" t="s">
        <v>35</v>
      </c>
      <c r="BV48" s="56" t="s">
        <v>35</v>
      </c>
      <c r="BW48" s="56" t="s">
        <v>35</v>
      </c>
      <c r="BX48" s="56" t="s">
        <v>35</v>
      </c>
      <c r="BY48" s="45" t="s">
        <v>35</v>
      </c>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7" customFormat="true" ht="15" customHeight="true" x14ac:dyDescent="0.2">
      <c r="A49" s="999"/>
      <c r="B49" s="373" t="s">
        <v>68</v>
      </c>
      <c r="C49" s="76" t="s">
        <v>35</v>
      </c>
      <c r="D49" s="73" t="s">
        <v>35</v>
      </c>
      <c r="E49" s="73" t="s">
        <v>35</v>
      </c>
      <c r="F49" s="73" t="s">
        <v>35</v>
      </c>
      <c r="G49" s="70" t="s">
        <v>35</v>
      </c>
      <c r="H49" s="67" t="s">
        <v>35</v>
      </c>
      <c r="I49" s="73" t="s">
        <v>35</v>
      </c>
      <c r="J49" s="73" t="s">
        <v>35</v>
      </c>
      <c r="K49" s="73" t="s">
        <v>35</v>
      </c>
      <c r="L49" s="64" t="s">
        <v>35</v>
      </c>
      <c r="M49" s="76" t="s">
        <v>35</v>
      </c>
      <c r="N49" s="73" t="s">
        <v>35</v>
      </c>
      <c r="O49" s="73" t="s">
        <v>35</v>
      </c>
      <c r="P49" s="73" t="s">
        <v>35</v>
      </c>
      <c r="Q49" s="70" t="s">
        <v>35</v>
      </c>
      <c r="R49" s="67" t="s">
        <v>35</v>
      </c>
      <c r="S49" s="73" t="s">
        <v>35</v>
      </c>
      <c r="T49" s="73" t="s">
        <v>35</v>
      </c>
      <c r="U49" s="73" t="s">
        <v>35</v>
      </c>
      <c r="V49" s="73" t="s">
        <v>35</v>
      </c>
      <c r="W49" s="73" t="s">
        <v>35</v>
      </c>
      <c r="X49" s="73" t="s">
        <v>35</v>
      </c>
      <c r="Y49" s="64" t="s">
        <v>35</v>
      </c>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345"/>
      <c r="BA49" s="990"/>
      <c r="BB49" s="557" t="s">
        <v>68</v>
      </c>
      <c r="BC49" s="60" t="s">
        <v>35</v>
      </c>
      <c r="BD49" s="56" t="s">
        <v>35</v>
      </c>
      <c r="BE49" s="56" t="s">
        <v>35</v>
      </c>
      <c r="BF49" s="56" t="s">
        <v>35</v>
      </c>
      <c r="BG49" s="51" t="s">
        <v>35</v>
      </c>
      <c r="BH49" s="60" t="s">
        <v>35</v>
      </c>
      <c r="BI49" s="56" t="s">
        <v>35</v>
      </c>
      <c r="BJ49" s="56" t="s">
        <v>35</v>
      </c>
      <c r="BK49" s="56" t="s">
        <v>35</v>
      </c>
      <c r="BL49" s="51" t="s">
        <v>35</v>
      </c>
      <c r="BM49" s="60" t="s">
        <v>35</v>
      </c>
      <c r="BN49" s="56" t="s">
        <v>35</v>
      </c>
      <c r="BO49" s="56" t="s">
        <v>35</v>
      </c>
      <c r="BP49" s="56" t="s">
        <v>35</v>
      </c>
      <c r="BQ49" s="51" t="s">
        <v>35</v>
      </c>
      <c r="BR49" s="60" t="s">
        <v>35</v>
      </c>
      <c r="BS49" s="56" t="s">
        <v>35</v>
      </c>
      <c r="BT49" s="56" t="s">
        <v>35</v>
      </c>
      <c r="BU49" s="56" t="s">
        <v>35</v>
      </c>
      <c r="BV49" s="56" t="s">
        <v>35</v>
      </c>
      <c r="BW49" s="56" t="s">
        <v>35</v>
      </c>
      <c r="BX49" s="56" t="s">
        <v>35</v>
      </c>
      <c r="BY49" s="45" t="s">
        <v>35</v>
      </c>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7" customFormat="true" ht="15" customHeight="true" x14ac:dyDescent="0.2">
      <c r="A50" s="999" t="s">
        <v>102</v>
      </c>
      <c r="B50" s="373" t="s">
        <v>100</v>
      </c>
      <c r="C50" s="76" t="s">
        <v>35</v>
      </c>
      <c r="D50" s="73" t="s">
        <v>35</v>
      </c>
      <c r="E50" s="73" t="s">
        <v>35</v>
      </c>
      <c r="F50" s="73" t="s">
        <v>35</v>
      </c>
      <c r="G50" s="70" t="s">
        <v>35</v>
      </c>
      <c r="H50" s="67" t="s">
        <v>35</v>
      </c>
      <c r="I50" s="73" t="s">
        <v>35</v>
      </c>
      <c r="J50" s="73" t="s">
        <v>35</v>
      </c>
      <c r="K50" s="73" t="s">
        <v>35</v>
      </c>
      <c r="L50" s="64" t="s">
        <v>35</v>
      </c>
      <c r="M50" s="76" t="s">
        <v>35</v>
      </c>
      <c r="N50" s="73" t="s">
        <v>35</v>
      </c>
      <c r="O50" s="73" t="s">
        <v>35</v>
      </c>
      <c r="P50" s="73" t="s">
        <v>35</v>
      </c>
      <c r="Q50" s="70" t="s">
        <v>35</v>
      </c>
      <c r="R50" s="67" t="s">
        <v>35</v>
      </c>
      <c r="S50" s="73" t="s">
        <v>35</v>
      </c>
      <c r="T50" s="73" t="s">
        <v>35</v>
      </c>
      <c r="U50" s="73" t="s">
        <v>35</v>
      </c>
      <c r="V50" s="73" t="s">
        <v>35</v>
      </c>
      <c r="W50" s="73" t="s">
        <v>35</v>
      </c>
      <c r="X50" s="73" t="s">
        <v>35</v>
      </c>
      <c r="Y50" s="64" t="s">
        <v>35</v>
      </c>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345"/>
      <c r="BA50" s="990" t="s">
        <v>102</v>
      </c>
      <c r="BB50" s="557" t="s">
        <v>100</v>
      </c>
      <c r="BC50" s="60" t="s">
        <v>35</v>
      </c>
      <c r="BD50" s="56" t="s">
        <v>35</v>
      </c>
      <c r="BE50" s="56" t="s">
        <v>35</v>
      </c>
      <c r="BF50" s="56" t="s">
        <v>35</v>
      </c>
      <c r="BG50" s="51" t="s">
        <v>35</v>
      </c>
      <c r="BH50" s="60" t="s">
        <v>35</v>
      </c>
      <c r="BI50" s="56" t="s">
        <v>35</v>
      </c>
      <c r="BJ50" s="56" t="s">
        <v>35</v>
      </c>
      <c r="BK50" s="56" t="s">
        <v>35</v>
      </c>
      <c r="BL50" s="51" t="s">
        <v>35</v>
      </c>
      <c r="BM50" s="60" t="s">
        <v>35</v>
      </c>
      <c r="BN50" s="56" t="s">
        <v>35</v>
      </c>
      <c r="BO50" s="56" t="s">
        <v>35</v>
      </c>
      <c r="BP50" s="56" t="s">
        <v>35</v>
      </c>
      <c r="BQ50" s="51" t="s">
        <v>35</v>
      </c>
      <c r="BR50" s="60" t="s">
        <v>35</v>
      </c>
      <c r="BS50" s="56" t="s">
        <v>35</v>
      </c>
      <c r="BT50" s="56" t="s">
        <v>35</v>
      </c>
      <c r="BU50" s="56" t="s">
        <v>35</v>
      </c>
      <c r="BV50" s="56" t="s">
        <v>35</v>
      </c>
      <c r="BW50" s="56" t="s">
        <v>35</v>
      </c>
      <c r="BX50" s="56" t="s">
        <v>35</v>
      </c>
      <c r="BY50" s="45" t="s">
        <v>35</v>
      </c>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7" customFormat="true" ht="15" customHeight="true" x14ac:dyDescent="0.2">
      <c r="A51" s="999"/>
      <c r="B51" s="373" t="s">
        <v>99</v>
      </c>
      <c r="C51" s="76" t="s">
        <v>35</v>
      </c>
      <c r="D51" s="73" t="s">
        <v>35</v>
      </c>
      <c r="E51" s="73" t="s">
        <v>35</v>
      </c>
      <c r="F51" s="73" t="s">
        <v>35</v>
      </c>
      <c r="G51" s="70" t="s">
        <v>35</v>
      </c>
      <c r="H51" s="67" t="s">
        <v>35</v>
      </c>
      <c r="I51" s="73" t="s">
        <v>35</v>
      </c>
      <c r="J51" s="73" t="s">
        <v>35</v>
      </c>
      <c r="K51" s="73" t="s">
        <v>35</v>
      </c>
      <c r="L51" s="64" t="s">
        <v>35</v>
      </c>
      <c r="M51" s="76" t="s">
        <v>35</v>
      </c>
      <c r="N51" s="73" t="s">
        <v>35</v>
      </c>
      <c r="O51" s="73" t="s">
        <v>35</v>
      </c>
      <c r="P51" s="73" t="s">
        <v>35</v>
      </c>
      <c r="Q51" s="70" t="s">
        <v>35</v>
      </c>
      <c r="R51" s="67" t="s">
        <v>35</v>
      </c>
      <c r="S51" s="73" t="s">
        <v>35</v>
      </c>
      <c r="T51" s="73" t="s">
        <v>35</v>
      </c>
      <c r="U51" s="73" t="s">
        <v>35</v>
      </c>
      <c r="V51" s="73" t="s">
        <v>35</v>
      </c>
      <c r="W51" s="73" t="s">
        <v>35</v>
      </c>
      <c r="X51" s="73" t="s">
        <v>35</v>
      </c>
      <c r="Y51" s="64" t="s">
        <v>35</v>
      </c>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345"/>
      <c r="BA51" s="990"/>
      <c r="BB51" s="557" t="s">
        <v>99</v>
      </c>
      <c r="BC51" s="60" t="s">
        <v>35</v>
      </c>
      <c r="BD51" s="56" t="s">
        <v>35</v>
      </c>
      <c r="BE51" s="56" t="s">
        <v>35</v>
      </c>
      <c r="BF51" s="56" t="s">
        <v>35</v>
      </c>
      <c r="BG51" s="51" t="s">
        <v>35</v>
      </c>
      <c r="BH51" s="60" t="s">
        <v>35</v>
      </c>
      <c r="BI51" s="56" t="s">
        <v>35</v>
      </c>
      <c r="BJ51" s="56" t="s">
        <v>35</v>
      </c>
      <c r="BK51" s="56" t="s">
        <v>35</v>
      </c>
      <c r="BL51" s="51" t="s">
        <v>35</v>
      </c>
      <c r="BM51" s="60" t="s">
        <v>35</v>
      </c>
      <c r="BN51" s="56" t="s">
        <v>35</v>
      </c>
      <c r="BO51" s="56" t="s">
        <v>35</v>
      </c>
      <c r="BP51" s="56" t="s">
        <v>35</v>
      </c>
      <c r="BQ51" s="51" t="s">
        <v>35</v>
      </c>
      <c r="BR51" s="60" t="s">
        <v>35</v>
      </c>
      <c r="BS51" s="56" t="s">
        <v>35</v>
      </c>
      <c r="BT51" s="56" t="s">
        <v>35</v>
      </c>
      <c r="BU51" s="56" t="s">
        <v>35</v>
      </c>
      <c r="BV51" s="56" t="s">
        <v>35</v>
      </c>
      <c r="BW51" s="56" t="s">
        <v>35</v>
      </c>
      <c r="BX51" s="56" t="s">
        <v>35</v>
      </c>
      <c r="BY51" s="45" t="s">
        <v>35</v>
      </c>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7" customFormat="true" ht="15" customHeight="true" x14ac:dyDescent="0.2">
      <c r="A52" s="999"/>
      <c r="B52" s="373" t="s">
        <v>68</v>
      </c>
      <c r="C52" s="76" t="s">
        <v>35</v>
      </c>
      <c r="D52" s="73" t="s">
        <v>35</v>
      </c>
      <c r="E52" s="73" t="s">
        <v>35</v>
      </c>
      <c r="F52" s="73" t="s">
        <v>35</v>
      </c>
      <c r="G52" s="70" t="s">
        <v>35</v>
      </c>
      <c r="H52" s="67" t="s">
        <v>35</v>
      </c>
      <c r="I52" s="73" t="s">
        <v>35</v>
      </c>
      <c r="J52" s="73" t="s">
        <v>35</v>
      </c>
      <c r="K52" s="73" t="s">
        <v>35</v>
      </c>
      <c r="L52" s="64" t="s">
        <v>35</v>
      </c>
      <c r="M52" s="76" t="s">
        <v>35</v>
      </c>
      <c r="N52" s="73" t="s">
        <v>35</v>
      </c>
      <c r="O52" s="73" t="s">
        <v>35</v>
      </c>
      <c r="P52" s="73" t="s">
        <v>35</v>
      </c>
      <c r="Q52" s="70" t="s">
        <v>35</v>
      </c>
      <c r="R52" s="67" t="s">
        <v>35</v>
      </c>
      <c r="S52" s="73" t="s">
        <v>35</v>
      </c>
      <c r="T52" s="73" t="s">
        <v>35</v>
      </c>
      <c r="U52" s="73" t="s">
        <v>35</v>
      </c>
      <c r="V52" s="73" t="s">
        <v>35</v>
      </c>
      <c r="W52" s="73" t="s">
        <v>35</v>
      </c>
      <c r="X52" s="73" t="s">
        <v>35</v>
      </c>
      <c r="Y52" s="64" t="s">
        <v>35</v>
      </c>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345"/>
      <c r="BA52" s="990"/>
      <c r="BB52" s="557" t="s">
        <v>68</v>
      </c>
      <c r="BC52" s="60" t="s">
        <v>35</v>
      </c>
      <c r="BD52" s="56" t="s">
        <v>35</v>
      </c>
      <c r="BE52" s="56" t="s">
        <v>35</v>
      </c>
      <c r="BF52" s="56" t="s">
        <v>35</v>
      </c>
      <c r="BG52" s="51" t="s">
        <v>35</v>
      </c>
      <c r="BH52" s="60" t="s">
        <v>35</v>
      </c>
      <c r="BI52" s="56" t="s">
        <v>35</v>
      </c>
      <c r="BJ52" s="56" t="s">
        <v>35</v>
      </c>
      <c r="BK52" s="56" t="s">
        <v>35</v>
      </c>
      <c r="BL52" s="51" t="s">
        <v>35</v>
      </c>
      <c r="BM52" s="60" t="s">
        <v>35</v>
      </c>
      <c r="BN52" s="56" t="s">
        <v>35</v>
      </c>
      <c r="BO52" s="56" t="s">
        <v>35</v>
      </c>
      <c r="BP52" s="56" t="s">
        <v>35</v>
      </c>
      <c r="BQ52" s="51" t="s">
        <v>35</v>
      </c>
      <c r="BR52" s="60" t="s">
        <v>35</v>
      </c>
      <c r="BS52" s="56" t="s">
        <v>35</v>
      </c>
      <c r="BT52" s="56" t="s">
        <v>35</v>
      </c>
      <c r="BU52" s="56" t="s">
        <v>35</v>
      </c>
      <c r="BV52" s="56" t="s">
        <v>35</v>
      </c>
      <c r="BW52" s="56" t="s">
        <v>35</v>
      </c>
      <c r="BX52" s="56" t="s">
        <v>35</v>
      </c>
      <c r="BY52" s="45" t="s">
        <v>35</v>
      </c>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7" customFormat="true" ht="15" customHeight="true" x14ac:dyDescent="0.2">
      <c r="A53" s="999" t="s">
        <v>105</v>
      </c>
      <c r="B53" s="373" t="s">
        <v>100</v>
      </c>
      <c r="C53" s="76" t="s">
        <v>35</v>
      </c>
      <c r="D53" s="73" t="s">
        <v>35</v>
      </c>
      <c r="E53" s="73" t="s">
        <v>35</v>
      </c>
      <c r="F53" s="73" t="s">
        <v>35</v>
      </c>
      <c r="G53" s="70" t="s">
        <v>35</v>
      </c>
      <c r="H53" s="67" t="s">
        <v>35</v>
      </c>
      <c r="I53" s="73" t="s">
        <v>35</v>
      </c>
      <c r="J53" s="73" t="s">
        <v>35</v>
      </c>
      <c r="K53" s="73" t="s">
        <v>35</v>
      </c>
      <c r="L53" s="64" t="s">
        <v>35</v>
      </c>
      <c r="M53" s="76" t="s">
        <v>35</v>
      </c>
      <c r="N53" s="73" t="s">
        <v>35</v>
      </c>
      <c r="O53" s="73" t="s">
        <v>35</v>
      </c>
      <c r="P53" s="73" t="s">
        <v>35</v>
      </c>
      <c r="Q53" s="70" t="s">
        <v>35</v>
      </c>
      <c r="R53" s="67" t="s">
        <v>35</v>
      </c>
      <c r="S53" s="73" t="s">
        <v>35</v>
      </c>
      <c r="T53" s="73" t="s">
        <v>35</v>
      </c>
      <c r="U53" s="73" t="s">
        <v>35</v>
      </c>
      <c r="V53" s="73" t="s">
        <v>35</v>
      </c>
      <c r="W53" s="73" t="s">
        <v>35</v>
      </c>
      <c r="X53" s="73" t="s">
        <v>35</v>
      </c>
      <c r="Y53" s="64" t="s">
        <v>35</v>
      </c>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345"/>
      <c r="BA53" s="990" t="s">
        <v>105</v>
      </c>
      <c r="BB53" s="557" t="s">
        <v>100</v>
      </c>
      <c r="BC53" s="60" t="s">
        <v>35</v>
      </c>
      <c r="BD53" s="56" t="s">
        <v>35</v>
      </c>
      <c r="BE53" s="56" t="s">
        <v>35</v>
      </c>
      <c r="BF53" s="56" t="s">
        <v>35</v>
      </c>
      <c r="BG53" s="51" t="s">
        <v>35</v>
      </c>
      <c r="BH53" s="60" t="s">
        <v>35</v>
      </c>
      <c r="BI53" s="56" t="s">
        <v>35</v>
      </c>
      <c r="BJ53" s="56" t="s">
        <v>35</v>
      </c>
      <c r="BK53" s="56" t="s">
        <v>35</v>
      </c>
      <c r="BL53" s="51" t="s">
        <v>35</v>
      </c>
      <c r="BM53" s="60" t="s">
        <v>35</v>
      </c>
      <c r="BN53" s="56" t="s">
        <v>35</v>
      </c>
      <c r="BO53" s="56" t="s">
        <v>35</v>
      </c>
      <c r="BP53" s="56" t="s">
        <v>35</v>
      </c>
      <c r="BQ53" s="51" t="s">
        <v>35</v>
      </c>
      <c r="BR53" s="60" t="s">
        <v>35</v>
      </c>
      <c r="BS53" s="56" t="s">
        <v>35</v>
      </c>
      <c r="BT53" s="56" t="s">
        <v>35</v>
      </c>
      <c r="BU53" s="56" t="s">
        <v>35</v>
      </c>
      <c r="BV53" s="56" t="s">
        <v>35</v>
      </c>
      <c r="BW53" s="56" t="s">
        <v>35</v>
      </c>
      <c r="BX53" s="56" t="s">
        <v>35</v>
      </c>
      <c r="BY53" s="45" t="s">
        <v>35</v>
      </c>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7" customFormat="true" ht="15" customHeight="true" x14ac:dyDescent="0.2">
      <c r="A54" s="999"/>
      <c r="B54" s="373" t="s">
        <v>99</v>
      </c>
      <c r="C54" s="76" t="s">
        <v>35</v>
      </c>
      <c r="D54" s="73" t="s">
        <v>35</v>
      </c>
      <c r="E54" s="73" t="s">
        <v>35</v>
      </c>
      <c r="F54" s="73" t="s">
        <v>35</v>
      </c>
      <c r="G54" s="70" t="s">
        <v>35</v>
      </c>
      <c r="H54" s="67" t="s">
        <v>35</v>
      </c>
      <c r="I54" s="73" t="s">
        <v>35</v>
      </c>
      <c r="J54" s="73" t="s">
        <v>35</v>
      </c>
      <c r="K54" s="73" t="s">
        <v>35</v>
      </c>
      <c r="L54" s="64" t="s">
        <v>35</v>
      </c>
      <c r="M54" s="76" t="s">
        <v>35</v>
      </c>
      <c r="N54" s="73" t="s">
        <v>35</v>
      </c>
      <c r="O54" s="73" t="s">
        <v>35</v>
      </c>
      <c r="P54" s="73" t="s">
        <v>35</v>
      </c>
      <c r="Q54" s="70" t="s">
        <v>35</v>
      </c>
      <c r="R54" s="67" t="s">
        <v>35</v>
      </c>
      <c r="S54" s="73" t="s">
        <v>35</v>
      </c>
      <c r="T54" s="73" t="s">
        <v>35</v>
      </c>
      <c r="U54" s="73" t="s">
        <v>35</v>
      </c>
      <c r="V54" s="73" t="s">
        <v>35</v>
      </c>
      <c r="W54" s="73" t="s">
        <v>35</v>
      </c>
      <c r="X54" s="73" t="s">
        <v>35</v>
      </c>
      <c r="Y54" s="64" t="s">
        <v>35</v>
      </c>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345"/>
      <c r="BA54" s="990"/>
      <c r="BB54" s="557" t="s">
        <v>99</v>
      </c>
      <c r="BC54" s="60" t="s">
        <v>35</v>
      </c>
      <c r="BD54" s="56" t="s">
        <v>35</v>
      </c>
      <c r="BE54" s="56" t="s">
        <v>35</v>
      </c>
      <c r="BF54" s="56" t="s">
        <v>35</v>
      </c>
      <c r="BG54" s="51" t="s">
        <v>35</v>
      </c>
      <c r="BH54" s="60" t="s">
        <v>35</v>
      </c>
      <c r="BI54" s="56" t="s">
        <v>35</v>
      </c>
      <c r="BJ54" s="56" t="s">
        <v>35</v>
      </c>
      <c r="BK54" s="56" t="s">
        <v>35</v>
      </c>
      <c r="BL54" s="51" t="s">
        <v>35</v>
      </c>
      <c r="BM54" s="60" t="s">
        <v>35</v>
      </c>
      <c r="BN54" s="56" t="s">
        <v>35</v>
      </c>
      <c r="BO54" s="56" t="s">
        <v>35</v>
      </c>
      <c r="BP54" s="56" t="s">
        <v>35</v>
      </c>
      <c r="BQ54" s="51" t="s">
        <v>35</v>
      </c>
      <c r="BR54" s="60" t="s">
        <v>35</v>
      </c>
      <c r="BS54" s="56" t="s">
        <v>35</v>
      </c>
      <c r="BT54" s="56" t="s">
        <v>35</v>
      </c>
      <c r="BU54" s="56" t="s">
        <v>35</v>
      </c>
      <c r="BV54" s="56" t="s">
        <v>35</v>
      </c>
      <c r="BW54" s="56" t="s">
        <v>35</v>
      </c>
      <c r="BX54" s="56" t="s">
        <v>35</v>
      </c>
      <c r="BY54" s="45" t="s">
        <v>35</v>
      </c>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7" customFormat="true" ht="15" customHeight="true" x14ac:dyDescent="0.2">
      <c r="A55" s="1001"/>
      <c r="B55" s="374" t="s">
        <v>68</v>
      </c>
      <c r="C55" s="75" t="s">
        <v>35</v>
      </c>
      <c r="D55" s="72" t="s">
        <v>35</v>
      </c>
      <c r="E55" s="72" t="s">
        <v>35</v>
      </c>
      <c r="F55" s="72" t="s">
        <v>35</v>
      </c>
      <c r="G55" s="69" t="s">
        <v>35</v>
      </c>
      <c r="H55" s="66" t="s">
        <v>35</v>
      </c>
      <c r="I55" s="72" t="s">
        <v>35</v>
      </c>
      <c r="J55" s="72" t="s">
        <v>35</v>
      </c>
      <c r="K55" s="72" t="s">
        <v>35</v>
      </c>
      <c r="L55" s="63" t="s">
        <v>35</v>
      </c>
      <c r="M55" s="75" t="s">
        <v>35</v>
      </c>
      <c r="N55" s="72" t="s">
        <v>35</v>
      </c>
      <c r="O55" s="72" t="s">
        <v>35</v>
      </c>
      <c r="P55" s="72" t="s">
        <v>35</v>
      </c>
      <c r="Q55" s="69" t="s">
        <v>35</v>
      </c>
      <c r="R55" s="11" t="s">
        <v>35</v>
      </c>
      <c r="S55" s="10" t="s">
        <v>35</v>
      </c>
      <c r="T55" s="10" t="s">
        <v>35</v>
      </c>
      <c r="U55" s="10" t="s">
        <v>35</v>
      </c>
      <c r="V55" s="10" t="s">
        <v>35</v>
      </c>
      <c r="W55" s="10" t="s">
        <v>35</v>
      </c>
      <c r="X55" s="10" t="s">
        <v>35</v>
      </c>
      <c r="Y55" s="6" t="s">
        <v>35</v>
      </c>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345"/>
      <c r="BA55" s="994"/>
      <c r="BB55" s="560" t="s">
        <v>68</v>
      </c>
      <c r="BC55" s="58" t="s">
        <v>35</v>
      </c>
      <c r="BD55" s="54" t="s">
        <v>35</v>
      </c>
      <c r="BE55" s="54" t="s">
        <v>35</v>
      </c>
      <c r="BF55" s="54" t="s">
        <v>35</v>
      </c>
      <c r="BG55" s="49" t="s">
        <v>35</v>
      </c>
      <c r="BH55" s="58" t="s">
        <v>35</v>
      </c>
      <c r="BI55" s="54" t="s">
        <v>35</v>
      </c>
      <c r="BJ55" s="54" t="s">
        <v>35</v>
      </c>
      <c r="BK55" s="54" t="s">
        <v>35</v>
      </c>
      <c r="BL55" s="49" t="s">
        <v>35</v>
      </c>
      <c r="BM55" s="58" t="s">
        <v>35</v>
      </c>
      <c r="BN55" s="54" t="s">
        <v>35</v>
      </c>
      <c r="BO55" s="54" t="s">
        <v>35</v>
      </c>
      <c r="BP55" s="54" t="s">
        <v>35</v>
      </c>
      <c r="BQ55" s="49" t="s">
        <v>35</v>
      </c>
      <c r="BR55" s="9" t="s">
        <v>35</v>
      </c>
      <c r="BS55" s="8" t="s">
        <v>35</v>
      </c>
      <c r="BT55" s="8" t="s">
        <v>35</v>
      </c>
      <c r="BU55" s="8" t="s">
        <v>35</v>
      </c>
      <c r="BV55" s="8" t="s">
        <v>35</v>
      </c>
      <c r="BW55" s="8" t="s">
        <v>35</v>
      </c>
      <c r="BX55" s="8" t="s">
        <v>35</v>
      </c>
      <c r="BY55" s="8" t="s">
        <v>35</v>
      </c>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322" customFormat="true" ht="15" customHeight="true" x14ac:dyDescent="0.2">
      <c r="A56" s="319"/>
      <c r="B56" s="370"/>
      <c r="C56" s="1009" t="s">
        <v>114</v>
      </c>
      <c r="D56" s="1010"/>
      <c r="E56" s="1010"/>
      <c r="F56" s="1010"/>
      <c r="G56" s="1011"/>
      <c r="H56" s="1005" t="s">
        <v>38</v>
      </c>
      <c r="I56" s="996"/>
      <c r="J56" s="996"/>
      <c r="K56" s="996"/>
      <c r="L56" s="998"/>
      <c r="M56" s="995" t="s">
        <v>37</v>
      </c>
      <c r="N56" s="996"/>
      <c r="O56" s="996"/>
      <c r="P56" s="996"/>
      <c r="Q56" s="998"/>
      <c r="R56" s="15" t="s">
        <v>137</v>
      </c>
      <c r="S56" s="401"/>
      <c r="T56" s="401"/>
      <c r="U56" s="401"/>
      <c r="V56" s="401"/>
      <c r="W56" s="401"/>
      <c r="X56" s="401"/>
      <c r="Y56" s="401"/>
      <c r="Z56" s="411"/>
      <c r="AA56" s="411"/>
      <c r="AB56" s="411"/>
      <c r="AC56" s="411"/>
      <c r="AD56" s="411"/>
      <c r="AE56" s="411"/>
      <c r="AF56" s="411"/>
      <c r="AG56" s="411"/>
      <c r="AH56" s="411"/>
      <c r="AI56" s="411"/>
      <c r="AJ56" s="411"/>
      <c r="AK56" s="411"/>
      <c r="AL56" s="411"/>
      <c r="AM56" s="411"/>
      <c r="AN56" s="411"/>
      <c r="AO56" s="411"/>
      <c r="AP56" s="411"/>
      <c r="AQ56" s="411"/>
      <c r="AR56" s="411"/>
      <c r="AS56" s="411"/>
      <c r="AT56" s="411"/>
      <c r="AU56" s="411"/>
      <c r="AV56" s="411"/>
      <c r="AW56" s="411"/>
      <c r="AX56" s="411"/>
      <c r="AY56" s="411"/>
      <c r="AZ56" s="187"/>
      <c r="BA56" s="347" t="s">
        <v>128</v>
      </c>
      <c r="BB56" s="302" t="s">
        <v>95</v>
      </c>
      <c r="BC56" s="995" t="s">
        <v>114</v>
      </c>
      <c r="BD56" s="996"/>
      <c r="BE56" s="996"/>
      <c r="BF56" s="996"/>
      <c r="BG56" s="997"/>
      <c r="BH56" s="995" t="s">
        <v>38</v>
      </c>
      <c r="BI56" s="996"/>
      <c r="BJ56" s="996"/>
      <c r="BK56" s="996"/>
      <c r="BL56" s="997"/>
      <c r="BM56" s="995" t="s">
        <v>37</v>
      </c>
      <c r="BN56" s="996"/>
      <c r="BO56" s="996"/>
      <c r="BP56" s="996"/>
      <c r="BQ56" s="998"/>
      <c r="BR56" s="14" t="s">
        <v>137</v>
      </c>
      <c r="BS56" s="401"/>
      <c r="BT56" s="401"/>
      <c r="BU56" s="401"/>
      <c r="BV56" s="401"/>
      <c r="BW56" s="401"/>
      <c r="BX56" s="401"/>
      <c r="BY56" s="401"/>
      <c r="BZ56" s="345"/>
      <c r="CA56" s="345"/>
      <c r="CB56" s="345"/>
      <c r="CC56" s="345"/>
      <c r="CD56" s="345"/>
      <c r="CE56" s="345"/>
      <c r="CF56" s="345"/>
      <c r="CG56" s="345"/>
      <c r="CH56" s="345"/>
      <c r="CI56" s="345"/>
      <c r="CJ56" s="345"/>
      <c r="CK56" s="345"/>
      <c r="CL56" s="345"/>
      <c r="CM56" s="345"/>
      <c r="CN56" s="345"/>
      <c r="CO56" s="345"/>
      <c r="CP56" s="345"/>
      <c r="CQ56" s="345"/>
      <c r="CR56" s="345"/>
      <c r="CS56" s="345"/>
      <c r="CT56" s="345"/>
      <c r="CU56" s="345"/>
      <c r="CV56" s="345"/>
      <c r="CW56" s="345"/>
      <c r="CX56" s="345"/>
      <c r="CY56" s="345"/>
      <c r="CZ56" s="345"/>
    </row>
    <row r="57" s="322" customFormat="true" ht="24" x14ac:dyDescent="0.2">
      <c r="A57" s="335" t="s">
        <v>69</v>
      </c>
      <c r="B57" s="370"/>
      <c r="C57" s="393" t="s">
        <v>0</v>
      </c>
      <c r="D57" s="550" t="s">
        <v>1</v>
      </c>
      <c r="E57" s="550" t="s">
        <v>2</v>
      </c>
      <c r="F57" s="550" t="s">
        <v>3</v>
      </c>
      <c r="G57" s="551" t="s">
        <v>4</v>
      </c>
      <c r="H57" s="375" t="s">
        <v>0</v>
      </c>
      <c r="I57" s="553" t="s">
        <v>1</v>
      </c>
      <c r="J57" s="553" t="s">
        <v>2</v>
      </c>
      <c r="K57" s="553" t="s">
        <v>3</v>
      </c>
      <c r="L57" s="554" t="s">
        <v>4</v>
      </c>
      <c r="M57" s="376" t="s">
        <v>0</v>
      </c>
      <c r="N57" s="553" t="s">
        <v>1</v>
      </c>
      <c r="O57" s="553" t="s">
        <v>2</v>
      </c>
      <c r="P57" s="553" t="s">
        <v>3</v>
      </c>
      <c r="Q57" s="548" t="s">
        <v>4</v>
      </c>
      <c r="R57" s="375" t="s">
        <v>247</v>
      </c>
      <c r="S57" s="553" t="s">
        <v>248</v>
      </c>
      <c r="T57" s="553" t="s">
        <v>249</v>
      </c>
      <c r="U57" s="553" t="s">
        <v>250</v>
      </c>
      <c r="V57" s="553" t="s">
        <v>251</v>
      </c>
      <c r="W57" s="553" t="s">
        <v>252</v>
      </c>
      <c r="X57" s="553" t="s">
        <v>253</v>
      </c>
      <c r="Y57" s="554" t="s">
        <v>254</v>
      </c>
      <c r="Z57" s="411"/>
      <c r="AA57" s="411"/>
      <c r="AB57" s="411"/>
      <c r="AC57" s="411"/>
      <c r="AD57" s="411"/>
      <c r="AE57" s="411"/>
      <c r="AF57" s="411"/>
      <c r="AG57" s="411"/>
      <c r="AH57" s="411"/>
      <c r="AI57" s="411"/>
      <c r="AJ57" s="411"/>
      <c r="AK57" s="411"/>
      <c r="AL57" s="411"/>
      <c r="AM57" s="411"/>
      <c r="AN57" s="411"/>
      <c r="AO57" s="411"/>
      <c r="AP57" s="411"/>
      <c r="AQ57" s="411"/>
      <c r="AR57" s="411"/>
      <c r="AS57" s="411"/>
      <c r="AT57" s="411"/>
      <c r="AU57" s="411"/>
      <c r="AV57" s="411"/>
      <c r="AW57" s="411"/>
      <c r="AX57" s="411"/>
      <c r="AY57" s="411"/>
      <c r="AZ57" s="187"/>
      <c r="BA57" s="335" t="s">
        <v>119</v>
      </c>
      <c r="BB57" s="334"/>
      <c r="BC57" s="422" t="s">
        <v>0</v>
      </c>
      <c r="BD57" s="525" t="s">
        <v>1</v>
      </c>
      <c r="BE57" s="525" t="s">
        <v>2</v>
      </c>
      <c r="BF57" s="525" t="s">
        <v>3</v>
      </c>
      <c r="BG57" s="423" t="s">
        <v>4</v>
      </c>
      <c r="BH57" s="422" t="s">
        <v>0</v>
      </c>
      <c r="BI57" s="525" t="s">
        <v>1</v>
      </c>
      <c r="BJ57" s="525" t="s">
        <v>2</v>
      </c>
      <c r="BK57" s="525" t="s">
        <v>3</v>
      </c>
      <c r="BL57" s="423" t="s">
        <v>4</v>
      </c>
      <c r="BM57" s="422" t="s">
        <v>0</v>
      </c>
      <c r="BN57" s="525" t="s">
        <v>1</v>
      </c>
      <c r="BO57" s="525" t="s">
        <v>2</v>
      </c>
      <c r="BP57" s="525" t="s">
        <v>3</v>
      </c>
      <c r="BQ57" s="423" t="s">
        <v>4</v>
      </c>
      <c r="BR57" s="422" t="s">
        <v>247</v>
      </c>
      <c r="BS57" s="525" t="s">
        <v>248</v>
      </c>
      <c r="BT57" s="525" t="s">
        <v>249</v>
      </c>
      <c r="BU57" s="525" t="s">
        <v>250</v>
      </c>
      <c r="BV57" s="525" t="s">
        <v>251</v>
      </c>
      <c r="BW57" s="525" t="s">
        <v>252</v>
      </c>
      <c r="BX57" s="525" t="s">
        <v>253</v>
      </c>
      <c r="BY57" s="526" t="s">
        <v>254</v>
      </c>
      <c r="BZ57" s="185"/>
      <c r="CA57" s="185"/>
      <c r="CB57" s="185"/>
      <c r="CC57" s="185"/>
      <c r="CD57" s="185"/>
      <c r="CE57" s="185"/>
      <c r="CF57" s="185"/>
      <c r="CG57" s="185"/>
      <c r="CH57" s="185"/>
      <c r="CI57" s="185"/>
      <c r="CJ57" s="185"/>
      <c r="CK57" s="185"/>
      <c r="CL57" s="185"/>
      <c r="CM57" s="185"/>
      <c r="CN57" s="185"/>
      <c r="CO57" s="185"/>
      <c r="CP57" s="185"/>
      <c r="CQ57" s="185"/>
      <c r="CR57" s="185"/>
      <c r="CS57" s="185"/>
      <c r="CT57" s="185"/>
      <c r="CU57" s="185"/>
      <c r="CV57" s="185"/>
      <c r="CW57" s="185"/>
      <c r="CX57" s="185"/>
      <c r="CY57" s="185"/>
      <c r="CZ57" s="185"/>
    </row>
    <row r="58" s="322" customFormat="true" ht="15" customHeight="true" x14ac:dyDescent="0.2">
      <c r="A58" s="1000" t="s">
        <v>255</v>
      </c>
      <c r="B58" s="372" t="s">
        <v>256</v>
      </c>
      <c r="C58" s="131">
        <v>53.865248070490992</v>
      </c>
      <c r="D58" s="130">
        <v>78.1622703565546</v>
      </c>
      <c r="E58" s="130">
        <v>88.34514703724156</v>
      </c>
      <c r="F58" s="130">
        <v>96.537827312659374</v>
      </c>
      <c r="G58" s="129">
        <v>99.265935334543755</v>
      </c>
      <c r="H58" s="128">
        <v>90.609372713693801</v>
      </c>
      <c r="I58" s="130">
        <v>99.394727449853178</v>
      </c>
      <c r="J58" s="130">
        <v>99.247156394592622</v>
      </c>
      <c r="K58" s="130">
        <v>99.740686979766991</v>
      </c>
      <c r="L58" s="127">
        <v>99.802533936575472</v>
      </c>
      <c r="M58" s="131">
        <v>46.935227050988757</v>
      </c>
      <c r="N58" s="130">
        <v>64.100717123881594</v>
      </c>
      <c r="O58" s="130">
        <v>77.375017465272407</v>
      </c>
      <c r="P58" s="130">
        <v>82.246728231104115</v>
      </c>
      <c r="Q58" s="129">
        <v>90.502834986795463</v>
      </c>
      <c r="R58" s="128">
        <v>73.473511493118608</v>
      </c>
      <c r="S58" s="130">
        <v>98.450312995532968</v>
      </c>
      <c r="T58" s="130">
        <v>70.839881515470324</v>
      </c>
      <c r="U58" s="130">
        <v>96.338208609378981</v>
      </c>
      <c r="V58" s="71" t="s">
        <v>35</v>
      </c>
      <c r="W58" s="71" t="s">
        <v>35</v>
      </c>
      <c r="X58" s="71" t="s">
        <v>35</v>
      </c>
      <c r="Y58" s="127">
        <v>98.196802198780631</v>
      </c>
      <c r="Z58" s="411"/>
      <c r="AA58" s="411"/>
      <c r="AB58" s="411"/>
      <c r="AC58" s="411"/>
      <c r="AD58" s="411"/>
      <c r="AE58" s="411"/>
      <c r="AF58" s="411"/>
      <c r="AG58" s="411"/>
      <c r="AH58" s="411"/>
      <c r="AI58" s="411"/>
      <c r="AJ58" s="411"/>
      <c r="AK58" s="411"/>
      <c r="AL58" s="411"/>
      <c r="AM58" s="411"/>
      <c r="AN58" s="411"/>
      <c r="AO58" s="411"/>
      <c r="AP58" s="411"/>
      <c r="AQ58" s="411"/>
      <c r="AR58" s="411"/>
      <c r="AS58" s="411"/>
      <c r="AT58" s="411"/>
      <c r="AU58" s="411"/>
      <c r="AV58" s="411"/>
      <c r="AW58" s="411"/>
      <c r="AX58" s="411"/>
      <c r="AY58" s="411"/>
      <c r="AZ58" s="187"/>
      <c r="BA58" s="556"/>
      <c r="BB58" s="559"/>
      <c r="BC58" s="412"/>
      <c r="BD58" s="404"/>
      <c r="BE58" s="404"/>
      <c r="BF58" s="404"/>
      <c r="BG58" s="413"/>
      <c r="BH58" s="412"/>
      <c r="BI58" s="404"/>
      <c r="BJ58" s="404"/>
      <c r="BK58" s="404"/>
      <c r="BL58" s="413"/>
      <c r="BM58" s="412"/>
      <c r="BN58" s="404"/>
      <c r="BO58" s="404"/>
      <c r="BP58" s="404"/>
      <c r="BQ58" s="413"/>
      <c r="BR58" s="412"/>
      <c r="BS58" s="404"/>
      <c r="BT58" s="404"/>
      <c r="BU58" s="404"/>
      <c r="BV58" s="404"/>
      <c r="BW58" s="404"/>
      <c r="BX58" s="404"/>
      <c r="BY58" s="405"/>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322" customFormat="true" ht="15" customHeight="true" x14ac:dyDescent="0.2">
      <c r="A59" s="999"/>
      <c r="B59" s="373" t="s">
        <v>257</v>
      </c>
      <c r="C59" s="126">
        <v>2.6628265224402417</v>
      </c>
      <c r="D59" s="125">
        <v>1.271593068840011</v>
      </c>
      <c r="E59" s="125">
        <v>0.47979231446549564</v>
      </c>
      <c r="F59" s="125">
        <v>0.20726393366172138</v>
      </c>
      <c r="G59" s="124">
        <v>0.12177486347563887</v>
      </c>
      <c r="H59" s="123">
        <v>3.0422991613570085</v>
      </c>
      <c r="I59" s="125">
        <v>0.40297104664637301</v>
      </c>
      <c r="J59" s="125">
        <v>0.61485632514724498</v>
      </c>
      <c r="K59" s="125">
        <v>0</v>
      </c>
      <c r="L59" s="122">
        <v>0</v>
      </c>
      <c r="M59" s="126">
        <v>2.463588653632411</v>
      </c>
      <c r="N59" s="125">
        <v>1.8337165949796397</v>
      </c>
      <c r="O59" s="125">
        <v>0.74096592819034968</v>
      </c>
      <c r="P59" s="125">
        <v>0.14030536423854198</v>
      </c>
      <c r="Q59" s="124">
        <v>8.0026294361091321E-2</v>
      </c>
      <c r="R59" s="123">
        <v>0.43604678003381248</v>
      </c>
      <c r="S59" s="125">
        <v>0.48831032248751</v>
      </c>
      <c r="T59" s="125">
        <v>1.7491792206765149</v>
      </c>
      <c r="U59" s="125">
        <v>0.73495892955148467</v>
      </c>
      <c r="V59" s="73" t="s">
        <v>35</v>
      </c>
      <c r="W59" s="73" t="s">
        <v>35</v>
      </c>
      <c r="X59" s="73" t="s">
        <v>35</v>
      </c>
      <c r="Y59" s="122">
        <v>1.0720469157353387</v>
      </c>
      <c r="Z59" s="411"/>
      <c r="AA59" s="411"/>
      <c r="AB59" s="411"/>
      <c r="AC59" s="411"/>
      <c r="AD59" s="411"/>
      <c r="AE59" s="411"/>
      <c r="AF59" s="411"/>
      <c r="AG59" s="411"/>
      <c r="AH59" s="411"/>
      <c r="AI59" s="411"/>
      <c r="AJ59" s="411"/>
      <c r="AK59" s="411"/>
      <c r="AL59" s="411"/>
      <c r="AM59" s="411"/>
      <c r="AN59" s="411"/>
      <c r="AO59" s="411"/>
      <c r="AP59" s="411"/>
      <c r="AQ59" s="411"/>
      <c r="AR59" s="411"/>
      <c r="AS59" s="411"/>
      <c r="AT59" s="411"/>
      <c r="AU59" s="411"/>
      <c r="AV59" s="411"/>
      <c r="AW59" s="411"/>
      <c r="AX59" s="411"/>
      <c r="AY59" s="411"/>
      <c r="AZ59" s="187"/>
      <c r="BA59" s="558"/>
      <c r="BB59" s="557"/>
      <c r="BC59" s="415"/>
      <c r="BD59" s="408"/>
      <c r="BE59" s="408"/>
      <c r="BF59" s="408"/>
      <c r="BG59" s="419"/>
      <c r="BH59" s="415"/>
      <c r="BI59" s="408"/>
      <c r="BJ59" s="408"/>
      <c r="BK59" s="408"/>
      <c r="BL59" s="419"/>
      <c r="BM59" s="415"/>
      <c r="BN59" s="408"/>
      <c r="BO59" s="408"/>
      <c r="BP59" s="408"/>
      <c r="BQ59" s="419"/>
      <c r="BR59" s="415"/>
      <c r="BS59" s="408"/>
      <c r="BT59" s="408"/>
      <c r="BU59" s="408"/>
      <c r="BV59" s="408"/>
      <c r="BW59" s="408"/>
      <c r="BX59" s="408"/>
      <c r="BY59" s="409"/>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322" customFormat="true" ht="15" customHeight="true" x14ac:dyDescent="0.2">
      <c r="A60" s="999"/>
      <c r="B60" s="373" t="s">
        <v>258</v>
      </c>
      <c r="C60" s="126">
        <v>15.011938342465275</v>
      </c>
      <c r="D60" s="125">
        <v>3.7981366969858925</v>
      </c>
      <c r="E60" s="125">
        <v>0.96751653878002797</v>
      </c>
      <c r="F60" s="125">
        <v>0.2371979607137501</v>
      </c>
      <c r="G60" s="124">
        <v>0.10437845440769047</v>
      </c>
      <c r="H60" s="123">
        <v>4.8604134071357077</v>
      </c>
      <c r="I60" s="125">
        <v>0.14713337105481711</v>
      </c>
      <c r="J60" s="125">
        <v>0.13798728026018575</v>
      </c>
      <c r="K60" s="125">
        <v>0.23710107090791963</v>
      </c>
      <c r="L60" s="122">
        <v>0</v>
      </c>
      <c r="M60" s="126">
        <v>19.323802434290275</v>
      </c>
      <c r="N60" s="125">
        <v>6.5630987867449502</v>
      </c>
      <c r="O60" s="125">
        <v>3.3623283342100776</v>
      </c>
      <c r="P60" s="125">
        <v>1.5619206943999071</v>
      </c>
      <c r="Q60" s="124">
        <v>0.43049141001149821</v>
      </c>
      <c r="R60" s="123">
        <v>4.1998122013427803</v>
      </c>
      <c r="S60" s="125">
        <v>0.90392556879059383</v>
      </c>
      <c r="T60" s="125">
        <v>8.5656634044750692</v>
      </c>
      <c r="U60" s="125">
        <v>2.1926879593296409</v>
      </c>
      <c r="V60" s="73" t="s">
        <v>35</v>
      </c>
      <c r="W60" s="73" t="s">
        <v>35</v>
      </c>
      <c r="X60" s="73" t="s">
        <v>35</v>
      </c>
      <c r="Y60" s="122">
        <v>0.48990628106784101</v>
      </c>
      <c r="Z60" s="411"/>
      <c r="AA60" s="411"/>
      <c r="AB60" s="411"/>
      <c r="AC60" s="411"/>
      <c r="AD60" s="411"/>
      <c r="AE60" s="411"/>
      <c r="AF60" s="411"/>
      <c r="AG60" s="411"/>
      <c r="AH60" s="411"/>
      <c r="AI60" s="411"/>
      <c r="AJ60" s="411"/>
      <c r="AK60" s="411"/>
      <c r="AL60" s="411"/>
      <c r="AM60" s="411"/>
      <c r="AN60" s="411"/>
      <c r="AO60" s="411"/>
      <c r="AP60" s="411"/>
      <c r="AQ60" s="411"/>
      <c r="AR60" s="411"/>
      <c r="AS60" s="411"/>
      <c r="AT60" s="411"/>
      <c r="AU60" s="411"/>
      <c r="AV60" s="411"/>
      <c r="AW60" s="411"/>
      <c r="AX60" s="411"/>
      <c r="AY60" s="411"/>
      <c r="AZ60" s="187"/>
      <c r="BA60" s="558"/>
      <c r="BB60" s="557"/>
      <c r="BC60" s="415"/>
      <c r="BD60" s="408"/>
      <c r="BE60" s="408"/>
      <c r="BF60" s="408"/>
      <c r="BG60" s="419"/>
      <c r="BH60" s="415"/>
      <c r="BI60" s="408"/>
      <c r="BJ60" s="408"/>
      <c r="BK60" s="408"/>
      <c r="BL60" s="419"/>
      <c r="BM60" s="415"/>
      <c r="BN60" s="408"/>
      <c r="BO60" s="408"/>
      <c r="BP60" s="408"/>
      <c r="BQ60" s="419"/>
      <c r="BR60" s="415"/>
      <c r="BS60" s="408"/>
      <c r="BT60" s="408"/>
      <c r="BU60" s="408"/>
      <c r="BV60" s="408"/>
      <c r="BW60" s="408"/>
      <c r="BX60" s="408"/>
      <c r="BY60" s="409"/>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322" customFormat="true" ht="15" customHeight="true" x14ac:dyDescent="0.2">
      <c r="A61" s="999"/>
      <c r="B61" s="373" t="s">
        <v>259</v>
      </c>
      <c r="C61" s="126">
        <v>0.88877224785167863</v>
      </c>
      <c r="D61" s="125">
        <v>0.5254724474513931</v>
      </c>
      <c r="E61" s="125">
        <v>5.4651804620196129E-2</v>
      </c>
      <c r="F61" s="125">
        <v>0</v>
      </c>
      <c r="G61" s="124">
        <v>0</v>
      </c>
      <c r="H61" s="123">
        <v>0</v>
      </c>
      <c r="I61" s="125">
        <v>0</v>
      </c>
      <c r="J61" s="125">
        <v>0</v>
      </c>
      <c r="K61" s="125">
        <v>0</v>
      </c>
      <c r="L61" s="122">
        <v>0</v>
      </c>
      <c r="M61" s="126">
        <v>1.041508444553912</v>
      </c>
      <c r="N61" s="125">
        <v>0.67885363074571614</v>
      </c>
      <c r="O61" s="125">
        <v>0.76377451499428706</v>
      </c>
      <c r="P61" s="125">
        <v>9.6273711550367708E-2</v>
      </c>
      <c r="Q61" s="124">
        <v>0</v>
      </c>
      <c r="R61" s="123">
        <v>0.19904160722194222</v>
      </c>
      <c r="S61" s="125">
        <v>0</v>
      </c>
      <c r="T61" s="125">
        <v>0.87514672426158868</v>
      </c>
      <c r="U61" s="125">
        <v>0</v>
      </c>
      <c r="V61" s="73" t="s">
        <v>35</v>
      </c>
      <c r="W61" s="73" t="s">
        <v>35</v>
      </c>
      <c r="X61" s="73" t="s">
        <v>35</v>
      </c>
      <c r="Y61" s="122">
        <v>0</v>
      </c>
      <c r="Z61" s="411"/>
      <c r="AA61" s="411"/>
      <c r="AB61" s="411"/>
      <c r="AC61" s="411"/>
      <c r="AD61" s="411"/>
      <c r="AE61" s="411"/>
      <c r="AF61" s="411"/>
      <c r="AG61" s="411"/>
      <c r="AH61" s="411"/>
      <c r="AI61" s="411"/>
      <c r="AJ61" s="411"/>
      <c r="AK61" s="411"/>
      <c r="AL61" s="411"/>
      <c r="AM61" s="411"/>
      <c r="AN61" s="411"/>
      <c r="AO61" s="411"/>
      <c r="AP61" s="411"/>
      <c r="AQ61" s="411"/>
      <c r="AR61" s="411"/>
      <c r="AS61" s="411"/>
      <c r="AT61" s="411"/>
      <c r="AU61" s="411"/>
      <c r="AV61" s="411"/>
      <c r="AW61" s="411"/>
      <c r="AX61" s="411"/>
      <c r="AY61" s="411"/>
      <c r="AZ61" s="187"/>
      <c r="BA61" s="558"/>
      <c r="BB61" s="557"/>
      <c r="BC61" s="415"/>
      <c r="BD61" s="408"/>
      <c r="BE61" s="408"/>
      <c r="BF61" s="408"/>
      <c r="BG61" s="419"/>
      <c r="BH61" s="415"/>
      <c r="BI61" s="408"/>
      <c r="BJ61" s="408"/>
      <c r="BK61" s="408"/>
      <c r="BL61" s="419"/>
      <c r="BM61" s="415"/>
      <c r="BN61" s="408"/>
      <c r="BO61" s="408"/>
      <c r="BP61" s="408"/>
      <c r="BQ61" s="419"/>
      <c r="BR61" s="415"/>
      <c r="BS61" s="408"/>
      <c r="BT61" s="408"/>
      <c r="BU61" s="408"/>
      <c r="BV61" s="408"/>
      <c r="BW61" s="408"/>
      <c r="BX61" s="408"/>
      <c r="BY61" s="409"/>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322" customFormat="true" ht="15" customHeight="true" x14ac:dyDescent="0.2">
      <c r="A62" s="999"/>
      <c r="B62" s="373" t="s">
        <v>260</v>
      </c>
      <c r="C62" s="126">
        <v>1.0463961201640053</v>
      </c>
      <c r="D62" s="125">
        <v>0.14947388133996495</v>
      </c>
      <c r="E62" s="125">
        <v>6.5050169806728259E-2</v>
      </c>
      <c r="F62" s="125">
        <v>0.21069000649966921</v>
      </c>
      <c r="G62" s="124">
        <v>8.6982045339742062E-2</v>
      </c>
      <c r="H62" s="123">
        <v>0.25275853433858414</v>
      </c>
      <c r="I62" s="125">
        <v>0</v>
      </c>
      <c r="J62" s="125">
        <v>0</v>
      </c>
      <c r="K62" s="125">
        <v>0</v>
      </c>
      <c r="L62" s="122">
        <v>0.19746606342453432</v>
      </c>
      <c r="M62" s="126">
        <v>1.1306415632488462</v>
      </c>
      <c r="N62" s="125">
        <v>0.68288625242912582</v>
      </c>
      <c r="O62" s="125">
        <v>0</v>
      </c>
      <c r="P62" s="125">
        <v>0.20750057375432648</v>
      </c>
      <c r="Q62" s="124">
        <v>0.37696384449017944</v>
      </c>
      <c r="R62" s="123">
        <v>0.4788633933575972</v>
      </c>
      <c r="S62" s="125">
        <v>0</v>
      </c>
      <c r="T62" s="125">
        <v>0.48062774781349527</v>
      </c>
      <c r="U62" s="125">
        <v>0.18407889273893591</v>
      </c>
      <c r="V62" s="73" t="s">
        <v>35</v>
      </c>
      <c r="W62" s="73" t="s">
        <v>35</v>
      </c>
      <c r="X62" s="73" t="s">
        <v>35</v>
      </c>
      <c r="Y62" s="122">
        <v>9.0158027590074907E-2</v>
      </c>
      <c r="Z62" s="411"/>
      <c r="AA62" s="411"/>
      <c r="AB62" s="411"/>
      <c r="AC62" s="411"/>
      <c r="AD62" s="411"/>
      <c r="AE62" s="411"/>
      <c r="AF62" s="411"/>
      <c r="AG62" s="411"/>
      <c r="AH62" s="411"/>
      <c r="AI62" s="411"/>
      <c r="AJ62" s="411"/>
      <c r="AK62" s="411"/>
      <c r="AL62" s="411"/>
      <c r="AM62" s="411"/>
      <c r="AN62" s="411"/>
      <c r="AO62" s="411"/>
      <c r="AP62" s="411"/>
      <c r="AQ62" s="411"/>
      <c r="AR62" s="411"/>
      <c r="AS62" s="411"/>
      <c r="AT62" s="411"/>
      <c r="AU62" s="411"/>
      <c r="AV62" s="411"/>
      <c r="AW62" s="411"/>
      <c r="AX62" s="411"/>
      <c r="AY62" s="411"/>
      <c r="AZ62" s="187"/>
      <c r="BA62" s="558"/>
      <c r="BB62" s="557"/>
      <c r="BC62" s="415"/>
      <c r="BD62" s="408"/>
      <c r="BE62" s="408"/>
      <c r="BF62" s="408"/>
      <c r="BG62" s="419"/>
      <c r="BH62" s="415"/>
      <c r="BI62" s="408"/>
      <c r="BJ62" s="408"/>
      <c r="BK62" s="408"/>
      <c r="BL62" s="419"/>
      <c r="BM62" s="415"/>
      <c r="BN62" s="408"/>
      <c r="BO62" s="408"/>
      <c r="BP62" s="408"/>
      <c r="BQ62" s="419"/>
      <c r="BR62" s="415"/>
      <c r="BS62" s="408"/>
      <c r="BT62" s="408"/>
      <c r="BU62" s="408"/>
      <c r="BV62" s="408"/>
      <c r="BW62" s="408"/>
      <c r="BX62" s="408"/>
      <c r="BY62" s="409"/>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322" customFormat="true" ht="15" customHeight="true" x14ac:dyDescent="0.2">
      <c r="A63" s="999"/>
      <c r="B63" s="373" t="s">
        <v>261</v>
      </c>
      <c r="C63" s="126">
        <v>0.77753090930493607</v>
      </c>
      <c r="D63" s="125">
        <v>0.33146849868120964</v>
      </c>
      <c r="E63" s="125">
        <v>0</v>
      </c>
      <c r="F63" s="125">
        <v>7.2924319856623038E-2</v>
      </c>
      <c r="G63" s="124">
        <v>0</v>
      </c>
      <c r="H63" s="123">
        <v>0.10551908597755473</v>
      </c>
      <c r="I63" s="125">
        <v>0</v>
      </c>
      <c r="J63" s="125">
        <v>0</v>
      </c>
      <c r="K63" s="125">
        <v>0</v>
      </c>
      <c r="L63" s="122">
        <v>0</v>
      </c>
      <c r="M63" s="126">
        <v>0.48969534671868481</v>
      </c>
      <c r="N63" s="125">
        <v>1.0331445612102519</v>
      </c>
      <c r="O63" s="125">
        <v>0.34399415222185997</v>
      </c>
      <c r="P63" s="125">
        <v>0</v>
      </c>
      <c r="Q63" s="124">
        <v>0.13047525331975018</v>
      </c>
      <c r="R63" s="123">
        <v>0.56096469203488031</v>
      </c>
      <c r="S63" s="125">
        <v>0</v>
      </c>
      <c r="T63" s="125">
        <v>0.21688421418651735</v>
      </c>
      <c r="U63" s="125">
        <v>7.6847401257492426E-2</v>
      </c>
      <c r="V63" s="73" t="s">
        <v>35</v>
      </c>
      <c r="W63" s="73" t="s">
        <v>35</v>
      </c>
      <c r="X63" s="73" t="s">
        <v>35</v>
      </c>
      <c r="Y63" s="122">
        <v>0</v>
      </c>
      <c r="Z63" s="411"/>
      <c r="AA63" s="411"/>
      <c r="AB63" s="411"/>
      <c r="AC63" s="411"/>
      <c r="AD63" s="411"/>
      <c r="AE63" s="411"/>
      <c r="AF63" s="411"/>
      <c r="AG63" s="411"/>
      <c r="AH63" s="411"/>
      <c r="AI63" s="411"/>
      <c r="AJ63" s="411"/>
      <c r="AK63" s="411"/>
      <c r="AL63" s="411"/>
      <c r="AM63" s="411"/>
      <c r="AN63" s="411"/>
      <c r="AO63" s="411"/>
      <c r="AP63" s="411"/>
      <c r="AQ63" s="411"/>
      <c r="AR63" s="411"/>
      <c r="AS63" s="411"/>
      <c r="AT63" s="411"/>
      <c r="AU63" s="411"/>
      <c r="AV63" s="411"/>
      <c r="AW63" s="411"/>
      <c r="AX63" s="411"/>
      <c r="AY63" s="411"/>
      <c r="AZ63" s="187"/>
      <c r="BA63" s="558"/>
      <c r="BB63" s="557"/>
      <c r="BC63" s="415"/>
      <c r="BD63" s="408"/>
      <c r="BE63" s="408"/>
      <c r="BF63" s="408"/>
      <c r="BG63" s="419"/>
      <c r="BH63" s="415"/>
      <c r="BI63" s="408"/>
      <c r="BJ63" s="408"/>
      <c r="BK63" s="408"/>
      <c r="BL63" s="419"/>
      <c r="BM63" s="415"/>
      <c r="BN63" s="408"/>
      <c r="BO63" s="408"/>
      <c r="BP63" s="408"/>
      <c r="BQ63" s="419"/>
      <c r="BR63" s="415"/>
      <c r="BS63" s="408"/>
      <c r="BT63" s="408"/>
      <c r="BU63" s="408"/>
      <c r="BV63" s="408"/>
      <c r="BW63" s="408"/>
      <c r="BX63" s="408"/>
      <c r="BY63" s="409"/>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322" customFormat="true" ht="15" customHeight="true" x14ac:dyDescent="0.2">
      <c r="A64" s="999"/>
      <c r="B64" s="373" t="s">
        <v>259</v>
      </c>
      <c r="C64" s="126">
        <v>10.649970433828537</v>
      </c>
      <c r="D64" s="125">
        <v>9.2776427867066644</v>
      </c>
      <c r="E64" s="125">
        <v>5.4156282654502199</v>
      </c>
      <c r="F64" s="125">
        <v>2.2637544293532041</v>
      </c>
      <c r="G64" s="124">
        <v>0.42092930223317077</v>
      </c>
      <c r="H64" s="123">
        <v>0.30386896355521487</v>
      </c>
      <c r="I64" s="125">
        <v>0</v>
      </c>
      <c r="J64" s="125">
        <v>0</v>
      </c>
      <c r="K64" s="125">
        <v>2.221194932509413E-2</v>
      </c>
      <c r="L64" s="122">
        <v>0</v>
      </c>
      <c r="M64" s="126">
        <v>10.758305707495779</v>
      </c>
      <c r="N64" s="125">
        <v>12.992998343998069</v>
      </c>
      <c r="O64" s="125">
        <v>10.01799644818961</v>
      </c>
      <c r="P64" s="125">
        <v>9.1460306110267897</v>
      </c>
      <c r="Q64" s="124">
        <v>6.1637822790498582</v>
      </c>
      <c r="R64" s="123">
        <v>12.16015857068331</v>
      </c>
      <c r="S64" s="125">
        <v>0.15745111318889413</v>
      </c>
      <c r="T64" s="125">
        <v>7.1559709877120126</v>
      </c>
      <c r="U64" s="125">
        <v>7.2802801191308608E-2</v>
      </c>
      <c r="V64" s="73" t="s">
        <v>35</v>
      </c>
      <c r="W64" s="73" t="s">
        <v>35</v>
      </c>
      <c r="X64" s="73" t="s">
        <v>35</v>
      </c>
      <c r="Y64" s="122">
        <v>0</v>
      </c>
      <c r="Z64" s="411"/>
      <c r="AA64" s="411"/>
      <c r="AB64" s="411"/>
      <c r="AC64" s="411"/>
      <c r="AD64" s="411"/>
      <c r="AE64" s="411"/>
      <c r="AF64" s="411"/>
      <c r="AG64" s="411"/>
      <c r="AH64" s="411"/>
      <c r="AI64" s="411"/>
      <c r="AJ64" s="411"/>
      <c r="AK64" s="411"/>
      <c r="AL64" s="411"/>
      <c r="AM64" s="411"/>
      <c r="AN64" s="411"/>
      <c r="AO64" s="411"/>
      <c r="AP64" s="411"/>
      <c r="AQ64" s="411"/>
      <c r="AR64" s="411"/>
      <c r="AS64" s="411"/>
      <c r="AT64" s="411"/>
      <c r="AU64" s="411"/>
      <c r="AV64" s="411"/>
      <c r="AW64" s="411"/>
      <c r="AX64" s="411"/>
      <c r="AY64" s="411"/>
      <c r="AZ64" s="187"/>
      <c r="BA64" s="558"/>
      <c r="BB64" s="557"/>
      <c r="BC64" s="415"/>
      <c r="BD64" s="408"/>
      <c r="BE64" s="408"/>
      <c r="BF64" s="408"/>
      <c r="BG64" s="419"/>
      <c r="BH64" s="415"/>
      <c r="BI64" s="408"/>
      <c r="BJ64" s="408"/>
      <c r="BK64" s="408"/>
      <c r="BL64" s="419"/>
      <c r="BM64" s="415"/>
      <c r="BN64" s="408"/>
      <c r="BO64" s="408"/>
      <c r="BP64" s="408"/>
      <c r="BQ64" s="419"/>
      <c r="BR64" s="415"/>
      <c r="BS64" s="408"/>
      <c r="BT64" s="408"/>
      <c r="BU64" s="408"/>
      <c r="BV64" s="408"/>
      <c r="BW64" s="408"/>
      <c r="BX64" s="408"/>
      <c r="BY64" s="409"/>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322" customFormat="true" ht="15" customHeight="true" x14ac:dyDescent="0.2">
      <c r="A65" s="999"/>
      <c r="B65" s="373" t="s">
        <v>260</v>
      </c>
      <c r="C65" s="126">
        <v>4.6722234496135551</v>
      </c>
      <c r="D65" s="125">
        <v>1.3645636458788464</v>
      </c>
      <c r="E65" s="125">
        <v>1.0707366828904159</v>
      </c>
      <c r="F65" s="125">
        <v>0.25050741391090642</v>
      </c>
      <c r="G65" s="124">
        <v>0</v>
      </c>
      <c r="H65" s="123">
        <v>0.27595815963807424</v>
      </c>
      <c r="I65" s="125">
        <v>0</v>
      </c>
      <c r="J65" s="125">
        <v>0</v>
      </c>
      <c r="K65" s="125">
        <v>0</v>
      </c>
      <c r="L65" s="122">
        <v>0</v>
      </c>
      <c r="M65" s="126">
        <v>4.3406107820392776</v>
      </c>
      <c r="N65" s="125">
        <v>4.3838409242350984</v>
      </c>
      <c r="O65" s="125">
        <v>1.8420714045666302</v>
      </c>
      <c r="P65" s="125">
        <v>1.3411879792645465</v>
      </c>
      <c r="Q65" s="124">
        <v>0.80755368502695224</v>
      </c>
      <c r="R65" s="123">
        <v>2.7808129136280768</v>
      </c>
      <c r="S65" s="125">
        <v>0</v>
      </c>
      <c r="T65" s="125">
        <v>2.2731022870404223</v>
      </c>
      <c r="U65" s="125">
        <v>0</v>
      </c>
      <c r="V65" s="73" t="s">
        <v>35</v>
      </c>
      <c r="W65" s="73" t="s">
        <v>35</v>
      </c>
      <c r="X65" s="73" t="s">
        <v>35</v>
      </c>
      <c r="Y65" s="122">
        <v>0.12590548068834939</v>
      </c>
      <c r="Z65" s="411"/>
      <c r="AA65" s="411"/>
      <c r="AB65" s="411"/>
      <c r="AC65" s="411"/>
      <c r="AD65" s="411"/>
      <c r="AE65" s="411"/>
      <c r="AF65" s="411"/>
      <c r="AG65" s="411"/>
      <c r="AH65" s="411"/>
      <c r="AI65" s="411"/>
      <c r="AJ65" s="411"/>
      <c r="AK65" s="411"/>
      <c r="AL65" s="411"/>
      <c r="AM65" s="411"/>
      <c r="AN65" s="411"/>
      <c r="AO65" s="411"/>
      <c r="AP65" s="411"/>
      <c r="AQ65" s="411"/>
      <c r="AR65" s="411"/>
      <c r="AS65" s="411"/>
      <c r="AT65" s="411"/>
      <c r="AU65" s="411"/>
      <c r="AV65" s="411"/>
      <c r="AW65" s="411"/>
      <c r="AX65" s="411"/>
      <c r="AY65" s="411"/>
      <c r="AZ65" s="187"/>
      <c r="BA65" s="558"/>
      <c r="BB65" s="557"/>
      <c r="BC65" s="415"/>
      <c r="BD65" s="408"/>
      <c r="BE65" s="408"/>
      <c r="BF65" s="408"/>
      <c r="BG65" s="419"/>
      <c r="BH65" s="415"/>
      <c r="BI65" s="408"/>
      <c r="BJ65" s="408"/>
      <c r="BK65" s="408"/>
      <c r="BL65" s="419"/>
      <c r="BM65" s="415"/>
      <c r="BN65" s="408"/>
      <c r="BO65" s="408"/>
      <c r="BP65" s="408"/>
      <c r="BQ65" s="419"/>
      <c r="BR65" s="415"/>
      <c r="BS65" s="408"/>
      <c r="BT65" s="408"/>
      <c r="BU65" s="408"/>
      <c r="BV65" s="408"/>
      <c r="BW65" s="408"/>
      <c r="BX65" s="408"/>
      <c r="BY65" s="409"/>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322" customFormat="true" ht="15" customHeight="true" x14ac:dyDescent="0.2">
      <c r="A66" s="999"/>
      <c r="B66" s="373" t="s">
        <v>261</v>
      </c>
      <c r="C66" s="126">
        <v>8.6085319275432539</v>
      </c>
      <c r="D66" s="125">
        <v>2.3283870580723205</v>
      </c>
      <c r="E66" s="125">
        <v>1.1463632439263032</v>
      </c>
      <c r="F66" s="125">
        <v>0.10350480741084153</v>
      </c>
      <c r="G66" s="124">
        <v>0</v>
      </c>
      <c r="H66" s="123">
        <v>0.54980997430410106</v>
      </c>
      <c r="I66" s="125">
        <v>0</v>
      </c>
      <c r="J66" s="125">
        <v>0</v>
      </c>
      <c r="K66" s="125">
        <v>0</v>
      </c>
      <c r="L66" s="122">
        <v>0</v>
      </c>
      <c r="M66" s="126">
        <v>11.627534537431735</v>
      </c>
      <c r="N66" s="125">
        <v>4.4377529549371095</v>
      </c>
      <c r="O66" s="125">
        <v>2.7459628780114116</v>
      </c>
      <c r="P66" s="125">
        <v>1.3621676541309291</v>
      </c>
      <c r="Q66" s="124">
        <v>0.8039077407734555</v>
      </c>
      <c r="R66" s="123">
        <v>3.1292134034752577</v>
      </c>
      <c r="S66" s="125">
        <v>0</v>
      </c>
      <c r="T66" s="125">
        <v>5.4016636452793474</v>
      </c>
      <c r="U66" s="125">
        <v>0.40041540655219743</v>
      </c>
      <c r="V66" s="73" t="s">
        <v>35</v>
      </c>
      <c r="W66" s="73" t="s">
        <v>35</v>
      </c>
      <c r="X66" s="73" t="s">
        <v>35</v>
      </c>
      <c r="Y66" s="122">
        <v>0</v>
      </c>
      <c r="Z66" s="411"/>
      <c r="AA66" s="411"/>
      <c r="AB66" s="411"/>
      <c r="AC66" s="411"/>
      <c r="AD66" s="411"/>
      <c r="AE66" s="411"/>
      <c r="AF66" s="411"/>
      <c r="AG66" s="411"/>
      <c r="AH66" s="411"/>
      <c r="AI66" s="411"/>
      <c r="AJ66" s="411"/>
      <c r="AK66" s="411"/>
      <c r="AL66" s="411"/>
      <c r="AM66" s="411"/>
      <c r="AN66" s="411"/>
      <c r="AO66" s="411"/>
      <c r="AP66" s="411"/>
      <c r="AQ66" s="411"/>
      <c r="AR66" s="411"/>
      <c r="AS66" s="411"/>
      <c r="AT66" s="411"/>
      <c r="AU66" s="411"/>
      <c r="AV66" s="411"/>
      <c r="AW66" s="411"/>
      <c r="AX66" s="411"/>
      <c r="AY66" s="411"/>
      <c r="AZ66" s="187"/>
      <c r="BA66" s="558"/>
      <c r="BB66" s="557"/>
      <c r="BC66" s="415"/>
      <c r="BD66" s="408"/>
      <c r="BE66" s="408"/>
      <c r="BF66" s="408"/>
      <c r="BG66" s="419"/>
      <c r="BH66" s="415"/>
      <c r="BI66" s="408"/>
      <c r="BJ66" s="408"/>
      <c r="BK66" s="408"/>
      <c r="BL66" s="419"/>
      <c r="BM66" s="415"/>
      <c r="BN66" s="408"/>
      <c r="BO66" s="408"/>
      <c r="BP66" s="408"/>
      <c r="BQ66" s="419"/>
      <c r="BR66" s="415"/>
      <c r="BS66" s="408"/>
      <c r="BT66" s="408"/>
      <c r="BU66" s="408"/>
      <c r="BV66" s="408"/>
      <c r="BW66" s="408"/>
      <c r="BX66" s="408"/>
      <c r="BY66" s="409"/>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322" customFormat="true" ht="15" customHeight="true" x14ac:dyDescent="0.2">
      <c r="A67" s="999"/>
      <c r="B67" s="373" t="s">
        <v>262</v>
      </c>
      <c r="C67" s="126">
        <v>5.9457634397155686E-2</v>
      </c>
      <c r="D67" s="125">
        <v>0</v>
      </c>
      <c r="E67" s="125">
        <v>0</v>
      </c>
      <c r="F67" s="125">
        <v>0</v>
      </c>
      <c r="G67" s="124">
        <v>0</v>
      </c>
      <c r="H67" s="123">
        <v>0</v>
      </c>
      <c r="I67" s="125">
        <v>0</v>
      </c>
      <c r="J67" s="125">
        <v>0</v>
      </c>
      <c r="K67" s="125">
        <v>0</v>
      </c>
      <c r="L67" s="122">
        <v>0</v>
      </c>
      <c r="M67" s="126">
        <v>0.10423619754044668</v>
      </c>
      <c r="N67" s="125">
        <v>0</v>
      </c>
      <c r="O67" s="125">
        <v>0</v>
      </c>
      <c r="P67" s="125">
        <v>0</v>
      </c>
      <c r="Q67" s="124">
        <v>0</v>
      </c>
      <c r="R67" s="123">
        <v>0</v>
      </c>
      <c r="S67" s="125">
        <v>0</v>
      </c>
      <c r="T67" s="125">
        <v>4.4447585768003534E-2</v>
      </c>
      <c r="U67" s="125">
        <v>0</v>
      </c>
      <c r="V67" s="73" t="s">
        <v>35</v>
      </c>
      <c r="W67" s="73" t="s">
        <v>35</v>
      </c>
      <c r="X67" s="73" t="s">
        <v>35</v>
      </c>
      <c r="Y67" s="122">
        <v>0</v>
      </c>
      <c r="Z67" s="411"/>
      <c r="AA67" s="411"/>
      <c r="AB67" s="411"/>
      <c r="AC67" s="411"/>
      <c r="AD67" s="411"/>
      <c r="AE67" s="411"/>
      <c r="AF67" s="411"/>
      <c r="AG67" s="411"/>
      <c r="AH67" s="411"/>
      <c r="AI67" s="411"/>
      <c r="AJ67" s="411"/>
      <c r="AK67" s="411"/>
      <c r="AL67" s="411"/>
      <c r="AM67" s="411"/>
      <c r="AN67" s="411"/>
      <c r="AO67" s="411"/>
      <c r="AP67" s="411"/>
      <c r="AQ67" s="411"/>
      <c r="AR67" s="411"/>
      <c r="AS67" s="411"/>
      <c r="AT67" s="411"/>
      <c r="AU67" s="411"/>
      <c r="AV67" s="411"/>
      <c r="AW67" s="411"/>
      <c r="AX67" s="411"/>
      <c r="AY67" s="411"/>
      <c r="AZ67" s="187"/>
      <c r="BA67" s="558"/>
      <c r="BB67" s="557"/>
      <c r="BC67" s="415"/>
      <c r="BD67" s="408"/>
      <c r="BE67" s="408"/>
      <c r="BF67" s="408"/>
      <c r="BG67" s="419"/>
      <c r="BH67" s="415"/>
      <c r="BI67" s="408"/>
      <c r="BJ67" s="408"/>
      <c r="BK67" s="408"/>
      <c r="BL67" s="419"/>
      <c r="BM67" s="415"/>
      <c r="BN67" s="408"/>
      <c r="BO67" s="408"/>
      <c r="BP67" s="408"/>
      <c r="BQ67" s="419"/>
      <c r="BR67" s="415"/>
      <c r="BS67" s="408"/>
      <c r="BT67" s="408"/>
      <c r="BU67" s="408"/>
      <c r="BV67" s="408"/>
      <c r="BW67" s="408"/>
      <c r="BX67" s="408"/>
      <c r="BY67" s="409"/>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322" customFormat="true" ht="15" customHeight="true" x14ac:dyDescent="0.2">
      <c r="A68" s="999"/>
      <c r="B68" s="373" t="s">
        <v>263</v>
      </c>
      <c r="C68" s="126">
        <v>1.7571043419006431</v>
      </c>
      <c r="D68" s="125">
        <v>2.7909915594891053</v>
      </c>
      <c r="E68" s="125">
        <v>2.4551139428189241</v>
      </c>
      <c r="F68" s="125">
        <v>0.11632981593390988</v>
      </c>
      <c r="G68" s="124">
        <v>0</v>
      </c>
      <c r="H68" s="123">
        <v>0</v>
      </c>
      <c r="I68" s="125">
        <v>5.5168132445618856E-2</v>
      </c>
      <c r="J68" s="125">
        <v>0</v>
      </c>
      <c r="K68" s="125">
        <v>0</v>
      </c>
      <c r="L68" s="122">
        <v>0</v>
      </c>
      <c r="M68" s="126">
        <v>1.7848492820602302</v>
      </c>
      <c r="N68" s="125">
        <v>3.292990826838607</v>
      </c>
      <c r="O68" s="125">
        <v>2.8078888743435058</v>
      </c>
      <c r="P68" s="125">
        <v>3.8978851805307837</v>
      </c>
      <c r="Q68" s="124">
        <v>0.703964506171885</v>
      </c>
      <c r="R68" s="123">
        <v>2.5815749451032848</v>
      </c>
      <c r="S68" s="125">
        <v>0</v>
      </c>
      <c r="T68" s="125">
        <v>2.3974326673171569</v>
      </c>
      <c r="U68" s="125">
        <v>0</v>
      </c>
      <c r="V68" s="73" t="s">
        <v>35</v>
      </c>
      <c r="W68" s="73" t="s">
        <v>35</v>
      </c>
      <c r="X68" s="73" t="s">
        <v>35</v>
      </c>
      <c r="Y68" s="122">
        <v>2.5181096137669882E-2</v>
      </c>
      <c r="Z68" s="411"/>
      <c r="AA68" s="411"/>
      <c r="AB68" s="411"/>
      <c r="AC68" s="411"/>
      <c r="AD68" s="411"/>
      <c r="AE68" s="411"/>
      <c r="AF68" s="411"/>
      <c r="AG68" s="411"/>
      <c r="AH68" s="411"/>
      <c r="AI68" s="411"/>
      <c r="AJ68" s="411"/>
      <c r="AK68" s="411"/>
      <c r="AL68" s="411"/>
      <c r="AM68" s="411"/>
      <c r="AN68" s="411"/>
      <c r="AO68" s="411"/>
      <c r="AP68" s="411"/>
      <c r="AQ68" s="411"/>
      <c r="AR68" s="411"/>
      <c r="AS68" s="411"/>
      <c r="AT68" s="411"/>
      <c r="AU68" s="411"/>
      <c r="AV68" s="411"/>
      <c r="AW68" s="411"/>
      <c r="AX68" s="411"/>
      <c r="AY68" s="411"/>
      <c r="AZ68" s="187"/>
      <c r="BA68" s="558"/>
      <c r="BB68" s="557"/>
      <c r="BC68" s="415"/>
      <c r="BD68" s="408"/>
      <c r="BE68" s="408"/>
      <c r="BF68" s="408"/>
      <c r="BG68" s="419"/>
      <c r="BH68" s="415"/>
      <c r="BI68" s="408"/>
      <c r="BJ68" s="408"/>
      <c r="BK68" s="408"/>
      <c r="BL68" s="419"/>
      <c r="BM68" s="415"/>
      <c r="BN68" s="408"/>
      <c r="BO68" s="408"/>
      <c r="BP68" s="408"/>
      <c r="BQ68" s="419"/>
      <c r="BR68" s="415"/>
      <c r="BS68" s="408"/>
      <c r="BT68" s="408"/>
      <c r="BU68" s="408"/>
      <c r="BV68" s="408"/>
      <c r="BW68" s="408"/>
      <c r="BX68" s="408"/>
      <c r="BY68" s="409"/>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322" customFormat="true" ht="15" customHeight="true" x14ac:dyDescent="0.2">
      <c r="A69" s="147"/>
      <c r="B69" s="141"/>
      <c r="C69" s="126"/>
      <c r="D69" s="125"/>
      <c r="E69" s="125"/>
      <c r="F69" s="125"/>
      <c r="G69" s="124"/>
      <c r="H69" s="123"/>
      <c r="I69" s="125"/>
      <c r="J69" s="125"/>
      <c r="K69" s="125"/>
      <c r="L69" s="122"/>
      <c r="M69" s="126"/>
      <c r="N69" s="125"/>
      <c r="O69" s="125"/>
      <c r="P69" s="125"/>
      <c r="Q69" s="124"/>
      <c r="R69" s="123"/>
      <c r="S69" s="125"/>
      <c r="T69" s="125"/>
      <c r="U69" s="125"/>
      <c r="V69" s="125"/>
      <c r="W69" s="125"/>
      <c r="X69" s="125"/>
      <c r="Y69" s="122"/>
      <c r="Z69" s="411"/>
      <c r="AA69" s="411"/>
      <c r="AB69" s="411"/>
      <c r="AC69" s="411"/>
      <c r="AD69" s="411"/>
      <c r="AE69" s="411"/>
      <c r="AF69" s="411"/>
      <c r="AG69" s="411"/>
      <c r="AH69" s="411"/>
      <c r="AI69" s="411"/>
      <c r="AJ69" s="411"/>
      <c r="AK69" s="411"/>
      <c r="AL69" s="411"/>
      <c r="AM69" s="411"/>
      <c r="AN69" s="411"/>
      <c r="AO69" s="411"/>
      <c r="AP69" s="411"/>
      <c r="AQ69" s="411"/>
      <c r="AR69" s="411"/>
      <c r="AS69" s="411"/>
      <c r="AT69" s="411"/>
      <c r="AU69" s="411"/>
      <c r="AV69" s="411"/>
      <c r="AW69" s="411"/>
      <c r="AX69" s="411"/>
      <c r="AY69" s="411"/>
      <c r="AZ69" s="187"/>
      <c r="BA69" s="558"/>
      <c r="BB69" s="557"/>
      <c r="BC69" s="415"/>
      <c r="BD69" s="408"/>
      <c r="BE69" s="408"/>
      <c r="BF69" s="408"/>
      <c r="BG69" s="419"/>
      <c r="BH69" s="415"/>
      <c r="BI69" s="408"/>
      <c r="BJ69" s="408"/>
      <c r="BK69" s="408"/>
      <c r="BL69" s="419"/>
      <c r="BM69" s="415"/>
      <c r="BN69" s="408"/>
      <c r="BO69" s="408"/>
      <c r="BP69" s="408"/>
      <c r="BQ69" s="419"/>
      <c r="BR69" s="415"/>
      <c r="BS69" s="408"/>
      <c r="BT69" s="408"/>
      <c r="BU69" s="408"/>
      <c r="BV69" s="408"/>
      <c r="BW69" s="408"/>
      <c r="BX69" s="408"/>
      <c r="BY69" s="409"/>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322" customFormat="true" ht="15" customHeight="true" x14ac:dyDescent="0.2">
      <c r="A70" s="147"/>
      <c r="B70" s="141"/>
      <c r="C70" s="126"/>
      <c r="D70" s="125"/>
      <c r="E70" s="125"/>
      <c r="F70" s="125"/>
      <c r="G70" s="124"/>
      <c r="H70" s="123"/>
      <c r="I70" s="125"/>
      <c r="J70" s="125"/>
      <c r="K70" s="125"/>
      <c r="L70" s="122"/>
      <c r="M70" s="126"/>
      <c r="N70" s="125"/>
      <c r="O70" s="125"/>
      <c r="P70" s="125"/>
      <c r="Q70" s="124"/>
      <c r="R70" s="123"/>
      <c r="S70" s="125"/>
      <c r="T70" s="125"/>
      <c r="U70" s="125"/>
      <c r="V70" s="125"/>
      <c r="W70" s="125"/>
      <c r="X70" s="125"/>
      <c r="Y70" s="122"/>
      <c r="Z70" s="411"/>
      <c r="AA70" s="411"/>
      <c r="AB70" s="411"/>
      <c r="AC70" s="411"/>
      <c r="AD70" s="411"/>
      <c r="AE70" s="411"/>
      <c r="AF70" s="411"/>
      <c r="AG70" s="411"/>
      <c r="AH70" s="411"/>
      <c r="AI70" s="411"/>
      <c r="AJ70" s="411"/>
      <c r="AK70" s="411"/>
      <c r="AL70" s="411"/>
      <c r="AM70" s="411"/>
      <c r="AN70" s="411"/>
      <c r="AO70" s="411"/>
      <c r="AP70" s="411"/>
      <c r="AQ70" s="411"/>
      <c r="AR70" s="411"/>
      <c r="AS70" s="411"/>
      <c r="AT70" s="411"/>
      <c r="AU70" s="411"/>
      <c r="AV70" s="411"/>
      <c r="AW70" s="411"/>
      <c r="AX70" s="411"/>
      <c r="AY70" s="411"/>
      <c r="AZ70" s="187"/>
      <c r="BA70" s="558"/>
      <c r="BB70" s="557"/>
      <c r="BC70" s="415"/>
      <c r="BD70" s="408"/>
      <c r="BE70" s="408"/>
      <c r="BF70" s="408"/>
      <c r="BG70" s="419"/>
      <c r="BH70" s="415"/>
      <c r="BI70" s="408"/>
      <c r="BJ70" s="408"/>
      <c r="BK70" s="408"/>
      <c r="BL70" s="419"/>
      <c r="BM70" s="415"/>
      <c r="BN70" s="408"/>
      <c r="BO70" s="408"/>
      <c r="BP70" s="408"/>
      <c r="BQ70" s="419"/>
      <c r="BR70" s="415"/>
      <c r="BS70" s="408"/>
      <c r="BT70" s="408"/>
      <c r="BU70" s="408"/>
      <c r="BV70" s="408"/>
      <c r="BW70" s="408"/>
      <c r="BX70" s="408"/>
      <c r="BY70" s="409"/>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322" customFormat="true" ht="15" customHeight="true" x14ac:dyDescent="0.2">
      <c r="A71" s="147"/>
      <c r="B71" s="141"/>
      <c r="C71" s="126"/>
      <c r="D71" s="125"/>
      <c r="E71" s="125"/>
      <c r="F71" s="125"/>
      <c r="G71" s="124"/>
      <c r="H71" s="123"/>
      <c r="I71" s="125"/>
      <c r="J71" s="125"/>
      <c r="K71" s="125"/>
      <c r="L71" s="122"/>
      <c r="M71" s="126"/>
      <c r="N71" s="125"/>
      <c r="O71" s="125"/>
      <c r="P71" s="125"/>
      <c r="Q71" s="124"/>
      <c r="R71" s="123"/>
      <c r="S71" s="125"/>
      <c r="T71" s="125"/>
      <c r="U71" s="125"/>
      <c r="V71" s="125"/>
      <c r="W71" s="125"/>
      <c r="X71" s="125"/>
      <c r="Y71" s="122"/>
      <c r="Z71" s="411"/>
      <c r="AA71" s="411"/>
      <c r="AB71" s="411"/>
      <c r="AC71" s="411"/>
      <c r="AD71" s="411"/>
      <c r="AE71" s="411"/>
      <c r="AF71" s="411"/>
      <c r="AG71" s="411"/>
      <c r="AH71" s="411"/>
      <c r="AI71" s="411"/>
      <c r="AJ71" s="411"/>
      <c r="AK71" s="411"/>
      <c r="AL71" s="411"/>
      <c r="AM71" s="411"/>
      <c r="AN71" s="411"/>
      <c r="AO71" s="411"/>
      <c r="AP71" s="411"/>
      <c r="AQ71" s="411"/>
      <c r="AR71" s="411"/>
      <c r="AS71" s="411"/>
      <c r="AT71" s="411"/>
      <c r="AU71" s="411"/>
      <c r="AV71" s="411"/>
      <c r="AW71" s="411"/>
      <c r="AX71" s="411"/>
      <c r="AY71" s="411"/>
      <c r="AZ71" s="187"/>
      <c r="BA71" s="558"/>
      <c r="BB71" s="557"/>
      <c r="BC71" s="415"/>
      <c r="BD71" s="408"/>
      <c r="BE71" s="408"/>
      <c r="BF71" s="408"/>
      <c r="BG71" s="419"/>
      <c r="BH71" s="415"/>
      <c r="BI71" s="408"/>
      <c r="BJ71" s="408"/>
      <c r="BK71" s="408"/>
      <c r="BL71" s="419"/>
      <c r="BM71" s="415"/>
      <c r="BN71" s="408"/>
      <c r="BO71" s="408"/>
      <c r="BP71" s="408"/>
      <c r="BQ71" s="419"/>
      <c r="BR71" s="415"/>
      <c r="BS71" s="408"/>
      <c r="BT71" s="408"/>
      <c r="BU71" s="408"/>
      <c r="BV71" s="408"/>
      <c r="BW71" s="408"/>
      <c r="BX71" s="408"/>
      <c r="BY71" s="409"/>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322" customFormat="true" ht="15" customHeight="true" x14ac:dyDescent="0.2">
      <c r="A72" s="147"/>
      <c r="B72" s="141"/>
      <c r="C72" s="126"/>
      <c r="D72" s="125"/>
      <c r="E72" s="125"/>
      <c r="F72" s="125"/>
      <c r="G72" s="124"/>
      <c r="H72" s="123"/>
      <c r="I72" s="125"/>
      <c r="J72" s="125"/>
      <c r="K72" s="125"/>
      <c r="L72" s="122"/>
      <c r="M72" s="126"/>
      <c r="N72" s="125"/>
      <c r="O72" s="125"/>
      <c r="P72" s="125"/>
      <c r="Q72" s="124"/>
      <c r="R72" s="123"/>
      <c r="S72" s="125"/>
      <c r="T72" s="125"/>
      <c r="U72" s="125"/>
      <c r="V72" s="125"/>
      <c r="W72" s="125"/>
      <c r="X72" s="125"/>
      <c r="Y72" s="122"/>
      <c r="Z72" s="411"/>
      <c r="AA72" s="411"/>
      <c r="AB72" s="411"/>
      <c r="AC72" s="411"/>
      <c r="AD72" s="411"/>
      <c r="AE72" s="411"/>
      <c r="AF72" s="411"/>
      <c r="AG72" s="411"/>
      <c r="AH72" s="411"/>
      <c r="AI72" s="411"/>
      <c r="AJ72" s="411"/>
      <c r="AK72" s="411"/>
      <c r="AL72" s="411"/>
      <c r="AM72" s="411"/>
      <c r="AN72" s="411"/>
      <c r="AO72" s="411"/>
      <c r="AP72" s="411"/>
      <c r="AQ72" s="411"/>
      <c r="AR72" s="411"/>
      <c r="AS72" s="411"/>
      <c r="AT72" s="411"/>
      <c r="AU72" s="411"/>
      <c r="AV72" s="411"/>
      <c r="AW72" s="411"/>
      <c r="AX72" s="411"/>
      <c r="AY72" s="411"/>
      <c r="AZ72" s="187"/>
      <c r="BA72" s="558"/>
      <c r="BB72" s="557"/>
      <c r="BC72" s="415"/>
      <c r="BD72" s="408"/>
      <c r="BE72" s="408"/>
      <c r="BF72" s="408"/>
      <c r="BG72" s="419"/>
      <c r="BH72" s="415"/>
      <c r="BI72" s="408"/>
      <c r="BJ72" s="408"/>
      <c r="BK72" s="408"/>
      <c r="BL72" s="419"/>
      <c r="BM72" s="415"/>
      <c r="BN72" s="408"/>
      <c r="BO72" s="408"/>
      <c r="BP72" s="408"/>
      <c r="BQ72" s="419"/>
      <c r="BR72" s="415"/>
      <c r="BS72" s="408"/>
      <c r="BT72" s="408"/>
      <c r="BU72" s="408"/>
      <c r="BV72" s="408"/>
      <c r="BW72" s="408"/>
      <c r="BX72" s="408"/>
      <c r="BY72" s="409"/>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322" customFormat="true" ht="15" customHeight="true" x14ac:dyDescent="0.2">
      <c r="A73" s="147"/>
      <c r="B73" s="141"/>
      <c r="C73" s="126"/>
      <c r="D73" s="125"/>
      <c r="E73" s="125"/>
      <c r="F73" s="125"/>
      <c r="G73" s="124"/>
      <c r="H73" s="123"/>
      <c r="I73" s="125"/>
      <c r="J73" s="125"/>
      <c r="K73" s="125"/>
      <c r="L73" s="122"/>
      <c r="M73" s="126"/>
      <c r="N73" s="125"/>
      <c r="O73" s="125"/>
      <c r="P73" s="125"/>
      <c r="Q73" s="124"/>
      <c r="R73" s="123"/>
      <c r="S73" s="125"/>
      <c r="T73" s="125"/>
      <c r="U73" s="125"/>
      <c r="V73" s="125"/>
      <c r="W73" s="125"/>
      <c r="X73" s="125"/>
      <c r="Y73" s="122"/>
      <c r="Z73" s="411"/>
      <c r="AA73" s="411"/>
      <c r="AB73" s="411"/>
      <c r="AC73" s="411"/>
      <c r="AD73" s="411"/>
      <c r="AE73" s="411"/>
      <c r="AF73" s="411"/>
      <c r="AG73" s="411"/>
      <c r="AH73" s="411"/>
      <c r="AI73" s="411"/>
      <c r="AJ73" s="411"/>
      <c r="AK73" s="411"/>
      <c r="AL73" s="411"/>
      <c r="AM73" s="411"/>
      <c r="AN73" s="411"/>
      <c r="AO73" s="411"/>
      <c r="AP73" s="411"/>
      <c r="AQ73" s="411"/>
      <c r="AR73" s="411"/>
      <c r="AS73" s="411"/>
      <c r="AT73" s="411"/>
      <c r="AU73" s="411"/>
      <c r="AV73" s="411"/>
      <c r="AW73" s="411"/>
      <c r="AX73" s="411"/>
      <c r="AY73" s="411"/>
      <c r="AZ73" s="187"/>
      <c r="BA73" s="558"/>
      <c r="BB73" s="557"/>
      <c r="BC73" s="415"/>
      <c r="BD73" s="408"/>
      <c r="BE73" s="408"/>
      <c r="BF73" s="408"/>
      <c r="BG73" s="419"/>
      <c r="BH73" s="415"/>
      <c r="BI73" s="408"/>
      <c r="BJ73" s="408"/>
      <c r="BK73" s="408"/>
      <c r="BL73" s="419"/>
      <c r="BM73" s="415"/>
      <c r="BN73" s="408"/>
      <c r="BO73" s="408"/>
      <c r="BP73" s="408"/>
      <c r="BQ73" s="419"/>
      <c r="BR73" s="415"/>
      <c r="BS73" s="408"/>
      <c r="BT73" s="408"/>
      <c r="BU73" s="408"/>
      <c r="BV73" s="408"/>
      <c r="BW73" s="408"/>
      <c r="BX73" s="408"/>
      <c r="BY73" s="409"/>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322" customFormat="true" ht="15" customHeight="true" x14ac:dyDescent="0.2">
      <c r="A74" s="147"/>
      <c r="B74" s="141"/>
      <c r="C74" s="126"/>
      <c r="D74" s="125"/>
      <c r="E74" s="125"/>
      <c r="F74" s="125"/>
      <c r="G74" s="124"/>
      <c r="H74" s="123"/>
      <c r="I74" s="125"/>
      <c r="J74" s="125"/>
      <c r="K74" s="125"/>
      <c r="L74" s="122"/>
      <c r="M74" s="126"/>
      <c r="N74" s="125"/>
      <c r="O74" s="125"/>
      <c r="P74" s="125"/>
      <c r="Q74" s="124"/>
      <c r="R74" s="123"/>
      <c r="S74" s="125"/>
      <c r="T74" s="125"/>
      <c r="U74" s="125"/>
      <c r="V74" s="125"/>
      <c r="W74" s="125"/>
      <c r="X74" s="125"/>
      <c r="Y74" s="122"/>
      <c r="Z74" s="411"/>
      <c r="AA74" s="411"/>
      <c r="AB74" s="411"/>
      <c r="AC74" s="411"/>
      <c r="AD74" s="411"/>
      <c r="AE74" s="411"/>
      <c r="AF74" s="411"/>
      <c r="AG74" s="411"/>
      <c r="AH74" s="411"/>
      <c r="AI74" s="411"/>
      <c r="AJ74" s="411"/>
      <c r="AK74" s="411"/>
      <c r="AL74" s="411"/>
      <c r="AM74" s="411"/>
      <c r="AN74" s="411"/>
      <c r="AO74" s="411"/>
      <c r="AP74" s="411"/>
      <c r="AQ74" s="411"/>
      <c r="AR74" s="411"/>
      <c r="AS74" s="411"/>
      <c r="AT74" s="411"/>
      <c r="AU74" s="411"/>
      <c r="AV74" s="411"/>
      <c r="AW74" s="411"/>
      <c r="AX74" s="411"/>
      <c r="AY74" s="411"/>
      <c r="AZ74" s="187"/>
      <c r="BA74" s="558"/>
      <c r="BB74" s="557"/>
      <c r="BC74" s="415"/>
      <c r="BD74" s="408"/>
      <c r="BE74" s="408"/>
      <c r="BF74" s="408"/>
      <c r="BG74" s="419"/>
      <c r="BH74" s="415"/>
      <c r="BI74" s="408"/>
      <c r="BJ74" s="408"/>
      <c r="BK74" s="408"/>
      <c r="BL74" s="419"/>
      <c r="BM74" s="415"/>
      <c r="BN74" s="408"/>
      <c r="BO74" s="408"/>
      <c r="BP74" s="408"/>
      <c r="BQ74" s="419"/>
      <c r="BR74" s="415"/>
      <c r="BS74" s="408"/>
      <c r="BT74" s="408"/>
      <c r="BU74" s="408"/>
      <c r="BV74" s="408"/>
      <c r="BW74" s="408"/>
      <c r="BX74" s="408"/>
      <c r="BY74" s="409"/>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322" customFormat="true" ht="15" customHeight="true" x14ac:dyDescent="0.2">
      <c r="A75" s="147"/>
      <c r="B75" s="141"/>
      <c r="C75" s="126"/>
      <c r="D75" s="125"/>
      <c r="E75" s="125"/>
      <c r="F75" s="125"/>
      <c r="G75" s="124"/>
      <c r="H75" s="123"/>
      <c r="I75" s="125"/>
      <c r="J75" s="125"/>
      <c r="K75" s="125"/>
      <c r="L75" s="122"/>
      <c r="M75" s="126"/>
      <c r="N75" s="125"/>
      <c r="O75" s="125"/>
      <c r="P75" s="125"/>
      <c r="Q75" s="124"/>
      <c r="R75" s="123"/>
      <c r="S75" s="125"/>
      <c r="T75" s="125"/>
      <c r="U75" s="125"/>
      <c r="V75" s="125"/>
      <c r="W75" s="125"/>
      <c r="X75" s="125"/>
      <c r="Y75" s="122"/>
      <c r="Z75" s="411"/>
      <c r="AA75" s="411"/>
      <c r="AB75" s="411"/>
      <c r="AC75" s="411"/>
      <c r="AD75" s="411"/>
      <c r="AE75" s="411"/>
      <c r="AF75" s="411"/>
      <c r="AG75" s="411"/>
      <c r="AH75" s="411"/>
      <c r="AI75" s="411"/>
      <c r="AJ75" s="411"/>
      <c r="AK75" s="411"/>
      <c r="AL75" s="411"/>
      <c r="AM75" s="411"/>
      <c r="AN75" s="411"/>
      <c r="AO75" s="411"/>
      <c r="AP75" s="411"/>
      <c r="AQ75" s="411"/>
      <c r="AR75" s="411"/>
      <c r="AS75" s="411"/>
      <c r="AT75" s="411"/>
      <c r="AU75" s="411"/>
      <c r="AV75" s="411"/>
      <c r="AW75" s="411"/>
      <c r="AX75" s="411"/>
      <c r="AY75" s="411"/>
      <c r="AZ75" s="187"/>
      <c r="BA75" s="558"/>
      <c r="BB75" s="557"/>
      <c r="BC75" s="415"/>
      <c r="BD75" s="408"/>
      <c r="BE75" s="408"/>
      <c r="BF75" s="408"/>
      <c r="BG75" s="419"/>
      <c r="BH75" s="415"/>
      <c r="BI75" s="408"/>
      <c r="BJ75" s="408"/>
      <c r="BK75" s="408"/>
      <c r="BL75" s="419"/>
      <c r="BM75" s="415"/>
      <c r="BN75" s="408"/>
      <c r="BO75" s="408"/>
      <c r="BP75" s="408"/>
      <c r="BQ75" s="419"/>
      <c r="BR75" s="415"/>
      <c r="BS75" s="408"/>
      <c r="BT75" s="408"/>
      <c r="BU75" s="408"/>
      <c r="BV75" s="408"/>
      <c r="BW75" s="408"/>
      <c r="BX75" s="408"/>
      <c r="BY75" s="409"/>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322" customFormat="true" ht="15" customHeight="true" x14ac:dyDescent="0.2">
      <c r="A76" s="147"/>
      <c r="B76" s="141"/>
      <c r="C76" s="126"/>
      <c r="D76" s="125"/>
      <c r="E76" s="125"/>
      <c r="F76" s="125"/>
      <c r="G76" s="124"/>
      <c r="H76" s="123"/>
      <c r="I76" s="125"/>
      <c r="J76" s="125"/>
      <c r="K76" s="125"/>
      <c r="L76" s="122"/>
      <c r="M76" s="126"/>
      <c r="N76" s="125"/>
      <c r="O76" s="125"/>
      <c r="P76" s="125"/>
      <c r="Q76" s="124"/>
      <c r="R76" s="123"/>
      <c r="S76" s="125"/>
      <c r="T76" s="125"/>
      <c r="U76" s="125"/>
      <c r="V76" s="125"/>
      <c r="W76" s="125"/>
      <c r="X76" s="125"/>
      <c r="Y76" s="122"/>
      <c r="Z76" s="411"/>
      <c r="AA76" s="411"/>
      <c r="AB76" s="411"/>
      <c r="AC76" s="411"/>
      <c r="AD76" s="411"/>
      <c r="AE76" s="411"/>
      <c r="AF76" s="411"/>
      <c r="AG76" s="411"/>
      <c r="AH76" s="411"/>
      <c r="AI76" s="411"/>
      <c r="AJ76" s="411"/>
      <c r="AK76" s="411"/>
      <c r="AL76" s="411"/>
      <c r="AM76" s="411"/>
      <c r="AN76" s="411"/>
      <c r="AO76" s="411"/>
      <c r="AP76" s="411"/>
      <c r="AQ76" s="411"/>
      <c r="AR76" s="411"/>
      <c r="AS76" s="411"/>
      <c r="AT76" s="411"/>
      <c r="AU76" s="411"/>
      <c r="AV76" s="411"/>
      <c r="AW76" s="411"/>
      <c r="AX76" s="411"/>
      <c r="AY76" s="411"/>
      <c r="AZ76" s="187"/>
      <c r="BA76" s="558"/>
      <c r="BB76" s="557"/>
      <c r="BC76" s="415"/>
      <c r="BD76" s="408"/>
      <c r="BE76" s="408"/>
      <c r="BF76" s="408"/>
      <c r="BG76" s="419"/>
      <c r="BH76" s="415"/>
      <c r="BI76" s="408"/>
      <c r="BJ76" s="408"/>
      <c r="BK76" s="408"/>
      <c r="BL76" s="419"/>
      <c r="BM76" s="415"/>
      <c r="BN76" s="408"/>
      <c r="BO76" s="408"/>
      <c r="BP76" s="408"/>
      <c r="BQ76" s="419"/>
      <c r="BR76" s="415"/>
      <c r="BS76" s="408"/>
      <c r="BT76" s="408"/>
      <c r="BU76" s="408"/>
      <c r="BV76" s="408"/>
      <c r="BW76" s="408"/>
      <c r="BX76" s="408"/>
      <c r="BY76" s="409"/>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322" customFormat="true" ht="15" customHeight="true" x14ac:dyDescent="0.2">
      <c r="A77" s="147"/>
      <c r="B77" s="141"/>
      <c r="C77" s="126"/>
      <c r="D77" s="125"/>
      <c r="E77" s="125"/>
      <c r="F77" s="125"/>
      <c r="G77" s="124"/>
      <c r="H77" s="123"/>
      <c r="I77" s="125"/>
      <c r="J77" s="125"/>
      <c r="K77" s="125"/>
      <c r="L77" s="122"/>
      <c r="M77" s="126"/>
      <c r="N77" s="125"/>
      <c r="O77" s="125"/>
      <c r="P77" s="125"/>
      <c r="Q77" s="124"/>
      <c r="R77" s="123"/>
      <c r="S77" s="125"/>
      <c r="T77" s="125"/>
      <c r="U77" s="125"/>
      <c r="V77" s="125"/>
      <c r="W77" s="125"/>
      <c r="X77" s="125"/>
      <c r="Y77" s="122"/>
      <c r="Z77" s="411"/>
      <c r="AA77" s="411"/>
      <c r="AB77" s="411"/>
      <c r="AC77" s="411"/>
      <c r="AD77" s="411"/>
      <c r="AE77" s="411"/>
      <c r="AF77" s="411"/>
      <c r="AG77" s="411"/>
      <c r="AH77" s="411"/>
      <c r="AI77" s="411"/>
      <c r="AJ77" s="411"/>
      <c r="AK77" s="411"/>
      <c r="AL77" s="411"/>
      <c r="AM77" s="411"/>
      <c r="AN77" s="411"/>
      <c r="AO77" s="411"/>
      <c r="AP77" s="411"/>
      <c r="AQ77" s="411"/>
      <c r="AR77" s="411"/>
      <c r="AS77" s="411"/>
      <c r="AT77" s="411"/>
      <c r="AU77" s="411"/>
      <c r="AV77" s="411"/>
      <c r="AW77" s="411"/>
      <c r="AX77" s="411"/>
      <c r="AY77" s="411"/>
      <c r="AZ77" s="187"/>
      <c r="BA77" s="558"/>
      <c r="BB77" s="557"/>
      <c r="BC77" s="415"/>
      <c r="BD77" s="408"/>
      <c r="BE77" s="408"/>
      <c r="BF77" s="408"/>
      <c r="BG77" s="419"/>
      <c r="BH77" s="415"/>
      <c r="BI77" s="408"/>
      <c r="BJ77" s="408"/>
      <c r="BK77" s="408"/>
      <c r="BL77" s="419"/>
      <c r="BM77" s="415"/>
      <c r="BN77" s="408"/>
      <c r="BO77" s="408"/>
      <c r="BP77" s="408"/>
      <c r="BQ77" s="419"/>
      <c r="BR77" s="415"/>
      <c r="BS77" s="408"/>
      <c r="BT77" s="408"/>
      <c r="BU77" s="408"/>
      <c r="BV77" s="408"/>
      <c r="BW77" s="408"/>
      <c r="BX77" s="408"/>
      <c r="BY77" s="409"/>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322" customFormat="true" ht="15" customHeight="true" x14ac:dyDescent="0.2">
      <c r="A78" s="147"/>
      <c r="B78" s="141"/>
      <c r="C78" s="126"/>
      <c r="D78" s="125"/>
      <c r="E78" s="125"/>
      <c r="F78" s="125"/>
      <c r="G78" s="124"/>
      <c r="H78" s="123"/>
      <c r="I78" s="125"/>
      <c r="J78" s="125"/>
      <c r="K78" s="125"/>
      <c r="L78" s="122"/>
      <c r="M78" s="126"/>
      <c r="N78" s="125"/>
      <c r="O78" s="125"/>
      <c r="P78" s="125"/>
      <c r="Q78" s="124"/>
      <c r="R78" s="123"/>
      <c r="S78" s="125"/>
      <c r="T78" s="125"/>
      <c r="U78" s="125"/>
      <c r="V78" s="125"/>
      <c r="W78" s="125"/>
      <c r="X78" s="125"/>
      <c r="Y78" s="122"/>
      <c r="Z78" s="411"/>
      <c r="AA78" s="411"/>
      <c r="AB78" s="411"/>
      <c r="AC78" s="411"/>
      <c r="AD78" s="411"/>
      <c r="AE78" s="411"/>
      <c r="AF78" s="411"/>
      <c r="AG78" s="411"/>
      <c r="AH78" s="411"/>
      <c r="AI78" s="411"/>
      <c r="AJ78" s="411"/>
      <c r="AK78" s="411"/>
      <c r="AL78" s="411"/>
      <c r="AM78" s="411"/>
      <c r="AN78" s="411"/>
      <c r="AO78" s="411"/>
      <c r="AP78" s="411"/>
      <c r="AQ78" s="411"/>
      <c r="AR78" s="411"/>
      <c r="AS78" s="411"/>
      <c r="AT78" s="411"/>
      <c r="AU78" s="411"/>
      <c r="AV78" s="411"/>
      <c r="AW78" s="411"/>
      <c r="AX78" s="411"/>
      <c r="AY78" s="411"/>
      <c r="AZ78" s="187"/>
      <c r="BA78" s="558"/>
      <c r="BB78" s="557"/>
      <c r="BC78" s="415"/>
      <c r="BD78" s="408"/>
      <c r="BE78" s="408"/>
      <c r="BF78" s="408"/>
      <c r="BG78" s="419"/>
      <c r="BH78" s="415"/>
      <c r="BI78" s="408"/>
      <c r="BJ78" s="408"/>
      <c r="BK78" s="408"/>
      <c r="BL78" s="419"/>
      <c r="BM78" s="415"/>
      <c r="BN78" s="408"/>
      <c r="BO78" s="408"/>
      <c r="BP78" s="408"/>
      <c r="BQ78" s="419"/>
      <c r="BR78" s="415"/>
      <c r="BS78" s="408"/>
      <c r="BT78" s="408"/>
      <c r="BU78" s="408"/>
      <c r="BV78" s="408"/>
      <c r="BW78" s="408"/>
      <c r="BX78" s="408"/>
      <c r="BY78" s="409"/>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322" customFormat="true" ht="15" customHeight="true" x14ac:dyDescent="0.2">
      <c r="A79" s="147"/>
      <c r="B79" s="141"/>
      <c r="C79" s="126"/>
      <c r="D79" s="125"/>
      <c r="E79" s="125"/>
      <c r="F79" s="125"/>
      <c r="G79" s="124"/>
      <c r="H79" s="123"/>
      <c r="I79" s="125"/>
      <c r="J79" s="125"/>
      <c r="K79" s="125"/>
      <c r="L79" s="122"/>
      <c r="M79" s="126"/>
      <c r="N79" s="125"/>
      <c r="O79" s="125"/>
      <c r="P79" s="125"/>
      <c r="Q79" s="124"/>
      <c r="R79" s="123"/>
      <c r="S79" s="125"/>
      <c r="T79" s="125"/>
      <c r="U79" s="125"/>
      <c r="V79" s="125"/>
      <c r="W79" s="125"/>
      <c r="X79" s="125"/>
      <c r="Y79" s="122"/>
      <c r="Z79" s="411"/>
      <c r="AA79" s="411"/>
      <c r="AB79" s="411"/>
      <c r="AC79" s="411"/>
      <c r="AD79" s="411"/>
      <c r="AE79" s="411"/>
      <c r="AF79" s="411"/>
      <c r="AG79" s="411"/>
      <c r="AH79" s="411"/>
      <c r="AI79" s="411"/>
      <c r="AJ79" s="411"/>
      <c r="AK79" s="411"/>
      <c r="AL79" s="411"/>
      <c r="AM79" s="411"/>
      <c r="AN79" s="411"/>
      <c r="AO79" s="411"/>
      <c r="AP79" s="411"/>
      <c r="AQ79" s="411"/>
      <c r="AR79" s="411"/>
      <c r="AS79" s="411"/>
      <c r="AT79" s="411"/>
      <c r="AU79" s="411"/>
      <c r="AV79" s="411"/>
      <c r="AW79" s="411"/>
      <c r="AX79" s="411"/>
      <c r="AY79" s="411"/>
      <c r="AZ79" s="187"/>
      <c r="BA79" s="558"/>
      <c r="BB79" s="557"/>
      <c r="BC79" s="415"/>
      <c r="BD79" s="408"/>
      <c r="BE79" s="408"/>
      <c r="BF79" s="408"/>
      <c r="BG79" s="419"/>
      <c r="BH79" s="415"/>
      <c r="BI79" s="408"/>
      <c r="BJ79" s="408"/>
      <c r="BK79" s="408"/>
      <c r="BL79" s="419"/>
      <c r="BM79" s="415"/>
      <c r="BN79" s="408"/>
      <c r="BO79" s="408"/>
      <c r="BP79" s="408"/>
      <c r="BQ79" s="419"/>
      <c r="BR79" s="415"/>
      <c r="BS79" s="408"/>
      <c r="BT79" s="408"/>
      <c r="BU79" s="408"/>
      <c r="BV79" s="408"/>
      <c r="BW79" s="408"/>
      <c r="BX79" s="408"/>
      <c r="BY79" s="409"/>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322" customFormat="true" ht="15" customHeight="true" x14ac:dyDescent="0.2">
      <c r="A80" s="147"/>
      <c r="B80" s="141"/>
      <c r="C80" s="126"/>
      <c r="D80" s="125"/>
      <c r="E80" s="125"/>
      <c r="F80" s="125"/>
      <c r="G80" s="124"/>
      <c r="H80" s="123"/>
      <c r="I80" s="125"/>
      <c r="J80" s="125"/>
      <c r="K80" s="125"/>
      <c r="L80" s="122"/>
      <c r="M80" s="126"/>
      <c r="N80" s="125"/>
      <c r="O80" s="125"/>
      <c r="P80" s="125"/>
      <c r="Q80" s="124"/>
      <c r="R80" s="123"/>
      <c r="S80" s="125"/>
      <c r="T80" s="125"/>
      <c r="U80" s="125"/>
      <c r="V80" s="125"/>
      <c r="W80" s="125"/>
      <c r="X80" s="125"/>
      <c r="Y80" s="122"/>
      <c r="Z80" s="411"/>
      <c r="AA80" s="411"/>
      <c r="AB80" s="411"/>
      <c r="AC80" s="411"/>
      <c r="AD80" s="411"/>
      <c r="AE80" s="411"/>
      <c r="AF80" s="411"/>
      <c r="AG80" s="411"/>
      <c r="AH80" s="411"/>
      <c r="AI80" s="411"/>
      <c r="AJ80" s="411"/>
      <c r="AK80" s="411"/>
      <c r="AL80" s="411"/>
      <c r="AM80" s="411"/>
      <c r="AN80" s="411"/>
      <c r="AO80" s="411"/>
      <c r="AP80" s="411"/>
      <c r="AQ80" s="411"/>
      <c r="AR80" s="411"/>
      <c r="AS80" s="411"/>
      <c r="AT80" s="411"/>
      <c r="AU80" s="411"/>
      <c r="AV80" s="411"/>
      <c r="AW80" s="411"/>
      <c r="AX80" s="411"/>
      <c r="AY80" s="411"/>
      <c r="AZ80" s="187"/>
      <c r="BA80" s="558"/>
      <c r="BB80" s="557"/>
      <c r="BC80" s="415"/>
      <c r="BD80" s="408"/>
      <c r="BE80" s="408"/>
      <c r="BF80" s="408"/>
      <c r="BG80" s="419"/>
      <c r="BH80" s="415"/>
      <c r="BI80" s="408"/>
      <c r="BJ80" s="408"/>
      <c r="BK80" s="408"/>
      <c r="BL80" s="419"/>
      <c r="BM80" s="415"/>
      <c r="BN80" s="408"/>
      <c r="BO80" s="408"/>
      <c r="BP80" s="408"/>
      <c r="BQ80" s="419"/>
      <c r="BR80" s="415"/>
      <c r="BS80" s="408"/>
      <c r="BT80" s="408"/>
      <c r="BU80" s="408"/>
      <c r="BV80" s="408"/>
      <c r="BW80" s="408"/>
      <c r="BX80" s="408"/>
      <c r="BY80" s="409"/>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322" customFormat="true" ht="15" customHeight="true" x14ac:dyDescent="0.2">
      <c r="A81" s="147"/>
      <c r="B81" s="141"/>
      <c r="C81" s="126"/>
      <c r="D81" s="125"/>
      <c r="E81" s="125"/>
      <c r="F81" s="125"/>
      <c r="G81" s="124"/>
      <c r="H81" s="123"/>
      <c r="I81" s="125"/>
      <c r="J81" s="125"/>
      <c r="K81" s="125"/>
      <c r="L81" s="122"/>
      <c r="M81" s="126"/>
      <c r="N81" s="125"/>
      <c r="O81" s="125"/>
      <c r="P81" s="125"/>
      <c r="Q81" s="124"/>
      <c r="R81" s="123"/>
      <c r="S81" s="125"/>
      <c r="T81" s="125"/>
      <c r="U81" s="125"/>
      <c r="V81" s="125"/>
      <c r="W81" s="125"/>
      <c r="X81" s="125"/>
      <c r="Y81" s="122"/>
      <c r="Z81" s="411"/>
      <c r="AA81" s="411"/>
      <c r="AB81" s="411"/>
      <c r="AC81" s="411"/>
      <c r="AD81" s="411"/>
      <c r="AE81" s="411"/>
      <c r="AF81" s="411"/>
      <c r="AG81" s="411"/>
      <c r="AH81" s="411"/>
      <c r="AI81" s="411"/>
      <c r="AJ81" s="411"/>
      <c r="AK81" s="411"/>
      <c r="AL81" s="411"/>
      <c r="AM81" s="411"/>
      <c r="AN81" s="411"/>
      <c r="AO81" s="411"/>
      <c r="AP81" s="411"/>
      <c r="AQ81" s="411"/>
      <c r="AR81" s="411"/>
      <c r="AS81" s="411"/>
      <c r="AT81" s="411"/>
      <c r="AU81" s="411"/>
      <c r="AV81" s="411"/>
      <c r="AW81" s="411"/>
      <c r="AX81" s="411"/>
      <c r="AY81" s="411"/>
      <c r="AZ81" s="187"/>
      <c r="BA81" s="558"/>
      <c r="BB81" s="557"/>
      <c r="BC81" s="415"/>
      <c r="BD81" s="408"/>
      <c r="BE81" s="408"/>
      <c r="BF81" s="408"/>
      <c r="BG81" s="419"/>
      <c r="BH81" s="415"/>
      <c r="BI81" s="408"/>
      <c r="BJ81" s="408"/>
      <c r="BK81" s="408"/>
      <c r="BL81" s="419"/>
      <c r="BM81" s="415"/>
      <c r="BN81" s="408"/>
      <c r="BO81" s="408"/>
      <c r="BP81" s="408"/>
      <c r="BQ81" s="419"/>
      <c r="BR81" s="415"/>
      <c r="BS81" s="408"/>
      <c r="BT81" s="408"/>
      <c r="BU81" s="408"/>
      <c r="BV81" s="408"/>
      <c r="BW81" s="408"/>
      <c r="BX81" s="408"/>
      <c r="BY81" s="409"/>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322" customFormat="true" ht="15" customHeight="true" x14ac:dyDescent="0.2">
      <c r="A82" s="147"/>
      <c r="B82" s="141"/>
      <c r="C82" s="126"/>
      <c r="D82" s="125"/>
      <c r="E82" s="125"/>
      <c r="F82" s="125"/>
      <c r="G82" s="124"/>
      <c r="H82" s="123"/>
      <c r="I82" s="125"/>
      <c r="J82" s="125"/>
      <c r="K82" s="125"/>
      <c r="L82" s="122"/>
      <c r="M82" s="126"/>
      <c r="N82" s="125"/>
      <c r="O82" s="125"/>
      <c r="P82" s="125"/>
      <c r="Q82" s="124"/>
      <c r="R82" s="123"/>
      <c r="S82" s="125"/>
      <c r="T82" s="125"/>
      <c r="U82" s="125"/>
      <c r="V82" s="125"/>
      <c r="W82" s="125"/>
      <c r="X82" s="125"/>
      <c r="Y82" s="122"/>
      <c r="Z82" s="411"/>
      <c r="AA82" s="411"/>
      <c r="AB82" s="411"/>
      <c r="AC82" s="411"/>
      <c r="AD82" s="411"/>
      <c r="AE82" s="411"/>
      <c r="AF82" s="411"/>
      <c r="AG82" s="411"/>
      <c r="AH82" s="411"/>
      <c r="AI82" s="411"/>
      <c r="AJ82" s="411"/>
      <c r="AK82" s="411"/>
      <c r="AL82" s="411"/>
      <c r="AM82" s="411"/>
      <c r="AN82" s="411"/>
      <c r="AO82" s="411"/>
      <c r="AP82" s="411"/>
      <c r="AQ82" s="411"/>
      <c r="AR82" s="411"/>
      <c r="AS82" s="411"/>
      <c r="AT82" s="411"/>
      <c r="AU82" s="411"/>
      <c r="AV82" s="411"/>
      <c r="AW82" s="411"/>
      <c r="AX82" s="411"/>
      <c r="AY82" s="411"/>
      <c r="AZ82" s="187"/>
      <c r="BA82" s="558"/>
      <c r="BB82" s="557"/>
      <c r="BC82" s="415"/>
      <c r="BD82" s="408"/>
      <c r="BE82" s="408"/>
      <c r="BF82" s="408"/>
      <c r="BG82" s="419"/>
      <c r="BH82" s="415"/>
      <c r="BI82" s="408"/>
      <c r="BJ82" s="408"/>
      <c r="BK82" s="408"/>
      <c r="BL82" s="419"/>
      <c r="BM82" s="415"/>
      <c r="BN82" s="408"/>
      <c r="BO82" s="408"/>
      <c r="BP82" s="408"/>
      <c r="BQ82" s="419"/>
      <c r="BR82" s="415"/>
      <c r="BS82" s="408"/>
      <c r="BT82" s="408"/>
      <c r="BU82" s="408"/>
      <c r="BV82" s="408"/>
      <c r="BW82" s="408"/>
      <c r="BX82" s="408"/>
      <c r="BY82" s="409"/>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322" customFormat="true" ht="15" customHeight="true" x14ac:dyDescent="0.2">
      <c r="A83" s="147"/>
      <c r="B83" s="141"/>
      <c r="C83" s="126"/>
      <c r="D83" s="125"/>
      <c r="E83" s="125"/>
      <c r="F83" s="125"/>
      <c r="G83" s="124"/>
      <c r="H83" s="123"/>
      <c r="I83" s="125"/>
      <c r="J83" s="125"/>
      <c r="K83" s="125"/>
      <c r="L83" s="122"/>
      <c r="M83" s="126"/>
      <c r="N83" s="125"/>
      <c r="O83" s="125"/>
      <c r="P83" s="125"/>
      <c r="Q83" s="124"/>
      <c r="R83" s="123"/>
      <c r="S83" s="125"/>
      <c r="T83" s="125"/>
      <c r="U83" s="125"/>
      <c r="V83" s="125"/>
      <c r="W83" s="125"/>
      <c r="X83" s="125"/>
      <c r="Y83" s="122"/>
      <c r="Z83" s="411"/>
      <c r="AA83" s="411"/>
      <c r="AB83" s="411"/>
      <c r="AC83" s="411"/>
      <c r="AD83" s="411"/>
      <c r="AE83" s="411"/>
      <c r="AF83" s="411"/>
      <c r="AG83" s="411"/>
      <c r="AH83" s="411"/>
      <c r="AI83" s="411"/>
      <c r="AJ83" s="411"/>
      <c r="AK83" s="411"/>
      <c r="AL83" s="411"/>
      <c r="AM83" s="411"/>
      <c r="AN83" s="411"/>
      <c r="AO83" s="411"/>
      <c r="AP83" s="411"/>
      <c r="AQ83" s="411"/>
      <c r="AR83" s="411"/>
      <c r="AS83" s="411"/>
      <c r="AT83" s="411"/>
      <c r="AU83" s="411"/>
      <c r="AV83" s="411"/>
      <c r="AW83" s="411"/>
      <c r="AX83" s="411"/>
      <c r="AY83" s="411"/>
      <c r="AZ83" s="187"/>
      <c r="BA83" s="558"/>
      <c r="BB83" s="557"/>
      <c r="BC83" s="415"/>
      <c r="BD83" s="408"/>
      <c r="BE83" s="408"/>
      <c r="BF83" s="408"/>
      <c r="BG83" s="419"/>
      <c r="BH83" s="415"/>
      <c r="BI83" s="408"/>
      <c r="BJ83" s="408"/>
      <c r="BK83" s="408"/>
      <c r="BL83" s="419"/>
      <c r="BM83" s="415"/>
      <c r="BN83" s="408"/>
      <c r="BO83" s="408"/>
      <c r="BP83" s="408"/>
      <c r="BQ83" s="419"/>
      <c r="BR83" s="415"/>
      <c r="BS83" s="408"/>
      <c r="BT83" s="408"/>
      <c r="BU83" s="408"/>
      <c r="BV83" s="408"/>
      <c r="BW83" s="408"/>
      <c r="BX83" s="408"/>
      <c r="BY83" s="409"/>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439" customFormat="true" ht="15" customHeight="true" x14ac:dyDescent="0.2">
      <c r="A84" s="147"/>
      <c r="B84" s="141"/>
      <c r="C84" s="112"/>
      <c r="D84" s="111"/>
      <c r="E84" s="111"/>
      <c r="F84" s="111"/>
      <c r="G84" s="110"/>
      <c r="H84" s="109"/>
      <c r="I84" s="111"/>
      <c r="J84" s="111"/>
      <c r="K84" s="111"/>
      <c r="L84" s="108"/>
      <c r="M84" s="112"/>
      <c r="N84" s="111"/>
      <c r="O84" s="111"/>
      <c r="P84" s="111"/>
      <c r="Q84" s="110"/>
      <c r="R84" s="109"/>
      <c r="S84" s="111"/>
      <c r="T84" s="111"/>
      <c r="U84" s="111"/>
      <c r="V84" s="111"/>
      <c r="W84" s="111"/>
      <c r="X84" s="111"/>
      <c r="Y84" s="108"/>
      <c r="Z84" s="846"/>
      <c r="AA84" s="846"/>
      <c r="AB84" s="846"/>
      <c r="AC84" s="846"/>
      <c r="AD84" s="846"/>
      <c r="AE84" s="846"/>
      <c r="AF84" s="846"/>
      <c r="AG84" s="846"/>
      <c r="AH84" s="846"/>
      <c r="AI84" s="846"/>
      <c r="AJ84" s="846"/>
      <c r="AK84" s="846"/>
      <c r="AL84" s="846"/>
      <c r="AM84" s="846"/>
      <c r="AN84" s="846"/>
      <c r="AO84" s="846"/>
      <c r="AP84" s="846"/>
      <c r="AQ84" s="846"/>
      <c r="AR84" s="846"/>
      <c r="AS84" s="846"/>
      <c r="AT84" s="846"/>
      <c r="AU84" s="846"/>
      <c r="AV84" s="846"/>
      <c r="AW84" s="846"/>
      <c r="AX84" s="846"/>
      <c r="AY84" s="846"/>
      <c r="AZ84" s="346"/>
      <c r="BA84" s="558"/>
      <c r="BB84" s="557"/>
      <c r="BC84" s="415"/>
      <c r="BD84" s="408"/>
      <c r="BE84" s="408"/>
      <c r="BF84" s="408"/>
      <c r="BG84" s="419"/>
      <c r="BH84" s="415"/>
      <c r="BI84" s="408"/>
      <c r="BJ84" s="408"/>
      <c r="BK84" s="408"/>
      <c r="BL84" s="419"/>
      <c r="BM84" s="415"/>
      <c r="BN84" s="408"/>
      <c r="BO84" s="408"/>
      <c r="BP84" s="408"/>
      <c r="BQ84" s="419"/>
      <c r="BR84" s="415"/>
      <c r="BS84" s="408"/>
      <c r="BT84" s="408"/>
      <c r="BU84" s="408"/>
      <c r="BV84" s="408"/>
      <c r="BW84" s="408"/>
      <c r="BX84" s="408"/>
      <c r="BY84" s="409"/>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439" customFormat="true" ht="15" customHeight="true" x14ac:dyDescent="0.2">
      <c r="A85" s="147"/>
      <c r="B85" s="141"/>
      <c r="C85" s="112"/>
      <c r="D85" s="111"/>
      <c r="E85" s="111"/>
      <c r="F85" s="111"/>
      <c r="G85" s="110"/>
      <c r="H85" s="109"/>
      <c r="I85" s="111"/>
      <c r="J85" s="111"/>
      <c r="K85" s="111"/>
      <c r="L85" s="108"/>
      <c r="M85" s="112"/>
      <c r="N85" s="111"/>
      <c r="O85" s="111"/>
      <c r="P85" s="111"/>
      <c r="Q85" s="110"/>
      <c r="R85" s="109"/>
      <c r="S85" s="111"/>
      <c r="T85" s="111"/>
      <c r="U85" s="111"/>
      <c r="V85" s="111"/>
      <c r="W85" s="111"/>
      <c r="X85" s="111"/>
      <c r="Y85" s="108"/>
      <c r="Z85" s="846"/>
      <c r="AA85" s="846"/>
      <c r="AB85" s="846"/>
      <c r="AC85" s="846"/>
      <c r="AD85" s="846"/>
      <c r="AE85" s="846"/>
      <c r="AF85" s="846"/>
      <c r="AG85" s="846"/>
      <c r="AH85" s="846"/>
      <c r="AI85" s="846"/>
      <c r="AJ85" s="846"/>
      <c r="AK85" s="846"/>
      <c r="AL85" s="846"/>
      <c r="AM85" s="846"/>
      <c r="AN85" s="846"/>
      <c r="AO85" s="846"/>
      <c r="AP85" s="846"/>
      <c r="AQ85" s="846"/>
      <c r="AR85" s="846"/>
      <c r="AS85" s="846"/>
      <c r="AT85" s="846"/>
      <c r="AU85" s="846"/>
      <c r="AV85" s="846"/>
      <c r="AW85" s="846"/>
      <c r="AX85" s="846"/>
      <c r="AY85" s="846"/>
      <c r="AZ85" s="346"/>
      <c r="BA85" s="558"/>
      <c r="BB85" s="557"/>
      <c r="BC85" s="415"/>
      <c r="BD85" s="408"/>
      <c r="BE85" s="408"/>
      <c r="BF85" s="408"/>
      <c r="BG85" s="419"/>
      <c r="BH85" s="415"/>
      <c r="BI85" s="408"/>
      <c r="BJ85" s="408"/>
      <c r="BK85" s="408"/>
      <c r="BL85" s="419"/>
      <c r="BM85" s="415"/>
      <c r="BN85" s="408"/>
      <c r="BO85" s="408"/>
      <c r="BP85" s="408"/>
      <c r="BQ85" s="419"/>
      <c r="BR85" s="415"/>
      <c r="BS85" s="408"/>
      <c r="BT85" s="408"/>
      <c r="BU85" s="408"/>
      <c r="BV85" s="408"/>
      <c r="BW85" s="408"/>
      <c r="BX85" s="408"/>
      <c r="BY85" s="409"/>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439" customFormat="true" ht="15" customHeight="true" x14ac:dyDescent="0.2">
      <c r="A86" s="147"/>
      <c r="B86" s="141"/>
      <c r="C86" s="112"/>
      <c r="D86" s="111"/>
      <c r="E86" s="111"/>
      <c r="F86" s="111"/>
      <c r="G86" s="110"/>
      <c r="H86" s="109"/>
      <c r="I86" s="111"/>
      <c r="J86" s="111"/>
      <c r="K86" s="111"/>
      <c r="L86" s="108"/>
      <c r="M86" s="112"/>
      <c r="N86" s="111"/>
      <c r="O86" s="111"/>
      <c r="P86" s="111"/>
      <c r="Q86" s="110"/>
      <c r="R86" s="109"/>
      <c r="S86" s="111"/>
      <c r="T86" s="111"/>
      <c r="U86" s="111"/>
      <c r="V86" s="111"/>
      <c r="W86" s="111"/>
      <c r="X86" s="111"/>
      <c r="Y86" s="108"/>
      <c r="Z86" s="846"/>
      <c r="AA86" s="846"/>
      <c r="AB86" s="846"/>
      <c r="AC86" s="846"/>
      <c r="AD86" s="846"/>
      <c r="AE86" s="846"/>
      <c r="AF86" s="846"/>
      <c r="AG86" s="846"/>
      <c r="AH86" s="846"/>
      <c r="AI86" s="846"/>
      <c r="AJ86" s="846"/>
      <c r="AK86" s="846"/>
      <c r="AL86" s="846"/>
      <c r="AM86" s="846"/>
      <c r="AN86" s="846"/>
      <c r="AO86" s="846"/>
      <c r="AP86" s="846"/>
      <c r="AQ86" s="846"/>
      <c r="AR86" s="846"/>
      <c r="AS86" s="846"/>
      <c r="AT86" s="846"/>
      <c r="AU86" s="846"/>
      <c r="AV86" s="846"/>
      <c r="AW86" s="846"/>
      <c r="AX86" s="846"/>
      <c r="AY86" s="846"/>
      <c r="AZ86" s="346"/>
      <c r="BA86" s="558"/>
      <c r="BB86" s="557"/>
      <c r="BC86" s="415"/>
      <c r="BD86" s="408"/>
      <c r="BE86" s="408"/>
      <c r="BF86" s="408"/>
      <c r="BG86" s="419"/>
      <c r="BH86" s="415"/>
      <c r="BI86" s="408"/>
      <c r="BJ86" s="408"/>
      <c r="BK86" s="408"/>
      <c r="BL86" s="419"/>
      <c r="BM86" s="415"/>
      <c r="BN86" s="408"/>
      <c r="BO86" s="408"/>
      <c r="BP86" s="408"/>
      <c r="BQ86" s="419"/>
      <c r="BR86" s="415"/>
      <c r="BS86" s="408"/>
      <c r="BT86" s="408"/>
      <c r="BU86" s="408"/>
      <c r="BV86" s="408"/>
      <c r="BW86" s="408"/>
      <c r="BX86" s="408"/>
      <c r="BY86" s="409"/>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439" customFormat="true" ht="15" customHeight="true" x14ac:dyDescent="0.2">
      <c r="A87" s="147"/>
      <c r="B87" s="141"/>
      <c r="C87" s="112"/>
      <c r="D87" s="111"/>
      <c r="E87" s="111"/>
      <c r="F87" s="111"/>
      <c r="G87" s="110"/>
      <c r="H87" s="109"/>
      <c r="I87" s="111"/>
      <c r="J87" s="111"/>
      <c r="K87" s="111"/>
      <c r="L87" s="108"/>
      <c r="M87" s="112"/>
      <c r="N87" s="111"/>
      <c r="O87" s="111"/>
      <c r="P87" s="111"/>
      <c r="Q87" s="110"/>
      <c r="R87" s="109"/>
      <c r="S87" s="111"/>
      <c r="T87" s="111"/>
      <c r="U87" s="111"/>
      <c r="V87" s="111"/>
      <c r="W87" s="111"/>
      <c r="X87" s="111"/>
      <c r="Y87" s="108"/>
      <c r="Z87" s="846"/>
      <c r="AA87" s="846"/>
      <c r="AB87" s="846"/>
      <c r="AC87" s="846"/>
      <c r="AD87" s="846"/>
      <c r="AE87" s="846"/>
      <c r="AF87" s="846"/>
      <c r="AG87" s="846"/>
      <c r="AH87" s="846"/>
      <c r="AI87" s="846"/>
      <c r="AJ87" s="846"/>
      <c r="AK87" s="846"/>
      <c r="AL87" s="846"/>
      <c r="AM87" s="846"/>
      <c r="AN87" s="846"/>
      <c r="AO87" s="846"/>
      <c r="AP87" s="846"/>
      <c r="AQ87" s="846"/>
      <c r="AR87" s="846"/>
      <c r="AS87" s="846"/>
      <c r="AT87" s="846"/>
      <c r="AU87" s="846"/>
      <c r="AV87" s="846"/>
      <c r="AW87" s="846"/>
      <c r="AX87" s="846"/>
      <c r="AY87" s="846"/>
      <c r="AZ87" s="346"/>
      <c r="BA87" s="558"/>
      <c r="BB87" s="557"/>
      <c r="BC87" s="415"/>
      <c r="BD87" s="408"/>
      <c r="BE87" s="408"/>
      <c r="BF87" s="408"/>
      <c r="BG87" s="419"/>
      <c r="BH87" s="415"/>
      <c r="BI87" s="408"/>
      <c r="BJ87" s="408"/>
      <c r="BK87" s="408"/>
      <c r="BL87" s="419"/>
      <c r="BM87" s="415"/>
      <c r="BN87" s="408"/>
      <c r="BO87" s="408"/>
      <c r="BP87" s="408"/>
      <c r="BQ87" s="419"/>
      <c r="BR87" s="415"/>
      <c r="BS87" s="408"/>
      <c r="BT87" s="408"/>
      <c r="BU87" s="408"/>
      <c r="BV87" s="408"/>
      <c r="BW87" s="408"/>
      <c r="BX87" s="408"/>
      <c r="BY87" s="409"/>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439" customFormat="true" ht="15" customHeight="true" x14ac:dyDescent="0.2">
      <c r="A88" s="147"/>
      <c r="B88" s="141"/>
      <c r="C88" s="112"/>
      <c r="D88" s="111"/>
      <c r="E88" s="111"/>
      <c r="F88" s="111"/>
      <c r="G88" s="110"/>
      <c r="H88" s="109"/>
      <c r="I88" s="111"/>
      <c r="J88" s="111"/>
      <c r="K88" s="111"/>
      <c r="L88" s="108"/>
      <c r="M88" s="112"/>
      <c r="N88" s="111"/>
      <c r="O88" s="111"/>
      <c r="P88" s="111"/>
      <c r="Q88" s="110"/>
      <c r="R88" s="109"/>
      <c r="S88" s="111"/>
      <c r="T88" s="111"/>
      <c r="U88" s="111"/>
      <c r="V88" s="111"/>
      <c r="W88" s="111"/>
      <c r="X88" s="111"/>
      <c r="Y88" s="108"/>
      <c r="Z88" s="846"/>
      <c r="AA88" s="846"/>
      <c r="AB88" s="846"/>
      <c r="AC88" s="846"/>
      <c r="AD88" s="846"/>
      <c r="AE88" s="846"/>
      <c r="AF88" s="846"/>
      <c r="AG88" s="846"/>
      <c r="AH88" s="846"/>
      <c r="AI88" s="846"/>
      <c r="AJ88" s="846"/>
      <c r="AK88" s="846"/>
      <c r="AL88" s="846"/>
      <c r="AM88" s="846"/>
      <c r="AN88" s="846"/>
      <c r="AO88" s="846"/>
      <c r="AP88" s="846"/>
      <c r="AQ88" s="846"/>
      <c r="AR88" s="846"/>
      <c r="AS88" s="846"/>
      <c r="AT88" s="846"/>
      <c r="AU88" s="846"/>
      <c r="AV88" s="846"/>
      <c r="AW88" s="846"/>
      <c r="AX88" s="846"/>
      <c r="AY88" s="846"/>
      <c r="AZ88" s="346"/>
      <c r="BA88" s="558"/>
      <c r="BB88" s="557"/>
      <c r="BC88" s="415"/>
      <c r="BD88" s="408"/>
      <c r="BE88" s="408"/>
      <c r="BF88" s="408"/>
      <c r="BG88" s="419"/>
      <c r="BH88" s="415"/>
      <c r="BI88" s="408"/>
      <c r="BJ88" s="408"/>
      <c r="BK88" s="408"/>
      <c r="BL88" s="419"/>
      <c r="BM88" s="415"/>
      <c r="BN88" s="408"/>
      <c r="BO88" s="408"/>
      <c r="BP88" s="408"/>
      <c r="BQ88" s="419"/>
      <c r="BR88" s="415"/>
      <c r="BS88" s="408"/>
      <c r="BT88" s="408"/>
      <c r="BU88" s="408"/>
      <c r="BV88" s="408"/>
      <c r="BW88" s="408"/>
      <c r="BX88" s="408"/>
      <c r="BY88" s="409"/>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439" customFormat="true" ht="15" customHeight="true" x14ac:dyDescent="0.2">
      <c r="A89" s="147"/>
      <c r="B89" s="141"/>
      <c r="C89" s="112"/>
      <c r="D89" s="111"/>
      <c r="E89" s="111"/>
      <c r="F89" s="111"/>
      <c r="G89" s="110"/>
      <c r="H89" s="109"/>
      <c r="I89" s="111"/>
      <c r="J89" s="111"/>
      <c r="K89" s="111"/>
      <c r="L89" s="108"/>
      <c r="M89" s="112"/>
      <c r="N89" s="111"/>
      <c r="O89" s="111"/>
      <c r="P89" s="111"/>
      <c r="Q89" s="110"/>
      <c r="R89" s="109"/>
      <c r="S89" s="111"/>
      <c r="T89" s="111"/>
      <c r="U89" s="111"/>
      <c r="V89" s="111"/>
      <c r="W89" s="111"/>
      <c r="X89" s="111"/>
      <c r="Y89" s="108"/>
      <c r="Z89" s="846"/>
      <c r="AA89" s="846"/>
      <c r="AB89" s="846"/>
      <c r="AC89" s="846"/>
      <c r="AD89" s="846"/>
      <c r="AE89" s="846"/>
      <c r="AF89" s="846"/>
      <c r="AG89" s="846"/>
      <c r="AH89" s="846"/>
      <c r="AI89" s="846"/>
      <c r="AJ89" s="846"/>
      <c r="AK89" s="846"/>
      <c r="AL89" s="846"/>
      <c r="AM89" s="846"/>
      <c r="AN89" s="846"/>
      <c r="AO89" s="846"/>
      <c r="AP89" s="846"/>
      <c r="AQ89" s="846"/>
      <c r="AR89" s="846"/>
      <c r="AS89" s="846"/>
      <c r="AT89" s="846"/>
      <c r="AU89" s="846"/>
      <c r="AV89" s="846"/>
      <c r="AW89" s="846"/>
      <c r="AX89" s="846"/>
      <c r="AY89" s="846"/>
      <c r="AZ89" s="346"/>
      <c r="BA89" s="558"/>
      <c r="BB89" s="557"/>
      <c r="BC89" s="415"/>
      <c r="BD89" s="408"/>
      <c r="BE89" s="408"/>
      <c r="BF89" s="408"/>
      <c r="BG89" s="419"/>
      <c r="BH89" s="415"/>
      <c r="BI89" s="408"/>
      <c r="BJ89" s="408"/>
      <c r="BK89" s="408"/>
      <c r="BL89" s="419"/>
      <c r="BM89" s="415"/>
      <c r="BN89" s="408"/>
      <c r="BO89" s="408"/>
      <c r="BP89" s="408"/>
      <c r="BQ89" s="419"/>
      <c r="BR89" s="415"/>
      <c r="BS89" s="408"/>
      <c r="BT89" s="408"/>
      <c r="BU89" s="408"/>
      <c r="BV89" s="408"/>
      <c r="BW89" s="408"/>
      <c r="BX89" s="408"/>
      <c r="BY89" s="409"/>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439" customFormat="true" ht="15" customHeight="true" x14ac:dyDescent="0.2">
      <c r="A90" s="147"/>
      <c r="B90" s="141"/>
      <c r="C90" s="112"/>
      <c r="D90" s="111"/>
      <c r="E90" s="111"/>
      <c r="F90" s="111"/>
      <c r="G90" s="110"/>
      <c r="H90" s="109"/>
      <c r="I90" s="111"/>
      <c r="J90" s="111"/>
      <c r="K90" s="111"/>
      <c r="L90" s="108"/>
      <c r="M90" s="112"/>
      <c r="N90" s="111"/>
      <c r="O90" s="111"/>
      <c r="P90" s="111"/>
      <c r="Q90" s="110"/>
      <c r="R90" s="109"/>
      <c r="S90" s="111"/>
      <c r="T90" s="111"/>
      <c r="U90" s="111"/>
      <c r="V90" s="111"/>
      <c r="W90" s="111"/>
      <c r="X90" s="111"/>
      <c r="Y90" s="108"/>
      <c r="Z90" s="846"/>
      <c r="AA90" s="846"/>
      <c r="AB90" s="846"/>
      <c r="AC90" s="846"/>
      <c r="AD90" s="846"/>
      <c r="AE90" s="846"/>
      <c r="AF90" s="846"/>
      <c r="AG90" s="846"/>
      <c r="AH90" s="846"/>
      <c r="AI90" s="846"/>
      <c r="AJ90" s="846"/>
      <c r="AK90" s="846"/>
      <c r="AL90" s="846"/>
      <c r="AM90" s="846"/>
      <c r="AN90" s="846"/>
      <c r="AO90" s="846"/>
      <c r="AP90" s="846"/>
      <c r="AQ90" s="846"/>
      <c r="AR90" s="846"/>
      <c r="AS90" s="846"/>
      <c r="AT90" s="846"/>
      <c r="AU90" s="846"/>
      <c r="AV90" s="846"/>
      <c r="AW90" s="846"/>
      <c r="AX90" s="846"/>
      <c r="AY90" s="846"/>
      <c r="AZ90" s="346"/>
      <c r="BA90" s="558"/>
      <c r="BB90" s="557"/>
      <c r="BC90" s="415"/>
      <c r="BD90" s="408"/>
      <c r="BE90" s="408"/>
      <c r="BF90" s="408"/>
      <c r="BG90" s="419"/>
      <c r="BH90" s="415"/>
      <c r="BI90" s="408"/>
      <c r="BJ90" s="408"/>
      <c r="BK90" s="408"/>
      <c r="BL90" s="419"/>
      <c r="BM90" s="415"/>
      <c r="BN90" s="408"/>
      <c r="BO90" s="408"/>
      <c r="BP90" s="408"/>
      <c r="BQ90" s="419"/>
      <c r="BR90" s="415"/>
      <c r="BS90" s="408"/>
      <c r="BT90" s="408"/>
      <c r="BU90" s="408"/>
      <c r="BV90" s="408"/>
      <c r="BW90" s="408"/>
      <c r="BX90" s="408"/>
      <c r="BY90" s="409"/>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439" customFormat="true" ht="15" customHeight="true" x14ac:dyDescent="0.2">
      <c r="A91" s="171"/>
      <c r="B91" s="140"/>
      <c r="C91" s="107"/>
      <c r="D91" s="114"/>
      <c r="E91" s="114"/>
      <c r="F91" s="114"/>
      <c r="G91" s="113"/>
      <c r="H91" s="106"/>
      <c r="I91" s="114"/>
      <c r="J91" s="114"/>
      <c r="K91" s="114"/>
      <c r="L91" s="105"/>
      <c r="M91" s="107"/>
      <c r="N91" s="114"/>
      <c r="O91" s="114"/>
      <c r="P91" s="114"/>
      <c r="Q91" s="113"/>
      <c r="R91" s="106"/>
      <c r="S91" s="114"/>
      <c r="T91" s="114"/>
      <c r="U91" s="114"/>
      <c r="V91" s="114"/>
      <c r="W91" s="114"/>
      <c r="X91" s="114"/>
      <c r="Y91" s="105"/>
      <c r="Z91" s="846"/>
      <c r="AA91" s="846"/>
      <c r="AB91" s="846"/>
      <c r="AC91" s="846"/>
      <c r="AD91" s="846"/>
      <c r="AE91" s="846"/>
      <c r="AF91" s="846"/>
      <c r="AG91" s="846"/>
      <c r="AH91" s="846"/>
      <c r="AI91" s="846"/>
      <c r="AJ91" s="846"/>
      <c r="AK91" s="846"/>
      <c r="AL91" s="846"/>
      <c r="AM91" s="846"/>
      <c r="AN91" s="846"/>
      <c r="AO91" s="846"/>
      <c r="AP91" s="846"/>
      <c r="AQ91" s="846"/>
      <c r="AR91" s="846"/>
      <c r="AS91" s="846"/>
      <c r="AT91" s="846"/>
      <c r="AU91" s="846"/>
      <c r="AV91" s="846"/>
      <c r="AW91" s="846"/>
      <c r="AX91" s="846"/>
      <c r="AY91" s="846"/>
      <c r="AZ91" s="346"/>
      <c r="BA91" s="558"/>
      <c r="BB91" s="557"/>
      <c r="BC91" s="415"/>
      <c r="BD91" s="408"/>
      <c r="BE91" s="408"/>
      <c r="BF91" s="408"/>
      <c r="BG91" s="419"/>
      <c r="BH91" s="415"/>
      <c r="BI91" s="408"/>
      <c r="BJ91" s="408"/>
      <c r="BK91" s="408"/>
      <c r="BL91" s="419"/>
      <c r="BM91" s="415"/>
      <c r="BN91" s="408"/>
      <c r="BO91" s="408"/>
      <c r="BP91" s="408"/>
      <c r="BQ91" s="419"/>
      <c r="BR91" s="415"/>
      <c r="BS91" s="408"/>
      <c r="BT91" s="408"/>
      <c r="BU91" s="408"/>
      <c r="BV91" s="408"/>
      <c r="BW91" s="408"/>
      <c r="BX91" s="408"/>
      <c r="BY91" s="409"/>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439" customFormat="true" ht="15" customHeight="true" x14ac:dyDescent="0.2">
      <c r="A92" s="171"/>
      <c r="B92" s="140"/>
      <c r="C92" s="107"/>
      <c r="D92" s="114"/>
      <c r="E92" s="114"/>
      <c r="F92" s="114"/>
      <c r="G92" s="113"/>
      <c r="H92" s="106"/>
      <c r="I92" s="114"/>
      <c r="J92" s="114"/>
      <c r="K92" s="114"/>
      <c r="L92" s="105"/>
      <c r="M92" s="107"/>
      <c r="N92" s="114"/>
      <c r="O92" s="114"/>
      <c r="P92" s="114"/>
      <c r="Q92" s="113"/>
      <c r="R92" s="106"/>
      <c r="S92" s="114"/>
      <c r="T92" s="114"/>
      <c r="U92" s="114"/>
      <c r="V92" s="114"/>
      <c r="W92" s="114"/>
      <c r="X92" s="114"/>
      <c r="Y92" s="105"/>
      <c r="Z92" s="846"/>
      <c r="AA92" s="846"/>
      <c r="AB92" s="846"/>
      <c r="AC92" s="846"/>
      <c r="AD92" s="846"/>
      <c r="AE92" s="846"/>
      <c r="AF92" s="846"/>
      <c r="AG92" s="846"/>
      <c r="AH92" s="846"/>
      <c r="AI92" s="846"/>
      <c r="AJ92" s="846"/>
      <c r="AK92" s="846"/>
      <c r="AL92" s="846"/>
      <c r="AM92" s="846"/>
      <c r="AN92" s="846"/>
      <c r="AO92" s="846"/>
      <c r="AP92" s="846"/>
      <c r="AQ92" s="846"/>
      <c r="AR92" s="846"/>
      <c r="AS92" s="846"/>
      <c r="AT92" s="846"/>
      <c r="AU92" s="846"/>
      <c r="AV92" s="846"/>
      <c r="AW92" s="846"/>
      <c r="AX92" s="846"/>
      <c r="AY92" s="846"/>
      <c r="AZ92" s="346"/>
      <c r="BA92" s="558"/>
      <c r="BB92" s="557"/>
      <c r="BC92" s="415"/>
      <c r="BD92" s="408"/>
      <c r="BE92" s="408"/>
      <c r="BF92" s="408"/>
      <c r="BG92" s="419"/>
      <c r="BH92" s="415"/>
      <c r="BI92" s="408"/>
      <c r="BJ92" s="408"/>
      <c r="BK92" s="408"/>
      <c r="BL92" s="419"/>
      <c r="BM92" s="415"/>
      <c r="BN92" s="408"/>
      <c r="BO92" s="408"/>
      <c r="BP92" s="408"/>
      <c r="BQ92" s="419"/>
      <c r="BR92" s="415"/>
      <c r="BS92" s="408"/>
      <c r="BT92" s="408"/>
      <c r="BU92" s="408"/>
      <c r="BV92" s="408"/>
      <c r="BW92" s="408"/>
      <c r="BX92" s="408"/>
      <c r="BY92" s="409"/>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439" customFormat="true" ht="15" customHeight="true" x14ac:dyDescent="0.2">
      <c r="A93" s="146"/>
      <c r="B93" s="139"/>
      <c r="C93" s="162"/>
      <c r="D93" s="161"/>
      <c r="E93" s="161"/>
      <c r="F93" s="161"/>
      <c r="G93" s="150"/>
      <c r="H93" s="152"/>
      <c r="I93" s="161"/>
      <c r="J93" s="161"/>
      <c r="K93" s="161"/>
      <c r="L93" s="156"/>
      <c r="M93" s="162"/>
      <c r="N93" s="161"/>
      <c r="O93" s="161"/>
      <c r="P93" s="161"/>
      <c r="Q93" s="150"/>
      <c r="R93" s="152"/>
      <c r="S93" s="161"/>
      <c r="T93" s="161"/>
      <c r="U93" s="161"/>
      <c r="V93" s="161"/>
      <c r="W93" s="161"/>
      <c r="X93" s="161"/>
      <c r="Y93" s="156"/>
      <c r="Z93" s="846"/>
      <c r="AA93" s="846"/>
      <c r="AB93" s="846"/>
      <c r="AC93" s="846"/>
      <c r="AD93" s="846"/>
      <c r="AE93" s="846"/>
      <c r="AF93" s="846"/>
      <c r="AG93" s="846"/>
      <c r="AH93" s="846"/>
      <c r="AI93" s="846"/>
      <c r="AJ93" s="846"/>
      <c r="AK93" s="846"/>
      <c r="AL93" s="846"/>
      <c r="AM93" s="846"/>
      <c r="AN93" s="846"/>
      <c r="AO93" s="846"/>
      <c r="AP93" s="846"/>
      <c r="AQ93" s="846"/>
      <c r="AR93" s="846"/>
      <c r="AS93" s="846"/>
      <c r="AT93" s="846"/>
      <c r="AU93" s="846"/>
      <c r="AV93" s="846"/>
      <c r="AW93" s="846"/>
      <c r="AX93" s="846"/>
      <c r="AY93" s="846"/>
      <c r="AZ93" s="346"/>
      <c r="BA93" s="558"/>
      <c r="BB93" s="557"/>
      <c r="BC93" s="415"/>
      <c r="BD93" s="408"/>
      <c r="BE93" s="408"/>
      <c r="BF93" s="408"/>
      <c r="BG93" s="419"/>
      <c r="BH93" s="415"/>
      <c r="BI93" s="408"/>
      <c r="BJ93" s="408"/>
      <c r="BK93" s="408"/>
      <c r="BL93" s="419"/>
      <c r="BM93" s="415"/>
      <c r="BN93" s="408"/>
      <c r="BO93" s="408"/>
      <c r="BP93" s="408"/>
      <c r="BQ93" s="419"/>
      <c r="BR93" s="415"/>
      <c r="BS93" s="408"/>
      <c r="BT93" s="408"/>
      <c r="BU93" s="408"/>
      <c r="BV93" s="408"/>
      <c r="BW93" s="408"/>
      <c r="BX93" s="408"/>
      <c r="BY93" s="409"/>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439" customFormat="true" ht="15" customHeight="true" x14ac:dyDescent="0.2">
      <c r="A94" s="79"/>
      <c r="B94" s="139"/>
      <c r="C94" s="162"/>
      <c r="D94" s="160"/>
      <c r="E94" s="160"/>
      <c r="F94" s="160"/>
      <c r="G94" s="149"/>
      <c r="H94" s="152"/>
      <c r="I94" s="160"/>
      <c r="J94" s="160"/>
      <c r="K94" s="160"/>
      <c r="L94" s="155"/>
      <c r="M94" s="162"/>
      <c r="N94" s="160"/>
      <c r="O94" s="160"/>
      <c r="P94" s="160"/>
      <c r="Q94" s="149"/>
      <c r="R94" s="152"/>
      <c r="S94" s="160"/>
      <c r="T94" s="160"/>
      <c r="U94" s="160"/>
      <c r="V94" s="160"/>
      <c r="W94" s="160"/>
      <c r="X94" s="160"/>
      <c r="Y94" s="155"/>
      <c r="Z94" s="846"/>
      <c r="AA94" s="846"/>
      <c r="AB94" s="846"/>
      <c r="AC94" s="846"/>
      <c r="AD94" s="846"/>
      <c r="AE94" s="846"/>
      <c r="AF94" s="846"/>
      <c r="AG94" s="846"/>
      <c r="AH94" s="846"/>
      <c r="AI94" s="846"/>
      <c r="AJ94" s="846"/>
      <c r="AK94" s="846"/>
      <c r="AL94" s="846"/>
      <c r="AM94" s="846"/>
      <c r="AN94" s="846"/>
      <c r="AO94" s="846"/>
      <c r="AP94" s="846"/>
      <c r="AQ94" s="846"/>
      <c r="AR94" s="846"/>
      <c r="AS94" s="846"/>
      <c r="AT94" s="846"/>
      <c r="AU94" s="846"/>
      <c r="AV94" s="846"/>
      <c r="AW94" s="846"/>
      <c r="AX94" s="846"/>
      <c r="AY94" s="846"/>
      <c r="AZ94" s="346"/>
      <c r="BA94" s="558"/>
      <c r="BB94" s="557"/>
      <c r="BC94" s="415"/>
      <c r="BD94" s="408"/>
      <c r="BE94" s="408"/>
      <c r="BF94" s="408"/>
      <c r="BG94" s="419"/>
      <c r="BH94" s="415"/>
      <c r="BI94" s="408"/>
      <c r="BJ94" s="408"/>
      <c r="BK94" s="408"/>
      <c r="BL94" s="419"/>
      <c r="BM94" s="415"/>
      <c r="BN94" s="408"/>
      <c r="BO94" s="408"/>
      <c r="BP94" s="408"/>
      <c r="BQ94" s="419"/>
      <c r="BR94" s="415"/>
      <c r="BS94" s="408"/>
      <c r="BT94" s="408"/>
      <c r="BU94" s="408"/>
      <c r="BV94" s="408"/>
      <c r="BW94" s="408"/>
      <c r="BX94" s="408"/>
      <c r="BY94" s="409"/>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439" customFormat="true" ht="15" customHeight="true" x14ac:dyDescent="0.2">
      <c r="A95" s="146"/>
      <c r="B95" s="138"/>
      <c r="C95" s="104"/>
      <c r="D95" s="103"/>
      <c r="E95" s="103"/>
      <c r="F95" s="103"/>
      <c r="G95" s="102"/>
      <c r="H95" s="101"/>
      <c r="I95" s="103"/>
      <c r="J95" s="103"/>
      <c r="K95" s="103"/>
      <c r="L95" s="100"/>
      <c r="M95" s="104"/>
      <c r="N95" s="103"/>
      <c r="O95" s="103"/>
      <c r="P95" s="103"/>
      <c r="Q95" s="102"/>
      <c r="R95" s="101"/>
      <c r="S95" s="103"/>
      <c r="T95" s="103"/>
      <c r="U95" s="103"/>
      <c r="V95" s="103"/>
      <c r="W95" s="103"/>
      <c r="X95" s="103"/>
      <c r="Y95" s="100"/>
      <c r="Z95" s="846"/>
      <c r="AA95" s="846"/>
      <c r="AB95" s="846"/>
      <c r="AC95" s="846"/>
      <c r="AD95" s="846"/>
      <c r="AE95" s="846"/>
      <c r="AF95" s="846"/>
      <c r="AG95" s="846"/>
      <c r="AH95" s="846"/>
      <c r="AI95" s="846"/>
      <c r="AJ95" s="846"/>
      <c r="AK95" s="846"/>
      <c r="AL95" s="846"/>
      <c r="AM95" s="846"/>
      <c r="AN95" s="846"/>
      <c r="AO95" s="846"/>
      <c r="AP95" s="846"/>
      <c r="AQ95" s="846"/>
      <c r="AR95" s="846"/>
      <c r="AS95" s="846"/>
      <c r="AT95" s="846"/>
      <c r="AU95" s="846"/>
      <c r="AV95" s="846"/>
      <c r="AW95" s="846"/>
      <c r="AX95" s="846"/>
      <c r="AY95" s="846"/>
      <c r="AZ95" s="346"/>
      <c r="BA95" s="558"/>
      <c r="BB95" s="557"/>
      <c r="BC95" s="415"/>
      <c r="BD95" s="408"/>
      <c r="BE95" s="408"/>
      <c r="BF95" s="408"/>
      <c r="BG95" s="419"/>
      <c r="BH95" s="415"/>
      <c r="BI95" s="408"/>
      <c r="BJ95" s="408"/>
      <c r="BK95" s="408"/>
      <c r="BL95" s="419"/>
      <c r="BM95" s="415"/>
      <c r="BN95" s="408"/>
      <c r="BO95" s="408"/>
      <c r="BP95" s="408"/>
      <c r="BQ95" s="419"/>
      <c r="BR95" s="415"/>
      <c r="BS95" s="408"/>
      <c r="BT95" s="408"/>
      <c r="BU95" s="408"/>
      <c r="BV95" s="408"/>
      <c r="BW95" s="408"/>
      <c r="BX95" s="408"/>
      <c r="BY95" s="409"/>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318" customFormat="true" ht="15" customHeight="true" x14ac:dyDescent="0.2">
      <c r="A96" s="79"/>
      <c r="B96" s="138"/>
      <c r="C96" s="104"/>
      <c r="D96" s="103"/>
      <c r="E96" s="103"/>
      <c r="F96" s="103"/>
      <c r="G96" s="102"/>
      <c r="H96" s="101"/>
      <c r="I96" s="103"/>
      <c r="J96" s="103"/>
      <c r="K96" s="103"/>
      <c r="L96" s="100"/>
      <c r="M96" s="104"/>
      <c r="N96" s="103"/>
      <c r="O96" s="103"/>
      <c r="P96" s="103"/>
      <c r="Q96" s="102"/>
      <c r="R96" s="101"/>
      <c r="S96" s="103"/>
      <c r="T96" s="103"/>
      <c r="U96" s="103"/>
      <c r="V96" s="103"/>
      <c r="W96" s="103"/>
      <c r="X96" s="103"/>
      <c r="Y96" s="100"/>
      <c r="Z96" s="846"/>
      <c r="AA96" s="846"/>
      <c r="AB96" s="846"/>
      <c r="AC96" s="846"/>
      <c r="AD96" s="846"/>
      <c r="AE96" s="846"/>
      <c r="AF96" s="846"/>
      <c r="AG96" s="846"/>
      <c r="AH96" s="846"/>
      <c r="AI96" s="846"/>
      <c r="AJ96" s="846"/>
      <c r="AK96" s="846"/>
      <c r="AL96" s="846"/>
      <c r="AM96" s="846"/>
      <c r="AN96" s="846"/>
      <c r="AO96" s="846"/>
      <c r="AP96" s="846"/>
      <c r="AQ96" s="846"/>
      <c r="AR96" s="846"/>
      <c r="AS96" s="846"/>
      <c r="AT96" s="846"/>
      <c r="AU96" s="846"/>
      <c r="AV96" s="846"/>
      <c r="AW96" s="846"/>
      <c r="AX96" s="846"/>
      <c r="AY96" s="846"/>
      <c r="AZ96" s="346"/>
      <c r="BA96" s="558"/>
      <c r="BB96" s="557"/>
      <c r="BC96" s="415"/>
      <c r="BD96" s="408"/>
      <c r="BE96" s="408"/>
      <c r="BF96" s="408"/>
      <c r="BG96" s="419"/>
      <c r="BH96" s="415"/>
      <c r="BI96" s="408"/>
      <c r="BJ96" s="408"/>
      <c r="BK96" s="408"/>
      <c r="BL96" s="419"/>
      <c r="BM96" s="415"/>
      <c r="BN96" s="408"/>
      <c r="BO96" s="408"/>
      <c r="BP96" s="408"/>
      <c r="BQ96" s="419"/>
      <c r="BR96" s="415"/>
      <c r="BS96" s="408"/>
      <c r="BT96" s="408"/>
      <c r="BU96" s="408"/>
      <c r="BV96" s="408"/>
      <c r="BW96" s="408"/>
      <c r="BX96" s="408"/>
      <c r="BY96" s="409"/>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318" customFormat="true" ht="15" customHeight="true" x14ac:dyDescent="0.2">
      <c r="A97" s="146"/>
      <c r="B97" s="138"/>
      <c r="C97" s="104"/>
      <c r="D97" s="103"/>
      <c r="E97" s="103"/>
      <c r="F97" s="103"/>
      <c r="G97" s="102"/>
      <c r="H97" s="101"/>
      <c r="I97" s="103"/>
      <c r="J97" s="103"/>
      <c r="K97" s="103"/>
      <c r="L97" s="100"/>
      <c r="M97" s="104"/>
      <c r="N97" s="103"/>
      <c r="O97" s="103"/>
      <c r="P97" s="103"/>
      <c r="Q97" s="102"/>
      <c r="R97" s="101"/>
      <c r="S97" s="103"/>
      <c r="T97" s="103"/>
      <c r="U97" s="103"/>
      <c r="V97" s="103"/>
      <c r="W97" s="103"/>
      <c r="X97" s="103"/>
      <c r="Y97" s="100"/>
      <c r="Z97" s="846"/>
      <c r="AA97" s="846"/>
      <c r="AB97" s="846"/>
      <c r="AC97" s="846"/>
      <c r="AD97" s="846"/>
      <c r="AE97" s="846"/>
      <c r="AF97" s="846"/>
      <c r="AG97" s="846"/>
      <c r="AH97" s="846"/>
      <c r="AI97" s="846"/>
      <c r="AJ97" s="846"/>
      <c r="AK97" s="846"/>
      <c r="AL97" s="846"/>
      <c r="AM97" s="846"/>
      <c r="AN97" s="846"/>
      <c r="AO97" s="846"/>
      <c r="AP97" s="846"/>
      <c r="AQ97" s="846"/>
      <c r="AR97" s="846"/>
      <c r="AS97" s="846"/>
      <c r="AT97" s="846"/>
      <c r="AU97" s="846"/>
      <c r="AV97" s="846"/>
      <c r="AW97" s="846"/>
      <c r="AX97" s="846"/>
      <c r="AY97" s="846"/>
      <c r="AZ97" s="346"/>
      <c r="BA97" s="558"/>
      <c r="BB97" s="557"/>
      <c r="BC97" s="415"/>
      <c r="BD97" s="408"/>
      <c r="BE97" s="408"/>
      <c r="BF97" s="408"/>
      <c r="BG97" s="419"/>
      <c r="BH97" s="415"/>
      <c r="BI97" s="408"/>
      <c r="BJ97" s="408"/>
      <c r="BK97" s="408"/>
      <c r="BL97" s="419"/>
      <c r="BM97" s="415"/>
      <c r="BN97" s="408"/>
      <c r="BO97" s="408"/>
      <c r="BP97" s="408"/>
      <c r="BQ97" s="419"/>
      <c r="BR97" s="415"/>
      <c r="BS97" s="408"/>
      <c r="BT97" s="408"/>
      <c r="BU97" s="408"/>
      <c r="BV97" s="408"/>
      <c r="BW97" s="408"/>
      <c r="BX97" s="408"/>
      <c r="BY97" s="409"/>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318" customFormat="true" ht="15" customHeight="true" x14ac:dyDescent="0.2">
      <c r="A98" s="79"/>
      <c r="B98" s="138"/>
      <c r="C98" s="104"/>
      <c r="D98" s="103"/>
      <c r="E98" s="103"/>
      <c r="F98" s="103"/>
      <c r="G98" s="102"/>
      <c r="H98" s="101"/>
      <c r="I98" s="103"/>
      <c r="J98" s="103"/>
      <c r="K98" s="103"/>
      <c r="L98" s="100"/>
      <c r="M98" s="104"/>
      <c r="N98" s="103"/>
      <c r="O98" s="103"/>
      <c r="P98" s="103"/>
      <c r="Q98" s="102"/>
      <c r="R98" s="101"/>
      <c r="S98" s="103"/>
      <c r="T98" s="103"/>
      <c r="U98" s="103"/>
      <c r="V98" s="103"/>
      <c r="W98" s="103"/>
      <c r="X98" s="103"/>
      <c r="Y98" s="100"/>
      <c r="Z98" s="846"/>
      <c r="AA98" s="846"/>
      <c r="AB98" s="846"/>
      <c r="AC98" s="846"/>
      <c r="AD98" s="846"/>
      <c r="AE98" s="846"/>
      <c r="AF98" s="846"/>
      <c r="AG98" s="846"/>
      <c r="AH98" s="846"/>
      <c r="AI98" s="846"/>
      <c r="AJ98" s="846"/>
      <c r="AK98" s="846"/>
      <c r="AL98" s="846"/>
      <c r="AM98" s="846"/>
      <c r="AN98" s="846"/>
      <c r="AO98" s="846"/>
      <c r="AP98" s="846"/>
      <c r="AQ98" s="846"/>
      <c r="AR98" s="846"/>
      <c r="AS98" s="846"/>
      <c r="AT98" s="846"/>
      <c r="AU98" s="846"/>
      <c r="AV98" s="846"/>
      <c r="AW98" s="846"/>
      <c r="AX98" s="846"/>
      <c r="AY98" s="846"/>
      <c r="AZ98" s="346"/>
      <c r="BA98" s="558"/>
      <c r="BB98" s="557"/>
      <c r="BC98" s="415"/>
      <c r="BD98" s="408"/>
      <c r="BE98" s="408"/>
      <c r="BF98" s="408"/>
      <c r="BG98" s="419"/>
      <c r="BH98" s="415"/>
      <c r="BI98" s="408"/>
      <c r="BJ98" s="408"/>
      <c r="BK98" s="408"/>
      <c r="BL98" s="419"/>
      <c r="BM98" s="415"/>
      <c r="BN98" s="408"/>
      <c r="BO98" s="408"/>
      <c r="BP98" s="408"/>
      <c r="BQ98" s="419"/>
      <c r="BR98" s="415"/>
      <c r="BS98" s="408"/>
      <c r="BT98" s="408"/>
      <c r="BU98" s="408"/>
      <c r="BV98" s="408"/>
      <c r="BW98" s="408"/>
      <c r="BX98" s="408"/>
      <c r="BY98" s="409"/>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318" customFormat="true" ht="15" customHeight="true" x14ac:dyDescent="0.2">
      <c r="A99" s="79"/>
      <c r="B99" s="138"/>
      <c r="C99" s="104"/>
      <c r="D99" s="103"/>
      <c r="E99" s="103"/>
      <c r="F99" s="103"/>
      <c r="G99" s="102"/>
      <c r="H99" s="101"/>
      <c r="I99" s="103"/>
      <c r="J99" s="103"/>
      <c r="K99" s="103"/>
      <c r="L99" s="100"/>
      <c r="M99" s="104"/>
      <c r="N99" s="103"/>
      <c r="O99" s="103"/>
      <c r="P99" s="103"/>
      <c r="Q99" s="102"/>
      <c r="R99" s="101"/>
      <c r="S99" s="103"/>
      <c r="T99" s="103"/>
      <c r="U99" s="103"/>
      <c r="V99" s="103"/>
      <c r="W99" s="103"/>
      <c r="X99" s="103"/>
      <c r="Y99" s="100"/>
      <c r="Z99" s="846"/>
      <c r="AA99" s="846"/>
      <c r="AB99" s="846"/>
      <c r="AC99" s="846"/>
      <c r="AD99" s="846"/>
      <c r="AE99" s="846"/>
      <c r="AF99" s="846"/>
      <c r="AG99" s="846"/>
      <c r="AH99" s="846"/>
      <c r="AI99" s="846"/>
      <c r="AJ99" s="846"/>
      <c r="AK99" s="846"/>
      <c r="AL99" s="846"/>
      <c r="AM99" s="846"/>
      <c r="AN99" s="846"/>
      <c r="AO99" s="846"/>
      <c r="AP99" s="846"/>
      <c r="AQ99" s="846"/>
      <c r="AR99" s="846"/>
      <c r="AS99" s="846"/>
      <c r="AT99" s="846"/>
      <c r="AU99" s="846"/>
      <c r="AV99" s="846"/>
      <c r="AW99" s="846"/>
      <c r="AX99" s="846"/>
      <c r="AY99" s="846"/>
      <c r="AZ99" s="346"/>
      <c r="BA99" s="558"/>
      <c r="BB99" s="557"/>
      <c r="BC99" s="415"/>
      <c r="BD99" s="408"/>
      <c r="BE99" s="408"/>
      <c r="BF99" s="408"/>
      <c r="BG99" s="419"/>
      <c r="BH99" s="415"/>
      <c r="BI99" s="408"/>
      <c r="BJ99" s="408"/>
      <c r="BK99" s="408"/>
      <c r="BL99" s="419"/>
      <c r="BM99" s="415"/>
      <c r="BN99" s="408"/>
      <c r="BO99" s="408"/>
      <c r="BP99" s="408"/>
      <c r="BQ99" s="419"/>
      <c r="BR99" s="415"/>
      <c r="BS99" s="408"/>
      <c r="BT99" s="408"/>
      <c r="BU99" s="408"/>
      <c r="BV99" s="408"/>
      <c r="BW99" s="408"/>
      <c r="BX99" s="408"/>
      <c r="BY99" s="409"/>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318" customFormat="true" ht="15" customHeight="true" x14ac:dyDescent="0.2">
      <c r="A100" s="79"/>
      <c r="B100" s="138"/>
      <c r="C100" s="104"/>
      <c r="D100" s="103"/>
      <c r="E100" s="103"/>
      <c r="F100" s="103"/>
      <c r="G100" s="102"/>
      <c r="H100" s="101"/>
      <c r="I100" s="103"/>
      <c r="J100" s="103"/>
      <c r="K100" s="103"/>
      <c r="L100" s="100"/>
      <c r="M100" s="104"/>
      <c r="N100" s="103"/>
      <c r="O100" s="103"/>
      <c r="P100" s="103"/>
      <c r="Q100" s="102"/>
      <c r="R100" s="101"/>
      <c r="S100" s="103"/>
      <c r="T100" s="103"/>
      <c r="U100" s="103"/>
      <c r="V100" s="103"/>
      <c r="W100" s="103"/>
      <c r="X100" s="103"/>
      <c r="Y100" s="100"/>
      <c r="Z100" s="846"/>
      <c r="AA100" s="846"/>
      <c r="AB100" s="846"/>
      <c r="AC100" s="846"/>
      <c r="AD100" s="846"/>
      <c r="AE100" s="846"/>
      <c r="AF100" s="846"/>
      <c r="AG100" s="846"/>
      <c r="AH100" s="846"/>
      <c r="AI100" s="846"/>
      <c r="AJ100" s="846"/>
      <c r="AK100" s="846"/>
      <c r="AL100" s="846"/>
      <c r="AM100" s="846"/>
      <c r="AN100" s="846"/>
      <c r="AO100" s="846"/>
      <c r="AP100" s="846"/>
      <c r="AQ100" s="846"/>
      <c r="AR100" s="846"/>
      <c r="AS100" s="846"/>
      <c r="AT100" s="846"/>
      <c r="AU100" s="846"/>
      <c r="AV100" s="846"/>
      <c r="AW100" s="846"/>
      <c r="AX100" s="846"/>
      <c r="AY100" s="846"/>
      <c r="AZ100" s="346"/>
      <c r="BA100" s="558"/>
      <c r="BB100" s="557"/>
      <c r="BC100" s="415"/>
      <c r="BD100" s="408"/>
      <c r="BE100" s="408"/>
      <c r="BF100" s="408"/>
      <c r="BG100" s="419"/>
      <c r="BH100" s="415"/>
      <c r="BI100" s="408"/>
      <c r="BJ100" s="408"/>
      <c r="BK100" s="408"/>
      <c r="BL100" s="419"/>
      <c r="BM100" s="415"/>
      <c r="BN100" s="408"/>
      <c r="BO100" s="408"/>
      <c r="BP100" s="408"/>
      <c r="BQ100" s="419"/>
      <c r="BR100" s="415"/>
      <c r="BS100" s="408"/>
      <c r="BT100" s="408"/>
      <c r="BU100" s="408"/>
      <c r="BV100" s="408"/>
      <c r="BW100" s="408"/>
      <c r="BX100" s="408"/>
      <c r="BY100" s="409"/>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318" customFormat="true" ht="15" customHeight="true" x14ac:dyDescent="0.2">
      <c r="A101" s="146"/>
      <c r="B101" s="138"/>
      <c r="C101" s="104"/>
      <c r="D101" s="103"/>
      <c r="E101" s="103"/>
      <c r="F101" s="103"/>
      <c r="G101" s="102"/>
      <c r="H101" s="101"/>
      <c r="I101" s="103"/>
      <c r="J101" s="103"/>
      <c r="K101" s="103"/>
      <c r="L101" s="100"/>
      <c r="M101" s="104"/>
      <c r="N101" s="103"/>
      <c r="O101" s="103"/>
      <c r="P101" s="103"/>
      <c r="Q101" s="102"/>
      <c r="R101" s="101"/>
      <c r="S101" s="103"/>
      <c r="T101" s="103"/>
      <c r="U101" s="103"/>
      <c r="V101" s="103"/>
      <c r="W101" s="103"/>
      <c r="X101" s="103"/>
      <c r="Y101" s="100"/>
      <c r="Z101" s="846"/>
      <c r="AA101" s="846"/>
      <c r="AB101" s="846"/>
      <c r="AC101" s="846"/>
      <c r="AD101" s="846"/>
      <c r="AE101" s="846"/>
      <c r="AF101" s="846"/>
      <c r="AG101" s="846"/>
      <c r="AH101" s="846"/>
      <c r="AI101" s="846"/>
      <c r="AJ101" s="846"/>
      <c r="AK101" s="846"/>
      <c r="AL101" s="846"/>
      <c r="AM101" s="846"/>
      <c r="AN101" s="846"/>
      <c r="AO101" s="846"/>
      <c r="AP101" s="846"/>
      <c r="AQ101" s="846"/>
      <c r="AR101" s="846"/>
      <c r="AS101" s="846"/>
      <c r="AT101" s="846"/>
      <c r="AU101" s="846"/>
      <c r="AV101" s="846"/>
      <c r="AW101" s="846"/>
      <c r="AX101" s="846"/>
      <c r="AY101" s="846"/>
      <c r="AZ101" s="346"/>
      <c r="BA101" s="558"/>
      <c r="BB101" s="557"/>
      <c r="BC101" s="415"/>
      <c r="BD101" s="408"/>
      <c r="BE101" s="408"/>
      <c r="BF101" s="408"/>
      <c r="BG101" s="419"/>
      <c r="BH101" s="415"/>
      <c r="BI101" s="408"/>
      <c r="BJ101" s="408"/>
      <c r="BK101" s="408"/>
      <c r="BL101" s="419"/>
      <c r="BM101" s="415"/>
      <c r="BN101" s="408"/>
      <c r="BO101" s="408"/>
      <c r="BP101" s="408"/>
      <c r="BQ101" s="419"/>
      <c r="BR101" s="415"/>
      <c r="BS101" s="408"/>
      <c r="BT101" s="408"/>
      <c r="BU101" s="408"/>
      <c r="BV101" s="408"/>
      <c r="BW101" s="408"/>
      <c r="BX101" s="408"/>
      <c r="BY101" s="409"/>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318" customFormat="true" ht="15" customHeight="true" x14ac:dyDescent="0.2">
      <c r="A102" s="79"/>
      <c r="B102" s="138"/>
      <c r="C102" s="104"/>
      <c r="D102" s="103"/>
      <c r="E102" s="103"/>
      <c r="F102" s="103"/>
      <c r="G102" s="102"/>
      <c r="H102" s="101"/>
      <c r="I102" s="103"/>
      <c r="J102" s="103"/>
      <c r="K102" s="103"/>
      <c r="L102" s="100"/>
      <c r="M102" s="104"/>
      <c r="N102" s="103"/>
      <c r="O102" s="103"/>
      <c r="P102" s="103"/>
      <c r="Q102" s="102"/>
      <c r="R102" s="101"/>
      <c r="S102" s="103"/>
      <c r="T102" s="103"/>
      <c r="U102" s="103"/>
      <c r="V102" s="103"/>
      <c r="W102" s="103"/>
      <c r="X102" s="103"/>
      <c r="Y102" s="100"/>
      <c r="Z102" s="846"/>
      <c r="AA102" s="846"/>
      <c r="AB102" s="846"/>
      <c r="AC102" s="846"/>
      <c r="AD102" s="846"/>
      <c r="AE102" s="846"/>
      <c r="AF102" s="846"/>
      <c r="AG102" s="846"/>
      <c r="AH102" s="846"/>
      <c r="AI102" s="846"/>
      <c r="AJ102" s="846"/>
      <c r="AK102" s="846"/>
      <c r="AL102" s="846"/>
      <c r="AM102" s="846"/>
      <c r="AN102" s="846"/>
      <c r="AO102" s="846"/>
      <c r="AP102" s="846"/>
      <c r="AQ102" s="846"/>
      <c r="AR102" s="846"/>
      <c r="AS102" s="846"/>
      <c r="AT102" s="846"/>
      <c r="AU102" s="846"/>
      <c r="AV102" s="846"/>
      <c r="AW102" s="846"/>
      <c r="AX102" s="846"/>
      <c r="AY102" s="846"/>
      <c r="AZ102" s="346"/>
      <c r="BA102" s="558"/>
      <c r="BB102" s="557"/>
      <c r="BC102" s="415"/>
      <c r="BD102" s="408"/>
      <c r="BE102" s="408"/>
      <c r="BF102" s="408"/>
      <c r="BG102" s="419"/>
      <c r="BH102" s="415"/>
      <c r="BI102" s="408"/>
      <c r="BJ102" s="408"/>
      <c r="BK102" s="408"/>
      <c r="BL102" s="419"/>
      <c r="BM102" s="415"/>
      <c r="BN102" s="408"/>
      <c r="BO102" s="408"/>
      <c r="BP102" s="408"/>
      <c r="BQ102" s="419"/>
      <c r="BR102" s="415"/>
      <c r="BS102" s="408"/>
      <c r="BT102" s="408"/>
      <c r="BU102" s="408"/>
      <c r="BV102" s="408"/>
      <c r="BW102" s="408"/>
      <c r="BX102" s="408"/>
      <c r="BY102" s="409"/>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318" customFormat="true" ht="15" customHeight="true" x14ac:dyDescent="0.2">
      <c r="A103" s="79"/>
      <c r="B103" s="138"/>
      <c r="C103" s="104"/>
      <c r="D103" s="103"/>
      <c r="E103" s="103"/>
      <c r="F103" s="103"/>
      <c r="G103" s="102"/>
      <c r="H103" s="101"/>
      <c r="I103" s="103"/>
      <c r="J103" s="103"/>
      <c r="K103" s="103"/>
      <c r="L103" s="100"/>
      <c r="M103" s="104"/>
      <c r="N103" s="103"/>
      <c r="O103" s="103"/>
      <c r="P103" s="103"/>
      <c r="Q103" s="102"/>
      <c r="R103" s="101"/>
      <c r="S103" s="103"/>
      <c r="T103" s="103"/>
      <c r="U103" s="103"/>
      <c r="V103" s="103"/>
      <c r="W103" s="103"/>
      <c r="X103" s="103"/>
      <c r="Y103" s="100"/>
      <c r="Z103" s="846"/>
      <c r="AA103" s="846"/>
      <c r="AB103" s="846"/>
      <c r="AC103" s="846"/>
      <c r="AD103" s="846"/>
      <c r="AE103" s="846"/>
      <c r="AF103" s="846"/>
      <c r="AG103" s="846"/>
      <c r="AH103" s="846"/>
      <c r="AI103" s="846"/>
      <c r="AJ103" s="846"/>
      <c r="AK103" s="846"/>
      <c r="AL103" s="846"/>
      <c r="AM103" s="846"/>
      <c r="AN103" s="846"/>
      <c r="AO103" s="846"/>
      <c r="AP103" s="846"/>
      <c r="AQ103" s="846"/>
      <c r="AR103" s="846"/>
      <c r="AS103" s="846"/>
      <c r="AT103" s="846"/>
      <c r="AU103" s="846"/>
      <c r="AV103" s="846"/>
      <c r="AW103" s="846"/>
      <c r="AX103" s="846"/>
      <c r="AY103" s="846"/>
      <c r="AZ103" s="346"/>
      <c r="BA103" s="558"/>
      <c r="BB103" s="557"/>
      <c r="BC103" s="415"/>
      <c r="BD103" s="408"/>
      <c r="BE103" s="408"/>
      <c r="BF103" s="408"/>
      <c r="BG103" s="419"/>
      <c r="BH103" s="415"/>
      <c r="BI103" s="408"/>
      <c r="BJ103" s="408"/>
      <c r="BK103" s="408"/>
      <c r="BL103" s="419"/>
      <c r="BM103" s="415"/>
      <c r="BN103" s="408"/>
      <c r="BO103" s="408"/>
      <c r="BP103" s="408"/>
      <c r="BQ103" s="419"/>
      <c r="BR103" s="415"/>
      <c r="BS103" s="408"/>
      <c r="BT103" s="408"/>
      <c r="BU103" s="408"/>
      <c r="BV103" s="408"/>
      <c r="BW103" s="408"/>
      <c r="BX103" s="408"/>
      <c r="BY103" s="409"/>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318" customFormat="true" ht="15" customHeight="true" x14ac:dyDescent="0.2">
      <c r="A104" s="79"/>
      <c r="B104" s="138"/>
      <c r="C104" s="104"/>
      <c r="D104" s="103"/>
      <c r="E104" s="103"/>
      <c r="F104" s="103"/>
      <c r="G104" s="102"/>
      <c r="H104" s="101"/>
      <c r="I104" s="103"/>
      <c r="J104" s="103"/>
      <c r="K104" s="103"/>
      <c r="L104" s="100"/>
      <c r="M104" s="104"/>
      <c r="N104" s="103"/>
      <c r="O104" s="103"/>
      <c r="P104" s="103"/>
      <c r="Q104" s="102"/>
      <c r="R104" s="101"/>
      <c r="S104" s="103"/>
      <c r="T104" s="103"/>
      <c r="U104" s="103"/>
      <c r="V104" s="103"/>
      <c r="W104" s="103"/>
      <c r="X104" s="103"/>
      <c r="Y104" s="100"/>
      <c r="Z104" s="846"/>
      <c r="AA104" s="846"/>
      <c r="AB104" s="846"/>
      <c r="AC104" s="846"/>
      <c r="AD104" s="846"/>
      <c r="AE104" s="846"/>
      <c r="AF104" s="846"/>
      <c r="AG104" s="846"/>
      <c r="AH104" s="846"/>
      <c r="AI104" s="846"/>
      <c r="AJ104" s="846"/>
      <c r="AK104" s="846"/>
      <c r="AL104" s="846"/>
      <c r="AM104" s="846"/>
      <c r="AN104" s="846"/>
      <c r="AO104" s="846"/>
      <c r="AP104" s="846"/>
      <c r="AQ104" s="846"/>
      <c r="AR104" s="846"/>
      <c r="AS104" s="846"/>
      <c r="AT104" s="846"/>
      <c r="AU104" s="846"/>
      <c r="AV104" s="846"/>
      <c r="AW104" s="846"/>
      <c r="AX104" s="846"/>
      <c r="AY104" s="846"/>
      <c r="AZ104" s="346"/>
      <c r="BA104" s="558"/>
      <c r="BB104" s="557"/>
      <c r="BC104" s="415"/>
      <c r="BD104" s="408"/>
      <c r="BE104" s="408"/>
      <c r="BF104" s="408"/>
      <c r="BG104" s="419"/>
      <c r="BH104" s="415"/>
      <c r="BI104" s="408"/>
      <c r="BJ104" s="408"/>
      <c r="BK104" s="408"/>
      <c r="BL104" s="419"/>
      <c r="BM104" s="415"/>
      <c r="BN104" s="408"/>
      <c r="BO104" s="408"/>
      <c r="BP104" s="408"/>
      <c r="BQ104" s="419"/>
      <c r="BR104" s="415"/>
      <c r="BS104" s="408"/>
      <c r="BT104" s="408"/>
      <c r="BU104" s="408"/>
      <c r="BV104" s="408"/>
      <c r="BW104" s="408"/>
      <c r="BX104" s="408"/>
      <c r="BY104" s="409"/>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318" customFormat="true" ht="15" customHeight="true" x14ac:dyDescent="0.2">
      <c r="A105" s="143"/>
      <c r="B105" s="137"/>
      <c r="C105" s="99"/>
      <c r="D105" s="98"/>
      <c r="E105" s="98"/>
      <c r="F105" s="98"/>
      <c r="G105" s="97"/>
      <c r="H105" s="96"/>
      <c r="I105" s="98"/>
      <c r="J105" s="98"/>
      <c r="K105" s="98"/>
      <c r="L105" s="95"/>
      <c r="M105" s="99"/>
      <c r="N105" s="98"/>
      <c r="O105" s="98"/>
      <c r="P105" s="98"/>
      <c r="Q105" s="97"/>
      <c r="R105" s="96"/>
      <c r="S105" s="98"/>
      <c r="T105" s="98"/>
      <c r="U105" s="98"/>
      <c r="V105" s="98"/>
      <c r="W105" s="98"/>
      <c r="X105" s="98"/>
      <c r="Y105" s="95"/>
      <c r="Z105" s="846"/>
      <c r="AA105" s="846"/>
      <c r="AB105" s="846"/>
      <c r="AC105" s="846"/>
      <c r="AD105" s="846"/>
      <c r="AE105" s="846"/>
      <c r="AF105" s="846"/>
      <c r="AG105" s="846"/>
      <c r="AH105" s="846"/>
      <c r="AI105" s="846"/>
      <c r="AJ105" s="846"/>
      <c r="AK105" s="846"/>
      <c r="AL105" s="846"/>
      <c r="AM105" s="846"/>
      <c r="AN105" s="846"/>
      <c r="AO105" s="846"/>
      <c r="AP105" s="846"/>
      <c r="AQ105" s="846"/>
      <c r="AR105" s="846"/>
      <c r="AS105" s="846"/>
      <c r="AT105" s="846"/>
      <c r="AU105" s="846"/>
      <c r="AV105" s="846"/>
      <c r="AW105" s="846"/>
      <c r="AX105" s="846"/>
      <c r="AY105" s="846"/>
      <c r="AZ105" s="346"/>
      <c r="BA105" s="558"/>
      <c r="BB105" s="557"/>
      <c r="BC105" s="418"/>
      <c r="BD105" s="417"/>
      <c r="BE105" s="417"/>
      <c r="BF105" s="417"/>
      <c r="BG105" s="421"/>
      <c r="BH105" s="418"/>
      <c r="BI105" s="417"/>
      <c r="BJ105" s="417"/>
      <c r="BK105" s="417"/>
      <c r="BL105" s="421"/>
      <c r="BM105" s="418"/>
      <c r="BN105" s="417"/>
      <c r="BO105" s="417"/>
      <c r="BP105" s="417"/>
      <c r="BQ105" s="421"/>
      <c r="BR105" s="418"/>
      <c r="BS105" s="417"/>
      <c r="BT105" s="417"/>
      <c r="BU105" s="417"/>
      <c r="BV105" s="417"/>
      <c r="BW105" s="417"/>
      <c r="BX105" s="417"/>
      <c r="BY105" s="420"/>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318" customFormat="true" ht="250.15" customHeight="true" x14ac:dyDescent="0.2">
      <c r="A106" s="440"/>
      <c r="B106" s="174"/>
      <c r="C106" s="173"/>
      <c r="D106" s="173"/>
      <c r="E106" s="173"/>
      <c r="F106" s="173"/>
      <c r="G106" s="173"/>
      <c r="H106" s="173"/>
      <c r="I106" s="173"/>
      <c r="J106" s="173"/>
      <c r="K106" s="173"/>
      <c r="L106" s="173"/>
      <c r="M106" s="173"/>
      <c r="N106" s="173"/>
      <c r="O106" s="173"/>
      <c r="P106" s="173"/>
      <c r="Q106" s="173"/>
      <c r="R106" s="173"/>
      <c r="S106" s="173"/>
      <c r="T106" s="173"/>
      <c r="U106" s="173"/>
      <c r="V106" s="173"/>
      <c r="W106" s="173"/>
      <c r="X106" s="173"/>
      <c r="Y106" s="173"/>
      <c r="Z106" s="346"/>
      <c r="AA106" s="346"/>
      <c r="AB106" s="346"/>
      <c r="AC106" s="346"/>
      <c r="AD106" s="346"/>
      <c r="AE106" s="346"/>
      <c r="AF106" s="346"/>
      <c r="AG106" s="346"/>
      <c r="AH106" s="346"/>
      <c r="AI106" s="346"/>
      <c r="AJ106" s="346"/>
      <c r="AK106" s="346"/>
      <c r="AL106" s="346"/>
      <c r="AM106" s="346"/>
      <c r="AN106" s="346"/>
      <c r="AO106" s="346"/>
      <c r="AP106" s="346"/>
      <c r="AQ106" s="346"/>
      <c r="AR106" s="346"/>
      <c r="AS106" s="346"/>
      <c r="AT106" s="346"/>
      <c r="AU106" s="346"/>
      <c r="AV106" s="346"/>
      <c r="AW106" s="346"/>
      <c r="AX106" s="346"/>
      <c r="AY106" s="346"/>
      <c r="AZ106" s="346"/>
      <c r="BA106" s="402"/>
      <c r="BB106" s="403"/>
      <c r="BC106" s="403"/>
      <c r="BD106" s="403"/>
      <c r="BE106" s="403"/>
      <c r="BF106" s="403"/>
      <c r="BG106" s="403"/>
      <c r="BH106" s="403"/>
      <c r="BI106" s="403"/>
      <c r="BJ106" s="403"/>
      <c r="BK106" s="403"/>
      <c r="BL106" s="403"/>
      <c r="BM106" s="403"/>
      <c r="BN106" s="403"/>
      <c r="BO106" s="403"/>
      <c r="BP106" s="403"/>
      <c r="BQ106" s="403"/>
      <c r="BR106" s="403"/>
      <c r="BS106" s="403"/>
      <c r="BT106" s="403"/>
      <c r="BU106" s="403"/>
      <c r="BV106" s="403"/>
      <c r="BW106" s="403"/>
      <c r="BX106" s="403"/>
      <c r="BY106" s="402"/>
      <c r="BZ106" s="345"/>
      <c r="CA106" s="345"/>
      <c r="CB106" s="345"/>
      <c r="CC106" s="345"/>
      <c r="CD106" s="345"/>
      <c r="CE106" s="345"/>
      <c r="CF106" s="345"/>
      <c r="CG106" s="345"/>
      <c r="CH106" s="345"/>
      <c r="CI106" s="345"/>
      <c r="CJ106" s="345"/>
      <c r="CK106" s="345"/>
      <c r="CL106" s="345"/>
      <c r="CM106" s="345"/>
      <c r="CN106" s="345"/>
      <c r="CO106" s="345"/>
      <c r="CP106" s="345"/>
      <c r="CQ106" s="345"/>
      <c r="CR106" s="345"/>
      <c r="CS106" s="345"/>
      <c r="CT106" s="345"/>
      <c r="CU106" s="345"/>
      <c r="CV106" s="345"/>
      <c r="CW106" s="345"/>
      <c r="CX106" s="345"/>
      <c r="CY106" s="345"/>
      <c r="CZ106" s="345"/>
    </row>
    <row r="107" s="298" customFormat="true" ht="18" customHeight="true" x14ac:dyDescent="0.2">
      <c r="A107" s="440"/>
      <c r="B107" s="299"/>
      <c r="C107" s="392"/>
      <c r="D107" s="392"/>
      <c r="E107" s="392"/>
      <c r="F107" s="392"/>
      <c r="G107" s="392"/>
      <c r="H107" s="392"/>
      <c r="I107" s="392"/>
      <c r="J107" s="392"/>
      <c r="K107" s="392"/>
      <c r="L107" s="392"/>
      <c r="M107" s="392"/>
      <c r="N107" s="392"/>
      <c r="O107" s="392"/>
      <c r="P107" s="392"/>
      <c r="Q107" s="392"/>
      <c r="R107" s="392"/>
      <c r="S107" s="392"/>
      <c r="T107" s="392"/>
      <c r="U107" s="392"/>
      <c r="V107" s="392"/>
      <c r="W107" s="392"/>
      <c r="X107" s="392"/>
      <c r="Y107" s="392"/>
      <c r="Z107" s="341"/>
      <c r="AA107" s="341"/>
      <c r="AB107" s="341"/>
      <c r="AC107" s="341"/>
      <c r="AD107" s="341"/>
      <c r="AE107" s="341"/>
      <c r="AF107" s="341"/>
      <c r="AG107" s="341"/>
      <c r="AH107" s="341"/>
      <c r="AI107" s="341"/>
      <c r="AJ107" s="341"/>
      <c r="AK107" s="341"/>
      <c r="AL107" s="341"/>
      <c r="AM107" s="341"/>
      <c r="AN107" s="341"/>
      <c r="AO107" s="341"/>
      <c r="AP107" s="341"/>
      <c r="AQ107" s="341"/>
      <c r="AR107" s="341"/>
      <c r="AS107" s="341"/>
      <c r="AT107" s="341"/>
      <c r="AU107" s="341"/>
      <c r="AV107" s="341"/>
      <c r="AW107" s="341"/>
      <c r="AX107" s="341"/>
      <c r="AY107" s="341"/>
      <c r="AZ107" s="341"/>
      <c r="BB107" s="321"/>
      <c r="BZ107" s="341"/>
      <c r="CA107" s="341"/>
      <c r="CB107" s="341"/>
      <c r="CC107" s="341"/>
      <c r="CD107" s="341"/>
      <c r="CE107" s="341"/>
      <c r="CF107" s="341"/>
      <c r="CG107" s="341"/>
      <c r="CH107" s="341"/>
      <c r="CI107" s="341"/>
      <c r="CJ107" s="341"/>
      <c r="CK107" s="341"/>
      <c r="CL107" s="341"/>
      <c r="CM107" s="341"/>
      <c r="CN107" s="341"/>
      <c r="CO107" s="341"/>
      <c r="CP107" s="341"/>
      <c r="CQ107" s="341"/>
      <c r="CR107" s="341"/>
      <c r="CS107" s="341"/>
      <c r="CT107" s="341"/>
      <c r="CU107" s="341"/>
      <c r="CV107" s="341"/>
      <c r="CW107" s="341"/>
      <c r="CX107" s="341"/>
      <c r="CY107" s="341"/>
      <c r="CZ107" s="341"/>
    </row>
    <row r="108" s="298" customFormat="true" ht="22.5" customHeight="true" x14ac:dyDescent="0.35">
      <c r="A108" s="1012" t="str">
        <f>A1026</f>
        <v>Egypt</v>
      </c>
      <c r="B108" s="1013"/>
      <c r="C108" s="300"/>
      <c r="D108" s="300"/>
      <c r="E108" s="300"/>
      <c r="F108" s="300"/>
      <c r="G108" s="300"/>
      <c r="H108" s="300"/>
      <c r="I108" s="300"/>
      <c r="J108" s="300"/>
      <c r="K108" s="300"/>
      <c r="L108" s="300"/>
      <c r="M108" s="300"/>
      <c r="N108" s="300"/>
      <c r="O108" s="300"/>
      <c r="P108" s="300"/>
      <c r="Q108" s="300"/>
      <c r="R108" s="300"/>
      <c r="S108" s="300"/>
      <c r="T108" s="300"/>
      <c r="U108" s="300"/>
      <c r="Z108" s="341"/>
      <c r="AA108" s="341"/>
      <c r="AB108" s="341"/>
      <c r="AC108" s="341"/>
      <c r="AD108" s="341"/>
      <c r="AE108" s="341"/>
      <c r="AF108" s="341"/>
      <c r="AG108" s="341"/>
      <c r="AH108" s="341"/>
      <c r="AI108" s="341"/>
      <c r="AJ108" s="341"/>
      <c r="AK108" s="341"/>
      <c r="AL108" s="341"/>
      <c r="AM108" s="341"/>
      <c r="AN108" s="341"/>
      <c r="AO108" s="341"/>
      <c r="AP108" s="341"/>
      <c r="AQ108" s="341"/>
      <c r="AR108" s="341"/>
      <c r="AS108" s="341"/>
      <c r="AT108" s="341"/>
      <c r="AU108" s="341"/>
      <c r="AV108" s="341"/>
      <c r="AW108" s="341"/>
      <c r="AX108" s="341"/>
      <c r="AY108" s="341"/>
      <c r="AZ108" s="341"/>
      <c r="BB108" s="321"/>
      <c r="BZ108" s="341"/>
      <c r="CA108" s="341"/>
      <c r="CB108" s="341"/>
      <c r="CC108" s="341"/>
      <c r="CD108" s="341"/>
      <c r="CE108" s="341"/>
      <c r="CF108" s="341"/>
      <c r="CG108" s="341"/>
      <c r="CH108" s="341"/>
      <c r="CI108" s="341"/>
      <c r="CJ108" s="341"/>
      <c r="CK108" s="341"/>
      <c r="CL108" s="341"/>
      <c r="CM108" s="341"/>
      <c r="CN108" s="341"/>
      <c r="CO108" s="341"/>
      <c r="CP108" s="341"/>
      <c r="CQ108" s="341"/>
      <c r="CR108" s="341"/>
      <c r="CS108" s="341"/>
      <c r="CT108" s="341"/>
      <c r="CU108" s="341"/>
      <c r="CV108" s="341"/>
      <c r="CW108" s="341"/>
      <c r="CX108" s="341"/>
      <c r="CY108" s="341"/>
      <c r="CZ108" s="341"/>
    </row>
    <row r="109" s="298" customFormat="true" ht="22.5" customHeight="true" x14ac:dyDescent="0.35">
      <c r="A109" s="325" t="str">
        <f>A1034</f>
        <v>2003</v>
      </c>
      <c r="B109" s="326"/>
      <c r="C109" s="300"/>
      <c r="D109" s="300"/>
      <c r="E109" s="300"/>
      <c r="F109" s="300"/>
      <c r="G109" s="300"/>
      <c r="H109" s="300"/>
      <c r="I109" s="300"/>
      <c r="J109" s="300"/>
      <c r="K109" s="300"/>
      <c r="L109" s="300"/>
      <c r="M109" s="300"/>
      <c r="N109" s="300"/>
      <c r="O109" s="300"/>
      <c r="P109" s="300"/>
      <c r="Q109" s="300"/>
      <c r="R109" s="300"/>
      <c r="S109" s="300"/>
      <c r="T109" s="300"/>
      <c r="U109" s="300"/>
      <c r="Z109" s="341"/>
      <c r="AA109" s="341"/>
      <c r="AB109" s="341"/>
      <c r="AC109" s="341"/>
      <c r="AD109" s="341"/>
      <c r="AE109" s="341"/>
      <c r="AF109" s="341"/>
      <c r="AG109" s="341"/>
      <c r="AH109" s="341"/>
      <c r="AI109" s="341"/>
      <c r="AJ109" s="341"/>
      <c r="AK109" s="341"/>
      <c r="AL109" s="341"/>
      <c r="AM109" s="341"/>
      <c r="AN109" s="341"/>
      <c r="AO109" s="341"/>
      <c r="AP109" s="341"/>
      <c r="AQ109" s="341"/>
      <c r="AR109" s="341"/>
      <c r="AS109" s="341"/>
      <c r="AT109" s="341"/>
      <c r="AU109" s="341"/>
      <c r="AV109" s="341"/>
      <c r="AW109" s="341"/>
      <c r="AX109" s="341"/>
      <c r="AY109" s="341"/>
      <c r="AZ109" s="341"/>
      <c r="BB109" s="321"/>
      <c r="BZ109" s="341"/>
      <c r="CA109" s="341"/>
      <c r="CB109" s="341"/>
      <c r="CC109" s="341"/>
      <c r="CD109" s="341"/>
      <c r="CE109" s="341"/>
      <c r="CF109" s="341"/>
      <c r="CG109" s="341"/>
      <c r="CH109" s="341"/>
      <c r="CI109" s="341"/>
      <c r="CJ109" s="341"/>
      <c r="CK109" s="341"/>
      <c r="CL109" s="341"/>
      <c r="CM109" s="341"/>
      <c r="CN109" s="341"/>
      <c r="CO109" s="341"/>
      <c r="CP109" s="341"/>
      <c r="CQ109" s="341"/>
      <c r="CR109" s="341"/>
      <c r="CS109" s="341"/>
      <c r="CT109" s="341"/>
      <c r="CU109" s="341"/>
      <c r="CV109" s="341"/>
      <c r="CW109" s="341"/>
      <c r="CX109" s="341"/>
      <c r="CY109" s="341"/>
      <c r="CZ109" s="341"/>
    </row>
    <row r="110" s="298" customFormat="true" ht="22.5" customHeight="true" x14ac:dyDescent="0.35">
      <c r="A110" s="327" t="s">
        <v>98</v>
      </c>
      <c r="B110" s="328"/>
      <c r="C110" s="300"/>
      <c r="D110" s="300"/>
      <c r="E110" s="300"/>
      <c r="F110" s="300"/>
      <c r="G110" s="300"/>
      <c r="H110" s="300"/>
      <c r="I110" s="300"/>
      <c r="J110" s="300"/>
      <c r="K110" s="300"/>
      <c r="L110" s="300"/>
      <c r="M110" s="300"/>
      <c r="N110" s="300"/>
      <c r="O110" s="300"/>
      <c r="P110" s="300"/>
      <c r="Q110" s="300"/>
      <c r="R110" s="300"/>
      <c r="S110" s="300"/>
      <c r="T110" s="300"/>
      <c r="U110" s="300"/>
      <c r="Z110" s="341"/>
      <c r="AA110" s="341"/>
      <c r="AB110" s="341"/>
      <c r="AC110" s="341"/>
      <c r="AD110" s="341"/>
      <c r="AE110" s="341"/>
      <c r="AF110" s="341"/>
      <c r="AG110" s="341"/>
      <c r="AH110" s="341"/>
      <c r="AI110" s="341"/>
      <c r="AJ110" s="341"/>
      <c r="AK110" s="341"/>
      <c r="AL110" s="341"/>
      <c r="AM110" s="341"/>
      <c r="AN110" s="341"/>
      <c r="AO110" s="341"/>
      <c r="AP110" s="341"/>
      <c r="AQ110" s="341"/>
      <c r="AR110" s="341"/>
      <c r="AS110" s="341"/>
      <c r="AT110" s="341"/>
      <c r="AU110" s="341"/>
      <c r="AV110" s="341"/>
      <c r="AW110" s="341"/>
      <c r="AX110" s="341"/>
      <c r="AY110" s="341"/>
      <c r="AZ110" s="341"/>
      <c r="BB110" s="321"/>
      <c r="BZ110" s="341"/>
      <c r="CA110" s="341"/>
      <c r="CB110" s="341"/>
      <c r="CC110" s="341"/>
      <c r="CD110" s="341"/>
      <c r="CE110" s="341"/>
      <c r="CF110" s="341"/>
      <c r="CG110" s="341"/>
      <c r="CH110" s="341"/>
      <c r="CI110" s="341"/>
      <c r="CJ110" s="341"/>
      <c r="CK110" s="341"/>
      <c r="CL110" s="341"/>
      <c r="CM110" s="341"/>
      <c r="CN110" s="341"/>
      <c r="CO110" s="341"/>
      <c r="CP110" s="341"/>
      <c r="CQ110" s="341"/>
      <c r="CR110" s="341"/>
      <c r="CS110" s="341"/>
      <c r="CT110" s="341"/>
      <c r="CU110" s="341"/>
      <c r="CV110" s="341"/>
      <c r="CW110" s="341"/>
      <c r="CX110" s="341"/>
      <c r="CY110" s="341"/>
      <c r="CZ110" s="341"/>
    </row>
    <row r="111" s="298" customFormat="true" ht="20.1" customHeight="true" x14ac:dyDescent="0.35">
      <c r="A111" s="329" t="s">
        <v>96</v>
      </c>
      <c r="B111" s="326"/>
      <c r="C111" s="300"/>
      <c r="D111" s="300"/>
      <c r="E111" s="300"/>
      <c r="F111" s="300"/>
      <c r="G111" s="300"/>
      <c r="H111" s="300"/>
      <c r="I111" s="300"/>
      <c r="J111" s="300"/>
      <c r="K111" s="300"/>
      <c r="L111" s="300"/>
      <c r="M111" s="300"/>
      <c r="N111" s="300"/>
      <c r="O111" s="300"/>
      <c r="P111" s="300"/>
      <c r="Q111" s="300"/>
      <c r="R111" s="300"/>
      <c r="S111" s="300"/>
      <c r="T111" s="300"/>
      <c r="U111" s="300"/>
      <c r="Z111" s="341"/>
      <c r="AA111" s="341"/>
      <c r="AB111" s="341"/>
      <c r="AC111" s="341"/>
      <c r="AD111" s="341"/>
      <c r="AE111" s="341"/>
      <c r="AF111" s="341"/>
      <c r="AG111" s="341"/>
      <c r="AH111" s="341"/>
      <c r="AI111" s="341"/>
      <c r="AJ111" s="341"/>
      <c r="AK111" s="341"/>
      <c r="AL111" s="341"/>
      <c r="AM111" s="341"/>
      <c r="AN111" s="341"/>
      <c r="AO111" s="341"/>
      <c r="AP111" s="341"/>
      <c r="AQ111" s="341"/>
      <c r="AR111" s="341"/>
      <c r="AS111" s="341"/>
      <c r="AT111" s="341"/>
      <c r="AU111" s="341"/>
      <c r="AV111" s="341"/>
      <c r="AW111" s="341"/>
      <c r="AX111" s="341"/>
      <c r="AY111" s="341"/>
      <c r="AZ111" s="341"/>
      <c r="BB111" s="321"/>
      <c r="BZ111" s="341"/>
      <c r="CA111" s="341"/>
      <c r="CB111" s="341"/>
      <c r="CC111" s="341"/>
      <c r="CD111" s="341"/>
      <c r="CE111" s="341"/>
      <c r="CF111" s="341"/>
      <c r="CG111" s="341"/>
      <c r="CH111" s="341"/>
      <c r="CI111" s="341"/>
      <c r="CJ111" s="341"/>
      <c r="CK111" s="341"/>
      <c r="CL111" s="341"/>
      <c r="CM111" s="341"/>
      <c r="CN111" s="341"/>
      <c r="CO111" s="341"/>
      <c r="CP111" s="341"/>
      <c r="CQ111" s="341"/>
      <c r="CR111" s="341"/>
      <c r="CS111" s="341"/>
      <c r="CT111" s="341"/>
      <c r="CU111" s="341"/>
      <c r="CV111" s="341"/>
      <c r="CW111" s="341"/>
      <c r="CX111" s="341"/>
      <c r="CY111" s="341"/>
      <c r="CZ111" s="341"/>
    </row>
    <row r="112" s="298" customFormat="true" ht="15" customHeight="true" x14ac:dyDescent="0.2">
      <c r="A112" s="555" t="s">
        <v>97</v>
      </c>
      <c r="B112" s="352"/>
      <c r="C112" s="300"/>
      <c r="D112" s="300"/>
      <c r="E112" s="300"/>
      <c r="F112" s="300"/>
      <c r="G112" s="300"/>
      <c r="H112" s="300"/>
      <c r="I112" s="300"/>
      <c r="J112" s="300"/>
      <c r="K112" s="300"/>
      <c r="L112" s="300"/>
      <c r="M112" s="300"/>
      <c r="N112" s="300"/>
      <c r="O112" s="300"/>
      <c r="P112" s="300"/>
      <c r="Q112" s="300"/>
      <c r="R112" s="300"/>
      <c r="S112" s="300"/>
      <c r="T112" s="300"/>
      <c r="U112" s="300"/>
      <c r="Z112" s="341"/>
      <c r="AA112" s="341"/>
      <c r="AB112" s="341"/>
      <c r="AC112" s="341"/>
      <c r="AD112" s="341"/>
      <c r="AE112" s="341"/>
      <c r="AF112" s="341"/>
      <c r="AG112" s="341"/>
      <c r="AH112" s="341"/>
      <c r="AI112" s="341"/>
      <c r="AJ112" s="341"/>
      <c r="AK112" s="341"/>
      <c r="AL112" s="341"/>
      <c r="AM112" s="341"/>
      <c r="AN112" s="341"/>
      <c r="AO112" s="341"/>
      <c r="AP112" s="341"/>
      <c r="AQ112" s="341"/>
      <c r="AR112" s="341"/>
      <c r="AS112" s="341"/>
      <c r="AT112" s="341"/>
      <c r="AU112" s="341"/>
      <c r="AV112" s="341"/>
      <c r="AW112" s="341"/>
      <c r="AX112" s="341"/>
      <c r="AY112" s="341"/>
      <c r="AZ112" s="341"/>
      <c r="BB112" s="321"/>
      <c r="BZ112" s="341"/>
      <c r="CA112" s="341"/>
      <c r="CB112" s="341"/>
      <c r="CC112" s="341"/>
      <c r="CD112" s="341"/>
      <c r="CE112" s="341"/>
      <c r="CF112" s="341"/>
      <c r="CG112" s="341"/>
      <c r="CH112" s="341"/>
      <c r="CI112" s="341"/>
      <c r="CJ112" s="341"/>
      <c r="CK112" s="341"/>
      <c r="CL112" s="341"/>
      <c r="CM112" s="341"/>
      <c r="CN112" s="341"/>
      <c r="CO112" s="341"/>
      <c r="CP112" s="341"/>
      <c r="CQ112" s="341"/>
      <c r="CR112" s="341"/>
      <c r="CS112" s="341"/>
      <c r="CT112" s="341"/>
      <c r="CU112" s="341"/>
      <c r="CV112" s="341"/>
      <c r="CW112" s="341"/>
      <c r="CX112" s="341"/>
      <c r="CY112" s="341"/>
      <c r="CZ112" s="341"/>
    </row>
    <row r="113" s="298" customFormat="true" ht="15" customHeight="true" x14ac:dyDescent="0.2">
      <c r="A113" s="333" t="s">
        <v>40</v>
      </c>
      <c r="B113" s="332"/>
      <c r="C113" s="300"/>
      <c r="D113" s="300"/>
      <c r="E113" s="300"/>
      <c r="F113" s="300"/>
      <c r="G113" s="300"/>
      <c r="H113" s="300"/>
      <c r="I113" s="300"/>
      <c r="J113" s="300"/>
      <c r="K113" s="300"/>
      <c r="L113" s="300"/>
      <c r="M113" s="300"/>
      <c r="N113" s="300"/>
      <c r="O113" s="300"/>
      <c r="P113" s="300"/>
      <c r="Q113" s="300"/>
      <c r="R113" s="300"/>
      <c r="S113" s="300"/>
      <c r="T113" s="300"/>
      <c r="U113" s="300"/>
      <c r="Z113" s="341"/>
      <c r="AA113" s="341"/>
      <c r="AB113" s="341"/>
      <c r="AC113" s="341"/>
      <c r="AD113" s="341"/>
      <c r="AE113" s="341"/>
      <c r="AF113" s="341"/>
      <c r="AG113" s="341"/>
      <c r="AH113" s="341"/>
      <c r="AI113" s="341"/>
      <c r="AJ113" s="341"/>
      <c r="AK113" s="341"/>
      <c r="AL113" s="341"/>
      <c r="AM113" s="341"/>
      <c r="AN113" s="341"/>
      <c r="AO113" s="341"/>
      <c r="AP113" s="341"/>
      <c r="AQ113" s="341"/>
      <c r="AR113" s="341"/>
      <c r="AS113" s="341"/>
      <c r="AT113" s="341"/>
      <c r="AU113" s="341"/>
      <c r="AV113" s="341"/>
      <c r="AW113" s="341"/>
      <c r="AX113" s="341"/>
      <c r="AY113" s="341"/>
      <c r="AZ113" s="341"/>
      <c r="BB113" s="321"/>
      <c r="BZ113" s="341"/>
      <c r="CA113" s="341"/>
      <c r="CB113" s="341"/>
      <c r="CC113" s="341"/>
      <c r="CD113" s="341"/>
      <c r="CE113" s="341"/>
      <c r="CF113" s="341"/>
      <c r="CG113" s="341"/>
      <c r="CH113" s="341"/>
      <c r="CI113" s="341"/>
      <c r="CJ113" s="341"/>
      <c r="CK113" s="341"/>
      <c r="CL113" s="341"/>
      <c r="CM113" s="341"/>
      <c r="CN113" s="341"/>
      <c r="CO113" s="341"/>
      <c r="CP113" s="341"/>
      <c r="CQ113" s="341"/>
      <c r="CR113" s="341"/>
      <c r="CS113" s="341"/>
      <c r="CT113" s="341"/>
      <c r="CU113" s="341"/>
      <c r="CV113" s="341"/>
      <c r="CW113" s="341"/>
      <c r="CX113" s="341"/>
      <c r="CY113" s="341"/>
      <c r="CZ113" s="341"/>
    </row>
    <row r="114" s="298" customFormat="true" ht="15" customHeight="true" x14ac:dyDescent="0.2">
      <c r="A114" s="331" t="s">
        <v>39</v>
      </c>
      <c r="B114" s="332"/>
      <c r="C114" s="300"/>
      <c r="D114" s="300"/>
      <c r="E114" s="300"/>
      <c r="F114" s="300"/>
      <c r="G114" s="300"/>
      <c r="H114" s="300"/>
      <c r="I114" s="300"/>
      <c r="J114" s="300"/>
      <c r="K114" s="300"/>
      <c r="L114" s="300"/>
      <c r="M114" s="300"/>
      <c r="N114" s="300"/>
      <c r="O114" s="300"/>
      <c r="P114" s="300"/>
      <c r="Q114" s="300"/>
      <c r="R114" s="300"/>
      <c r="S114" s="300"/>
      <c r="T114" s="300"/>
      <c r="U114" s="300"/>
      <c r="Z114" s="341"/>
      <c r="AA114" s="341"/>
      <c r="AB114" s="341"/>
      <c r="AC114" s="341"/>
      <c r="AD114" s="341"/>
      <c r="AE114" s="341"/>
      <c r="AF114" s="341"/>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c r="BB114" s="321"/>
      <c r="BZ114" s="341"/>
      <c r="CA114" s="341"/>
      <c r="CB114" s="341"/>
      <c r="CC114" s="341"/>
      <c r="CD114" s="341"/>
      <c r="CE114" s="341"/>
      <c r="CF114" s="341"/>
      <c r="CG114" s="341"/>
      <c r="CH114" s="341"/>
      <c r="CI114" s="341"/>
      <c r="CJ114" s="341"/>
      <c r="CK114" s="341"/>
      <c r="CL114" s="341"/>
      <c r="CM114" s="341"/>
      <c r="CN114" s="341"/>
      <c r="CO114" s="341"/>
      <c r="CP114" s="341"/>
      <c r="CQ114" s="341"/>
      <c r="CR114" s="341"/>
      <c r="CS114" s="341"/>
      <c r="CT114" s="341"/>
      <c r="CU114" s="341"/>
      <c r="CV114" s="341"/>
      <c r="CW114" s="341"/>
      <c r="CX114" s="341"/>
      <c r="CY114" s="341"/>
      <c r="CZ114" s="341"/>
    </row>
    <row r="115" s="298" customFormat="true" ht="15" customHeight="true" x14ac:dyDescent="0.2">
      <c r="A115" s="331" t="s">
        <v>133</v>
      </c>
      <c r="B115" s="351" t="str">
        <f>A1025</f>
        <v>DHS03</v>
      </c>
      <c r="C115" s="300"/>
      <c r="D115" s="300"/>
      <c r="E115" s="300"/>
      <c r="F115" s="300"/>
      <c r="G115" s="300"/>
      <c r="H115" s="300"/>
      <c r="I115" s="300"/>
      <c r="J115" s="300"/>
      <c r="K115" s="300"/>
      <c r="L115" s="300"/>
      <c r="M115" s="300"/>
      <c r="N115" s="300"/>
      <c r="O115" s="300"/>
      <c r="P115" s="300"/>
      <c r="Q115" s="300"/>
      <c r="R115" s="300"/>
      <c r="S115" s="300"/>
      <c r="T115" s="300"/>
      <c r="U115" s="300"/>
      <c r="Z115" s="341"/>
      <c r="AA115" s="341"/>
      <c r="AB115" s="341"/>
      <c r="AC115" s="341"/>
      <c r="AD115" s="341"/>
      <c r="AE115" s="341"/>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c r="BB115" s="321"/>
      <c r="BZ115" s="341"/>
      <c r="CA115" s="341"/>
      <c r="CB115" s="341"/>
      <c r="CC115" s="341"/>
      <c r="CD115" s="341"/>
      <c r="CE115" s="341"/>
      <c r="CF115" s="341"/>
      <c r="CG115" s="341"/>
      <c r="CH115" s="341"/>
      <c r="CI115" s="341"/>
      <c r="CJ115" s="341"/>
      <c r="CK115" s="341"/>
      <c r="CL115" s="341"/>
      <c r="CM115" s="341"/>
      <c r="CN115" s="341"/>
      <c r="CO115" s="341"/>
      <c r="CP115" s="341"/>
      <c r="CQ115" s="341"/>
      <c r="CR115" s="341"/>
      <c r="CS115" s="341"/>
      <c r="CT115" s="341"/>
      <c r="CU115" s="341"/>
      <c r="CV115" s="341"/>
      <c r="CW115" s="341"/>
      <c r="CX115" s="341"/>
      <c r="CY115" s="341"/>
      <c r="CZ115" s="341"/>
    </row>
    <row r="116" s="298" customFormat="true" ht="15" customHeight="true" x14ac:dyDescent="0.2">
      <c r="A116" s="181" t="str">
        <f>B1030</f>
        <v>Ratio of Improved latrines based on:</v>
      </c>
      <c r="B116" s="180" t="s">
        <v>166</v>
      </c>
      <c r="C116" s="300"/>
      <c r="D116" s="300"/>
      <c r="E116" s="300"/>
      <c r="F116" s="300"/>
      <c r="G116" s="300"/>
      <c r="H116" s="300"/>
      <c r="I116" s="300"/>
      <c r="J116" s="300"/>
      <c r="K116" s="300"/>
      <c r="L116" s="300"/>
      <c r="M116" s="300"/>
      <c r="N116" s="300"/>
      <c r="O116" s="300"/>
      <c r="P116" s="300"/>
      <c r="Q116" s="300"/>
      <c r="R116" s="300"/>
      <c r="S116" s="300"/>
      <c r="T116" s="300"/>
      <c r="U116" s="300"/>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B116" s="321"/>
      <c r="BZ116" s="341"/>
      <c r="CA116" s="341"/>
      <c r="CB116" s="341"/>
      <c r="CC116" s="341"/>
      <c r="CD116" s="341"/>
      <c r="CE116" s="341"/>
      <c r="CF116" s="341"/>
      <c r="CG116" s="341"/>
      <c r="CH116" s="341"/>
      <c r="CI116" s="341"/>
      <c r="CJ116" s="341"/>
      <c r="CK116" s="341"/>
      <c r="CL116" s="341"/>
      <c r="CM116" s="341"/>
      <c r="CN116" s="341"/>
      <c r="CO116" s="341"/>
      <c r="CP116" s="341"/>
      <c r="CQ116" s="341"/>
      <c r="CR116" s="341"/>
      <c r="CS116" s="341"/>
      <c r="CT116" s="341"/>
      <c r="CU116" s="341"/>
      <c r="CV116" s="341"/>
      <c r="CW116" s="341"/>
      <c r="CX116" s="341"/>
      <c r="CY116" s="341"/>
      <c r="CZ116" s="341"/>
    </row>
    <row r="117" s="298" customFormat="true" ht="15" customHeight="true" x14ac:dyDescent="0.2">
      <c r="A117" s="181" t="str">
        <f>B1029</f>
        <v>Ratio of Shared improved based on:</v>
      </c>
      <c r="B117" s="179" t="s">
        <v>167</v>
      </c>
      <c r="C117" s="300"/>
      <c r="D117" s="300"/>
      <c r="E117" s="300"/>
      <c r="F117" s="300"/>
      <c r="G117" s="300"/>
      <c r="H117" s="300"/>
      <c r="I117" s="300"/>
      <c r="J117" s="300"/>
      <c r="K117" s="300"/>
      <c r="L117" s="300"/>
      <c r="M117" s="300"/>
      <c r="N117" s="300"/>
      <c r="O117" s="300"/>
      <c r="P117" s="300"/>
      <c r="Q117" s="300"/>
      <c r="R117" s="300"/>
      <c r="S117" s="300"/>
      <c r="T117" s="300"/>
      <c r="U117" s="300"/>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B117" s="321"/>
      <c r="BZ117" s="341"/>
      <c r="CA117" s="341"/>
      <c r="CB117" s="341"/>
      <c r="CC117" s="341"/>
      <c r="CD117" s="341"/>
      <c r="CE117" s="341"/>
      <c r="CF117" s="341"/>
      <c r="CG117" s="341"/>
      <c r="CH117" s="341"/>
      <c r="CI117" s="341"/>
      <c r="CJ117" s="341"/>
      <c r="CK117" s="341"/>
      <c r="CL117" s="341"/>
      <c r="CM117" s="341"/>
      <c r="CN117" s="341"/>
      <c r="CO117" s="341"/>
      <c r="CP117" s="341"/>
      <c r="CQ117" s="341"/>
      <c r="CR117" s="341"/>
      <c r="CS117" s="341"/>
      <c r="CT117" s="341"/>
      <c r="CU117" s="341"/>
      <c r="CV117" s="341"/>
      <c r="CW117" s="341"/>
      <c r="CX117" s="341"/>
      <c r="CY117" s="341"/>
      <c r="CZ117" s="341"/>
    </row>
    <row r="118" s="298" customFormat="true" ht="21" customHeight="true" x14ac:dyDescent="0.2">
      <c r="A118" s="178"/>
      <c r="B118" s="180"/>
      <c r="C118" s="300"/>
      <c r="D118" s="300"/>
      <c r="E118" s="300"/>
      <c r="F118" s="300"/>
      <c r="G118" s="300"/>
      <c r="H118" s="300"/>
      <c r="I118" s="300"/>
      <c r="J118" s="300"/>
      <c r="K118" s="300"/>
      <c r="L118" s="300"/>
      <c r="M118" s="300"/>
      <c r="N118" s="300"/>
      <c r="O118" s="300"/>
      <c r="P118" s="300"/>
      <c r="Q118" s="300"/>
      <c r="R118" s="300"/>
      <c r="S118" s="300"/>
      <c r="T118" s="300"/>
      <c r="U118" s="300"/>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B118" s="321"/>
      <c r="BZ118" s="341"/>
      <c r="CA118" s="341"/>
      <c r="CB118" s="341"/>
      <c r="CC118" s="341"/>
      <c r="CD118" s="341"/>
      <c r="CE118" s="341"/>
      <c r="CF118" s="341"/>
      <c r="CG118" s="341"/>
      <c r="CH118" s="341"/>
      <c r="CI118" s="341"/>
      <c r="CJ118" s="341"/>
      <c r="CK118" s="341"/>
      <c r="CL118" s="341"/>
      <c r="CM118" s="341"/>
      <c r="CN118" s="341"/>
      <c r="CO118" s="341"/>
      <c r="CP118" s="341"/>
      <c r="CQ118" s="341"/>
      <c r="CR118" s="341"/>
      <c r="CS118" s="341"/>
      <c r="CT118" s="341"/>
      <c r="CU118" s="341"/>
      <c r="CV118" s="341"/>
      <c r="CW118" s="341"/>
      <c r="CX118" s="341"/>
      <c r="CY118" s="341"/>
      <c r="CZ118" s="341"/>
    </row>
    <row r="119" s="298" customFormat="true" ht="15" customHeight="true" x14ac:dyDescent="0.2">
      <c r="A119" s="177"/>
      <c r="B119" s="176"/>
      <c r="C119" s="300"/>
      <c r="D119" s="300"/>
      <c r="E119" s="300"/>
      <c r="F119" s="300"/>
      <c r="G119" s="300"/>
      <c r="H119" s="300"/>
      <c r="I119" s="300"/>
      <c r="J119" s="300"/>
      <c r="K119" s="300"/>
      <c r="L119" s="300"/>
      <c r="M119" s="300"/>
      <c r="N119" s="300"/>
      <c r="O119" s="300"/>
      <c r="P119" s="300"/>
      <c r="Q119" s="300"/>
      <c r="R119" s="300"/>
      <c r="S119" s="300"/>
      <c r="T119" s="300"/>
      <c r="U119" s="300"/>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B119" s="321"/>
      <c r="BZ119" s="341"/>
      <c r="CA119" s="341"/>
      <c r="CB119" s="341"/>
      <c r="CC119" s="341"/>
      <c r="CD119" s="341"/>
      <c r="CE119" s="341"/>
      <c r="CF119" s="341"/>
      <c r="CG119" s="341"/>
      <c r="CH119" s="341"/>
      <c r="CI119" s="341"/>
      <c r="CJ119" s="341"/>
      <c r="CK119" s="341"/>
      <c r="CL119" s="341"/>
      <c r="CM119" s="341"/>
      <c r="CN119" s="341"/>
      <c r="CO119" s="341"/>
      <c r="CP119" s="341"/>
      <c r="CQ119" s="341"/>
      <c r="CR119" s="341"/>
      <c r="CS119" s="341"/>
      <c r="CT119" s="341"/>
      <c r="CU119" s="341"/>
      <c r="CV119" s="341"/>
      <c r="CW119" s="341"/>
      <c r="CX119" s="341"/>
      <c r="CY119" s="341"/>
      <c r="CZ119" s="341"/>
    </row>
    <row r="120" s="322" customFormat="true" ht="15" customHeight="true" x14ac:dyDescent="0.2">
      <c r="A120" s="303" t="s">
        <v>98</v>
      </c>
      <c r="B120" s="337"/>
      <c r="C120" s="1002" t="s">
        <v>114</v>
      </c>
      <c r="D120" s="1003"/>
      <c r="E120" s="1003"/>
      <c r="F120" s="1003"/>
      <c r="G120" s="1004"/>
      <c r="H120" s="1005" t="s">
        <v>38</v>
      </c>
      <c r="I120" s="996"/>
      <c r="J120" s="996"/>
      <c r="K120" s="996"/>
      <c r="L120" s="998"/>
      <c r="M120" s="986" t="s">
        <v>37</v>
      </c>
      <c r="N120" s="987"/>
      <c r="O120" s="987"/>
      <c r="P120" s="987"/>
      <c r="Q120" s="988"/>
      <c r="R120" s="15" t="s">
        <v>137</v>
      </c>
      <c r="S120" s="401"/>
      <c r="T120" s="401"/>
      <c r="U120" s="401"/>
      <c r="V120" s="401"/>
      <c r="W120" s="401"/>
      <c r="X120" s="401"/>
      <c r="Y120" s="401"/>
      <c r="Z120" s="411"/>
      <c r="AA120" s="411"/>
      <c r="AB120" s="411"/>
      <c r="AC120" s="411"/>
      <c r="AD120" s="411"/>
      <c r="AE120" s="411"/>
      <c r="AF120" s="411"/>
      <c r="AG120" s="411"/>
      <c r="AH120" s="411"/>
      <c r="AI120" s="411"/>
      <c r="AJ120" s="411"/>
      <c r="AK120" s="411"/>
      <c r="AL120" s="411"/>
      <c r="AM120" s="411"/>
      <c r="AN120" s="411"/>
      <c r="AO120" s="411"/>
      <c r="AP120" s="411"/>
      <c r="AQ120" s="411"/>
      <c r="AR120" s="411"/>
      <c r="AS120" s="411"/>
      <c r="AT120" s="411"/>
      <c r="AU120" s="411"/>
      <c r="AV120" s="411"/>
      <c r="AW120" s="411"/>
      <c r="AX120" s="411"/>
      <c r="AY120" s="411"/>
      <c r="AZ120" s="187"/>
      <c r="BA120" s="347" t="s">
        <v>128</v>
      </c>
      <c r="BB120" s="303" t="s">
        <v>98</v>
      </c>
      <c r="BC120" s="986" t="s">
        <v>114</v>
      </c>
      <c r="BD120" s="987"/>
      <c r="BE120" s="987"/>
      <c r="BF120" s="987"/>
      <c r="BG120" s="993"/>
      <c r="BH120" s="986" t="s">
        <v>38</v>
      </c>
      <c r="BI120" s="987"/>
      <c r="BJ120" s="987"/>
      <c r="BK120" s="987"/>
      <c r="BL120" s="993"/>
      <c r="BM120" s="986" t="s">
        <v>37</v>
      </c>
      <c r="BN120" s="987"/>
      <c r="BO120" s="987"/>
      <c r="BP120" s="987"/>
      <c r="BQ120" s="988"/>
      <c r="BR120" s="14" t="s">
        <v>137</v>
      </c>
      <c r="BS120" s="401"/>
      <c r="BT120" s="401"/>
      <c r="BU120" s="401"/>
      <c r="BV120" s="401"/>
      <c r="BW120" s="401"/>
      <c r="BX120" s="401"/>
      <c r="BY120" s="401"/>
      <c r="BZ120" s="345"/>
      <c r="CA120" s="345"/>
      <c r="CB120" s="345"/>
      <c r="CC120" s="345"/>
      <c r="CD120" s="345"/>
      <c r="CE120" s="345"/>
      <c r="CF120" s="345"/>
      <c r="CG120" s="345"/>
      <c r="CH120" s="345"/>
      <c r="CI120" s="345"/>
      <c r="CJ120" s="345"/>
      <c r="CK120" s="345"/>
      <c r="CL120" s="345"/>
      <c r="CM120" s="345"/>
      <c r="CN120" s="345"/>
      <c r="CO120" s="345"/>
      <c r="CP120" s="345"/>
      <c r="CQ120" s="345"/>
      <c r="CR120" s="345"/>
      <c r="CS120" s="345"/>
      <c r="CT120" s="345"/>
      <c r="CU120" s="345"/>
      <c r="CV120" s="345"/>
      <c r="CW120" s="345"/>
      <c r="CX120" s="345"/>
      <c r="CY120" s="345"/>
      <c r="CZ120" s="345"/>
    </row>
    <row r="121" s="322" customFormat="true" ht="24" x14ac:dyDescent="0.2">
      <c r="A121" s="335" t="s">
        <v>87</v>
      </c>
      <c r="B121" s="370"/>
      <c r="C121" s="393" t="s">
        <v>0</v>
      </c>
      <c r="D121" s="550" t="s">
        <v>1</v>
      </c>
      <c r="E121" s="550" t="s">
        <v>2</v>
      </c>
      <c r="F121" s="550" t="s">
        <v>3</v>
      </c>
      <c r="G121" s="551" t="s">
        <v>4</v>
      </c>
      <c r="H121" s="375" t="s">
        <v>0</v>
      </c>
      <c r="I121" s="553" t="s">
        <v>1</v>
      </c>
      <c r="J121" s="553" t="s">
        <v>2</v>
      </c>
      <c r="K121" s="553" t="s">
        <v>3</v>
      </c>
      <c r="L121" s="554" t="s">
        <v>4</v>
      </c>
      <c r="M121" s="376" t="s">
        <v>0</v>
      </c>
      <c r="N121" s="553" t="s">
        <v>1</v>
      </c>
      <c r="O121" s="553" t="s">
        <v>2</v>
      </c>
      <c r="P121" s="553" t="s">
        <v>3</v>
      </c>
      <c r="Q121" s="548" t="s">
        <v>4</v>
      </c>
      <c r="R121" s="375" t="s">
        <v>247</v>
      </c>
      <c r="S121" s="553" t="s">
        <v>248</v>
      </c>
      <c r="T121" s="553" t="s">
        <v>249</v>
      </c>
      <c r="U121" s="553" t="s">
        <v>250</v>
      </c>
      <c r="V121" s="553" t="s">
        <v>251</v>
      </c>
      <c r="W121" s="553" t="s">
        <v>252</v>
      </c>
      <c r="X121" s="553" t="s">
        <v>253</v>
      </c>
      <c r="Y121" s="554" t="s">
        <v>254</v>
      </c>
      <c r="Z121" s="411"/>
      <c r="AA121" s="411"/>
      <c r="AB121" s="411"/>
      <c r="AC121" s="411"/>
      <c r="AD121" s="411"/>
      <c r="AE121" s="411"/>
      <c r="AF121" s="411"/>
      <c r="AG121" s="411"/>
      <c r="AH121" s="411"/>
      <c r="AI121" s="411"/>
      <c r="AJ121" s="411"/>
      <c r="AK121" s="411"/>
      <c r="AL121" s="411"/>
      <c r="AM121" s="411"/>
      <c r="AN121" s="411"/>
      <c r="AO121" s="411"/>
      <c r="AP121" s="411"/>
      <c r="AQ121" s="411"/>
      <c r="AR121" s="411"/>
      <c r="AS121" s="411"/>
      <c r="AT121" s="411"/>
      <c r="AU121" s="411"/>
      <c r="AV121" s="411"/>
      <c r="AW121" s="411"/>
      <c r="AX121" s="411"/>
      <c r="AY121" s="411"/>
      <c r="AZ121" s="187"/>
      <c r="BA121" s="335" t="s">
        <v>116</v>
      </c>
      <c r="BB121" s="334"/>
      <c r="BC121" s="422" t="s">
        <v>0</v>
      </c>
      <c r="BD121" s="525" t="s">
        <v>1</v>
      </c>
      <c r="BE121" s="525" t="s">
        <v>2</v>
      </c>
      <c r="BF121" s="525" t="s">
        <v>3</v>
      </c>
      <c r="BG121" s="423" t="s">
        <v>4</v>
      </c>
      <c r="BH121" s="422" t="s">
        <v>0</v>
      </c>
      <c r="BI121" s="525" t="s">
        <v>1</v>
      </c>
      <c r="BJ121" s="525" t="s">
        <v>2</v>
      </c>
      <c r="BK121" s="525" t="s">
        <v>3</v>
      </c>
      <c r="BL121" s="423" t="s">
        <v>4</v>
      </c>
      <c r="BM121" s="422" t="s">
        <v>0</v>
      </c>
      <c r="BN121" s="525" t="s">
        <v>1</v>
      </c>
      <c r="BO121" s="525" t="s">
        <v>2</v>
      </c>
      <c r="BP121" s="525" t="s">
        <v>3</v>
      </c>
      <c r="BQ121" s="423" t="s">
        <v>4</v>
      </c>
      <c r="BR121" s="422" t="s">
        <v>247</v>
      </c>
      <c r="BS121" s="525" t="s">
        <v>248</v>
      </c>
      <c r="BT121" s="525" t="s">
        <v>249</v>
      </c>
      <c r="BU121" s="525" t="s">
        <v>250</v>
      </c>
      <c r="BV121" s="525" t="s">
        <v>251</v>
      </c>
      <c r="BW121" s="525" t="s">
        <v>252</v>
      </c>
      <c r="BX121" s="525" t="s">
        <v>253</v>
      </c>
      <c r="BY121" s="526" t="s">
        <v>254</v>
      </c>
      <c r="BZ121" s="185"/>
      <c r="CA121" s="185"/>
      <c r="CB121" s="185"/>
      <c r="CC121" s="185"/>
      <c r="CD121" s="185"/>
      <c r="CE121" s="185"/>
      <c r="CF121" s="185"/>
      <c r="CG121" s="185"/>
      <c r="CH121" s="185"/>
      <c r="CI121" s="185"/>
      <c r="CJ121" s="185"/>
      <c r="CK121" s="185"/>
      <c r="CL121" s="185"/>
      <c r="CM121" s="185"/>
      <c r="CN121" s="185"/>
      <c r="CO121" s="185"/>
      <c r="CP121" s="185"/>
      <c r="CQ121" s="185"/>
      <c r="CR121" s="185"/>
      <c r="CS121" s="185"/>
      <c r="CT121" s="185"/>
      <c r="CU121" s="185"/>
      <c r="CV121" s="185"/>
      <c r="CW121" s="185"/>
      <c r="CX121" s="185"/>
      <c r="CY121" s="185"/>
      <c r="CZ121" s="185"/>
    </row>
    <row r="122" s="322" customFormat="true" ht="15" customHeight="true" x14ac:dyDescent="0.2">
      <c r="A122" s="1000" t="s">
        <v>18</v>
      </c>
      <c r="B122" s="372" t="s">
        <v>14</v>
      </c>
      <c r="C122" s="131">
        <f>C153+C154+C155+C156*'DHS14'!C130/100</f>
        <v>84.867803863720397</v>
      </c>
      <c r="D122" s="130">
        <f>D153+D154+D155+D156*'DHS14'!D130/100</f>
        <v>97.832694045960764</v>
      </c>
      <c r="E122" s="130">
        <f>E153+E154+E155+E156*'DHS14'!E130/100</f>
        <v>99.881110292913476</v>
      </c>
      <c r="F122" s="130">
        <f>F153+F154+F155+F156*'DHS14'!F130/100</f>
        <v>100.00000000000033</v>
      </c>
      <c r="G122" s="129">
        <f>G153+G154+G155+G156*'DHS14'!G130/100</f>
        <v>99.999999999999872</v>
      </c>
      <c r="H122" s="128">
        <f>H153+H154+H155+H156*'DHS14'!H130/100</f>
        <v>99.15185642867506</v>
      </c>
      <c r="I122" s="130">
        <f>I153+I154+I155+I156*'DHS14'!I130/100</f>
        <v>100.00000000000006</v>
      </c>
      <c r="J122" s="130">
        <f>J153+J154+J155+J156*'DHS14'!J130/100</f>
        <v>100.00000000000033</v>
      </c>
      <c r="K122" s="130">
        <f>K153+K154+K155+K156*'DHS14'!K130/100</f>
        <v>100.00000000000017</v>
      </c>
      <c r="L122" s="127">
        <f>L153+L154+L155+L156*'DHS14'!L130/100</f>
        <v>100.00000000000006</v>
      </c>
      <c r="M122" s="131">
        <f>M153+M154+M155+M156*'DHS14'!M130/100</f>
        <v>78.41962017290777</v>
      </c>
      <c r="N122" s="130">
        <f>N153+N154+N155+N156*'DHS14'!N130/100</f>
        <v>94.711390148786137</v>
      </c>
      <c r="O122" s="130">
        <f>O153+O154+O155+O156*'DHS14'!O130/100</f>
        <v>98.952478358244278</v>
      </c>
      <c r="P122" s="130">
        <f>P153+P154+P155+P156*'DHS14'!P130/100</f>
        <v>99.811674254597648</v>
      </c>
      <c r="Q122" s="129">
        <f>Q153+Q154+Q155+Q156*'DHS14'!Q130/100</f>
        <v>100.00000000000036</v>
      </c>
      <c r="R122" s="128">
        <f>R153+R154+R155+R156*'DHS14'!R130/100</f>
        <v>99.623882814544885</v>
      </c>
      <c r="S122" s="130">
        <f>S153+S154+S155+S156*'DHS14'!S130/100</f>
        <v>99.719550919432606</v>
      </c>
      <c r="T122" s="130">
        <f>T153+T154+T155+T156*'DHS14'!T130/100</f>
        <v>89.854803623659834</v>
      </c>
      <c r="U122" s="130">
        <f>U153+U154+U155+U156*'DHS14'!U130/100</f>
        <v>99.680194104323576</v>
      </c>
      <c r="V122" s="71" t="s">
        <v>35</v>
      </c>
      <c r="W122" s="71" t="s">
        <v>35</v>
      </c>
      <c r="X122" s="71" t="s">
        <v>35</v>
      </c>
      <c r="Y122" s="127">
        <f>Y153+Y154+Y155+Y156*'DHS14'!Y130/100</f>
        <v>99.997143415506983</v>
      </c>
      <c r="Z122" s="411"/>
      <c r="AA122" s="411"/>
      <c r="AB122" s="411"/>
      <c r="AC122" s="411"/>
      <c r="AD122" s="411"/>
      <c r="AE122" s="411"/>
      <c r="AF122" s="411"/>
      <c r="AG122" s="411"/>
      <c r="AH122" s="411"/>
      <c r="AI122" s="411"/>
      <c r="AJ122" s="411"/>
      <c r="AK122" s="411"/>
      <c r="AL122" s="411"/>
      <c r="AM122" s="411"/>
      <c r="AN122" s="411"/>
      <c r="AO122" s="411"/>
      <c r="AP122" s="411"/>
      <c r="AQ122" s="411"/>
      <c r="AR122" s="411"/>
      <c r="AS122" s="411"/>
      <c r="AT122" s="411"/>
      <c r="AU122" s="411"/>
      <c r="AV122" s="411"/>
      <c r="AW122" s="411"/>
      <c r="AX122" s="411"/>
      <c r="AY122" s="411"/>
      <c r="AZ122" s="187"/>
      <c r="BA122" s="992" t="s">
        <v>18</v>
      </c>
      <c r="BB122" s="559" t="s">
        <v>14</v>
      </c>
      <c r="BC122" s="61" t="s">
        <v>35</v>
      </c>
      <c r="BD122" s="57" t="s">
        <v>35</v>
      </c>
      <c r="BE122" s="57" t="s">
        <v>35</v>
      </c>
      <c r="BF122" s="57" t="s">
        <v>35</v>
      </c>
      <c r="BG122" s="52" t="s">
        <v>35</v>
      </c>
      <c r="BH122" s="61" t="s">
        <v>35</v>
      </c>
      <c r="BI122" s="57" t="s">
        <v>35</v>
      </c>
      <c r="BJ122" s="57" t="s">
        <v>35</v>
      </c>
      <c r="BK122" s="57" t="s">
        <v>35</v>
      </c>
      <c r="BL122" s="52" t="s">
        <v>35</v>
      </c>
      <c r="BM122" s="61" t="s">
        <v>35</v>
      </c>
      <c r="BN122" s="57" t="s">
        <v>35</v>
      </c>
      <c r="BO122" s="57" t="s">
        <v>35</v>
      </c>
      <c r="BP122" s="57" t="s">
        <v>35</v>
      </c>
      <c r="BQ122" s="52" t="s">
        <v>35</v>
      </c>
      <c r="BR122" s="61" t="s">
        <v>35</v>
      </c>
      <c r="BS122" s="57" t="s">
        <v>35</v>
      </c>
      <c r="BT122" s="57" t="s">
        <v>35</v>
      </c>
      <c r="BU122" s="57" t="s">
        <v>35</v>
      </c>
      <c r="BV122" s="57" t="s">
        <v>35</v>
      </c>
      <c r="BW122" s="57" t="s">
        <v>35</v>
      </c>
      <c r="BX122" s="57" t="s">
        <v>35</v>
      </c>
      <c r="BY122" s="46" t="s">
        <v>35</v>
      </c>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row>
    <row r="123" s="322" customFormat="true" ht="15" customHeight="true" x14ac:dyDescent="0.2">
      <c r="A123" s="999"/>
      <c r="B123" s="373" t="s">
        <v>51</v>
      </c>
      <c r="C123" s="126">
        <f>100-C122</f>
        <v>15.132196136279603</v>
      </c>
      <c r="D123" s="125">
        <f t="shared" ref="D123:Y123" si="3">100-D122</f>
        <v>2.1673059540392359</v>
      </c>
      <c r="E123" s="125">
        <f t="shared" si="3"/>
        <v>0.1188897070865238</v>
      </c>
      <c r="F123" s="125">
        <f t="shared" si="3"/>
        <v>-3.2684965844964609E-13</v>
      </c>
      <c r="G123" s="124">
        <f t="shared" si="3"/>
        <v>1.2789769243681803E-13</v>
      </c>
      <c r="H123" s="123">
        <f t="shared" si="3"/>
        <v>0.84814357132493967</v>
      </c>
      <c r="I123" s="125">
        <f t="shared" si="3"/>
        <v>0</v>
      </c>
      <c r="J123" s="125">
        <f t="shared" si="3"/>
        <v>-3.2684965844964609E-13</v>
      </c>
      <c r="K123" s="125">
        <f t="shared" si="3"/>
        <v>-1.7053025658242404E-13</v>
      </c>
      <c r="L123" s="122">
        <f t="shared" si="3"/>
        <v>0</v>
      </c>
      <c r="M123" s="126">
        <f t="shared" si="3"/>
        <v>21.58037982709223</v>
      </c>
      <c r="N123" s="125">
        <f t="shared" si="3"/>
        <v>5.2886098512138631</v>
      </c>
      <c r="O123" s="125">
        <f t="shared" si="3"/>
        <v>1.047521641755722</v>
      </c>
      <c r="P123" s="125">
        <f t="shared" si="3"/>
        <v>0.18832574540235214</v>
      </c>
      <c r="Q123" s="124">
        <f t="shared" si="3"/>
        <v>-3.5527136788005009E-13</v>
      </c>
      <c r="R123" s="123">
        <f t="shared" si="3"/>
        <v>0.37611718545511508</v>
      </c>
      <c r="S123" s="125">
        <f t="shared" si="3"/>
        <v>0.28044908056739359</v>
      </c>
      <c r="T123" s="125">
        <f t="shared" si="3"/>
        <v>10.145196376340166</v>
      </c>
      <c r="U123" s="125">
        <f t="shared" si="3"/>
        <v>0.31980589567642426</v>
      </c>
      <c r="V123" s="73" t="s">
        <v>35</v>
      </c>
      <c r="W123" s="73" t="s">
        <v>35</v>
      </c>
      <c r="X123" s="73" t="s">
        <v>35</v>
      </c>
      <c r="Y123" s="122">
        <f t="shared" si="3"/>
        <v>2.856584493017067E-3</v>
      </c>
      <c r="Z123" s="411"/>
      <c r="AA123" s="411"/>
      <c r="AB123" s="411"/>
      <c r="AC123" s="411"/>
      <c r="AD123" s="411"/>
      <c r="AE123" s="411"/>
      <c r="AF123" s="411"/>
      <c r="AG123" s="411"/>
      <c r="AH123" s="411"/>
      <c r="AI123" s="411"/>
      <c r="AJ123" s="411"/>
      <c r="AK123" s="411"/>
      <c r="AL123" s="411"/>
      <c r="AM123" s="411"/>
      <c r="AN123" s="411"/>
      <c r="AO123" s="411"/>
      <c r="AP123" s="411"/>
      <c r="AQ123" s="411"/>
      <c r="AR123" s="411"/>
      <c r="AS123" s="411"/>
      <c r="AT123" s="411"/>
      <c r="AU123" s="411"/>
      <c r="AV123" s="411"/>
      <c r="AW123" s="411"/>
      <c r="AX123" s="411"/>
      <c r="AY123" s="411"/>
      <c r="AZ123" s="187"/>
      <c r="BA123" s="990"/>
      <c r="BB123" s="557" t="s">
        <v>51</v>
      </c>
      <c r="BC123" s="60" t="s">
        <v>35</v>
      </c>
      <c r="BD123" s="56" t="s">
        <v>35</v>
      </c>
      <c r="BE123" s="56" t="s">
        <v>35</v>
      </c>
      <c r="BF123" s="56" t="s">
        <v>35</v>
      </c>
      <c r="BG123" s="51" t="s">
        <v>35</v>
      </c>
      <c r="BH123" s="60" t="s">
        <v>35</v>
      </c>
      <c r="BI123" s="56" t="s">
        <v>35</v>
      </c>
      <c r="BJ123" s="56" t="s">
        <v>35</v>
      </c>
      <c r="BK123" s="56" t="s">
        <v>35</v>
      </c>
      <c r="BL123" s="51" t="s">
        <v>35</v>
      </c>
      <c r="BM123" s="60" t="s">
        <v>35</v>
      </c>
      <c r="BN123" s="56" t="s">
        <v>35</v>
      </c>
      <c r="BO123" s="56" t="s">
        <v>35</v>
      </c>
      <c r="BP123" s="56" t="s">
        <v>35</v>
      </c>
      <c r="BQ123" s="51" t="s">
        <v>35</v>
      </c>
      <c r="BR123" s="60" t="s">
        <v>35</v>
      </c>
      <c r="BS123" s="56" t="s">
        <v>35</v>
      </c>
      <c r="BT123" s="56" t="s">
        <v>35</v>
      </c>
      <c r="BU123" s="56" t="s">
        <v>35</v>
      </c>
      <c r="BV123" s="56" t="s">
        <v>35</v>
      </c>
      <c r="BW123" s="56" t="s">
        <v>35</v>
      </c>
      <c r="BX123" s="56" t="s">
        <v>35</v>
      </c>
      <c r="BY123" s="45" t="s">
        <v>35</v>
      </c>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row>
    <row r="124" s="322" customFormat="true" ht="15" customHeight="true" x14ac:dyDescent="0.2">
      <c r="A124" s="999" t="s">
        <v>50</v>
      </c>
      <c r="B124" s="373" t="s">
        <v>15</v>
      </c>
      <c r="C124" s="126">
        <f>C122*'DHS08'!C129/100</f>
        <v>76.550759085075796</v>
      </c>
      <c r="D124" s="125">
        <f>D122*'DHS08'!D129/100</f>
        <v>92.451895873432917</v>
      </c>
      <c r="E124" s="125">
        <f>E122*'DHS08'!E129/100</f>
        <v>96.884676984126074</v>
      </c>
      <c r="F124" s="125">
        <f>F122*'DHS08'!F129/100</f>
        <v>98.900000000000333</v>
      </c>
      <c r="G124" s="124">
        <f>G122*'DHS08'!G129/100</f>
        <v>99.699999999999875</v>
      </c>
      <c r="H124" s="123">
        <f>H122*'DHS08'!H129/100</f>
        <v>93.896808037955282</v>
      </c>
      <c r="I124" s="125">
        <f>I122*'DHS08'!I129/100</f>
        <v>98.300000000000054</v>
      </c>
      <c r="J124" s="125">
        <f>J122*'DHS08'!J129/100</f>
        <v>99.600000000000321</v>
      </c>
      <c r="K124" s="125">
        <f>K122*'DHS08'!K129/100</f>
        <v>99.800000000000168</v>
      </c>
      <c r="L124" s="122">
        <f>L122*'DHS08'!L129/100</f>
        <v>99.800000000000054</v>
      </c>
      <c r="M124" s="126">
        <f>M122*'DHS08'!M129/100</f>
        <v>69.793461953887913</v>
      </c>
      <c r="N124" s="125">
        <f>N122*'DHS08'!N129/100</f>
        <v>87.323901717180817</v>
      </c>
      <c r="O124" s="125">
        <f>O122*'DHS08'!O129/100</f>
        <v>93.707997005257326</v>
      </c>
      <c r="P124" s="125">
        <f>P122*'DHS08'!P129/100</f>
        <v>96.31826565568673</v>
      </c>
      <c r="Q124" s="124">
        <f>Q122*'DHS08'!Q129/100</f>
        <v>98.60000000000035</v>
      </c>
      <c r="R124" s="123">
        <f>R122*'DHS08'!R129/100</f>
        <v>97.631405158253983</v>
      </c>
      <c r="S124" s="125">
        <f>S122*'DHS08'!S129/100</f>
        <v>98.921794512077142</v>
      </c>
      <c r="T124" s="125">
        <f>T122*'DHS08'!T129/100</f>
        <v>80.959178064917509</v>
      </c>
      <c r="U124" s="125">
        <f>U122*'DHS08'!U129/100</f>
        <v>97.088509057611176</v>
      </c>
      <c r="V124" s="73" t="s">
        <v>35</v>
      </c>
      <c r="W124" s="73" t="s">
        <v>35</v>
      </c>
      <c r="X124" s="73" t="s">
        <v>35</v>
      </c>
      <c r="Y124" s="122">
        <f>Y122*'DHS08'!Y129/100</f>
        <v>98.69718055110539</v>
      </c>
      <c r="Z124" s="411"/>
      <c r="AA124" s="411"/>
      <c r="AB124" s="411"/>
      <c r="AC124" s="411"/>
      <c r="AD124" s="411"/>
      <c r="AE124" s="411"/>
      <c r="AF124" s="411"/>
      <c r="AG124" s="411"/>
      <c r="AH124" s="411"/>
      <c r="AI124" s="411"/>
      <c r="AJ124" s="411"/>
      <c r="AK124" s="411"/>
      <c r="AL124" s="411"/>
      <c r="AM124" s="411"/>
      <c r="AN124" s="411"/>
      <c r="AO124" s="411"/>
      <c r="AP124" s="411"/>
      <c r="AQ124" s="411"/>
      <c r="AR124" s="411"/>
      <c r="AS124" s="411"/>
      <c r="AT124" s="411"/>
      <c r="AU124" s="411"/>
      <c r="AV124" s="411"/>
      <c r="AW124" s="411"/>
      <c r="AX124" s="411"/>
      <c r="AY124" s="411"/>
      <c r="AZ124" s="187"/>
      <c r="BA124" s="990" t="s">
        <v>50</v>
      </c>
      <c r="BB124" s="557" t="s">
        <v>15</v>
      </c>
      <c r="BC124" s="60" t="s">
        <v>35</v>
      </c>
      <c r="BD124" s="56" t="s">
        <v>35</v>
      </c>
      <c r="BE124" s="56" t="s">
        <v>35</v>
      </c>
      <c r="BF124" s="56" t="s">
        <v>35</v>
      </c>
      <c r="BG124" s="51" t="s">
        <v>35</v>
      </c>
      <c r="BH124" s="60" t="s">
        <v>35</v>
      </c>
      <c r="BI124" s="56" t="s">
        <v>35</v>
      </c>
      <c r="BJ124" s="56" t="s">
        <v>35</v>
      </c>
      <c r="BK124" s="56" t="s">
        <v>35</v>
      </c>
      <c r="BL124" s="51" t="s">
        <v>35</v>
      </c>
      <c r="BM124" s="60" t="s">
        <v>35</v>
      </c>
      <c r="BN124" s="56" t="s">
        <v>35</v>
      </c>
      <c r="BO124" s="56" t="s">
        <v>35</v>
      </c>
      <c r="BP124" s="56" t="s">
        <v>35</v>
      </c>
      <c r="BQ124" s="51" t="s">
        <v>35</v>
      </c>
      <c r="BR124" s="60" t="s">
        <v>35</v>
      </c>
      <c r="BS124" s="56" t="s">
        <v>35</v>
      </c>
      <c r="BT124" s="56" t="s">
        <v>35</v>
      </c>
      <c r="BU124" s="56" t="s">
        <v>35</v>
      </c>
      <c r="BV124" s="56" t="s">
        <v>35</v>
      </c>
      <c r="BW124" s="56" t="s">
        <v>35</v>
      </c>
      <c r="BX124" s="56" t="s">
        <v>35</v>
      </c>
      <c r="BY124" s="45" t="s">
        <v>35</v>
      </c>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row>
    <row r="125" s="322" customFormat="true" ht="15" customHeight="true" x14ac:dyDescent="0.2">
      <c r="A125" s="999"/>
      <c r="B125" s="373" t="s">
        <v>16</v>
      </c>
      <c r="C125" s="126">
        <f>C122*'DHS08'!C128/100</f>
        <v>8.3170447786445987</v>
      </c>
      <c r="D125" s="125">
        <f>D122*'DHS08'!D128/100</f>
        <v>5.3807981725278422</v>
      </c>
      <c r="E125" s="125">
        <f>E122*'DHS08'!E128/100</f>
        <v>2.9964333087874042</v>
      </c>
      <c r="F125" s="125">
        <f>F122*'DHS08'!F128/100</f>
        <v>1.1000000000000036</v>
      </c>
      <c r="G125" s="124">
        <f>G122*'DHS08'!G128/100</f>
        <v>0.2999999999999996</v>
      </c>
      <c r="H125" s="123">
        <f>H122*'DHS08'!H128/100</f>
        <v>5.2550483907197778</v>
      </c>
      <c r="I125" s="125">
        <f>I122*'DHS08'!I128/100</f>
        <v>1.7000000000000008</v>
      </c>
      <c r="J125" s="125">
        <f>J122*'DHS08'!J128/100</f>
        <v>0.40000000000000135</v>
      </c>
      <c r="K125" s="125">
        <f>K122*'DHS08'!K128/100</f>
        <v>0.20000000000000034</v>
      </c>
      <c r="L125" s="122">
        <f>L122*'DHS08'!L128/100</f>
        <v>0.20000000000000015</v>
      </c>
      <c r="M125" s="126">
        <f>M122*'DHS08'!M128/100</f>
        <v>8.6261582190198549</v>
      </c>
      <c r="N125" s="125">
        <f>N122*'DHS08'!N128/100</f>
        <v>7.387488431605318</v>
      </c>
      <c r="O125" s="125">
        <f>O122*'DHS08'!O128/100</f>
        <v>5.2444813529869467</v>
      </c>
      <c r="P125" s="125">
        <f>P122*'DHS08'!P128/100</f>
        <v>3.5932202731655156</v>
      </c>
      <c r="Q125" s="124">
        <f>Q122*'DHS08'!Q128/100</f>
        <v>1.4000000000000048</v>
      </c>
      <c r="R125" s="123">
        <f>R122*'DHS08'!R128/100</f>
        <v>1.9924776562908977</v>
      </c>
      <c r="S125" s="125">
        <f>S122*'DHS08'!S128/100</f>
        <v>0.79775640735546094</v>
      </c>
      <c r="T125" s="125">
        <f>T122*'DHS08'!T128/100</f>
        <v>8.8956255587423243</v>
      </c>
      <c r="U125" s="125">
        <f>U122*'DHS08'!U128/100</f>
        <v>2.5916850467124131</v>
      </c>
      <c r="V125" s="73" t="s">
        <v>35</v>
      </c>
      <c r="W125" s="73" t="s">
        <v>35</v>
      </c>
      <c r="X125" s="73" t="s">
        <v>35</v>
      </c>
      <c r="Y125" s="122">
        <f>Y122*'DHS08'!Y128/100</f>
        <v>1.2999628644015908</v>
      </c>
      <c r="Z125" s="411"/>
      <c r="AA125" s="411"/>
      <c r="AB125" s="411"/>
      <c r="AC125" s="411"/>
      <c r="AD125" s="411"/>
      <c r="AE125" s="411"/>
      <c r="AF125" s="411"/>
      <c r="AG125" s="411"/>
      <c r="AH125" s="411"/>
      <c r="AI125" s="411"/>
      <c r="AJ125" s="411"/>
      <c r="AK125" s="411"/>
      <c r="AL125" s="411"/>
      <c r="AM125" s="411"/>
      <c r="AN125" s="411"/>
      <c r="AO125" s="411"/>
      <c r="AP125" s="411"/>
      <c r="AQ125" s="411"/>
      <c r="AR125" s="411"/>
      <c r="AS125" s="411"/>
      <c r="AT125" s="411"/>
      <c r="AU125" s="411"/>
      <c r="AV125" s="411"/>
      <c r="AW125" s="411"/>
      <c r="AX125" s="411"/>
      <c r="AY125" s="411"/>
      <c r="AZ125" s="187"/>
      <c r="BA125" s="990"/>
      <c r="BB125" s="557" t="s">
        <v>16</v>
      </c>
      <c r="BC125" s="60" t="s">
        <v>35</v>
      </c>
      <c r="BD125" s="56" t="s">
        <v>35</v>
      </c>
      <c r="BE125" s="56" t="s">
        <v>35</v>
      </c>
      <c r="BF125" s="56" t="s">
        <v>35</v>
      </c>
      <c r="BG125" s="51" t="s">
        <v>35</v>
      </c>
      <c r="BH125" s="60" t="s">
        <v>35</v>
      </c>
      <c r="BI125" s="56" t="s">
        <v>35</v>
      </c>
      <c r="BJ125" s="56" t="s">
        <v>35</v>
      </c>
      <c r="BK125" s="56" t="s">
        <v>35</v>
      </c>
      <c r="BL125" s="51" t="s">
        <v>35</v>
      </c>
      <c r="BM125" s="60" t="s">
        <v>35</v>
      </c>
      <c r="BN125" s="56" t="s">
        <v>35</v>
      </c>
      <c r="BO125" s="56" t="s">
        <v>35</v>
      </c>
      <c r="BP125" s="56" t="s">
        <v>35</v>
      </c>
      <c r="BQ125" s="51" t="s">
        <v>35</v>
      </c>
      <c r="BR125" s="60" t="s">
        <v>35</v>
      </c>
      <c r="BS125" s="56" t="s">
        <v>35</v>
      </c>
      <c r="BT125" s="56" t="s">
        <v>35</v>
      </c>
      <c r="BU125" s="56" t="s">
        <v>35</v>
      </c>
      <c r="BV125" s="56" t="s">
        <v>35</v>
      </c>
      <c r="BW125" s="56" t="s">
        <v>35</v>
      </c>
      <c r="BX125" s="56" t="s">
        <v>35</v>
      </c>
      <c r="BY125" s="45" t="s">
        <v>35</v>
      </c>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row>
    <row r="126" s="322" customFormat="true" ht="15" customHeight="true" x14ac:dyDescent="0.2">
      <c r="A126" s="999"/>
      <c r="B126" s="373" t="s">
        <v>22</v>
      </c>
      <c r="C126" s="126">
        <f>100-C124-C125-C127</f>
        <v>8.8019178159608682</v>
      </c>
      <c r="D126" s="125">
        <f t="shared" ref="D126:Y126" si="4">100-D124-D125-D127</f>
        <v>1.8073574571298587</v>
      </c>
      <c r="E126" s="125">
        <f t="shared" si="4"/>
        <v>5.8147930914742574E-14</v>
      </c>
      <c r="F126" s="125">
        <f t="shared" si="4"/>
        <v>-3.361755318564974E-13</v>
      </c>
      <c r="G126" s="124">
        <f t="shared" si="4"/>
        <v>1.2545520178264269E-13</v>
      </c>
      <c r="H126" s="123">
        <f t="shared" si="4"/>
        <v>7.1942451995710144E-14</v>
      </c>
      <c r="I126" s="125">
        <f t="shared" si="4"/>
        <v>-5.4845017416482733E-14</v>
      </c>
      <c r="J126" s="125">
        <f t="shared" si="4"/>
        <v>-3.2251978865360797E-13</v>
      </c>
      <c r="K126" s="125">
        <f t="shared" si="4"/>
        <v>-1.6803225477701744E-13</v>
      </c>
      <c r="L126" s="122">
        <f t="shared" si="4"/>
        <v>-5.415112802609201E-14</v>
      </c>
      <c r="M126" s="126">
        <f t="shared" si="4"/>
        <v>11.536447277858683</v>
      </c>
      <c r="N126" s="125">
        <f t="shared" si="4"/>
        <v>4.574136858206602</v>
      </c>
      <c r="O126" s="125">
        <f t="shared" si="4"/>
        <v>0.69537905327754079</v>
      </c>
      <c r="P126" s="125">
        <f t="shared" si="4"/>
        <v>-9.9811674254779076E-2</v>
      </c>
      <c r="Q126" s="124">
        <f t="shared" si="4"/>
        <v>-3.5438318946034997E-13</v>
      </c>
      <c r="R126" s="123">
        <f t="shared" si="4"/>
        <v>3.0758728897239962E-13</v>
      </c>
      <c r="S126" s="125">
        <f t="shared" si="4"/>
        <v>7.9658502016854982E-14</v>
      </c>
      <c r="T126" s="125">
        <f t="shared" si="4"/>
        <v>5.7532368219457535</v>
      </c>
      <c r="U126" s="125">
        <f t="shared" si="4"/>
        <v>-2.1299628727433628E-13</v>
      </c>
      <c r="V126" s="73" t="s">
        <v>35</v>
      </c>
      <c r="W126" s="73" t="s">
        <v>35</v>
      </c>
      <c r="X126" s="73" t="s">
        <v>35</v>
      </c>
      <c r="Y126" s="122">
        <f t="shared" si="4"/>
        <v>-5.9043915590084595E-14</v>
      </c>
      <c r="Z126" s="411"/>
      <c r="AA126" s="411"/>
      <c r="AB126" s="411"/>
      <c r="AC126" s="411"/>
      <c r="AD126" s="411"/>
      <c r="AE126" s="411"/>
      <c r="AF126" s="411"/>
      <c r="AG126" s="411"/>
      <c r="AH126" s="411"/>
      <c r="AI126" s="411"/>
      <c r="AJ126" s="411"/>
      <c r="AK126" s="411"/>
      <c r="AL126" s="411"/>
      <c r="AM126" s="411"/>
      <c r="AN126" s="411"/>
      <c r="AO126" s="411"/>
      <c r="AP126" s="411"/>
      <c r="AQ126" s="411"/>
      <c r="AR126" s="411"/>
      <c r="AS126" s="411"/>
      <c r="AT126" s="411"/>
      <c r="AU126" s="411"/>
      <c r="AV126" s="411"/>
      <c r="AW126" s="411"/>
      <c r="AX126" s="411"/>
      <c r="AY126" s="411"/>
      <c r="AZ126" s="187"/>
      <c r="BA126" s="990"/>
      <c r="BB126" s="557" t="s">
        <v>22</v>
      </c>
      <c r="BC126" s="60" t="s">
        <v>35</v>
      </c>
      <c r="BD126" s="56" t="s">
        <v>35</v>
      </c>
      <c r="BE126" s="56" t="s">
        <v>35</v>
      </c>
      <c r="BF126" s="56" t="s">
        <v>35</v>
      </c>
      <c r="BG126" s="51" t="s">
        <v>35</v>
      </c>
      <c r="BH126" s="60" t="s">
        <v>35</v>
      </c>
      <c r="BI126" s="56" t="s">
        <v>35</v>
      </c>
      <c r="BJ126" s="56" t="s">
        <v>35</v>
      </c>
      <c r="BK126" s="56" t="s">
        <v>35</v>
      </c>
      <c r="BL126" s="51" t="s">
        <v>35</v>
      </c>
      <c r="BM126" s="60" t="s">
        <v>35</v>
      </c>
      <c r="BN126" s="56" t="s">
        <v>35</v>
      </c>
      <c r="BO126" s="56" t="s">
        <v>35</v>
      </c>
      <c r="BP126" s="56" t="s">
        <v>35</v>
      </c>
      <c r="BQ126" s="51" t="s">
        <v>35</v>
      </c>
      <c r="BR126" s="60" t="s">
        <v>35</v>
      </c>
      <c r="BS126" s="56" t="s">
        <v>35</v>
      </c>
      <c r="BT126" s="56" t="s">
        <v>35</v>
      </c>
      <c r="BU126" s="56" t="s">
        <v>35</v>
      </c>
      <c r="BV126" s="56" t="s">
        <v>35</v>
      </c>
      <c r="BW126" s="56" t="s">
        <v>35</v>
      </c>
      <c r="BX126" s="56" t="s">
        <v>35</v>
      </c>
      <c r="BY126" s="45" t="s">
        <v>35</v>
      </c>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row>
    <row r="127" s="322" customFormat="true" ht="15" customHeight="true" x14ac:dyDescent="0.2">
      <c r="A127" s="999"/>
      <c r="B127" s="373" t="s">
        <v>19</v>
      </c>
      <c r="C127" s="126">
        <f>C157</f>
        <v>6.3302783203187367</v>
      </c>
      <c r="D127" s="125">
        <f t="shared" ref="D127:Y127" si="5">D157</f>
        <v>0.35994849690938163</v>
      </c>
      <c r="E127" s="125">
        <f t="shared" si="5"/>
        <v>0.11888970708646387</v>
      </c>
      <c r="F127" s="125">
        <f t="shared" si="5"/>
        <v>0</v>
      </c>
      <c r="G127" s="124">
        <f t="shared" si="5"/>
        <v>0</v>
      </c>
      <c r="H127" s="123">
        <f t="shared" si="5"/>
        <v>0.84814357132486862</v>
      </c>
      <c r="I127" s="125">
        <f t="shared" si="5"/>
        <v>0</v>
      </c>
      <c r="J127" s="125">
        <f t="shared" si="5"/>
        <v>0</v>
      </c>
      <c r="K127" s="125">
        <f t="shared" si="5"/>
        <v>0</v>
      </c>
      <c r="L127" s="122">
        <f t="shared" si="5"/>
        <v>0</v>
      </c>
      <c r="M127" s="126">
        <f t="shared" si="5"/>
        <v>10.043932549233547</v>
      </c>
      <c r="N127" s="125">
        <f t="shared" si="5"/>
        <v>0.71447299300726241</v>
      </c>
      <c r="O127" s="125">
        <f t="shared" si="5"/>
        <v>0.35214258847818664</v>
      </c>
      <c r="P127" s="125">
        <f t="shared" si="5"/>
        <v>0.18832574540253341</v>
      </c>
      <c r="Q127" s="124">
        <f t="shared" si="5"/>
        <v>0</v>
      </c>
      <c r="R127" s="123">
        <f t="shared" si="5"/>
        <v>0.37611718545481149</v>
      </c>
      <c r="S127" s="125">
        <f t="shared" si="5"/>
        <v>0.2804490805673176</v>
      </c>
      <c r="T127" s="125">
        <f t="shared" si="5"/>
        <v>4.391959554394413</v>
      </c>
      <c r="U127" s="125">
        <f t="shared" si="5"/>
        <v>0.31980589567662349</v>
      </c>
      <c r="V127" s="73" t="s">
        <v>35</v>
      </c>
      <c r="W127" s="73" t="s">
        <v>35</v>
      </c>
      <c r="X127" s="73" t="s">
        <v>35</v>
      </c>
      <c r="Y127" s="122">
        <f t="shared" si="5"/>
        <v>2.8565844930781093E-3</v>
      </c>
      <c r="Z127" s="411"/>
      <c r="AA127" s="411"/>
      <c r="AB127" s="411"/>
      <c r="AC127" s="411"/>
      <c r="AD127" s="411"/>
      <c r="AE127" s="411"/>
      <c r="AF127" s="411"/>
      <c r="AG127" s="411"/>
      <c r="AH127" s="411"/>
      <c r="AI127" s="411"/>
      <c r="AJ127" s="411"/>
      <c r="AK127" s="411"/>
      <c r="AL127" s="411"/>
      <c r="AM127" s="411"/>
      <c r="AN127" s="411"/>
      <c r="AO127" s="411"/>
      <c r="AP127" s="411"/>
      <c r="AQ127" s="411"/>
      <c r="AR127" s="411"/>
      <c r="AS127" s="411"/>
      <c r="AT127" s="411"/>
      <c r="AU127" s="411"/>
      <c r="AV127" s="411"/>
      <c r="AW127" s="411"/>
      <c r="AX127" s="411"/>
      <c r="AY127" s="411"/>
      <c r="AZ127" s="187"/>
      <c r="BA127" s="990"/>
      <c r="BB127" s="557" t="s">
        <v>19</v>
      </c>
      <c r="BC127" s="60" t="s">
        <v>35</v>
      </c>
      <c r="BD127" s="56" t="s">
        <v>35</v>
      </c>
      <c r="BE127" s="56" t="s">
        <v>35</v>
      </c>
      <c r="BF127" s="56" t="s">
        <v>35</v>
      </c>
      <c r="BG127" s="51" t="s">
        <v>35</v>
      </c>
      <c r="BH127" s="60" t="s">
        <v>35</v>
      </c>
      <c r="BI127" s="56" t="s">
        <v>35</v>
      </c>
      <c r="BJ127" s="56" t="s">
        <v>35</v>
      </c>
      <c r="BK127" s="56" t="s">
        <v>35</v>
      </c>
      <c r="BL127" s="51" t="s">
        <v>35</v>
      </c>
      <c r="BM127" s="60" t="s">
        <v>35</v>
      </c>
      <c r="BN127" s="56" t="s">
        <v>35</v>
      </c>
      <c r="BO127" s="56" t="s">
        <v>35</v>
      </c>
      <c r="BP127" s="56" t="s">
        <v>35</v>
      </c>
      <c r="BQ127" s="51" t="s">
        <v>35</v>
      </c>
      <c r="BR127" s="60" t="s">
        <v>35</v>
      </c>
      <c r="BS127" s="56" t="s">
        <v>35</v>
      </c>
      <c r="BT127" s="56" t="s">
        <v>35</v>
      </c>
      <c r="BU127" s="56" t="s">
        <v>35</v>
      </c>
      <c r="BV127" s="56" t="s">
        <v>35</v>
      </c>
      <c r="BW127" s="56" t="s">
        <v>35</v>
      </c>
      <c r="BX127" s="56" t="s">
        <v>35</v>
      </c>
      <c r="BY127" s="45" t="s">
        <v>35</v>
      </c>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row>
    <row r="128" s="322" customFormat="true" ht="15" customHeight="true" x14ac:dyDescent="0.2">
      <c r="A128" s="999" t="s">
        <v>168</v>
      </c>
      <c r="B128" s="373" t="s">
        <v>49</v>
      </c>
      <c r="C128" s="76" t="s">
        <v>35</v>
      </c>
      <c r="D128" s="73" t="s">
        <v>35</v>
      </c>
      <c r="E128" s="73" t="s">
        <v>35</v>
      </c>
      <c r="F128" s="73" t="s">
        <v>35</v>
      </c>
      <c r="G128" s="70" t="s">
        <v>35</v>
      </c>
      <c r="H128" s="67" t="s">
        <v>35</v>
      </c>
      <c r="I128" s="73" t="s">
        <v>35</v>
      </c>
      <c r="J128" s="73" t="s">
        <v>35</v>
      </c>
      <c r="K128" s="73" t="s">
        <v>35</v>
      </c>
      <c r="L128" s="64" t="s">
        <v>35</v>
      </c>
      <c r="M128" s="76" t="s">
        <v>35</v>
      </c>
      <c r="N128" s="73" t="s">
        <v>35</v>
      </c>
      <c r="O128" s="73" t="s">
        <v>35</v>
      </c>
      <c r="P128" s="73" t="s">
        <v>35</v>
      </c>
      <c r="Q128" s="70" t="s">
        <v>35</v>
      </c>
      <c r="R128" s="67" t="s">
        <v>35</v>
      </c>
      <c r="S128" s="73" t="s">
        <v>35</v>
      </c>
      <c r="T128" s="73" t="s">
        <v>35</v>
      </c>
      <c r="U128" s="73" t="s">
        <v>35</v>
      </c>
      <c r="V128" s="73" t="s">
        <v>35</v>
      </c>
      <c r="W128" s="73" t="s">
        <v>35</v>
      </c>
      <c r="X128" s="73" t="s">
        <v>35</v>
      </c>
      <c r="Y128" s="64" t="s">
        <v>35</v>
      </c>
      <c r="Z128" s="411"/>
      <c r="AA128" s="411"/>
      <c r="AB128" s="411"/>
      <c r="AC128" s="411"/>
      <c r="AD128" s="411"/>
      <c r="AE128" s="411"/>
      <c r="AF128" s="411"/>
      <c r="AG128" s="411"/>
      <c r="AH128" s="411"/>
      <c r="AI128" s="411"/>
      <c r="AJ128" s="411"/>
      <c r="AK128" s="411"/>
      <c r="AL128" s="411"/>
      <c r="AM128" s="411"/>
      <c r="AN128" s="411"/>
      <c r="AO128" s="411"/>
      <c r="AP128" s="411"/>
      <c r="AQ128" s="411"/>
      <c r="AR128" s="411"/>
      <c r="AS128" s="411"/>
      <c r="AT128" s="411"/>
      <c r="AU128" s="411"/>
      <c r="AV128" s="411"/>
      <c r="AW128" s="411"/>
      <c r="AX128" s="411"/>
      <c r="AY128" s="411"/>
      <c r="AZ128" s="187"/>
      <c r="BA128" s="990" t="s">
        <v>108</v>
      </c>
      <c r="BB128" s="557" t="s">
        <v>49</v>
      </c>
      <c r="BC128" s="60" t="s">
        <v>35</v>
      </c>
      <c r="BD128" s="56" t="s">
        <v>35</v>
      </c>
      <c r="BE128" s="56" t="s">
        <v>35</v>
      </c>
      <c r="BF128" s="56" t="s">
        <v>35</v>
      </c>
      <c r="BG128" s="51" t="s">
        <v>35</v>
      </c>
      <c r="BH128" s="60" t="s">
        <v>35</v>
      </c>
      <c r="BI128" s="56" t="s">
        <v>35</v>
      </c>
      <c r="BJ128" s="56" t="s">
        <v>35</v>
      </c>
      <c r="BK128" s="56" t="s">
        <v>35</v>
      </c>
      <c r="BL128" s="51" t="s">
        <v>35</v>
      </c>
      <c r="BM128" s="60" t="s">
        <v>35</v>
      </c>
      <c r="BN128" s="56" t="s">
        <v>35</v>
      </c>
      <c r="BO128" s="56" t="s">
        <v>35</v>
      </c>
      <c r="BP128" s="56" t="s">
        <v>35</v>
      </c>
      <c r="BQ128" s="51" t="s">
        <v>35</v>
      </c>
      <c r="BR128" s="60" t="s">
        <v>35</v>
      </c>
      <c r="BS128" s="56" t="s">
        <v>35</v>
      </c>
      <c r="BT128" s="56" t="s">
        <v>35</v>
      </c>
      <c r="BU128" s="56" t="s">
        <v>35</v>
      </c>
      <c r="BV128" s="56" t="s">
        <v>35</v>
      </c>
      <c r="BW128" s="56" t="s">
        <v>35</v>
      </c>
      <c r="BX128" s="56" t="s">
        <v>35</v>
      </c>
      <c r="BY128" s="45" t="s">
        <v>35</v>
      </c>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322" customFormat="true" ht="15" customHeight="true" x14ac:dyDescent="0.2">
      <c r="A129" s="1001"/>
      <c r="B129" s="374" t="s">
        <v>48</v>
      </c>
      <c r="C129" s="75" t="s">
        <v>35</v>
      </c>
      <c r="D129" s="72" t="s">
        <v>35</v>
      </c>
      <c r="E129" s="72" t="s">
        <v>35</v>
      </c>
      <c r="F129" s="72" t="s">
        <v>35</v>
      </c>
      <c r="G129" s="69" t="s">
        <v>35</v>
      </c>
      <c r="H129" s="66" t="s">
        <v>35</v>
      </c>
      <c r="I129" s="72" t="s">
        <v>35</v>
      </c>
      <c r="J129" s="72" t="s">
        <v>35</v>
      </c>
      <c r="K129" s="72" t="s">
        <v>35</v>
      </c>
      <c r="L129" s="63" t="s">
        <v>35</v>
      </c>
      <c r="M129" s="75" t="s">
        <v>35</v>
      </c>
      <c r="N129" s="72" t="s">
        <v>35</v>
      </c>
      <c r="O129" s="72" t="s">
        <v>35</v>
      </c>
      <c r="P129" s="72" t="s">
        <v>35</v>
      </c>
      <c r="Q129" s="69" t="s">
        <v>35</v>
      </c>
      <c r="R129" s="66" t="s">
        <v>35</v>
      </c>
      <c r="S129" s="72" t="s">
        <v>35</v>
      </c>
      <c r="T129" s="72" t="s">
        <v>35</v>
      </c>
      <c r="U129" s="72" t="s">
        <v>35</v>
      </c>
      <c r="V129" s="72" t="s">
        <v>35</v>
      </c>
      <c r="W129" s="72" t="s">
        <v>35</v>
      </c>
      <c r="X129" s="72" t="s">
        <v>35</v>
      </c>
      <c r="Y129" s="63" t="s">
        <v>35</v>
      </c>
      <c r="Z129" s="411"/>
      <c r="AA129" s="411"/>
      <c r="AB129" s="411"/>
      <c r="AC129" s="411"/>
      <c r="AD129" s="411"/>
      <c r="AE129" s="411"/>
      <c r="AF129" s="411"/>
      <c r="AG129" s="411"/>
      <c r="AH129" s="411"/>
      <c r="AI129" s="411"/>
      <c r="AJ129" s="411"/>
      <c r="AK129" s="411"/>
      <c r="AL129" s="411"/>
      <c r="AM129" s="411"/>
      <c r="AN129" s="411"/>
      <c r="AO129" s="411"/>
      <c r="AP129" s="411"/>
      <c r="AQ129" s="411"/>
      <c r="AR129" s="411"/>
      <c r="AS129" s="411"/>
      <c r="AT129" s="411"/>
      <c r="AU129" s="411"/>
      <c r="AV129" s="411"/>
      <c r="AW129" s="411"/>
      <c r="AX129" s="411"/>
      <c r="AY129" s="411"/>
      <c r="AZ129" s="187"/>
      <c r="BA129" s="994"/>
      <c r="BB129" s="560" t="s">
        <v>48</v>
      </c>
      <c r="BC129" s="59" t="s">
        <v>35</v>
      </c>
      <c r="BD129" s="55" t="s">
        <v>35</v>
      </c>
      <c r="BE129" s="55" t="s">
        <v>35</v>
      </c>
      <c r="BF129" s="55" t="s">
        <v>35</v>
      </c>
      <c r="BG129" s="50" t="s">
        <v>35</v>
      </c>
      <c r="BH129" s="59" t="s">
        <v>35</v>
      </c>
      <c r="BI129" s="55" t="s">
        <v>35</v>
      </c>
      <c r="BJ129" s="55" t="s">
        <v>35</v>
      </c>
      <c r="BK129" s="55" t="s">
        <v>35</v>
      </c>
      <c r="BL129" s="50" t="s">
        <v>35</v>
      </c>
      <c r="BM129" s="59" t="s">
        <v>35</v>
      </c>
      <c r="BN129" s="55" t="s">
        <v>35</v>
      </c>
      <c r="BO129" s="55" t="s">
        <v>35</v>
      </c>
      <c r="BP129" s="55" t="s">
        <v>35</v>
      </c>
      <c r="BQ129" s="50" t="s">
        <v>35</v>
      </c>
      <c r="BR129" s="59" t="s">
        <v>35</v>
      </c>
      <c r="BS129" s="55" t="s">
        <v>35</v>
      </c>
      <c r="BT129" s="55" t="s">
        <v>35</v>
      </c>
      <c r="BU129" s="55" t="s">
        <v>35</v>
      </c>
      <c r="BV129" s="55" t="s">
        <v>35</v>
      </c>
      <c r="BW129" s="55" t="s">
        <v>35</v>
      </c>
      <c r="BX129" s="55" t="s">
        <v>35</v>
      </c>
      <c r="BY129" s="44" t="s">
        <v>35</v>
      </c>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8" customFormat="true" ht="15" hidden="true" customHeight="true" x14ac:dyDescent="0.2">
      <c r="A130" s="1006" t="s">
        <v>47</v>
      </c>
      <c r="B130" s="371" t="s">
        <v>42</v>
      </c>
      <c r="C130" s="377"/>
      <c r="D130" s="378"/>
      <c r="E130" s="378"/>
      <c r="F130" s="378"/>
      <c r="G130" s="379"/>
      <c r="H130" s="380"/>
      <c r="I130" s="378"/>
      <c r="J130" s="378"/>
      <c r="K130" s="378"/>
      <c r="L130" s="381"/>
      <c r="M130" s="377"/>
      <c r="N130" s="378"/>
      <c r="O130" s="378"/>
      <c r="P130" s="378"/>
      <c r="Q130" s="379"/>
      <c r="R130" s="380"/>
      <c r="S130" s="378"/>
      <c r="T130" s="378"/>
      <c r="U130" s="378"/>
      <c r="V130" s="378"/>
      <c r="W130" s="378"/>
      <c r="X130" s="378"/>
      <c r="Y130" s="381"/>
      <c r="Z130" s="846"/>
      <c r="AA130" s="846"/>
      <c r="AB130" s="846"/>
      <c r="AC130" s="846"/>
      <c r="AD130" s="846"/>
      <c r="AE130" s="846"/>
      <c r="AF130" s="846"/>
      <c r="AG130" s="846"/>
      <c r="AH130" s="846"/>
      <c r="AI130" s="846"/>
      <c r="AJ130" s="846"/>
      <c r="AK130" s="846"/>
      <c r="AL130" s="846"/>
      <c r="AM130" s="846"/>
      <c r="AN130" s="846"/>
      <c r="AO130" s="846"/>
      <c r="AP130" s="846"/>
      <c r="AQ130" s="846"/>
      <c r="AR130" s="846"/>
      <c r="AS130" s="846"/>
      <c r="AT130" s="846"/>
      <c r="AU130" s="846"/>
      <c r="AV130" s="846"/>
      <c r="AW130" s="846"/>
      <c r="AX130" s="846"/>
      <c r="AY130" s="846"/>
      <c r="AZ130" s="346"/>
      <c r="BB130" s="320"/>
      <c r="BZ130" s="346"/>
      <c r="CA130" s="346"/>
      <c r="CB130" s="346"/>
      <c r="CC130" s="346"/>
      <c r="CD130" s="346"/>
      <c r="CE130" s="346"/>
      <c r="CF130" s="346"/>
      <c r="CG130" s="346"/>
      <c r="CH130" s="346"/>
      <c r="CI130" s="346"/>
      <c r="CJ130" s="346"/>
      <c r="CK130" s="346"/>
      <c r="CL130" s="346"/>
      <c r="CM130" s="346"/>
      <c r="CN130" s="346"/>
      <c r="CO130" s="346"/>
      <c r="CP130" s="346"/>
      <c r="CQ130" s="346"/>
      <c r="CR130" s="346"/>
      <c r="CS130" s="346"/>
      <c r="CT130" s="346"/>
      <c r="CU130" s="346"/>
      <c r="CV130" s="346"/>
      <c r="CW130" s="346"/>
      <c r="CX130" s="346"/>
      <c r="CY130" s="346"/>
      <c r="CZ130" s="346"/>
    </row>
    <row r="131" s="318" customFormat="true" ht="15" hidden="true" customHeight="true" x14ac:dyDescent="0.2">
      <c r="A131" s="1007"/>
      <c r="B131" s="368" t="s">
        <v>46</v>
      </c>
      <c r="C131" s="382"/>
      <c r="D131" s="383"/>
      <c r="E131" s="383"/>
      <c r="F131" s="383"/>
      <c r="G131" s="384"/>
      <c r="H131" s="385"/>
      <c r="I131" s="383"/>
      <c r="J131" s="383"/>
      <c r="K131" s="383"/>
      <c r="L131" s="386"/>
      <c r="M131" s="382"/>
      <c r="N131" s="383"/>
      <c r="O131" s="383"/>
      <c r="P131" s="383"/>
      <c r="Q131" s="384"/>
      <c r="R131" s="385"/>
      <c r="S131" s="383"/>
      <c r="T131" s="383"/>
      <c r="U131" s="383"/>
      <c r="V131" s="383"/>
      <c r="W131" s="383"/>
      <c r="X131" s="383"/>
      <c r="Y131" s="386"/>
      <c r="Z131" s="846"/>
      <c r="AA131" s="846"/>
      <c r="AB131" s="846"/>
      <c r="AC131" s="846"/>
      <c r="AD131" s="846"/>
      <c r="AE131" s="846"/>
      <c r="AF131" s="846"/>
      <c r="AG131" s="846"/>
      <c r="AH131" s="846"/>
      <c r="AI131" s="846"/>
      <c r="AJ131" s="846"/>
      <c r="AK131" s="846"/>
      <c r="AL131" s="846"/>
      <c r="AM131" s="846"/>
      <c r="AN131" s="846"/>
      <c r="AO131" s="846"/>
      <c r="AP131" s="846"/>
      <c r="AQ131" s="846"/>
      <c r="AR131" s="846"/>
      <c r="AS131" s="846"/>
      <c r="AT131" s="846"/>
      <c r="AU131" s="846"/>
      <c r="AV131" s="846"/>
      <c r="AW131" s="846"/>
      <c r="AX131" s="846"/>
      <c r="AY131" s="846"/>
      <c r="AZ131" s="346"/>
      <c r="BB131" s="320"/>
      <c r="BZ131" s="346"/>
      <c r="CA131" s="346"/>
      <c r="CB131" s="346"/>
      <c r="CC131" s="346"/>
      <c r="CD131" s="346"/>
      <c r="CE131" s="346"/>
      <c r="CF131" s="346"/>
      <c r="CG131" s="346"/>
      <c r="CH131" s="346"/>
      <c r="CI131" s="346"/>
      <c r="CJ131" s="346"/>
      <c r="CK131" s="346"/>
      <c r="CL131" s="346"/>
      <c r="CM131" s="346"/>
      <c r="CN131" s="346"/>
      <c r="CO131" s="346"/>
      <c r="CP131" s="346"/>
      <c r="CQ131" s="346"/>
      <c r="CR131" s="346"/>
      <c r="CS131" s="346"/>
      <c r="CT131" s="346"/>
      <c r="CU131" s="346"/>
      <c r="CV131" s="346"/>
      <c r="CW131" s="346"/>
      <c r="CX131" s="346"/>
      <c r="CY131" s="346"/>
      <c r="CZ131" s="346"/>
    </row>
    <row r="132" s="318" customFormat="true" ht="15" hidden="true" customHeight="true" x14ac:dyDescent="0.2">
      <c r="A132" s="1008"/>
      <c r="B132" s="369" t="s">
        <v>46</v>
      </c>
      <c r="C132" s="387"/>
      <c r="D132" s="388"/>
      <c r="E132" s="388"/>
      <c r="F132" s="388"/>
      <c r="G132" s="389"/>
      <c r="H132" s="390"/>
      <c r="I132" s="388"/>
      <c r="J132" s="388"/>
      <c r="K132" s="388"/>
      <c r="L132" s="391"/>
      <c r="M132" s="387"/>
      <c r="N132" s="388"/>
      <c r="O132" s="388"/>
      <c r="P132" s="388"/>
      <c r="Q132" s="389"/>
      <c r="R132" s="13"/>
      <c r="S132" s="12"/>
      <c r="T132" s="12"/>
      <c r="U132" s="12"/>
      <c r="V132" s="12"/>
      <c r="W132" s="12"/>
      <c r="X132" s="12"/>
      <c r="Y132" s="7"/>
      <c r="Z132" s="846"/>
      <c r="AA132" s="846"/>
      <c r="AB132" s="846"/>
      <c r="AC132" s="846"/>
      <c r="AD132" s="846"/>
      <c r="AE132" s="846"/>
      <c r="AF132" s="846"/>
      <c r="AG132" s="846"/>
      <c r="AH132" s="846"/>
      <c r="AI132" s="846"/>
      <c r="AJ132" s="846"/>
      <c r="AK132" s="846"/>
      <c r="AL132" s="846"/>
      <c r="AM132" s="846"/>
      <c r="AN132" s="846"/>
      <c r="AO132" s="846"/>
      <c r="AP132" s="846"/>
      <c r="AQ132" s="846"/>
      <c r="AR132" s="846"/>
      <c r="AS132" s="846"/>
      <c r="AT132" s="846"/>
      <c r="AU132" s="846"/>
      <c r="AV132" s="846"/>
      <c r="AW132" s="846"/>
      <c r="AX132" s="846"/>
      <c r="AY132" s="846"/>
      <c r="AZ132" s="346"/>
      <c r="BB132" s="320"/>
      <c r="BZ132" s="346"/>
      <c r="CA132" s="346"/>
      <c r="CB132" s="346"/>
      <c r="CC132" s="346"/>
      <c r="CD132" s="346"/>
      <c r="CE132" s="346"/>
      <c r="CF132" s="346"/>
      <c r="CG132" s="346"/>
      <c r="CH132" s="346"/>
      <c r="CI132" s="346"/>
      <c r="CJ132" s="346"/>
      <c r="CK132" s="346"/>
      <c r="CL132" s="346"/>
      <c r="CM132" s="346"/>
      <c r="CN132" s="346"/>
      <c r="CO132" s="346"/>
      <c r="CP132" s="346"/>
      <c r="CQ132" s="346"/>
      <c r="CR132" s="346"/>
      <c r="CS132" s="346"/>
      <c r="CT132" s="346"/>
      <c r="CU132" s="346"/>
      <c r="CV132" s="346"/>
      <c r="CW132" s="346"/>
      <c r="CX132" s="346"/>
      <c r="CY132" s="346"/>
      <c r="CZ132" s="346"/>
    </row>
    <row r="133" s="322" customFormat="true" ht="15" customHeight="true" x14ac:dyDescent="0.2">
      <c r="A133" s="317"/>
      <c r="B133" s="370"/>
      <c r="C133" s="1009" t="s">
        <v>114</v>
      </c>
      <c r="D133" s="1010"/>
      <c r="E133" s="1010"/>
      <c r="F133" s="1010"/>
      <c r="G133" s="1011"/>
      <c r="H133" s="1005" t="s">
        <v>38</v>
      </c>
      <c r="I133" s="996"/>
      <c r="J133" s="996"/>
      <c r="K133" s="996"/>
      <c r="L133" s="998"/>
      <c r="M133" s="995" t="s">
        <v>37</v>
      </c>
      <c r="N133" s="996"/>
      <c r="O133" s="996"/>
      <c r="P133" s="996"/>
      <c r="Q133" s="998"/>
      <c r="R133" s="15" t="s">
        <v>137</v>
      </c>
      <c r="S133" s="401"/>
      <c r="T133" s="401"/>
      <c r="U133" s="401"/>
      <c r="V133" s="401"/>
      <c r="W133" s="401"/>
      <c r="X133" s="401"/>
      <c r="Y133" s="401"/>
      <c r="Z133" s="411"/>
      <c r="AA133" s="411"/>
      <c r="AB133" s="411"/>
      <c r="AC133" s="411"/>
      <c r="AD133" s="411"/>
      <c r="AE133" s="411"/>
      <c r="AF133" s="411"/>
      <c r="AG133" s="411"/>
      <c r="AH133" s="411"/>
      <c r="AI133" s="411"/>
      <c r="AJ133" s="411"/>
      <c r="AK133" s="411"/>
      <c r="AL133" s="411"/>
      <c r="AM133" s="411"/>
      <c r="AN133" s="411"/>
      <c r="AO133" s="411"/>
      <c r="AP133" s="411"/>
      <c r="AQ133" s="411"/>
      <c r="AR133" s="411"/>
      <c r="AS133" s="411"/>
      <c r="AT133" s="411"/>
      <c r="AU133" s="411"/>
      <c r="AV133" s="411"/>
      <c r="AW133" s="411"/>
      <c r="AX133" s="411"/>
      <c r="AY133" s="411"/>
      <c r="AZ133" s="187"/>
      <c r="BA133" s="347" t="s">
        <v>128</v>
      </c>
      <c r="BB133" s="303" t="s">
        <v>98</v>
      </c>
      <c r="BC133" s="986" t="s">
        <v>114</v>
      </c>
      <c r="BD133" s="987"/>
      <c r="BE133" s="987"/>
      <c r="BF133" s="987"/>
      <c r="BG133" s="993"/>
      <c r="BH133" s="986" t="s">
        <v>38</v>
      </c>
      <c r="BI133" s="987"/>
      <c r="BJ133" s="987"/>
      <c r="BK133" s="987"/>
      <c r="BL133" s="993"/>
      <c r="BM133" s="986" t="s">
        <v>37</v>
      </c>
      <c r="BN133" s="987"/>
      <c r="BO133" s="987"/>
      <c r="BP133" s="987"/>
      <c r="BQ133" s="988"/>
      <c r="BR133" s="14" t="s">
        <v>137</v>
      </c>
      <c r="BS133" s="401"/>
      <c r="BT133" s="401"/>
      <c r="BU133" s="401"/>
      <c r="BV133" s="401"/>
      <c r="BW133" s="401"/>
      <c r="BX133" s="401"/>
      <c r="BY133" s="401"/>
      <c r="BZ133" s="345"/>
      <c r="CA133" s="345"/>
      <c r="CB133" s="345"/>
      <c r="CC133" s="345"/>
      <c r="CD133" s="345"/>
      <c r="CE133" s="345"/>
      <c r="CF133" s="345"/>
      <c r="CG133" s="345"/>
      <c r="CH133" s="345"/>
      <c r="CI133" s="345"/>
      <c r="CJ133" s="345"/>
      <c r="CK133" s="345"/>
      <c r="CL133" s="345"/>
      <c r="CM133" s="345"/>
      <c r="CN133" s="345"/>
      <c r="CO133" s="345"/>
      <c r="CP133" s="345"/>
      <c r="CQ133" s="345"/>
      <c r="CR133" s="345"/>
      <c r="CS133" s="345"/>
      <c r="CT133" s="345"/>
      <c r="CU133" s="345"/>
      <c r="CV133" s="345"/>
      <c r="CW133" s="345"/>
      <c r="CX133" s="345"/>
      <c r="CY133" s="345"/>
      <c r="CZ133" s="345"/>
    </row>
    <row r="134" s="322" customFormat="true" ht="24" x14ac:dyDescent="0.2">
      <c r="A134" s="335" t="s">
        <v>69</v>
      </c>
      <c r="B134" s="370"/>
      <c r="C134" s="393" t="s">
        <v>0</v>
      </c>
      <c r="D134" s="550" t="s">
        <v>1</v>
      </c>
      <c r="E134" s="550" t="s">
        <v>2</v>
      </c>
      <c r="F134" s="550" t="s">
        <v>3</v>
      </c>
      <c r="G134" s="551" t="s">
        <v>4</v>
      </c>
      <c r="H134" s="375" t="s">
        <v>0</v>
      </c>
      <c r="I134" s="553" t="s">
        <v>1</v>
      </c>
      <c r="J134" s="553" t="s">
        <v>2</v>
      </c>
      <c r="K134" s="553" t="s">
        <v>3</v>
      </c>
      <c r="L134" s="554" t="s">
        <v>4</v>
      </c>
      <c r="M134" s="376" t="s">
        <v>0</v>
      </c>
      <c r="N134" s="553" t="s">
        <v>1</v>
      </c>
      <c r="O134" s="553" t="s">
        <v>2</v>
      </c>
      <c r="P134" s="553" t="s">
        <v>3</v>
      </c>
      <c r="Q134" s="548" t="s">
        <v>4</v>
      </c>
      <c r="R134" s="375" t="s">
        <v>247</v>
      </c>
      <c r="S134" s="553" t="s">
        <v>248</v>
      </c>
      <c r="T134" s="553" t="s">
        <v>249</v>
      </c>
      <c r="U134" s="553" t="s">
        <v>250</v>
      </c>
      <c r="V134" s="553" t="s">
        <v>251</v>
      </c>
      <c r="W134" s="553" t="s">
        <v>252</v>
      </c>
      <c r="X134" s="553" t="s">
        <v>253</v>
      </c>
      <c r="Y134" s="554" t="s">
        <v>254</v>
      </c>
      <c r="Z134" s="411"/>
      <c r="AA134" s="411"/>
      <c r="AB134" s="411"/>
      <c r="AC134" s="411"/>
      <c r="AD134" s="411"/>
      <c r="AE134" s="411"/>
      <c r="AF134" s="411"/>
      <c r="AG134" s="411"/>
      <c r="AH134" s="411"/>
      <c r="AI134" s="411"/>
      <c r="AJ134" s="411"/>
      <c r="AK134" s="411"/>
      <c r="AL134" s="411"/>
      <c r="AM134" s="411"/>
      <c r="AN134" s="411"/>
      <c r="AO134" s="411"/>
      <c r="AP134" s="411"/>
      <c r="AQ134" s="411"/>
      <c r="AR134" s="411"/>
      <c r="AS134" s="411"/>
      <c r="AT134" s="411"/>
      <c r="AU134" s="411"/>
      <c r="AV134" s="411"/>
      <c r="AW134" s="411"/>
      <c r="AX134" s="411"/>
      <c r="AY134" s="411"/>
      <c r="AZ134" s="187"/>
      <c r="BA134" s="335" t="s">
        <v>116</v>
      </c>
      <c r="BB134" s="334"/>
      <c r="BC134" s="422" t="s">
        <v>0</v>
      </c>
      <c r="BD134" s="525" t="s">
        <v>1</v>
      </c>
      <c r="BE134" s="525" t="s">
        <v>2</v>
      </c>
      <c r="BF134" s="525" t="s">
        <v>3</v>
      </c>
      <c r="BG134" s="423" t="s">
        <v>4</v>
      </c>
      <c r="BH134" s="422" t="s">
        <v>0</v>
      </c>
      <c r="BI134" s="525" t="s">
        <v>1</v>
      </c>
      <c r="BJ134" s="525" t="s">
        <v>2</v>
      </c>
      <c r="BK134" s="525" t="s">
        <v>3</v>
      </c>
      <c r="BL134" s="423" t="s">
        <v>4</v>
      </c>
      <c r="BM134" s="422" t="s">
        <v>0</v>
      </c>
      <c r="BN134" s="525" t="s">
        <v>1</v>
      </c>
      <c r="BO134" s="525" t="s">
        <v>2</v>
      </c>
      <c r="BP134" s="525" t="s">
        <v>3</v>
      </c>
      <c r="BQ134" s="423" t="s">
        <v>4</v>
      </c>
      <c r="BR134" s="422" t="s">
        <v>247</v>
      </c>
      <c r="BS134" s="525" t="s">
        <v>248</v>
      </c>
      <c r="BT134" s="525" t="s">
        <v>249</v>
      </c>
      <c r="BU134" s="525" t="s">
        <v>250</v>
      </c>
      <c r="BV134" s="525" t="s">
        <v>251</v>
      </c>
      <c r="BW134" s="525" t="s">
        <v>252</v>
      </c>
      <c r="BX134" s="525" t="s">
        <v>253</v>
      </c>
      <c r="BY134" s="526" t="s">
        <v>254</v>
      </c>
      <c r="BZ134" s="185"/>
      <c r="CA134" s="185"/>
      <c r="CB134" s="185"/>
      <c r="CC134" s="185"/>
      <c r="CD134" s="185"/>
      <c r="CE134" s="185"/>
      <c r="CF134" s="185"/>
      <c r="CG134" s="185"/>
      <c r="CH134" s="185"/>
      <c r="CI134" s="185"/>
      <c r="CJ134" s="185"/>
      <c r="CK134" s="185"/>
      <c r="CL134" s="185"/>
      <c r="CM134" s="185"/>
      <c r="CN134" s="185"/>
      <c r="CO134" s="185"/>
      <c r="CP134" s="185"/>
      <c r="CQ134" s="185"/>
      <c r="CR134" s="185"/>
      <c r="CS134" s="185"/>
      <c r="CT134" s="185"/>
      <c r="CU134" s="185"/>
      <c r="CV134" s="185"/>
      <c r="CW134" s="185"/>
      <c r="CX134" s="185"/>
      <c r="CY134" s="185"/>
      <c r="CZ134" s="185"/>
    </row>
    <row r="135" s="322" customFormat="true" ht="15" customHeight="true" x14ac:dyDescent="0.2">
      <c r="A135" s="1000" t="s">
        <v>45</v>
      </c>
      <c r="B135" s="372" t="s">
        <v>44</v>
      </c>
      <c r="C135" s="74" t="s">
        <v>35</v>
      </c>
      <c r="D135" s="71" t="s">
        <v>35</v>
      </c>
      <c r="E135" s="71" t="s">
        <v>35</v>
      </c>
      <c r="F135" s="71" t="s">
        <v>35</v>
      </c>
      <c r="G135" s="68" t="s">
        <v>35</v>
      </c>
      <c r="H135" s="65" t="s">
        <v>35</v>
      </c>
      <c r="I135" s="71" t="s">
        <v>35</v>
      </c>
      <c r="J135" s="71" t="s">
        <v>35</v>
      </c>
      <c r="K135" s="71" t="s">
        <v>35</v>
      </c>
      <c r="L135" s="62" t="s">
        <v>35</v>
      </c>
      <c r="M135" s="74" t="s">
        <v>35</v>
      </c>
      <c r="N135" s="71" t="s">
        <v>35</v>
      </c>
      <c r="O135" s="71" t="s">
        <v>35</v>
      </c>
      <c r="P135" s="71" t="s">
        <v>35</v>
      </c>
      <c r="Q135" s="68" t="s">
        <v>35</v>
      </c>
      <c r="R135" s="65" t="s">
        <v>35</v>
      </c>
      <c r="S135" s="71" t="s">
        <v>35</v>
      </c>
      <c r="T135" s="71" t="s">
        <v>35</v>
      </c>
      <c r="U135" s="71" t="s">
        <v>35</v>
      </c>
      <c r="V135" s="71" t="s">
        <v>35</v>
      </c>
      <c r="W135" s="71" t="s">
        <v>35</v>
      </c>
      <c r="X135" s="71" t="s">
        <v>35</v>
      </c>
      <c r="Y135" s="62" t="s">
        <v>35</v>
      </c>
      <c r="Z135" s="411"/>
      <c r="AA135" s="411"/>
      <c r="AB135" s="411"/>
      <c r="AC135" s="411"/>
      <c r="AD135" s="411"/>
      <c r="AE135" s="411"/>
      <c r="AF135" s="411"/>
      <c r="AG135" s="411"/>
      <c r="AH135" s="411"/>
      <c r="AI135" s="411"/>
      <c r="AJ135" s="411"/>
      <c r="AK135" s="411"/>
      <c r="AL135" s="411"/>
      <c r="AM135" s="411"/>
      <c r="AN135" s="411"/>
      <c r="AO135" s="411"/>
      <c r="AP135" s="411"/>
      <c r="AQ135" s="411"/>
      <c r="AR135" s="411"/>
      <c r="AS135" s="411"/>
      <c r="AT135" s="411"/>
      <c r="AU135" s="411"/>
      <c r="AV135" s="411"/>
      <c r="AW135" s="411"/>
      <c r="AX135" s="411"/>
      <c r="AY135" s="411"/>
      <c r="AZ135" s="187"/>
      <c r="BA135" s="992" t="s">
        <v>45</v>
      </c>
      <c r="BB135" s="559" t="s">
        <v>44</v>
      </c>
      <c r="BC135" s="61" t="s">
        <v>35</v>
      </c>
      <c r="BD135" s="57" t="s">
        <v>35</v>
      </c>
      <c r="BE135" s="57" t="s">
        <v>35</v>
      </c>
      <c r="BF135" s="57" t="s">
        <v>35</v>
      </c>
      <c r="BG135" s="52" t="s">
        <v>35</v>
      </c>
      <c r="BH135" s="61" t="s">
        <v>35</v>
      </c>
      <c r="BI135" s="57" t="s">
        <v>35</v>
      </c>
      <c r="BJ135" s="57" t="s">
        <v>35</v>
      </c>
      <c r="BK135" s="57" t="s">
        <v>35</v>
      </c>
      <c r="BL135" s="52" t="s">
        <v>35</v>
      </c>
      <c r="BM135" s="61" t="s">
        <v>35</v>
      </c>
      <c r="BN135" s="57" t="s">
        <v>35</v>
      </c>
      <c r="BO135" s="57" t="s">
        <v>35</v>
      </c>
      <c r="BP135" s="57" t="s">
        <v>35</v>
      </c>
      <c r="BQ135" s="52" t="s">
        <v>35</v>
      </c>
      <c r="BR135" s="61" t="s">
        <v>35</v>
      </c>
      <c r="BS135" s="57" t="s">
        <v>35</v>
      </c>
      <c r="BT135" s="57" t="s">
        <v>35</v>
      </c>
      <c r="BU135" s="57" t="s">
        <v>35</v>
      </c>
      <c r="BV135" s="57" t="s">
        <v>35</v>
      </c>
      <c r="BW135" s="57" t="s">
        <v>35</v>
      </c>
      <c r="BX135" s="57" t="s">
        <v>35</v>
      </c>
      <c r="BY135" s="46" t="s">
        <v>35</v>
      </c>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322" customFormat="true" ht="15" customHeight="true" x14ac:dyDescent="0.2">
      <c r="A136" s="999"/>
      <c r="B136" s="373" t="s">
        <v>43</v>
      </c>
      <c r="C136" s="76" t="s">
        <v>35</v>
      </c>
      <c r="D136" s="73" t="s">
        <v>35</v>
      </c>
      <c r="E136" s="73" t="s">
        <v>35</v>
      </c>
      <c r="F136" s="73" t="s">
        <v>35</v>
      </c>
      <c r="G136" s="70" t="s">
        <v>35</v>
      </c>
      <c r="H136" s="67" t="s">
        <v>35</v>
      </c>
      <c r="I136" s="73" t="s">
        <v>35</v>
      </c>
      <c r="J136" s="73" t="s">
        <v>35</v>
      </c>
      <c r="K136" s="73" t="s">
        <v>35</v>
      </c>
      <c r="L136" s="64" t="s">
        <v>35</v>
      </c>
      <c r="M136" s="76" t="s">
        <v>35</v>
      </c>
      <c r="N136" s="73" t="s">
        <v>35</v>
      </c>
      <c r="O136" s="73" t="s">
        <v>35</v>
      </c>
      <c r="P136" s="73" t="s">
        <v>35</v>
      </c>
      <c r="Q136" s="70" t="s">
        <v>35</v>
      </c>
      <c r="R136" s="67" t="s">
        <v>35</v>
      </c>
      <c r="S136" s="73" t="s">
        <v>35</v>
      </c>
      <c r="T136" s="73" t="s">
        <v>35</v>
      </c>
      <c r="U136" s="73" t="s">
        <v>35</v>
      </c>
      <c r="V136" s="73" t="s">
        <v>35</v>
      </c>
      <c r="W136" s="73" t="s">
        <v>35</v>
      </c>
      <c r="X136" s="73" t="s">
        <v>35</v>
      </c>
      <c r="Y136" s="64" t="s">
        <v>35</v>
      </c>
      <c r="Z136" s="411"/>
      <c r="AA136" s="411"/>
      <c r="AB136" s="411"/>
      <c r="AC136" s="411"/>
      <c r="AD136" s="411"/>
      <c r="AE136" s="411"/>
      <c r="AF136" s="411"/>
      <c r="AG136" s="411"/>
      <c r="AH136" s="411"/>
      <c r="AI136" s="411"/>
      <c r="AJ136" s="411"/>
      <c r="AK136" s="411"/>
      <c r="AL136" s="411"/>
      <c r="AM136" s="411"/>
      <c r="AN136" s="411"/>
      <c r="AO136" s="411"/>
      <c r="AP136" s="411"/>
      <c r="AQ136" s="411"/>
      <c r="AR136" s="411"/>
      <c r="AS136" s="411"/>
      <c r="AT136" s="411"/>
      <c r="AU136" s="411"/>
      <c r="AV136" s="411"/>
      <c r="AW136" s="411"/>
      <c r="AX136" s="411"/>
      <c r="AY136" s="411"/>
      <c r="AZ136" s="187"/>
      <c r="BA136" s="990"/>
      <c r="BB136" s="557" t="s">
        <v>43</v>
      </c>
      <c r="BC136" s="60" t="s">
        <v>35</v>
      </c>
      <c r="BD136" s="56" t="s">
        <v>35</v>
      </c>
      <c r="BE136" s="56" t="s">
        <v>35</v>
      </c>
      <c r="BF136" s="56" t="s">
        <v>35</v>
      </c>
      <c r="BG136" s="51" t="s">
        <v>35</v>
      </c>
      <c r="BH136" s="60" t="s">
        <v>35</v>
      </c>
      <c r="BI136" s="56" t="s">
        <v>35</v>
      </c>
      <c r="BJ136" s="56" t="s">
        <v>35</v>
      </c>
      <c r="BK136" s="56" t="s">
        <v>35</v>
      </c>
      <c r="BL136" s="51" t="s">
        <v>35</v>
      </c>
      <c r="BM136" s="60" t="s">
        <v>35</v>
      </c>
      <c r="BN136" s="56" t="s">
        <v>35</v>
      </c>
      <c r="BO136" s="56" t="s">
        <v>35</v>
      </c>
      <c r="BP136" s="56" t="s">
        <v>35</v>
      </c>
      <c r="BQ136" s="51" t="s">
        <v>35</v>
      </c>
      <c r="BR136" s="60" t="s">
        <v>35</v>
      </c>
      <c r="BS136" s="56" t="s">
        <v>35</v>
      </c>
      <c r="BT136" s="56" t="s">
        <v>35</v>
      </c>
      <c r="BU136" s="56" t="s">
        <v>35</v>
      </c>
      <c r="BV136" s="56" t="s">
        <v>35</v>
      </c>
      <c r="BW136" s="56" t="s">
        <v>35</v>
      </c>
      <c r="BX136" s="56" t="s">
        <v>35</v>
      </c>
      <c r="BY136" s="45" t="s">
        <v>35</v>
      </c>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322" customFormat="true" ht="15" customHeight="true" x14ac:dyDescent="0.2">
      <c r="A137" s="999"/>
      <c r="B137" s="373" t="s">
        <v>42</v>
      </c>
      <c r="C137" s="76" t="s">
        <v>35</v>
      </c>
      <c r="D137" s="73" t="s">
        <v>35</v>
      </c>
      <c r="E137" s="73" t="s">
        <v>35</v>
      </c>
      <c r="F137" s="73" t="s">
        <v>35</v>
      </c>
      <c r="G137" s="70" t="s">
        <v>35</v>
      </c>
      <c r="H137" s="67" t="s">
        <v>35</v>
      </c>
      <c r="I137" s="73" t="s">
        <v>35</v>
      </c>
      <c r="J137" s="73" t="s">
        <v>35</v>
      </c>
      <c r="K137" s="73" t="s">
        <v>35</v>
      </c>
      <c r="L137" s="64" t="s">
        <v>35</v>
      </c>
      <c r="M137" s="76" t="s">
        <v>35</v>
      </c>
      <c r="N137" s="73" t="s">
        <v>35</v>
      </c>
      <c r="O137" s="73" t="s">
        <v>35</v>
      </c>
      <c r="P137" s="73" t="s">
        <v>35</v>
      </c>
      <c r="Q137" s="70" t="s">
        <v>35</v>
      </c>
      <c r="R137" s="67" t="s">
        <v>35</v>
      </c>
      <c r="S137" s="73" t="s">
        <v>35</v>
      </c>
      <c r="T137" s="73" t="s">
        <v>35</v>
      </c>
      <c r="U137" s="73" t="s">
        <v>35</v>
      </c>
      <c r="V137" s="73" t="s">
        <v>35</v>
      </c>
      <c r="W137" s="73" t="s">
        <v>35</v>
      </c>
      <c r="X137" s="73" t="s">
        <v>35</v>
      </c>
      <c r="Y137" s="64" t="s">
        <v>35</v>
      </c>
      <c r="Z137" s="411"/>
      <c r="AA137" s="411"/>
      <c r="AB137" s="411"/>
      <c r="AC137" s="411"/>
      <c r="AD137" s="411"/>
      <c r="AE137" s="411"/>
      <c r="AF137" s="411"/>
      <c r="AG137" s="411"/>
      <c r="AH137" s="411"/>
      <c r="AI137" s="411"/>
      <c r="AJ137" s="411"/>
      <c r="AK137" s="411"/>
      <c r="AL137" s="411"/>
      <c r="AM137" s="411"/>
      <c r="AN137" s="411"/>
      <c r="AO137" s="411"/>
      <c r="AP137" s="411"/>
      <c r="AQ137" s="411"/>
      <c r="AR137" s="411"/>
      <c r="AS137" s="411"/>
      <c r="AT137" s="411"/>
      <c r="AU137" s="411"/>
      <c r="AV137" s="411"/>
      <c r="AW137" s="411"/>
      <c r="AX137" s="411"/>
      <c r="AY137" s="411"/>
      <c r="AZ137" s="187"/>
      <c r="BA137" s="990"/>
      <c r="BB137" s="557" t="s">
        <v>42</v>
      </c>
      <c r="BC137" s="60" t="s">
        <v>35</v>
      </c>
      <c r="BD137" s="56" t="s">
        <v>35</v>
      </c>
      <c r="BE137" s="56" t="s">
        <v>35</v>
      </c>
      <c r="BF137" s="56" t="s">
        <v>35</v>
      </c>
      <c r="BG137" s="51" t="s">
        <v>35</v>
      </c>
      <c r="BH137" s="60" t="s">
        <v>35</v>
      </c>
      <c r="BI137" s="56" t="s">
        <v>35</v>
      </c>
      <c r="BJ137" s="56" t="s">
        <v>35</v>
      </c>
      <c r="BK137" s="56" t="s">
        <v>35</v>
      </c>
      <c r="BL137" s="51" t="s">
        <v>35</v>
      </c>
      <c r="BM137" s="60" t="s">
        <v>35</v>
      </c>
      <c r="BN137" s="56" t="s">
        <v>35</v>
      </c>
      <c r="BO137" s="56" t="s">
        <v>35</v>
      </c>
      <c r="BP137" s="56" t="s">
        <v>35</v>
      </c>
      <c r="BQ137" s="51" t="s">
        <v>35</v>
      </c>
      <c r="BR137" s="60" t="s">
        <v>35</v>
      </c>
      <c r="BS137" s="56" t="s">
        <v>35</v>
      </c>
      <c r="BT137" s="56" t="s">
        <v>35</v>
      </c>
      <c r="BU137" s="56" t="s">
        <v>35</v>
      </c>
      <c r="BV137" s="56" t="s">
        <v>35</v>
      </c>
      <c r="BW137" s="56" t="s">
        <v>35</v>
      </c>
      <c r="BX137" s="56" t="s">
        <v>35</v>
      </c>
      <c r="BY137" s="45" t="s">
        <v>35</v>
      </c>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322" customFormat="true" ht="15" customHeight="true" x14ac:dyDescent="0.2">
      <c r="A138" s="999"/>
      <c r="B138" s="373" t="s">
        <v>41</v>
      </c>
      <c r="C138" s="76" t="s">
        <v>35</v>
      </c>
      <c r="D138" s="73" t="s">
        <v>35</v>
      </c>
      <c r="E138" s="73" t="s">
        <v>35</v>
      </c>
      <c r="F138" s="73" t="s">
        <v>35</v>
      </c>
      <c r="G138" s="70" t="s">
        <v>35</v>
      </c>
      <c r="H138" s="67" t="s">
        <v>35</v>
      </c>
      <c r="I138" s="73" t="s">
        <v>35</v>
      </c>
      <c r="J138" s="73" t="s">
        <v>35</v>
      </c>
      <c r="K138" s="73" t="s">
        <v>35</v>
      </c>
      <c r="L138" s="64" t="s">
        <v>35</v>
      </c>
      <c r="M138" s="76" t="s">
        <v>35</v>
      </c>
      <c r="N138" s="73" t="s">
        <v>35</v>
      </c>
      <c r="O138" s="73" t="s">
        <v>35</v>
      </c>
      <c r="P138" s="73" t="s">
        <v>35</v>
      </c>
      <c r="Q138" s="70" t="s">
        <v>35</v>
      </c>
      <c r="R138" s="67" t="s">
        <v>35</v>
      </c>
      <c r="S138" s="73" t="s">
        <v>35</v>
      </c>
      <c r="T138" s="73" t="s">
        <v>35</v>
      </c>
      <c r="U138" s="73" t="s">
        <v>35</v>
      </c>
      <c r="V138" s="73" t="s">
        <v>35</v>
      </c>
      <c r="W138" s="73" t="s">
        <v>35</v>
      </c>
      <c r="X138" s="73" t="s">
        <v>35</v>
      </c>
      <c r="Y138" s="64" t="s">
        <v>35</v>
      </c>
      <c r="Z138" s="411"/>
      <c r="AA138" s="411"/>
      <c r="AB138" s="411"/>
      <c r="AC138" s="411"/>
      <c r="AD138" s="411"/>
      <c r="AE138" s="411"/>
      <c r="AF138" s="411"/>
      <c r="AG138" s="411"/>
      <c r="AH138" s="411"/>
      <c r="AI138" s="411"/>
      <c r="AJ138" s="411"/>
      <c r="AK138" s="411"/>
      <c r="AL138" s="411"/>
      <c r="AM138" s="411"/>
      <c r="AN138" s="411"/>
      <c r="AO138" s="411"/>
      <c r="AP138" s="411"/>
      <c r="AQ138" s="411"/>
      <c r="AR138" s="411"/>
      <c r="AS138" s="411"/>
      <c r="AT138" s="411"/>
      <c r="AU138" s="411"/>
      <c r="AV138" s="411"/>
      <c r="AW138" s="411"/>
      <c r="AX138" s="411"/>
      <c r="AY138" s="411"/>
      <c r="AZ138" s="187"/>
      <c r="BA138" s="990"/>
      <c r="BB138" s="557" t="s">
        <v>41</v>
      </c>
      <c r="BC138" s="60" t="s">
        <v>35</v>
      </c>
      <c r="BD138" s="56" t="s">
        <v>35</v>
      </c>
      <c r="BE138" s="56" t="s">
        <v>35</v>
      </c>
      <c r="BF138" s="56" t="s">
        <v>35</v>
      </c>
      <c r="BG138" s="51" t="s">
        <v>35</v>
      </c>
      <c r="BH138" s="60" t="s">
        <v>35</v>
      </c>
      <c r="BI138" s="56" t="s">
        <v>35</v>
      </c>
      <c r="BJ138" s="56" t="s">
        <v>35</v>
      </c>
      <c r="BK138" s="56" t="s">
        <v>35</v>
      </c>
      <c r="BL138" s="51" t="s">
        <v>35</v>
      </c>
      <c r="BM138" s="60" t="s">
        <v>35</v>
      </c>
      <c r="BN138" s="56" t="s">
        <v>35</v>
      </c>
      <c r="BO138" s="56" t="s">
        <v>35</v>
      </c>
      <c r="BP138" s="56" t="s">
        <v>35</v>
      </c>
      <c r="BQ138" s="51" t="s">
        <v>35</v>
      </c>
      <c r="BR138" s="60" t="s">
        <v>35</v>
      </c>
      <c r="BS138" s="56" t="s">
        <v>35</v>
      </c>
      <c r="BT138" s="56" t="s">
        <v>35</v>
      </c>
      <c r="BU138" s="56" t="s">
        <v>35</v>
      </c>
      <c r="BV138" s="56" t="s">
        <v>35</v>
      </c>
      <c r="BW138" s="56" t="s">
        <v>35</v>
      </c>
      <c r="BX138" s="56" t="s">
        <v>35</v>
      </c>
      <c r="BY138" s="45" t="s">
        <v>35</v>
      </c>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322" customFormat="true" ht="15" customHeight="true" x14ac:dyDescent="0.2">
      <c r="A139" s="999"/>
      <c r="B139" s="373" t="s">
        <v>19</v>
      </c>
      <c r="C139" s="126">
        <v>6.3302783203187367</v>
      </c>
      <c r="D139" s="125">
        <v>0.35994849690938163</v>
      </c>
      <c r="E139" s="125">
        <v>0.11888970708646387</v>
      </c>
      <c r="F139" s="125">
        <v>0</v>
      </c>
      <c r="G139" s="124">
        <v>0</v>
      </c>
      <c r="H139" s="123">
        <v>0.84814357132486862</v>
      </c>
      <c r="I139" s="125">
        <v>0</v>
      </c>
      <c r="J139" s="125">
        <v>0</v>
      </c>
      <c r="K139" s="125">
        <v>0</v>
      </c>
      <c r="L139" s="122">
        <v>0</v>
      </c>
      <c r="M139" s="126">
        <v>10.043932549233547</v>
      </c>
      <c r="N139" s="125">
        <v>0.71447299300726241</v>
      </c>
      <c r="O139" s="125">
        <v>0.35214258847818664</v>
      </c>
      <c r="P139" s="125">
        <v>0.18832574540253341</v>
      </c>
      <c r="Q139" s="124">
        <v>0</v>
      </c>
      <c r="R139" s="123">
        <v>0.37611718545481149</v>
      </c>
      <c r="S139" s="125">
        <v>0.2804490805673176</v>
      </c>
      <c r="T139" s="125">
        <v>4.391959554394413</v>
      </c>
      <c r="U139" s="125">
        <v>0.31980589567662349</v>
      </c>
      <c r="V139" s="73" t="s">
        <v>35</v>
      </c>
      <c r="W139" s="73" t="s">
        <v>35</v>
      </c>
      <c r="X139" s="73" t="s">
        <v>35</v>
      </c>
      <c r="Y139" s="122">
        <v>2.8565844930781093E-3</v>
      </c>
      <c r="Z139" s="411"/>
      <c r="AA139" s="411"/>
      <c r="AB139" s="411"/>
      <c r="AC139" s="411"/>
      <c r="AD139" s="411"/>
      <c r="AE139" s="411"/>
      <c r="AF139" s="411"/>
      <c r="AG139" s="411"/>
      <c r="AH139" s="411"/>
      <c r="AI139" s="411"/>
      <c r="AJ139" s="411"/>
      <c r="AK139" s="411"/>
      <c r="AL139" s="411"/>
      <c r="AM139" s="411"/>
      <c r="AN139" s="411"/>
      <c r="AO139" s="411"/>
      <c r="AP139" s="411"/>
      <c r="AQ139" s="411"/>
      <c r="AR139" s="411"/>
      <c r="AS139" s="411"/>
      <c r="AT139" s="411"/>
      <c r="AU139" s="411"/>
      <c r="AV139" s="411"/>
      <c r="AW139" s="411"/>
      <c r="AX139" s="411"/>
      <c r="AY139" s="411"/>
      <c r="AZ139" s="187"/>
      <c r="BA139" s="990"/>
      <c r="BB139" s="557" t="s">
        <v>19</v>
      </c>
      <c r="BC139" s="60" t="s">
        <v>35</v>
      </c>
      <c r="BD139" s="56" t="s">
        <v>35</v>
      </c>
      <c r="BE139" s="56" t="s">
        <v>35</v>
      </c>
      <c r="BF139" s="56" t="s">
        <v>35</v>
      </c>
      <c r="BG139" s="51" t="s">
        <v>35</v>
      </c>
      <c r="BH139" s="60" t="s">
        <v>35</v>
      </c>
      <c r="BI139" s="56" t="s">
        <v>35</v>
      </c>
      <c r="BJ139" s="56" t="s">
        <v>35</v>
      </c>
      <c r="BK139" s="56" t="s">
        <v>35</v>
      </c>
      <c r="BL139" s="51" t="s">
        <v>35</v>
      </c>
      <c r="BM139" s="60" t="s">
        <v>35</v>
      </c>
      <c r="BN139" s="56" t="s">
        <v>35</v>
      </c>
      <c r="BO139" s="56" t="s">
        <v>35</v>
      </c>
      <c r="BP139" s="56" t="s">
        <v>35</v>
      </c>
      <c r="BQ139" s="51" t="s">
        <v>35</v>
      </c>
      <c r="BR139" s="60" t="s">
        <v>35</v>
      </c>
      <c r="BS139" s="56" t="s">
        <v>35</v>
      </c>
      <c r="BT139" s="56" t="s">
        <v>35</v>
      </c>
      <c r="BU139" s="56" t="s">
        <v>35</v>
      </c>
      <c r="BV139" s="56" t="s">
        <v>35</v>
      </c>
      <c r="BW139" s="56" t="s">
        <v>35</v>
      </c>
      <c r="BX139" s="56" t="s">
        <v>35</v>
      </c>
      <c r="BY139" s="45" t="s">
        <v>35</v>
      </c>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7" customFormat="true" ht="15" customHeight="true" x14ac:dyDescent="0.2">
      <c r="A140" s="999" t="s">
        <v>106</v>
      </c>
      <c r="B140" s="373" t="s">
        <v>64</v>
      </c>
      <c r="C140" s="76" t="s">
        <v>35</v>
      </c>
      <c r="D140" s="73" t="s">
        <v>35</v>
      </c>
      <c r="E140" s="73" t="s">
        <v>35</v>
      </c>
      <c r="F140" s="73" t="s">
        <v>35</v>
      </c>
      <c r="G140" s="70" t="s">
        <v>35</v>
      </c>
      <c r="H140" s="67" t="s">
        <v>35</v>
      </c>
      <c r="I140" s="73" t="s">
        <v>35</v>
      </c>
      <c r="J140" s="73" t="s">
        <v>35</v>
      </c>
      <c r="K140" s="73" t="s">
        <v>35</v>
      </c>
      <c r="L140" s="64" t="s">
        <v>35</v>
      </c>
      <c r="M140" s="76" t="s">
        <v>35</v>
      </c>
      <c r="N140" s="73" t="s">
        <v>35</v>
      </c>
      <c r="O140" s="73" t="s">
        <v>35</v>
      </c>
      <c r="P140" s="73" t="s">
        <v>35</v>
      </c>
      <c r="Q140" s="70" t="s">
        <v>35</v>
      </c>
      <c r="R140" s="67" t="s">
        <v>35</v>
      </c>
      <c r="S140" s="73" t="s">
        <v>35</v>
      </c>
      <c r="T140" s="73" t="s">
        <v>35</v>
      </c>
      <c r="U140" s="73" t="s">
        <v>35</v>
      </c>
      <c r="V140" s="73" t="s">
        <v>35</v>
      </c>
      <c r="W140" s="73" t="s">
        <v>35</v>
      </c>
      <c r="X140" s="73" t="s">
        <v>35</v>
      </c>
      <c r="Y140" s="64" t="s">
        <v>35</v>
      </c>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345"/>
      <c r="BA140" s="990" t="s">
        <v>106</v>
      </c>
      <c r="BB140" s="557" t="s">
        <v>64</v>
      </c>
      <c r="BC140" s="60" t="s">
        <v>35</v>
      </c>
      <c r="BD140" s="56" t="s">
        <v>35</v>
      </c>
      <c r="BE140" s="56" t="s">
        <v>35</v>
      </c>
      <c r="BF140" s="56" t="s">
        <v>35</v>
      </c>
      <c r="BG140" s="51" t="s">
        <v>35</v>
      </c>
      <c r="BH140" s="60" t="s">
        <v>35</v>
      </c>
      <c r="BI140" s="56" t="s">
        <v>35</v>
      </c>
      <c r="BJ140" s="56" t="s">
        <v>35</v>
      </c>
      <c r="BK140" s="56" t="s">
        <v>35</v>
      </c>
      <c r="BL140" s="51" t="s">
        <v>35</v>
      </c>
      <c r="BM140" s="60" t="s">
        <v>35</v>
      </c>
      <c r="BN140" s="56" t="s">
        <v>35</v>
      </c>
      <c r="BO140" s="56" t="s">
        <v>35</v>
      </c>
      <c r="BP140" s="56" t="s">
        <v>35</v>
      </c>
      <c r="BQ140" s="51" t="s">
        <v>35</v>
      </c>
      <c r="BR140" s="60" t="s">
        <v>35</v>
      </c>
      <c r="BS140" s="56" t="s">
        <v>35</v>
      </c>
      <c r="BT140" s="56" t="s">
        <v>35</v>
      </c>
      <c r="BU140" s="56" t="s">
        <v>35</v>
      </c>
      <c r="BV140" s="56" t="s">
        <v>35</v>
      </c>
      <c r="BW140" s="56" t="s">
        <v>35</v>
      </c>
      <c r="BX140" s="56" t="s">
        <v>35</v>
      </c>
      <c r="BY140" s="45" t="s">
        <v>35</v>
      </c>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7" customFormat="true" ht="15" customHeight="true" x14ac:dyDescent="0.2">
      <c r="A141" s="999"/>
      <c r="B141" s="373" t="s">
        <v>65</v>
      </c>
      <c r="C141" s="76" t="s">
        <v>35</v>
      </c>
      <c r="D141" s="73" t="s">
        <v>35</v>
      </c>
      <c r="E141" s="73" t="s">
        <v>35</v>
      </c>
      <c r="F141" s="73" t="s">
        <v>35</v>
      </c>
      <c r="G141" s="70" t="s">
        <v>35</v>
      </c>
      <c r="H141" s="67" t="s">
        <v>35</v>
      </c>
      <c r="I141" s="73" t="s">
        <v>35</v>
      </c>
      <c r="J141" s="73" t="s">
        <v>35</v>
      </c>
      <c r="K141" s="73" t="s">
        <v>35</v>
      </c>
      <c r="L141" s="64" t="s">
        <v>35</v>
      </c>
      <c r="M141" s="76" t="s">
        <v>35</v>
      </c>
      <c r="N141" s="73" t="s">
        <v>35</v>
      </c>
      <c r="O141" s="73" t="s">
        <v>35</v>
      </c>
      <c r="P141" s="73" t="s">
        <v>35</v>
      </c>
      <c r="Q141" s="70" t="s">
        <v>35</v>
      </c>
      <c r="R141" s="67" t="s">
        <v>35</v>
      </c>
      <c r="S141" s="73" t="s">
        <v>35</v>
      </c>
      <c r="T141" s="73" t="s">
        <v>35</v>
      </c>
      <c r="U141" s="73" t="s">
        <v>35</v>
      </c>
      <c r="V141" s="73" t="s">
        <v>35</v>
      </c>
      <c r="W141" s="73" t="s">
        <v>35</v>
      </c>
      <c r="X141" s="73" t="s">
        <v>35</v>
      </c>
      <c r="Y141" s="64" t="s">
        <v>35</v>
      </c>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345"/>
      <c r="BA141" s="990"/>
      <c r="BB141" s="557" t="s">
        <v>65</v>
      </c>
      <c r="BC141" s="60" t="s">
        <v>35</v>
      </c>
      <c r="BD141" s="56" t="s">
        <v>35</v>
      </c>
      <c r="BE141" s="56" t="s">
        <v>35</v>
      </c>
      <c r="BF141" s="56" t="s">
        <v>35</v>
      </c>
      <c r="BG141" s="51" t="s">
        <v>35</v>
      </c>
      <c r="BH141" s="60" t="s">
        <v>35</v>
      </c>
      <c r="BI141" s="56" t="s">
        <v>35</v>
      </c>
      <c r="BJ141" s="56" t="s">
        <v>35</v>
      </c>
      <c r="BK141" s="56" t="s">
        <v>35</v>
      </c>
      <c r="BL141" s="51" t="s">
        <v>35</v>
      </c>
      <c r="BM141" s="60" t="s">
        <v>35</v>
      </c>
      <c r="BN141" s="56" t="s">
        <v>35</v>
      </c>
      <c r="BO141" s="56" t="s">
        <v>35</v>
      </c>
      <c r="BP141" s="56" t="s">
        <v>35</v>
      </c>
      <c r="BQ141" s="51" t="s">
        <v>35</v>
      </c>
      <c r="BR141" s="60" t="s">
        <v>35</v>
      </c>
      <c r="BS141" s="56" t="s">
        <v>35</v>
      </c>
      <c r="BT141" s="56" t="s">
        <v>35</v>
      </c>
      <c r="BU141" s="56" t="s">
        <v>35</v>
      </c>
      <c r="BV141" s="56" t="s">
        <v>35</v>
      </c>
      <c r="BW141" s="56" t="s">
        <v>35</v>
      </c>
      <c r="BX141" s="56" t="s">
        <v>35</v>
      </c>
      <c r="BY141" s="45" t="s">
        <v>35</v>
      </c>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7" customFormat="true" ht="15" customHeight="true" x14ac:dyDescent="0.2">
      <c r="A142" s="999"/>
      <c r="B142" s="373" t="s">
        <v>66</v>
      </c>
      <c r="C142" s="76" t="s">
        <v>35</v>
      </c>
      <c r="D142" s="73" t="s">
        <v>35</v>
      </c>
      <c r="E142" s="73" t="s">
        <v>35</v>
      </c>
      <c r="F142" s="73" t="s">
        <v>35</v>
      </c>
      <c r="G142" s="70" t="s">
        <v>35</v>
      </c>
      <c r="H142" s="67" t="s">
        <v>35</v>
      </c>
      <c r="I142" s="73" t="s">
        <v>35</v>
      </c>
      <c r="J142" s="73" t="s">
        <v>35</v>
      </c>
      <c r="K142" s="73" t="s">
        <v>35</v>
      </c>
      <c r="L142" s="64" t="s">
        <v>35</v>
      </c>
      <c r="M142" s="76" t="s">
        <v>35</v>
      </c>
      <c r="N142" s="73" t="s">
        <v>35</v>
      </c>
      <c r="O142" s="73" t="s">
        <v>35</v>
      </c>
      <c r="P142" s="73" t="s">
        <v>35</v>
      </c>
      <c r="Q142" s="70" t="s">
        <v>35</v>
      </c>
      <c r="R142" s="67" t="s">
        <v>35</v>
      </c>
      <c r="S142" s="73" t="s">
        <v>35</v>
      </c>
      <c r="T142" s="73" t="s">
        <v>35</v>
      </c>
      <c r="U142" s="73" t="s">
        <v>35</v>
      </c>
      <c r="V142" s="73" t="s">
        <v>35</v>
      </c>
      <c r="W142" s="73" t="s">
        <v>35</v>
      </c>
      <c r="X142" s="73" t="s">
        <v>35</v>
      </c>
      <c r="Y142" s="64" t="s">
        <v>35</v>
      </c>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345"/>
      <c r="BA142" s="990"/>
      <c r="BB142" s="557" t="s">
        <v>66</v>
      </c>
      <c r="BC142" s="60" t="s">
        <v>35</v>
      </c>
      <c r="BD142" s="56" t="s">
        <v>35</v>
      </c>
      <c r="BE142" s="56" t="s">
        <v>35</v>
      </c>
      <c r="BF142" s="56" t="s">
        <v>35</v>
      </c>
      <c r="BG142" s="51" t="s">
        <v>35</v>
      </c>
      <c r="BH142" s="60" t="s">
        <v>35</v>
      </c>
      <c r="BI142" s="56" t="s">
        <v>35</v>
      </c>
      <c r="BJ142" s="56" t="s">
        <v>35</v>
      </c>
      <c r="BK142" s="56" t="s">
        <v>35</v>
      </c>
      <c r="BL142" s="51" t="s">
        <v>35</v>
      </c>
      <c r="BM142" s="60" t="s">
        <v>35</v>
      </c>
      <c r="BN142" s="56" t="s">
        <v>35</v>
      </c>
      <c r="BO142" s="56" t="s">
        <v>35</v>
      </c>
      <c r="BP142" s="56" t="s">
        <v>35</v>
      </c>
      <c r="BQ142" s="51" t="s">
        <v>35</v>
      </c>
      <c r="BR142" s="60" t="s">
        <v>35</v>
      </c>
      <c r="BS142" s="56" t="s">
        <v>35</v>
      </c>
      <c r="BT142" s="56" t="s">
        <v>35</v>
      </c>
      <c r="BU142" s="56" t="s">
        <v>35</v>
      </c>
      <c r="BV142" s="56" t="s">
        <v>35</v>
      </c>
      <c r="BW142" s="56" t="s">
        <v>35</v>
      </c>
      <c r="BX142" s="56" t="s">
        <v>35</v>
      </c>
      <c r="BY142" s="45" t="s">
        <v>35</v>
      </c>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7" customFormat="true" ht="15" customHeight="true" x14ac:dyDescent="0.2">
      <c r="A143" s="999"/>
      <c r="B143" s="373" t="s">
        <v>67</v>
      </c>
      <c r="C143" s="76" t="s">
        <v>35</v>
      </c>
      <c r="D143" s="73" t="s">
        <v>35</v>
      </c>
      <c r="E143" s="73" t="s">
        <v>35</v>
      </c>
      <c r="F143" s="73" t="s">
        <v>35</v>
      </c>
      <c r="G143" s="70" t="s">
        <v>35</v>
      </c>
      <c r="H143" s="67" t="s">
        <v>35</v>
      </c>
      <c r="I143" s="73" t="s">
        <v>35</v>
      </c>
      <c r="J143" s="73" t="s">
        <v>35</v>
      </c>
      <c r="K143" s="73" t="s">
        <v>35</v>
      </c>
      <c r="L143" s="64" t="s">
        <v>35</v>
      </c>
      <c r="M143" s="76" t="s">
        <v>35</v>
      </c>
      <c r="N143" s="73" t="s">
        <v>35</v>
      </c>
      <c r="O143" s="73" t="s">
        <v>35</v>
      </c>
      <c r="P143" s="73" t="s">
        <v>35</v>
      </c>
      <c r="Q143" s="70" t="s">
        <v>35</v>
      </c>
      <c r="R143" s="67" t="s">
        <v>35</v>
      </c>
      <c r="S143" s="73" t="s">
        <v>35</v>
      </c>
      <c r="T143" s="73" t="s">
        <v>35</v>
      </c>
      <c r="U143" s="73" t="s">
        <v>35</v>
      </c>
      <c r="V143" s="73" t="s">
        <v>35</v>
      </c>
      <c r="W143" s="73" t="s">
        <v>35</v>
      </c>
      <c r="X143" s="73" t="s">
        <v>35</v>
      </c>
      <c r="Y143" s="64" t="s">
        <v>35</v>
      </c>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345"/>
      <c r="BA143" s="990"/>
      <c r="BB143" s="557" t="s">
        <v>67</v>
      </c>
      <c r="BC143" s="60" t="s">
        <v>35</v>
      </c>
      <c r="BD143" s="56" t="s">
        <v>35</v>
      </c>
      <c r="BE143" s="56" t="s">
        <v>35</v>
      </c>
      <c r="BF143" s="56" t="s">
        <v>35</v>
      </c>
      <c r="BG143" s="51" t="s">
        <v>35</v>
      </c>
      <c r="BH143" s="60" t="s">
        <v>35</v>
      </c>
      <c r="BI143" s="56" t="s">
        <v>35</v>
      </c>
      <c r="BJ143" s="56" t="s">
        <v>35</v>
      </c>
      <c r="BK143" s="56" t="s">
        <v>35</v>
      </c>
      <c r="BL143" s="51" t="s">
        <v>35</v>
      </c>
      <c r="BM143" s="60" t="s">
        <v>35</v>
      </c>
      <c r="BN143" s="56" t="s">
        <v>35</v>
      </c>
      <c r="BO143" s="56" t="s">
        <v>35</v>
      </c>
      <c r="BP143" s="56" t="s">
        <v>35</v>
      </c>
      <c r="BQ143" s="51" t="s">
        <v>35</v>
      </c>
      <c r="BR143" s="60" t="s">
        <v>35</v>
      </c>
      <c r="BS143" s="56" t="s">
        <v>35</v>
      </c>
      <c r="BT143" s="56" t="s">
        <v>35</v>
      </c>
      <c r="BU143" s="56" t="s">
        <v>35</v>
      </c>
      <c r="BV143" s="56" t="s">
        <v>35</v>
      </c>
      <c r="BW143" s="56" t="s">
        <v>35</v>
      </c>
      <c r="BX143" s="56" t="s">
        <v>35</v>
      </c>
      <c r="BY143" s="45" t="s">
        <v>35</v>
      </c>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7" customFormat="true" ht="15" customHeight="true" x14ac:dyDescent="0.2">
      <c r="A144" s="999" t="s">
        <v>107</v>
      </c>
      <c r="B144" s="373" t="s">
        <v>64</v>
      </c>
      <c r="C144" s="76" t="s">
        <v>35</v>
      </c>
      <c r="D144" s="73" t="s">
        <v>35</v>
      </c>
      <c r="E144" s="73" t="s">
        <v>35</v>
      </c>
      <c r="F144" s="73" t="s">
        <v>35</v>
      </c>
      <c r="G144" s="70" t="s">
        <v>35</v>
      </c>
      <c r="H144" s="67" t="s">
        <v>35</v>
      </c>
      <c r="I144" s="73" t="s">
        <v>35</v>
      </c>
      <c r="J144" s="73" t="s">
        <v>35</v>
      </c>
      <c r="K144" s="73" t="s">
        <v>35</v>
      </c>
      <c r="L144" s="64" t="s">
        <v>35</v>
      </c>
      <c r="M144" s="76" t="s">
        <v>35</v>
      </c>
      <c r="N144" s="73" t="s">
        <v>35</v>
      </c>
      <c r="O144" s="73" t="s">
        <v>35</v>
      </c>
      <c r="P144" s="73" t="s">
        <v>35</v>
      </c>
      <c r="Q144" s="70" t="s">
        <v>35</v>
      </c>
      <c r="R144" s="67" t="s">
        <v>35</v>
      </c>
      <c r="S144" s="73" t="s">
        <v>35</v>
      </c>
      <c r="T144" s="73" t="s">
        <v>35</v>
      </c>
      <c r="U144" s="73" t="s">
        <v>35</v>
      </c>
      <c r="V144" s="73" t="s">
        <v>35</v>
      </c>
      <c r="W144" s="73" t="s">
        <v>35</v>
      </c>
      <c r="X144" s="73" t="s">
        <v>35</v>
      </c>
      <c r="Y144" s="64" t="s">
        <v>35</v>
      </c>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345"/>
      <c r="BA144" s="990" t="s">
        <v>107</v>
      </c>
      <c r="BB144" s="557" t="s">
        <v>64</v>
      </c>
      <c r="BC144" s="60" t="s">
        <v>35</v>
      </c>
      <c r="BD144" s="56" t="s">
        <v>35</v>
      </c>
      <c r="BE144" s="56" t="s">
        <v>35</v>
      </c>
      <c r="BF144" s="56" t="s">
        <v>35</v>
      </c>
      <c r="BG144" s="51" t="s">
        <v>35</v>
      </c>
      <c r="BH144" s="60" t="s">
        <v>35</v>
      </c>
      <c r="BI144" s="56" t="s">
        <v>35</v>
      </c>
      <c r="BJ144" s="56" t="s">
        <v>35</v>
      </c>
      <c r="BK144" s="56" t="s">
        <v>35</v>
      </c>
      <c r="BL144" s="51" t="s">
        <v>35</v>
      </c>
      <c r="BM144" s="60" t="s">
        <v>35</v>
      </c>
      <c r="BN144" s="56" t="s">
        <v>35</v>
      </c>
      <c r="BO144" s="56" t="s">
        <v>35</v>
      </c>
      <c r="BP144" s="56" t="s">
        <v>35</v>
      </c>
      <c r="BQ144" s="51" t="s">
        <v>35</v>
      </c>
      <c r="BR144" s="60" t="s">
        <v>35</v>
      </c>
      <c r="BS144" s="56" t="s">
        <v>35</v>
      </c>
      <c r="BT144" s="56" t="s">
        <v>35</v>
      </c>
      <c r="BU144" s="56" t="s">
        <v>35</v>
      </c>
      <c r="BV144" s="56" t="s">
        <v>35</v>
      </c>
      <c r="BW144" s="56" t="s">
        <v>35</v>
      </c>
      <c r="BX144" s="56" t="s">
        <v>35</v>
      </c>
      <c r="BY144" s="45" t="s">
        <v>35</v>
      </c>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7" customFormat="true" ht="15" customHeight="true" x14ac:dyDescent="0.2">
      <c r="A145" s="999"/>
      <c r="B145" s="373" t="s">
        <v>65</v>
      </c>
      <c r="C145" s="76" t="s">
        <v>35</v>
      </c>
      <c r="D145" s="73" t="s">
        <v>35</v>
      </c>
      <c r="E145" s="73" t="s">
        <v>35</v>
      </c>
      <c r="F145" s="73" t="s">
        <v>35</v>
      </c>
      <c r="G145" s="70" t="s">
        <v>35</v>
      </c>
      <c r="H145" s="67" t="s">
        <v>35</v>
      </c>
      <c r="I145" s="73" t="s">
        <v>35</v>
      </c>
      <c r="J145" s="73" t="s">
        <v>35</v>
      </c>
      <c r="K145" s="73" t="s">
        <v>35</v>
      </c>
      <c r="L145" s="64" t="s">
        <v>35</v>
      </c>
      <c r="M145" s="76" t="s">
        <v>35</v>
      </c>
      <c r="N145" s="73" t="s">
        <v>35</v>
      </c>
      <c r="O145" s="73" t="s">
        <v>35</v>
      </c>
      <c r="P145" s="73" t="s">
        <v>35</v>
      </c>
      <c r="Q145" s="70" t="s">
        <v>35</v>
      </c>
      <c r="R145" s="67" t="s">
        <v>35</v>
      </c>
      <c r="S145" s="73" t="s">
        <v>35</v>
      </c>
      <c r="T145" s="73" t="s">
        <v>35</v>
      </c>
      <c r="U145" s="73" t="s">
        <v>35</v>
      </c>
      <c r="V145" s="73" t="s">
        <v>35</v>
      </c>
      <c r="W145" s="73" t="s">
        <v>35</v>
      </c>
      <c r="X145" s="73" t="s">
        <v>35</v>
      </c>
      <c r="Y145" s="64" t="s">
        <v>35</v>
      </c>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345"/>
      <c r="BA145" s="990"/>
      <c r="BB145" s="557" t="s">
        <v>65</v>
      </c>
      <c r="BC145" s="60" t="s">
        <v>35</v>
      </c>
      <c r="BD145" s="56" t="s">
        <v>35</v>
      </c>
      <c r="BE145" s="56" t="s">
        <v>35</v>
      </c>
      <c r="BF145" s="56" t="s">
        <v>35</v>
      </c>
      <c r="BG145" s="51" t="s">
        <v>35</v>
      </c>
      <c r="BH145" s="60" t="s">
        <v>35</v>
      </c>
      <c r="BI145" s="56" t="s">
        <v>35</v>
      </c>
      <c r="BJ145" s="56" t="s">
        <v>35</v>
      </c>
      <c r="BK145" s="56" t="s">
        <v>35</v>
      </c>
      <c r="BL145" s="51" t="s">
        <v>35</v>
      </c>
      <c r="BM145" s="60" t="s">
        <v>35</v>
      </c>
      <c r="BN145" s="56" t="s">
        <v>35</v>
      </c>
      <c r="BO145" s="56" t="s">
        <v>35</v>
      </c>
      <c r="BP145" s="56" t="s">
        <v>35</v>
      </c>
      <c r="BQ145" s="51" t="s">
        <v>35</v>
      </c>
      <c r="BR145" s="60" t="s">
        <v>35</v>
      </c>
      <c r="BS145" s="56" t="s">
        <v>35</v>
      </c>
      <c r="BT145" s="56" t="s">
        <v>35</v>
      </c>
      <c r="BU145" s="56" t="s">
        <v>35</v>
      </c>
      <c r="BV145" s="56" t="s">
        <v>35</v>
      </c>
      <c r="BW145" s="56" t="s">
        <v>35</v>
      </c>
      <c r="BX145" s="56" t="s">
        <v>35</v>
      </c>
      <c r="BY145" s="45" t="s">
        <v>35</v>
      </c>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7" customFormat="true" ht="15" customHeight="true" x14ac:dyDescent="0.2">
      <c r="A146" s="999"/>
      <c r="B146" s="373" t="s">
        <v>66</v>
      </c>
      <c r="C146" s="76" t="s">
        <v>35</v>
      </c>
      <c r="D146" s="73" t="s">
        <v>35</v>
      </c>
      <c r="E146" s="73" t="s">
        <v>35</v>
      </c>
      <c r="F146" s="73" t="s">
        <v>35</v>
      </c>
      <c r="G146" s="70" t="s">
        <v>35</v>
      </c>
      <c r="H146" s="67" t="s">
        <v>35</v>
      </c>
      <c r="I146" s="73" t="s">
        <v>35</v>
      </c>
      <c r="J146" s="73" t="s">
        <v>35</v>
      </c>
      <c r="K146" s="73" t="s">
        <v>35</v>
      </c>
      <c r="L146" s="64" t="s">
        <v>35</v>
      </c>
      <c r="M146" s="76" t="s">
        <v>35</v>
      </c>
      <c r="N146" s="73" t="s">
        <v>35</v>
      </c>
      <c r="O146" s="73" t="s">
        <v>35</v>
      </c>
      <c r="P146" s="73" t="s">
        <v>35</v>
      </c>
      <c r="Q146" s="70" t="s">
        <v>35</v>
      </c>
      <c r="R146" s="67" t="s">
        <v>35</v>
      </c>
      <c r="S146" s="73" t="s">
        <v>35</v>
      </c>
      <c r="T146" s="73" t="s">
        <v>35</v>
      </c>
      <c r="U146" s="73" t="s">
        <v>35</v>
      </c>
      <c r="V146" s="73" t="s">
        <v>35</v>
      </c>
      <c r="W146" s="73" t="s">
        <v>35</v>
      </c>
      <c r="X146" s="73" t="s">
        <v>35</v>
      </c>
      <c r="Y146" s="64" t="s">
        <v>35</v>
      </c>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345"/>
      <c r="BA146" s="990"/>
      <c r="BB146" s="557" t="s">
        <v>66</v>
      </c>
      <c r="BC146" s="60" t="s">
        <v>35</v>
      </c>
      <c r="BD146" s="56" t="s">
        <v>35</v>
      </c>
      <c r="BE146" s="56" t="s">
        <v>35</v>
      </c>
      <c r="BF146" s="56" t="s">
        <v>35</v>
      </c>
      <c r="BG146" s="51" t="s">
        <v>35</v>
      </c>
      <c r="BH146" s="60" t="s">
        <v>35</v>
      </c>
      <c r="BI146" s="56" t="s">
        <v>35</v>
      </c>
      <c r="BJ146" s="56" t="s">
        <v>35</v>
      </c>
      <c r="BK146" s="56" t="s">
        <v>35</v>
      </c>
      <c r="BL146" s="51" t="s">
        <v>35</v>
      </c>
      <c r="BM146" s="60" t="s">
        <v>35</v>
      </c>
      <c r="BN146" s="56" t="s">
        <v>35</v>
      </c>
      <c r="BO146" s="56" t="s">
        <v>35</v>
      </c>
      <c r="BP146" s="56" t="s">
        <v>35</v>
      </c>
      <c r="BQ146" s="51" t="s">
        <v>35</v>
      </c>
      <c r="BR146" s="60" t="s">
        <v>35</v>
      </c>
      <c r="BS146" s="56" t="s">
        <v>35</v>
      </c>
      <c r="BT146" s="56" t="s">
        <v>35</v>
      </c>
      <c r="BU146" s="56" t="s">
        <v>35</v>
      </c>
      <c r="BV146" s="56" t="s">
        <v>35</v>
      </c>
      <c r="BW146" s="56" t="s">
        <v>35</v>
      </c>
      <c r="BX146" s="56" t="s">
        <v>35</v>
      </c>
      <c r="BY146" s="45" t="s">
        <v>35</v>
      </c>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7" customFormat="true" ht="15" customHeight="true" x14ac:dyDescent="0.2">
      <c r="A147" s="999"/>
      <c r="B147" s="373" t="s">
        <v>67</v>
      </c>
      <c r="C147" s="76" t="s">
        <v>35</v>
      </c>
      <c r="D147" s="73" t="s">
        <v>35</v>
      </c>
      <c r="E147" s="73" t="s">
        <v>35</v>
      </c>
      <c r="F147" s="73" t="s">
        <v>35</v>
      </c>
      <c r="G147" s="70" t="s">
        <v>35</v>
      </c>
      <c r="H147" s="67" t="s">
        <v>35</v>
      </c>
      <c r="I147" s="73" t="s">
        <v>35</v>
      </c>
      <c r="J147" s="73" t="s">
        <v>35</v>
      </c>
      <c r="K147" s="73" t="s">
        <v>35</v>
      </c>
      <c r="L147" s="64" t="s">
        <v>35</v>
      </c>
      <c r="M147" s="76" t="s">
        <v>35</v>
      </c>
      <c r="N147" s="73" t="s">
        <v>35</v>
      </c>
      <c r="O147" s="73" t="s">
        <v>35</v>
      </c>
      <c r="P147" s="73" t="s">
        <v>35</v>
      </c>
      <c r="Q147" s="70" t="s">
        <v>35</v>
      </c>
      <c r="R147" s="67" t="s">
        <v>35</v>
      </c>
      <c r="S147" s="73" t="s">
        <v>35</v>
      </c>
      <c r="T147" s="73" t="s">
        <v>35</v>
      </c>
      <c r="U147" s="73" t="s">
        <v>35</v>
      </c>
      <c r="V147" s="73" t="s">
        <v>35</v>
      </c>
      <c r="W147" s="73" t="s">
        <v>35</v>
      </c>
      <c r="X147" s="73" t="s">
        <v>35</v>
      </c>
      <c r="Y147" s="64" t="s">
        <v>35</v>
      </c>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345"/>
      <c r="BA147" s="990"/>
      <c r="BB147" s="557" t="s">
        <v>67</v>
      </c>
      <c r="BC147" s="60" t="s">
        <v>35</v>
      </c>
      <c r="BD147" s="56" t="s">
        <v>35</v>
      </c>
      <c r="BE147" s="56" t="s">
        <v>35</v>
      </c>
      <c r="BF147" s="56" t="s">
        <v>35</v>
      </c>
      <c r="BG147" s="51" t="s">
        <v>35</v>
      </c>
      <c r="BH147" s="60" t="s">
        <v>35</v>
      </c>
      <c r="BI147" s="56" t="s">
        <v>35</v>
      </c>
      <c r="BJ147" s="56" t="s">
        <v>35</v>
      </c>
      <c r="BK147" s="56" t="s">
        <v>35</v>
      </c>
      <c r="BL147" s="51" t="s">
        <v>35</v>
      </c>
      <c r="BM147" s="60" t="s">
        <v>35</v>
      </c>
      <c r="BN147" s="56" t="s">
        <v>35</v>
      </c>
      <c r="BO147" s="56" t="s">
        <v>35</v>
      </c>
      <c r="BP147" s="56" t="s">
        <v>35</v>
      </c>
      <c r="BQ147" s="51" t="s">
        <v>35</v>
      </c>
      <c r="BR147" s="60" t="s">
        <v>35</v>
      </c>
      <c r="BS147" s="56" t="s">
        <v>35</v>
      </c>
      <c r="BT147" s="56" t="s">
        <v>35</v>
      </c>
      <c r="BU147" s="56" t="s">
        <v>35</v>
      </c>
      <c r="BV147" s="56" t="s">
        <v>35</v>
      </c>
      <c r="BW147" s="56" t="s">
        <v>35</v>
      </c>
      <c r="BX147" s="56" t="s">
        <v>35</v>
      </c>
      <c r="BY147" s="45" t="s">
        <v>35</v>
      </c>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7" customFormat="true" ht="15" customHeight="true" x14ac:dyDescent="0.2">
      <c r="A148" s="999" t="s">
        <v>108</v>
      </c>
      <c r="B148" s="373" t="s">
        <v>49</v>
      </c>
      <c r="C148" s="76" t="s">
        <v>35</v>
      </c>
      <c r="D148" s="73" t="s">
        <v>35</v>
      </c>
      <c r="E148" s="73" t="s">
        <v>35</v>
      </c>
      <c r="F148" s="73" t="s">
        <v>35</v>
      </c>
      <c r="G148" s="70" t="s">
        <v>35</v>
      </c>
      <c r="H148" s="67" t="s">
        <v>35</v>
      </c>
      <c r="I148" s="73" t="s">
        <v>35</v>
      </c>
      <c r="J148" s="73" t="s">
        <v>35</v>
      </c>
      <c r="K148" s="73" t="s">
        <v>35</v>
      </c>
      <c r="L148" s="64" t="s">
        <v>35</v>
      </c>
      <c r="M148" s="76" t="s">
        <v>35</v>
      </c>
      <c r="N148" s="73" t="s">
        <v>35</v>
      </c>
      <c r="O148" s="73" t="s">
        <v>35</v>
      </c>
      <c r="P148" s="73" t="s">
        <v>35</v>
      </c>
      <c r="Q148" s="70" t="s">
        <v>35</v>
      </c>
      <c r="R148" s="67" t="s">
        <v>35</v>
      </c>
      <c r="S148" s="73" t="s">
        <v>35</v>
      </c>
      <c r="T148" s="73" t="s">
        <v>35</v>
      </c>
      <c r="U148" s="73" t="s">
        <v>35</v>
      </c>
      <c r="V148" s="73" t="s">
        <v>35</v>
      </c>
      <c r="W148" s="73" t="s">
        <v>35</v>
      </c>
      <c r="X148" s="73" t="s">
        <v>35</v>
      </c>
      <c r="Y148" s="64" t="s">
        <v>35</v>
      </c>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345"/>
      <c r="BA148" s="990" t="s">
        <v>108</v>
      </c>
      <c r="BB148" s="557" t="s">
        <v>49</v>
      </c>
      <c r="BC148" s="60" t="s">
        <v>35</v>
      </c>
      <c r="BD148" s="56" t="s">
        <v>35</v>
      </c>
      <c r="BE148" s="56" t="s">
        <v>35</v>
      </c>
      <c r="BF148" s="56" t="s">
        <v>35</v>
      </c>
      <c r="BG148" s="51" t="s">
        <v>35</v>
      </c>
      <c r="BH148" s="60" t="s">
        <v>35</v>
      </c>
      <c r="BI148" s="56" t="s">
        <v>35</v>
      </c>
      <c r="BJ148" s="56" t="s">
        <v>35</v>
      </c>
      <c r="BK148" s="56" t="s">
        <v>35</v>
      </c>
      <c r="BL148" s="51" t="s">
        <v>35</v>
      </c>
      <c r="BM148" s="60" t="s">
        <v>35</v>
      </c>
      <c r="BN148" s="56" t="s">
        <v>35</v>
      </c>
      <c r="BO148" s="56" t="s">
        <v>35</v>
      </c>
      <c r="BP148" s="56" t="s">
        <v>35</v>
      </c>
      <c r="BQ148" s="51" t="s">
        <v>35</v>
      </c>
      <c r="BR148" s="60" t="s">
        <v>35</v>
      </c>
      <c r="BS148" s="56" t="s">
        <v>35</v>
      </c>
      <c r="BT148" s="56" t="s">
        <v>35</v>
      </c>
      <c r="BU148" s="56" t="s">
        <v>35</v>
      </c>
      <c r="BV148" s="56" t="s">
        <v>35</v>
      </c>
      <c r="BW148" s="56" t="s">
        <v>35</v>
      </c>
      <c r="BX148" s="56" t="s">
        <v>35</v>
      </c>
      <c r="BY148" s="45" t="s">
        <v>35</v>
      </c>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7" customFormat="true" ht="15" customHeight="true" x14ac:dyDescent="0.2">
      <c r="A149" s="999"/>
      <c r="B149" s="373" t="s">
        <v>48</v>
      </c>
      <c r="C149" s="76" t="s">
        <v>35</v>
      </c>
      <c r="D149" s="73" t="s">
        <v>35</v>
      </c>
      <c r="E149" s="73" t="s">
        <v>35</v>
      </c>
      <c r="F149" s="73" t="s">
        <v>35</v>
      </c>
      <c r="G149" s="70" t="s">
        <v>35</v>
      </c>
      <c r="H149" s="67" t="s">
        <v>35</v>
      </c>
      <c r="I149" s="73" t="s">
        <v>35</v>
      </c>
      <c r="J149" s="73" t="s">
        <v>35</v>
      </c>
      <c r="K149" s="73" t="s">
        <v>35</v>
      </c>
      <c r="L149" s="64" t="s">
        <v>35</v>
      </c>
      <c r="M149" s="76" t="s">
        <v>35</v>
      </c>
      <c r="N149" s="73" t="s">
        <v>35</v>
      </c>
      <c r="O149" s="73" t="s">
        <v>35</v>
      </c>
      <c r="P149" s="73" t="s">
        <v>35</v>
      </c>
      <c r="Q149" s="70" t="s">
        <v>35</v>
      </c>
      <c r="R149" s="67" t="s">
        <v>35</v>
      </c>
      <c r="S149" s="73" t="s">
        <v>35</v>
      </c>
      <c r="T149" s="73" t="s">
        <v>35</v>
      </c>
      <c r="U149" s="73" t="s">
        <v>35</v>
      </c>
      <c r="V149" s="73" t="s">
        <v>35</v>
      </c>
      <c r="W149" s="73" t="s">
        <v>35</v>
      </c>
      <c r="X149" s="73" t="s">
        <v>35</v>
      </c>
      <c r="Y149" s="64" t="s">
        <v>35</v>
      </c>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345"/>
      <c r="BA149" s="990"/>
      <c r="BB149" s="557" t="s">
        <v>48</v>
      </c>
      <c r="BC149" s="60" t="s">
        <v>35</v>
      </c>
      <c r="BD149" s="56" t="s">
        <v>35</v>
      </c>
      <c r="BE149" s="56" t="s">
        <v>35</v>
      </c>
      <c r="BF149" s="56" t="s">
        <v>35</v>
      </c>
      <c r="BG149" s="51" t="s">
        <v>35</v>
      </c>
      <c r="BH149" s="60" t="s">
        <v>35</v>
      </c>
      <c r="BI149" s="56" t="s">
        <v>35</v>
      </c>
      <c r="BJ149" s="56" t="s">
        <v>35</v>
      </c>
      <c r="BK149" s="56" t="s">
        <v>35</v>
      </c>
      <c r="BL149" s="51" t="s">
        <v>35</v>
      </c>
      <c r="BM149" s="60" t="s">
        <v>35</v>
      </c>
      <c r="BN149" s="56" t="s">
        <v>35</v>
      </c>
      <c r="BO149" s="56" t="s">
        <v>35</v>
      </c>
      <c r="BP149" s="56" t="s">
        <v>35</v>
      </c>
      <c r="BQ149" s="51" t="s">
        <v>35</v>
      </c>
      <c r="BR149" s="60" t="s">
        <v>35</v>
      </c>
      <c r="BS149" s="56" t="s">
        <v>35</v>
      </c>
      <c r="BT149" s="56" t="s">
        <v>35</v>
      </c>
      <c r="BU149" s="56" t="s">
        <v>35</v>
      </c>
      <c r="BV149" s="56" t="s">
        <v>35</v>
      </c>
      <c r="BW149" s="56" t="s">
        <v>35</v>
      </c>
      <c r="BX149" s="56" t="s">
        <v>35</v>
      </c>
      <c r="BY149" s="45" t="s">
        <v>35</v>
      </c>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7" customFormat="true" ht="15" customHeight="true" x14ac:dyDescent="0.2">
      <c r="A150" s="999"/>
      <c r="B150" s="373" t="s">
        <v>110</v>
      </c>
      <c r="C150" s="76" t="s">
        <v>35</v>
      </c>
      <c r="D150" s="73" t="s">
        <v>35</v>
      </c>
      <c r="E150" s="73" t="s">
        <v>35</v>
      </c>
      <c r="F150" s="73" t="s">
        <v>35</v>
      </c>
      <c r="G150" s="70" t="s">
        <v>35</v>
      </c>
      <c r="H150" s="67" t="s">
        <v>35</v>
      </c>
      <c r="I150" s="73" t="s">
        <v>35</v>
      </c>
      <c r="J150" s="73" t="s">
        <v>35</v>
      </c>
      <c r="K150" s="73" t="s">
        <v>35</v>
      </c>
      <c r="L150" s="64" t="s">
        <v>35</v>
      </c>
      <c r="M150" s="76" t="s">
        <v>35</v>
      </c>
      <c r="N150" s="73" t="s">
        <v>35</v>
      </c>
      <c r="O150" s="73" t="s">
        <v>35</v>
      </c>
      <c r="P150" s="73" t="s">
        <v>35</v>
      </c>
      <c r="Q150" s="70" t="s">
        <v>35</v>
      </c>
      <c r="R150" s="67" t="s">
        <v>35</v>
      </c>
      <c r="S150" s="73" t="s">
        <v>35</v>
      </c>
      <c r="T150" s="73" t="s">
        <v>35</v>
      </c>
      <c r="U150" s="73" t="s">
        <v>35</v>
      </c>
      <c r="V150" s="73" t="s">
        <v>35</v>
      </c>
      <c r="W150" s="73" t="s">
        <v>35</v>
      </c>
      <c r="X150" s="73" t="s">
        <v>35</v>
      </c>
      <c r="Y150" s="64" t="s">
        <v>35</v>
      </c>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345"/>
      <c r="BA150" s="990"/>
      <c r="BB150" s="557" t="s">
        <v>110</v>
      </c>
      <c r="BC150" s="60" t="s">
        <v>35</v>
      </c>
      <c r="BD150" s="56" t="s">
        <v>35</v>
      </c>
      <c r="BE150" s="56" t="s">
        <v>35</v>
      </c>
      <c r="BF150" s="56" t="s">
        <v>35</v>
      </c>
      <c r="BG150" s="51" t="s">
        <v>35</v>
      </c>
      <c r="BH150" s="60" t="s">
        <v>35</v>
      </c>
      <c r="BI150" s="56" t="s">
        <v>35</v>
      </c>
      <c r="BJ150" s="56" t="s">
        <v>35</v>
      </c>
      <c r="BK150" s="56" t="s">
        <v>35</v>
      </c>
      <c r="BL150" s="51" t="s">
        <v>35</v>
      </c>
      <c r="BM150" s="60" t="s">
        <v>35</v>
      </c>
      <c r="BN150" s="56" t="s">
        <v>35</v>
      </c>
      <c r="BO150" s="56" t="s">
        <v>35</v>
      </c>
      <c r="BP150" s="56" t="s">
        <v>35</v>
      </c>
      <c r="BQ150" s="51" t="s">
        <v>35</v>
      </c>
      <c r="BR150" s="60" t="s">
        <v>35</v>
      </c>
      <c r="BS150" s="56" t="s">
        <v>35</v>
      </c>
      <c r="BT150" s="56" t="s">
        <v>35</v>
      </c>
      <c r="BU150" s="56" t="s">
        <v>35</v>
      </c>
      <c r="BV150" s="56" t="s">
        <v>35</v>
      </c>
      <c r="BW150" s="56" t="s">
        <v>35</v>
      </c>
      <c r="BX150" s="56" t="s">
        <v>35</v>
      </c>
      <c r="BY150" s="45" t="s">
        <v>35</v>
      </c>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7" customFormat="true" ht="15" customHeight="true" x14ac:dyDescent="0.2">
      <c r="A151" s="999" t="s">
        <v>109</v>
      </c>
      <c r="B151" s="373" t="s">
        <v>49</v>
      </c>
      <c r="C151" s="165">
        <v>9.9012156148003037</v>
      </c>
      <c r="D151" s="164">
        <v>4.6959002715695686</v>
      </c>
      <c r="E151" s="164">
        <v>4.2290960106785738</v>
      </c>
      <c r="F151" s="164">
        <v>1.4734907938497239</v>
      </c>
      <c r="G151" s="163">
        <v>0.10990179437904976</v>
      </c>
      <c r="H151" s="153">
        <v>8.3855958772954811</v>
      </c>
      <c r="I151" s="164">
        <v>3.7444919387801625</v>
      </c>
      <c r="J151" s="164">
        <v>3.5842201326307381E-2</v>
      </c>
      <c r="K151" s="164">
        <v>0.15863355930665965</v>
      </c>
      <c r="L151" s="157">
        <v>5.5152181784950752E-2</v>
      </c>
      <c r="M151" s="165">
        <v>11.671087901630866</v>
      </c>
      <c r="N151" s="164">
        <v>6.0029797046528195</v>
      </c>
      <c r="O151" s="164">
        <v>3.9634614186945729</v>
      </c>
      <c r="P151" s="164">
        <v>2.8818294722561517</v>
      </c>
      <c r="Q151" s="163">
        <v>2.1497555327770907</v>
      </c>
      <c r="R151" s="153">
        <v>3.3277766271293001</v>
      </c>
      <c r="S151" s="164">
        <v>2.2040867305858116</v>
      </c>
      <c r="T151" s="164">
        <v>7.4182413519938182</v>
      </c>
      <c r="U151" s="164">
        <v>1.9743218289617461</v>
      </c>
      <c r="V151" s="73" t="s">
        <v>35</v>
      </c>
      <c r="W151" s="73" t="s">
        <v>35</v>
      </c>
      <c r="X151" s="73" t="s">
        <v>35</v>
      </c>
      <c r="Y151" s="157">
        <v>2.9435805916730242</v>
      </c>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345"/>
      <c r="BA151" s="990" t="s">
        <v>109</v>
      </c>
      <c r="BB151" s="557" t="s">
        <v>49</v>
      </c>
      <c r="BC151" s="60" t="s">
        <v>35</v>
      </c>
      <c r="BD151" s="56" t="s">
        <v>35</v>
      </c>
      <c r="BE151" s="56" t="s">
        <v>35</v>
      </c>
      <c r="BF151" s="56" t="s">
        <v>35</v>
      </c>
      <c r="BG151" s="51" t="s">
        <v>35</v>
      </c>
      <c r="BH151" s="60" t="s">
        <v>35</v>
      </c>
      <c r="BI151" s="56" t="s">
        <v>35</v>
      </c>
      <c r="BJ151" s="56" t="s">
        <v>35</v>
      </c>
      <c r="BK151" s="56" t="s">
        <v>35</v>
      </c>
      <c r="BL151" s="51" t="s">
        <v>35</v>
      </c>
      <c r="BM151" s="60" t="s">
        <v>35</v>
      </c>
      <c r="BN151" s="56" t="s">
        <v>35</v>
      </c>
      <c r="BO151" s="56" t="s">
        <v>35</v>
      </c>
      <c r="BP151" s="56" t="s">
        <v>35</v>
      </c>
      <c r="BQ151" s="51" t="s">
        <v>35</v>
      </c>
      <c r="BR151" s="60" t="s">
        <v>35</v>
      </c>
      <c r="BS151" s="56" t="s">
        <v>35</v>
      </c>
      <c r="BT151" s="56" t="s">
        <v>35</v>
      </c>
      <c r="BU151" s="56" t="s">
        <v>35</v>
      </c>
      <c r="BV151" s="56" t="s">
        <v>35</v>
      </c>
      <c r="BW151" s="56" t="s">
        <v>35</v>
      </c>
      <c r="BX151" s="56" t="s">
        <v>35</v>
      </c>
      <c r="BY151" s="45" t="s">
        <v>35</v>
      </c>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7" customFormat="true" ht="15" customHeight="true" x14ac:dyDescent="0.2">
      <c r="A152" s="999"/>
      <c r="B152" s="373" t="s">
        <v>48</v>
      </c>
      <c r="C152" s="165">
        <v>90.098784385199593</v>
      </c>
      <c r="D152" s="164">
        <v>95.304099728430458</v>
      </c>
      <c r="E152" s="164">
        <v>95.770903989321468</v>
      </c>
      <c r="F152" s="164">
        <v>98.526509206150266</v>
      </c>
      <c r="G152" s="163">
        <v>99.890098205620959</v>
      </c>
      <c r="H152" s="153">
        <v>91.614404122704542</v>
      </c>
      <c r="I152" s="164">
        <v>96.255508061219842</v>
      </c>
      <c r="J152" s="164">
        <v>99.964157798673696</v>
      </c>
      <c r="K152" s="164">
        <v>99.841366440693335</v>
      </c>
      <c r="L152" s="157">
        <v>99.944847818215052</v>
      </c>
      <c r="M152" s="165">
        <v>88.328912098369187</v>
      </c>
      <c r="N152" s="164">
        <v>93.997020295347227</v>
      </c>
      <c r="O152" s="164">
        <v>96.036538581305393</v>
      </c>
      <c r="P152" s="164">
        <v>97.118170527743857</v>
      </c>
      <c r="Q152" s="163">
        <v>97.850244467222907</v>
      </c>
      <c r="R152" s="153">
        <v>96.672223372870647</v>
      </c>
      <c r="S152" s="164">
        <v>97.795913269414143</v>
      </c>
      <c r="T152" s="164">
        <v>92.581758648006257</v>
      </c>
      <c r="U152" s="164">
        <v>98.025678171038251</v>
      </c>
      <c r="V152" s="73" t="s">
        <v>35</v>
      </c>
      <c r="W152" s="73" t="s">
        <v>35</v>
      </c>
      <c r="X152" s="73" t="s">
        <v>35</v>
      </c>
      <c r="Y152" s="157">
        <v>97.056419408326946</v>
      </c>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345"/>
      <c r="BA152" s="990"/>
      <c r="BB152" s="557" t="s">
        <v>48</v>
      </c>
      <c r="BC152" s="60" t="s">
        <v>35</v>
      </c>
      <c r="BD152" s="56" t="s">
        <v>35</v>
      </c>
      <c r="BE152" s="56" t="s">
        <v>35</v>
      </c>
      <c r="BF152" s="56" t="s">
        <v>35</v>
      </c>
      <c r="BG152" s="51" t="s">
        <v>35</v>
      </c>
      <c r="BH152" s="60" t="s">
        <v>35</v>
      </c>
      <c r="BI152" s="56" t="s">
        <v>35</v>
      </c>
      <c r="BJ152" s="56" t="s">
        <v>35</v>
      </c>
      <c r="BK152" s="56" t="s">
        <v>35</v>
      </c>
      <c r="BL152" s="51" t="s">
        <v>35</v>
      </c>
      <c r="BM152" s="60" t="s">
        <v>35</v>
      </c>
      <c r="BN152" s="56" t="s">
        <v>35</v>
      </c>
      <c r="BO152" s="56" t="s">
        <v>35</v>
      </c>
      <c r="BP152" s="56" t="s">
        <v>35</v>
      </c>
      <c r="BQ152" s="51" t="s">
        <v>35</v>
      </c>
      <c r="BR152" s="60" t="s">
        <v>35</v>
      </c>
      <c r="BS152" s="56" t="s">
        <v>35</v>
      </c>
      <c r="BT152" s="56" t="s">
        <v>35</v>
      </c>
      <c r="BU152" s="56" t="s">
        <v>35</v>
      </c>
      <c r="BV152" s="56" t="s">
        <v>35</v>
      </c>
      <c r="BW152" s="56" t="s">
        <v>35</v>
      </c>
      <c r="BX152" s="56" t="s">
        <v>35</v>
      </c>
      <c r="BY152" s="45" t="s">
        <v>35</v>
      </c>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322" customFormat="true" ht="15" customHeight="true" x14ac:dyDescent="0.2">
      <c r="A153" s="999" t="s">
        <v>264</v>
      </c>
      <c r="B153" s="373" t="s">
        <v>265</v>
      </c>
      <c r="C153" s="126">
        <v>1.5770390539546826</v>
      </c>
      <c r="D153" s="125">
        <v>2.449747771329303</v>
      </c>
      <c r="E153" s="125">
        <v>14.583814671000844</v>
      </c>
      <c r="F153" s="125">
        <v>56.759528847861063</v>
      </c>
      <c r="G153" s="124">
        <v>93.07367165255711</v>
      </c>
      <c r="H153" s="123">
        <v>11.08250406092673</v>
      </c>
      <c r="I153" s="125">
        <v>45.362609444555311</v>
      </c>
      <c r="J153" s="125">
        <v>72.927574886330419</v>
      </c>
      <c r="K153" s="125">
        <v>91.695201572743784</v>
      </c>
      <c r="L153" s="122">
        <v>98.351515394686146</v>
      </c>
      <c r="M153" s="126">
        <v>0.75916398244264494</v>
      </c>
      <c r="N153" s="125">
        <v>1.5972014676641306</v>
      </c>
      <c r="O153" s="125">
        <v>2.0233290652351554</v>
      </c>
      <c r="P153" s="125">
        <v>8.0921192029178108</v>
      </c>
      <c r="Q153" s="124">
        <v>40.198325194069433</v>
      </c>
      <c r="R153" s="123">
        <v>14.078541282026451</v>
      </c>
      <c r="S153" s="125">
        <v>59.714880364214295</v>
      </c>
      <c r="T153" s="125">
        <v>6.567514644952932</v>
      </c>
      <c r="U153" s="125">
        <v>46.560897982577778</v>
      </c>
      <c r="V153" s="73" t="s">
        <v>35</v>
      </c>
      <c r="W153" s="73" t="s">
        <v>35</v>
      </c>
      <c r="X153" s="73" t="s">
        <v>35</v>
      </c>
      <c r="Y153" s="122">
        <v>77.476000307508968</v>
      </c>
      <c r="Z153" s="411"/>
      <c r="AA153" s="411"/>
      <c r="AB153" s="411"/>
      <c r="AC153" s="411"/>
      <c r="AD153" s="411"/>
      <c r="AE153" s="411"/>
      <c r="AF153" s="411"/>
      <c r="AG153" s="411"/>
      <c r="AH153" s="411"/>
      <c r="AI153" s="411"/>
      <c r="AJ153" s="411"/>
      <c r="AK153" s="411"/>
      <c r="AL153" s="411"/>
      <c r="AM153" s="411"/>
      <c r="AN153" s="411"/>
      <c r="AO153" s="411"/>
      <c r="AP153" s="411"/>
      <c r="AQ153" s="411"/>
      <c r="AR153" s="411"/>
      <c r="AS153" s="411"/>
      <c r="AT153" s="411"/>
      <c r="AU153" s="411"/>
      <c r="AV153" s="411"/>
      <c r="AW153" s="411"/>
      <c r="AX153" s="411"/>
      <c r="AY153" s="411"/>
      <c r="AZ153" s="187"/>
      <c r="BA153" s="992" t="s">
        <v>264</v>
      </c>
      <c r="BB153" s="559" t="s">
        <v>265</v>
      </c>
      <c r="BC153" s="414">
        <v>163.23489000000004</v>
      </c>
      <c r="BD153" s="406">
        <v>255.19225399999999</v>
      </c>
      <c r="BE153" s="406">
        <v>1511.33392</v>
      </c>
      <c r="BF153" s="406">
        <v>6020.1262749999714</v>
      </c>
      <c r="BG153" s="416">
        <v>9455.7063589999907</v>
      </c>
      <c r="BH153" s="414">
        <v>495.60038899999978</v>
      </c>
      <c r="BI153" s="406">
        <v>2029.442362999999</v>
      </c>
      <c r="BJ153" s="406">
        <v>3260.4294619999987</v>
      </c>
      <c r="BK153" s="406">
        <v>4101.0124339999948</v>
      </c>
      <c r="BL153" s="416">
        <v>4401.3442029999842</v>
      </c>
      <c r="BM153" s="414">
        <v>44.822409999999998</v>
      </c>
      <c r="BN153" s="406">
        <v>94.389480999999989</v>
      </c>
      <c r="BO153" s="406">
        <v>119.535149</v>
      </c>
      <c r="BP153" s="406">
        <v>476.04538199999951</v>
      </c>
      <c r="BQ153" s="416">
        <v>2382.9724249999981</v>
      </c>
      <c r="BR153" s="414">
        <v>2208.4149080000002</v>
      </c>
      <c r="BS153" s="406">
        <v>3835.0039680000027</v>
      </c>
      <c r="BT153" s="406">
        <v>909.34993900000075</v>
      </c>
      <c r="BU153" s="406">
        <v>2859.0182139999997</v>
      </c>
      <c r="BV153" s="47" t="s">
        <v>35</v>
      </c>
      <c r="BW153" s="47" t="s">
        <v>35</v>
      </c>
      <c r="BX153" s="47" t="s">
        <v>35</v>
      </c>
      <c r="BY153" s="407">
        <v>7593.8066690001015</v>
      </c>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row>
    <row r="154" s="322" customFormat="true" ht="15" customHeight="true" x14ac:dyDescent="0.2">
      <c r="A154" s="999"/>
      <c r="B154" s="373" t="s">
        <v>266</v>
      </c>
      <c r="C154" s="126">
        <v>1.209071602622017</v>
      </c>
      <c r="D154" s="125">
        <v>1.623284868403263</v>
      </c>
      <c r="E154" s="125">
        <v>2.4055336658232744</v>
      </c>
      <c r="F154" s="125">
        <v>1.7908486405849018</v>
      </c>
      <c r="G154" s="124">
        <v>0.45995624758830278</v>
      </c>
      <c r="H154" s="123">
        <v>1.0642936672555501</v>
      </c>
      <c r="I154" s="125">
        <v>1.5095481283792809</v>
      </c>
      <c r="J154" s="125">
        <v>1.8396755534388565</v>
      </c>
      <c r="K154" s="125">
        <v>0.51806576458342823</v>
      </c>
      <c r="L154" s="122">
        <v>4.8439506324479888E-2</v>
      </c>
      <c r="M154" s="126">
        <v>1.0376402530369864</v>
      </c>
      <c r="N154" s="125">
        <v>1.4623586802280315</v>
      </c>
      <c r="O154" s="125">
        <v>1.8580436409495193</v>
      </c>
      <c r="P154" s="125">
        <v>2.4661263260205573</v>
      </c>
      <c r="Q154" s="124">
        <v>2.6140052054228482</v>
      </c>
      <c r="R154" s="123">
        <v>2.6042264217907238</v>
      </c>
      <c r="S154" s="125">
        <v>1.4152344892045272</v>
      </c>
      <c r="T154" s="125">
        <v>1.0759882761185546</v>
      </c>
      <c r="U154" s="125">
        <v>1.5348555829306627</v>
      </c>
      <c r="V154" s="73" t="s">
        <v>35</v>
      </c>
      <c r="W154" s="73" t="s">
        <v>35</v>
      </c>
      <c r="X154" s="73" t="s">
        <v>35</v>
      </c>
      <c r="Y154" s="122">
        <v>0.38340495154894089</v>
      </c>
      <c r="Z154" s="411"/>
      <c r="AA154" s="411"/>
      <c r="AB154" s="411"/>
      <c r="AC154" s="411"/>
      <c r="AD154" s="411"/>
      <c r="AE154" s="411"/>
      <c r="AF154" s="411"/>
      <c r="AG154" s="411"/>
      <c r="AH154" s="411"/>
      <c r="AI154" s="411"/>
      <c r="AJ154" s="411"/>
      <c r="AK154" s="411"/>
      <c r="AL154" s="411"/>
      <c r="AM154" s="411"/>
      <c r="AN154" s="411"/>
      <c r="AO154" s="411"/>
      <c r="AP154" s="411"/>
      <c r="AQ154" s="411"/>
      <c r="AR154" s="411"/>
      <c r="AS154" s="411"/>
      <c r="AT154" s="411"/>
      <c r="AU154" s="411"/>
      <c r="AV154" s="411"/>
      <c r="AW154" s="411"/>
      <c r="AX154" s="411"/>
      <c r="AY154" s="411"/>
      <c r="AZ154" s="187"/>
      <c r="BA154" s="990"/>
      <c r="BB154" s="557" t="s">
        <v>266</v>
      </c>
      <c r="BC154" s="415">
        <v>125.14761100000004</v>
      </c>
      <c r="BD154" s="408">
        <v>169.09892900000003</v>
      </c>
      <c r="BE154" s="408">
        <v>249.287632</v>
      </c>
      <c r="BF154" s="408">
        <v>189.94405299999997</v>
      </c>
      <c r="BG154" s="419">
        <v>46.728695000000016</v>
      </c>
      <c r="BH154" s="415">
        <v>47.594330000000006</v>
      </c>
      <c r="BI154" s="408">
        <v>67.534494999999993</v>
      </c>
      <c r="BJ154" s="408">
        <v>82.247796999999991</v>
      </c>
      <c r="BK154" s="408">
        <v>23.170178000000003</v>
      </c>
      <c r="BL154" s="419">
        <v>2.1677240000000002</v>
      </c>
      <c r="BM154" s="415">
        <v>61.264150999999998</v>
      </c>
      <c r="BN154" s="408">
        <v>86.420704999999998</v>
      </c>
      <c r="BO154" s="408">
        <v>109.770342</v>
      </c>
      <c r="BP154" s="408">
        <v>145.07794799999999</v>
      </c>
      <c r="BQ154" s="419">
        <v>154.95924999999997</v>
      </c>
      <c r="BR154" s="415">
        <v>408.50911599999995</v>
      </c>
      <c r="BS154" s="408">
        <v>90.889069000000006</v>
      </c>
      <c r="BT154" s="408">
        <v>148.98328000000006</v>
      </c>
      <c r="BU154" s="408">
        <v>94.246035999999975</v>
      </c>
      <c r="BV154" s="56" t="s">
        <v>35</v>
      </c>
      <c r="BW154" s="56" t="s">
        <v>35</v>
      </c>
      <c r="BX154" s="56" t="s">
        <v>35</v>
      </c>
      <c r="BY154" s="409">
        <v>37.579419000000001</v>
      </c>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row>
    <row r="155" s="322" customFormat="true" ht="15" customHeight="true" x14ac:dyDescent="0.2">
      <c r="A155" s="999"/>
      <c r="B155" s="373" t="s">
        <v>267</v>
      </c>
      <c r="C155" s="126">
        <v>82.081693207143701</v>
      </c>
      <c r="D155" s="125">
        <v>93.759661406228204</v>
      </c>
      <c r="E155" s="125">
        <v>82.598804996449545</v>
      </c>
      <c r="F155" s="125">
        <v>41.342916929852372</v>
      </c>
      <c r="G155" s="124">
        <v>6.4192044102604342</v>
      </c>
      <c r="H155" s="123">
        <v>84.587428594239555</v>
      </c>
      <c r="I155" s="125">
        <v>52.919063441773382</v>
      </c>
      <c r="J155" s="125">
        <v>25.23274956023106</v>
      </c>
      <c r="K155" s="125">
        <v>7.6795888102519303</v>
      </c>
      <c r="L155" s="122">
        <v>1.6000450989894202</v>
      </c>
      <c r="M155" s="126">
        <v>76.622815937428143</v>
      </c>
      <c r="N155" s="125">
        <v>91.65183000089398</v>
      </c>
      <c r="O155" s="125">
        <v>95.0711056520596</v>
      </c>
      <c r="P155" s="125">
        <v>88.918403326450303</v>
      </c>
      <c r="Q155" s="124">
        <v>56.996753348830019</v>
      </c>
      <c r="R155" s="123">
        <v>81.494291703072079</v>
      </c>
      <c r="S155" s="125">
        <v>38.455917639995562</v>
      </c>
      <c r="T155" s="125">
        <v>82.211300702588346</v>
      </c>
      <c r="U155" s="125">
        <v>49.894001607173024</v>
      </c>
      <c r="V155" s="73" t="s">
        <v>35</v>
      </c>
      <c r="W155" s="73" t="s">
        <v>35</v>
      </c>
      <c r="X155" s="73" t="s">
        <v>35</v>
      </c>
      <c r="Y155" s="122">
        <v>22.037013771898408</v>
      </c>
      <c r="Z155" s="411"/>
      <c r="AA155" s="411"/>
      <c r="AB155" s="411"/>
      <c r="AC155" s="411"/>
      <c r="AD155" s="411"/>
      <c r="AE155" s="411"/>
      <c r="AF155" s="411"/>
      <c r="AG155" s="411"/>
      <c r="AH155" s="411"/>
      <c r="AI155" s="411"/>
      <c r="AJ155" s="411"/>
      <c r="AK155" s="411"/>
      <c r="AL155" s="411"/>
      <c r="AM155" s="411"/>
      <c r="AN155" s="411"/>
      <c r="AO155" s="411"/>
      <c r="AP155" s="411"/>
      <c r="AQ155" s="411"/>
      <c r="AR155" s="411"/>
      <c r="AS155" s="411"/>
      <c r="AT155" s="411"/>
      <c r="AU155" s="411"/>
      <c r="AV155" s="411"/>
      <c r="AW155" s="411"/>
      <c r="AX155" s="411"/>
      <c r="AY155" s="411"/>
      <c r="AZ155" s="187"/>
      <c r="BA155" s="990"/>
      <c r="BB155" s="557" t="s">
        <v>267</v>
      </c>
      <c r="BC155" s="415">
        <v>8496.0458829999716</v>
      </c>
      <c r="BD155" s="408">
        <v>9767.0215719999833</v>
      </c>
      <c r="BE155" s="408">
        <v>8559.78895499998</v>
      </c>
      <c r="BF155" s="408">
        <v>4384.9832009999964</v>
      </c>
      <c r="BG155" s="419">
        <v>652.15125699999987</v>
      </c>
      <c r="BH155" s="415">
        <v>3782.6796439999953</v>
      </c>
      <c r="BI155" s="408">
        <v>2367.5046579999985</v>
      </c>
      <c r="BJ155" s="408">
        <v>1128.1000390000015</v>
      </c>
      <c r="BK155" s="408">
        <v>343.46496500000006</v>
      </c>
      <c r="BL155" s="419">
        <v>71.603870999999998</v>
      </c>
      <c r="BM155" s="415">
        <v>4523.9491739999794</v>
      </c>
      <c r="BN155" s="408">
        <v>5416.3290239999897</v>
      </c>
      <c r="BO155" s="408">
        <v>5616.6537489999928</v>
      </c>
      <c r="BP155" s="408">
        <v>5230.9159339999887</v>
      </c>
      <c r="BQ155" s="419">
        <v>3378.7898100000039</v>
      </c>
      <c r="BR155" s="415">
        <v>12783.512518000016</v>
      </c>
      <c r="BS155" s="408">
        <v>2469.7126720000042</v>
      </c>
      <c r="BT155" s="408">
        <v>11383.125172999933</v>
      </c>
      <c r="BU155" s="408">
        <v>3063.683595999998</v>
      </c>
      <c r="BV155" s="56" t="s">
        <v>35</v>
      </c>
      <c r="BW155" s="56" t="s">
        <v>35</v>
      </c>
      <c r="BX155" s="56" t="s">
        <v>35</v>
      </c>
      <c r="BY155" s="409">
        <v>2159.9569089999886</v>
      </c>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322" customFormat="true" ht="15" customHeight="true" x14ac:dyDescent="0.2">
      <c r="A156" s="999"/>
      <c r="B156" s="373" t="s">
        <v>268</v>
      </c>
      <c r="C156" s="126">
        <v>8.8019178159609268</v>
      </c>
      <c r="D156" s="125">
        <v>1.8073574571298494</v>
      </c>
      <c r="E156" s="125">
        <v>0.29295695963980589</v>
      </c>
      <c r="F156" s="125">
        <v>0.10670558170198295</v>
      </c>
      <c r="G156" s="124">
        <v>4.7167689594012442E-2</v>
      </c>
      <c r="H156" s="123">
        <v>2.4176301062532266</v>
      </c>
      <c r="I156" s="125">
        <v>0.20877898529209163</v>
      </c>
      <c r="J156" s="125">
        <v>0</v>
      </c>
      <c r="K156" s="125">
        <v>0.10714385242102895</v>
      </c>
      <c r="L156" s="122">
        <v>0</v>
      </c>
      <c r="M156" s="126">
        <v>11.536447277858649</v>
      </c>
      <c r="N156" s="125">
        <v>4.5741368582065238</v>
      </c>
      <c r="O156" s="125">
        <v>0.69537905327752014</v>
      </c>
      <c r="P156" s="125">
        <v>0.33502539920896696</v>
      </c>
      <c r="Q156" s="124">
        <v>0.1909162516780481</v>
      </c>
      <c r="R156" s="123">
        <v>1.4468234076556312</v>
      </c>
      <c r="S156" s="125">
        <v>0.13351842601821989</v>
      </c>
      <c r="T156" s="125">
        <v>5.7532368219460022</v>
      </c>
      <c r="U156" s="125">
        <v>1.6904389316421051</v>
      </c>
      <c r="V156" s="73" t="s">
        <v>35</v>
      </c>
      <c r="W156" s="73" t="s">
        <v>35</v>
      </c>
      <c r="X156" s="73" t="s">
        <v>35</v>
      </c>
      <c r="Y156" s="122">
        <v>0.10072438455067953</v>
      </c>
      <c r="Z156" s="411"/>
      <c r="AA156" s="411"/>
      <c r="AB156" s="411"/>
      <c r="AC156" s="411"/>
      <c r="AD156" s="411"/>
      <c r="AE156" s="411"/>
      <c r="AF156" s="411"/>
      <c r="AG156" s="411"/>
      <c r="AH156" s="411"/>
      <c r="AI156" s="411"/>
      <c r="AJ156" s="411"/>
      <c r="AK156" s="411"/>
      <c r="AL156" s="411"/>
      <c r="AM156" s="411"/>
      <c r="AN156" s="411"/>
      <c r="AO156" s="411"/>
      <c r="AP156" s="411"/>
      <c r="AQ156" s="411"/>
      <c r="AR156" s="411"/>
      <c r="AS156" s="411"/>
      <c r="AT156" s="411"/>
      <c r="AU156" s="411"/>
      <c r="AV156" s="411"/>
      <c r="AW156" s="411"/>
      <c r="AX156" s="411"/>
      <c r="AY156" s="411"/>
      <c r="AZ156" s="187"/>
      <c r="BA156" s="990"/>
      <c r="BB156" s="557" t="s">
        <v>268</v>
      </c>
      <c r="BC156" s="415">
        <v>911.06183000000021</v>
      </c>
      <c r="BD156" s="408">
        <v>188.27392299999994</v>
      </c>
      <c r="BE156" s="408">
        <v>30.359394999999999</v>
      </c>
      <c r="BF156" s="408">
        <v>11.317589999999999</v>
      </c>
      <c r="BG156" s="419">
        <v>4.791944</v>
      </c>
      <c r="BH156" s="415">
        <v>108.11441300000001</v>
      </c>
      <c r="BI156" s="408">
        <v>9.3404000000000007</v>
      </c>
      <c r="BJ156" s="408">
        <v>0</v>
      </c>
      <c r="BK156" s="408">
        <v>4.791944</v>
      </c>
      <c r="BL156" s="419">
        <v>0</v>
      </c>
      <c r="BM156" s="415">
        <v>681.13264299999992</v>
      </c>
      <c r="BN156" s="408">
        <v>270.31680899999998</v>
      </c>
      <c r="BO156" s="408">
        <v>41.081918000000002</v>
      </c>
      <c r="BP156" s="408">
        <v>19.708964999999999</v>
      </c>
      <c r="BQ156" s="419">
        <v>11.317589999999999</v>
      </c>
      <c r="BR156" s="415">
        <v>226.954364</v>
      </c>
      <c r="BS156" s="408">
        <v>8.5748090000000001</v>
      </c>
      <c r="BT156" s="408">
        <v>796.60356099999979</v>
      </c>
      <c r="BU156" s="408">
        <v>103.799452</v>
      </c>
      <c r="BV156" s="56" t="s">
        <v>35</v>
      </c>
      <c r="BW156" s="56" t="s">
        <v>35</v>
      </c>
      <c r="BX156" s="56" t="s">
        <v>35</v>
      </c>
      <c r="BY156" s="409">
        <v>9.8724959999999999</v>
      </c>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322" customFormat="true" ht="15" customHeight="true" x14ac:dyDescent="0.2">
      <c r="A157" s="999"/>
      <c r="B157" s="373" t="s">
        <v>269</v>
      </c>
      <c r="C157" s="126">
        <v>6.3302783203187367</v>
      </c>
      <c r="D157" s="125">
        <v>0.35994849690938163</v>
      </c>
      <c r="E157" s="125">
        <v>0.11888970708646387</v>
      </c>
      <c r="F157" s="125">
        <v>0</v>
      </c>
      <c r="G157" s="124">
        <v>0</v>
      </c>
      <c r="H157" s="123">
        <v>0.84814357132486862</v>
      </c>
      <c r="I157" s="125">
        <v>0</v>
      </c>
      <c r="J157" s="125">
        <v>0</v>
      </c>
      <c r="K157" s="125">
        <v>0</v>
      </c>
      <c r="L157" s="122">
        <v>0</v>
      </c>
      <c r="M157" s="126">
        <v>10.043932549233547</v>
      </c>
      <c r="N157" s="125">
        <v>0.71447299300726241</v>
      </c>
      <c r="O157" s="125">
        <v>0.35214258847818664</v>
      </c>
      <c r="P157" s="125">
        <v>0.18832574540253341</v>
      </c>
      <c r="Q157" s="124">
        <v>0</v>
      </c>
      <c r="R157" s="123">
        <v>0.37611718545481149</v>
      </c>
      <c r="S157" s="125">
        <v>0.2804490805673176</v>
      </c>
      <c r="T157" s="125">
        <v>4.391959554394413</v>
      </c>
      <c r="U157" s="125">
        <v>0.31980589567662349</v>
      </c>
      <c r="V157" s="73" t="s">
        <v>35</v>
      </c>
      <c r="W157" s="73" t="s">
        <v>35</v>
      </c>
      <c r="X157" s="73" t="s">
        <v>35</v>
      </c>
      <c r="Y157" s="122">
        <v>2.8565844930781093E-3</v>
      </c>
      <c r="Z157" s="411"/>
      <c r="AA157" s="411"/>
      <c r="AB157" s="411"/>
      <c r="AC157" s="411"/>
      <c r="AD157" s="411"/>
      <c r="AE157" s="411"/>
      <c r="AF157" s="411"/>
      <c r="AG157" s="411"/>
      <c r="AH157" s="411"/>
      <c r="AI157" s="411"/>
      <c r="AJ157" s="411"/>
      <c r="AK157" s="411"/>
      <c r="AL157" s="411"/>
      <c r="AM157" s="411"/>
      <c r="AN157" s="411"/>
      <c r="AO157" s="411"/>
      <c r="AP157" s="411"/>
      <c r="AQ157" s="411"/>
      <c r="AR157" s="411"/>
      <c r="AS157" s="411"/>
      <c r="AT157" s="411"/>
      <c r="AU157" s="411"/>
      <c r="AV157" s="411"/>
      <c r="AW157" s="411"/>
      <c r="AX157" s="411"/>
      <c r="AY157" s="411"/>
      <c r="AZ157" s="187"/>
      <c r="BA157" s="990"/>
      <c r="BB157" s="557" t="s">
        <v>269</v>
      </c>
      <c r="BC157" s="415">
        <v>655.22935699999937</v>
      </c>
      <c r="BD157" s="408">
        <v>37.496133</v>
      </c>
      <c r="BE157" s="408">
        <v>12.320648000000002</v>
      </c>
      <c r="BF157" s="408">
        <v>0</v>
      </c>
      <c r="BG157" s="419">
        <v>0</v>
      </c>
      <c r="BH157" s="415">
        <v>37.928277000000001</v>
      </c>
      <c r="BI157" s="408">
        <v>0</v>
      </c>
      <c r="BJ157" s="408">
        <v>0</v>
      </c>
      <c r="BK157" s="408">
        <v>0</v>
      </c>
      <c r="BL157" s="419">
        <v>0</v>
      </c>
      <c r="BM157" s="415">
        <v>593.01188299999922</v>
      </c>
      <c r="BN157" s="408">
        <v>42.223061000000008</v>
      </c>
      <c r="BO157" s="408">
        <v>20.804039000000003</v>
      </c>
      <c r="BP157" s="408">
        <v>11.078878000000001</v>
      </c>
      <c r="BQ157" s="419">
        <v>0</v>
      </c>
      <c r="BR157" s="415">
        <v>58.999209</v>
      </c>
      <c r="BS157" s="408">
        <v>18.010977</v>
      </c>
      <c r="BT157" s="408">
        <v>608.1186519999992</v>
      </c>
      <c r="BU157" s="408">
        <v>19.637311999999998</v>
      </c>
      <c r="BV157" s="56" t="s">
        <v>35</v>
      </c>
      <c r="BW157" s="56" t="s">
        <v>35</v>
      </c>
      <c r="BX157" s="56" t="s">
        <v>35</v>
      </c>
      <c r="BY157" s="409">
        <v>0.27998800000000001</v>
      </c>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367" customFormat="true" ht="15" customHeight="true" x14ac:dyDescent="0.2">
      <c r="A158" s="142"/>
      <c r="B158" s="78"/>
      <c r="C158" s="107"/>
      <c r="D158" s="114"/>
      <c r="E158" s="114"/>
      <c r="F158" s="114"/>
      <c r="G158" s="113"/>
      <c r="H158" s="106"/>
      <c r="I158" s="114"/>
      <c r="J158" s="114"/>
      <c r="K158" s="114"/>
      <c r="L158" s="105"/>
      <c r="M158" s="107"/>
      <c r="N158" s="114"/>
      <c r="O158" s="114"/>
      <c r="P158" s="114"/>
      <c r="Q158" s="113"/>
      <c r="R158" s="106"/>
      <c r="S158" s="114"/>
      <c r="T158" s="114"/>
      <c r="U158" s="114"/>
      <c r="V158" s="114"/>
      <c r="W158" s="114"/>
      <c r="X158" s="114"/>
      <c r="Y158" s="105"/>
      <c r="Z158" s="846"/>
      <c r="AA158" s="846"/>
      <c r="AB158" s="846"/>
      <c r="AC158" s="846"/>
      <c r="AD158" s="846"/>
      <c r="AE158" s="846"/>
      <c r="AF158" s="846"/>
      <c r="AG158" s="846"/>
      <c r="AH158" s="846"/>
      <c r="AI158" s="846"/>
      <c r="AJ158" s="846"/>
      <c r="AK158" s="846"/>
      <c r="AL158" s="846"/>
      <c r="AM158" s="846"/>
      <c r="AN158" s="846"/>
      <c r="AO158" s="846"/>
      <c r="AP158" s="846"/>
      <c r="AQ158" s="846"/>
      <c r="AR158" s="846"/>
      <c r="AS158" s="846"/>
      <c r="AT158" s="846"/>
      <c r="AU158" s="846"/>
      <c r="AV158" s="846"/>
      <c r="AW158" s="846"/>
      <c r="AX158" s="846"/>
      <c r="AY158" s="846"/>
      <c r="AZ158" s="346"/>
      <c r="BA158" s="994"/>
      <c r="BB158" s="560" t="s">
        <v>174</v>
      </c>
      <c r="BC158" s="415">
        <v>10350.719570999965</v>
      </c>
      <c r="BD158" s="408">
        <v>10417.082810999984</v>
      </c>
      <c r="BE158" s="408">
        <v>10363.090549999986</v>
      </c>
      <c r="BF158" s="408">
        <v>10606.371118999934</v>
      </c>
      <c r="BG158" s="419">
        <v>10159.378255000005</v>
      </c>
      <c r="BH158" s="415">
        <v>4471.9170529999983</v>
      </c>
      <c r="BI158" s="408">
        <v>4473.8219159999944</v>
      </c>
      <c r="BJ158" s="408">
        <v>4470.7772979999854</v>
      </c>
      <c r="BK158" s="408">
        <v>4472.4395209999875</v>
      </c>
      <c r="BL158" s="419">
        <v>4475.1157979999825</v>
      </c>
      <c r="BM158" s="415">
        <v>5904.1802609999804</v>
      </c>
      <c r="BN158" s="408">
        <v>5909.6790799999944</v>
      </c>
      <c r="BO158" s="408">
        <v>5907.8451969999942</v>
      </c>
      <c r="BP158" s="408">
        <v>5882.8271069999782</v>
      </c>
      <c r="BQ158" s="419">
        <v>5928.0390749999815</v>
      </c>
      <c r="BR158" s="415">
        <v>15686.390115000062</v>
      </c>
      <c r="BS158" s="408">
        <v>6422.1914950000119</v>
      </c>
      <c r="BT158" s="408">
        <v>13846.180604999898</v>
      </c>
      <c r="BU158" s="408">
        <v>6140.3846099999855</v>
      </c>
      <c r="BV158" s="56" t="s">
        <v>35</v>
      </c>
      <c r="BW158" s="56" t="s">
        <v>35</v>
      </c>
      <c r="BX158" s="56" t="s">
        <v>35</v>
      </c>
      <c r="BY158" s="409">
        <v>9801.4954810000836</v>
      </c>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367" customFormat="true" ht="15" customHeight="true" x14ac:dyDescent="0.2">
      <c r="A159" s="346"/>
      <c r="B159" s="187"/>
      <c r="C159" s="107"/>
      <c r="D159" s="114"/>
      <c r="E159" s="114"/>
      <c r="F159" s="114"/>
      <c r="G159" s="113"/>
      <c r="H159" s="106"/>
      <c r="I159" s="114"/>
      <c r="J159" s="114"/>
      <c r="K159" s="114"/>
      <c r="L159" s="105"/>
      <c r="M159" s="107"/>
      <c r="N159" s="114"/>
      <c r="O159" s="114"/>
      <c r="P159" s="114"/>
      <c r="Q159" s="113"/>
      <c r="R159" s="106"/>
      <c r="S159" s="114"/>
      <c r="T159" s="114"/>
      <c r="U159" s="114"/>
      <c r="V159" s="114"/>
      <c r="W159" s="114"/>
      <c r="X159" s="114"/>
      <c r="Y159" s="105"/>
      <c r="Z159" s="846"/>
      <c r="AA159" s="846"/>
      <c r="AB159" s="846"/>
      <c r="AC159" s="846"/>
      <c r="AD159" s="846"/>
      <c r="AE159" s="846"/>
      <c r="AF159" s="846"/>
      <c r="AG159" s="846"/>
      <c r="AH159" s="846"/>
      <c r="AI159" s="846"/>
      <c r="AJ159" s="846"/>
      <c r="AK159" s="846"/>
      <c r="AL159" s="846"/>
      <c r="AM159" s="846"/>
      <c r="AN159" s="846"/>
      <c r="AO159" s="846"/>
      <c r="AP159" s="846"/>
      <c r="AQ159" s="846"/>
      <c r="AR159" s="846"/>
      <c r="AS159" s="846"/>
      <c r="AT159" s="846"/>
      <c r="AU159" s="846"/>
      <c r="AV159" s="846"/>
      <c r="AW159" s="846"/>
      <c r="AX159" s="846"/>
      <c r="AY159" s="846"/>
      <c r="AZ159" s="346"/>
      <c r="BA159" s="558"/>
      <c r="BB159" s="557"/>
      <c r="BC159" s="415"/>
      <c r="BD159" s="408"/>
      <c r="BE159" s="408"/>
      <c r="BF159" s="408"/>
      <c r="BG159" s="419"/>
      <c r="BH159" s="415"/>
      <c r="BI159" s="408"/>
      <c r="BJ159" s="408"/>
      <c r="BK159" s="408"/>
      <c r="BL159" s="419"/>
      <c r="BM159" s="415"/>
      <c r="BN159" s="408"/>
      <c r="BO159" s="408"/>
      <c r="BP159" s="408"/>
      <c r="BQ159" s="419"/>
      <c r="BR159" s="415"/>
      <c r="BS159" s="408"/>
      <c r="BT159" s="408"/>
      <c r="BU159" s="408"/>
      <c r="BV159" s="408"/>
      <c r="BW159" s="408"/>
      <c r="BX159" s="408"/>
      <c r="BY159" s="409"/>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322" customFormat="true" ht="15" customHeight="true" x14ac:dyDescent="0.2">
      <c r="A160" s="187"/>
      <c r="B160" s="187"/>
      <c r="C160" s="40"/>
      <c r="D160" s="161"/>
      <c r="E160" s="161"/>
      <c r="F160" s="161"/>
      <c r="G160" s="150"/>
      <c r="H160" s="39"/>
      <c r="I160" s="161"/>
      <c r="J160" s="161"/>
      <c r="K160" s="161"/>
      <c r="L160" s="156"/>
      <c r="M160" s="40"/>
      <c r="N160" s="161"/>
      <c r="O160" s="161"/>
      <c r="P160" s="161"/>
      <c r="Q160" s="150"/>
      <c r="R160" s="39"/>
      <c r="S160" s="161"/>
      <c r="T160" s="161"/>
      <c r="U160" s="161"/>
      <c r="V160" s="161"/>
      <c r="W160" s="161"/>
      <c r="X160" s="161"/>
      <c r="Y160" s="156"/>
      <c r="Z160" s="411"/>
      <c r="AA160" s="411"/>
      <c r="AB160" s="411"/>
      <c r="AC160" s="411"/>
      <c r="AD160" s="411"/>
      <c r="AE160" s="411"/>
      <c r="AF160" s="411"/>
      <c r="AG160" s="411"/>
      <c r="AH160" s="411"/>
      <c r="AI160" s="411"/>
      <c r="AJ160" s="411"/>
      <c r="AK160" s="411"/>
      <c r="AL160" s="411"/>
      <c r="AM160" s="411"/>
      <c r="AN160" s="411"/>
      <c r="AO160" s="411"/>
      <c r="AP160" s="411"/>
      <c r="AQ160" s="411"/>
      <c r="AR160" s="411"/>
      <c r="AS160" s="411"/>
      <c r="AT160" s="411"/>
      <c r="AU160" s="411"/>
      <c r="AV160" s="411"/>
      <c r="AW160" s="411"/>
      <c r="AX160" s="411"/>
      <c r="AY160" s="411"/>
      <c r="AZ160" s="187"/>
      <c r="BA160" s="558"/>
      <c r="BB160" s="557"/>
      <c r="BC160" s="415"/>
      <c r="BD160" s="408"/>
      <c r="BE160" s="408"/>
      <c r="BF160" s="408"/>
      <c r="BG160" s="419"/>
      <c r="BH160" s="415"/>
      <c r="BI160" s="408"/>
      <c r="BJ160" s="408"/>
      <c r="BK160" s="408"/>
      <c r="BL160" s="419"/>
      <c r="BM160" s="415"/>
      <c r="BN160" s="408"/>
      <c r="BO160" s="408"/>
      <c r="BP160" s="408"/>
      <c r="BQ160" s="419"/>
      <c r="BR160" s="415"/>
      <c r="BS160" s="408"/>
      <c r="BT160" s="408"/>
      <c r="BU160" s="408"/>
      <c r="BV160" s="408"/>
      <c r="BW160" s="408"/>
      <c r="BX160" s="408"/>
      <c r="BY160" s="409"/>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322" customFormat="true" ht="15" customHeight="true" x14ac:dyDescent="0.2">
      <c r="A161" s="186"/>
      <c r="B161" s="184"/>
      <c r="C161" s="159"/>
      <c r="D161" s="158"/>
      <c r="E161" s="158"/>
      <c r="F161" s="158"/>
      <c r="G161" s="148"/>
      <c r="H161" s="151"/>
      <c r="I161" s="158"/>
      <c r="J161" s="158"/>
      <c r="K161" s="158"/>
      <c r="L161" s="154"/>
      <c r="M161" s="159"/>
      <c r="N161" s="158"/>
      <c r="O161" s="158"/>
      <c r="P161" s="158"/>
      <c r="Q161" s="148"/>
      <c r="R161" s="151"/>
      <c r="S161" s="158"/>
      <c r="T161" s="158"/>
      <c r="U161" s="158"/>
      <c r="V161" s="158"/>
      <c r="W161" s="158"/>
      <c r="X161" s="158"/>
      <c r="Y161" s="154"/>
      <c r="Z161" s="411"/>
      <c r="AA161" s="411"/>
      <c r="AB161" s="411"/>
      <c r="AC161" s="411"/>
      <c r="AD161" s="411"/>
      <c r="AE161" s="411"/>
      <c r="AF161" s="411"/>
      <c r="AG161" s="411"/>
      <c r="AH161" s="411"/>
      <c r="AI161" s="411"/>
      <c r="AJ161" s="411"/>
      <c r="AK161" s="411"/>
      <c r="AL161" s="411"/>
      <c r="AM161" s="411"/>
      <c r="AN161" s="411"/>
      <c r="AO161" s="411"/>
      <c r="AP161" s="411"/>
      <c r="AQ161" s="411"/>
      <c r="AR161" s="411"/>
      <c r="AS161" s="411"/>
      <c r="AT161" s="411"/>
      <c r="AU161" s="411"/>
      <c r="AV161" s="411"/>
      <c r="AW161" s="411"/>
      <c r="AX161" s="411"/>
      <c r="AY161" s="411"/>
      <c r="AZ161" s="187"/>
      <c r="BA161" s="558"/>
      <c r="BB161" s="557"/>
      <c r="BC161" s="415"/>
      <c r="BD161" s="408"/>
      <c r="BE161" s="408"/>
      <c r="BF161" s="408"/>
      <c r="BG161" s="419"/>
      <c r="BH161" s="415"/>
      <c r="BI161" s="408"/>
      <c r="BJ161" s="408"/>
      <c r="BK161" s="408"/>
      <c r="BL161" s="419"/>
      <c r="BM161" s="415"/>
      <c r="BN161" s="408"/>
      <c r="BO161" s="408"/>
      <c r="BP161" s="408"/>
      <c r="BQ161" s="419"/>
      <c r="BR161" s="415"/>
      <c r="BS161" s="408"/>
      <c r="BT161" s="408"/>
      <c r="BU161" s="408"/>
      <c r="BV161" s="408"/>
      <c r="BW161" s="408"/>
      <c r="BX161" s="408"/>
      <c r="BY161" s="409"/>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322" customFormat="true" ht="15" customHeight="true" x14ac:dyDescent="0.2">
      <c r="A162" s="144"/>
      <c r="B162" s="77"/>
      <c r="C162" s="159"/>
      <c r="D162" s="158"/>
      <c r="E162" s="158"/>
      <c r="F162" s="158"/>
      <c r="G162" s="148"/>
      <c r="H162" s="151"/>
      <c r="I162" s="158"/>
      <c r="J162" s="158"/>
      <c r="K162" s="158"/>
      <c r="L162" s="154"/>
      <c r="M162" s="159"/>
      <c r="N162" s="158"/>
      <c r="O162" s="158"/>
      <c r="P162" s="158"/>
      <c r="Q162" s="148"/>
      <c r="R162" s="151"/>
      <c r="S162" s="158"/>
      <c r="T162" s="158"/>
      <c r="U162" s="158"/>
      <c r="V162" s="158"/>
      <c r="W162" s="158"/>
      <c r="X162" s="158"/>
      <c r="Y162" s="154"/>
      <c r="Z162" s="411"/>
      <c r="AA162" s="411"/>
      <c r="AB162" s="411"/>
      <c r="AC162" s="411"/>
      <c r="AD162" s="411"/>
      <c r="AE162" s="411"/>
      <c r="AF162" s="411"/>
      <c r="AG162" s="411"/>
      <c r="AH162" s="411"/>
      <c r="AI162" s="411"/>
      <c r="AJ162" s="411"/>
      <c r="AK162" s="411"/>
      <c r="AL162" s="411"/>
      <c r="AM162" s="411"/>
      <c r="AN162" s="411"/>
      <c r="AO162" s="411"/>
      <c r="AP162" s="411"/>
      <c r="AQ162" s="411"/>
      <c r="AR162" s="411"/>
      <c r="AS162" s="411"/>
      <c r="AT162" s="411"/>
      <c r="AU162" s="411"/>
      <c r="AV162" s="411"/>
      <c r="AW162" s="411"/>
      <c r="AX162" s="411"/>
      <c r="AY162" s="411"/>
      <c r="AZ162" s="187"/>
      <c r="BA162" s="558"/>
      <c r="BB162" s="557"/>
      <c r="BC162" s="415"/>
      <c r="BD162" s="408"/>
      <c r="BE162" s="408"/>
      <c r="BF162" s="408"/>
      <c r="BG162" s="419"/>
      <c r="BH162" s="415"/>
      <c r="BI162" s="408"/>
      <c r="BJ162" s="408"/>
      <c r="BK162" s="408"/>
      <c r="BL162" s="419"/>
      <c r="BM162" s="415"/>
      <c r="BN162" s="408"/>
      <c r="BO162" s="408"/>
      <c r="BP162" s="408"/>
      <c r="BQ162" s="419"/>
      <c r="BR162" s="415"/>
      <c r="BS162" s="408"/>
      <c r="BT162" s="408"/>
      <c r="BU162" s="408"/>
      <c r="BV162" s="408"/>
      <c r="BW162" s="408"/>
      <c r="BX162" s="408"/>
      <c r="BY162" s="409"/>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22" customFormat="true" ht="15" customHeight="true" x14ac:dyDescent="0.2">
      <c r="A163" s="147"/>
      <c r="B163" s="141"/>
      <c r="C163" s="112"/>
      <c r="D163" s="111"/>
      <c r="E163" s="111"/>
      <c r="F163" s="111"/>
      <c r="G163" s="110"/>
      <c r="H163" s="109"/>
      <c r="I163" s="111"/>
      <c r="J163" s="111"/>
      <c r="K163" s="111"/>
      <c r="L163" s="108"/>
      <c r="M163" s="112"/>
      <c r="N163" s="111"/>
      <c r="O163" s="111"/>
      <c r="P163" s="111"/>
      <c r="Q163" s="110"/>
      <c r="R163" s="109"/>
      <c r="S163" s="111"/>
      <c r="T163" s="111"/>
      <c r="U163" s="111"/>
      <c r="V163" s="111"/>
      <c r="W163" s="111"/>
      <c r="X163" s="111"/>
      <c r="Y163" s="108"/>
      <c r="Z163" s="411"/>
      <c r="AA163" s="411"/>
      <c r="AB163" s="411"/>
      <c r="AC163" s="411"/>
      <c r="AD163" s="411"/>
      <c r="AE163" s="411"/>
      <c r="AF163" s="411"/>
      <c r="AG163" s="411"/>
      <c r="AH163" s="411"/>
      <c r="AI163" s="411"/>
      <c r="AJ163" s="411"/>
      <c r="AK163" s="411"/>
      <c r="AL163" s="411"/>
      <c r="AM163" s="411"/>
      <c r="AN163" s="411"/>
      <c r="AO163" s="411"/>
      <c r="AP163" s="411"/>
      <c r="AQ163" s="411"/>
      <c r="AR163" s="411"/>
      <c r="AS163" s="411"/>
      <c r="AT163" s="411"/>
      <c r="AU163" s="411"/>
      <c r="AV163" s="411"/>
      <c r="AW163" s="411"/>
      <c r="AX163" s="411"/>
      <c r="AY163" s="411"/>
      <c r="AZ163" s="187"/>
      <c r="BA163" s="558"/>
      <c r="BB163" s="557"/>
      <c r="BC163" s="415"/>
      <c r="BD163" s="408"/>
      <c r="BE163" s="408"/>
      <c r="BF163" s="408"/>
      <c r="BG163" s="419"/>
      <c r="BH163" s="415"/>
      <c r="BI163" s="408"/>
      <c r="BJ163" s="408"/>
      <c r="BK163" s="408"/>
      <c r="BL163" s="419"/>
      <c r="BM163" s="415"/>
      <c r="BN163" s="408"/>
      <c r="BO163" s="408"/>
      <c r="BP163" s="408"/>
      <c r="BQ163" s="419"/>
      <c r="BR163" s="415"/>
      <c r="BS163" s="408"/>
      <c r="BT163" s="408"/>
      <c r="BU163" s="408"/>
      <c r="BV163" s="408"/>
      <c r="BW163" s="408"/>
      <c r="BX163" s="408"/>
      <c r="BY163" s="409"/>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22" customFormat="true" ht="15" customHeight="true" x14ac:dyDescent="0.2">
      <c r="A164" s="147"/>
      <c r="B164" s="141"/>
      <c r="C164" s="112"/>
      <c r="D164" s="111"/>
      <c r="E164" s="111"/>
      <c r="F164" s="111"/>
      <c r="G164" s="110"/>
      <c r="H164" s="109"/>
      <c r="I164" s="111"/>
      <c r="J164" s="111"/>
      <c r="K164" s="111"/>
      <c r="L164" s="108"/>
      <c r="M164" s="112"/>
      <c r="N164" s="111"/>
      <c r="O164" s="111"/>
      <c r="P164" s="111"/>
      <c r="Q164" s="110"/>
      <c r="R164" s="109"/>
      <c r="S164" s="111"/>
      <c r="T164" s="111"/>
      <c r="U164" s="111"/>
      <c r="V164" s="111"/>
      <c r="W164" s="111"/>
      <c r="X164" s="111"/>
      <c r="Y164" s="108"/>
      <c r="Z164" s="411"/>
      <c r="AA164" s="411"/>
      <c r="AB164" s="411"/>
      <c r="AC164" s="411"/>
      <c r="AD164" s="411"/>
      <c r="AE164" s="411"/>
      <c r="AF164" s="411"/>
      <c r="AG164" s="411"/>
      <c r="AH164" s="411"/>
      <c r="AI164" s="411"/>
      <c r="AJ164" s="411"/>
      <c r="AK164" s="411"/>
      <c r="AL164" s="411"/>
      <c r="AM164" s="411"/>
      <c r="AN164" s="411"/>
      <c r="AO164" s="411"/>
      <c r="AP164" s="411"/>
      <c r="AQ164" s="411"/>
      <c r="AR164" s="411"/>
      <c r="AS164" s="411"/>
      <c r="AT164" s="411"/>
      <c r="AU164" s="411"/>
      <c r="AV164" s="411"/>
      <c r="AW164" s="411"/>
      <c r="AX164" s="411"/>
      <c r="AY164" s="411"/>
      <c r="AZ164" s="187"/>
      <c r="BA164" s="558"/>
      <c r="BB164" s="557"/>
      <c r="BC164" s="415"/>
      <c r="BD164" s="408"/>
      <c r="BE164" s="408"/>
      <c r="BF164" s="408"/>
      <c r="BG164" s="419"/>
      <c r="BH164" s="415"/>
      <c r="BI164" s="408"/>
      <c r="BJ164" s="408"/>
      <c r="BK164" s="408"/>
      <c r="BL164" s="419"/>
      <c r="BM164" s="415"/>
      <c r="BN164" s="408"/>
      <c r="BO164" s="408"/>
      <c r="BP164" s="408"/>
      <c r="BQ164" s="419"/>
      <c r="BR164" s="415"/>
      <c r="BS164" s="408"/>
      <c r="BT164" s="408"/>
      <c r="BU164" s="408"/>
      <c r="BV164" s="408"/>
      <c r="BW164" s="408"/>
      <c r="BX164" s="408"/>
      <c r="BY164" s="409"/>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22" customFormat="true" ht="15" customHeight="true" x14ac:dyDescent="0.2">
      <c r="A165" s="147"/>
      <c r="B165" s="141"/>
      <c r="C165" s="112"/>
      <c r="D165" s="111"/>
      <c r="E165" s="111"/>
      <c r="F165" s="111"/>
      <c r="G165" s="110"/>
      <c r="H165" s="109"/>
      <c r="I165" s="111"/>
      <c r="J165" s="111"/>
      <c r="K165" s="111"/>
      <c r="L165" s="108"/>
      <c r="M165" s="112"/>
      <c r="N165" s="111"/>
      <c r="O165" s="111"/>
      <c r="P165" s="111"/>
      <c r="Q165" s="110"/>
      <c r="R165" s="109"/>
      <c r="S165" s="111"/>
      <c r="T165" s="111"/>
      <c r="U165" s="111"/>
      <c r="V165" s="111"/>
      <c r="W165" s="111"/>
      <c r="X165" s="111"/>
      <c r="Y165" s="108"/>
      <c r="Z165" s="411"/>
      <c r="AA165" s="411"/>
      <c r="AB165" s="411"/>
      <c r="AC165" s="411"/>
      <c r="AD165" s="411"/>
      <c r="AE165" s="411"/>
      <c r="AF165" s="411"/>
      <c r="AG165" s="411"/>
      <c r="AH165" s="411"/>
      <c r="AI165" s="411"/>
      <c r="AJ165" s="411"/>
      <c r="AK165" s="411"/>
      <c r="AL165" s="411"/>
      <c r="AM165" s="411"/>
      <c r="AN165" s="411"/>
      <c r="AO165" s="411"/>
      <c r="AP165" s="411"/>
      <c r="AQ165" s="411"/>
      <c r="AR165" s="411"/>
      <c r="AS165" s="411"/>
      <c r="AT165" s="411"/>
      <c r="AU165" s="411"/>
      <c r="AV165" s="411"/>
      <c r="AW165" s="411"/>
      <c r="AX165" s="411"/>
      <c r="AY165" s="411"/>
      <c r="AZ165" s="187"/>
      <c r="BA165" s="558"/>
      <c r="BB165" s="557"/>
      <c r="BC165" s="415"/>
      <c r="BD165" s="408"/>
      <c r="BE165" s="408"/>
      <c r="BF165" s="408"/>
      <c r="BG165" s="419"/>
      <c r="BH165" s="415"/>
      <c r="BI165" s="408"/>
      <c r="BJ165" s="408"/>
      <c r="BK165" s="408"/>
      <c r="BL165" s="419"/>
      <c r="BM165" s="415"/>
      <c r="BN165" s="408"/>
      <c r="BO165" s="408"/>
      <c r="BP165" s="408"/>
      <c r="BQ165" s="419"/>
      <c r="BR165" s="415"/>
      <c r="BS165" s="408"/>
      <c r="BT165" s="408"/>
      <c r="BU165" s="408"/>
      <c r="BV165" s="408"/>
      <c r="BW165" s="408"/>
      <c r="BX165" s="408"/>
      <c r="BY165" s="409"/>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22" customFormat="true" ht="15" customHeight="true" x14ac:dyDescent="0.2">
      <c r="A166" s="147"/>
      <c r="B166" s="141"/>
      <c r="C166" s="112"/>
      <c r="D166" s="111"/>
      <c r="E166" s="111"/>
      <c r="F166" s="111"/>
      <c r="G166" s="110"/>
      <c r="H166" s="109"/>
      <c r="I166" s="111"/>
      <c r="J166" s="111"/>
      <c r="K166" s="111"/>
      <c r="L166" s="108"/>
      <c r="M166" s="112"/>
      <c r="N166" s="111"/>
      <c r="O166" s="111"/>
      <c r="P166" s="111"/>
      <c r="Q166" s="110"/>
      <c r="R166" s="109"/>
      <c r="S166" s="111"/>
      <c r="T166" s="111"/>
      <c r="U166" s="111"/>
      <c r="V166" s="111"/>
      <c r="W166" s="111"/>
      <c r="X166" s="111"/>
      <c r="Y166" s="108"/>
      <c r="Z166" s="411"/>
      <c r="AA166" s="411"/>
      <c r="AB166" s="411"/>
      <c r="AC166" s="411"/>
      <c r="AD166" s="411"/>
      <c r="AE166" s="411"/>
      <c r="AF166" s="411"/>
      <c r="AG166" s="411"/>
      <c r="AH166" s="411"/>
      <c r="AI166" s="411"/>
      <c r="AJ166" s="411"/>
      <c r="AK166" s="411"/>
      <c r="AL166" s="411"/>
      <c r="AM166" s="411"/>
      <c r="AN166" s="411"/>
      <c r="AO166" s="411"/>
      <c r="AP166" s="411"/>
      <c r="AQ166" s="411"/>
      <c r="AR166" s="411"/>
      <c r="AS166" s="411"/>
      <c r="AT166" s="411"/>
      <c r="AU166" s="411"/>
      <c r="AV166" s="411"/>
      <c r="AW166" s="411"/>
      <c r="AX166" s="411"/>
      <c r="AY166" s="411"/>
      <c r="AZ166" s="187"/>
      <c r="BA166" s="558"/>
      <c r="BB166" s="557"/>
      <c r="BC166" s="415"/>
      <c r="BD166" s="408"/>
      <c r="BE166" s="408"/>
      <c r="BF166" s="408"/>
      <c r="BG166" s="419"/>
      <c r="BH166" s="415"/>
      <c r="BI166" s="408"/>
      <c r="BJ166" s="408"/>
      <c r="BK166" s="408"/>
      <c r="BL166" s="419"/>
      <c r="BM166" s="415"/>
      <c r="BN166" s="408"/>
      <c r="BO166" s="408"/>
      <c r="BP166" s="408"/>
      <c r="BQ166" s="419"/>
      <c r="BR166" s="415"/>
      <c r="BS166" s="408"/>
      <c r="BT166" s="408"/>
      <c r="BU166" s="408"/>
      <c r="BV166" s="408"/>
      <c r="BW166" s="408"/>
      <c r="BX166" s="408"/>
      <c r="BY166" s="409"/>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22" customFormat="true" ht="15" customHeight="true" x14ac:dyDescent="0.2">
      <c r="A167" s="147"/>
      <c r="B167" s="141"/>
      <c r="C167" s="112"/>
      <c r="D167" s="111"/>
      <c r="E167" s="111"/>
      <c r="F167" s="111"/>
      <c r="G167" s="110"/>
      <c r="H167" s="109"/>
      <c r="I167" s="111"/>
      <c r="J167" s="111"/>
      <c r="K167" s="111"/>
      <c r="L167" s="108"/>
      <c r="M167" s="112"/>
      <c r="N167" s="111"/>
      <c r="O167" s="111"/>
      <c r="P167" s="111"/>
      <c r="Q167" s="110"/>
      <c r="R167" s="109"/>
      <c r="S167" s="111"/>
      <c r="T167" s="111"/>
      <c r="U167" s="111"/>
      <c r="V167" s="111"/>
      <c r="W167" s="111"/>
      <c r="X167" s="111"/>
      <c r="Y167" s="108"/>
      <c r="Z167" s="411"/>
      <c r="AA167" s="411"/>
      <c r="AB167" s="411"/>
      <c r="AC167" s="411"/>
      <c r="AD167" s="411"/>
      <c r="AE167" s="411"/>
      <c r="AF167" s="411"/>
      <c r="AG167" s="411"/>
      <c r="AH167" s="411"/>
      <c r="AI167" s="411"/>
      <c r="AJ167" s="411"/>
      <c r="AK167" s="411"/>
      <c r="AL167" s="411"/>
      <c r="AM167" s="411"/>
      <c r="AN167" s="411"/>
      <c r="AO167" s="411"/>
      <c r="AP167" s="411"/>
      <c r="AQ167" s="411"/>
      <c r="AR167" s="411"/>
      <c r="AS167" s="411"/>
      <c r="AT167" s="411"/>
      <c r="AU167" s="411"/>
      <c r="AV167" s="411"/>
      <c r="AW167" s="411"/>
      <c r="AX167" s="411"/>
      <c r="AY167" s="411"/>
      <c r="AZ167" s="187"/>
      <c r="BA167" s="558"/>
      <c r="BB167" s="557"/>
      <c r="BC167" s="415"/>
      <c r="BD167" s="408"/>
      <c r="BE167" s="408"/>
      <c r="BF167" s="408"/>
      <c r="BG167" s="419"/>
      <c r="BH167" s="415"/>
      <c r="BI167" s="408"/>
      <c r="BJ167" s="408"/>
      <c r="BK167" s="408"/>
      <c r="BL167" s="419"/>
      <c r="BM167" s="415"/>
      <c r="BN167" s="408"/>
      <c r="BO167" s="408"/>
      <c r="BP167" s="408"/>
      <c r="BQ167" s="419"/>
      <c r="BR167" s="415"/>
      <c r="BS167" s="408"/>
      <c r="BT167" s="408"/>
      <c r="BU167" s="408"/>
      <c r="BV167" s="408"/>
      <c r="BW167" s="408"/>
      <c r="BX167" s="408"/>
      <c r="BY167" s="409"/>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322" customFormat="true" ht="15" customHeight="true" x14ac:dyDescent="0.2">
      <c r="A168" s="147"/>
      <c r="B168" s="141"/>
      <c r="C168" s="112"/>
      <c r="D168" s="111"/>
      <c r="E168" s="111"/>
      <c r="F168" s="111"/>
      <c r="G168" s="110"/>
      <c r="H168" s="109"/>
      <c r="I168" s="111"/>
      <c r="J168" s="111"/>
      <c r="K168" s="111"/>
      <c r="L168" s="108"/>
      <c r="M168" s="112"/>
      <c r="N168" s="111"/>
      <c r="O168" s="111"/>
      <c r="P168" s="111"/>
      <c r="Q168" s="110"/>
      <c r="R168" s="109"/>
      <c r="S168" s="111"/>
      <c r="T168" s="111"/>
      <c r="U168" s="111"/>
      <c r="V168" s="111"/>
      <c r="W168" s="111"/>
      <c r="X168" s="111"/>
      <c r="Y168" s="108"/>
      <c r="Z168" s="411"/>
      <c r="AA168" s="411"/>
      <c r="AB168" s="411"/>
      <c r="AC168" s="411"/>
      <c r="AD168" s="411"/>
      <c r="AE168" s="411"/>
      <c r="AF168" s="411"/>
      <c r="AG168" s="411"/>
      <c r="AH168" s="411"/>
      <c r="AI168" s="411"/>
      <c r="AJ168" s="411"/>
      <c r="AK168" s="411"/>
      <c r="AL168" s="411"/>
      <c r="AM168" s="411"/>
      <c r="AN168" s="411"/>
      <c r="AO168" s="411"/>
      <c r="AP168" s="411"/>
      <c r="AQ168" s="411"/>
      <c r="AR168" s="411"/>
      <c r="AS168" s="411"/>
      <c r="AT168" s="411"/>
      <c r="AU168" s="411"/>
      <c r="AV168" s="411"/>
      <c r="AW168" s="411"/>
      <c r="AX168" s="411"/>
      <c r="AY168" s="411"/>
      <c r="AZ168" s="187"/>
      <c r="BA168" s="558"/>
      <c r="BB168" s="557"/>
      <c r="BC168" s="415"/>
      <c r="BD168" s="408"/>
      <c r="BE168" s="408"/>
      <c r="BF168" s="408"/>
      <c r="BG168" s="419"/>
      <c r="BH168" s="415"/>
      <c r="BI168" s="408"/>
      <c r="BJ168" s="408"/>
      <c r="BK168" s="408"/>
      <c r="BL168" s="419"/>
      <c r="BM168" s="415"/>
      <c r="BN168" s="408"/>
      <c r="BO168" s="408"/>
      <c r="BP168" s="408"/>
      <c r="BQ168" s="419"/>
      <c r="BR168" s="415"/>
      <c r="BS168" s="408"/>
      <c r="BT168" s="408"/>
      <c r="BU168" s="408"/>
      <c r="BV168" s="408"/>
      <c r="BW168" s="408"/>
      <c r="BX168" s="408"/>
      <c r="BY168" s="409"/>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439" customFormat="true" ht="15" customHeight="true" x14ac:dyDescent="0.2">
      <c r="A169" s="147"/>
      <c r="B169" s="141"/>
      <c r="C169" s="159"/>
      <c r="D169" s="158"/>
      <c r="E169" s="158"/>
      <c r="F169" s="158"/>
      <c r="G169" s="148"/>
      <c r="H169" s="151"/>
      <c r="I169" s="158"/>
      <c r="J169" s="158"/>
      <c r="K169" s="158"/>
      <c r="L169" s="154"/>
      <c r="M169" s="159"/>
      <c r="N169" s="158"/>
      <c r="O169" s="158"/>
      <c r="P169" s="158"/>
      <c r="Q169" s="148"/>
      <c r="R169" s="151"/>
      <c r="S169" s="158"/>
      <c r="T169" s="158"/>
      <c r="U169" s="158"/>
      <c r="V169" s="158"/>
      <c r="W169" s="158"/>
      <c r="X169" s="158"/>
      <c r="Y169" s="154"/>
      <c r="Z169" s="846"/>
      <c r="AA169" s="846"/>
      <c r="AB169" s="846"/>
      <c r="AC169" s="846"/>
      <c r="AD169" s="846"/>
      <c r="AE169" s="846"/>
      <c r="AF169" s="846"/>
      <c r="AG169" s="846"/>
      <c r="AH169" s="846"/>
      <c r="AI169" s="846"/>
      <c r="AJ169" s="846"/>
      <c r="AK169" s="846"/>
      <c r="AL169" s="846"/>
      <c r="AM169" s="846"/>
      <c r="AN169" s="846"/>
      <c r="AO169" s="846"/>
      <c r="AP169" s="846"/>
      <c r="AQ169" s="846"/>
      <c r="AR169" s="846"/>
      <c r="AS169" s="846"/>
      <c r="AT169" s="846"/>
      <c r="AU169" s="846"/>
      <c r="AV169" s="846"/>
      <c r="AW169" s="846"/>
      <c r="AX169" s="846"/>
      <c r="AY169" s="846"/>
      <c r="AZ169" s="346"/>
      <c r="BA169" s="558"/>
      <c r="BB169" s="557"/>
      <c r="BC169" s="415"/>
      <c r="BD169" s="408"/>
      <c r="BE169" s="408"/>
      <c r="BF169" s="408"/>
      <c r="BG169" s="419"/>
      <c r="BH169" s="415"/>
      <c r="BI169" s="408"/>
      <c r="BJ169" s="408"/>
      <c r="BK169" s="408"/>
      <c r="BL169" s="419"/>
      <c r="BM169" s="415"/>
      <c r="BN169" s="408"/>
      <c r="BO169" s="408"/>
      <c r="BP169" s="408"/>
      <c r="BQ169" s="419"/>
      <c r="BR169" s="415"/>
      <c r="BS169" s="408"/>
      <c r="BT169" s="408"/>
      <c r="BU169" s="408"/>
      <c r="BV169" s="408"/>
      <c r="BW169" s="408"/>
      <c r="BX169" s="408"/>
      <c r="BY169" s="409"/>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439" customFormat="true" ht="15" customHeight="true" x14ac:dyDescent="0.2">
      <c r="A170" s="147"/>
      <c r="B170" s="141"/>
      <c r="C170" s="159"/>
      <c r="D170" s="158"/>
      <c r="E170" s="158"/>
      <c r="F170" s="158"/>
      <c r="G170" s="148"/>
      <c r="H170" s="151"/>
      <c r="I170" s="158"/>
      <c r="J170" s="158"/>
      <c r="K170" s="158"/>
      <c r="L170" s="154"/>
      <c r="M170" s="159"/>
      <c r="N170" s="158"/>
      <c r="O170" s="158"/>
      <c r="P170" s="158"/>
      <c r="Q170" s="148"/>
      <c r="R170" s="151"/>
      <c r="S170" s="158"/>
      <c r="T170" s="158"/>
      <c r="U170" s="158"/>
      <c r="V170" s="158"/>
      <c r="W170" s="158"/>
      <c r="X170" s="158"/>
      <c r="Y170" s="154"/>
      <c r="Z170" s="846"/>
      <c r="AA170" s="846"/>
      <c r="AB170" s="846"/>
      <c r="AC170" s="846"/>
      <c r="AD170" s="846"/>
      <c r="AE170" s="846"/>
      <c r="AF170" s="846"/>
      <c r="AG170" s="846"/>
      <c r="AH170" s="846"/>
      <c r="AI170" s="846"/>
      <c r="AJ170" s="846"/>
      <c r="AK170" s="846"/>
      <c r="AL170" s="846"/>
      <c r="AM170" s="846"/>
      <c r="AN170" s="846"/>
      <c r="AO170" s="846"/>
      <c r="AP170" s="846"/>
      <c r="AQ170" s="846"/>
      <c r="AR170" s="846"/>
      <c r="AS170" s="846"/>
      <c r="AT170" s="846"/>
      <c r="AU170" s="846"/>
      <c r="AV170" s="846"/>
      <c r="AW170" s="846"/>
      <c r="AX170" s="846"/>
      <c r="AY170" s="846"/>
      <c r="AZ170" s="346"/>
      <c r="BA170" s="558"/>
      <c r="BB170" s="557"/>
      <c r="BC170" s="415"/>
      <c r="BD170" s="408"/>
      <c r="BE170" s="408"/>
      <c r="BF170" s="408"/>
      <c r="BG170" s="419"/>
      <c r="BH170" s="415"/>
      <c r="BI170" s="408"/>
      <c r="BJ170" s="408"/>
      <c r="BK170" s="408"/>
      <c r="BL170" s="419"/>
      <c r="BM170" s="415"/>
      <c r="BN170" s="408"/>
      <c r="BO170" s="408"/>
      <c r="BP170" s="408"/>
      <c r="BQ170" s="419"/>
      <c r="BR170" s="415"/>
      <c r="BS170" s="408"/>
      <c r="BT170" s="408"/>
      <c r="BU170" s="408"/>
      <c r="BV170" s="408"/>
      <c r="BW170" s="408"/>
      <c r="BX170" s="408"/>
      <c r="BY170" s="409"/>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439" customFormat="true" ht="15" customHeight="true" x14ac:dyDescent="0.2">
      <c r="A171" s="147"/>
      <c r="B171" s="141"/>
      <c r="C171" s="87"/>
      <c r="D171" s="86"/>
      <c r="E171" s="86"/>
      <c r="F171" s="86"/>
      <c r="G171" s="85"/>
      <c r="H171" s="84"/>
      <c r="I171" s="86"/>
      <c r="J171" s="86"/>
      <c r="K171" s="86"/>
      <c r="L171" s="83"/>
      <c r="M171" s="87"/>
      <c r="N171" s="86"/>
      <c r="O171" s="86"/>
      <c r="P171" s="86"/>
      <c r="Q171" s="85"/>
      <c r="R171" s="84"/>
      <c r="S171" s="86"/>
      <c r="T171" s="86"/>
      <c r="U171" s="86"/>
      <c r="V171" s="86"/>
      <c r="W171" s="86"/>
      <c r="X171" s="86"/>
      <c r="Y171" s="83"/>
      <c r="Z171" s="846"/>
      <c r="AA171" s="846"/>
      <c r="AB171" s="846"/>
      <c r="AC171" s="846"/>
      <c r="AD171" s="846"/>
      <c r="AE171" s="846"/>
      <c r="AF171" s="846"/>
      <c r="AG171" s="846"/>
      <c r="AH171" s="846"/>
      <c r="AI171" s="846"/>
      <c r="AJ171" s="846"/>
      <c r="AK171" s="846"/>
      <c r="AL171" s="846"/>
      <c r="AM171" s="846"/>
      <c r="AN171" s="846"/>
      <c r="AO171" s="846"/>
      <c r="AP171" s="846"/>
      <c r="AQ171" s="846"/>
      <c r="AR171" s="846"/>
      <c r="AS171" s="846"/>
      <c r="AT171" s="846"/>
      <c r="AU171" s="846"/>
      <c r="AV171" s="846"/>
      <c r="AW171" s="846"/>
      <c r="AX171" s="846"/>
      <c r="AY171" s="846"/>
      <c r="AZ171" s="346"/>
      <c r="BA171" s="558"/>
      <c r="BB171" s="557"/>
      <c r="BC171" s="415"/>
      <c r="BD171" s="408"/>
      <c r="BE171" s="408"/>
      <c r="BF171" s="408"/>
      <c r="BG171" s="419"/>
      <c r="BH171" s="415"/>
      <c r="BI171" s="408"/>
      <c r="BJ171" s="408"/>
      <c r="BK171" s="408"/>
      <c r="BL171" s="419"/>
      <c r="BM171" s="415"/>
      <c r="BN171" s="408"/>
      <c r="BO171" s="408"/>
      <c r="BP171" s="408"/>
      <c r="BQ171" s="419"/>
      <c r="BR171" s="415"/>
      <c r="BS171" s="408"/>
      <c r="BT171" s="408"/>
      <c r="BU171" s="408"/>
      <c r="BV171" s="408"/>
      <c r="BW171" s="408"/>
      <c r="BX171" s="408"/>
      <c r="BY171" s="409"/>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439" customFormat="true" ht="15" customHeight="true" x14ac:dyDescent="0.2">
      <c r="A172" s="147"/>
      <c r="B172" s="141"/>
      <c r="C172" s="87"/>
      <c r="D172" s="86"/>
      <c r="E172" s="86"/>
      <c r="F172" s="86"/>
      <c r="G172" s="85"/>
      <c r="H172" s="84"/>
      <c r="I172" s="86"/>
      <c r="J172" s="86"/>
      <c r="K172" s="86"/>
      <c r="L172" s="83"/>
      <c r="M172" s="87"/>
      <c r="N172" s="86"/>
      <c r="O172" s="86"/>
      <c r="P172" s="86"/>
      <c r="Q172" s="85"/>
      <c r="R172" s="84"/>
      <c r="S172" s="86"/>
      <c r="T172" s="86"/>
      <c r="U172" s="86"/>
      <c r="V172" s="86"/>
      <c r="W172" s="86"/>
      <c r="X172" s="86"/>
      <c r="Y172" s="83"/>
      <c r="Z172" s="846"/>
      <c r="AA172" s="846"/>
      <c r="AB172" s="846"/>
      <c r="AC172" s="846"/>
      <c r="AD172" s="846"/>
      <c r="AE172" s="846"/>
      <c r="AF172" s="846"/>
      <c r="AG172" s="846"/>
      <c r="AH172" s="846"/>
      <c r="AI172" s="846"/>
      <c r="AJ172" s="846"/>
      <c r="AK172" s="846"/>
      <c r="AL172" s="846"/>
      <c r="AM172" s="846"/>
      <c r="AN172" s="846"/>
      <c r="AO172" s="846"/>
      <c r="AP172" s="846"/>
      <c r="AQ172" s="846"/>
      <c r="AR172" s="846"/>
      <c r="AS172" s="846"/>
      <c r="AT172" s="846"/>
      <c r="AU172" s="846"/>
      <c r="AV172" s="846"/>
      <c r="AW172" s="846"/>
      <c r="AX172" s="846"/>
      <c r="AY172" s="846"/>
      <c r="AZ172" s="346"/>
      <c r="BA172" s="558"/>
      <c r="BB172" s="557"/>
      <c r="BC172" s="415"/>
      <c r="BD172" s="408"/>
      <c r="BE172" s="408"/>
      <c r="BF172" s="408"/>
      <c r="BG172" s="419"/>
      <c r="BH172" s="415"/>
      <c r="BI172" s="408"/>
      <c r="BJ172" s="408"/>
      <c r="BK172" s="408"/>
      <c r="BL172" s="419"/>
      <c r="BM172" s="415"/>
      <c r="BN172" s="408"/>
      <c r="BO172" s="408"/>
      <c r="BP172" s="408"/>
      <c r="BQ172" s="419"/>
      <c r="BR172" s="415"/>
      <c r="BS172" s="408"/>
      <c r="BT172" s="408"/>
      <c r="BU172" s="408"/>
      <c r="BV172" s="408"/>
      <c r="BW172" s="408"/>
      <c r="BX172" s="408"/>
      <c r="BY172" s="409"/>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439" customFormat="true" ht="15" customHeight="true" x14ac:dyDescent="0.2">
      <c r="A173" s="145"/>
      <c r="B173" s="136"/>
      <c r="C173" s="87"/>
      <c r="D173" s="86"/>
      <c r="E173" s="86"/>
      <c r="F173" s="86"/>
      <c r="G173" s="85"/>
      <c r="H173" s="84"/>
      <c r="I173" s="86"/>
      <c r="J173" s="86"/>
      <c r="K173" s="86"/>
      <c r="L173" s="83"/>
      <c r="M173" s="87"/>
      <c r="N173" s="86"/>
      <c r="O173" s="86"/>
      <c r="P173" s="86"/>
      <c r="Q173" s="85"/>
      <c r="R173" s="84"/>
      <c r="S173" s="86"/>
      <c r="T173" s="86"/>
      <c r="U173" s="86"/>
      <c r="V173" s="86"/>
      <c r="W173" s="86"/>
      <c r="X173" s="86"/>
      <c r="Y173" s="83"/>
      <c r="Z173" s="846"/>
      <c r="AA173" s="846"/>
      <c r="AB173" s="846"/>
      <c r="AC173" s="846"/>
      <c r="AD173" s="846"/>
      <c r="AE173" s="846"/>
      <c r="AF173" s="846"/>
      <c r="AG173" s="846"/>
      <c r="AH173" s="846"/>
      <c r="AI173" s="846"/>
      <c r="AJ173" s="846"/>
      <c r="AK173" s="846"/>
      <c r="AL173" s="846"/>
      <c r="AM173" s="846"/>
      <c r="AN173" s="846"/>
      <c r="AO173" s="846"/>
      <c r="AP173" s="846"/>
      <c r="AQ173" s="846"/>
      <c r="AR173" s="846"/>
      <c r="AS173" s="846"/>
      <c r="AT173" s="846"/>
      <c r="AU173" s="846"/>
      <c r="AV173" s="846"/>
      <c r="AW173" s="846"/>
      <c r="AX173" s="846"/>
      <c r="AY173" s="846"/>
      <c r="AZ173" s="346"/>
      <c r="BA173" s="558"/>
      <c r="BB173" s="557"/>
      <c r="BC173" s="415"/>
      <c r="BD173" s="408"/>
      <c r="BE173" s="408"/>
      <c r="BF173" s="408"/>
      <c r="BG173" s="419"/>
      <c r="BH173" s="415"/>
      <c r="BI173" s="408"/>
      <c r="BJ173" s="408"/>
      <c r="BK173" s="408"/>
      <c r="BL173" s="419"/>
      <c r="BM173" s="415"/>
      <c r="BN173" s="408"/>
      <c r="BO173" s="408"/>
      <c r="BP173" s="408"/>
      <c r="BQ173" s="419"/>
      <c r="BR173" s="415"/>
      <c r="BS173" s="408"/>
      <c r="BT173" s="408"/>
      <c r="BU173" s="408"/>
      <c r="BV173" s="408"/>
      <c r="BW173" s="408"/>
      <c r="BX173" s="408"/>
      <c r="BY173" s="409"/>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439" customFormat="true" ht="15" customHeight="true" x14ac:dyDescent="0.2">
      <c r="A174" s="145"/>
      <c r="B174" s="136"/>
      <c r="C174" s="87"/>
      <c r="D174" s="86"/>
      <c r="E174" s="86"/>
      <c r="F174" s="86"/>
      <c r="G174" s="85"/>
      <c r="H174" s="84"/>
      <c r="I174" s="86"/>
      <c r="J174" s="86"/>
      <c r="K174" s="86"/>
      <c r="L174" s="83"/>
      <c r="M174" s="87"/>
      <c r="N174" s="86"/>
      <c r="O174" s="86"/>
      <c r="P174" s="86"/>
      <c r="Q174" s="85"/>
      <c r="R174" s="84"/>
      <c r="S174" s="86"/>
      <c r="T174" s="86"/>
      <c r="U174" s="86"/>
      <c r="V174" s="86"/>
      <c r="W174" s="86"/>
      <c r="X174" s="86"/>
      <c r="Y174" s="83"/>
      <c r="Z174" s="846"/>
      <c r="AA174" s="846"/>
      <c r="AB174" s="846"/>
      <c r="AC174" s="846"/>
      <c r="AD174" s="846"/>
      <c r="AE174" s="846"/>
      <c r="AF174" s="846"/>
      <c r="AG174" s="846"/>
      <c r="AH174" s="846"/>
      <c r="AI174" s="846"/>
      <c r="AJ174" s="846"/>
      <c r="AK174" s="846"/>
      <c r="AL174" s="846"/>
      <c r="AM174" s="846"/>
      <c r="AN174" s="846"/>
      <c r="AO174" s="846"/>
      <c r="AP174" s="846"/>
      <c r="AQ174" s="846"/>
      <c r="AR174" s="846"/>
      <c r="AS174" s="846"/>
      <c r="AT174" s="846"/>
      <c r="AU174" s="846"/>
      <c r="AV174" s="846"/>
      <c r="AW174" s="846"/>
      <c r="AX174" s="846"/>
      <c r="AY174" s="846"/>
      <c r="AZ174" s="346"/>
      <c r="BA174" s="558"/>
      <c r="BB174" s="557"/>
      <c r="BC174" s="415"/>
      <c r="BD174" s="408"/>
      <c r="BE174" s="408"/>
      <c r="BF174" s="408"/>
      <c r="BG174" s="419"/>
      <c r="BH174" s="415"/>
      <c r="BI174" s="408"/>
      <c r="BJ174" s="408"/>
      <c r="BK174" s="408"/>
      <c r="BL174" s="419"/>
      <c r="BM174" s="415"/>
      <c r="BN174" s="408"/>
      <c r="BO174" s="408"/>
      <c r="BP174" s="408"/>
      <c r="BQ174" s="419"/>
      <c r="BR174" s="415"/>
      <c r="BS174" s="408"/>
      <c r="BT174" s="408"/>
      <c r="BU174" s="408"/>
      <c r="BV174" s="408"/>
      <c r="BW174" s="408"/>
      <c r="BX174" s="408"/>
      <c r="BY174" s="409"/>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439" customFormat="true" ht="15" customHeight="true" x14ac:dyDescent="0.2">
      <c r="A175" s="145"/>
      <c r="B175" s="136"/>
      <c r="C175" s="87"/>
      <c r="D175" s="86"/>
      <c r="E175" s="86"/>
      <c r="F175" s="86"/>
      <c r="G175" s="85"/>
      <c r="H175" s="84"/>
      <c r="I175" s="86"/>
      <c r="J175" s="86"/>
      <c r="K175" s="86"/>
      <c r="L175" s="83"/>
      <c r="M175" s="87"/>
      <c r="N175" s="86"/>
      <c r="O175" s="86"/>
      <c r="P175" s="86"/>
      <c r="Q175" s="85"/>
      <c r="R175" s="84"/>
      <c r="S175" s="86"/>
      <c r="T175" s="86"/>
      <c r="U175" s="86"/>
      <c r="V175" s="86"/>
      <c r="W175" s="86"/>
      <c r="X175" s="86"/>
      <c r="Y175" s="83"/>
      <c r="Z175" s="846"/>
      <c r="AA175" s="846"/>
      <c r="AB175" s="846"/>
      <c r="AC175" s="846"/>
      <c r="AD175" s="846"/>
      <c r="AE175" s="846"/>
      <c r="AF175" s="846"/>
      <c r="AG175" s="846"/>
      <c r="AH175" s="846"/>
      <c r="AI175" s="846"/>
      <c r="AJ175" s="846"/>
      <c r="AK175" s="846"/>
      <c r="AL175" s="846"/>
      <c r="AM175" s="846"/>
      <c r="AN175" s="846"/>
      <c r="AO175" s="846"/>
      <c r="AP175" s="846"/>
      <c r="AQ175" s="846"/>
      <c r="AR175" s="846"/>
      <c r="AS175" s="846"/>
      <c r="AT175" s="846"/>
      <c r="AU175" s="846"/>
      <c r="AV175" s="846"/>
      <c r="AW175" s="846"/>
      <c r="AX175" s="846"/>
      <c r="AY175" s="846"/>
      <c r="AZ175" s="346"/>
      <c r="BA175" s="558"/>
      <c r="BB175" s="557"/>
      <c r="BC175" s="415"/>
      <c r="BD175" s="408"/>
      <c r="BE175" s="408"/>
      <c r="BF175" s="408"/>
      <c r="BG175" s="419"/>
      <c r="BH175" s="415"/>
      <c r="BI175" s="408"/>
      <c r="BJ175" s="408"/>
      <c r="BK175" s="408"/>
      <c r="BL175" s="419"/>
      <c r="BM175" s="415"/>
      <c r="BN175" s="408"/>
      <c r="BO175" s="408"/>
      <c r="BP175" s="408"/>
      <c r="BQ175" s="419"/>
      <c r="BR175" s="415"/>
      <c r="BS175" s="408"/>
      <c r="BT175" s="408"/>
      <c r="BU175" s="408"/>
      <c r="BV175" s="408"/>
      <c r="BW175" s="408"/>
      <c r="BX175" s="408"/>
      <c r="BY175" s="409"/>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439" customFormat="true" ht="15" customHeight="true" x14ac:dyDescent="0.2">
      <c r="A176" s="145"/>
      <c r="B176" s="136"/>
      <c r="C176" s="87"/>
      <c r="D176" s="86"/>
      <c r="E176" s="86"/>
      <c r="F176" s="86"/>
      <c r="G176" s="85"/>
      <c r="H176" s="84"/>
      <c r="I176" s="86"/>
      <c r="J176" s="86"/>
      <c r="K176" s="86"/>
      <c r="L176" s="83"/>
      <c r="M176" s="87"/>
      <c r="N176" s="86"/>
      <c r="O176" s="86"/>
      <c r="P176" s="86"/>
      <c r="Q176" s="85"/>
      <c r="R176" s="84"/>
      <c r="S176" s="86"/>
      <c r="T176" s="86"/>
      <c r="U176" s="86"/>
      <c r="V176" s="86"/>
      <c r="W176" s="86"/>
      <c r="X176" s="86"/>
      <c r="Y176" s="83"/>
      <c r="Z176" s="846"/>
      <c r="AA176" s="846"/>
      <c r="AB176" s="846"/>
      <c r="AC176" s="846"/>
      <c r="AD176" s="846"/>
      <c r="AE176" s="846"/>
      <c r="AF176" s="846"/>
      <c r="AG176" s="846"/>
      <c r="AH176" s="846"/>
      <c r="AI176" s="846"/>
      <c r="AJ176" s="846"/>
      <c r="AK176" s="846"/>
      <c r="AL176" s="846"/>
      <c r="AM176" s="846"/>
      <c r="AN176" s="846"/>
      <c r="AO176" s="846"/>
      <c r="AP176" s="846"/>
      <c r="AQ176" s="846"/>
      <c r="AR176" s="846"/>
      <c r="AS176" s="846"/>
      <c r="AT176" s="846"/>
      <c r="AU176" s="846"/>
      <c r="AV176" s="846"/>
      <c r="AW176" s="846"/>
      <c r="AX176" s="846"/>
      <c r="AY176" s="846"/>
      <c r="AZ176" s="346"/>
      <c r="BA176" s="558"/>
      <c r="BB176" s="557"/>
      <c r="BC176" s="415"/>
      <c r="BD176" s="408"/>
      <c r="BE176" s="408"/>
      <c r="BF176" s="408"/>
      <c r="BG176" s="419"/>
      <c r="BH176" s="415"/>
      <c r="BI176" s="408"/>
      <c r="BJ176" s="408"/>
      <c r="BK176" s="408"/>
      <c r="BL176" s="419"/>
      <c r="BM176" s="415"/>
      <c r="BN176" s="408"/>
      <c r="BO176" s="408"/>
      <c r="BP176" s="408"/>
      <c r="BQ176" s="419"/>
      <c r="BR176" s="415"/>
      <c r="BS176" s="408"/>
      <c r="BT176" s="408"/>
      <c r="BU176" s="408"/>
      <c r="BV176" s="408"/>
      <c r="BW176" s="408"/>
      <c r="BX176" s="408"/>
      <c r="BY176" s="409"/>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439" customFormat="true" ht="15" customHeight="true" x14ac:dyDescent="0.2">
      <c r="A177" s="145"/>
      <c r="B177" s="136"/>
      <c r="C177" s="87"/>
      <c r="D177" s="86"/>
      <c r="E177" s="86"/>
      <c r="F177" s="86"/>
      <c r="G177" s="85"/>
      <c r="H177" s="84"/>
      <c r="I177" s="86"/>
      <c r="J177" s="86"/>
      <c r="K177" s="86"/>
      <c r="L177" s="83"/>
      <c r="M177" s="87"/>
      <c r="N177" s="86"/>
      <c r="O177" s="86"/>
      <c r="P177" s="86"/>
      <c r="Q177" s="85"/>
      <c r="R177" s="84"/>
      <c r="S177" s="86"/>
      <c r="T177" s="86"/>
      <c r="U177" s="86"/>
      <c r="V177" s="86"/>
      <c r="W177" s="86"/>
      <c r="X177" s="86"/>
      <c r="Y177" s="83"/>
      <c r="Z177" s="846"/>
      <c r="AA177" s="846"/>
      <c r="AB177" s="846"/>
      <c r="AC177" s="846"/>
      <c r="AD177" s="846"/>
      <c r="AE177" s="846"/>
      <c r="AF177" s="846"/>
      <c r="AG177" s="846"/>
      <c r="AH177" s="846"/>
      <c r="AI177" s="846"/>
      <c r="AJ177" s="846"/>
      <c r="AK177" s="846"/>
      <c r="AL177" s="846"/>
      <c r="AM177" s="846"/>
      <c r="AN177" s="846"/>
      <c r="AO177" s="846"/>
      <c r="AP177" s="846"/>
      <c r="AQ177" s="846"/>
      <c r="AR177" s="846"/>
      <c r="AS177" s="846"/>
      <c r="AT177" s="846"/>
      <c r="AU177" s="846"/>
      <c r="AV177" s="846"/>
      <c r="AW177" s="846"/>
      <c r="AX177" s="846"/>
      <c r="AY177" s="846"/>
      <c r="AZ177" s="346"/>
      <c r="BA177" s="558"/>
      <c r="BB177" s="557"/>
      <c r="BC177" s="415"/>
      <c r="BD177" s="408"/>
      <c r="BE177" s="408"/>
      <c r="BF177" s="408"/>
      <c r="BG177" s="419"/>
      <c r="BH177" s="415"/>
      <c r="BI177" s="408"/>
      <c r="BJ177" s="408"/>
      <c r="BK177" s="408"/>
      <c r="BL177" s="419"/>
      <c r="BM177" s="415"/>
      <c r="BN177" s="408"/>
      <c r="BO177" s="408"/>
      <c r="BP177" s="408"/>
      <c r="BQ177" s="419"/>
      <c r="BR177" s="415"/>
      <c r="BS177" s="408"/>
      <c r="BT177" s="408"/>
      <c r="BU177" s="408"/>
      <c r="BV177" s="408"/>
      <c r="BW177" s="408"/>
      <c r="BX177" s="408"/>
      <c r="BY177" s="409"/>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439" customFormat="true" ht="15" customHeight="true" x14ac:dyDescent="0.2">
      <c r="A178" s="145"/>
      <c r="B178" s="136"/>
      <c r="C178" s="87"/>
      <c r="D178" s="86"/>
      <c r="E178" s="86"/>
      <c r="F178" s="86"/>
      <c r="G178" s="85"/>
      <c r="H178" s="84"/>
      <c r="I178" s="86"/>
      <c r="J178" s="86"/>
      <c r="K178" s="86"/>
      <c r="L178" s="83"/>
      <c r="M178" s="87"/>
      <c r="N178" s="86"/>
      <c r="O178" s="86"/>
      <c r="P178" s="86"/>
      <c r="Q178" s="85"/>
      <c r="R178" s="84"/>
      <c r="S178" s="86"/>
      <c r="T178" s="86"/>
      <c r="U178" s="86"/>
      <c r="V178" s="86"/>
      <c r="W178" s="86"/>
      <c r="X178" s="86"/>
      <c r="Y178" s="83"/>
      <c r="Z178" s="846"/>
      <c r="AA178" s="846"/>
      <c r="AB178" s="846"/>
      <c r="AC178" s="846"/>
      <c r="AD178" s="846"/>
      <c r="AE178" s="846"/>
      <c r="AF178" s="846"/>
      <c r="AG178" s="846"/>
      <c r="AH178" s="846"/>
      <c r="AI178" s="846"/>
      <c r="AJ178" s="846"/>
      <c r="AK178" s="846"/>
      <c r="AL178" s="846"/>
      <c r="AM178" s="846"/>
      <c r="AN178" s="846"/>
      <c r="AO178" s="846"/>
      <c r="AP178" s="846"/>
      <c r="AQ178" s="846"/>
      <c r="AR178" s="846"/>
      <c r="AS178" s="846"/>
      <c r="AT178" s="846"/>
      <c r="AU178" s="846"/>
      <c r="AV178" s="846"/>
      <c r="AW178" s="846"/>
      <c r="AX178" s="846"/>
      <c r="AY178" s="846"/>
      <c r="AZ178" s="346"/>
      <c r="BA178" s="558"/>
      <c r="BB178" s="557"/>
      <c r="BC178" s="415"/>
      <c r="BD178" s="408"/>
      <c r="BE178" s="408"/>
      <c r="BF178" s="408"/>
      <c r="BG178" s="419"/>
      <c r="BH178" s="415"/>
      <c r="BI178" s="408"/>
      <c r="BJ178" s="408"/>
      <c r="BK178" s="408"/>
      <c r="BL178" s="419"/>
      <c r="BM178" s="415"/>
      <c r="BN178" s="408"/>
      <c r="BO178" s="408"/>
      <c r="BP178" s="408"/>
      <c r="BQ178" s="419"/>
      <c r="BR178" s="415"/>
      <c r="BS178" s="408"/>
      <c r="BT178" s="408"/>
      <c r="BU178" s="408"/>
      <c r="BV178" s="408"/>
      <c r="BW178" s="408"/>
      <c r="BX178" s="408"/>
      <c r="BY178" s="409"/>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439" customFormat="true" ht="15" customHeight="true" x14ac:dyDescent="0.2">
      <c r="A179" s="145"/>
      <c r="B179" s="136"/>
      <c r="C179" s="87"/>
      <c r="D179" s="86"/>
      <c r="E179" s="86"/>
      <c r="F179" s="86"/>
      <c r="G179" s="85"/>
      <c r="H179" s="84"/>
      <c r="I179" s="86"/>
      <c r="J179" s="86"/>
      <c r="K179" s="86"/>
      <c r="L179" s="83"/>
      <c r="M179" s="87"/>
      <c r="N179" s="86"/>
      <c r="O179" s="86"/>
      <c r="P179" s="86"/>
      <c r="Q179" s="85"/>
      <c r="R179" s="84"/>
      <c r="S179" s="86"/>
      <c r="T179" s="86"/>
      <c r="U179" s="86"/>
      <c r="V179" s="86"/>
      <c r="W179" s="86"/>
      <c r="X179" s="86"/>
      <c r="Y179" s="83"/>
      <c r="Z179" s="846"/>
      <c r="AA179" s="846"/>
      <c r="AB179" s="846"/>
      <c r="AC179" s="846"/>
      <c r="AD179" s="846"/>
      <c r="AE179" s="846"/>
      <c r="AF179" s="846"/>
      <c r="AG179" s="846"/>
      <c r="AH179" s="846"/>
      <c r="AI179" s="846"/>
      <c r="AJ179" s="846"/>
      <c r="AK179" s="846"/>
      <c r="AL179" s="846"/>
      <c r="AM179" s="846"/>
      <c r="AN179" s="846"/>
      <c r="AO179" s="846"/>
      <c r="AP179" s="846"/>
      <c r="AQ179" s="846"/>
      <c r="AR179" s="846"/>
      <c r="AS179" s="846"/>
      <c r="AT179" s="846"/>
      <c r="AU179" s="846"/>
      <c r="AV179" s="846"/>
      <c r="AW179" s="846"/>
      <c r="AX179" s="846"/>
      <c r="AY179" s="846"/>
      <c r="AZ179" s="346"/>
      <c r="BA179" s="558"/>
      <c r="BB179" s="557"/>
      <c r="BC179" s="415"/>
      <c r="BD179" s="408"/>
      <c r="BE179" s="408"/>
      <c r="BF179" s="408"/>
      <c r="BG179" s="419"/>
      <c r="BH179" s="415"/>
      <c r="BI179" s="408"/>
      <c r="BJ179" s="408"/>
      <c r="BK179" s="408"/>
      <c r="BL179" s="419"/>
      <c r="BM179" s="415"/>
      <c r="BN179" s="408"/>
      <c r="BO179" s="408"/>
      <c r="BP179" s="408"/>
      <c r="BQ179" s="419"/>
      <c r="BR179" s="415"/>
      <c r="BS179" s="408"/>
      <c r="BT179" s="408"/>
      <c r="BU179" s="408"/>
      <c r="BV179" s="408"/>
      <c r="BW179" s="408"/>
      <c r="BX179" s="408"/>
      <c r="BY179" s="409"/>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439" customFormat="true" ht="15" customHeight="true" x14ac:dyDescent="0.2">
      <c r="A180" s="145"/>
      <c r="B180" s="136"/>
      <c r="C180" s="87"/>
      <c r="D180" s="86"/>
      <c r="E180" s="86"/>
      <c r="F180" s="86"/>
      <c r="G180" s="85"/>
      <c r="H180" s="84"/>
      <c r="I180" s="86"/>
      <c r="J180" s="86"/>
      <c r="K180" s="86"/>
      <c r="L180" s="83"/>
      <c r="M180" s="87"/>
      <c r="N180" s="86"/>
      <c r="O180" s="86"/>
      <c r="P180" s="86"/>
      <c r="Q180" s="85"/>
      <c r="R180" s="84"/>
      <c r="S180" s="86"/>
      <c r="T180" s="86"/>
      <c r="U180" s="86"/>
      <c r="V180" s="86"/>
      <c r="W180" s="86"/>
      <c r="X180" s="86"/>
      <c r="Y180" s="83"/>
      <c r="Z180" s="846"/>
      <c r="AA180" s="846"/>
      <c r="AB180" s="846"/>
      <c r="AC180" s="846"/>
      <c r="AD180" s="846"/>
      <c r="AE180" s="846"/>
      <c r="AF180" s="846"/>
      <c r="AG180" s="846"/>
      <c r="AH180" s="846"/>
      <c r="AI180" s="846"/>
      <c r="AJ180" s="846"/>
      <c r="AK180" s="846"/>
      <c r="AL180" s="846"/>
      <c r="AM180" s="846"/>
      <c r="AN180" s="846"/>
      <c r="AO180" s="846"/>
      <c r="AP180" s="846"/>
      <c r="AQ180" s="846"/>
      <c r="AR180" s="846"/>
      <c r="AS180" s="846"/>
      <c r="AT180" s="846"/>
      <c r="AU180" s="846"/>
      <c r="AV180" s="846"/>
      <c r="AW180" s="846"/>
      <c r="AX180" s="846"/>
      <c r="AY180" s="846"/>
      <c r="AZ180" s="346"/>
      <c r="BA180" s="558"/>
      <c r="BB180" s="557"/>
      <c r="BC180" s="415"/>
      <c r="BD180" s="408"/>
      <c r="BE180" s="408"/>
      <c r="BF180" s="408"/>
      <c r="BG180" s="419"/>
      <c r="BH180" s="415"/>
      <c r="BI180" s="408"/>
      <c r="BJ180" s="408"/>
      <c r="BK180" s="408"/>
      <c r="BL180" s="419"/>
      <c r="BM180" s="415"/>
      <c r="BN180" s="408"/>
      <c r="BO180" s="408"/>
      <c r="BP180" s="408"/>
      <c r="BQ180" s="419"/>
      <c r="BR180" s="415"/>
      <c r="BS180" s="408"/>
      <c r="BT180" s="408"/>
      <c r="BU180" s="408"/>
      <c r="BV180" s="408"/>
      <c r="BW180" s="408"/>
      <c r="BX180" s="408"/>
      <c r="BY180" s="409"/>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439" customFormat="true" ht="15" customHeight="true" x14ac:dyDescent="0.2">
      <c r="A181" s="145"/>
      <c r="B181" s="136"/>
      <c r="C181" s="87"/>
      <c r="D181" s="86"/>
      <c r="E181" s="86"/>
      <c r="F181" s="86"/>
      <c r="G181" s="85"/>
      <c r="H181" s="84"/>
      <c r="I181" s="86"/>
      <c r="J181" s="86"/>
      <c r="K181" s="86"/>
      <c r="L181" s="83"/>
      <c r="M181" s="87"/>
      <c r="N181" s="86"/>
      <c r="O181" s="86"/>
      <c r="P181" s="86"/>
      <c r="Q181" s="85"/>
      <c r="R181" s="84"/>
      <c r="S181" s="86"/>
      <c r="T181" s="86"/>
      <c r="U181" s="86"/>
      <c r="V181" s="86"/>
      <c r="W181" s="86"/>
      <c r="X181" s="86"/>
      <c r="Y181" s="83"/>
      <c r="Z181" s="846"/>
      <c r="AA181" s="846"/>
      <c r="AB181" s="846"/>
      <c r="AC181" s="846"/>
      <c r="AD181" s="846"/>
      <c r="AE181" s="846"/>
      <c r="AF181" s="846"/>
      <c r="AG181" s="846"/>
      <c r="AH181" s="846"/>
      <c r="AI181" s="846"/>
      <c r="AJ181" s="846"/>
      <c r="AK181" s="846"/>
      <c r="AL181" s="846"/>
      <c r="AM181" s="846"/>
      <c r="AN181" s="846"/>
      <c r="AO181" s="846"/>
      <c r="AP181" s="846"/>
      <c r="AQ181" s="846"/>
      <c r="AR181" s="846"/>
      <c r="AS181" s="846"/>
      <c r="AT181" s="846"/>
      <c r="AU181" s="846"/>
      <c r="AV181" s="846"/>
      <c r="AW181" s="846"/>
      <c r="AX181" s="846"/>
      <c r="AY181" s="846"/>
      <c r="AZ181" s="346"/>
      <c r="BA181" s="558"/>
      <c r="BB181" s="557"/>
      <c r="BC181" s="415"/>
      <c r="BD181" s="408"/>
      <c r="BE181" s="408"/>
      <c r="BF181" s="408"/>
      <c r="BG181" s="419"/>
      <c r="BH181" s="415"/>
      <c r="BI181" s="408"/>
      <c r="BJ181" s="408"/>
      <c r="BK181" s="408"/>
      <c r="BL181" s="419"/>
      <c r="BM181" s="415"/>
      <c r="BN181" s="408"/>
      <c r="BO181" s="408"/>
      <c r="BP181" s="408"/>
      <c r="BQ181" s="419"/>
      <c r="BR181" s="415"/>
      <c r="BS181" s="408"/>
      <c r="BT181" s="408"/>
      <c r="BU181" s="408"/>
      <c r="BV181" s="408"/>
      <c r="BW181" s="408"/>
      <c r="BX181" s="408"/>
      <c r="BY181" s="409"/>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439" customFormat="true" ht="15" customHeight="true" x14ac:dyDescent="0.2">
      <c r="A182" s="145"/>
      <c r="B182" s="136"/>
      <c r="C182" s="87"/>
      <c r="D182" s="86"/>
      <c r="E182" s="86"/>
      <c r="F182" s="86"/>
      <c r="G182" s="85"/>
      <c r="H182" s="84"/>
      <c r="I182" s="86"/>
      <c r="J182" s="86"/>
      <c r="K182" s="86"/>
      <c r="L182" s="83"/>
      <c r="M182" s="87"/>
      <c r="N182" s="86"/>
      <c r="O182" s="86"/>
      <c r="P182" s="86"/>
      <c r="Q182" s="85"/>
      <c r="R182" s="84"/>
      <c r="S182" s="86"/>
      <c r="T182" s="86"/>
      <c r="U182" s="86"/>
      <c r="V182" s="86"/>
      <c r="W182" s="86"/>
      <c r="X182" s="86"/>
      <c r="Y182" s="83"/>
      <c r="Z182" s="846"/>
      <c r="AA182" s="846"/>
      <c r="AB182" s="846"/>
      <c r="AC182" s="846"/>
      <c r="AD182" s="846"/>
      <c r="AE182" s="846"/>
      <c r="AF182" s="846"/>
      <c r="AG182" s="846"/>
      <c r="AH182" s="846"/>
      <c r="AI182" s="846"/>
      <c r="AJ182" s="846"/>
      <c r="AK182" s="846"/>
      <c r="AL182" s="846"/>
      <c r="AM182" s="846"/>
      <c r="AN182" s="846"/>
      <c r="AO182" s="846"/>
      <c r="AP182" s="846"/>
      <c r="AQ182" s="846"/>
      <c r="AR182" s="846"/>
      <c r="AS182" s="846"/>
      <c r="AT182" s="846"/>
      <c r="AU182" s="846"/>
      <c r="AV182" s="846"/>
      <c r="AW182" s="846"/>
      <c r="AX182" s="846"/>
      <c r="AY182" s="846"/>
      <c r="AZ182" s="346"/>
      <c r="BA182" s="558"/>
      <c r="BB182" s="557"/>
      <c r="BC182" s="415"/>
      <c r="BD182" s="408"/>
      <c r="BE182" s="408"/>
      <c r="BF182" s="408"/>
      <c r="BG182" s="419"/>
      <c r="BH182" s="415"/>
      <c r="BI182" s="408"/>
      <c r="BJ182" s="408"/>
      <c r="BK182" s="408"/>
      <c r="BL182" s="419"/>
      <c r="BM182" s="415"/>
      <c r="BN182" s="408"/>
      <c r="BO182" s="408"/>
      <c r="BP182" s="408"/>
      <c r="BQ182" s="419"/>
      <c r="BR182" s="415"/>
      <c r="BS182" s="408"/>
      <c r="BT182" s="408"/>
      <c r="BU182" s="408"/>
      <c r="BV182" s="408"/>
      <c r="BW182" s="408"/>
      <c r="BX182" s="408"/>
      <c r="BY182" s="409"/>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439" customFormat="true" ht="15" customHeight="true" x14ac:dyDescent="0.2">
      <c r="A183" s="145"/>
      <c r="B183" s="136"/>
      <c r="C183" s="87"/>
      <c r="D183" s="86"/>
      <c r="E183" s="86"/>
      <c r="F183" s="86"/>
      <c r="G183" s="85"/>
      <c r="H183" s="84"/>
      <c r="I183" s="86"/>
      <c r="J183" s="86"/>
      <c r="K183" s="86"/>
      <c r="L183" s="83"/>
      <c r="M183" s="87"/>
      <c r="N183" s="86"/>
      <c r="O183" s="86"/>
      <c r="P183" s="86"/>
      <c r="Q183" s="85"/>
      <c r="R183" s="84"/>
      <c r="S183" s="86"/>
      <c r="T183" s="86"/>
      <c r="U183" s="86"/>
      <c r="V183" s="86"/>
      <c r="W183" s="86"/>
      <c r="X183" s="86"/>
      <c r="Y183" s="83"/>
      <c r="Z183" s="846"/>
      <c r="AA183" s="846"/>
      <c r="AB183" s="846"/>
      <c r="AC183" s="846"/>
      <c r="AD183" s="846"/>
      <c r="AE183" s="846"/>
      <c r="AF183" s="846"/>
      <c r="AG183" s="846"/>
      <c r="AH183" s="846"/>
      <c r="AI183" s="846"/>
      <c r="AJ183" s="846"/>
      <c r="AK183" s="846"/>
      <c r="AL183" s="846"/>
      <c r="AM183" s="846"/>
      <c r="AN183" s="846"/>
      <c r="AO183" s="846"/>
      <c r="AP183" s="846"/>
      <c r="AQ183" s="846"/>
      <c r="AR183" s="846"/>
      <c r="AS183" s="846"/>
      <c r="AT183" s="846"/>
      <c r="AU183" s="846"/>
      <c r="AV183" s="846"/>
      <c r="AW183" s="846"/>
      <c r="AX183" s="846"/>
      <c r="AY183" s="846"/>
      <c r="AZ183" s="346"/>
      <c r="BA183" s="558"/>
      <c r="BB183" s="557"/>
      <c r="BC183" s="415"/>
      <c r="BD183" s="408"/>
      <c r="BE183" s="408"/>
      <c r="BF183" s="408"/>
      <c r="BG183" s="419"/>
      <c r="BH183" s="415"/>
      <c r="BI183" s="408"/>
      <c r="BJ183" s="408"/>
      <c r="BK183" s="408"/>
      <c r="BL183" s="419"/>
      <c r="BM183" s="415"/>
      <c r="BN183" s="408"/>
      <c r="BO183" s="408"/>
      <c r="BP183" s="408"/>
      <c r="BQ183" s="419"/>
      <c r="BR183" s="415"/>
      <c r="BS183" s="408"/>
      <c r="BT183" s="408"/>
      <c r="BU183" s="408"/>
      <c r="BV183" s="408"/>
      <c r="BW183" s="408"/>
      <c r="BX183" s="408"/>
      <c r="BY183" s="409"/>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439" customFormat="true" ht="15" customHeight="true" x14ac:dyDescent="0.2">
      <c r="A184" s="145"/>
      <c r="B184" s="136"/>
      <c r="C184" s="87"/>
      <c r="D184" s="86"/>
      <c r="E184" s="86"/>
      <c r="F184" s="86"/>
      <c r="G184" s="85"/>
      <c r="H184" s="84"/>
      <c r="I184" s="86"/>
      <c r="J184" s="86"/>
      <c r="K184" s="86"/>
      <c r="L184" s="83"/>
      <c r="M184" s="87"/>
      <c r="N184" s="86"/>
      <c r="O184" s="86"/>
      <c r="P184" s="86"/>
      <c r="Q184" s="85"/>
      <c r="R184" s="84"/>
      <c r="S184" s="86"/>
      <c r="T184" s="86"/>
      <c r="U184" s="86"/>
      <c r="V184" s="86"/>
      <c r="W184" s="86"/>
      <c r="X184" s="86"/>
      <c r="Y184" s="83"/>
      <c r="Z184" s="846"/>
      <c r="AA184" s="846"/>
      <c r="AB184" s="846"/>
      <c r="AC184" s="846"/>
      <c r="AD184" s="846"/>
      <c r="AE184" s="846"/>
      <c r="AF184" s="846"/>
      <c r="AG184" s="846"/>
      <c r="AH184" s="846"/>
      <c r="AI184" s="846"/>
      <c r="AJ184" s="846"/>
      <c r="AK184" s="846"/>
      <c r="AL184" s="846"/>
      <c r="AM184" s="846"/>
      <c r="AN184" s="846"/>
      <c r="AO184" s="846"/>
      <c r="AP184" s="846"/>
      <c r="AQ184" s="846"/>
      <c r="AR184" s="846"/>
      <c r="AS184" s="846"/>
      <c r="AT184" s="846"/>
      <c r="AU184" s="846"/>
      <c r="AV184" s="846"/>
      <c r="AW184" s="846"/>
      <c r="AX184" s="846"/>
      <c r="AY184" s="846"/>
      <c r="AZ184" s="346"/>
      <c r="BA184" s="558"/>
      <c r="BB184" s="557"/>
      <c r="BC184" s="415"/>
      <c r="BD184" s="408"/>
      <c r="BE184" s="408"/>
      <c r="BF184" s="408"/>
      <c r="BG184" s="419"/>
      <c r="BH184" s="415"/>
      <c r="BI184" s="408"/>
      <c r="BJ184" s="408"/>
      <c r="BK184" s="408"/>
      <c r="BL184" s="419"/>
      <c r="BM184" s="415"/>
      <c r="BN184" s="408"/>
      <c r="BO184" s="408"/>
      <c r="BP184" s="408"/>
      <c r="BQ184" s="419"/>
      <c r="BR184" s="415"/>
      <c r="BS184" s="408"/>
      <c r="BT184" s="408"/>
      <c r="BU184" s="408"/>
      <c r="BV184" s="408"/>
      <c r="BW184" s="408"/>
      <c r="BX184" s="408"/>
      <c r="BY184" s="409"/>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439" customFormat="true" ht="15" customHeight="true" x14ac:dyDescent="0.2">
      <c r="A185" s="145"/>
      <c r="B185" s="136"/>
      <c r="C185" s="87"/>
      <c r="D185" s="86"/>
      <c r="E185" s="86"/>
      <c r="F185" s="86"/>
      <c r="G185" s="85"/>
      <c r="H185" s="84"/>
      <c r="I185" s="86"/>
      <c r="J185" s="86"/>
      <c r="K185" s="86"/>
      <c r="L185" s="83"/>
      <c r="M185" s="87"/>
      <c r="N185" s="86"/>
      <c r="O185" s="86"/>
      <c r="P185" s="86"/>
      <c r="Q185" s="85"/>
      <c r="R185" s="84"/>
      <c r="S185" s="86"/>
      <c r="T185" s="86"/>
      <c r="U185" s="86"/>
      <c r="V185" s="86"/>
      <c r="W185" s="86"/>
      <c r="X185" s="86"/>
      <c r="Y185" s="83"/>
      <c r="Z185" s="846"/>
      <c r="AA185" s="846"/>
      <c r="AB185" s="846"/>
      <c r="AC185" s="846"/>
      <c r="AD185" s="846"/>
      <c r="AE185" s="846"/>
      <c r="AF185" s="846"/>
      <c r="AG185" s="846"/>
      <c r="AH185" s="846"/>
      <c r="AI185" s="846"/>
      <c r="AJ185" s="846"/>
      <c r="AK185" s="846"/>
      <c r="AL185" s="846"/>
      <c r="AM185" s="846"/>
      <c r="AN185" s="846"/>
      <c r="AO185" s="846"/>
      <c r="AP185" s="846"/>
      <c r="AQ185" s="846"/>
      <c r="AR185" s="846"/>
      <c r="AS185" s="846"/>
      <c r="AT185" s="846"/>
      <c r="AU185" s="846"/>
      <c r="AV185" s="846"/>
      <c r="AW185" s="846"/>
      <c r="AX185" s="846"/>
      <c r="AY185" s="846"/>
      <c r="AZ185" s="346"/>
      <c r="BA185" s="558"/>
      <c r="BB185" s="557"/>
      <c r="BC185" s="415"/>
      <c r="BD185" s="408"/>
      <c r="BE185" s="408"/>
      <c r="BF185" s="408"/>
      <c r="BG185" s="419"/>
      <c r="BH185" s="415"/>
      <c r="BI185" s="408"/>
      <c r="BJ185" s="408"/>
      <c r="BK185" s="408"/>
      <c r="BL185" s="419"/>
      <c r="BM185" s="415"/>
      <c r="BN185" s="408"/>
      <c r="BO185" s="408"/>
      <c r="BP185" s="408"/>
      <c r="BQ185" s="419"/>
      <c r="BR185" s="415"/>
      <c r="BS185" s="408"/>
      <c r="BT185" s="408"/>
      <c r="BU185" s="408"/>
      <c r="BV185" s="408"/>
      <c r="BW185" s="408"/>
      <c r="BX185" s="408"/>
      <c r="BY185" s="409"/>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439" customFormat="true" ht="15" customHeight="true" x14ac:dyDescent="0.2">
      <c r="A186" s="145"/>
      <c r="B186" s="136"/>
      <c r="C186" s="87"/>
      <c r="D186" s="86"/>
      <c r="E186" s="86"/>
      <c r="F186" s="86"/>
      <c r="G186" s="85"/>
      <c r="H186" s="84"/>
      <c r="I186" s="86"/>
      <c r="J186" s="86"/>
      <c r="K186" s="86"/>
      <c r="L186" s="83"/>
      <c r="M186" s="87"/>
      <c r="N186" s="86"/>
      <c r="O186" s="86"/>
      <c r="P186" s="86"/>
      <c r="Q186" s="85"/>
      <c r="R186" s="84"/>
      <c r="S186" s="86"/>
      <c r="T186" s="86"/>
      <c r="U186" s="86"/>
      <c r="V186" s="86"/>
      <c r="W186" s="86"/>
      <c r="X186" s="86"/>
      <c r="Y186" s="83"/>
      <c r="Z186" s="846"/>
      <c r="AA186" s="846"/>
      <c r="AB186" s="846"/>
      <c r="AC186" s="846"/>
      <c r="AD186" s="846"/>
      <c r="AE186" s="846"/>
      <c r="AF186" s="846"/>
      <c r="AG186" s="846"/>
      <c r="AH186" s="846"/>
      <c r="AI186" s="846"/>
      <c r="AJ186" s="846"/>
      <c r="AK186" s="846"/>
      <c r="AL186" s="846"/>
      <c r="AM186" s="846"/>
      <c r="AN186" s="846"/>
      <c r="AO186" s="846"/>
      <c r="AP186" s="846"/>
      <c r="AQ186" s="846"/>
      <c r="AR186" s="846"/>
      <c r="AS186" s="846"/>
      <c r="AT186" s="846"/>
      <c r="AU186" s="846"/>
      <c r="AV186" s="846"/>
      <c r="AW186" s="846"/>
      <c r="AX186" s="846"/>
      <c r="AY186" s="846"/>
      <c r="AZ186" s="346"/>
      <c r="BA186" s="558"/>
      <c r="BB186" s="557"/>
      <c r="BC186" s="415"/>
      <c r="BD186" s="408"/>
      <c r="BE186" s="408"/>
      <c r="BF186" s="408"/>
      <c r="BG186" s="419"/>
      <c r="BH186" s="415"/>
      <c r="BI186" s="408"/>
      <c r="BJ186" s="408"/>
      <c r="BK186" s="408"/>
      <c r="BL186" s="419"/>
      <c r="BM186" s="415"/>
      <c r="BN186" s="408"/>
      <c r="BO186" s="408"/>
      <c r="BP186" s="408"/>
      <c r="BQ186" s="419"/>
      <c r="BR186" s="415"/>
      <c r="BS186" s="408"/>
      <c r="BT186" s="408"/>
      <c r="BU186" s="408"/>
      <c r="BV186" s="408"/>
      <c r="BW186" s="408"/>
      <c r="BX186" s="408"/>
      <c r="BY186" s="409"/>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439" customFormat="true" ht="15" customHeight="true" x14ac:dyDescent="0.2">
      <c r="A187" s="145"/>
      <c r="B187" s="136"/>
      <c r="C187" s="87"/>
      <c r="D187" s="86"/>
      <c r="E187" s="86"/>
      <c r="F187" s="86"/>
      <c r="G187" s="85"/>
      <c r="H187" s="84"/>
      <c r="I187" s="86"/>
      <c r="J187" s="86"/>
      <c r="K187" s="86"/>
      <c r="L187" s="83"/>
      <c r="M187" s="87"/>
      <c r="N187" s="86"/>
      <c r="O187" s="86"/>
      <c r="P187" s="86"/>
      <c r="Q187" s="85"/>
      <c r="R187" s="84"/>
      <c r="S187" s="86"/>
      <c r="T187" s="86"/>
      <c r="U187" s="86"/>
      <c r="V187" s="86"/>
      <c r="W187" s="86"/>
      <c r="X187" s="86"/>
      <c r="Y187" s="83"/>
      <c r="Z187" s="846"/>
      <c r="AA187" s="846"/>
      <c r="AB187" s="846"/>
      <c r="AC187" s="846"/>
      <c r="AD187" s="846"/>
      <c r="AE187" s="846"/>
      <c r="AF187" s="846"/>
      <c r="AG187" s="846"/>
      <c r="AH187" s="846"/>
      <c r="AI187" s="846"/>
      <c r="AJ187" s="846"/>
      <c r="AK187" s="846"/>
      <c r="AL187" s="846"/>
      <c r="AM187" s="846"/>
      <c r="AN187" s="846"/>
      <c r="AO187" s="846"/>
      <c r="AP187" s="846"/>
      <c r="AQ187" s="846"/>
      <c r="AR187" s="846"/>
      <c r="AS187" s="846"/>
      <c r="AT187" s="846"/>
      <c r="AU187" s="846"/>
      <c r="AV187" s="846"/>
      <c r="AW187" s="846"/>
      <c r="AX187" s="846"/>
      <c r="AY187" s="846"/>
      <c r="AZ187" s="346"/>
      <c r="BA187" s="558"/>
      <c r="BB187" s="557"/>
      <c r="BC187" s="415"/>
      <c r="BD187" s="408"/>
      <c r="BE187" s="408"/>
      <c r="BF187" s="408"/>
      <c r="BG187" s="419"/>
      <c r="BH187" s="415"/>
      <c r="BI187" s="408"/>
      <c r="BJ187" s="408"/>
      <c r="BK187" s="408"/>
      <c r="BL187" s="419"/>
      <c r="BM187" s="415"/>
      <c r="BN187" s="408"/>
      <c r="BO187" s="408"/>
      <c r="BP187" s="408"/>
      <c r="BQ187" s="419"/>
      <c r="BR187" s="415"/>
      <c r="BS187" s="408"/>
      <c r="BT187" s="408"/>
      <c r="BU187" s="408"/>
      <c r="BV187" s="408"/>
      <c r="BW187" s="408"/>
      <c r="BX187" s="408"/>
      <c r="BY187" s="409"/>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439" customFormat="true" ht="15" customHeight="true" x14ac:dyDescent="0.2">
      <c r="A188" s="145"/>
      <c r="B188" s="136"/>
      <c r="C188" s="87"/>
      <c r="D188" s="86"/>
      <c r="E188" s="86"/>
      <c r="F188" s="86"/>
      <c r="G188" s="85"/>
      <c r="H188" s="84"/>
      <c r="I188" s="86"/>
      <c r="J188" s="86"/>
      <c r="K188" s="86"/>
      <c r="L188" s="83"/>
      <c r="M188" s="87"/>
      <c r="N188" s="86"/>
      <c r="O188" s="86"/>
      <c r="P188" s="86"/>
      <c r="Q188" s="85"/>
      <c r="R188" s="84"/>
      <c r="S188" s="86"/>
      <c r="T188" s="86"/>
      <c r="U188" s="86"/>
      <c r="V188" s="86"/>
      <c r="W188" s="86"/>
      <c r="X188" s="86"/>
      <c r="Y188" s="83"/>
      <c r="Z188" s="846"/>
      <c r="AA188" s="846"/>
      <c r="AB188" s="846"/>
      <c r="AC188" s="846"/>
      <c r="AD188" s="846"/>
      <c r="AE188" s="846"/>
      <c r="AF188" s="846"/>
      <c r="AG188" s="846"/>
      <c r="AH188" s="846"/>
      <c r="AI188" s="846"/>
      <c r="AJ188" s="846"/>
      <c r="AK188" s="846"/>
      <c r="AL188" s="846"/>
      <c r="AM188" s="846"/>
      <c r="AN188" s="846"/>
      <c r="AO188" s="846"/>
      <c r="AP188" s="846"/>
      <c r="AQ188" s="846"/>
      <c r="AR188" s="846"/>
      <c r="AS188" s="846"/>
      <c r="AT188" s="846"/>
      <c r="AU188" s="846"/>
      <c r="AV188" s="846"/>
      <c r="AW188" s="846"/>
      <c r="AX188" s="846"/>
      <c r="AY188" s="846"/>
      <c r="AZ188" s="346"/>
      <c r="BA188" s="558"/>
      <c r="BB188" s="557"/>
      <c r="BC188" s="415"/>
      <c r="BD188" s="408"/>
      <c r="BE188" s="408"/>
      <c r="BF188" s="408"/>
      <c r="BG188" s="419"/>
      <c r="BH188" s="415"/>
      <c r="BI188" s="408"/>
      <c r="BJ188" s="408"/>
      <c r="BK188" s="408"/>
      <c r="BL188" s="419"/>
      <c r="BM188" s="415"/>
      <c r="BN188" s="408"/>
      <c r="BO188" s="408"/>
      <c r="BP188" s="408"/>
      <c r="BQ188" s="419"/>
      <c r="BR188" s="415"/>
      <c r="BS188" s="408"/>
      <c r="BT188" s="408"/>
      <c r="BU188" s="408"/>
      <c r="BV188" s="408"/>
      <c r="BW188" s="408"/>
      <c r="BX188" s="408"/>
      <c r="BY188" s="409"/>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439" customFormat="true" ht="15" customHeight="true" x14ac:dyDescent="0.2">
      <c r="A189" s="145"/>
      <c r="B189" s="136"/>
      <c r="C189" s="87"/>
      <c r="D189" s="86"/>
      <c r="E189" s="86"/>
      <c r="F189" s="86"/>
      <c r="G189" s="85"/>
      <c r="H189" s="84"/>
      <c r="I189" s="86"/>
      <c r="J189" s="86"/>
      <c r="K189" s="86"/>
      <c r="L189" s="83"/>
      <c r="M189" s="87"/>
      <c r="N189" s="86"/>
      <c r="O189" s="86"/>
      <c r="P189" s="86"/>
      <c r="Q189" s="85"/>
      <c r="R189" s="84"/>
      <c r="S189" s="86"/>
      <c r="T189" s="86"/>
      <c r="U189" s="86"/>
      <c r="V189" s="86"/>
      <c r="W189" s="86"/>
      <c r="X189" s="86"/>
      <c r="Y189" s="83"/>
      <c r="Z189" s="846"/>
      <c r="AA189" s="846"/>
      <c r="AB189" s="846"/>
      <c r="AC189" s="846"/>
      <c r="AD189" s="846"/>
      <c r="AE189" s="846"/>
      <c r="AF189" s="846"/>
      <c r="AG189" s="846"/>
      <c r="AH189" s="846"/>
      <c r="AI189" s="846"/>
      <c r="AJ189" s="846"/>
      <c r="AK189" s="846"/>
      <c r="AL189" s="846"/>
      <c r="AM189" s="846"/>
      <c r="AN189" s="846"/>
      <c r="AO189" s="846"/>
      <c r="AP189" s="846"/>
      <c r="AQ189" s="846"/>
      <c r="AR189" s="846"/>
      <c r="AS189" s="846"/>
      <c r="AT189" s="846"/>
      <c r="AU189" s="846"/>
      <c r="AV189" s="846"/>
      <c r="AW189" s="846"/>
      <c r="AX189" s="846"/>
      <c r="AY189" s="846"/>
      <c r="AZ189" s="346"/>
      <c r="BA189" s="558"/>
      <c r="BB189" s="557"/>
      <c r="BC189" s="415"/>
      <c r="BD189" s="408"/>
      <c r="BE189" s="408"/>
      <c r="BF189" s="408"/>
      <c r="BG189" s="419"/>
      <c r="BH189" s="415"/>
      <c r="BI189" s="408"/>
      <c r="BJ189" s="408"/>
      <c r="BK189" s="408"/>
      <c r="BL189" s="419"/>
      <c r="BM189" s="415"/>
      <c r="BN189" s="408"/>
      <c r="BO189" s="408"/>
      <c r="BP189" s="408"/>
      <c r="BQ189" s="419"/>
      <c r="BR189" s="415"/>
      <c r="BS189" s="408"/>
      <c r="BT189" s="408"/>
      <c r="BU189" s="408"/>
      <c r="BV189" s="408"/>
      <c r="BW189" s="408"/>
      <c r="BX189" s="408"/>
      <c r="BY189" s="409"/>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439" customFormat="true" ht="15" customHeight="true" x14ac:dyDescent="0.2">
      <c r="A190" s="145"/>
      <c r="B190" s="136"/>
      <c r="C190" s="87"/>
      <c r="D190" s="86"/>
      <c r="E190" s="86"/>
      <c r="F190" s="86"/>
      <c r="G190" s="85"/>
      <c r="H190" s="84"/>
      <c r="I190" s="86"/>
      <c r="J190" s="86"/>
      <c r="K190" s="86"/>
      <c r="L190" s="83"/>
      <c r="M190" s="87"/>
      <c r="N190" s="86"/>
      <c r="O190" s="86"/>
      <c r="P190" s="86"/>
      <c r="Q190" s="85"/>
      <c r="R190" s="84"/>
      <c r="S190" s="86"/>
      <c r="T190" s="86"/>
      <c r="U190" s="86"/>
      <c r="V190" s="86"/>
      <c r="W190" s="86"/>
      <c r="X190" s="86"/>
      <c r="Y190" s="83"/>
      <c r="Z190" s="846"/>
      <c r="AA190" s="846"/>
      <c r="AB190" s="846"/>
      <c r="AC190" s="846"/>
      <c r="AD190" s="846"/>
      <c r="AE190" s="846"/>
      <c r="AF190" s="846"/>
      <c r="AG190" s="846"/>
      <c r="AH190" s="846"/>
      <c r="AI190" s="846"/>
      <c r="AJ190" s="846"/>
      <c r="AK190" s="846"/>
      <c r="AL190" s="846"/>
      <c r="AM190" s="846"/>
      <c r="AN190" s="846"/>
      <c r="AO190" s="846"/>
      <c r="AP190" s="846"/>
      <c r="AQ190" s="846"/>
      <c r="AR190" s="846"/>
      <c r="AS190" s="846"/>
      <c r="AT190" s="846"/>
      <c r="AU190" s="846"/>
      <c r="AV190" s="846"/>
      <c r="AW190" s="846"/>
      <c r="AX190" s="846"/>
      <c r="AY190" s="846"/>
      <c r="AZ190" s="346"/>
      <c r="BA190" s="558"/>
      <c r="BB190" s="557"/>
      <c r="BC190" s="415"/>
      <c r="BD190" s="408"/>
      <c r="BE190" s="408"/>
      <c r="BF190" s="408"/>
      <c r="BG190" s="419"/>
      <c r="BH190" s="415"/>
      <c r="BI190" s="408"/>
      <c r="BJ190" s="408"/>
      <c r="BK190" s="408"/>
      <c r="BL190" s="419"/>
      <c r="BM190" s="415"/>
      <c r="BN190" s="408"/>
      <c r="BO190" s="408"/>
      <c r="BP190" s="408"/>
      <c r="BQ190" s="419"/>
      <c r="BR190" s="415"/>
      <c r="BS190" s="408"/>
      <c r="BT190" s="408"/>
      <c r="BU190" s="408"/>
      <c r="BV190" s="408"/>
      <c r="BW190" s="408"/>
      <c r="BX190" s="408"/>
      <c r="BY190" s="409"/>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439" customFormat="true" ht="15" customHeight="true" x14ac:dyDescent="0.2">
      <c r="A191" s="145"/>
      <c r="B191" s="136"/>
      <c r="C191" s="87"/>
      <c r="D191" s="86"/>
      <c r="E191" s="86"/>
      <c r="F191" s="86"/>
      <c r="G191" s="85"/>
      <c r="H191" s="84"/>
      <c r="I191" s="86"/>
      <c r="J191" s="86"/>
      <c r="K191" s="86"/>
      <c r="L191" s="83"/>
      <c r="M191" s="87"/>
      <c r="N191" s="86"/>
      <c r="O191" s="86"/>
      <c r="P191" s="86"/>
      <c r="Q191" s="85"/>
      <c r="R191" s="84"/>
      <c r="S191" s="86"/>
      <c r="T191" s="86"/>
      <c r="U191" s="86"/>
      <c r="V191" s="86"/>
      <c r="W191" s="86"/>
      <c r="X191" s="86"/>
      <c r="Y191" s="83"/>
      <c r="Z191" s="846"/>
      <c r="AA191" s="846"/>
      <c r="AB191" s="846"/>
      <c r="AC191" s="846"/>
      <c r="AD191" s="846"/>
      <c r="AE191" s="846"/>
      <c r="AF191" s="846"/>
      <c r="AG191" s="846"/>
      <c r="AH191" s="846"/>
      <c r="AI191" s="846"/>
      <c r="AJ191" s="846"/>
      <c r="AK191" s="846"/>
      <c r="AL191" s="846"/>
      <c r="AM191" s="846"/>
      <c r="AN191" s="846"/>
      <c r="AO191" s="846"/>
      <c r="AP191" s="846"/>
      <c r="AQ191" s="846"/>
      <c r="AR191" s="846"/>
      <c r="AS191" s="846"/>
      <c r="AT191" s="846"/>
      <c r="AU191" s="846"/>
      <c r="AV191" s="846"/>
      <c r="AW191" s="846"/>
      <c r="AX191" s="846"/>
      <c r="AY191" s="846"/>
      <c r="AZ191" s="346"/>
      <c r="BA191" s="558"/>
      <c r="BB191" s="557"/>
      <c r="BC191" s="415"/>
      <c r="BD191" s="408"/>
      <c r="BE191" s="408"/>
      <c r="BF191" s="408"/>
      <c r="BG191" s="419"/>
      <c r="BH191" s="415"/>
      <c r="BI191" s="408"/>
      <c r="BJ191" s="408"/>
      <c r="BK191" s="408"/>
      <c r="BL191" s="419"/>
      <c r="BM191" s="415"/>
      <c r="BN191" s="408"/>
      <c r="BO191" s="408"/>
      <c r="BP191" s="408"/>
      <c r="BQ191" s="419"/>
      <c r="BR191" s="415"/>
      <c r="BS191" s="408"/>
      <c r="BT191" s="408"/>
      <c r="BU191" s="408"/>
      <c r="BV191" s="408"/>
      <c r="BW191" s="408"/>
      <c r="BX191" s="408"/>
      <c r="BY191" s="409"/>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439" customFormat="true" ht="15" customHeight="true" x14ac:dyDescent="0.2">
      <c r="A192" s="145"/>
      <c r="B192" s="136"/>
      <c r="C192" s="87"/>
      <c r="D192" s="86"/>
      <c r="E192" s="86"/>
      <c r="F192" s="86"/>
      <c r="G192" s="85"/>
      <c r="H192" s="84"/>
      <c r="I192" s="86"/>
      <c r="J192" s="86"/>
      <c r="K192" s="86"/>
      <c r="L192" s="83"/>
      <c r="M192" s="87"/>
      <c r="N192" s="86"/>
      <c r="O192" s="86"/>
      <c r="P192" s="86"/>
      <c r="Q192" s="85"/>
      <c r="R192" s="84"/>
      <c r="S192" s="86"/>
      <c r="T192" s="86"/>
      <c r="U192" s="86"/>
      <c r="V192" s="86"/>
      <c r="W192" s="86"/>
      <c r="X192" s="86"/>
      <c r="Y192" s="83"/>
      <c r="Z192" s="846"/>
      <c r="AA192" s="846"/>
      <c r="AB192" s="846"/>
      <c r="AC192" s="846"/>
      <c r="AD192" s="846"/>
      <c r="AE192" s="846"/>
      <c r="AF192" s="846"/>
      <c r="AG192" s="846"/>
      <c r="AH192" s="846"/>
      <c r="AI192" s="846"/>
      <c r="AJ192" s="846"/>
      <c r="AK192" s="846"/>
      <c r="AL192" s="846"/>
      <c r="AM192" s="846"/>
      <c r="AN192" s="846"/>
      <c r="AO192" s="846"/>
      <c r="AP192" s="846"/>
      <c r="AQ192" s="846"/>
      <c r="AR192" s="846"/>
      <c r="AS192" s="846"/>
      <c r="AT192" s="846"/>
      <c r="AU192" s="846"/>
      <c r="AV192" s="846"/>
      <c r="AW192" s="846"/>
      <c r="AX192" s="846"/>
      <c r="AY192" s="846"/>
      <c r="AZ192" s="346"/>
      <c r="BA192" s="558"/>
      <c r="BB192" s="557"/>
      <c r="BC192" s="415"/>
      <c r="BD192" s="408"/>
      <c r="BE192" s="408"/>
      <c r="BF192" s="408"/>
      <c r="BG192" s="419"/>
      <c r="BH192" s="415"/>
      <c r="BI192" s="408"/>
      <c r="BJ192" s="408"/>
      <c r="BK192" s="408"/>
      <c r="BL192" s="419"/>
      <c r="BM192" s="415"/>
      <c r="BN192" s="408"/>
      <c r="BO192" s="408"/>
      <c r="BP192" s="408"/>
      <c r="BQ192" s="419"/>
      <c r="BR192" s="415"/>
      <c r="BS192" s="408"/>
      <c r="BT192" s="408"/>
      <c r="BU192" s="408"/>
      <c r="BV192" s="408"/>
      <c r="BW192" s="408"/>
      <c r="BX192" s="408"/>
      <c r="BY192" s="409"/>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439" customFormat="true" ht="15" customHeight="true" x14ac:dyDescent="0.2">
      <c r="A193" s="169"/>
      <c r="B193" s="135"/>
      <c r="C193" s="107"/>
      <c r="D193" s="114"/>
      <c r="E193" s="114"/>
      <c r="F193" s="114"/>
      <c r="G193" s="113"/>
      <c r="H193" s="106"/>
      <c r="I193" s="114"/>
      <c r="J193" s="114"/>
      <c r="K193" s="114"/>
      <c r="L193" s="105"/>
      <c r="M193" s="107"/>
      <c r="N193" s="114"/>
      <c r="O193" s="114"/>
      <c r="P193" s="114"/>
      <c r="Q193" s="113"/>
      <c r="R193" s="106"/>
      <c r="S193" s="114"/>
      <c r="T193" s="114"/>
      <c r="U193" s="114"/>
      <c r="V193" s="114"/>
      <c r="W193" s="114"/>
      <c r="X193" s="114"/>
      <c r="Y193" s="105"/>
      <c r="Z193" s="846"/>
      <c r="AA193" s="846"/>
      <c r="AB193" s="846"/>
      <c r="AC193" s="846"/>
      <c r="AD193" s="846"/>
      <c r="AE193" s="846"/>
      <c r="AF193" s="846"/>
      <c r="AG193" s="846"/>
      <c r="AH193" s="846"/>
      <c r="AI193" s="846"/>
      <c r="AJ193" s="846"/>
      <c r="AK193" s="846"/>
      <c r="AL193" s="846"/>
      <c r="AM193" s="846"/>
      <c r="AN193" s="846"/>
      <c r="AO193" s="846"/>
      <c r="AP193" s="846"/>
      <c r="AQ193" s="846"/>
      <c r="AR193" s="846"/>
      <c r="AS193" s="846"/>
      <c r="AT193" s="846"/>
      <c r="AU193" s="846"/>
      <c r="AV193" s="846"/>
      <c r="AW193" s="846"/>
      <c r="AX193" s="846"/>
      <c r="AY193" s="846"/>
      <c r="AZ193" s="346"/>
      <c r="BA193" s="558"/>
      <c r="BB193" s="557"/>
      <c r="BC193" s="415"/>
      <c r="BD193" s="408"/>
      <c r="BE193" s="408"/>
      <c r="BF193" s="408"/>
      <c r="BG193" s="419"/>
      <c r="BH193" s="415"/>
      <c r="BI193" s="408"/>
      <c r="BJ193" s="408"/>
      <c r="BK193" s="408"/>
      <c r="BL193" s="419"/>
      <c r="BM193" s="415"/>
      <c r="BN193" s="408"/>
      <c r="BO193" s="408"/>
      <c r="BP193" s="408"/>
      <c r="BQ193" s="419"/>
      <c r="BR193" s="415"/>
      <c r="BS193" s="408"/>
      <c r="BT193" s="408"/>
      <c r="BU193" s="408"/>
      <c r="BV193" s="408"/>
      <c r="BW193" s="408"/>
      <c r="BX193" s="408"/>
      <c r="BY193" s="409"/>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318" customFormat="true" ht="15" customHeight="true" x14ac:dyDescent="0.2">
      <c r="A194" s="168"/>
      <c r="B194" s="134"/>
      <c r="C194" s="107"/>
      <c r="D194" s="114"/>
      <c r="E194" s="114"/>
      <c r="F194" s="114"/>
      <c r="G194" s="113"/>
      <c r="H194" s="106"/>
      <c r="I194" s="114"/>
      <c r="J194" s="114"/>
      <c r="K194" s="114"/>
      <c r="L194" s="105"/>
      <c r="M194" s="107"/>
      <c r="N194" s="114"/>
      <c r="O194" s="114"/>
      <c r="P194" s="114"/>
      <c r="Q194" s="113"/>
      <c r="R194" s="106"/>
      <c r="S194" s="114"/>
      <c r="T194" s="114"/>
      <c r="U194" s="114"/>
      <c r="V194" s="114"/>
      <c r="W194" s="114"/>
      <c r="X194" s="114"/>
      <c r="Y194" s="105"/>
      <c r="Z194" s="846"/>
      <c r="AA194" s="846"/>
      <c r="AB194" s="846"/>
      <c r="AC194" s="846"/>
      <c r="AD194" s="846"/>
      <c r="AE194" s="846"/>
      <c r="AF194" s="846"/>
      <c r="AG194" s="846"/>
      <c r="AH194" s="846"/>
      <c r="AI194" s="846"/>
      <c r="AJ194" s="846"/>
      <c r="AK194" s="846"/>
      <c r="AL194" s="846"/>
      <c r="AM194" s="846"/>
      <c r="AN194" s="846"/>
      <c r="AO194" s="846"/>
      <c r="AP194" s="846"/>
      <c r="AQ194" s="846"/>
      <c r="AR194" s="846"/>
      <c r="AS194" s="846"/>
      <c r="AT194" s="846"/>
      <c r="AU194" s="846"/>
      <c r="AV194" s="846"/>
      <c r="AW194" s="846"/>
      <c r="AX194" s="846"/>
      <c r="AY194" s="846"/>
      <c r="AZ194" s="346"/>
      <c r="BA194" s="558"/>
      <c r="BB194" s="557"/>
      <c r="BC194" s="415"/>
      <c r="BD194" s="408"/>
      <c r="BE194" s="408"/>
      <c r="BF194" s="408"/>
      <c r="BG194" s="419"/>
      <c r="BH194" s="415"/>
      <c r="BI194" s="408"/>
      <c r="BJ194" s="408"/>
      <c r="BK194" s="408"/>
      <c r="BL194" s="419"/>
      <c r="BM194" s="415"/>
      <c r="BN194" s="408"/>
      <c r="BO194" s="408"/>
      <c r="BP194" s="408"/>
      <c r="BQ194" s="419"/>
      <c r="BR194" s="415"/>
      <c r="BS194" s="408"/>
      <c r="BT194" s="408"/>
      <c r="BU194" s="408"/>
      <c r="BV194" s="408"/>
      <c r="BW194" s="408"/>
      <c r="BX194" s="408"/>
      <c r="BY194" s="409"/>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318" customFormat="true" ht="15" customHeight="true" x14ac:dyDescent="0.2">
      <c r="A195" s="168"/>
      <c r="B195" s="134"/>
      <c r="C195" s="107"/>
      <c r="D195" s="114"/>
      <c r="E195" s="114"/>
      <c r="F195" s="114"/>
      <c r="G195" s="113"/>
      <c r="H195" s="106"/>
      <c r="I195" s="114"/>
      <c r="J195" s="114"/>
      <c r="K195" s="114"/>
      <c r="L195" s="105"/>
      <c r="M195" s="107"/>
      <c r="N195" s="114"/>
      <c r="O195" s="114"/>
      <c r="P195" s="114"/>
      <c r="Q195" s="113"/>
      <c r="R195" s="106"/>
      <c r="S195" s="114"/>
      <c r="T195" s="114"/>
      <c r="U195" s="114"/>
      <c r="V195" s="114"/>
      <c r="W195" s="114"/>
      <c r="X195" s="114"/>
      <c r="Y195" s="105"/>
      <c r="Z195" s="846"/>
      <c r="AA195" s="846"/>
      <c r="AB195" s="846"/>
      <c r="AC195" s="846"/>
      <c r="AD195" s="846"/>
      <c r="AE195" s="846"/>
      <c r="AF195" s="846"/>
      <c r="AG195" s="846"/>
      <c r="AH195" s="846"/>
      <c r="AI195" s="846"/>
      <c r="AJ195" s="846"/>
      <c r="AK195" s="846"/>
      <c r="AL195" s="846"/>
      <c r="AM195" s="846"/>
      <c r="AN195" s="846"/>
      <c r="AO195" s="846"/>
      <c r="AP195" s="846"/>
      <c r="AQ195" s="846"/>
      <c r="AR195" s="846"/>
      <c r="AS195" s="846"/>
      <c r="AT195" s="846"/>
      <c r="AU195" s="846"/>
      <c r="AV195" s="846"/>
      <c r="AW195" s="846"/>
      <c r="AX195" s="846"/>
      <c r="AY195" s="846"/>
      <c r="AZ195" s="346"/>
      <c r="BA195" s="558"/>
      <c r="BB195" s="557"/>
      <c r="BC195" s="415"/>
      <c r="BD195" s="408"/>
      <c r="BE195" s="408"/>
      <c r="BF195" s="408"/>
      <c r="BG195" s="419"/>
      <c r="BH195" s="415"/>
      <c r="BI195" s="408"/>
      <c r="BJ195" s="408"/>
      <c r="BK195" s="408"/>
      <c r="BL195" s="419"/>
      <c r="BM195" s="415"/>
      <c r="BN195" s="408"/>
      <c r="BO195" s="408"/>
      <c r="BP195" s="408"/>
      <c r="BQ195" s="419"/>
      <c r="BR195" s="415"/>
      <c r="BS195" s="408"/>
      <c r="BT195" s="408"/>
      <c r="BU195" s="408"/>
      <c r="BV195" s="408"/>
      <c r="BW195" s="408"/>
      <c r="BX195" s="408"/>
      <c r="BY195" s="409"/>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318" customFormat="true" ht="15" customHeight="true" x14ac:dyDescent="0.2">
      <c r="A196" s="168"/>
      <c r="B196" s="134"/>
      <c r="C196" s="107"/>
      <c r="D196" s="114"/>
      <c r="E196" s="114"/>
      <c r="F196" s="114"/>
      <c r="G196" s="113"/>
      <c r="H196" s="106"/>
      <c r="I196" s="114"/>
      <c r="J196" s="114"/>
      <c r="K196" s="114"/>
      <c r="L196" s="105"/>
      <c r="M196" s="107"/>
      <c r="N196" s="114"/>
      <c r="O196" s="114"/>
      <c r="P196" s="114"/>
      <c r="Q196" s="113"/>
      <c r="R196" s="106"/>
      <c r="S196" s="114"/>
      <c r="T196" s="114"/>
      <c r="U196" s="114"/>
      <c r="V196" s="114"/>
      <c r="W196" s="114"/>
      <c r="X196" s="114"/>
      <c r="Y196" s="105"/>
      <c r="Z196" s="846"/>
      <c r="AA196" s="846"/>
      <c r="AB196" s="846"/>
      <c r="AC196" s="846"/>
      <c r="AD196" s="846"/>
      <c r="AE196" s="846"/>
      <c r="AF196" s="846"/>
      <c r="AG196" s="846"/>
      <c r="AH196" s="846"/>
      <c r="AI196" s="846"/>
      <c r="AJ196" s="846"/>
      <c r="AK196" s="846"/>
      <c r="AL196" s="846"/>
      <c r="AM196" s="846"/>
      <c r="AN196" s="846"/>
      <c r="AO196" s="846"/>
      <c r="AP196" s="846"/>
      <c r="AQ196" s="846"/>
      <c r="AR196" s="846"/>
      <c r="AS196" s="846"/>
      <c r="AT196" s="846"/>
      <c r="AU196" s="846"/>
      <c r="AV196" s="846"/>
      <c r="AW196" s="846"/>
      <c r="AX196" s="846"/>
      <c r="AY196" s="846"/>
      <c r="AZ196" s="346"/>
      <c r="BA196" s="558"/>
      <c r="BB196" s="557"/>
      <c r="BC196" s="415"/>
      <c r="BD196" s="408"/>
      <c r="BE196" s="408"/>
      <c r="BF196" s="408"/>
      <c r="BG196" s="419"/>
      <c r="BH196" s="415"/>
      <c r="BI196" s="408"/>
      <c r="BJ196" s="408"/>
      <c r="BK196" s="408"/>
      <c r="BL196" s="419"/>
      <c r="BM196" s="415"/>
      <c r="BN196" s="408"/>
      <c r="BO196" s="408"/>
      <c r="BP196" s="408"/>
      <c r="BQ196" s="419"/>
      <c r="BR196" s="415"/>
      <c r="BS196" s="408"/>
      <c r="BT196" s="408"/>
      <c r="BU196" s="408"/>
      <c r="BV196" s="408"/>
      <c r="BW196" s="408"/>
      <c r="BX196" s="408"/>
      <c r="BY196" s="409"/>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318" customFormat="true" ht="15" customHeight="true" x14ac:dyDescent="0.2">
      <c r="A197" s="168"/>
      <c r="B197" s="134"/>
      <c r="C197" s="107"/>
      <c r="D197" s="114"/>
      <c r="E197" s="114"/>
      <c r="F197" s="114"/>
      <c r="G197" s="113"/>
      <c r="H197" s="106"/>
      <c r="I197" s="114"/>
      <c r="J197" s="114"/>
      <c r="K197" s="114"/>
      <c r="L197" s="105"/>
      <c r="M197" s="107"/>
      <c r="N197" s="114"/>
      <c r="O197" s="114"/>
      <c r="P197" s="114"/>
      <c r="Q197" s="113"/>
      <c r="R197" s="106"/>
      <c r="S197" s="114"/>
      <c r="T197" s="114"/>
      <c r="U197" s="114"/>
      <c r="V197" s="114"/>
      <c r="W197" s="114"/>
      <c r="X197" s="114"/>
      <c r="Y197" s="105"/>
      <c r="Z197" s="846"/>
      <c r="AA197" s="846"/>
      <c r="AB197" s="846"/>
      <c r="AC197" s="846"/>
      <c r="AD197" s="846"/>
      <c r="AE197" s="846"/>
      <c r="AF197" s="846"/>
      <c r="AG197" s="846"/>
      <c r="AH197" s="846"/>
      <c r="AI197" s="846"/>
      <c r="AJ197" s="846"/>
      <c r="AK197" s="846"/>
      <c r="AL197" s="846"/>
      <c r="AM197" s="846"/>
      <c r="AN197" s="846"/>
      <c r="AO197" s="846"/>
      <c r="AP197" s="846"/>
      <c r="AQ197" s="846"/>
      <c r="AR197" s="846"/>
      <c r="AS197" s="846"/>
      <c r="AT197" s="846"/>
      <c r="AU197" s="846"/>
      <c r="AV197" s="846"/>
      <c r="AW197" s="846"/>
      <c r="AX197" s="846"/>
      <c r="AY197" s="846"/>
      <c r="AZ197" s="346"/>
      <c r="BA197" s="558"/>
      <c r="BB197" s="557"/>
      <c r="BC197" s="415"/>
      <c r="BD197" s="408"/>
      <c r="BE197" s="408"/>
      <c r="BF197" s="408"/>
      <c r="BG197" s="419"/>
      <c r="BH197" s="415"/>
      <c r="BI197" s="408"/>
      <c r="BJ197" s="408"/>
      <c r="BK197" s="408"/>
      <c r="BL197" s="419"/>
      <c r="BM197" s="415"/>
      <c r="BN197" s="408"/>
      <c r="BO197" s="408"/>
      <c r="BP197" s="408"/>
      <c r="BQ197" s="419"/>
      <c r="BR197" s="415"/>
      <c r="BS197" s="408"/>
      <c r="BT197" s="408"/>
      <c r="BU197" s="408"/>
      <c r="BV197" s="408"/>
      <c r="BW197" s="408"/>
      <c r="BX197" s="408"/>
      <c r="BY197" s="409"/>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318" customFormat="true" ht="15" customHeight="true" x14ac:dyDescent="0.2">
      <c r="A198" s="168"/>
      <c r="B198" s="134"/>
      <c r="C198" s="107"/>
      <c r="D198" s="114"/>
      <c r="E198" s="114"/>
      <c r="F198" s="114"/>
      <c r="G198" s="113"/>
      <c r="H198" s="106"/>
      <c r="I198" s="114"/>
      <c r="J198" s="114"/>
      <c r="K198" s="114"/>
      <c r="L198" s="105"/>
      <c r="M198" s="107"/>
      <c r="N198" s="114"/>
      <c r="O198" s="114"/>
      <c r="P198" s="114"/>
      <c r="Q198" s="113"/>
      <c r="R198" s="106"/>
      <c r="S198" s="114"/>
      <c r="T198" s="114"/>
      <c r="U198" s="114"/>
      <c r="V198" s="114"/>
      <c r="W198" s="114"/>
      <c r="X198" s="114"/>
      <c r="Y198" s="105"/>
      <c r="Z198" s="846"/>
      <c r="AA198" s="846"/>
      <c r="AB198" s="846"/>
      <c r="AC198" s="846"/>
      <c r="AD198" s="846"/>
      <c r="AE198" s="846"/>
      <c r="AF198" s="846"/>
      <c r="AG198" s="846"/>
      <c r="AH198" s="846"/>
      <c r="AI198" s="846"/>
      <c r="AJ198" s="846"/>
      <c r="AK198" s="846"/>
      <c r="AL198" s="846"/>
      <c r="AM198" s="846"/>
      <c r="AN198" s="846"/>
      <c r="AO198" s="846"/>
      <c r="AP198" s="846"/>
      <c r="AQ198" s="846"/>
      <c r="AR198" s="846"/>
      <c r="AS198" s="846"/>
      <c r="AT198" s="846"/>
      <c r="AU198" s="846"/>
      <c r="AV198" s="846"/>
      <c r="AW198" s="846"/>
      <c r="AX198" s="846"/>
      <c r="AY198" s="846"/>
      <c r="AZ198" s="346"/>
      <c r="BA198" s="558"/>
      <c r="BB198" s="557"/>
      <c r="BC198" s="415"/>
      <c r="BD198" s="408"/>
      <c r="BE198" s="408"/>
      <c r="BF198" s="408"/>
      <c r="BG198" s="419"/>
      <c r="BH198" s="415"/>
      <c r="BI198" s="408"/>
      <c r="BJ198" s="408"/>
      <c r="BK198" s="408"/>
      <c r="BL198" s="419"/>
      <c r="BM198" s="415"/>
      <c r="BN198" s="408"/>
      <c r="BO198" s="408"/>
      <c r="BP198" s="408"/>
      <c r="BQ198" s="419"/>
      <c r="BR198" s="415"/>
      <c r="BS198" s="408"/>
      <c r="BT198" s="408"/>
      <c r="BU198" s="408"/>
      <c r="BV198" s="408"/>
      <c r="BW198" s="408"/>
      <c r="BX198" s="408"/>
      <c r="BY198" s="409"/>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318" customFormat="true" ht="15" customHeight="true" x14ac:dyDescent="0.2">
      <c r="A199" s="168"/>
      <c r="B199" s="134"/>
      <c r="C199" s="107"/>
      <c r="D199" s="114"/>
      <c r="E199" s="114"/>
      <c r="F199" s="114"/>
      <c r="G199" s="113"/>
      <c r="H199" s="106"/>
      <c r="I199" s="114"/>
      <c r="J199" s="114"/>
      <c r="K199" s="114"/>
      <c r="L199" s="105"/>
      <c r="M199" s="107"/>
      <c r="N199" s="114"/>
      <c r="O199" s="114"/>
      <c r="P199" s="114"/>
      <c r="Q199" s="113"/>
      <c r="R199" s="106"/>
      <c r="S199" s="114"/>
      <c r="T199" s="114"/>
      <c r="U199" s="114"/>
      <c r="V199" s="114"/>
      <c r="W199" s="114"/>
      <c r="X199" s="114"/>
      <c r="Y199" s="105"/>
      <c r="Z199" s="846"/>
      <c r="AA199" s="846"/>
      <c r="AB199" s="846"/>
      <c r="AC199" s="846"/>
      <c r="AD199" s="846"/>
      <c r="AE199" s="846"/>
      <c r="AF199" s="846"/>
      <c r="AG199" s="846"/>
      <c r="AH199" s="846"/>
      <c r="AI199" s="846"/>
      <c r="AJ199" s="846"/>
      <c r="AK199" s="846"/>
      <c r="AL199" s="846"/>
      <c r="AM199" s="846"/>
      <c r="AN199" s="846"/>
      <c r="AO199" s="846"/>
      <c r="AP199" s="846"/>
      <c r="AQ199" s="846"/>
      <c r="AR199" s="846"/>
      <c r="AS199" s="846"/>
      <c r="AT199" s="846"/>
      <c r="AU199" s="846"/>
      <c r="AV199" s="846"/>
      <c r="AW199" s="846"/>
      <c r="AX199" s="846"/>
      <c r="AY199" s="846"/>
      <c r="AZ199" s="346"/>
      <c r="BA199" s="558"/>
      <c r="BB199" s="557"/>
      <c r="BC199" s="415"/>
      <c r="BD199" s="408"/>
      <c r="BE199" s="408"/>
      <c r="BF199" s="408"/>
      <c r="BG199" s="419"/>
      <c r="BH199" s="415"/>
      <c r="BI199" s="408"/>
      <c r="BJ199" s="408"/>
      <c r="BK199" s="408"/>
      <c r="BL199" s="419"/>
      <c r="BM199" s="415"/>
      <c r="BN199" s="408"/>
      <c r="BO199" s="408"/>
      <c r="BP199" s="408"/>
      <c r="BQ199" s="419"/>
      <c r="BR199" s="415"/>
      <c r="BS199" s="408"/>
      <c r="BT199" s="408"/>
      <c r="BU199" s="408"/>
      <c r="BV199" s="408"/>
      <c r="BW199" s="408"/>
      <c r="BX199" s="408"/>
      <c r="BY199" s="409"/>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318" customFormat="true" ht="15" customHeight="true" x14ac:dyDescent="0.2">
      <c r="A200" s="168"/>
      <c r="B200" s="134"/>
      <c r="C200" s="107"/>
      <c r="D200" s="114"/>
      <c r="E200" s="114"/>
      <c r="F200" s="114"/>
      <c r="G200" s="113"/>
      <c r="H200" s="106"/>
      <c r="I200" s="114"/>
      <c r="J200" s="114"/>
      <c r="K200" s="114"/>
      <c r="L200" s="105"/>
      <c r="M200" s="107"/>
      <c r="N200" s="114"/>
      <c r="O200" s="114"/>
      <c r="P200" s="114"/>
      <c r="Q200" s="113"/>
      <c r="R200" s="106"/>
      <c r="S200" s="114"/>
      <c r="T200" s="114"/>
      <c r="U200" s="114"/>
      <c r="V200" s="114"/>
      <c r="W200" s="114"/>
      <c r="X200" s="114"/>
      <c r="Y200" s="105"/>
      <c r="Z200" s="846"/>
      <c r="AA200" s="846"/>
      <c r="AB200" s="846"/>
      <c r="AC200" s="846"/>
      <c r="AD200" s="846"/>
      <c r="AE200" s="846"/>
      <c r="AF200" s="846"/>
      <c r="AG200" s="846"/>
      <c r="AH200" s="846"/>
      <c r="AI200" s="846"/>
      <c r="AJ200" s="846"/>
      <c r="AK200" s="846"/>
      <c r="AL200" s="846"/>
      <c r="AM200" s="846"/>
      <c r="AN200" s="846"/>
      <c r="AO200" s="846"/>
      <c r="AP200" s="846"/>
      <c r="AQ200" s="846"/>
      <c r="AR200" s="846"/>
      <c r="AS200" s="846"/>
      <c r="AT200" s="846"/>
      <c r="AU200" s="846"/>
      <c r="AV200" s="846"/>
      <c r="AW200" s="846"/>
      <c r="AX200" s="846"/>
      <c r="AY200" s="846"/>
      <c r="AZ200" s="346"/>
      <c r="BA200" s="558"/>
      <c r="BB200" s="557"/>
      <c r="BC200" s="415"/>
      <c r="BD200" s="408"/>
      <c r="BE200" s="408"/>
      <c r="BF200" s="408"/>
      <c r="BG200" s="419"/>
      <c r="BH200" s="415"/>
      <c r="BI200" s="408"/>
      <c r="BJ200" s="408"/>
      <c r="BK200" s="408"/>
      <c r="BL200" s="419"/>
      <c r="BM200" s="415"/>
      <c r="BN200" s="408"/>
      <c r="BO200" s="408"/>
      <c r="BP200" s="408"/>
      <c r="BQ200" s="419"/>
      <c r="BR200" s="415"/>
      <c r="BS200" s="408"/>
      <c r="BT200" s="408"/>
      <c r="BU200" s="408"/>
      <c r="BV200" s="408"/>
      <c r="BW200" s="408"/>
      <c r="BX200" s="408"/>
      <c r="BY200" s="409"/>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318" customFormat="true" ht="15" customHeight="true" x14ac:dyDescent="0.2">
      <c r="A201" s="168"/>
      <c r="B201" s="134"/>
      <c r="C201" s="107"/>
      <c r="D201" s="114"/>
      <c r="E201" s="114"/>
      <c r="F201" s="114"/>
      <c r="G201" s="113"/>
      <c r="H201" s="106"/>
      <c r="I201" s="114"/>
      <c r="J201" s="114"/>
      <c r="K201" s="114"/>
      <c r="L201" s="105"/>
      <c r="M201" s="107"/>
      <c r="N201" s="114"/>
      <c r="O201" s="114"/>
      <c r="P201" s="114"/>
      <c r="Q201" s="113"/>
      <c r="R201" s="106"/>
      <c r="S201" s="114"/>
      <c r="T201" s="114"/>
      <c r="U201" s="114"/>
      <c r="V201" s="114"/>
      <c r="W201" s="114"/>
      <c r="X201" s="114"/>
      <c r="Y201" s="105"/>
      <c r="Z201" s="846"/>
      <c r="AA201" s="846"/>
      <c r="AB201" s="846"/>
      <c r="AC201" s="846"/>
      <c r="AD201" s="846"/>
      <c r="AE201" s="846"/>
      <c r="AF201" s="846"/>
      <c r="AG201" s="846"/>
      <c r="AH201" s="846"/>
      <c r="AI201" s="846"/>
      <c r="AJ201" s="846"/>
      <c r="AK201" s="846"/>
      <c r="AL201" s="846"/>
      <c r="AM201" s="846"/>
      <c r="AN201" s="846"/>
      <c r="AO201" s="846"/>
      <c r="AP201" s="846"/>
      <c r="AQ201" s="846"/>
      <c r="AR201" s="846"/>
      <c r="AS201" s="846"/>
      <c r="AT201" s="846"/>
      <c r="AU201" s="846"/>
      <c r="AV201" s="846"/>
      <c r="AW201" s="846"/>
      <c r="AX201" s="846"/>
      <c r="AY201" s="846"/>
      <c r="AZ201" s="346"/>
      <c r="BA201" s="558"/>
      <c r="BB201" s="557"/>
      <c r="BC201" s="415"/>
      <c r="BD201" s="408"/>
      <c r="BE201" s="408"/>
      <c r="BF201" s="408"/>
      <c r="BG201" s="419"/>
      <c r="BH201" s="415"/>
      <c r="BI201" s="408"/>
      <c r="BJ201" s="408"/>
      <c r="BK201" s="408"/>
      <c r="BL201" s="419"/>
      <c r="BM201" s="415"/>
      <c r="BN201" s="408"/>
      <c r="BO201" s="408"/>
      <c r="BP201" s="408"/>
      <c r="BQ201" s="419"/>
      <c r="BR201" s="415"/>
      <c r="BS201" s="408"/>
      <c r="BT201" s="408"/>
      <c r="BU201" s="408"/>
      <c r="BV201" s="408"/>
      <c r="BW201" s="408"/>
      <c r="BX201" s="408"/>
      <c r="BY201" s="409"/>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438" customFormat="true" ht="15" customHeight="true" x14ac:dyDescent="0.2">
      <c r="A202" s="1014"/>
      <c r="B202" s="136"/>
      <c r="C202" s="126"/>
      <c r="D202" s="125"/>
      <c r="E202" s="125"/>
      <c r="F202" s="125"/>
      <c r="G202" s="124"/>
      <c r="H202" s="123"/>
      <c r="I202" s="125"/>
      <c r="J202" s="125"/>
      <c r="K202" s="125"/>
      <c r="L202" s="122"/>
      <c r="M202" s="126"/>
      <c r="N202" s="125"/>
      <c r="O202" s="125"/>
      <c r="P202" s="125"/>
      <c r="Q202" s="124"/>
      <c r="R202" s="123"/>
      <c r="S202" s="125"/>
      <c r="T202" s="125"/>
      <c r="U202" s="125"/>
      <c r="V202" s="125"/>
      <c r="W202" s="125"/>
      <c r="X202" s="125"/>
      <c r="Y202" s="122"/>
      <c r="Z202" s="411"/>
      <c r="AA202" s="411"/>
      <c r="AB202" s="411"/>
      <c r="AC202" s="411"/>
      <c r="AD202" s="411"/>
      <c r="AE202" s="411"/>
      <c r="AF202" s="411"/>
      <c r="AG202" s="411"/>
      <c r="AH202" s="411"/>
      <c r="AI202" s="411"/>
      <c r="AJ202" s="411"/>
      <c r="AK202" s="411"/>
      <c r="AL202" s="411"/>
      <c r="AM202" s="411"/>
      <c r="AN202" s="411"/>
      <c r="AO202" s="411"/>
      <c r="AP202" s="411"/>
      <c r="AQ202" s="411"/>
      <c r="AR202" s="411"/>
      <c r="AS202" s="411"/>
      <c r="AT202" s="411"/>
      <c r="AU202" s="411"/>
      <c r="AV202" s="411"/>
      <c r="AW202" s="411"/>
      <c r="AX202" s="411"/>
      <c r="AY202" s="411"/>
      <c r="AZ202" s="187"/>
      <c r="BA202" s="558"/>
      <c r="BB202" s="557"/>
      <c r="BC202" s="415"/>
      <c r="BD202" s="408"/>
      <c r="BE202" s="408"/>
      <c r="BF202" s="408"/>
      <c r="BG202" s="419"/>
      <c r="BH202" s="415"/>
      <c r="BI202" s="408"/>
      <c r="BJ202" s="408"/>
      <c r="BK202" s="408"/>
      <c r="BL202" s="419"/>
      <c r="BM202" s="415"/>
      <c r="BN202" s="408"/>
      <c r="BO202" s="408"/>
      <c r="BP202" s="408"/>
      <c r="BQ202" s="419"/>
      <c r="BR202" s="415"/>
      <c r="BS202" s="408"/>
      <c r="BT202" s="408"/>
      <c r="BU202" s="408"/>
      <c r="BV202" s="408"/>
      <c r="BW202" s="408"/>
      <c r="BX202" s="408"/>
      <c r="BY202" s="409"/>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438" customFormat="true" ht="15" customHeight="true" x14ac:dyDescent="0.2">
      <c r="A203" s="1014"/>
      <c r="B203" s="136"/>
      <c r="C203" s="126"/>
      <c r="D203" s="125"/>
      <c r="E203" s="125"/>
      <c r="F203" s="125"/>
      <c r="G203" s="124"/>
      <c r="H203" s="123"/>
      <c r="I203" s="125"/>
      <c r="J203" s="125"/>
      <c r="K203" s="125"/>
      <c r="L203" s="122"/>
      <c r="M203" s="126"/>
      <c r="N203" s="125"/>
      <c r="O203" s="125"/>
      <c r="P203" s="125"/>
      <c r="Q203" s="124"/>
      <c r="R203" s="123"/>
      <c r="S203" s="125"/>
      <c r="T203" s="125"/>
      <c r="U203" s="125"/>
      <c r="V203" s="125"/>
      <c r="W203" s="125"/>
      <c r="X203" s="125"/>
      <c r="Y203" s="122"/>
      <c r="Z203" s="411"/>
      <c r="AA203" s="411"/>
      <c r="AB203" s="411"/>
      <c r="AC203" s="411"/>
      <c r="AD203" s="411"/>
      <c r="AE203" s="411"/>
      <c r="AF203" s="411"/>
      <c r="AG203" s="411"/>
      <c r="AH203" s="411"/>
      <c r="AI203" s="411"/>
      <c r="AJ203" s="411"/>
      <c r="AK203" s="411"/>
      <c r="AL203" s="411"/>
      <c r="AM203" s="411"/>
      <c r="AN203" s="411"/>
      <c r="AO203" s="411"/>
      <c r="AP203" s="411"/>
      <c r="AQ203" s="411"/>
      <c r="AR203" s="411"/>
      <c r="AS203" s="411"/>
      <c r="AT203" s="411"/>
      <c r="AU203" s="411"/>
      <c r="AV203" s="411"/>
      <c r="AW203" s="411"/>
      <c r="AX203" s="411"/>
      <c r="AY203" s="411"/>
      <c r="AZ203" s="187"/>
      <c r="BA203" s="558"/>
      <c r="BB203" s="557"/>
      <c r="BC203" s="415"/>
      <c r="BD203" s="408"/>
      <c r="BE203" s="408"/>
      <c r="BF203" s="408"/>
      <c r="BG203" s="419"/>
      <c r="BH203" s="415"/>
      <c r="BI203" s="408"/>
      <c r="BJ203" s="408"/>
      <c r="BK203" s="408"/>
      <c r="BL203" s="419"/>
      <c r="BM203" s="415"/>
      <c r="BN203" s="408"/>
      <c r="BO203" s="408"/>
      <c r="BP203" s="408"/>
      <c r="BQ203" s="419"/>
      <c r="BR203" s="415"/>
      <c r="BS203" s="408"/>
      <c r="BT203" s="408"/>
      <c r="BU203" s="408"/>
      <c r="BV203" s="408"/>
      <c r="BW203" s="408"/>
      <c r="BX203" s="408"/>
      <c r="BY203" s="409"/>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439" customFormat="true" ht="15" customHeight="true" x14ac:dyDescent="0.2">
      <c r="A204" s="42"/>
      <c r="B204" s="41"/>
      <c r="C204" s="38"/>
      <c r="D204" s="37"/>
      <c r="E204" s="37"/>
      <c r="F204" s="37"/>
      <c r="G204" s="36"/>
      <c r="H204" s="35"/>
      <c r="I204" s="37"/>
      <c r="J204" s="37"/>
      <c r="K204" s="37"/>
      <c r="L204" s="34"/>
      <c r="M204" s="38"/>
      <c r="N204" s="37"/>
      <c r="O204" s="37"/>
      <c r="P204" s="37"/>
      <c r="Q204" s="36"/>
      <c r="R204" s="35"/>
      <c r="S204" s="37"/>
      <c r="T204" s="37"/>
      <c r="U204" s="37"/>
      <c r="V204" s="114"/>
      <c r="W204" s="114"/>
      <c r="X204" s="114"/>
      <c r="Y204" s="105"/>
      <c r="Z204" s="846"/>
      <c r="AA204" s="846"/>
      <c r="AB204" s="846"/>
      <c r="AC204" s="846"/>
      <c r="AD204" s="846"/>
      <c r="AE204" s="846"/>
      <c r="AF204" s="846"/>
      <c r="AG204" s="846"/>
      <c r="AH204" s="846"/>
      <c r="AI204" s="846"/>
      <c r="AJ204" s="846"/>
      <c r="AK204" s="846"/>
      <c r="AL204" s="846"/>
      <c r="AM204" s="846"/>
      <c r="AN204" s="846"/>
      <c r="AO204" s="846"/>
      <c r="AP204" s="846"/>
      <c r="AQ204" s="846"/>
      <c r="AR204" s="846"/>
      <c r="AS204" s="846"/>
      <c r="AT204" s="846"/>
      <c r="AU204" s="846"/>
      <c r="AV204" s="846"/>
      <c r="AW204" s="846"/>
      <c r="AX204" s="846"/>
      <c r="AY204" s="846"/>
      <c r="AZ204" s="346"/>
      <c r="BA204" s="558"/>
      <c r="BB204" s="557"/>
      <c r="BC204" s="415"/>
      <c r="BD204" s="408"/>
      <c r="BE204" s="408"/>
      <c r="BF204" s="408"/>
      <c r="BG204" s="419"/>
      <c r="BH204" s="415"/>
      <c r="BI204" s="408"/>
      <c r="BJ204" s="408"/>
      <c r="BK204" s="408"/>
      <c r="BL204" s="419"/>
      <c r="BM204" s="415"/>
      <c r="BN204" s="408"/>
      <c r="BO204" s="408"/>
      <c r="BP204" s="408"/>
      <c r="BQ204" s="419"/>
      <c r="BR204" s="415"/>
      <c r="BS204" s="408"/>
      <c r="BT204" s="408"/>
      <c r="BU204" s="408"/>
      <c r="BV204" s="408"/>
      <c r="BW204" s="408"/>
      <c r="BX204" s="408"/>
      <c r="BY204" s="409"/>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318" customFormat="true" ht="15" customHeight="true" x14ac:dyDescent="0.2">
      <c r="A205" s="167"/>
      <c r="B205" s="133"/>
      <c r="C205" s="82"/>
      <c r="D205" s="94"/>
      <c r="E205" s="94"/>
      <c r="F205" s="94"/>
      <c r="G205" s="93"/>
      <c r="H205" s="81"/>
      <c r="I205" s="94"/>
      <c r="J205" s="94"/>
      <c r="K205" s="94"/>
      <c r="L205" s="80"/>
      <c r="M205" s="82"/>
      <c r="N205" s="94"/>
      <c r="O205" s="94"/>
      <c r="P205" s="94"/>
      <c r="Q205" s="93"/>
      <c r="R205" s="81"/>
      <c r="S205" s="94"/>
      <c r="T205" s="94"/>
      <c r="U205" s="94"/>
      <c r="V205" s="94"/>
      <c r="W205" s="94"/>
      <c r="X205" s="94"/>
      <c r="Y205" s="80"/>
      <c r="Z205" s="846"/>
      <c r="AA205" s="846"/>
      <c r="AB205" s="846"/>
      <c r="AC205" s="846"/>
      <c r="AD205" s="846"/>
      <c r="AE205" s="846"/>
      <c r="AF205" s="846"/>
      <c r="AG205" s="846"/>
      <c r="AH205" s="846"/>
      <c r="AI205" s="846"/>
      <c r="AJ205" s="846"/>
      <c r="AK205" s="846"/>
      <c r="AL205" s="846"/>
      <c r="AM205" s="846"/>
      <c r="AN205" s="846"/>
      <c r="AO205" s="846"/>
      <c r="AP205" s="846"/>
      <c r="AQ205" s="846"/>
      <c r="AR205" s="846"/>
      <c r="AS205" s="846"/>
      <c r="AT205" s="846"/>
      <c r="AU205" s="846"/>
      <c r="AV205" s="846"/>
      <c r="AW205" s="846"/>
      <c r="AX205" s="846"/>
      <c r="AY205" s="846"/>
      <c r="AZ205" s="346"/>
      <c r="BA205" s="558"/>
      <c r="BB205" s="557"/>
      <c r="BC205" s="418"/>
      <c r="BD205" s="417"/>
      <c r="BE205" s="417"/>
      <c r="BF205" s="417"/>
      <c r="BG205" s="421"/>
      <c r="BH205" s="418"/>
      <c r="BI205" s="417"/>
      <c r="BJ205" s="417"/>
      <c r="BK205" s="417"/>
      <c r="BL205" s="421"/>
      <c r="BM205" s="418"/>
      <c r="BN205" s="417"/>
      <c r="BO205" s="417"/>
      <c r="BP205" s="417"/>
      <c r="BQ205" s="421"/>
      <c r="BR205" s="418"/>
      <c r="BS205" s="417"/>
      <c r="BT205" s="417"/>
      <c r="BU205" s="417"/>
      <c r="BV205" s="417"/>
      <c r="BW205" s="417"/>
      <c r="BX205" s="417"/>
      <c r="BY205" s="420"/>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318" customFormat="true" ht="250.15" customHeight="true" x14ac:dyDescent="0.2">
      <c r="B206" s="320"/>
      <c r="Z206" s="346"/>
      <c r="AA206" s="346"/>
      <c r="AB206" s="346"/>
      <c r="AC206" s="346"/>
      <c r="AD206" s="346"/>
      <c r="AE206" s="346"/>
      <c r="AF206" s="346"/>
      <c r="AG206" s="346"/>
      <c r="AH206" s="346"/>
      <c r="AI206" s="346"/>
      <c r="AJ206" s="346"/>
      <c r="AK206" s="346"/>
      <c r="AL206" s="346"/>
      <c r="AM206" s="346"/>
      <c r="AN206" s="346"/>
      <c r="AO206" s="346"/>
      <c r="AP206" s="346"/>
      <c r="AQ206" s="346"/>
      <c r="AR206" s="346"/>
      <c r="AS206" s="346"/>
      <c r="AT206" s="346"/>
      <c r="AU206" s="346"/>
      <c r="AV206" s="346"/>
      <c r="AW206" s="346"/>
      <c r="AX206" s="346"/>
      <c r="AY206" s="346"/>
      <c r="AZ206" s="346"/>
      <c r="BA206" s="319"/>
      <c r="BB206" s="317"/>
      <c r="BC206" s="317"/>
      <c r="BD206" s="317"/>
      <c r="BE206" s="317"/>
      <c r="BF206" s="317"/>
      <c r="BG206" s="317"/>
      <c r="BH206" s="317"/>
      <c r="BI206" s="317"/>
      <c r="BJ206" s="317"/>
      <c r="BK206" s="317"/>
      <c r="BL206" s="317"/>
      <c r="BM206" s="317"/>
      <c r="BN206" s="317"/>
      <c r="BO206" s="317"/>
      <c r="BP206" s="317"/>
      <c r="BQ206" s="317"/>
      <c r="BR206" s="317"/>
      <c r="BS206" s="317"/>
      <c r="BT206" s="317"/>
      <c r="BU206" s="317"/>
      <c r="BV206" s="317"/>
      <c r="BW206" s="317"/>
      <c r="BX206" s="317"/>
      <c r="BY206" s="319"/>
      <c r="BZ206" s="345"/>
      <c r="CA206" s="345"/>
      <c r="CB206" s="345"/>
      <c r="CC206" s="345"/>
      <c r="CD206" s="345"/>
      <c r="CE206" s="345"/>
      <c r="CF206" s="345"/>
      <c r="CG206" s="345"/>
      <c r="CH206" s="345"/>
      <c r="CI206" s="345"/>
      <c r="CJ206" s="345"/>
      <c r="CK206" s="345"/>
      <c r="CL206" s="345"/>
      <c r="CM206" s="345"/>
      <c r="CN206" s="345"/>
      <c r="CO206" s="345"/>
      <c r="CP206" s="345"/>
      <c r="CQ206" s="345"/>
      <c r="CR206" s="345"/>
      <c r="CS206" s="345"/>
      <c r="CT206" s="345"/>
      <c r="CU206" s="345"/>
      <c r="CV206" s="345"/>
      <c r="CW206" s="345"/>
      <c r="CX206" s="345"/>
      <c r="CY206" s="345"/>
      <c r="CZ206" s="345"/>
    </row>
    <row r="207" s="298" customFormat="true" ht="18" customHeight="true" x14ac:dyDescent="0.2">
      <c r="Z207" s="341"/>
      <c r="AA207" s="341"/>
      <c r="AB207" s="341"/>
      <c r="AC207" s="341"/>
      <c r="AD207" s="341"/>
      <c r="AE207" s="341"/>
      <c r="AF207" s="341"/>
      <c r="AG207" s="341"/>
      <c r="AH207" s="341"/>
      <c r="AI207" s="341"/>
      <c r="AJ207" s="341"/>
      <c r="AK207" s="341"/>
      <c r="AL207" s="341"/>
      <c r="AM207" s="341"/>
      <c r="AN207" s="341"/>
      <c r="AO207" s="341"/>
      <c r="AP207" s="341"/>
      <c r="AQ207" s="341"/>
      <c r="AR207" s="341"/>
      <c r="AS207" s="341"/>
      <c r="AT207" s="341"/>
      <c r="AU207" s="341"/>
      <c r="AV207" s="341"/>
      <c r="AW207" s="341"/>
      <c r="AX207" s="341"/>
      <c r="AY207" s="341"/>
      <c r="AZ207" s="341"/>
      <c r="BB207" s="321"/>
      <c r="BZ207" s="341"/>
      <c r="CA207" s="341"/>
      <c r="CB207" s="341"/>
      <c r="CC207" s="341"/>
      <c r="CD207" s="341"/>
      <c r="CE207" s="341"/>
      <c r="CF207" s="341"/>
      <c r="CG207" s="341"/>
      <c r="CH207" s="341"/>
      <c r="CI207" s="341"/>
      <c r="CJ207" s="341"/>
      <c r="CK207" s="341"/>
      <c r="CL207" s="341"/>
      <c r="CM207" s="341"/>
      <c r="CN207" s="341"/>
      <c r="CO207" s="341"/>
      <c r="CP207" s="341"/>
      <c r="CQ207" s="341"/>
      <c r="CR207" s="341"/>
      <c r="CS207" s="341"/>
      <c r="CT207" s="341"/>
      <c r="CU207" s="341"/>
      <c r="CV207" s="341"/>
      <c r="CW207" s="341"/>
      <c r="CX207" s="341"/>
      <c r="CY207" s="341"/>
      <c r="CZ207" s="341"/>
    </row>
    <row r="208" s="298" customFormat="true" ht="22.5" customHeight="true" x14ac:dyDescent="0.35">
      <c r="A208" s="1012" t="str">
        <f>A1026</f>
        <v>Egypt</v>
      </c>
      <c r="B208" s="1013"/>
      <c r="Z208" s="341"/>
      <c r="AA208" s="341"/>
      <c r="AB208" s="341"/>
      <c r="AC208" s="341"/>
      <c r="AD208" s="341"/>
      <c r="AE208" s="341"/>
      <c r="AF208" s="341"/>
      <c r="AG208" s="341"/>
      <c r="AH208" s="341"/>
      <c r="AI208" s="341"/>
      <c r="AJ208" s="341"/>
      <c r="AK208" s="341"/>
      <c r="AL208" s="341"/>
      <c r="AM208" s="341"/>
      <c r="AN208" s="341"/>
      <c r="AO208" s="341"/>
      <c r="AP208" s="341"/>
      <c r="AQ208" s="341"/>
      <c r="AR208" s="341"/>
      <c r="AS208" s="341"/>
      <c r="AT208" s="341"/>
      <c r="AU208" s="341"/>
      <c r="AV208" s="341"/>
      <c r="AW208" s="341"/>
      <c r="AX208" s="341"/>
      <c r="AY208" s="341"/>
      <c r="AZ208" s="341"/>
      <c r="BB208" s="321"/>
      <c r="BZ208" s="341"/>
      <c r="CA208" s="341"/>
      <c r="CB208" s="341"/>
      <c r="CC208" s="341"/>
      <c r="CD208" s="341"/>
      <c r="CE208" s="341"/>
      <c r="CF208" s="341"/>
      <c r="CG208" s="341"/>
      <c r="CH208" s="341"/>
      <c r="CI208" s="341"/>
      <c r="CJ208" s="341"/>
      <c r="CK208" s="341"/>
      <c r="CL208" s="341"/>
      <c r="CM208" s="341"/>
      <c r="CN208" s="341"/>
      <c r="CO208" s="341"/>
      <c r="CP208" s="341"/>
      <c r="CQ208" s="341"/>
      <c r="CR208" s="341"/>
      <c r="CS208" s="341"/>
      <c r="CT208" s="341"/>
      <c r="CU208" s="341"/>
      <c r="CV208" s="341"/>
      <c r="CW208" s="341"/>
      <c r="CX208" s="341"/>
      <c r="CY208" s="341"/>
      <c r="CZ208" s="341"/>
    </row>
    <row r="209" s="298" customFormat="true" ht="22.5" customHeight="true" x14ac:dyDescent="0.35">
      <c r="A209" s="325" t="str">
        <f>A1034</f>
        <v>2003</v>
      </c>
      <c r="B209" s="326"/>
      <c r="Z209" s="341"/>
      <c r="AA209" s="341"/>
      <c r="AB209" s="341"/>
      <c r="AC209" s="341"/>
      <c r="AD209" s="341"/>
      <c r="AE209" s="341"/>
      <c r="AF209" s="341"/>
      <c r="AG209" s="341"/>
      <c r="AH209" s="341"/>
      <c r="AI209" s="341"/>
      <c r="AJ209" s="341"/>
      <c r="AK209" s="341"/>
      <c r="AL209" s="341"/>
      <c r="AM209" s="341"/>
      <c r="AN209" s="341"/>
      <c r="AO209" s="341"/>
      <c r="AP209" s="341"/>
      <c r="AQ209" s="341"/>
      <c r="AR209" s="341"/>
      <c r="AS209" s="341"/>
      <c r="AT209" s="341"/>
      <c r="AU209" s="341"/>
      <c r="AV209" s="341"/>
      <c r="AW209" s="341"/>
      <c r="AX209" s="341"/>
      <c r="AY209" s="341"/>
      <c r="AZ209" s="341"/>
      <c r="BB209" s="321"/>
      <c r="BZ209" s="341"/>
      <c r="CA209" s="341"/>
      <c r="CB209" s="341"/>
      <c r="CC209" s="341"/>
      <c r="CD209" s="341"/>
      <c r="CE209" s="341"/>
      <c r="CF209" s="341"/>
      <c r="CG209" s="341"/>
      <c r="CH209" s="341"/>
      <c r="CI209" s="341"/>
      <c r="CJ209" s="341"/>
      <c r="CK209" s="341"/>
      <c r="CL209" s="341"/>
      <c r="CM209" s="341"/>
      <c r="CN209" s="341"/>
      <c r="CO209" s="341"/>
      <c r="CP209" s="341"/>
      <c r="CQ209" s="341"/>
      <c r="CR209" s="341"/>
      <c r="CS209" s="341"/>
      <c r="CT209" s="341"/>
      <c r="CU209" s="341"/>
      <c r="CV209" s="341"/>
      <c r="CW209" s="341"/>
      <c r="CX209" s="341"/>
      <c r="CY209" s="341"/>
      <c r="CZ209" s="341"/>
    </row>
    <row r="210" s="298" customFormat="true" ht="22.5" customHeight="true" x14ac:dyDescent="0.35">
      <c r="A210" s="552" t="s">
        <v>111</v>
      </c>
      <c r="B210" s="328"/>
      <c r="Z210" s="341"/>
      <c r="AA210" s="341"/>
      <c r="AB210" s="341"/>
      <c r="AC210" s="341"/>
      <c r="AD210" s="341"/>
      <c r="AE210" s="341"/>
      <c r="AF210" s="341"/>
      <c r="AG210" s="341"/>
      <c r="AH210" s="341"/>
      <c r="AI210" s="341"/>
      <c r="AJ210" s="341"/>
      <c r="AK210" s="341"/>
      <c r="AL210" s="341"/>
      <c r="AM210" s="341"/>
      <c r="AN210" s="341"/>
      <c r="AO210" s="341"/>
      <c r="AP210" s="341"/>
      <c r="AQ210" s="341"/>
      <c r="AR210" s="341"/>
      <c r="AS210" s="341"/>
      <c r="AT210" s="341"/>
      <c r="AU210" s="341"/>
      <c r="AV210" s="341"/>
      <c r="AW210" s="341"/>
      <c r="AX210" s="341"/>
      <c r="AY210" s="341"/>
      <c r="AZ210" s="341"/>
      <c r="BB210" s="321"/>
      <c r="BZ210" s="341"/>
      <c r="CA210" s="341"/>
      <c r="CB210" s="341"/>
      <c r="CC210" s="341"/>
      <c r="CD210" s="341"/>
      <c r="CE210" s="341"/>
      <c r="CF210" s="341"/>
      <c r="CG210" s="341"/>
      <c r="CH210" s="341"/>
      <c r="CI210" s="341"/>
      <c r="CJ210" s="341"/>
      <c r="CK210" s="341"/>
      <c r="CL210" s="341"/>
      <c r="CM210" s="341"/>
      <c r="CN210" s="341"/>
      <c r="CO210" s="341"/>
      <c r="CP210" s="341"/>
      <c r="CQ210" s="341"/>
      <c r="CR210" s="341"/>
      <c r="CS210" s="341"/>
      <c r="CT210" s="341"/>
      <c r="CU210" s="341"/>
      <c r="CV210" s="341"/>
      <c r="CW210" s="341"/>
      <c r="CX210" s="341"/>
      <c r="CY210" s="341"/>
      <c r="CZ210" s="341"/>
    </row>
    <row r="211" s="298" customFormat="true" ht="20.1" customHeight="true" x14ac:dyDescent="0.35">
      <c r="A211" s="330" t="s">
        <v>96</v>
      </c>
      <c r="B211" s="326"/>
      <c r="Z211" s="341"/>
      <c r="AA211" s="341"/>
      <c r="AB211" s="341"/>
      <c r="AC211" s="341"/>
      <c r="AD211" s="341"/>
      <c r="AE211" s="341"/>
      <c r="AF211" s="341"/>
      <c r="AG211" s="341"/>
      <c r="AH211" s="341"/>
      <c r="AI211" s="341"/>
      <c r="AJ211" s="341"/>
      <c r="AK211" s="341"/>
      <c r="AL211" s="341"/>
      <c r="AM211" s="341"/>
      <c r="AN211" s="341"/>
      <c r="AO211" s="341"/>
      <c r="AP211" s="341"/>
      <c r="AQ211" s="341"/>
      <c r="AR211" s="341"/>
      <c r="AS211" s="341"/>
      <c r="AT211" s="341"/>
      <c r="AU211" s="341"/>
      <c r="AV211" s="341"/>
      <c r="AW211" s="341"/>
      <c r="AX211" s="341"/>
      <c r="AY211" s="341"/>
      <c r="AZ211" s="341"/>
      <c r="BB211" s="321"/>
      <c r="BZ211" s="341"/>
      <c r="CA211" s="341"/>
      <c r="CB211" s="341"/>
      <c r="CC211" s="341"/>
      <c r="CD211" s="341"/>
      <c r="CE211" s="341"/>
      <c r="CF211" s="341"/>
      <c r="CG211" s="341"/>
      <c r="CH211" s="341"/>
      <c r="CI211" s="341"/>
      <c r="CJ211" s="341"/>
      <c r="CK211" s="341"/>
      <c r="CL211" s="341"/>
      <c r="CM211" s="341"/>
      <c r="CN211" s="341"/>
      <c r="CO211" s="341"/>
      <c r="CP211" s="341"/>
      <c r="CQ211" s="341"/>
      <c r="CR211" s="341"/>
      <c r="CS211" s="341"/>
      <c r="CT211" s="341"/>
      <c r="CU211" s="341"/>
      <c r="CV211" s="341"/>
      <c r="CW211" s="341"/>
      <c r="CX211" s="341"/>
      <c r="CY211" s="341"/>
      <c r="CZ211" s="341"/>
    </row>
    <row r="212" s="298" customFormat="true" ht="15" customHeight="true" x14ac:dyDescent="0.2">
      <c r="A212" s="555" t="s">
        <v>97</v>
      </c>
      <c r="B212" s="352"/>
      <c r="Z212" s="341"/>
      <c r="AA212" s="341"/>
      <c r="AB212" s="341"/>
      <c r="AC212" s="341"/>
      <c r="AD212" s="341"/>
      <c r="AE212" s="341"/>
      <c r="AF212" s="341"/>
      <c r="AG212" s="341"/>
      <c r="AH212" s="341"/>
      <c r="AI212" s="341"/>
      <c r="AJ212" s="341"/>
      <c r="AK212" s="341"/>
      <c r="AL212" s="341"/>
      <c r="AM212" s="341"/>
      <c r="AN212" s="341"/>
      <c r="AO212" s="341"/>
      <c r="AP212" s="341"/>
      <c r="AQ212" s="341"/>
      <c r="AR212" s="341"/>
      <c r="AS212" s="341"/>
      <c r="AT212" s="341"/>
      <c r="AU212" s="341"/>
      <c r="AV212" s="341"/>
      <c r="AW212" s="341"/>
      <c r="AX212" s="341"/>
      <c r="AY212" s="341"/>
      <c r="AZ212" s="341"/>
      <c r="BB212" s="321"/>
      <c r="BZ212" s="341"/>
      <c r="CA212" s="341"/>
      <c r="CB212" s="341"/>
      <c r="CC212" s="341"/>
      <c r="CD212" s="341"/>
      <c r="CE212" s="341"/>
      <c r="CF212" s="341"/>
      <c r="CG212" s="341"/>
      <c r="CH212" s="341"/>
      <c r="CI212" s="341"/>
      <c r="CJ212" s="341"/>
      <c r="CK212" s="341"/>
      <c r="CL212" s="341"/>
      <c r="CM212" s="341"/>
      <c r="CN212" s="341"/>
      <c r="CO212" s="341"/>
      <c r="CP212" s="341"/>
      <c r="CQ212" s="341"/>
      <c r="CR212" s="341"/>
      <c r="CS212" s="341"/>
      <c r="CT212" s="341"/>
      <c r="CU212" s="341"/>
      <c r="CV212" s="341"/>
      <c r="CW212" s="341"/>
      <c r="CX212" s="341"/>
      <c r="CY212" s="341"/>
      <c r="CZ212" s="341"/>
    </row>
    <row r="213" s="298" customFormat="true" ht="15" customHeight="true" x14ac:dyDescent="0.2">
      <c r="A213" s="333" t="s">
        <v>40</v>
      </c>
      <c r="B213" s="332"/>
      <c r="Z213" s="341"/>
      <c r="AA213" s="341"/>
      <c r="AB213" s="341"/>
      <c r="AC213" s="341"/>
      <c r="AD213" s="341"/>
      <c r="AE213" s="341"/>
      <c r="AF213" s="341"/>
      <c r="AG213" s="341"/>
      <c r="AH213" s="341"/>
      <c r="AI213" s="341"/>
      <c r="AJ213" s="341"/>
      <c r="AK213" s="341"/>
      <c r="AL213" s="341"/>
      <c r="AM213" s="341"/>
      <c r="AN213" s="341"/>
      <c r="AO213" s="341"/>
      <c r="AP213" s="341"/>
      <c r="AQ213" s="341"/>
      <c r="AR213" s="341"/>
      <c r="AS213" s="341"/>
      <c r="AT213" s="341"/>
      <c r="AU213" s="341"/>
      <c r="AV213" s="341"/>
      <c r="AW213" s="341"/>
      <c r="AX213" s="341"/>
      <c r="AY213" s="341"/>
      <c r="AZ213" s="341"/>
      <c r="BB213" s="321"/>
      <c r="BZ213" s="341"/>
      <c r="CA213" s="341"/>
      <c r="CB213" s="341"/>
      <c r="CC213" s="341"/>
      <c r="CD213" s="341"/>
      <c r="CE213" s="341"/>
      <c r="CF213" s="341"/>
      <c r="CG213" s="341"/>
      <c r="CH213" s="341"/>
      <c r="CI213" s="341"/>
      <c r="CJ213" s="341"/>
      <c r="CK213" s="341"/>
      <c r="CL213" s="341"/>
      <c r="CM213" s="341"/>
      <c r="CN213" s="341"/>
      <c r="CO213" s="341"/>
      <c r="CP213" s="341"/>
      <c r="CQ213" s="341"/>
      <c r="CR213" s="341"/>
      <c r="CS213" s="341"/>
      <c r="CT213" s="341"/>
      <c r="CU213" s="341"/>
      <c r="CV213" s="341"/>
      <c r="CW213" s="341"/>
      <c r="CX213" s="341"/>
      <c r="CY213" s="341"/>
      <c r="CZ213" s="341"/>
    </row>
    <row r="214" s="298" customFormat="true" ht="15" customHeight="true" x14ac:dyDescent="0.2">
      <c r="A214" s="331" t="s">
        <v>39</v>
      </c>
      <c r="B214" s="332"/>
      <c r="Z214" s="341"/>
      <c r="AA214" s="341"/>
      <c r="AB214" s="341"/>
      <c r="AC214" s="341"/>
      <c r="AD214" s="341"/>
      <c r="AE214" s="341"/>
      <c r="AF214" s="341"/>
      <c r="AG214" s="341"/>
      <c r="AH214" s="341"/>
      <c r="AI214" s="341"/>
      <c r="AJ214" s="341"/>
      <c r="AK214" s="341"/>
      <c r="AL214" s="341"/>
      <c r="AM214" s="341"/>
      <c r="AN214" s="341"/>
      <c r="AO214" s="341"/>
      <c r="AP214" s="341"/>
      <c r="AQ214" s="341"/>
      <c r="AR214" s="341"/>
      <c r="AS214" s="341"/>
      <c r="AT214" s="341"/>
      <c r="AU214" s="341"/>
      <c r="AV214" s="341"/>
      <c r="AW214" s="341"/>
      <c r="AX214" s="341"/>
      <c r="AY214" s="341"/>
      <c r="AZ214" s="341"/>
      <c r="BB214" s="321"/>
      <c r="BZ214" s="341"/>
      <c r="CA214" s="341"/>
      <c r="CB214" s="341"/>
      <c r="CC214" s="341"/>
      <c r="CD214" s="341"/>
      <c r="CE214" s="341"/>
      <c r="CF214" s="341"/>
      <c r="CG214" s="341"/>
      <c r="CH214" s="341"/>
      <c r="CI214" s="341"/>
      <c r="CJ214" s="341"/>
      <c r="CK214" s="341"/>
      <c r="CL214" s="341"/>
      <c r="CM214" s="341"/>
      <c r="CN214" s="341"/>
      <c r="CO214" s="341"/>
      <c r="CP214" s="341"/>
      <c r="CQ214" s="341"/>
      <c r="CR214" s="341"/>
      <c r="CS214" s="341"/>
      <c r="CT214" s="341"/>
      <c r="CU214" s="341"/>
      <c r="CV214" s="341"/>
      <c r="CW214" s="341"/>
      <c r="CX214" s="341"/>
      <c r="CY214" s="341"/>
      <c r="CZ214" s="341"/>
    </row>
    <row r="215" s="298" customFormat="true" ht="15" customHeight="true" x14ac:dyDescent="0.2">
      <c r="A215" s="331" t="s">
        <v>133</v>
      </c>
      <c r="B215" s="351" t="str">
        <f>A1025</f>
        <v>DHS03</v>
      </c>
      <c r="Z215" s="341"/>
      <c r="AA215" s="341"/>
      <c r="AB215" s="341"/>
      <c r="AC215" s="341"/>
      <c r="AD215" s="341"/>
      <c r="AE215" s="341"/>
      <c r="AF215" s="341"/>
      <c r="AG215" s="341"/>
      <c r="AH215" s="341"/>
      <c r="AI215" s="341"/>
      <c r="AJ215" s="341"/>
      <c r="AK215" s="341"/>
      <c r="AL215" s="341"/>
      <c r="AM215" s="341"/>
      <c r="AN215" s="341"/>
      <c r="AO215" s="341"/>
      <c r="AP215" s="341"/>
      <c r="AQ215" s="341"/>
      <c r="AR215" s="341"/>
      <c r="AS215" s="341"/>
      <c r="AT215" s="341"/>
      <c r="AU215" s="341"/>
      <c r="AV215" s="341"/>
      <c r="AW215" s="341"/>
      <c r="AX215" s="341"/>
      <c r="AY215" s="341"/>
      <c r="AZ215" s="341"/>
      <c r="BB215" s="321"/>
      <c r="BZ215" s="341"/>
      <c r="CA215" s="341"/>
      <c r="CB215" s="341"/>
      <c r="CC215" s="341"/>
      <c r="CD215" s="341"/>
      <c r="CE215" s="341"/>
      <c r="CF215" s="341"/>
      <c r="CG215" s="341"/>
      <c r="CH215" s="341"/>
      <c r="CI215" s="341"/>
      <c r="CJ215" s="341"/>
      <c r="CK215" s="341"/>
      <c r="CL215" s="341"/>
      <c r="CM215" s="341"/>
      <c r="CN215" s="341"/>
      <c r="CO215" s="341"/>
      <c r="CP215" s="341"/>
      <c r="CQ215" s="341"/>
      <c r="CR215" s="341"/>
      <c r="CS215" s="341"/>
      <c r="CT215" s="341"/>
      <c r="CU215" s="341"/>
      <c r="CV215" s="341"/>
      <c r="CW215" s="341"/>
      <c r="CX215" s="341"/>
      <c r="CY215" s="341"/>
      <c r="CZ215" s="341"/>
    </row>
    <row r="216" s="298" customFormat="true" ht="15" customHeight="true" x14ac:dyDescent="0.2">
      <c r="A216" s="178"/>
      <c r="B216" s="180"/>
      <c r="Z216" s="341"/>
      <c r="AA216" s="341"/>
      <c r="AB216" s="341"/>
      <c r="AC216" s="341"/>
      <c r="AD216" s="341"/>
      <c r="AE216" s="341"/>
      <c r="AF216" s="341"/>
      <c r="AG216" s="341"/>
      <c r="AH216" s="341"/>
      <c r="AI216" s="341"/>
      <c r="AJ216" s="341"/>
      <c r="AK216" s="341"/>
      <c r="AL216" s="341"/>
      <c r="AM216" s="341"/>
      <c r="AN216" s="341"/>
      <c r="AO216" s="341"/>
      <c r="AP216" s="341"/>
      <c r="AQ216" s="341"/>
      <c r="AR216" s="341"/>
      <c r="AS216" s="341"/>
      <c r="AT216" s="341"/>
      <c r="AU216" s="341"/>
      <c r="AV216" s="341"/>
      <c r="AW216" s="341"/>
      <c r="AX216" s="341"/>
      <c r="AY216" s="341"/>
      <c r="AZ216" s="341"/>
      <c r="BB216" s="321"/>
      <c r="BZ216" s="341"/>
      <c r="CA216" s="341"/>
      <c r="CB216" s="341"/>
      <c r="CC216" s="341"/>
      <c r="CD216" s="341"/>
      <c r="CE216" s="341"/>
      <c r="CF216" s="341"/>
      <c r="CG216" s="341"/>
      <c r="CH216" s="341"/>
      <c r="CI216" s="341"/>
      <c r="CJ216" s="341"/>
      <c r="CK216" s="341"/>
      <c r="CL216" s="341"/>
      <c r="CM216" s="341"/>
      <c r="CN216" s="341"/>
      <c r="CO216" s="341"/>
      <c r="CP216" s="341"/>
      <c r="CQ216" s="341"/>
      <c r="CR216" s="341"/>
      <c r="CS216" s="341"/>
      <c r="CT216" s="341"/>
      <c r="CU216" s="341"/>
      <c r="CV216" s="341"/>
      <c r="CW216" s="341"/>
      <c r="CX216" s="341"/>
      <c r="CY216" s="341"/>
      <c r="CZ216" s="341"/>
    </row>
    <row r="217" s="298" customFormat="true" ht="15" customHeight="true" x14ac:dyDescent="0.2">
      <c r="A217" s="178"/>
      <c r="B217" s="179"/>
      <c r="Z217" s="341"/>
      <c r="AA217" s="341"/>
      <c r="AB217" s="341"/>
      <c r="AC217" s="341"/>
      <c r="AD217" s="341"/>
      <c r="AE217" s="341"/>
      <c r="AF217" s="341"/>
      <c r="AG217" s="341"/>
      <c r="AH217" s="341"/>
      <c r="AI217" s="341"/>
      <c r="AJ217" s="341"/>
      <c r="AK217" s="341"/>
      <c r="AL217" s="341"/>
      <c r="AM217" s="341"/>
      <c r="AN217" s="341"/>
      <c r="AO217" s="341"/>
      <c r="AP217" s="341"/>
      <c r="AQ217" s="341"/>
      <c r="AR217" s="341"/>
      <c r="AS217" s="341"/>
      <c r="AT217" s="341"/>
      <c r="AU217" s="341"/>
      <c r="AV217" s="341"/>
      <c r="AW217" s="341"/>
      <c r="AX217" s="341"/>
      <c r="AY217" s="341"/>
      <c r="AZ217" s="341"/>
      <c r="BB217" s="321"/>
      <c r="BZ217" s="341"/>
      <c r="CA217" s="341"/>
      <c r="CB217" s="341"/>
      <c r="CC217" s="341"/>
      <c r="CD217" s="341"/>
      <c r="CE217" s="341"/>
      <c r="CF217" s="341"/>
      <c r="CG217" s="341"/>
      <c r="CH217" s="341"/>
      <c r="CI217" s="341"/>
      <c r="CJ217" s="341"/>
      <c r="CK217" s="341"/>
      <c r="CL217" s="341"/>
      <c r="CM217" s="341"/>
      <c r="CN217" s="341"/>
      <c r="CO217" s="341"/>
      <c r="CP217" s="341"/>
      <c r="CQ217" s="341"/>
      <c r="CR217" s="341"/>
      <c r="CS217" s="341"/>
      <c r="CT217" s="341"/>
      <c r="CU217" s="341"/>
      <c r="CV217" s="341"/>
      <c r="CW217" s="341"/>
      <c r="CX217" s="341"/>
      <c r="CY217" s="341"/>
      <c r="CZ217" s="341"/>
    </row>
    <row r="218" s="298" customFormat="true" ht="18" customHeight="true" x14ac:dyDescent="0.2">
      <c r="A218" s="178"/>
      <c r="B218" s="180"/>
      <c r="Z218" s="341"/>
      <c r="AA218" s="341"/>
      <c r="AB218" s="341"/>
      <c r="AC218" s="341"/>
      <c r="AD218" s="341"/>
      <c r="AE218" s="341"/>
      <c r="AF218" s="341"/>
      <c r="AG218" s="341"/>
      <c r="AH218" s="341"/>
      <c r="AI218" s="341"/>
      <c r="AJ218" s="341"/>
      <c r="AK218" s="341"/>
      <c r="AL218" s="341"/>
      <c r="AM218" s="341"/>
      <c r="AN218" s="341"/>
      <c r="AO218" s="341"/>
      <c r="AP218" s="341"/>
      <c r="AQ218" s="341"/>
      <c r="AR218" s="341"/>
      <c r="AS218" s="341"/>
      <c r="AT218" s="341"/>
      <c r="AU218" s="341"/>
      <c r="AV218" s="341"/>
      <c r="AW218" s="341"/>
      <c r="AX218" s="341"/>
      <c r="AY218" s="341"/>
      <c r="AZ218" s="341"/>
      <c r="BB218" s="321"/>
      <c r="BZ218" s="341"/>
      <c r="CA218" s="341"/>
      <c r="CB218" s="341"/>
      <c r="CC218" s="341"/>
      <c r="CD218" s="341"/>
      <c r="CE218" s="341"/>
      <c r="CF218" s="341"/>
      <c r="CG218" s="341"/>
      <c r="CH218" s="341"/>
      <c r="CI218" s="341"/>
      <c r="CJ218" s="341"/>
      <c r="CK218" s="341"/>
      <c r="CL218" s="341"/>
      <c r="CM218" s="341"/>
      <c r="CN218" s="341"/>
      <c r="CO218" s="341"/>
      <c r="CP218" s="341"/>
      <c r="CQ218" s="341"/>
      <c r="CR218" s="341"/>
      <c r="CS218" s="341"/>
      <c r="CT218" s="341"/>
      <c r="CU218" s="341"/>
      <c r="CV218" s="341"/>
      <c r="CW218" s="341"/>
      <c r="CX218" s="341"/>
      <c r="CY218" s="341"/>
      <c r="CZ218" s="341"/>
    </row>
    <row r="219" s="298" customFormat="true" ht="18" customHeight="true" x14ac:dyDescent="0.2">
      <c r="A219" s="177"/>
      <c r="B219" s="176"/>
      <c r="Z219" s="341"/>
      <c r="AA219" s="341"/>
      <c r="AB219" s="341"/>
      <c r="AC219" s="341"/>
      <c r="AD219" s="341"/>
      <c r="AE219" s="341"/>
      <c r="AF219" s="341"/>
      <c r="AG219" s="341"/>
      <c r="AH219" s="341"/>
      <c r="AI219" s="341"/>
      <c r="AJ219" s="341"/>
      <c r="AK219" s="341"/>
      <c r="AL219" s="341"/>
      <c r="AM219" s="341"/>
      <c r="AN219" s="341"/>
      <c r="AO219" s="341"/>
      <c r="AP219" s="341"/>
      <c r="AQ219" s="341"/>
      <c r="AR219" s="341"/>
      <c r="AS219" s="341"/>
      <c r="AT219" s="341"/>
      <c r="AU219" s="341"/>
      <c r="AV219" s="341"/>
      <c r="AW219" s="341"/>
      <c r="AX219" s="341"/>
      <c r="AY219" s="341"/>
      <c r="AZ219" s="341"/>
      <c r="BB219" s="321"/>
      <c r="BZ219" s="341"/>
      <c r="CA219" s="341"/>
      <c r="CB219" s="341"/>
      <c r="CC219" s="341"/>
      <c r="CD219" s="341"/>
      <c r="CE219" s="341"/>
      <c r="CF219" s="341"/>
      <c r="CG219" s="341"/>
      <c r="CH219" s="341"/>
      <c r="CI219" s="341"/>
      <c r="CJ219" s="341"/>
      <c r="CK219" s="341"/>
      <c r="CL219" s="341"/>
      <c r="CM219" s="341"/>
      <c r="CN219" s="341"/>
      <c r="CO219" s="341"/>
      <c r="CP219" s="341"/>
      <c r="CQ219" s="341"/>
      <c r="CR219" s="341"/>
      <c r="CS219" s="341"/>
      <c r="CT219" s="341"/>
      <c r="CU219" s="341"/>
      <c r="CV219" s="341"/>
      <c r="CW219" s="341"/>
      <c r="CX219" s="341"/>
      <c r="CY219" s="341"/>
      <c r="CZ219" s="341"/>
    </row>
    <row r="220" s="322" customFormat="true" ht="15" customHeight="true" x14ac:dyDescent="0.2">
      <c r="A220" s="301" t="s">
        <v>86</v>
      </c>
      <c r="B220" s="336"/>
      <c r="C220" s="1002" t="s">
        <v>114</v>
      </c>
      <c r="D220" s="1003"/>
      <c r="E220" s="1003"/>
      <c r="F220" s="1003"/>
      <c r="G220" s="1004"/>
      <c r="H220" s="1005" t="s">
        <v>38</v>
      </c>
      <c r="I220" s="996"/>
      <c r="J220" s="996"/>
      <c r="K220" s="996"/>
      <c r="L220" s="998"/>
      <c r="M220" s="986" t="s">
        <v>37</v>
      </c>
      <c r="N220" s="987"/>
      <c r="O220" s="987"/>
      <c r="P220" s="987"/>
      <c r="Q220" s="988"/>
      <c r="R220" s="15" t="s">
        <v>137</v>
      </c>
      <c r="S220" s="401"/>
      <c r="T220" s="401"/>
      <c r="U220" s="401"/>
      <c r="V220" s="401"/>
      <c r="W220" s="401"/>
      <c r="X220" s="401"/>
      <c r="Y220" s="401"/>
      <c r="Z220" s="411"/>
      <c r="AA220" s="411"/>
      <c r="AB220" s="411"/>
      <c r="AC220" s="411"/>
      <c r="AD220" s="411"/>
      <c r="AE220" s="411"/>
      <c r="AF220" s="411"/>
      <c r="AG220" s="411"/>
      <c r="AH220" s="411"/>
      <c r="AI220" s="411"/>
      <c r="AJ220" s="411"/>
      <c r="AK220" s="411"/>
      <c r="AL220" s="411"/>
      <c r="AM220" s="411"/>
      <c r="AN220" s="411"/>
      <c r="AO220" s="411"/>
      <c r="AP220" s="411"/>
      <c r="AQ220" s="411"/>
      <c r="AR220" s="411"/>
      <c r="AS220" s="411"/>
      <c r="AT220" s="411"/>
      <c r="AU220" s="411"/>
      <c r="AV220" s="411"/>
      <c r="AW220" s="411"/>
      <c r="AX220" s="411"/>
      <c r="AY220" s="411"/>
      <c r="AZ220" s="187"/>
      <c r="BA220" s="347" t="s">
        <v>128</v>
      </c>
      <c r="BB220" s="301" t="s">
        <v>86</v>
      </c>
      <c r="BC220" s="986" t="s">
        <v>114</v>
      </c>
      <c r="BD220" s="987"/>
      <c r="BE220" s="987"/>
      <c r="BF220" s="987"/>
      <c r="BG220" s="993"/>
      <c r="BH220" s="986" t="s">
        <v>38</v>
      </c>
      <c r="BI220" s="987"/>
      <c r="BJ220" s="987"/>
      <c r="BK220" s="987"/>
      <c r="BL220" s="993"/>
      <c r="BM220" s="986" t="s">
        <v>37</v>
      </c>
      <c r="BN220" s="987"/>
      <c r="BO220" s="987"/>
      <c r="BP220" s="987"/>
      <c r="BQ220" s="988"/>
      <c r="BR220" s="14" t="s">
        <v>137</v>
      </c>
      <c r="BS220" s="401"/>
      <c r="BT220" s="401"/>
      <c r="BU220" s="401"/>
      <c r="BV220" s="401"/>
      <c r="BW220" s="401"/>
      <c r="BX220" s="401"/>
      <c r="BY220" s="401"/>
      <c r="BZ220" s="345"/>
      <c r="CA220" s="345"/>
      <c r="CB220" s="345"/>
      <c r="CC220" s="345"/>
      <c r="CD220" s="345"/>
      <c r="CE220" s="345"/>
      <c r="CF220" s="345"/>
      <c r="CG220" s="345"/>
      <c r="CH220" s="345"/>
      <c r="CI220" s="345"/>
      <c r="CJ220" s="345"/>
      <c r="CK220" s="345"/>
      <c r="CL220" s="345"/>
      <c r="CM220" s="345"/>
      <c r="CN220" s="345"/>
      <c r="CO220" s="345"/>
      <c r="CP220" s="345"/>
      <c r="CQ220" s="345"/>
      <c r="CR220" s="345"/>
      <c r="CS220" s="345"/>
      <c r="CT220" s="345"/>
      <c r="CU220" s="345"/>
      <c r="CV220" s="345"/>
      <c r="CW220" s="345"/>
      <c r="CX220" s="345"/>
      <c r="CY220" s="345"/>
      <c r="CZ220" s="345"/>
    </row>
    <row r="221" s="322" customFormat="true" ht="24" x14ac:dyDescent="0.2">
      <c r="A221" s="335" t="s">
        <v>87</v>
      </c>
      <c r="B221" s="370"/>
      <c r="C221" s="393" t="s">
        <v>0</v>
      </c>
      <c r="D221" s="550" t="s">
        <v>1</v>
      </c>
      <c r="E221" s="550" t="s">
        <v>2</v>
      </c>
      <c r="F221" s="550" t="s">
        <v>3</v>
      </c>
      <c r="G221" s="551" t="s">
        <v>4</v>
      </c>
      <c r="H221" s="375" t="s">
        <v>0</v>
      </c>
      <c r="I221" s="553" t="s">
        <v>1</v>
      </c>
      <c r="J221" s="553" t="s">
        <v>2</v>
      </c>
      <c r="K221" s="553" t="s">
        <v>3</v>
      </c>
      <c r="L221" s="554" t="s">
        <v>4</v>
      </c>
      <c r="M221" s="376" t="s">
        <v>0</v>
      </c>
      <c r="N221" s="553" t="s">
        <v>1</v>
      </c>
      <c r="O221" s="553" t="s">
        <v>2</v>
      </c>
      <c r="P221" s="553" t="s">
        <v>3</v>
      </c>
      <c r="Q221" s="548" t="s">
        <v>4</v>
      </c>
      <c r="R221" s="375" t="s">
        <v>247</v>
      </c>
      <c r="S221" s="553" t="s">
        <v>248</v>
      </c>
      <c r="T221" s="553" t="s">
        <v>249</v>
      </c>
      <c r="U221" s="553" t="s">
        <v>250</v>
      </c>
      <c r="V221" s="553" t="s">
        <v>251</v>
      </c>
      <c r="W221" s="553" t="s">
        <v>252</v>
      </c>
      <c r="X221" s="553" t="s">
        <v>253</v>
      </c>
      <c r="Y221" s="554" t="s">
        <v>254</v>
      </c>
      <c r="Z221" s="411"/>
      <c r="AA221" s="411"/>
      <c r="AB221" s="411"/>
      <c r="AC221" s="411"/>
      <c r="AD221" s="411"/>
      <c r="AE221" s="411"/>
      <c r="AF221" s="411"/>
      <c r="AG221" s="411"/>
      <c r="AH221" s="411"/>
      <c r="AI221" s="411"/>
      <c r="AJ221" s="411"/>
      <c r="AK221" s="411"/>
      <c r="AL221" s="411"/>
      <c r="AM221" s="411"/>
      <c r="AN221" s="411"/>
      <c r="AO221" s="411"/>
      <c r="AP221" s="411"/>
      <c r="AQ221" s="411"/>
      <c r="AR221" s="411"/>
      <c r="AS221" s="411"/>
      <c r="AT221" s="411"/>
      <c r="AU221" s="411"/>
      <c r="AV221" s="411"/>
      <c r="AW221" s="411"/>
      <c r="AX221" s="411"/>
      <c r="AY221" s="411"/>
      <c r="AZ221" s="187"/>
      <c r="BA221" s="335" t="s">
        <v>117</v>
      </c>
      <c r="BB221" s="334"/>
      <c r="BC221" s="422" t="s">
        <v>0</v>
      </c>
      <c r="BD221" s="525" t="s">
        <v>1</v>
      </c>
      <c r="BE221" s="525" t="s">
        <v>2</v>
      </c>
      <c r="BF221" s="525" t="s">
        <v>3</v>
      </c>
      <c r="BG221" s="423" t="s">
        <v>4</v>
      </c>
      <c r="BH221" s="422" t="s">
        <v>0</v>
      </c>
      <c r="BI221" s="525" t="s">
        <v>1</v>
      </c>
      <c r="BJ221" s="525" t="s">
        <v>2</v>
      </c>
      <c r="BK221" s="525" t="s">
        <v>3</v>
      </c>
      <c r="BL221" s="423" t="s">
        <v>4</v>
      </c>
      <c r="BM221" s="422" t="s">
        <v>0</v>
      </c>
      <c r="BN221" s="525" t="s">
        <v>1</v>
      </c>
      <c r="BO221" s="525" t="s">
        <v>2</v>
      </c>
      <c r="BP221" s="525" t="s">
        <v>3</v>
      </c>
      <c r="BQ221" s="423" t="s">
        <v>4</v>
      </c>
      <c r="BR221" s="422" t="s">
        <v>247</v>
      </c>
      <c r="BS221" s="525" t="s">
        <v>248</v>
      </c>
      <c r="BT221" s="525" t="s">
        <v>249</v>
      </c>
      <c r="BU221" s="525" t="s">
        <v>250</v>
      </c>
      <c r="BV221" s="525" t="s">
        <v>251</v>
      </c>
      <c r="BW221" s="525" t="s">
        <v>252</v>
      </c>
      <c r="BX221" s="525" t="s">
        <v>253</v>
      </c>
      <c r="BY221" s="526" t="s">
        <v>254</v>
      </c>
      <c r="BZ221" s="185"/>
      <c r="CA221" s="185"/>
      <c r="CB221" s="185"/>
      <c r="CC221" s="185"/>
      <c r="CD221" s="185"/>
      <c r="CE221" s="185"/>
      <c r="CF221" s="185"/>
      <c r="CG221" s="185"/>
      <c r="CH221" s="185"/>
      <c r="CI221" s="185"/>
      <c r="CJ221" s="185"/>
      <c r="CK221" s="185"/>
      <c r="CL221" s="185"/>
      <c r="CM221" s="185"/>
      <c r="CN221" s="185"/>
      <c r="CO221" s="185"/>
      <c r="CP221" s="185"/>
      <c r="CQ221" s="185"/>
      <c r="CR221" s="185"/>
      <c r="CS221" s="185"/>
      <c r="CT221" s="185"/>
      <c r="CU221" s="185"/>
      <c r="CV221" s="185"/>
      <c r="CW221" s="185"/>
      <c r="CX221" s="185"/>
      <c r="CY221" s="185"/>
      <c r="CZ221" s="185"/>
    </row>
    <row r="222" s="322" customFormat="true" ht="15" customHeight="true" x14ac:dyDescent="0.2">
      <c r="A222" s="1000" t="s">
        <v>36</v>
      </c>
      <c r="B222" s="372" t="s">
        <v>15</v>
      </c>
      <c r="C222" s="74" t="s">
        <v>35</v>
      </c>
      <c r="D222" s="71" t="s">
        <v>35</v>
      </c>
      <c r="E222" s="71" t="s">
        <v>35</v>
      </c>
      <c r="F222" s="71" t="s">
        <v>35</v>
      </c>
      <c r="G222" s="68" t="s">
        <v>35</v>
      </c>
      <c r="H222" s="65" t="s">
        <v>35</v>
      </c>
      <c r="I222" s="71" t="s">
        <v>35</v>
      </c>
      <c r="J222" s="71" t="s">
        <v>35</v>
      </c>
      <c r="K222" s="71" t="s">
        <v>35</v>
      </c>
      <c r="L222" s="62" t="s">
        <v>35</v>
      </c>
      <c r="M222" s="74" t="s">
        <v>35</v>
      </c>
      <c r="N222" s="71" t="s">
        <v>35</v>
      </c>
      <c r="O222" s="71" t="s">
        <v>35</v>
      </c>
      <c r="P222" s="71" t="s">
        <v>35</v>
      </c>
      <c r="Q222" s="68" t="s">
        <v>35</v>
      </c>
      <c r="R222" s="65" t="s">
        <v>35</v>
      </c>
      <c r="S222" s="71" t="s">
        <v>35</v>
      </c>
      <c r="T222" s="71" t="s">
        <v>35</v>
      </c>
      <c r="U222" s="71" t="s">
        <v>35</v>
      </c>
      <c r="V222" s="71" t="s">
        <v>35</v>
      </c>
      <c r="W222" s="71" t="s">
        <v>35</v>
      </c>
      <c r="X222" s="71" t="s">
        <v>35</v>
      </c>
      <c r="Y222" s="62" t="s">
        <v>35</v>
      </c>
      <c r="Z222" s="411"/>
      <c r="AA222" s="411"/>
      <c r="AB222" s="411"/>
      <c r="AC222" s="411"/>
      <c r="AD222" s="411"/>
      <c r="AE222" s="411"/>
      <c r="AF222" s="411"/>
      <c r="AG222" s="411"/>
      <c r="AH222" s="411"/>
      <c r="AI222" s="411"/>
      <c r="AJ222" s="411"/>
      <c r="AK222" s="411"/>
      <c r="AL222" s="411"/>
      <c r="AM222" s="411"/>
      <c r="AN222" s="411"/>
      <c r="AO222" s="411"/>
      <c r="AP222" s="411"/>
      <c r="AQ222" s="411"/>
      <c r="AR222" s="411"/>
      <c r="AS222" s="411"/>
      <c r="AT222" s="411"/>
      <c r="AU222" s="411"/>
      <c r="AV222" s="411"/>
      <c r="AW222" s="411"/>
      <c r="AX222" s="411"/>
      <c r="AY222" s="411"/>
      <c r="AZ222" s="187"/>
      <c r="BA222" s="992" t="s">
        <v>36</v>
      </c>
      <c r="BB222" s="559" t="s">
        <v>15</v>
      </c>
      <c r="BC222" s="61" t="s">
        <v>35</v>
      </c>
      <c r="BD222" s="57" t="s">
        <v>35</v>
      </c>
      <c r="BE222" s="57" t="s">
        <v>35</v>
      </c>
      <c r="BF222" s="57" t="s">
        <v>35</v>
      </c>
      <c r="BG222" s="52" t="s">
        <v>35</v>
      </c>
      <c r="BH222" s="61" t="s">
        <v>35</v>
      </c>
      <c r="BI222" s="57" t="s">
        <v>35</v>
      </c>
      <c r="BJ222" s="57" t="s">
        <v>35</v>
      </c>
      <c r="BK222" s="57" t="s">
        <v>35</v>
      </c>
      <c r="BL222" s="52" t="s">
        <v>35</v>
      </c>
      <c r="BM222" s="61" t="s">
        <v>35</v>
      </c>
      <c r="BN222" s="57" t="s">
        <v>35</v>
      </c>
      <c r="BO222" s="57" t="s">
        <v>35</v>
      </c>
      <c r="BP222" s="57" t="s">
        <v>35</v>
      </c>
      <c r="BQ222" s="52" t="s">
        <v>35</v>
      </c>
      <c r="BR222" s="61" t="s">
        <v>35</v>
      </c>
      <c r="BS222" s="57" t="s">
        <v>35</v>
      </c>
      <c r="BT222" s="57" t="s">
        <v>35</v>
      </c>
      <c r="BU222" s="57" t="s">
        <v>35</v>
      </c>
      <c r="BV222" s="57" t="s">
        <v>35</v>
      </c>
      <c r="BW222" s="57" t="s">
        <v>35</v>
      </c>
      <c r="BX222" s="57" t="s">
        <v>35</v>
      </c>
      <c r="BY222" s="46" t="s">
        <v>35</v>
      </c>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322" customFormat="true" ht="15" customHeight="true" x14ac:dyDescent="0.2">
      <c r="A223" s="999"/>
      <c r="B223" s="373" t="s">
        <v>16</v>
      </c>
      <c r="C223" s="76" t="s">
        <v>35</v>
      </c>
      <c r="D223" s="73" t="s">
        <v>35</v>
      </c>
      <c r="E223" s="73" t="s">
        <v>35</v>
      </c>
      <c r="F223" s="73" t="s">
        <v>35</v>
      </c>
      <c r="G223" s="70" t="s">
        <v>35</v>
      </c>
      <c r="H223" s="67" t="s">
        <v>35</v>
      </c>
      <c r="I223" s="73" t="s">
        <v>35</v>
      </c>
      <c r="J223" s="73" t="s">
        <v>35</v>
      </c>
      <c r="K223" s="73" t="s">
        <v>35</v>
      </c>
      <c r="L223" s="64" t="s">
        <v>35</v>
      </c>
      <c r="M223" s="76" t="s">
        <v>35</v>
      </c>
      <c r="N223" s="73" t="s">
        <v>35</v>
      </c>
      <c r="O223" s="73" t="s">
        <v>35</v>
      </c>
      <c r="P223" s="73" t="s">
        <v>35</v>
      </c>
      <c r="Q223" s="70" t="s">
        <v>35</v>
      </c>
      <c r="R223" s="67" t="s">
        <v>35</v>
      </c>
      <c r="S223" s="73" t="s">
        <v>35</v>
      </c>
      <c r="T223" s="73" t="s">
        <v>35</v>
      </c>
      <c r="U223" s="73" t="s">
        <v>35</v>
      </c>
      <c r="V223" s="73" t="s">
        <v>35</v>
      </c>
      <c r="W223" s="73" t="s">
        <v>35</v>
      </c>
      <c r="X223" s="73" t="s">
        <v>35</v>
      </c>
      <c r="Y223" s="64" t="s">
        <v>35</v>
      </c>
      <c r="Z223" s="411"/>
      <c r="AA223" s="411"/>
      <c r="AB223" s="411"/>
      <c r="AC223" s="411"/>
      <c r="AD223" s="411"/>
      <c r="AE223" s="411"/>
      <c r="AF223" s="411"/>
      <c r="AG223" s="411"/>
      <c r="AH223" s="411"/>
      <c r="AI223" s="411"/>
      <c r="AJ223" s="411"/>
      <c r="AK223" s="411"/>
      <c r="AL223" s="411"/>
      <c r="AM223" s="411"/>
      <c r="AN223" s="411"/>
      <c r="AO223" s="411"/>
      <c r="AP223" s="411"/>
      <c r="AQ223" s="411"/>
      <c r="AR223" s="411"/>
      <c r="AS223" s="411"/>
      <c r="AT223" s="411"/>
      <c r="AU223" s="411"/>
      <c r="AV223" s="411"/>
      <c r="AW223" s="411"/>
      <c r="AX223" s="411"/>
      <c r="AY223" s="411"/>
      <c r="AZ223" s="187"/>
      <c r="BA223" s="990"/>
      <c r="BB223" s="557" t="s">
        <v>16</v>
      </c>
      <c r="BC223" s="60" t="s">
        <v>35</v>
      </c>
      <c r="BD223" s="56" t="s">
        <v>35</v>
      </c>
      <c r="BE223" s="56" t="s">
        <v>35</v>
      </c>
      <c r="BF223" s="56" t="s">
        <v>35</v>
      </c>
      <c r="BG223" s="51" t="s">
        <v>35</v>
      </c>
      <c r="BH223" s="60" t="s">
        <v>35</v>
      </c>
      <c r="BI223" s="56" t="s">
        <v>35</v>
      </c>
      <c r="BJ223" s="56" t="s">
        <v>35</v>
      </c>
      <c r="BK223" s="56" t="s">
        <v>35</v>
      </c>
      <c r="BL223" s="51" t="s">
        <v>35</v>
      </c>
      <c r="BM223" s="60" t="s">
        <v>35</v>
      </c>
      <c r="BN223" s="56" t="s">
        <v>35</v>
      </c>
      <c r="BO223" s="56" t="s">
        <v>35</v>
      </c>
      <c r="BP223" s="56" t="s">
        <v>35</v>
      </c>
      <c r="BQ223" s="51" t="s">
        <v>35</v>
      </c>
      <c r="BR223" s="60" t="s">
        <v>35</v>
      </c>
      <c r="BS223" s="56" t="s">
        <v>35</v>
      </c>
      <c r="BT223" s="56" t="s">
        <v>35</v>
      </c>
      <c r="BU223" s="56" t="s">
        <v>35</v>
      </c>
      <c r="BV223" s="56" t="s">
        <v>35</v>
      </c>
      <c r="BW223" s="56" t="s">
        <v>35</v>
      </c>
      <c r="BX223" s="56" t="s">
        <v>35</v>
      </c>
      <c r="BY223" s="45" t="s">
        <v>35</v>
      </c>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322" customFormat="true" ht="15" customHeight="true" x14ac:dyDescent="0.2">
      <c r="A224" s="1001"/>
      <c r="B224" s="374" t="s">
        <v>20</v>
      </c>
      <c r="C224" s="76" t="s">
        <v>35</v>
      </c>
      <c r="D224" s="73" t="s">
        <v>35</v>
      </c>
      <c r="E224" s="73" t="s">
        <v>35</v>
      </c>
      <c r="F224" s="73" t="s">
        <v>35</v>
      </c>
      <c r="G224" s="70" t="s">
        <v>35</v>
      </c>
      <c r="H224" s="67" t="s">
        <v>35</v>
      </c>
      <c r="I224" s="73" t="s">
        <v>35</v>
      </c>
      <c r="J224" s="73" t="s">
        <v>35</v>
      </c>
      <c r="K224" s="73" t="s">
        <v>35</v>
      </c>
      <c r="L224" s="64" t="s">
        <v>35</v>
      </c>
      <c r="M224" s="76" t="s">
        <v>35</v>
      </c>
      <c r="N224" s="73" t="s">
        <v>35</v>
      </c>
      <c r="O224" s="73" t="s">
        <v>35</v>
      </c>
      <c r="P224" s="73" t="s">
        <v>35</v>
      </c>
      <c r="Q224" s="70" t="s">
        <v>35</v>
      </c>
      <c r="R224" s="67" t="s">
        <v>35</v>
      </c>
      <c r="S224" s="73" t="s">
        <v>35</v>
      </c>
      <c r="T224" s="73" t="s">
        <v>35</v>
      </c>
      <c r="U224" s="73" t="s">
        <v>35</v>
      </c>
      <c r="V224" s="73" t="s">
        <v>35</v>
      </c>
      <c r="W224" s="73" t="s">
        <v>35</v>
      </c>
      <c r="X224" s="73" t="s">
        <v>35</v>
      </c>
      <c r="Y224" s="64" t="s">
        <v>35</v>
      </c>
      <c r="Z224" s="411"/>
      <c r="AA224" s="411"/>
      <c r="AB224" s="411"/>
      <c r="AC224" s="411"/>
      <c r="AD224" s="411"/>
      <c r="AE224" s="411"/>
      <c r="AF224" s="411"/>
      <c r="AG224" s="411"/>
      <c r="AH224" s="411"/>
      <c r="AI224" s="411"/>
      <c r="AJ224" s="411"/>
      <c r="AK224" s="411"/>
      <c r="AL224" s="411"/>
      <c r="AM224" s="411"/>
      <c r="AN224" s="411"/>
      <c r="AO224" s="411"/>
      <c r="AP224" s="411"/>
      <c r="AQ224" s="411"/>
      <c r="AR224" s="411"/>
      <c r="AS224" s="411"/>
      <c r="AT224" s="411"/>
      <c r="AU224" s="411"/>
      <c r="AV224" s="411"/>
      <c r="AW224" s="411"/>
      <c r="AX224" s="411"/>
      <c r="AY224" s="411"/>
      <c r="AZ224" s="187"/>
      <c r="BA224" s="990"/>
      <c r="BB224" s="557" t="s">
        <v>20</v>
      </c>
      <c r="BC224" s="60" t="s">
        <v>35</v>
      </c>
      <c r="BD224" s="56" t="s">
        <v>35</v>
      </c>
      <c r="BE224" s="56" t="s">
        <v>35</v>
      </c>
      <c r="BF224" s="56" t="s">
        <v>35</v>
      </c>
      <c r="BG224" s="51" t="s">
        <v>35</v>
      </c>
      <c r="BH224" s="60" t="s">
        <v>35</v>
      </c>
      <c r="BI224" s="56" t="s">
        <v>35</v>
      </c>
      <c r="BJ224" s="56" t="s">
        <v>35</v>
      </c>
      <c r="BK224" s="56" t="s">
        <v>35</v>
      </c>
      <c r="BL224" s="51" t="s">
        <v>35</v>
      </c>
      <c r="BM224" s="60" t="s">
        <v>35</v>
      </c>
      <c r="BN224" s="56" t="s">
        <v>35</v>
      </c>
      <c r="BO224" s="56" t="s">
        <v>35</v>
      </c>
      <c r="BP224" s="56" t="s">
        <v>35</v>
      </c>
      <c r="BQ224" s="51" t="s">
        <v>35</v>
      </c>
      <c r="BR224" s="60" t="s">
        <v>35</v>
      </c>
      <c r="BS224" s="56" t="s">
        <v>35</v>
      </c>
      <c r="BT224" s="56" t="s">
        <v>35</v>
      </c>
      <c r="BU224" s="56" t="s">
        <v>35</v>
      </c>
      <c r="BV224" s="56" t="s">
        <v>35</v>
      </c>
      <c r="BW224" s="56" t="s">
        <v>35</v>
      </c>
      <c r="BX224" s="56" t="s">
        <v>35</v>
      </c>
      <c r="BY224" s="45" t="s">
        <v>35</v>
      </c>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322" customFormat="true" ht="15" customHeight="true" x14ac:dyDescent="0.2">
      <c r="A225" s="1000" t="s">
        <v>270</v>
      </c>
      <c r="B225" s="372" t="s">
        <v>271</v>
      </c>
      <c r="C225" s="76" t="s">
        <v>35</v>
      </c>
      <c r="D225" s="73" t="s">
        <v>35</v>
      </c>
      <c r="E225" s="73" t="s">
        <v>35</v>
      </c>
      <c r="F225" s="73" t="s">
        <v>35</v>
      </c>
      <c r="G225" s="70" t="s">
        <v>35</v>
      </c>
      <c r="H225" s="67" t="s">
        <v>35</v>
      </c>
      <c r="I225" s="73" t="s">
        <v>35</v>
      </c>
      <c r="J225" s="73" t="s">
        <v>35</v>
      </c>
      <c r="K225" s="73" t="s">
        <v>35</v>
      </c>
      <c r="L225" s="64" t="s">
        <v>35</v>
      </c>
      <c r="M225" s="76" t="s">
        <v>35</v>
      </c>
      <c r="N225" s="73" t="s">
        <v>35</v>
      </c>
      <c r="O225" s="73" t="s">
        <v>35</v>
      </c>
      <c r="P225" s="73" t="s">
        <v>35</v>
      </c>
      <c r="Q225" s="70" t="s">
        <v>35</v>
      </c>
      <c r="R225" s="67" t="s">
        <v>35</v>
      </c>
      <c r="S225" s="73" t="s">
        <v>35</v>
      </c>
      <c r="T225" s="73" t="s">
        <v>35</v>
      </c>
      <c r="U225" s="73" t="s">
        <v>35</v>
      </c>
      <c r="V225" s="73" t="s">
        <v>35</v>
      </c>
      <c r="W225" s="73" t="s">
        <v>35</v>
      </c>
      <c r="X225" s="73" t="s">
        <v>35</v>
      </c>
      <c r="Y225" s="64" t="s">
        <v>35</v>
      </c>
      <c r="Z225" s="411"/>
      <c r="AA225" s="411"/>
      <c r="AB225" s="411"/>
      <c r="AC225" s="411"/>
      <c r="AD225" s="411"/>
      <c r="AE225" s="411"/>
      <c r="AF225" s="411"/>
      <c r="AG225" s="411"/>
      <c r="AH225" s="411"/>
      <c r="AI225" s="411"/>
      <c r="AJ225" s="411"/>
      <c r="AK225" s="411"/>
      <c r="AL225" s="411"/>
      <c r="AM225" s="411"/>
      <c r="AN225" s="411"/>
      <c r="AO225" s="411"/>
      <c r="AP225" s="411"/>
      <c r="AQ225" s="411"/>
      <c r="AR225" s="411"/>
      <c r="AS225" s="411"/>
      <c r="AT225" s="411"/>
      <c r="AU225" s="411"/>
      <c r="AV225" s="411"/>
      <c r="AW225" s="411"/>
      <c r="AX225" s="411"/>
      <c r="AY225" s="411"/>
      <c r="AZ225" s="187"/>
      <c r="BA225" s="990" t="s">
        <v>70</v>
      </c>
      <c r="BB225" s="557" t="s">
        <v>71</v>
      </c>
      <c r="BC225" s="60" t="s">
        <v>35</v>
      </c>
      <c r="BD225" s="56" t="s">
        <v>35</v>
      </c>
      <c r="BE225" s="56" t="s">
        <v>35</v>
      </c>
      <c r="BF225" s="56" t="s">
        <v>35</v>
      </c>
      <c r="BG225" s="51" t="s">
        <v>35</v>
      </c>
      <c r="BH225" s="60" t="s">
        <v>35</v>
      </c>
      <c r="BI225" s="56" t="s">
        <v>35</v>
      </c>
      <c r="BJ225" s="56" t="s">
        <v>35</v>
      </c>
      <c r="BK225" s="56" t="s">
        <v>35</v>
      </c>
      <c r="BL225" s="51" t="s">
        <v>35</v>
      </c>
      <c r="BM225" s="60" t="s">
        <v>35</v>
      </c>
      <c r="BN225" s="56" t="s">
        <v>35</v>
      </c>
      <c r="BO225" s="56" t="s">
        <v>35</v>
      </c>
      <c r="BP225" s="56" t="s">
        <v>35</v>
      </c>
      <c r="BQ225" s="51" t="s">
        <v>35</v>
      </c>
      <c r="BR225" s="60" t="s">
        <v>35</v>
      </c>
      <c r="BS225" s="56" t="s">
        <v>35</v>
      </c>
      <c r="BT225" s="56" t="s">
        <v>35</v>
      </c>
      <c r="BU225" s="56" t="s">
        <v>35</v>
      </c>
      <c r="BV225" s="56" t="s">
        <v>35</v>
      </c>
      <c r="BW225" s="56" t="s">
        <v>35</v>
      </c>
      <c r="BX225" s="56" t="s">
        <v>35</v>
      </c>
      <c r="BY225" s="45" t="s">
        <v>35</v>
      </c>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322" customFormat="true" ht="15" customHeight="true" x14ac:dyDescent="0.2">
      <c r="A226" s="999"/>
      <c r="B226" s="373" t="s">
        <v>272</v>
      </c>
      <c r="C226" s="76" t="s">
        <v>35</v>
      </c>
      <c r="D226" s="73" t="s">
        <v>35</v>
      </c>
      <c r="E226" s="73" t="s">
        <v>35</v>
      </c>
      <c r="F226" s="73" t="s">
        <v>35</v>
      </c>
      <c r="G226" s="70" t="s">
        <v>35</v>
      </c>
      <c r="H226" s="67" t="s">
        <v>35</v>
      </c>
      <c r="I226" s="73" t="s">
        <v>35</v>
      </c>
      <c r="J226" s="73" t="s">
        <v>35</v>
      </c>
      <c r="K226" s="73" t="s">
        <v>35</v>
      </c>
      <c r="L226" s="64" t="s">
        <v>35</v>
      </c>
      <c r="M226" s="76" t="s">
        <v>35</v>
      </c>
      <c r="N226" s="73" t="s">
        <v>35</v>
      </c>
      <c r="O226" s="73" t="s">
        <v>35</v>
      </c>
      <c r="P226" s="73" t="s">
        <v>35</v>
      </c>
      <c r="Q226" s="70" t="s">
        <v>35</v>
      </c>
      <c r="R226" s="67" t="s">
        <v>35</v>
      </c>
      <c r="S226" s="73" t="s">
        <v>35</v>
      </c>
      <c r="T226" s="73" t="s">
        <v>35</v>
      </c>
      <c r="U226" s="73" t="s">
        <v>35</v>
      </c>
      <c r="V226" s="73" t="s">
        <v>35</v>
      </c>
      <c r="W226" s="73" t="s">
        <v>35</v>
      </c>
      <c r="X226" s="73" t="s">
        <v>35</v>
      </c>
      <c r="Y226" s="64" t="s">
        <v>35</v>
      </c>
      <c r="Z226" s="411"/>
      <c r="AA226" s="411"/>
      <c r="AB226" s="411"/>
      <c r="AC226" s="411"/>
      <c r="AD226" s="411"/>
      <c r="AE226" s="411"/>
      <c r="AF226" s="411"/>
      <c r="AG226" s="411"/>
      <c r="AH226" s="411"/>
      <c r="AI226" s="411"/>
      <c r="AJ226" s="411"/>
      <c r="AK226" s="411"/>
      <c r="AL226" s="411"/>
      <c r="AM226" s="411"/>
      <c r="AN226" s="411"/>
      <c r="AO226" s="411"/>
      <c r="AP226" s="411"/>
      <c r="AQ226" s="411"/>
      <c r="AR226" s="411"/>
      <c r="AS226" s="411"/>
      <c r="AT226" s="411"/>
      <c r="AU226" s="411"/>
      <c r="AV226" s="411"/>
      <c r="AW226" s="411"/>
      <c r="AX226" s="411"/>
      <c r="AY226" s="411"/>
      <c r="AZ226" s="187"/>
      <c r="BA226" s="990"/>
      <c r="BB226" s="557" t="s">
        <v>72</v>
      </c>
      <c r="BC226" s="60" t="s">
        <v>35</v>
      </c>
      <c r="BD226" s="56" t="s">
        <v>35</v>
      </c>
      <c r="BE226" s="56" t="s">
        <v>35</v>
      </c>
      <c r="BF226" s="56" t="s">
        <v>35</v>
      </c>
      <c r="BG226" s="51" t="s">
        <v>35</v>
      </c>
      <c r="BH226" s="60" t="s">
        <v>35</v>
      </c>
      <c r="BI226" s="56" t="s">
        <v>35</v>
      </c>
      <c r="BJ226" s="56" t="s">
        <v>35</v>
      </c>
      <c r="BK226" s="56" t="s">
        <v>35</v>
      </c>
      <c r="BL226" s="51" t="s">
        <v>35</v>
      </c>
      <c r="BM226" s="60" t="s">
        <v>35</v>
      </c>
      <c r="BN226" s="56" t="s">
        <v>35</v>
      </c>
      <c r="BO226" s="56" t="s">
        <v>35</v>
      </c>
      <c r="BP226" s="56" t="s">
        <v>35</v>
      </c>
      <c r="BQ226" s="51" t="s">
        <v>35</v>
      </c>
      <c r="BR226" s="60" t="s">
        <v>35</v>
      </c>
      <c r="BS226" s="56" t="s">
        <v>35</v>
      </c>
      <c r="BT226" s="56" t="s">
        <v>35</v>
      </c>
      <c r="BU226" s="56" t="s">
        <v>35</v>
      </c>
      <c r="BV226" s="56" t="s">
        <v>35</v>
      </c>
      <c r="BW226" s="56" t="s">
        <v>35</v>
      </c>
      <c r="BX226" s="56" t="s">
        <v>35</v>
      </c>
      <c r="BY226" s="45" t="s">
        <v>35</v>
      </c>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322" customFormat="true" ht="15" customHeight="true" x14ac:dyDescent="0.2">
      <c r="A227" s="171"/>
      <c r="B227" s="140"/>
      <c r="C227" s="40"/>
      <c r="D227" s="161"/>
      <c r="E227" s="161"/>
      <c r="F227" s="161"/>
      <c r="G227" s="150"/>
      <c r="H227" s="39"/>
      <c r="I227" s="161"/>
      <c r="J227" s="161"/>
      <c r="K227" s="161"/>
      <c r="L227" s="156"/>
      <c r="M227" s="40"/>
      <c r="N227" s="161"/>
      <c r="O227" s="161"/>
      <c r="P227" s="161"/>
      <c r="Q227" s="150"/>
      <c r="R227" s="39"/>
      <c r="S227" s="161"/>
      <c r="T227" s="161"/>
      <c r="U227" s="161"/>
      <c r="V227" s="161"/>
      <c r="W227" s="161"/>
      <c r="X227" s="161"/>
      <c r="Y227" s="156"/>
      <c r="Z227" s="411"/>
      <c r="AA227" s="411"/>
      <c r="AB227" s="411"/>
      <c r="AC227" s="411"/>
      <c r="AD227" s="411"/>
      <c r="AE227" s="411"/>
      <c r="AF227" s="411"/>
      <c r="AG227" s="411"/>
      <c r="AH227" s="411"/>
      <c r="AI227" s="411"/>
      <c r="AJ227" s="411"/>
      <c r="AK227" s="411"/>
      <c r="AL227" s="411"/>
      <c r="AM227" s="411"/>
      <c r="AN227" s="411"/>
      <c r="AO227" s="411"/>
      <c r="AP227" s="411"/>
      <c r="AQ227" s="411"/>
      <c r="AR227" s="411"/>
      <c r="AS227" s="411"/>
      <c r="AT227" s="411"/>
      <c r="AU227" s="411"/>
      <c r="AV227" s="411"/>
      <c r="AW227" s="411"/>
      <c r="AX227" s="411"/>
      <c r="AY227" s="411"/>
      <c r="AZ227" s="187"/>
      <c r="BA227" s="990" t="s">
        <v>94</v>
      </c>
      <c r="BB227" s="557" t="s">
        <v>61</v>
      </c>
      <c r="BC227" s="60" t="s">
        <v>35</v>
      </c>
      <c r="BD227" s="56" t="s">
        <v>35</v>
      </c>
      <c r="BE227" s="56" t="s">
        <v>35</v>
      </c>
      <c r="BF227" s="56" t="s">
        <v>35</v>
      </c>
      <c r="BG227" s="51" t="s">
        <v>35</v>
      </c>
      <c r="BH227" s="60" t="s">
        <v>35</v>
      </c>
      <c r="BI227" s="56" t="s">
        <v>35</v>
      </c>
      <c r="BJ227" s="56" t="s">
        <v>35</v>
      </c>
      <c r="BK227" s="56" t="s">
        <v>35</v>
      </c>
      <c r="BL227" s="51" t="s">
        <v>35</v>
      </c>
      <c r="BM227" s="60" t="s">
        <v>35</v>
      </c>
      <c r="BN227" s="56" t="s">
        <v>35</v>
      </c>
      <c r="BO227" s="56" t="s">
        <v>35</v>
      </c>
      <c r="BP227" s="56" t="s">
        <v>35</v>
      </c>
      <c r="BQ227" s="51" t="s">
        <v>35</v>
      </c>
      <c r="BR227" s="60" t="s">
        <v>35</v>
      </c>
      <c r="BS227" s="56" t="s">
        <v>35</v>
      </c>
      <c r="BT227" s="56" t="s">
        <v>35</v>
      </c>
      <c r="BU227" s="56" t="s">
        <v>35</v>
      </c>
      <c r="BV227" s="56" t="s">
        <v>35</v>
      </c>
      <c r="BW227" s="56" t="s">
        <v>35</v>
      </c>
      <c r="BX227" s="56" t="s">
        <v>35</v>
      </c>
      <c r="BY227" s="45" t="s">
        <v>35</v>
      </c>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322" customFormat="true" ht="15" customHeight="true" x14ac:dyDescent="0.2">
      <c r="A228" s="147"/>
      <c r="B228" s="141"/>
      <c r="C228" s="159"/>
      <c r="D228" s="158"/>
      <c r="E228" s="158"/>
      <c r="F228" s="158"/>
      <c r="G228" s="148"/>
      <c r="H228" s="151"/>
      <c r="I228" s="158"/>
      <c r="J228" s="158"/>
      <c r="K228" s="158"/>
      <c r="L228" s="154"/>
      <c r="M228" s="159"/>
      <c r="N228" s="158"/>
      <c r="O228" s="158"/>
      <c r="P228" s="158"/>
      <c r="Q228" s="148"/>
      <c r="R228" s="151"/>
      <c r="S228" s="158"/>
      <c r="T228" s="158"/>
      <c r="U228" s="158"/>
      <c r="V228" s="158"/>
      <c r="W228" s="158"/>
      <c r="X228" s="158"/>
      <c r="Y228" s="154"/>
      <c r="Z228" s="411"/>
      <c r="AA228" s="411"/>
      <c r="AB228" s="411"/>
      <c r="AC228" s="411"/>
      <c r="AD228" s="411"/>
      <c r="AE228" s="411"/>
      <c r="AF228" s="411"/>
      <c r="AG228" s="411"/>
      <c r="AH228" s="411"/>
      <c r="AI228" s="411"/>
      <c r="AJ228" s="411"/>
      <c r="AK228" s="411"/>
      <c r="AL228" s="411"/>
      <c r="AM228" s="411"/>
      <c r="AN228" s="411"/>
      <c r="AO228" s="411"/>
      <c r="AP228" s="411"/>
      <c r="AQ228" s="411"/>
      <c r="AR228" s="411"/>
      <c r="AS228" s="411"/>
      <c r="AT228" s="411"/>
      <c r="AU228" s="411"/>
      <c r="AV228" s="411"/>
      <c r="AW228" s="411"/>
      <c r="AX228" s="411"/>
      <c r="AY228" s="411"/>
      <c r="AZ228" s="187"/>
      <c r="BA228" s="990"/>
      <c r="BB228" s="557" t="s">
        <v>91</v>
      </c>
      <c r="BC228" s="60" t="s">
        <v>35</v>
      </c>
      <c r="BD228" s="56" t="s">
        <v>35</v>
      </c>
      <c r="BE228" s="56" t="s">
        <v>35</v>
      </c>
      <c r="BF228" s="56" t="s">
        <v>35</v>
      </c>
      <c r="BG228" s="51" t="s">
        <v>35</v>
      </c>
      <c r="BH228" s="60" t="s">
        <v>35</v>
      </c>
      <c r="BI228" s="56" t="s">
        <v>35</v>
      </c>
      <c r="BJ228" s="56" t="s">
        <v>35</v>
      </c>
      <c r="BK228" s="56" t="s">
        <v>35</v>
      </c>
      <c r="BL228" s="51" t="s">
        <v>35</v>
      </c>
      <c r="BM228" s="60" t="s">
        <v>35</v>
      </c>
      <c r="BN228" s="56" t="s">
        <v>35</v>
      </c>
      <c r="BO228" s="56" t="s">
        <v>35</v>
      </c>
      <c r="BP228" s="56" t="s">
        <v>35</v>
      </c>
      <c r="BQ228" s="51" t="s">
        <v>35</v>
      </c>
      <c r="BR228" s="60" t="s">
        <v>35</v>
      </c>
      <c r="BS228" s="56" t="s">
        <v>35</v>
      </c>
      <c r="BT228" s="56" t="s">
        <v>35</v>
      </c>
      <c r="BU228" s="56" t="s">
        <v>35</v>
      </c>
      <c r="BV228" s="56" t="s">
        <v>35</v>
      </c>
      <c r="BW228" s="56" t="s">
        <v>35</v>
      </c>
      <c r="BX228" s="56" t="s">
        <v>35</v>
      </c>
      <c r="BY228" s="45" t="s">
        <v>35</v>
      </c>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322" customFormat="true" ht="15" customHeight="true" x14ac:dyDescent="0.2">
      <c r="A229" s="147"/>
      <c r="B229" s="141"/>
      <c r="C229" s="159"/>
      <c r="D229" s="158"/>
      <c r="E229" s="158"/>
      <c r="F229" s="158"/>
      <c r="G229" s="148"/>
      <c r="H229" s="151"/>
      <c r="I229" s="158"/>
      <c r="J229" s="158"/>
      <c r="K229" s="158"/>
      <c r="L229" s="154"/>
      <c r="M229" s="159"/>
      <c r="N229" s="158"/>
      <c r="O229" s="158"/>
      <c r="P229" s="158"/>
      <c r="Q229" s="148"/>
      <c r="R229" s="151"/>
      <c r="S229" s="158"/>
      <c r="T229" s="158"/>
      <c r="U229" s="158"/>
      <c r="V229" s="158"/>
      <c r="W229" s="158"/>
      <c r="X229" s="158"/>
      <c r="Y229" s="154"/>
      <c r="Z229" s="411"/>
      <c r="AA229" s="411"/>
      <c r="AB229" s="411"/>
      <c r="AC229" s="411"/>
      <c r="AD229" s="411"/>
      <c r="AE229" s="411"/>
      <c r="AF229" s="411"/>
      <c r="AG229" s="411"/>
      <c r="AH229" s="411"/>
      <c r="AI229" s="411"/>
      <c r="AJ229" s="411"/>
      <c r="AK229" s="411"/>
      <c r="AL229" s="411"/>
      <c r="AM229" s="411"/>
      <c r="AN229" s="411"/>
      <c r="AO229" s="411"/>
      <c r="AP229" s="411"/>
      <c r="AQ229" s="411"/>
      <c r="AR229" s="411"/>
      <c r="AS229" s="411"/>
      <c r="AT229" s="411"/>
      <c r="AU229" s="411"/>
      <c r="AV229" s="411"/>
      <c r="AW229" s="411"/>
      <c r="AX229" s="411"/>
      <c r="AY229" s="411"/>
      <c r="AZ229" s="187"/>
      <c r="BA229" s="990"/>
      <c r="BB229" s="557" t="s">
        <v>92</v>
      </c>
      <c r="BC229" s="60" t="s">
        <v>35</v>
      </c>
      <c r="BD229" s="56" t="s">
        <v>35</v>
      </c>
      <c r="BE229" s="56" t="s">
        <v>35</v>
      </c>
      <c r="BF229" s="56" t="s">
        <v>35</v>
      </c>
      <c r="BG229" s="51" t="s">
        <v>35</v>
      </c>
      <c r="BH229" s="60" t="s">
        <v>35</v>
      </c>
      <c r="BI229" s="56" t="s">
        <v>35</v>
      </c>
      <c r="BJ229" s="56" t="s">
        <v>35</v>
      </c>
      <c r="BK229" s="56" t="s">
        <v>35</v>
      </c>
      <c r="BL229" s="51" t="s">
        <v>35</v>
      </c>
      <c r="BM229" s="60" t="s">
        <v>35</v>
      </c>
      <c r="BN229" s="56" t="s">
        <v>35</v>
      </c>
      <c r="BO229" s="56" t="s">
        <v>35</v>
      </c>
      <c r="BP229" s="56" t="s">
        <v>35</v>
      </c>
      <c r="BQ229" s="51" t="s">
        <v>35</v>
      </c>
      <c r="BR229" s="60" t="s">
        <v>35</v>
      </c>
      <c r="BS229" s="56" t="s">
        <v>35</v>
      </c>
      <c r="BT229" s="56" t="s">
        <v>35</v>
      </c>
      <c r="BU229" s="56" t="s">
        <v>35</v>
      </c>
      <c r="BV229" s="56" t="s">
        <v>35</v>
      </c>
      <c r="BW229" s="56" t="s">
        <v>35</v>
      </c>
      <c r="BX229" s="56" t="s">
        <v>35</v>
      </c>
      <c r="BY229" s="45" t="s">
        <v>35</v>
      </c>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322" customFormat="true" ht="15" customHeight="true" x14ac:dyDescent="0.2">
      <c r="A230" s="147"/>
      <c r="B230" s="141"/>
      <c r="C230" s="112"/>
      <c r="D230" s="111"/>
      <c r="E230" s="111"/>
      <c r="F230" s="111"/>
      <c r="G230" s="110"/>
      <c r="H230" s="109"/>
      <c r="I230" s="111"/>
      <c r="J230" s="111"/>
      <c r="K230" s="111"/>
      <c r="L230" s="108"/>
      <c r="M230" s="112"/>
      <c r="N230" s="111"/>
      <c r="O230" s="111"/>
      <c r="P230" s="111"/>
      <c r="Q230" s="110"/>
      <c r="R230" s="109"/>
      <c r="S230" s="111"/>
      <c r="T230" s="111"/>
      <c r="U230" s="111"/>
      <c r="V230" s="111"/>
      <c r="W230" s="111"/>
      <c r="X230" s="111"/>
      <c r="Y230" s="108"/>
      <c r="Z230" s="411"/>
      <c r="AA230" s="411"/>
      <c r="AB230" s="411"/>
      <c r="AC230" s="411"/>
      <c r="AD230" s="411"/>
      <c r="AE230" s="411"/>
      <c r="AF230" s="411"/>
      <c r="AG230" s="411"/>
      <c r="AH230" s="411"/>
      <c r="AI230" s="411"/>
      <c r="AJ230" s="411"/>
      <c r="AK230" s="411"/>
      <c r="AL230" s="411"/>
      <c r="AM230" s="411"/>
      <c r="AN230" s="411"/>
      <c r="AO230" s="411"/>
      <c r="AP230" s="411"/>
      <c r="AQ230" s="411"/>
      <c r="AR230" s="411"/>
      <c r="AS230" s="411"/>
      <c r="AT230" s="411"/>
      <c r="AU230" s="411"/>
      <c r="AV230" s="411"/>
      <c r="AW230" s="411"/>
      <c r="AX230" s="411"/>
      <c r="AY230" s="411"/>
      <c r="AZ230" s="187"/>
      <c r="BA230" s="990"/>
      <c r="BB230" s="557" t="s">
        <v>93</v>
      </c>
      <c r="BC230" s="60" t="s">
        <v>35</v>
      </c>
      <c r="BD230" s="56" t="s">
        <v>35</v>
      </c>
      <c r="BE230" s="56" t="s">
        <v>35</v>
      </c>
      <c r="BF230" s="56" t="s">
        <v>35</v>
      </c>
      <c r="BG230" s="51" t="s">
        <v>35</v>
      </c>
      <c r="BH230" s="60" t="s">
        <v>35</v>
      </c>
      <c r="BI230" s="56" t="s">
        <v>35</v>
      </c>
      <c r="BJ230" s="56" t="s">
        <v>35</v>
      </c>
      <c r="BK230" s="56" t="s">
        <v>35</v>
      </c>
      <c r="BL230" s="51" t="s">
        <v>35</v>
      </c>
      <c r="BM230" s="60" t="s">
        <v>35</v>
      </c>
      <c r="BN230" s="56" t="s">
        <v>35</v>
      </c>
      <c r="BO230" s="56" t="s">
        <v>35</v>
      </c>
      <c r="BP230" s="56" t="s">
        <v>35</v>
      </c>
      <c r="BQ230" s="51" t="s">
        <v>35</v>
      </c>
      <c r="BR230" s="60" t="s">
        <v>35</v>
      </c>
      <c r="BS230" s="56" t="s">
        <v>35</v>
      </c>
      <c r="BT230" s="56" t="s">
        <v>35</v>
      </c>
      <c r="BU230" s="56" t="s">
        <v>35</v>
      </c>
      <c r="BV230" s="56" t="s">
        <v>35</v>
      </c>
      <c r="BW230" s="56" t="s">
        <v>35</v>
      </c>
      <c r="BX230" s="56" t="s">
        <v>35</v>
      </c>
      <c r="BY230" s="45" t="s">
        <v>35</v>
      </c>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322" customFormat="true" ht="15" customHeight="true" x14ac:dyDescent="0.2">
      <c r="A231" s="147"/>
      <c r="B231" s="141"/>
      <c r="C231" s="112"/>
      <c r="D231" s="111"/>
      <c r="E231" s="111"/>
      <c r="F231" s="111"/>
      <c r="G231" s="110"/>
      <c r="H231" s="109"/>
      <c r="I231" s="111"/>
      <c r="J231" s="111"/>
      <c r="K231" s="111"/>
      <c r="L231" s="108"/>
      <c r="M231" s="112"/>
      <c r="N231" s="111"/>
      <c r="O231" s="111"/>
      <c r="P231" s="111"/>
      <c r="Q231" s="110"/>
      <c r="R231" s="109"/>
      <c r="S231" s="111"/>
      <c r="T231" s="111"/>
      <c r="U231" s="111"/>
      <c r="V231" s="111"/>
      <c r="W231" s="111"/>
      <c r="X231" s="111"/>
      <c r="Y231" s="108"/>
      <c r="Z231" s="411"/>
      <c r="AA231" s="411"/>
      <c r="AB231" s="411"/>
      <c r="AC231" s="411"/>
      <c r="AD231" s="411"/>
      <c r="AE231" s="411"/>
      <c r="AF231" s="411"/>
      <c r="AG231" s="411"/>
      <c r="AH231" s="411"/>
      <c r="AI231" s="411"/>
      <c r="AJ231" s="411"/>
      <c r="AK231" s="411"/>
      <c r="AL231" s="411"/>
      <c r="AM231" s="411"/>
      <c r="AN231" s="411"/>
      <c r="AO231" s="411"/>
      <c r="AP231" s="411"/>
      <c r="AQ231" s="411"/>
      <c r="AR231" s="411"/>
      <c r="AS231" s="411"/>
      <c r="AT231" s="411"/>
      <c r="AU231" s="411"/>
      <c r="AV231" s="411"/>
      <c r="AW231" s="411"/>
      <c r="AX231" s="411"/>
      <c r="AY231" s="411"/>
      <c r="AZ231" s="187"/>
      <c r="BA231" s="990" t="s">
        <v>270</v>
      </c>
      <c r="BB231" s="557" t="s">
        <v>271</v>
      </c>
      <c r="BC231" s="60" t="s">
        <v>35</v>
      </c>
      <c r="BD231" s="56" t="s">
        <v>35</v>
      </c>
      <c r="BE231" s="56" t="s">
        <v>35</v>
      </c>
      <c r="BF231" s="56" t="s">
        <v>35</v>
      </c>
      <c r="BG231" s="51" t="s">
        <v>35</v>
      </c>
      <c r="BH231" s="60" t="s">
        <v>35</v>
      </c>
      <c r="BI231" s="56" t="s">
        <v>35</v>
      </c>
      <c r="BJ231" s="56" t="s">
        <v>35</v>
      </c>
      <c r="BK231" s="56" t="s">
        <v>35</v>
      </c>
      <c r="BL231" s="51" t="s">
        <v>35</v>
      </c>
      <c r="BM231" s="60" t="s">
        <v>35</v>
      </c>
      <c r="BN231" s="56" t="s">
        <v>35</v>
      </c>
      <c r="BO231" s="56" t="s">
        <v>35</v>
      </c>
      <c r="BP231" s="56" t="s">
        <v>35</v>
      </c>
      <c r="BQ231" s="51" t="s">
        <v>35</v>
      </c>
      <c r="BR231" s="60" t="s">
        <v>35</v>
      </c>
      <c r="BS231" s="56" t="s">
        <v>35</v>
      </c>
      <c r="BT231" s="56" t="s">
        <v>35</v>
      </c>
      <c r="BU231" s="56" t="s">
        <v>35</v>
      </c>
      <c r="BV231" s="56" t="s">
        <v>35</v>
      </c>
      <c r="BW231" s="56" t="s">
        <v>35</v>
      </c>
      <c r="BX231" s="56" t="s">
        <v>35</v>
      </c>
      <c r="BY231" s="45" t="s">
        <v>35</v>
      </c>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322" customFormat="true" ht="15" customHeight="true" x14ac:dyDescent="0.2">
      <c r="A232" s="147"/>
      <c r="B232" s="141"/>
      <c r="C232" s="112"/>
      <c r="D232" s="111"/>
      <c r="E232" s="111"/>
      <c r="F232" s="111"/>
      <c r="G232" s="110"/>
      <c r="H232" s="109"/>
      <c r="I232" s="111"/>
      <c r="J232" s="111"/>
      <c r="K232" s="111"/>
      <c r="L232" s="108"/>
      <c r="M232" s="112"/>
      <c r="N232" s="111"/>
      <c r="O232" s="111"/>
      <c r="P232" s="111"/>
      <c r="Q232" s="110"/>
      <c r="R232" s="109"/>
      <c r="S232" s="111"/>
      <c r="T232" s="111"/>
      <c r="U232" s="111"/>
      <c r="V232" s="111"/>
      <c r="W232" s="111"/>
      <c r="X232" s="111"/>
      <c r="Y232" s="108"/>
      <c r="Z232" s="411"/>
      <c r="AA232" s="411"/>
      <c r="AB232" s="411"/>
      <c r="AC232" s="411"/>
      <c r="AD232" s="411"/>
      <c r="AE232" s="411"/>
      <c r="AF232" s="411"/>
      <c r="AG232" s="411"/>
      <c r="AH232" s="411"/>
      <c r="AI232" s="411"/>
      <c r="AJ232" s="411"/>
      <c r="AK232" s="411"/>
      <c r="AL232" s="411"/>
      <c r="AM232" s="411"/>
      <c r="AN232" s="411"/>
      <c r="AO232" s="411"/>
      <c r="AP232" s="411"/>
      <c r="AQ232" s="411"/>
      <c r="AR232" s="411"/>
      <c r="AS232" s="411"/>
      <c r="AT232" s="411"/>
      <c r="AU232" s="411"/>
      <c r="AV232" s="411"/>
      <c r="AW232" s="411"/>
      <c r="AX232" s="411"/>
      <c r="AY232" s="411"/>
      <c r="AZ232" s="187"/>
      <c r="BA232" s="990"/>
      <c r="BB232" s="557" t="s">
        <v>272</v>
      </c>
      <c r="BC232" s="60" t="s">
        <v>35</v>
      </c>
      <c r="BD232" s="56" t="s">
        <v>35</v>
      </c>
      <c r="BE232" s="56" t="s">
        <v>35</v>
      </c>
      <c r="BF232" s="56" t="s">
        <v>35</v>
      </c>
      <c r="BG232" s="51" t="s">
        <v>35</v>
      </c>
      <c r="BH232" s="60" t="s">
        <v>35</v>
      </c>
      <c r="BI232" s="56" t="s">
        <v>35</v>
      </c>
      <c r="BJ232" s="56" t="s">
        <v>35</v>
      </c>
      <c r="BK232" s="56" t="s">
        <v>35</v>
      </c>
      <c r="BL232" s="51" t="s">
        <v>35</v>
      </c>
      <c r="BM232" s="60" t="s">
        <v>35</v>
      </c>
      <c r="BN232" s="56" t="s">
        <v>35</v>
      </c>
      <c r="BO232" s="56" t="s">
        <v>35</v>
      </c>
      <c r="BP232" s="56" t="s">
        <v>35</v>
      </c>
      <c r="BQ232" s="51" t="s">
        <v>35</v>
      </c>
      <c r="BR232" s="60" t="s">
        <v>35</v>
      </c>
      <c r="BS232" s="56" t="s">
        <v>35</v>
      </c>
      <c r="BT232" s="56" t="s">
        <v>35</v>
      </c>
      <c r="BU232" s="56" t="s">
        <v>35</v>
      </c>
      <c r="BV232" s="56" t="s">
        <v>35</v>
      </c>
      <c r="BW232" s="56" t="s">
        <v>35</v>
      </c>
      <c r="BX232" s="56" t="s">
        <v>35</v>
      </c>
      <c r="BY232" s="45" t="s">
        <v>35</v>
      </c>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322" customFormat="true" ht="15" customHeight="true" x14ac:dyDescent="0.2">
      <c r="A233" s="147"/>
      <c r="B233" s="141"/>
      <c r="C233" s="112"/>
      <c r="D233" s="111"/>
      <c r="E233" s="111"/>
      <c r="F233" s="111"/>
      <c r="G233" s="110"/>
      <c r="H233" s="109"/>
      <c r="I233" s="111"/>
      <c r="J233" s="111"/>
      <c r="K233" s="111"/>
      <c r="L233" s="108"/>
      <c r="M233" s="112"/>
      <c r="N233" s="111"/>
      <c r="O233" s="111"/>
      <c r="P233" s="111"/>
      <c r="Q233" s="110"/>
      <c r="R233" s="109"/>
      <c r="S233" s="111"/>
      <c r="T233" s="111"/>
      <c r="U233" s="111"/>
      <c r="V233" s="111"/>
      <c r="W233" s="111"/>
      <c r="X233" s="111"/>
      <c r="Y233" s="108"/>
      <c r="Z233" s="411"/>
      <c r="AA233" s="411"/>
      <c r="AB233" s="411"/>
      <c r="AC233" s="411"/>
      <c r="AD233" s="411"/>
      <c r="AE233" s="411"/>
      <c r="AF233" s="411"/>
      <c r="AG233" s="411"/>
      <c r="AH233" s="411"/>
      <c r="AI233" s="411"/>
      <c r="AJ233" s="411"/>
      <c r="AK233" s="411"/>
      <c r="AL233" s="411"/>
      <c r="AM233" s="411"/>
      <c r="AN233" s="411"/>
      <c r="AO233" s="411"/>
      <c r="AP233" s="411"/>
      <c r="AQ233" s="411"/>
      <c r="AR233" s="411"/>
      <c r="AS233" s="411"/>
      <c r="AT233" s="411"/>
      <c r="AU233" s="411"/>
      <c r="AV233" s="411"/>
      <c r="AW233" s="411"/>
      <c r="AX233" s="411"/>
      <c r="AY233" s="411"/>
      <c r="AZ233" s="187"/>
      <c r="BA233" s="994"/>
      <c r="BB233" s="557" t="s">
        <v>174</v>
      </c>
      <c r="BC233" s="60" t="s">
        <v>35</v>
      </c>
      <c r="BD233" s="56" t="s">
        <v>35</v>
      </c>
      <c r="BE233" s="56" t="s">
        <v>35</v>
      </c>
      <c r="BF233" s="56" t="s">
        <v>35</v>
      </c>
      <c r="BG233" s="51" t="s">
        <v>35</v>
      </c>
      <c r="BH233" s="60" t="s">
        <v>35</v>
      </c>
      <c r="BI233" s="56" t="s">
        <v>35</v>
      </c>
      <c r="BJ233" s="56" t="s">
        <v>35</v>
      </c>
      <c r="BK233" s="56" t="s">
        <v>35</v>
      </c>
      <c r="BL233" s="51" t="s">
        <v>35</v>
      </c>
      <c r="BM233" s="60" t="s">
        <v>35</v>
      </c>
      <c r="BN233" s="56" t="s">
        <v>35</v>
      </c>
      <c r="BO233" s="56" t="s">
        <v>35</v>
      </c>
      <c r="BP233" s="56" t="s">
        <v>35</v>
      </c>
      <c r="BQ233" s="51" t="s">
        <v>35</v>
      </c>
      <c r="BR233" s="60" t="s">
        <v>35</v>
      </c>
      <c r="BS233" s="56" t="s">
        <v>35</v>
      </c>
      <c r="BT233" s="56" t="s">
        <v>35</v>
      </c>
      <c r="BU233" s="56" t="s">
        <v>35</v>
      </c>
      <c r="BV233" s="56" t="s">
        <v>35</v>
      </c>
      <c r="BW233" s="56" t="s">
        <v>35</v>
      </c>
      <c r="BX233" s="56" t="s">
        <v>35</v>
      </c>
      <c r="BY233" s="45" t="s">
        <v>35</v>
      </c>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322" customFormat="true" ht="15" customHeight="true" x14ac:dyDescent="0.2">
      <c r="A234" s="147"/>
      <c r="B234" s="141"/>
      <c r="C234" s="112"/>
      <c r="D234" s="111"/>
      <c r="E234" s="111"/>
      <c r="F234" s="111"/>
      <c r="G234" s="110"/>
      <c r="H234" s="109"/>
      <c r="I234" s="111"/>
      <c r="J234" s="111"/>
      <c r="K234" s="111"/>
      <c r="L234" s="108"/>
      <c r="M234" s="112"/>
      <c r="N234" s="111"/>
      <c r="O234" s="111"/>
      <c r="P234" s="111"/>
      <c r="Q234" s="110"/>
      <c r="R234" s="109"/>
      <c r="S234" s="111"/>
      <c r="T234" s="111"/>
      <c r="U234" s="111"/>
      <c r="V234" s="111"/>
      <c r="W234" s="111"/>
      <c r="X234" s="111"/>
      <c r="Y234" s="108"/>
      <c r="Z234" s="411"/>
      <c r="AA234" s="411"/>
      <c r="AB234" s="411"/>
      <c r="AC234" s="411"/>
      <c r="AD234" s="411"/>
      <c r="AE234" s="411"/>
      <c r="AF234" s="411"/>
      <c r="AG234" s="411"/>
      <c r="AH234" s="411"/>
      <c r="AI234" s="411"/>
      <c r="AJ234" s="411"/>
      <c r="AK234" s="411"/>
      <c r="AL234" s="411"/>
      <c r="AM234" s="411"/>
      <c r="AN234" s="411"/>
      <c r="AO234" s="411"/>
      <c r="AP234" s="411"/>
      <c r="AQ234" s="411"/>
      <c r="AR234" s="411"/>
      <c r="AS234" s="411"/>
      <c r="AT234" s="411"/>
      <c r="AU234" s="411"/>
      <c r="AV234" s="411"/>
      <c r="AW234" s="411"/>
      <c r="AX234" s="411"/>
      <c r="AY234" s="411"/>
      <c r="AZ234" s="187"/>
      <c r="BA234" s="558"/>
      <c r="BB234" s="557"/>
      <c r="BC234" s="415"/>
      <c r="BD234" s="408"/>
      <c r="BE234" s="408"/>
      <c r="BF234" s="408"/>
      <c r="BG234" s="419"/>
      <c r="BH234" s="415"/>
      <c r="BI234" s="408"/>
      <c r="BJ234" s="408"/>
      <c r="BK234" s="408"/>
      <c r="BL234" s="419"/>
      <c r="BM234" s="415"/>
      <c r="BN234" s="408"/>
      <c r="BO234" s="408"/>
      <c r="BP234" s="408"/>
      <c r="BQ234" s="419"/>
      <c r="BR234" s="415"/>
      <c r="BS234" s="408"/>
      <c r="BT234" s="408"/>
      <c r="BU234" s="408"/>
      <c r="BV234" s="408"/>
      <c r="BW234" s="408"/>
      <c r="BX234" s="408"/>
      <c r="BY234" s="409"/>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322" customFormat="true" ht="15" customHeight="true" x14ac:dyDescent="0.2">
      <c r="A235" s="147"/>
      <c r="B235" s="141"/>
      <c r="C235" s="112"/>
      <c r="D235" s="111"/>
      <c r="E235" s="111"/>
      <c r="F235" s="111"/>
      <c r="G235" s="110"/>
      <c r="H235" s="109"/>
      <c r="I235" s="111"/>
      <c r="J235" s="111"/>
      <c r="K235" s="111"/>
      <c r="L235" s="108"/>
      <c r="M235" s="112"/>
      <c r="N235" s="111"/>
      <c r="O235" s="111"/>
      <c r="P235" s="111"/>
      <c r="Q235" s="110"/>
      <c r="R235" s="109"/>
      <c r="S235" s="111"/>
      <c r="T235" s="111"/>
      <c r="U235" s="111"/>
      <c r="V235" s="111"/>
      <c r="W235" s="111"/>
      <c r="X235" s="111"/>
      <c r="Y235" s="108"/>
      <c r="Z235" s="411"/>
      <c r="AA235" s="411"/>
      <c r="AB235" s="411"/>
      <c r="AC235" s="411"/>
      <c r="AD235" s="411"/>
      <c r="AE235" s="411"/>
      <c r="AF235" s="411"/>
      <c r="AG235" s="411"/>
      <c r="AH235" s="411"/>
      <c r="AI235" s="411"/>
      <c r="AJ235" s="411"/>
      <c r="AK235" s="411"/>
      <c r="AL235" s="411"/>
      <c r="AM235" s="411"/>
      <c r="AN235" s="411"/>
      <c r="AO235" s="411"/>
      <c r="AP235" s="411"/>
      <c r="AQ235" s="411"/>
      <c r="AR235" s="411"/>
      <c r="AS235" s="411"/>
      <c r="AT235" s="411"/>
      <c r="AU235" s="411"/>
      <c r="AV235" s="411"/>
      <c r="AW235" s="411"/>
      <c r="AX235" s="411"/>
      <c r="AY235" s="411"/>
      <c r="AZ235" s="187"/>
      <c r="BA235" s="558"/>
      <c r="BB235" s="557"/>
      <c r="BC235" s="415"/>
      <c r="BD235" s="408"/>
      <c r="BE235" s="408"/>
      <c r="BF235" s="408"/>
      <c r="BG235" s="419"/>
      <c r="BH235" s="415"/>
      <c r="BI235" s="408"/>
      <c r="BJ235" s="408"/>
      <c r="BK235" s="408"/>
      <c r="BL235" s="419"/>
      <c r="BM235" s="415"/>
      <c r="BN235" s="408"/>
      <c r="BO235" s="408"/>
      <c r="BP235" s="408"/>
      <c r="BQ235" s="419"/>
      <c r="BR235" s="415"/>
      <c r="BS235" s="408"/>
      <c r="BT235" s="408"/>
      <c r="BU235" s="408"/>
      <c r="BV235" s="408"/>
      <c r="BW235" s="408"/>
      <c r="BX235" s="408"/>
      <c r="BY235" s="409"/>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322" customFormat="true" ht="15" customHeight="true" x14ac:dyDescent="0.2">
      <c r="A236" s="171"/>
      <c r="B236" s="140"/>
      <c r="C236" s="40"/>
      <c r="D236" s="161"/>
      <c r="E236" s="161"/>
      <c r="F236" s="161"/>
      <c r="G236" s="150"/>
      <c r="H236" s="39"/>
      <c r="I236" s="161"/>
      <c r="J236" s="161"/>
      <c r="K236" s="161"/>
      <c r="L236" s="156"/>
      <c r="M236" s="40"/>
      <c r="N236" s="161"/>
      <c r="O236" s="161"/>
      <c r="P236" s="161"/>
      <c r="Q236" s="150"/>
      <c r="R236" s="39"/>
      <c r="S236" s="161"/>
      <c r="T236" s="161"/>
      <c r="U236" s="161"/>
      <c r="V236" s="161"/>
      <c r="W236" s="161"/>
      <c r="X236" s="161"/>
      <c r="Y236" s="156"/>
      <c r="Z236" s="411"/>
      <c r="AA236" s="411"/>
      <c r="AB236" s="411"/>
      <c r="AC236" s="411"/>
      <c r="AD236" s="411"/>
      <c r="AE236" s="411"/>
      <c r="AF236" s="411"/>
      <c r="AG236" s="411"/>
      <c r="AH236" s="411"/>
      <c r="AI236" s="411"/>
      <c r="AJ236" s="411"/>
      <c r="AK236" s="411"/>
      <c r="AL236" s="411"/>
      <c r="AM236" s="411"/>
      <c r="AN236" s="411"/>
      <c r="AO236" s="411"/>
      <c r="AP236" s="411"/>
      <c r="AQ236" s="411"/>
      <c r="AR236" s="411"/>
      <c r="AS236" s="411"/>
      <c r="AT236" s="411"/>
      <c r="AU236" s="411"/>
      <c r="AV236" s="411"/>
      <c r="AW236" s="411"/>
      <c r="AX236" s="411"/>
      <c r="AY236" s="411"/>
      <c r="AZ236" s="187"/>
      <c r="BA236" s="558"/>
      <c r="BB236" s="557"/>
      <c r="BC236" s="415"/>
      <c r="BD236" s="408"/>
      <c r="BE236" s="408"/>
      <c r="BF236" s="408"/>
      <c r="BG236" s="419"/>
      <c r="BH236" s="415"/>
      <c r="BI236" s="408"/>
      <c r="BJ236" s="408"/>
      <c r="BK236" s="408"/>
      <c r="BL236" s="419"/>
      <c r="BM236" s="415"/>
      <c r="BN236" s="408"/>
      <c r="BO236" s="408"/>
      <c r="BP236" s="408"/>
      <c r="BQ236" s="419"/>
      <c r="BR236" s="415"/>
      <c r="BS236" s="408"/>
      <c r="BT236" s="408"/>
      <c r="BU236" s="408"/>
      <c r="BV236" s="408"/>
      <c r="BW236" s="408"/>
      <c r="BX236" s="408"/>
      <c r="BY236" s="409"/>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322" customFormat="true" ht="15" customHeight="true" x14ac:dyDescent="0.2">
      <c r="A237" s="171"/>
      <c r="B237" s="140"/>
      <c r="C237" s="40"/>
      <c r="D237" s="161"/>
      <c r="E237" s="161"/>
      <c r="F237" s="161"/>
      <c r="G237" s="150"/>
      <c r="H237" s="39"/>
      <c r="I237" s="161"/>
      <c r="J237" s="161"/>
      <c r="K237" s="161"/>
      <c r="L237" s="156"/>
      <c r="M237" s="40"/>
      <c r="N237" s="161"/>
      <c r="O237" s="161"/>
      <c r="P237" s="161"/>
      <c r="Q237" s="150"/>
      <c r="R237" s="39"/>
      <c r="S237" s="161"/>
      <c r="T237" s="161"/>
      <c r="U237" s="161"/>
      <c r="V237" s="161"/>
      <c r="W237" s="161"/>
      <c r="X237" s="161"/>
      <c r="Y237" s="156"/>
      <c r="Z237" s="411"/>
      <c r="AA237" s="411"/>
      <c r="AB237" s="411"/>
      <c r="AC237" s="411"/>
      <c r="AD237" s="411"/>
      <c r="AE237" s="411"/>
      <c r="AF237" s="411"/>
      <c r="AG237" s="411"/>
      <c r="AH237" s="411"/>
      <c r="AI237" s="411"/>
      <c r="AJ237" s="411"/>
      <c r="AK237" s="411"/>
      <c r="AL237" s="411"/>
      <c r="AM237" s="411"/>
      <c r="AN237" s="411"/>
      <c r="AO237" s="411"/>
      <c r="AP237" s="411"/>
      <c r="AQ237" s="411"/>
      <c r="AR237" s="411"/>
      <c r="AS237" s="411"/>
      <c r="AT237" s="411"/>
      <c r="AU237" s="411"/>
      <c r="AV237" s="411"/>
      <c r="AW237" s="411"/>
      <c r="AX237" s="411"/>
      <c r="AY237" s="411"/>
      <c r="AZ237" s="187"/>
      <c r="BA237" s="558"/>
      <c r="BB237" s="557"/>
      <c r="BC237" s="415"/>
      <c r="BD237" s="408"/>
      <c r="BE237" s="408"/>
      <c r="BF237" s="408"/>
      <c r="BG237" s="419"/>
      <c r="BH237" s="415"/>
      <c r="BI237" s="408"/>
      <c r="BJ237" s="408"/>
      <c r="BK237" s="408"/>
      <c r="BL237" s="419"/>
      <c r="BM237" s="415"/>
      <c r="BN237" s="408"/>
      <c r="BO237" s="408"/>
      <c r="BP237" s="408"/>
      <c r="BQ237" s="419"/>
      <c r="BR237" s="415"/>
      <c r="BS237" s="408"/>
      <c r="BT237" s="408"/>
      <c r="BU237" s="408"/>
      <c r="BV237" s="408"/>
      <c r="BW237" s="408"/>
      <c r="BX237" s="408"/>
      <c r="BY237" s="409"/>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322" customFormat="true" ht="15" customHeight="true" x14ac:dyDescent="0.2">
      <c r="A238" s="171"/>
      <c r="B238" s="140"/>
      <c r="C238" s="40"/>
      <c r="D238" s="161"/>
      <c r="E238" s="161"/>
      <c r="F238" s="161"/>
      <c r="G238" s="150"/>
      <c r="H238" s="39"/>
      <c r="I238" s="161"/>
      <c r="J238" s="161"/>
      <c r="K238" s="161"/>
      <c r="L238" s="156"/>
      <c r="M238" s="40"/>
      <c r="N238" s="161"/>
      <c r="O238" s="161"/>
      <c r="P238" s="161"/>
      <c r="Q238" s="150"/>
      <c r="R238" s="39"/>
      <c r="S238" s="161"/>
      <c r="T238" s="161"/>
      <c r="U238" s="161"/>
      <c r="V238" s="161"/>
      <c r="W238" s="161"/>
      <c r="X238" s="161"/>
      <c r="Y238" s="156"/>
      <c r="Z238" s="411"/>
      <c r="AA238" s="411"/>
      <c r="AB238" s="411"/>
      <c r="AC238" s="411"/>
      <c r="AD238" s="411"/>
      <c r="AE238" s="411"/>
      <c r="AF238" s="411"/>
      <c r="AG238" s="411"/>
      <c r="AH238" s="411"/>
      <c r="AI238" s="411"/>
      <c r="AJ238" s="411"/>
      <c r="AK238" s="411"/>
      <c r="AL238" s="411"/>
      <c r="AM238" s="411"/>
      <c r="AN238" s="411"/>
      <c r="AO238" s="411"/>
      <c r="AP238" s="411"/>
      <c r="AQ238" s="411"/>
      <c r="AR238" s="411"/>
      <c r="AS238" s="411"/>
      <c r="AT238" s="411"/>
      <c r="AU238" s="411"/>
      <c r="AV238" s="411"/>
      <c r="AW238" s="411"/>
      <c r="AX238" s="411"/>
      <c r="AY238" s="411"/>
      <c r="AZ238" s="187"/>
      <c r="BA238" s="558"/>
      <c r="BB238" s="557"/>
      <c r="BC238" s="415"/>
      <c r="BD238" s="408"/>
      <c r="BE238" s="408"/>
      <c r="BF238" s="408"/>
      <c r="BG238" s="419"/>
      <c r="BH238" s="415"/>
      <c r="BI238" s="408"/>
      <c r="BJ238" s="408"/>
      <c r="BK238" s="408"/>
      <c r="BL238" s="419"/>
      <c r="BM238" s="415"/>
      <c r="BN238" s="408"/>
      <c r="BO238" s="408"/>
      <c r="BP238" s="408"/>
      <c r="BQ238" s="419"/>
      <c r="BR238" s="415"/>
      <c r="BS238" s="408"/>
      <c r="BT238" s="408"/>
      <c r="BU238" s="408"/>
      <c r="BV238" s="408"/>
      <c r="BW238" s="408"/>
      <c r="BX238" s="408"/>
      <c r="BY238" s="409"/>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322" customFormat="true" ht="15" customHeight="true" x14ac:dyDescent="0.2">
      <c r="A239" s="171"/>
      <c r="B239" s="140"/>
      <c r="C239" s="40"/>
      <c r="D239" s="161"/>
      <c r="E239" s="161"/>
      <c r="F239" s="161"/>
      <c r="G239" s="150"/>
      <c r="H239" s="39"/>
      <c r="I239" s="161"/>
      <c r="J239" s="161"/>
      <c r="K239" s="161"/>
      <c r="L239" s="156"/>
      <c r="M239" s="40"/>
      <c r="N239" s="161"/>
      <c r="O239" s="161"/>
      <c r="P239" s="161"/>
      <c r="Q239" s="150"/>
      <c r="R239" s="39"/>
      <c r="S239" s="161"/>
      <c r="T239" s="161"/>
      <c r="U239" s="161"/>
      <c r="V239" s="161"/>
      <c r="W239" s="161"/>
      <c r="X239" s="161"/>
      <c r="Y239" s="156"/>
      <c r="Z239" s="411"/>
      <c r="AA239" s="411"/>
      <c r="AB239" s="411"/>
      <c r="AC239" s="411"/>
      <c r="AD239" s="411"/>
      <c r="AE239" s="411"/>
      <c r="AF239" s="411"/>
      <c r="AG239" s="411"/>
      <c r="AH239" s="411"/>
      <c r="AI239" s="411"/>
      <c r="AJ239" s="411"/>
      <c r="AK239" s="411"/>
      <c r="AL239" s="411"/>
      <c r="AM239" s="411"/>
      <c r="AN239" s="411"/>
      <c r="AO239" s="411"/>
      <c r="AP239" s="411"/>
      <c r="AQ239" s="411"/>
      <c r="AR239" s="411"/>
      <c r="AS239" s="411"/>
      <c r="AT239" s="411"/>
      <c r="AU239" s="411"/>
      <c r="AV239" s="411"/>
      <c r="AW239" s="411"/>
      <c r="AX239" s="411"/>
      <c r="AY239" s="411"/>
      <c r="AZ239" s="187"/>
      <c r="BA239" s="558"/>
      <c r="BB239" s="557"/>
      <c r="BC239" s="415"/>
      <c r="BD239" s="408"/>
      <c r="BE239" s="408"/>
      <c r="BF239" s="408"/>
      <c r="BG239" s="419"/>
      <c r="BH239" s="415"/>
      <c r="BI239" s="408"/>
      <c r="BJ239" s="408"/>
      <c r="BK239" s="408"/>
      <c r="BL239" s="419"/>
      <c r="BM239" s="415"/>
      <c r="BN239" s="408"/>
      <c r="BO239" s="408"/>
      <c r="BP239" s="408"/>
      <c r="BQ239" s="419"/>
      <c r="BR239" s="415"/>
      <c r="BS239" s="408"/>
      <c r="BT239" s="408"/>
      <c r="BU239" s="408"/>
      <c r="BV239" s="408"/>
      <c r="BW239" s="408"/>
      <c r="BX239" s="408"/>
      <c r="BY239" s="409"/>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322" customFormat="true" ht="15" customHeight="true" x14ac:dyDescent="0.2">
      <c r="A240" s="171"/>
      <c r="B240" s="140"/>
      <c r="C240" s="40"/>
      <c r="D240" s="161"/>
      <c r="E240" s="161"/>
      <c r="F240" s="161"/>
      <c r="G240" s="150"/>
      <c r="H240" s="39"/>
      <c r="I240" s="161"/>
      <c r="J240" s="161"/>
      <c r="K240" s="161"/>
      <c r="L240" s="156"/>
      <c r="M240" s="40"/>
      <c r="N240" s="161"/>
      <c r="O240" s="161"/>
      <c r="P240" s="161"/>
      <c r="Q240" s="150"/>
      <c r="R240" s="39"/>
      <c r="S240" s="161"/>
      <c r="T240" s="161"/>
      <c r="U240" s="161"/>
      <c r="V240" s="161"/>
      <c r="W240" s="161"/>
      <c r="X240" s="161"/>
      <c r="Y240" s="156"/>
      <c r="Z240" s="411"/>
      <c r="AA240" s="411"/>
      <c r="AB240" s="411"/>
      <c r="AC240" s="411"/>
      <c r="AD240" s="411"/>
      <c r="AE240" s="411"/>
      <c r="AF240" s="411"/>
      <c r="AG240" s="411"/>
      <c r="AH240" s="411"/>
      <c r="AI240" s="411"/>
      <c r="AJ240" s="411"/>
      <c r="AK240" s="411"/>
      <c r="AL240" s="411"/>
      <c r="AM240" s="411"/>
      <c r="AN240" s="411"/>
      <c r="AO240" s="411"/>
      <c r="AP240" s="411"/>
      <c r="AQ240" s="411"/>
      <c r="AR240" s="411"/>
      <c r="AS240" s="411"/>
      <c r="AT240" s="411"/>
      <c r="AU240" s="411"/>
      <c r="AV240" s="411"/>
      <c r="AW240" s="411"/>
      <c r="AX240" s="411"/>
      <c r="AY240" s="411"/>
      <c r="AZ240" s="187"/>
      <c r="BA240" s="558"/>
      <c r="BB240" s="557"/>
      <c r="BC240" s="415"/>
      <c r="BD240" s="408"/>
      <c r="BE240" s="408"/>
      <c r="BF240" s="408"/>
      <c r="BG240" s="419"/>
      <c r="BH240" s="415"/>
      <c r="BI240" s="408"/>
      <c r="BJ240" s="408"/>
      <c r="BK240" s="408"/>
      <c r="BL240" s="419"/>
      <c r="BM240" s="415"/>
      <c r="BN240" s="408"/>
      <c r="BO240" s="408"/>
      <c r="BP240" s="408"/>
      <c r="BQ240" s="419"/>
      <c r="BR240" s="415"/>
      <c r="BS240" s="408"/>
      <c r="BT240" s="408"/>
      <c r="BU240" s="408"/>
      <c r="BV240" s="408"/>
      <c r="BW240" s="408"/>
      <c r="BX240" s="408"/>
      <c r="BY240" s="409"/>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322" customFormat="true" ht="15" customHeight="true" x14ac:dyDescent="0.2">
      <c r="A241" s="171"/>
      <c r="B241" s="140"/>
      <c r="C241" s="40"/>
      <c r="D241" s="161"/>
      <c r="E241" s="161"/>
      <c r="F241" s="161"/>
      <c r="G241" s="150"/>
      <c r="H241" s="39"/>
      <c r="I241" s="161"/>
      <c r="J241" s="161"/>
      <c r="K241" s="161"/>
      <c r="L241" s="156"/>
      <c r="M241" s="40"/>
      <c r="N241" s="161"/>
      <c r="O241" s="161"/>
      <c r="P241" s="161"/>
      <c r="Q241" s="150"/>
      <c r="R241" s="39"/>
      <c r="S241" s="161"/>
      <c r="T241" s="161"/>
      <c r="U241" s="161"/>
      <c r="V241" s="161"/>
      <c r="W241" s="161"/>
      <c r="X241" s="161"/>
      <c r="Y241" s="156"/>
      <c r="Z241" s="411"/>
      <c r="AA241" s="411"/>
      <c r="AB241" s="411"/>
      <c r="AC241" s="411"/>
      <c r="AD241" s="411"/>
      <c r="AE241" s="411"/>
      <c r="AF241" s="411"/>
      <c r="AG241" s="411"/>
      <c r="AH241" s="411"/>
      <c r="AI241" s="411"/>
      <c r="AJ241" s="411"/>
      <c r="AK241" s="411"/>
      <c r="AL241" s="411"/>
      <c r="AM241" s="411"/>
      <c r="AN241" s="411"/>
      <c r="AO241" s="411"/>
      <c r="AP241" s="411"/>
      <c r="AQ241" s="411"/>
      <c r="AR241" s="411"/>
      <c r="AS241" s="411"/>
      <c r="AT241" s="411"/>
      <c r="AU241" s="411"/>
      <c r="AV241" s="411"/>
      <c r="AW241" s="411"/>
      <c r="AX241" s="411"/>
      <c r="AY241" s="411"/>
      <c r="AZ241" s="187"/>
      <c r="BA241" s="558"/>
      <c r="BB241" s="557"/>
      <c r="BC241" s="415"/>
      <c r="BD241" s="408"/>
      <c r="BE241" s="408"/>
      <c r="BF241" s="408"/>
      <c r="BG241" s="419"/>
      <c r="BH241" s="415"/>
      <c r="BI241" s="408"/>
      <c r="BJ241" s="408"/>
      <c r="BK241" s="408"/>
      <c r="BL241" s="419"/>
      <c r="BM241" s="415"/>
      <c r="BN241" s="408"/>
      <c r="BO241" s="408"/>
      <c r="BP241" s="408"/>
      <c r="BQ241" s="419"/>
      <c r="BR241" s="415"/>
      <c r="BS241" s="408"/>
      <c r="BT241" s="408"/>
      <c r="BU241" s="408"/>
      <c r="BV241" s="408"/>
      <c r="BW241" s="408"/>
      <c r="BX241" s="408"/>
      <c r="BY241" s="409"/>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322" customFormat="true" ht="15" customHeight="true" x14ac:dyDescent="0.2">
      <c r="A242" s="171"/>
      <c r="B242" s="140"/>
      <c r="C242" s="40"/>
      <c r="D242" s="161"/>
      <c r="E242" s="161"/>
      <c r="F242" s="161"/>
      <c r="G242" s="150"/>
      <c r="H242" s="39"/>
      <c r="I242" s="161"/>
      <c r="J242" s="161"/>
      <c r="K242" s="161"/>
      <c r="L242" s="156"/>
      <c r="M242" s="40"/>
      <c r="N242" s="161"/>
      <c r="O242" s="161"/>
      <c r="P242" s="161"/>
      <c r="Q242" s="150"/>
      <c r="R242" s="39"/>
      <c r="S242" s="161"/>
      <c r="T242" s="161"/>
      <c r="U242" s="161"/>
      <c r="V242" s="161"/>
      <c r="W242" s="161"/>
      <c r="X242" s="161"/>
      <c r="Y242" s="156"/>
      <c r="Z242" s="411"/>
      <c r="AA242" s="411"/>
      <c r="AB242" s="411"/>
      <c r="AC242" s="411"/>
      <c r="AD242" s="411"/>
      <c r="AE242" s="411"/>
      <c r="AF242" s="411"/>
      <c r="AG242" s="411"/>
      <c r="AH242" s="411"/>
      <c r="AI242" s="411"/>
      <c r="AJ242" s="411"/>
      <c r="AK242" s="411"/>
      <c r="AL242" s="411"/>
      <c r="AM242" s="411"/>
      <c r="AN242" s="411"/>
      <c r="AO242" s="411"/>
      <c r="AP242" s="411"/>
      <c r="AQ242" s="411"/>
      <c r="AR242" s="411"/>
      <c r="AS242" s="411"/>
      <c r="AT242" s="411"/>
      <c r="AU242" s="411"/>
      <c r="AV242" s="411"/>
      <c r="AW242" s="411"/>
      <c r="AX242" s="411"/>
      <c r="AY242" s="411"/>
      <c r="AZ242" s="187"/>
      <c r="BA242" s="558"/>
      <c r="BB242" s="557"/>
      <c r="BC242" s="415"/>
      <c r="BD242" s="408"/>
      <c r="BE242" s="408"/>
      <c r="BF242" s="408"/>
      <c r="BG242" s="419"/>
      <c r="BH242" s="415"/>
      <c r="BI242" s="408"/>
      <c r="BJ242" s="408"/>
      <c r="BK242" s="408"/>
      <c r="BL242" s="419"/>
      <c r="BM242" s="415"/>
      <c r="BN242" s="408"/>
      <c r="BO242" s="408"/>
      <c r="BP242" s="408"/>
      <c r="BQ242" s="419"/>
      <c r="BR242" s="415"/>
      <c r="BS242" s="408"/>
      <c r="BT242" s="408"/>
      <c r="BU242" s="408"/>
      <c r="BV242" s="408"/>
      <c r="BW242" s="408"/>
      <c r="BX242" s="408"/>
      <c r="BY242" s="409"/>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322" customFormat="true" ht="15" customHeight="true" x14ac:dyDescent="0.2">
      <c r="A243" s="171"/>
      <c r="B243" s="140"/>
      <c r="C243" s="40"/>
      <c r="D243" s="161"/>
      <c r="E243" s="161"/>
      <c r="F243" s="161"/>
      <c r="G243" s="150"/>
      <c r="H243" s="39"/>
      <c r="I243" s="161"/>
      <c r="J243" s="161"/>
      <c r="K243" s="161"/>
      <c r="L243" s="156"/>
      <c r="M243" s="40"/>
      <c r="N243" s="161"/>
      <c r="O243" s="161"/>
      <c r="P243" s="161"/>
      <c r="Q243" s="150"/>
      <c r="R243" s="39"/>
      <c r="S243" s="161"/>
      <c r="T243" s="161"/>
      <c r="U243" s="161"/>
      <c r="V243" s="161"/>
      <c r="W243" s="161"/>
      <c r="X243" s="161"/>
      <c r="Y243" s="156"/>
      <c r="Z243" s="411"/>
      <c r="AA243" s="411"/>
      <c r="AB243" s="411"/>
      <c r="AC243" s="411"/>
      <c r="AD243" s="411"/>
      <c r="AE243" s="411"/>
      <c r="AF243" s="411"/>
      <c r="AG243" s="411"/>
      <c r="AH243" s="411"/>
      <c r="AI243" s="411"/>
      <c r="AJ243" s="411"/>
      <c r="AK243" s="411"/>
      <c r="AL243" s="411"/>
      <c r="AM243" s="411"/>
      <c r="AN243" s="411"/>
      <c r="AO243" s="411"/>
      <c r="AP243" s="411"/>
      <c r="AQ243" s="411"/>
      <c r="AR243" s="411"/>
      <c r="AS243" s="411"/>
      <c r="AT243" s="411"/>
      <c r="AU243" s="411"/>
      <c r="AV243" s="411"/>
      <c r="AW243" s="411"/>
      <c r="AX243" s="411"/>
      <c r="AY243" s="411"/>
      <c r="AZ243" s="187"/>
      <c r="BA243" s="558"/>
      <c r="BB243" s="557"/>
      <c r="BC243" s="415"/>
      <c r="BD243" s="408"/>
      <c r="BE243" s="408"/>
      <c r="BF243" s="408"/>
      <c r="BG243" s="419"/>
      <c r="BH243" s="415"/>
      <c r="BI243" s="408"/>
      <c r="BJ243" s="408"/>
      <c r="BK243" s="408"/>
      <c r="BL243" s="419"/>
      <c r="BM243" s="415"/>
      <c r="BN243" s="408"/>
      <c r="BO243" s="408"/>
      <c r="BP243" s="408"/>
      <c r="BQ243" s="419"/>
      <c r="BR243" s="415"/>
      <c r="BS243" s="408"/>
      <c r="BT243" s="408"/>
      <c r="BU243" s="408"/>
      <c r="BV243" s="408"/>
      <c r="BW243" s="408"/>
      <c r="BX243" s="408"/>
      <c r="BY243" s="409"/>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322" customFormat="true" ht="15" customHeight="true" x14ac:dyDescent="0.2">
      <c r="A244" s="171"/>
      <c r="B244" s="140"/>
      <c r="C244" s="40"/>
      <c r="D244" s="161"/>
      <c r="E244" s="161"/>
      <c r="F244" s="161"/>
      <c r="G244" s="150"/>
      <c r="H244" s="39"/>
      <c r="I244" s="161"/>
      <c r="J244" s="161"/>
      <c r="K244" s="161"/>
      <c r="L244" s="156"/>
      <c r="M244" s="40"/>
      <c r="N244" s="161"/>
      <c r="O244" s="161"/>
      <c r="P244" s="161"/>
      <c r="Q244" s="150"/>
      <c r="R244" s="39"/>
      <c r="S244" s="161"/>
      <c r="T244" s="161"/>
      <c r="U244" s="161"/>
      <c r="V244" s="161"/>
      <c r="W244" s="161"/>
      <c r="X244" s="161"/>
      <c r="Y244" s="156"/>
      <c r="Z244" s="411"/>
      <c r="AA244" s="411"/>
      <c r="AB244" s="411"/>
      <c r="AC244" s="411"/>
      <c r="AD244" s="411"/>
      <c r="AE244" s="411"/>
      <c r="AF244" s="411"/>
      <c r="AG244" s="411"/>
      <c r="AH244" s="411"/>
      <c r="AI244" s="411"/>
      <c r="AJ244" s="411"/>
      <c r="AK244" s="411"/>
      <c r="AL244" s="411"/>
      <c r="AM244" s="411"/>
      <c r="AN244" s="411"/>
      <c r="AO244" s="411"/>
      <c r="AP244" s="411"/>
      <c r="AQ244" s="411"/>
      <c r="AR244" s="411"/>
      <c r="AS244" s="411"/>
      <c r="AT244" s="411"/>
      <c r="AU244" s="411"/>
      <c r="AV244" s="411"/>
      <c r="AW244" s="411"/>
      <c r="AX244" s="411"/>
      <c r="AY244" s="411"/>
      <c r="AZ244" s="187"/>
      <c r="BA244" s="558"/>
      <c r="BB244" s="557"/>
      <c r="BC244" s="415"/>
      <c r="BD244" s="408"/>
      <c r="BE244" s="408"/>
      <c r="BF244" s="408"/>
      <c r="BG244" s="419"/>
      <c r="BH244" s="415"/>
      <c r="BI244" s="408"/>
      <c r="BJ244" s="408"/>
      <c r="BK244" s="408"/>
      <c r="BL244" s="419"/>
      <c r="BM244" s="415"/>
      <c r="BN244" s="408"/>
      <c r="BO244" s="408"/>
      <c r="BP244" s="408"/>
      <c r="BQ244" s="419"/>
      <c r="BR244" s="415"/>
      <c r="BS244" s="408"/>
      <c r="BT244" s="408"/>
      <c r="BU244" s="408"/>
      <c r="BV244" s="408"/>
      <c r="BW244" s="408"/>
      <c r="BX244" s="408"/>
      <c r="BY244" s="409"/>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322" customFormat="true" ht="15" customHeight="true" x14ac:dyDescent="0.2">
      <c r="A245" s="171"/>
      <c r="B245" s="140"/>
      <c r="C245" s="40"/>
      <c r="D245" s="161"/>
      <c r="E245" s="161"/>
      <c r="F245" s="161"/>
      <c r="G245" s="150"/>
      <c r="H245" s="39"/>
      <c r="I245" s="161"/>
      <c r="J245" s="161"/>
      <c r="K245" s="161"/>
      <c r="L245" s="156"/>
      <c r="M245" s="40"/>
      <c r="N245" s="161"/>
      <c r="O245" s="161"/>
      <c r="P245" s="161"/>
      <c r="Q245" s="150"/>
      <c r="R245" s="39"/>
      <c r="S245" s="161"/>
      <c r="T245" s="161"/>
      <c r="U245" s="161"/>
      <c r="V245" s="161"/>
      <c r="W245" s="161"/>
      <c r="X245" s="161"/>
      <c r="Y245" s="156"/>
      <c r="Z245" s="411"/>
      <c r="AA245" s="411"/>
      <c r="AB245" s="411"/>
      <c r="AC245" s="411"/>
      <c r="AD245" s="411"/>
      <c r="AE245" s="411"/>
      <c r="AF245" s="411"/>
      <c r="AG245" s="411"/>
      <c r="AH245" s="411"/>
      <c r="AI245" s="411"/>
      <c r="AJ245" s="411"/>
      <c r="AK245" s="411"/>
      <c r="AL245" s="411"/>
      <c r="AM245" s="411"/>
      <c r="AN245" s="411"/>
      <c r="AO245" s="411"/>
      <c r="AP245" s="411"/>
      <c r="AQ245" s="411"/>
      <c r="AR245" s="411"/>
      <c r="AS245" s="411"/>
      <c r="AT245" s="411"/>
      <c r="AU245" s="411"/>
      <c r="AV245" s="411"/>
      <c r="AW245" s="411"/>
      <c r="AX245" s="411"/>
      <c r="AY245" s="411"/>
      <c r="AZ245" s="187"/>
      <c r="BA245" s="558"/>
      <c r="BB245" s="557"/>
      <c r="BC245" s="415"/>
      <c r="BD245" s="408"/>
      <c r="BE245" s="408"/>
      <c r="BF245" s="408"/>
      <c r="BG245" s="419"/>
      <c r="BH245" s="415"/>
      <c r="BI245" s="408"/>
      <c r="BJ245" s="408"/>
      <c r="BK245" s="408"/>
      <c r="BL245" s="419"/>
      <c r="BM245" s="415"/>
      <c r="BN245" s="408"/>
      <c r="BO245" s="408"/>
      <c r="BP245" s="408"/>
      <c r="BQ245" s="419"/>
      <c r="BR245" s="415"/>
      <c r="BS245" s="408"/>
      <c r="BT245" s="408"/>
      <c r="BU245" s="408"/>
      <c r="BV245" s="408"/>
      <c r="BW245" s="408"/>
      <c r="BX245" s="408"/>
      <c r="BY245" s="409"/>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322" customFormat="true" ht="15" customHeight="true" x14ac:dyDescent="0.2">
      <c r="A246" s="171"/>
      <c r="B246" s="140"/>
      <c r="C246" s="40"/>
      <c r="D246" s="161"/>
      <c r="E246" s="161"/>
      <c r="F246" s="161"/>
      <c r="G246" s="150"/>
      <c r="H246" s="39"/>
      <c r="I246" s="161"/>
      <c r="J246" s="161"/>
      <c r="K246" s="161"/>
      <c r="L246" s="156"/>
      <c r="M246" s="40"/>
      <c r="N246" s="161"/>
      <c r="O246" s="161"/>
      <c r="P246" s="161"/>
      <c r="Q246" s="150"/>
      <c r="R246" s="39"/>
      <c r="S246" s="161"/>
      <c r="T246" s="161"/>
      <c r="U246" s="161"/>
      <c r="V246" s="161"/>
      <c r="W246" s="161"/>
      <c r="X246" s="161"/>
      <c r="Y246" s="156"/>
      <c r="Z246" s="411"/>
      <c r="AA246" s="411"/>
      <c r="AB246" s="411"/>
      <c r="AC246" s="411"/>
      <c r="AD246" s="411"/>
      <c r="AE246" s="411"/>
      <c r="AF246" s="411"/>
      <c r="AG246" s="411"/>
      <c r="AH246" s="411"/>
      <c r="AI246" s="411"/>
      <c r="AJ246" s="411"/>
      <c r="AK246" s="411"/>
      <c r="AL246" s="411"/>
      <c r="AM246" s="411"/>
      <c r="AN246" s="411"/>
      <c r="AO246" s="411"/>
      <c r="AP246" s="411"/>
      <c r="AQ246" s="411"/>
      <c r="AR246" s="411"/>
      <c r="AS246" s="411"/>
      <c r="AT246" s="411"/>
      <c r="AU246" s="411"/>
      <c r="AV246" s="411"/>
      <c r="AW246" s="411"/>
      <c r="AX246" s="411"/>
      <c r="AY246" s="411"/>
      <c r="AZ246" s="187"/>
      <c r="BA246" s="558"/>
      <c r="BB246" s="557"/>
      <c r="BC246" s="415"/>
      <c r="BD246" s="408"/>
      <c r="BE246" s="408"/>
      <c r="BF246" s="408"/>
      <c r="BG246" s="419"/>
      <c r="BH246" s="415"/>
      <c r="BI246" s="408"/>
      <c r="BJ246" s="408"/>
      <c r="BK246" s="408"/>
      <c r="BL246" s="419"/>
      <c r="BM246" s="415"/>
      <c r="BN246" s="408"/>
      <c r="BO246" s="408"/>
      <c r="BP246" s="408"/>
      <c r="BQ246" s="419"/>
      <c r="BR246" s="415"/>
      <c r="BS246" s="408"/>
      <c r="BT246" s="408"/>
      <c r="BU246" s="408"/>
      <c r="BV246" s="408"/>
      <c r="BW246" s="408"/>
      <c r="BX246" s="408"/>
      <c r="BY246" s="409"/>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322" customFormat="true" ht="15" customHeight="true" x14ac:dyDescent="0.2">
      <c r="A247" s="171"/>
      <c r="B247" s="140"/>
      <c r="C247" s="40"/>
      <c r="D247" s="161"/>
      <c r="E247" s="161"/>
      <c r="F247" s="161"/>
      <c r="G247" s="150"/>
      <c r="H247" s="39"/>
      <c r="I247" s="161"/>
      <c r="J247" s="161"/>
      <c r="K247" s="161"/>
      <c r="L247" s="156"/>
      <c r="M247" s="40"/>
      <c r="N247" s="161"/>
      <c r="O247" s="161"/>
      <c r="P247" s="161"/>
      <c r="Q247" s="150"/>
      <c r="R247" s="39"/>
      <c r="S247" s="161"/>
      <c r="T247" s="161"/>
      <c r="U247" s="161"/>
      <c r="V247" s="161"/>
      <c r="W247" s="161"/>
      <c r="X247" s="161"/>
      <c r="Y247" s="156"/>
      <c r="Z247" s="411"/>
      <c r="AA247" s="411"/>
      <c r="AB247" s="411"/>
      <c r="AC247" s="411"/>
      <c r="AD247" s="411"/>
      <c r="AE247" s="411"/>
      <c r="AF247" s="411"/>
      <c r="AG247" s="411"/>
      <c r="AH247" s="411"/>
      <c r="AI247" s="411"/>
      <c r="AJ247" s="411"/>
      <c r="AK247" s="411"/>
      <c r="AL247" s="411"/>
      <c r="AM247" s="411"/>
      <c r="AN247" s="411"/>
      <c r="AO247" s="411"/>
      <c r="AP247" s="411"/>
      <c r="AQ247" s="411"/>
      <c r="AR247" s="411"/>
      <c r="AS247" s="411"/>
      <c r="AT247" s="411"/>
      <c r="AU247" s="411"/>
      <c r="AV247" s="411"/>
      <c r="AW247" s="411"/>
      <c r="AX247" s="411"/>
      <c r="AY247" s="411"/>
      <c r="AZ247" s="187"/>
      <c r="BA247" s="558"/>
      <c r="BB247" s="557"/>
      <c r="BC247" s="415"/>
      <c r="BD247" s="408"/>
      <c r="BE247" s="408"/>
      <c r="BF247" s="408"/>
      <c r="BG247" s="419"/>
      <c r="BH247" s="415"/>
      <c r="BI247" s="408"/>
      <c r="BJ247" s="408"/>
      <c r="BK247" s="408"/>
      <c r="BL247" s="419"/>
      <c r="BM247" s="415"/>
      <c r="BN247" s="408"/>
      <c r="BO247" s="408"/>
      <c r="BP247" s="408"/>
      <c r="BQ247" s="419"/>
      <c r="BR247" s="415"/>
      <c r="BS247" s="408"/>
      <c r="BT247" s="408"/>
      <c r="BU247" s="408"/>
      <c r="BV247" s="408"/>
      <c r="BW247" s="408"/>
      <c r="BX247" s="408"/>
      <c r="BY247" s="409"/>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322" customFormat="true" ht="15" customHeight="true" x14ac:dyDescent="0.2">
      <c r="A248" s="166"/>
      <c r="B248" s="132"/>
      <c r="C248" s="33"/>
      <c r="D248" s="116"/>
      <c r="E248" s="116"/>
      <c r="F248" s="116"/>
      <c r="G248" s="115"/>
      <c r="H248" s="32"/>
      <c r="I248" s="116"/>
      <c r="J248" s="116"/>
      <c r="K248" s="116"/>
      <c r="L248" s="31"/>
      <c r="M248" s="33"/>
      <c r="N248" s="116"/>
      <c r="O248" s="116"/>
      <c r="P248" s="116"/>
      <c r="Q248" s="115"/>
      <c r="R248" s="32"/>
      <c r="S248" s="116"/>
      <c r="T248" s="116"/>
      <c r="U248" s="116"/>
      <c r="V248" s="116"/>
      <c r="W248" s="116"/>
      <c r="X248" s="116"/>
      <c r="Y248" s="31"/>
      <c r="Z248" s="411"/>
      <c r="AA248" s="411"/>
      <c r="AB248" s="411"/>
      <c r="AC248" s="411"/>
      <c r="AD248" s="411"/>
      <c r="AE248" s="411"/>
      <c r="AF248" s="411"/>
      <c r="AG248" s="411"/>
      <c r="AH248" s="411"/>
      <c r="AI248" s="411"/>
      <c r="AJ248" s="411"/>
      <c r="AK248" s="411"/>
      <c r="AL248" s="411"/>
      <c r="AM248" s="411"/>
      <c r="AN248" s="411"/>
      <c r="AO248" s="411"/>
      <c r="AP248" s="411"/>
      <c r="AQ248" s="411"/>
      <c r="AR248" s="411"/>
      <c r="AS248" s="411"/>
      <c r="AT248" s="411"/>
      <c r="AU248" s="411"/>
      <c r="AV248" s="411"/>
      <c r="AW248" s="411"/>
      <c r="AX248" s="411"/>
      <c r="AY248" s="411"/>
      <c r="AZ248" s="187"/>
      <c r="BA248" s="558"/>
      <c r="BB248" s="557"/>
      <c r="BC248" s="418"/>
      <c r="BD248" s="417"/>
      <c r="BE248" s="417"/>
      <c r="BF248" s="417"/>
      <c r="BG248" s="421"/>
      <c r="BH248" s="418"/>
      <c r="BI248" s="417"/>
      <c r="BJ248" s="417"/>
      <c r="BK248" s="417"/>
      <c r="BL248" s="421"/>
      <c r="BM248" s="418"/>
      <c r="BN248" s="417"/>
      <c r="BO248" s="417"/>
      <c r="BP248" s="417"/>
      <c r="BQ248" s="421"/>
      <c r="BR248" s="418"/>
      <c r="BS248" s="417"/>
      <c r="BT248" s="417"/>
      <c r="BU248" s="417"/>
      <c r="BV248" s="417"/>
      <c r="BW248" s="417"/>
      <c r="BX248" s="417"/>
      <c r="BY248" s="420"/>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322" customFormat="true" ht="250.15" customHeight="true" x14ac:dyDescent="0.2">
      <c r="Z249" s="187"/>
      <c r="AA249" s="187"/>
      <c r="AB249" s="187"/>
      <c r="AC249" s="187"/>
      <c r="AD249" s="187"/>
      <c r="AE249" s="187"/>
      <c r="AF249" s="187"/>
      <c r="AG249" s="187"/>
      <c r="AH249" s="187"/>
      <c r="AI249" s="187"/>
      <c r="AJ249" s="187"/>
      <c r="AK249" s="187"/>
      <c r="AL249" s="187"/>
      <c r="AM249" s="187"/>
      <c r="AN249" s="187"/>
      <c r="AO249" s="187"/>
      <c r="AP249" s="187"/>
      <c r="AQ249" s="187"/>
      <c r="AR249" s="187"/>
      <c r="AS249" s="187"/>
      <c r="AT249" s="187"/>
      <c r="AU249" s="187"/>
      <c r="AV249" s="187"/>
      <c r="AW249" s="187"/>
      <c r="AX249" s="187"/>
      <c r="AY249" s="187"/>
      <c r="AZ249" s="187"/>
      <c r="BA249" s="319"/>
      <c r="BB249" s="317"/>
      <c r="BC249" s="317"/>
      <c r="BD249" s="317"/>
      <c r="BE249" s="317"/>
      <c r="BF249" s="317"/>
      <c r="BG249" s="317"/>
      <c r="BH249" s="317"/>
      <c r="BI249" s="317"/>
      <c r="BJ249" s="317"/>
      <c r="BK249" s="317"/>
      <c r="BL249" s="317"/>
      <c r="BM249" s="317"/>
      <c r="BN249" s="317"/>
      <c r="BO249" s="317"/>
      <c r="BP249" s="317"/>
      <c r="BQ249" s="317"/>
      <c r="BR249" s="317"/>
      <c r="BS249" s="317"/>
      <c r="BT249" s="317"/>
      <c r="BU249" s="317"/>
      <c r="BV249" s="317"/>
      <c r="BW249" s="317"/>
      <c r="BX249" s="317"/>
      <c r="BY249" s="319"/>
      <c r="BZ249" s="345"/>
      <c r="CA249" s="345"/>
      <c r="CB249" s="345"/>
      <c r="CC249" s="345"/>
      <c r="CD249" s="345"/>
      <c r="CE249" s="345"/>
      <c r="CF249" s="345"/>
      <c r="CG249" s="345"/>
      <c r="CH249" s="345"/>
      <c r="CI249" s="345"/>
      <c r="CJ249" s="345"/>
      <c r="CK249" s="345"/>
      <c r="CL249" s="345"/>
      <c r="CM249" s="345"/>
      <c r="CN249" s="345"/>
      <c r="CO249" s="345"/>
      <c r="CP249" s="345"/>
      <c r="CQ249" s="345"/>
      <c r="CR249" s="345"/>
      <c r="CS249" s="345"/>
      <c r="CT249" s="345"/>
      <c r="CU249" s="345"/>
      <c r="CV249" s="345"/>
      <c r="CW249" s="345"/>
      <c r="CX249" s="345"/>
      <c r="CY249" s="345"/>
      <c r="CZ249" s="345"/>
    </row>
    <row r="250" s="460" customFormat="true" ht="19.15" customHeight="true" x14ac:dyDescent="0.2">
      <c r="Z250" s="183"/>
      <c r="AA250" s="183"/>
      <c r="AB250" s="183"/>
      <c r="AC250" s="183"/>
      <c r="AD250" s="183"/>
      <c r="AE250" s="183"/>
      <c r="AF250" s="183"/>
      <c r="AG250" s="183"/>
      <c r="AH250" s="183"/>
      <c r="AI250" s="183"/>
      <c r="AJ250" s="183"/>
      <c r="AK250" s="183"/>
      <c r="AL250" s="183"/>
      <c r="AM250" s="183"/>
      <c r="AN250" s="183"/>
      <c r="AO250" s="183"/>
      <c r="AP250" s="183"/>
      <c r="AQ250" s="183"/>
      <c r="AR250" s="183"/>
      <c r="AS250" s="183"/>
      <c r="AT250" s="183"/>
      <c r="AU250" s="183"/>
      <c r="AV250" s="183"/>
      <c r="AW250" s="183"/>
      <c r="AX250" s="183"/>
      <c r="AY250" s="183"/>
      <c r="AZ250" s="183"/>
      <c r="BA250" s="436"/>
      <c r="BB250" s="366"/>
      <c r="BC250" s="436"/>
      <c r="BD250" s="436"/>
      <c r="BE250" s="436"/>
      <c r="BF250" s="436"/>
      <c r="BG250" s="436"/>
      <c r="BH250" s="436"/>
      <c r="BI250" s="436"/>
      <c r="BJ250" s="436"/>
      <c r="BK250" s="436"/>
      <c r="BL250" s="436"/>
      <c r="BM250" s="436"/>
      <c r="BN250" s="436"/>
      <c r="BO250" s="436"/>
      <c r="BP250" s="436"/>
      <c r="BQ250" s="436"/>
      <c r="BR250" s="436"/>
      <c r="BS250" s="436"/>
      <c r="BT250" s="436"/>
      <c r="BU250" s="436"/>
      <c r="BV250" s="436"/>
      <c r="BW250" s="436"/>
      <c r="BX250" s="436"/>
      <c r="BY250" s="436"/>
      <c r="BZ250" s="341"/>
      <c r="CA250" s="341"/>
      <c r="CB250" s="341"/>
      <c r="CC250" s="341"/>
      <c r="CD250" s="341"/>
      <c r="CE250" s="341"/>
      <c r="CF250" s="341"/>
      <c r="CG250" s="341"/>
      <c r="CH250" s="341"/>
      <c r="CI250" s="341"/>
      <c r="CJ250" s="341"/>
      <c r="CK250" s="341"/>
      <c r="CL250" s="341"/>
      <c r="CM250" s="341"/>
      <c r="CN250" s="341"/>
      <c r="CO250" s="341"/>
      <c r="CP250" s="341"/>
      <c r="CQ250" s="341"/>
      <c r="CR250" s="341"/>
      <c r="CS250" s="341"/>
      <c r="CT250" s="341"/>
      <c r="CU250" s="341"/>
      <c r="CV250" s="341"/>
      <c r="CW250" s="341"/>
      <c r="CX250" s="341"/>
      <c r="CY250" s="341"/>
      <c r="CZ250" s="341"/>
    </row>
    <row r="251" s="460" customFormat="true" ht="12.75" x14ac:dyDescent="0.2">
      <c r="Z251" s="183"/>
      <c r="AA251" s="183"/>
      <c r="AB251" s="183"/>
      <c r="AC251" s="183"/>
      <c r="AD251" s="183"/>
      <c r="AE251" s="183"/>
      <c r="AF251" s="183"/>
      <c r="AG251" s="183"/>
      <c r="AH251" s="183"/>
      <c r="AI251" s="183"/>
      <c r="AJ251" s="183"/>
      <c r="AK251" s="183"/>
      <c r="AL251" s="183"/>
      <c r="AM251" s="183"/>
      <c r="AN251" s="183"/>
      <c r="AO251" s="183"/>
      <c r="AP251" s="183"/>
      <c r="AQ251" s="183"/>
      <c r="AR251" s="183"/>
      <c r="AS251" s="183"/>
      <c r="AT251" s="183"/>
      <c r="AU251" s="183"/>
      <c r="AV251" s="183"/>
      <c r="AW251" s="183"/>
      <c r="AX251" s="183"/>
      <c r="AY251" s="183"/>
      <c r="AZ251" s="183"/>
      <c r="BA251" s="436"/>
      <c r="BB251" s="366"/>
      <c r="BC251" s="436"/>
      <c r="BD251" s="436"/>
      <c r="BE251" s="436"/>
      <c r="BF251" s="436"/>
      <c r="BG251" s="436"/>
      <c r="BH251" s="436"/>
      <c r="BI251" s="436"/>
      <c r="BJ251" s="436"/>
      <c r="BK251" s="436"/>
      <c r="BL251" s="436"/>
      <c r="BM251" s="436"/>
      <c r="BN251" s="436"/>
      <c r="BO251" s="436"/>
      <c r="BP251" s="436"/>
      <c r="BQ251" s="436"/>
      <c r="BR251" s="436"/>
      <c r="BS251" s="436"/>
      <c r="BT251" s="436"/>
      <c r="BU251" s="436"/>
      <c r="BV251" s="436"/>
      <c r="BW251" s="436"/>
      <c r="BX251" s="436"/>
      <c r="BY251" s="436"/>
      <c r="BZ251" s="341"/>
      <c r="CA251" s="341"/>
      <c r="CB251" s="341"/>
      <c r="CC251" s="341"/>
      <c r="CD251" s="341"/>
      <c r="CE251" s="341"/>
      <c r="CF251" s="341"/>
      <c r="CG251" s="341"/>
      <c r="CH251" s="341"/>
      <c r="CI251" s="341"/>
      <c r="CJ251" s="341"/>
      <c r="CK251" s="341"/>
      <c r="CL251" s="341"/>
      <c r="CM251" s="341"/>
      <c r="CN251" s="341"/>
      <c r="CO251" s="341"/>
      <c r="CP251" s="341"/>
      <c r="CQ251" s="341"/>
      <c r="CR251" s="341"/>
      <c r="CS251" s="341"/>
      <c r="CT251" s="341"/>
      <c r="CU251" s="341"/>
      <c r="CV251" s="341"/>
      <c r="CW251" s="341"/>
      <c r="CX251" s="341"/>
      <c r="CY251" s="341"/>
      <c r="CZ251" s="341"/>
    </row>
    <row r="252" s="460" customFormat="true" ht="12.75" x14ac:dyDescent="0.2">
      <c r="Z252" s="183"/>
      <c r="AA252" s="183"/>
      <c r="AB252" s="183"/>
      <c r="AC252" s="183"/>
      <c r="AD252" s="183"/>
      <c r="AE252" s="183"/>
      <c r="AF252" s="183"/>
      <c r="AG252" s="183"/>
      <c r="AH252" s="183"/>
      <c r="AI252" s="183"/>
      <c r="AJ252" s="183"/>
      <c r="AK252" s="183"/>
      <c r="AL252" s="183"/>
      <c r="AM252" s="183"/>
      <c r="AN252" s="183"/>
      <c r="AO252" s="183"/>
      <c r="AP252" s="183"/>
      <c r="AQ252" s="183"/>
      <c r="AR252" s="183"/>
      <c r="AS252" s="183"/>
      <c r="AT252" s="183"/>
      <c r="AU252" s="183"/>
      <c r="AV252" s="183"/>
      <c r="AW252" s="183"/>
      <c r="AX252" s="183"/>
      <c r="AY252" s="183"/>
      <c r="AZ252" s="183"/>
      <c r="BA252" s="436"/>
      <c r="BB252" s="366"/>
      <c r="BC252" s="436"/>
      <c r="BD252" s="436"/>
      <c r="BE252" s="436"/>
      <c r="BF252" s="436"/>
      <c r="BG252" s="436"/>
      <c r="BH252" s="436"/>
      <c r="BI252" s="436"/>
      <c r="BJ252" s="436"/>
      <c r="BK252" s="436"/>
      <c r="BL252" s="436"/>
      <c r="BM252" s="436"/>
      <c r="BN252" s="436"/>
      <c r="BO252" s="436"/>
      <c r="BP252" s="436"/>
      <c r="BQ252" s="436"/>
      <c r="BR252" s="436"/>
      <c r="BS252" s="436"/>
      <c r="BT252" s="436"/>
      <c r="BU252" s="436"/>
      <c r="BV252" s="436"/>
      <c r="BW252" s="436"/>
      <c r="BX252" s="436"/>
      <c r="BY252" s="436"/>
      <c r="BZ252" s="341"/>
      <c r="CA252" s="341"/>
      <c r="CB252" s="341"/>
      <c r="CC252" s="341"/>
      <c r="CD252" s="341"/>
      <c r="CE252" s="341"/>
      <c r="CF252" s="341"/>
      <c r="CG252" s="341"/>
      <c r="CH252" s="341"/>
      <c r="CI252" s="341"/>
      <c r="CJ252" s="341"/>
      <c r="CK252" s="341"/>
      <c r="CL252" s="341"/>
      <c r="CM252" s="341"/>
      <c r="CN252" s="341"/>
      <c r="CO252" s="341"/>
      <c r="CP252" s="341"/>
      <c r="CQ252" s="341"/>
      <c r="CR252" s="341"/>
      <c r="CS252" s="341"/>
      <c r="CT252" s="341"/>
      <c r="CU252" s="341"/>
      <c r="CV252" s="341"/>
      <c r="CW252" s="341"/>
      <c r="CX252" s="341"/>
      <c r="CY252" s="341"/>
      <c r="CZ252" s="341"/>
    </row>
    <row r="253" s="460" customFormat="true" ht="12.75" x14ac:dyDescent="0.2">
      <c r="Z253" s="183"/>
      <c r="AA253" s="183"/>
      <c r="AB253" s="183"/>
      <c r="AC253" s="183"/>
      <c r="AD253" s="183"/>
      <c r="AE253" s="183"/>
      <c r="AF253" s="183"/>
      <c r="AG253" s="183"/>
      <c r="AH253" s="183"/>
      <c r="AI253" s="183"/>
      <c r="AJ253" s="183"/>
      <c r="AK253" s="183"/>
      <c r="AL253" s="183"/>
      <c r="AM253" s="183"/>
      <c r="AN253" s="183"/>
      <c r="AO253" s="183"/>
      <c r="AP253" s="183"/>
      <c r="AQ253" s="183"/>
      <c r="AR253" s="183"/>
      <c r="AS253" s="183"/>
      <c r="AT253" s="183"/>
      <c r="AU253" s="183"/>
      <c r="AV253" s="183"/>
      <c r="AW253" s="183"/>
      <c r="AX253" s="183"/>
      <c r="AY253" s="183"/>
      <c r="AZ253" s="183"/>
      <c r="BA253" s="436"/>
      <c r="BB253" s="366"/>
      <c r="BC253" s="436"/>
      <c r="BD253" s="436"/>
      <c r="BE253" s="436"/>
      <c r="BF253" s="436"/>
      <c r="BG253" s="436"/>
      <c r="BH253" s="436"/>
      <c r="BI253" s="436"/>
      <c r="BJ253" s="436"/>
      <c r="BK253" s="436"/>
      <c r="BL253" s="436"/>
      <c r="BM253" s="436"/>
      <c r="BN253" s="436"/>
      <c r="BO253" s="436"/>
      <c r="BP253" s="436"/>
      <c r="BQ253" s="436"/>
      <c r="BR253" s="436"/>
      <c r="BS253" s="436"/>
      <c r="BT253" s="436"/>
      <c r="BU253" s="436"/>
      <c r="BV253" s="436"/>
      <c r="BW253" s="436"/>
      <c r="BX253" s="436"/>
      <c r="BY253" s="436"/>
      <c r="BZ253" s="341"/>
      <c r="CA253" s="341"/>
      <c r="CB253" s="341"/>
      <c r="CC253" s="341"/>
      <c r="CD253" s="341"/>
      <c r="CE253" s="341"/>
      <c r="CF253" s="341"/>
      <c r="CG253" s="341"/>
      <c r="CH253" s="341"/>
      <c r="CI253" s="341"/>
      <c r="CJ253" s="341"/>
      <c r="CK253" s="341"/>
      <c r="CL253" s="341"/>
      <c r="CM253" s="341"/>
      <c r="CN253" s="341"/>
      <c r="CO253" s="341"/>
      <c r="CP253" s="341"/>
      <c r="CQ253" s="341"/>
      <c r="CR253" s="341"/>
      <c r="CS253" s="341"/>
      <c r="CT253" s="341"/>
      <c r="CU253" s="341"/>
      <c r="CV253" s="341"/>
      <c r="CW253" s="341"/>
      <c r="CX253" s="341"/>
      <c r="CY253" s="341"/>
      <c r="CZ253" s="341"/>
    </row>
    <row r="254" s="460" customFormat="true" ht="12.75" x14ac:dyDescent="0.2">
      <c r="Z254" s="183"/>
      <c r="AA254" s="183"/>
      <c r="AB254" s="183"/>
      <c r="AC254" s="183"/>
      <c r="AD254" s="183"/>
      <c r="AE254" s="183"/>
      <c r="AF254" s="183"/>
      <c r="AG254" s="183"/>
      <c r="AH254" s="183"/>
      <c r="AI254" s="183"/>
      <c r="AJ254" s="183"/>
      <c r="AK254" s="183"/>
      <c r="AL254" s="183"/>
      <c r="AM254" s="183"/>
      <c r="AN254" s="183"/>
      <c r="AO254" s="183"/>
      <c r="AP254" s="183"/>
      <c r="AQ254" s="183"/>
      <c r="AR254" s="183"/>
      <c r="AS254" s="183"/>
      <c r="AT254" s="183"/>
      <c r="AU254" s="183"/>
      <c r="AV254" s="183"/>
      <c r="AW254" s="183"/>
      <c r="AX254" s="183"/>
      <c r="AY254" s="183"/>
      <c r="AZ254" s="183"/>
      <c r="BA254" s="436"/>
      <c r="BB254" s="366"/>
      <c r="BC254" s="436"/>
      <c r="BD254" s="436"/>
      <c r="BE254" s="436"/>
      <c r="BF254" s="436"/>
      <c r="BG254" s="436"/>
      <c r="BH254" s="436"/>
      <c r="BI254" s="436"/>
      <c r="BJ254" s="436"/>
      <c r="BK254" s="436"/>
      <c r="BL254" s="436"/>
      <c r="BM254" s="436"/>
      <c r="BN254" s="436"/>
      <c r="BO254" s="436"/>
      <c r="BP254" s="436"/>
      <c r="BQ254" s="436"/>
      <c r="BR254" s="436"/>
      <c r="BS254" s="436"/>
      <c r="BT254" s="436"/>
      <c r="BU254" s="436"/>
      <c r="BV254" s="436"/>
      <c r="BW254" s="436"/>
      <c r="BX254" s="436"/>
      <c r="BY254" s="436"/>
      <c r="BZ254" s="341"/>
      <c r="CA254" s="341"/>
      <c r="CB254" s="341"/>
      <c r="CC254" s="341"/>
      <c r="CD254" s="341"/>
      <c r="CE254" s="341"/>
      <c r="CF254" s="341"/>
      <c r="CG254" s="341"/>
      <c r="CH254" s="341"/>
      <c r="CI254" s="341"/>
      <c r="CJ254" s="341"/>
      <c r="CK254" s="341"/>
      <c r="CL254" s="341"/>
      <c r="CM254" s="341"/>
      <c r="CN254" s="341"/>
      <c r="CO254" s="341"/>
      <c r="CP254" s="341"/>
      <c r="CQ254" s="341"/>
      <c r="CR254" s="341"/>
      <c r="CS254" s="341"/>
      <c r="CT254" s="341"/>
      <c r="CU254" s="341"/>
      <c r="CV254" s="341"/>
      <c r="CW254" s="341"/>
      <c r="CX254" s="341"/>
      <c r="CY254" s="341"/>
      <c r="CZ254" s="341"/>
    </row>
    <row r="255" s="460" customFormat="true" ht="12.75" x14ac:dyDescent="0.2">
      <c r="Z255" s="183"/>
      <c r="AA255" s="183"/>
      <c r="AB255" s="183"/>
      <c r="AC255" s="183"/>
      <c r="AD255" s="183"/>
      <c r="AE255" s="183"/>
      <c r="AF255" s="183"/>
      <c r="AG255" s="183"/>
      <c r="AH255" s="183"/>
      <c r="AI255" s="183"/>
      <c r="AJ255" s="183"/>
      <c r="AK255" s="183"/>
      <c r="AL255" s="183"/>
      <c r="AM255" s="183"/>
      <c r="AN255" s="183"/>
      <c r="AO255" s="183"/>
      <c r="AP255" s="183"/>
      <c r="AQ255" s="183"/>
      <c r="AR255" s="183"/>
      <c r="AS255" s="183"/>
      <c r="AT255" s="183"/>
      <c r="AU255" s="183"/>
      <c r="AV255" s="183"/>
      <c r="AW255" s="183"/>
      <c r="AX255" s="183"/>
      <c r="AY255" s="183"/>
      <c r="AZ255" s="183"/>
      <c r="BA255" s="436"/>
      <c r="BB255" s="366"/>
      <c r="BC255" s="436"/>
      <c r="BD255" s="436"/>
      <c r="BE255" s="436"/>
      <c r="BF255" s="436"/>
      <c r="BG255" s="436"/>
      <c r="BH255" s="436"/>
      <c r="BI255" s="436"/>
      <c r="BJ255" s="436"/>
      <c r="BK255" s="436"/>
      <c r="BL255" s="436"/>
      <c r="BM255" s="436"/>
      <c r="BN255" s="436"/>
      <c r="BO255" s="436"/>
      <c r="BP255" s="436"/>
      <c r="BQ255" s="436"/>
      <c r="BR255" s="436"/>
      <c r="BS255" s="436"/>
      <c r="BT255" s="436"/>
      <c r="BU255" s="436"/>
      <c r="BV255" s="436"/>
      <c r="BW255" s="436"/>
      <c r="BX255" s="436"/>
      <c r="BY255" s="436"/>
      <c r="BZ255" s="341"/>
      <c r="CA255" s="341"/>
      <c r="CB255" s="341"/>
      <c r="CC255" s="341"/>
      <c r="CD255" s="341"/>
      <c r="CE255" s="341"/>
      <c r="CF255" s="341"/>
      <c r="CG255" s="341"/>
      <c r="CH255" s="341"/>
      <c r="CI255" s="341"/>
      <c r="CJ255" s="341"/>
      <c r="CK255" s="341"/>
      <c r="CL255" s="341"/>
      <c r="CM255" s="341"/>
      <c r="CN255" s="341"/>
      <c r="CO255" s="341"/>
      <c r="CP255" s="341"/>
      <c r="CQ255" s="341"/>
      <c r="CR255" s="341"/>
      <c r="CS255" s="341"/>
      <c r="CT255" s="341"/>
      <c r="CU255" s="341"/>
      <c r="CV255" s="341"/>
      <c r="CW255" s="341"/>
      <c r="CX255" s="341"/>
      <c r="CY255" s="341"/>
      <c r="CZ255" s="341"/>
    </row>
    <row r="256" s="460" customFormat="true" ht="12.75" x14ac:dyDescent="0.2">
      <c r="Z256" s="183"/>
      <c r="AA256" s="183"/>
      <c r="AB256" s="183"/>
      <c r="AC256" s="183"/>
      <c r="AD256" s="183"/>
      <c r="AE256" s="183"/>
      <c r="AF256" s="183"/>
      <c r="AG256" s="183"/>
      <c r="AH256" s="183"/>
      <c r="AI256" s="183"/>
      <c r="AJ256" s="183"/>
      <c r="AK256" s="183"/>
      <c r="AL256" s="183"/>
      <c r="AM256" s="183"/>
      <c r="AN256" s="183"/>
      <c r="AO256" s="183"/>
      <c r="AP256" s="183"/>
      <c r="AQ256" s="183"/>
      <c r="AR256" s="183"/>
      <c r="AS256" s="183"/>
      <c r="AT256" s="183"/>
      <c r="AU256" s="183"/>
      <c r="AV256" s="183"/>
      <c r="AW256" s="183"/>
      <c r="AX256" s="183"/>
      <c r="AY256" s="183"/>
      <c r="AZ256" s="183"/>
      <c r="BA256" s="436"/>
      <c r="BB256" s="366"/>
      <c r="BC256" s="436"/>
      <c r="BD256" s="436"/>
      <c r="BE256" s="436"/>
      <c r="BF256" s="436"/>
      <c r="BG256" s="436"/>
      <c r="BH256" s="436"/>
      <c r="BI256" s="436"/>
      <c r="BJ256" s="436"/>
      <c r="BK256" s="436"/>
      <c r="BL256" s="436"/>
      <c r="BM256" s="436"/>
      <c r="BN256" s="436"/>
      <c r="BO256" s="436"/>
      <c r="BP256" s="436"/>
      <c r="BQ256" s="436"/>
      <c r="BR256" s="436"/>
      <c r="BS256" s="436"/>
      <c r="BT256" s="436"/>
      <c r="BU256" s="436"/>
      <c r="BV256" s="436"/>
      <c r="BW256" s="436"/>
      <c r="BX256" s="436"/>
      <c r="BY256" s="436"/>
      <c r="BZ256" s="341"/>
      <c r="CA256" s="341"/>
      <c r="CB256" s="341"/>
      <c r="CC256" s="341"/>
      <c r="CD256" s="341"/>
      <c r="CE256" s="341"/>
      <c r="CF256" s="341"/>
      <c r="CG256" s="341"/>
      <c r="CH256" s="341"/>
      <c r="CI256" s="341"/>
      <c r="CJ256" s="341"/>
      <c r="CK256" s="341"/>
      <c r="CL256" s="341"/>
      <c r="CM256" s="341"/>
      <c r="CN256" s="341"/>
      <c r="CO256" s="341"/>
      <c r="CP256" s="341"/>
      <c r="CQ256" s="341"/>
      <c r="CR256" s="341"/>
      <c r="CS256" s="341"/>
      <c r="CT256" s="341"/>
      <c r="CU256" s="341"/>
      <c r="CV256" s="341"/>
      <c r="CW256" s="341"/>
      <c r="CX256" s="341"/>
      <c r="CY256" s="341"/>
      <c r="CZ256" s="341"/>
    </row>
    <row r="257" s="460" customFormat="true" ht="18" customHeight="true" x14ac:dyDescent="0.2">
      <c r="Z257" s="183"/>
      <c r="AA257" s="183"/>
      <c r="AB257" s="183"/>
      <c r="AC257" s="183"/>
      <c r="AD257" s="183"/>
      <c r="AE257" s="183"/>
      <c r="AF257" s="183"/>
      <c r="AG257" s="183"/>
      <c r="AH257" s="183"/>
      <c r="AI257" s="183"/>
      <c r="AJ257" s="183"/>
      <c r="AK257" s="183"/>
      <c r="AL257" s="183"/>
      <c r="AM257" s="183"/>
      <c r="AN257" s="183"/>
      <c r="AO257" s="183"/>
      <c r="AP257" s="183"/>
      <c r="AQ257" s="183"/>
      <c r="AR257" s="183"/>
      <c r="AS257" s="183"/>
      <c r="AT257" s="183"/>
      <c r="AU257" s="183"/>
      <c r="AV257" s="183"/>
      <c r="AW257" s="183"/>
      <c r="AX257" s="183"/>
      <c r="AY257" s="183"/>
      <c r="AZ257" s="183"/>
      <c r="BA257" s="436"/>
      <c r="BB257" s="366"/>
      <c r="BC257" s="436"/>
      <c r="BD257" s="436"/>
      <c r="BE257" s="436"/>
      <c r="BF257" s="436"/>
      <c r="BG257" s="436"/>
      <c r="BH257" s="436"/>
      <c r="BI257" s="436"/>
      <c r="BJ257" s="436"/>
      <c r="BK257" s="436"/>
      <c r="BL257" s="436"/>
      <c r="BM257" s="436"/>
      <c r="BN257" s="436"/>
      <c r="BO257" s="436"/>
      <c r="BP257" s="436"/>
      <c r="BQ257" s="436"/>
      <c r="BR257" s="436"/>
      <c r="BS257" s="436"/>
      <c r="BT257" s="436"/>
      <c r="BU257" s="436"/>
      <c r="BV257" s="436"/>
      <c r="BW257" s="436"/>
      <c r="BX257" s="436"/>
      <c r="BY257" s="436"/>
      <c r="BZ257" s="341"/>
      <c r="CA257" s="341"/>
      <c r="CB257" s="341"/>
      <c r="CC257" s="341"/>
      <c r="CD257" s="341"/>
      <c r="CE257" s="341"/>
      <c r="CF257" s="341"/>
      <c r="CG257" s="341"/>
      <c r="CH257" s="341"/>
      <c r="CI257" s="341"/>
      <c r="CJ257" s="341"/>
      <c r="CK257" s="341"/>
      <c r="CL257" s="341"/>
      <c r="CM257" s="341"/>
      <c r="CN257" s="341"/>
      <c r="CO257" s="341"/>
      <c r="CP257" s="341"/>
      <c r="CQ257" s="341"/>
      <c r="CR257" s="341"/>
      <c r="CS257" s="341"/>
      <c r="CT257" s="341"/>
      <c r="CU257" s="341"/>
      <c r="CV257" s="341"/>
      <c r="CW257" s="341"/>
      <c r="CX257" s="341"/>
      <c r="CY257" s="341"/>
      <c r="CZ257" s="341"/>
    </row>
    <row r="258" s="460" customFormat="true" ht="18" customHeight="true" x14ac:dyDescent="0.2">
      <c r="Z258" s="183"/>
      <c r="AA258" s="183"/>
      <c r="AB258" s="183"/>
      <c r="AC258" s="183"/>
      <c r="AD258" s="183"/>
      <c r="AE258" s="183"/>
      <c r="AF258" s="183"/>
      <c r="AG258" s="183"/>
      <c r="AH258" s="183"/>
      <c r="AI258" s="183"/>
      <c r="AJ258" s="183"/>
      <c r="AK258" s="183"/>
      <c r="AL258" s="183"/>
      <c r="AM258" s="183"/>
      <c r="AN258" s="183"/>
      <c r="AO258" s="183"/>
      <c r="AP258" s="183"/>
      <c r="AQ258" s="183"/>
      <c r="AR258" s="183"/>
      <c r="AS258" s="183"/>
      <c r="AT258" s="183"/>
      <c r="AU258" s="183"/>
      <c r="AV258" s="183"/>
      <c r="AW258" s="183"/>
      <c r="AX258" s="183"/>
      <c r="AY258" s="183"/>
      <c r="AZ258" s="183"/>
      <c r="BA258" s="436"/>
      <c r="BB258" s="366"/>
      <c r="BC258" s="436"/>
      <c r="BD258" s="436"/>
      <c r="BE258" s="436"/>
      <c r="BF258" s="436"/>
      <c r="BG258" s="436"/>
      <c r="BH258" s="436"/>
      <c r="BI258" s="436"/>
      <c r="BJ258" s="436"/>
      <c r="BK258" s="436"/>
      <c r="BL258" s="436"/>
      <c r="BM258" s="436"/>
      <c r="BN258" s="436"/>
      <c r="BO258" s="436"/>
      <c r="BP258" s="436"/>
      <c r="BQ258" s="436"/>
      <c r="BR258" s="436"/>
      <c r="BS258" s="436"/>
      <c r="BT258" s="436"/>
      <c r="BU258" s="436"/>
      <c r="BV258" s="436"/>
      <c r="BW258" s="436"/>
      <c r="BX258" s="436"/>
      <c r="BY258" s="436"/>
      <c r="BZ258" s="341"/>
      <c r="CA258" s="341"/>
      <c r="CB258" s="341"/>
      <c r="CC258" s="341"/>
      <c r="CD258" s="341"/>
      <c r="CE258" s="341"/>
      <c r="CF258" s="341"/>
      <c r="CG258" s="341"/>
      <c r="CH258" s="341"/>
      <c r="CI258" s="341"/>
      <c r="CJ258" s="341"/>
      <c r="CK258" s="341"/>
      <c r="CL258" s="341"/>
      <c r="CM258" s="341"/>
      <c r="CN258" s="341"/>
      <c r="CO258" s="341"/>
      <c r="CP258" s="341"/>
      <c r="CQ258" s="341"/>
      <c r="CR258" s="341"/>
      <c r="CS258" s="341"/>
      <c r="CT258" s="341"/>
      <c r="CU258" s="341"/>
      <c r="CV258" s="341"/>
      <c r="CW258" s="341"/>
      <c r="CX258" s="341"/>
      <c r="CY258" s="341"/>
      <c r="CZ258" s="341"/>
    </row>
    <row r="259" s="322" customFormat="true" ht="15" customHeight="true" x14ac:dyDescent="0.2">
      <c r="Z259" s="187"/>
      <c r="AA259" s="187"/>
      <c r="AB259" s="187"/>
      <c r="AC259" s="187"/>
      <c r="AD259" s="187"/>
      <c r="AE259" s="187"/>
      <c r="AF259" s="187"/>
      <c r="AG259" s="187"/>
      <c r="AH259" s="187"/>
      <c r="AI259" s="187"/>
      <c r="AJ259" s="187"/>
      <c r="AK259" s="187"/>
      <c r="AL259" s="187"/>
      <c r="AM259" s="187"/>
      <c r="AN259" s="187"/>
      <c r="AO259" s="187"/>
      <c r="AP259" s="187"/>
      <c r="AQ259" s="187"/>
      <c r="AR259" s="187"/>
      <c r="AS259" s="187"/>
      <c r="AT259" s="187"/>
      <c r="AU259" s="187"/>
      <c r="AV259" s="187"/>
      <c r="AW259" s="187"/>
      <c r="AX259" s="187"/>
      <c r="AY259" s="187"/>
      <c r="AZ259" s="187"/>
      <c r="BA259" s="347" t="s">
        <v>128</v>
      </c>
      <c r="BB259" s="324" t="s">
        <v>85</v>
      </c>
      <c r="BC259" s="986" t="s">
        <v>114</v>
      </c>
      <c r="BD259" s="987"/>
      <c r="BE259" s="987"/>
      <c r="BF259" s="987"/>
      <c r="BG259" s="993"/>
      <c r="BH259" s="986" t="s">
        <v>38</v>
      </c>
      <c r="BI259" s="987"/>
      <c r="BJ259" s="987"/>
      <c r="BK259" s="987"/>
      <c r="BL259" s="993"/>
      <c r="BM259" s="986" t="s">
        <v>37</v>
      </c>
      <c r="BN259" s="987"/>
      <c r="BO259" s="987"/>
      <c r="BP259" s="987"/>
      <c r="BQ259" s="988"/>
      <c r="BR259" s="14" t="s">
        <v>137</v>
      </c>
      <c r="BS259" s="401"/>
      <c r="BT259" s="401"/>
      <c r="BU259" s="401"/>
      <c r="BV259" s="401"/>
      <c r="BW259" s="401"/>
      <c r="BX259" s="401"/>
      <c r="BY259" s="401"/>
      <c r="BZ259" s="345"/>
      <c r="CA259" s="345"/>
      <c r="CB259" s="345"/>
      <c r="CC259" s="345"/>
      <c r="CD259" s="345"/>
      <c r="CE259" s="345"/>
      <c r="CF259" s="345"/>
      <c r="CG259" s="345"/>
      <c r="CH259" s="345"/>
      <c r="CI259" s="345"/>
      <c r="CJ259" s="345"/>
      <c r="CK259" s="345"/>
      <c r="CL259" s="345"/>
      <c r="CM259" s="345"/>
      <c r="CN259" s="345"/>
      <c r="CO259" s="345"/>
      <c r="CP259" s="345"/>
      <c r="CQ259" s="345"/>
      <c r="CR259" s="345"/>
      <c r="CS259" s="345"/>
      <c r="CT259" s="345"/>
      <c r="CU259" s="345"/>
      <c r="CV259" s="345"/>
      <c r="CW259" s="345"/>
      <c r="CX259" s="345"/>
      <c r="CY259" s="345"/>
      <c r="CZ259" s="345"/>
    </row>
    <row r="260" s="322" customFormat="true" ht="24" x14ac:dyDescent="0.2">
      <c r="Z260" s="187"/>
      <c r="AA260" s="187"/>
      <c r="AB260" s="187"/>
      <c r="AC260" s="187"/>
      <c r="AD260" s="187"/>
      <c r="AE260" s="187"/>
      <c r="AF260" s="187"/>
      <c r="AG260" s="187"/>
      <c r="AH260" s="187"/>
      <c r="AI260" s="187"/>
      <c r="AJ260" s="187"/>
      <c r="AK260" s="187"/>
      <c r="AL260" s="187"/>
      <c r="AM260" s="187"/>
      <c r="AN260" s="187"/>
      <c r="AO260" s="187"/>
      <c r="AP260" s="187"/>
      <c r="AQ260" s="187"/>
      <c r="AR260" s="187"/>
      <c r="AS260" s="187"/>
      <c r="AT260" s="187"/>
      <c r="AU260" s="187"/>
      <c r="AV260" s="187"/>
      <c r="AW260" s="187"/>
      <c r="AX260" s="187"/>
      <c r="AY260" s="187"/>
      <c r="AZ260" s="187"/>
      <c r="BA260" s="335" t="s">
        <v>118</v>
      </c>
      <c r="BB260" s="334"/>
      <c r="BC260" s="422" t="s">
        <v>0</v>
      </c>
      <c r="BD260" s="525" t="s">
        <v>1</v>
      </c>
      <c r="BE260" s="525" t="s">
        <v>2</v>
      </c>
      <c r="BF260" s="525" t="s">
        <v>3</v>
      </c>
      <c r="BG260" s="423" t="s">
        <v>4</v>
      </c>
      <c r="BH260" s="422" t="s">
        <v>0</v>
      </c>
      <c r="BI260" s="525" t="s">
        <v>1</v>
      </c>
      <c r="BJ260" s="525" t="s">
        <v>2</v>
      </c>
      <c r="BK260" s="525" t="s">
        <v>3</v>
      </c>
      <c r="BL260" s="423" t="s">
        <v>4</v>
      </c>
      <c r="BM260" s="422" t="s">
        <v>0</v>
      </c>
      <c r="BN260" s="525" t="s">
        <v>1</v>
      </c>
      <c r="BO260" s="525" t="s">
        <v>2</v>
      </c>
      <c r="BP260" s="525" t="s">
        <v>3</v>
      </c>
      <c r="BQ260" s="423" t="s">
        <v>4</v>
      </c>
      <c r="BR260" s="422" t="s">
        <v>247</v>
      </c>
      <c r="BS260" s="525" t="s">
        <v>248</v>
      </c>
      <c r="BT260" s="525" t="s">
        <v>249</v>
      </c>
      <c r="BU260" s="525" t="s">
        <v>250</v>
      </c>
      <c r="BV260" s="525" t="s">
        <v>251</v>
      </c>
      <c r="BW260" s="525" t="s">
        <v>252</v>
      </c>
      <c r="BX260" s="525" t="s">
        <v>253</v>
      </c>
      <c r="BY260" s="526" t="s">
        <v>254</v>
      </c>
      <c r="BZ260" s="185"/>
      <c r="CA260" s="185"/>
      <c r="CB260" s="185"/>
      <c r="CC260" s="185"/>
      <c r="CD260" s="185"/>
      <c r="CE260" s="185"/>
      <c r="CF260" s="185"/>
      <c r="CG260" s="185"/>
      <c r="CH260" s="185"/>
      <c r="CI260" s="185"/>
      <c r="CJ260" s="185"/>
      <c r="CK260" s="185"/>
      <c r="CL260" s="185"/>
      <c r="CM260" s="185"/>
      <c r="CN260" s="185"/>
      <c r="CO260" s="185"/>
      <c r="CP260" s="185"/>
      <c r="CQ260" s="185"/>
      <c r="CR260" s="185"/>
      <c r="CS260" s="185"/>
      <c r="CT260" s="185"/>
      <c r="CU260" s="185"/>
      <c r="CV260" s="185"/>
      <c r="CW260" s="185"/>
      <c r="CX260" s="185"/>
      <c r="CY260" s="185"/>
      <c r="CZ260" s="185"/>
    </row>
    <row r="261" s="322" customFormat="true" ht="15" customHeight="true" x14ac:dyDescent="0.2">
      <c r="Z261" s="187"/>
      <c r="AA261" s="187"/>
      <c r="AB261" s="187"/>
      <c r="AC261" s="187"/>
      <c r="AD261" s="187"/>
      <c r="AE261" s="187"/>
      <c r="AF261" s="187"/>
      <c r="AG261" s="187"/>
      <c r="AH261" s="187"/>
      <c r="AI261" s="187"/>
      <c r="AJ261" s="187"/>
      <c r="AK261" s="187"/>
      <c r="AL261" s="187"/>
      <c r="AM261" s="187"/>
      <c r="AN261" s="187"/>
      <c r="AO261" s="187"/>
      <c r="AP261" s="187"/>
      <c r="AQ261" s="187"/>
      <c r="AR261" s="187"/>
      <c r="AS261" s="187"/>
      <c r="AT261" s="187"/>
      <c r="AU261" s="187"/>
      <c r="AV261" s="187"/>
      <c r="AW261" s="187"/>
      <c r="AX261" s="187"/>
      <c r="AY261" s="187"/>
      <c r="AZ261" s="187"/>
      <c r="BA261" s="992" t="s">
        <v>73</v>
      </c>
      <c r="BB261" s="559" t="s">
        <v>49</v>
      </c>
      <c r="BC261" s="61" t="s">
        <v>35</v>
      </c>
      <c r="BD261" s="57" t="s">
        <v>35</v>
      </c>
      <c r="BE261" s="57" t="s">
        <v>35</v>
      </c>
      <c r="BF261" s="57" t="s">
        <v>35</v>
      </c>
      <c r="BG261" s="52" t="s">
        <v>35</v>
      </c>
      <c r="BH261" s="61" t="s">
        <v>35</v>
      </c>
      <c r="BI261" s="57" t="s">
        <v>35</v>
      </c>
      <c r="BJ261" s="57" t="s">
        <v>35</v>
      </c>
      <c r="BK261" s="57" t="s">
        <v>35</v>
      </c>
      <c r="BL261" s="52" t="s">
        <v>35</v>
      </c>
      <c r="BM261" s="61" t="s">
        <v>35</v>
      </c>
      <c r="BN261" s="57" t="s">
        <v>35</v>
      </c>
      <c r="BO261" s="57" t="s">
        <v>35</v>
      </c>
      <c r="BP261" s="57" t="s">
        <v>35</v>
      </c>
      <c r="BQ261" s="52" t="s">
        <v>35</v>
      </c>
      <c r="BR261" s="61" t="s">
        <v>35</v>
      </c>
      <c r="BS261" s="57" t="s">
        <v>35</v>
      </c>
      <c r="BT261" s="57" t="s">
        <v>35</v>
      </c>
      <c r="BU261" s="57" t="s">
        <v>35</v>
      </c>
      <c r="BV261" s="57" t="s">
        <v>35</v>
      </c>
      <c r="BW261" s="57" t="s">
        <v>35</v>
      </c>
      <c r="BX261" s="57" t="s">
        <v>35</v>
      </c>
      <c r="BY261" s="46" t="s">
        <v>35</v>
      </c>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322" customFormat="true" ht="15" customHeight="true" x14ac:dyDescent="0.2">
      <c r="Z262" s="187"/>
      <c r="AA262" s="187"/>
      <c r="AB262" s="187"/>
      <c r="AC262" s="187"/>
      <c r="AD262" s="187"/>
      <c r="AE262" s="187"/>
      <c r="AF262" s="187"/>
      <c r="AG262" s="187"/>
      <c r="AH262" s="187"/>
      <c r="AI262" s="187"/>
      <c r="AJ262" s="187"/>
      <c r="AK262" s="187"/>
      <c r="AL262" s="187"/>
      <c r="AM262" s="187"/>
      <c r="AN262" s="187"/>
      <c r="AO262" s="187"/>
      <c r="AP262" s="187"/>
      <c r="AQ262" s="187"/>
      <c r="AR262" s="187"/>
      <c r="AS262" s="187"/>
      <c r="AT262" s="187"/>
      <c r="AU262" s="187"/>
      <c r="AV262" s="187"/>
      <c r="AW262" s="187"/>
      <c r="AX262" s="187"/>
      <c r="AY262" s="187"/>
      <c r="AZ262" s="187"/>
      <c r="BA262" s="990"/>
      <c r="BB262" s="557" t="s">
        <v>48</v>
      </c>
      <c r="BC262" s="60" t="s">
        <v>35</v>
      </c>
      <c r="BD262" s="56" t="s">
        <v>35</v>
      </c>
      <c r="BE262" s="56" t="s">
        <v>35</v>
      </c>
      <c r="BF262" s="56" t="s">
        <v>35</v>
      </c>
      <c r="BG262" s="51" t="s">
        <v>35</v>
      </c>
      <c r="BH262" s="60" t="s">
        <v>35</v>
      </c>
      <c r="BI262" s="56" t="s">
        <v>35</v>
      </c>
      <c r="BJ262" s="56" t="s">
        <v>35</v>
      </c>
      <c r="BK262" s="56" t="s">
        <v>35</v>
      </c>
      <c r="BL262" s="51" t="s">
        <v>35</v>
      </c>
      <c r="BM262" s="60" t="s">
        <v>35</v>
      </c>
      <c r="BN262" s="56" t="s">
        <v>35</v>
      </c>
      <c r="BO262" s="56" t="s">
        <v>35</v>
      </c>
      <c r="BP262" s="56" t="s">
        <v>35</v>
      </c>
      <c r="BQ262" s="51" t="s">
        <v>35</v>
      </c>
      <c r="BR262" s="60" t="s">
        <v>35</v>
      </c>
      <c r="BS262" s="56" t="s">
        <v>35</v>
      </c>
      <c r="BT262" s="56" t="s">
        <v>35</v>
      </c>
      <c r="BU262" s="56" t="s">
        <v>35</v>
      </c>
      <c r="BV262" s="56" t="s">
        <v>35</v>
      </c>
      <c r="BW262" s="56" t="s">
        <v>35</v>
      </c>
      <c r="BX262" s="56" t="s">
        <v>35</v>
      </c>
      <c r="BY262" s="45" t="s">
        <v>35</v>
      </c>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322" customFormat="true" ht="15" customHeight="true" x14ac:dyDescent="0.2">
      <c r="Z263" s="187"/>
      <c r="AA263" s="187"/>
      <c r="AB263" s="187"/>
      <c r="AC263" s="187"/>
      <c r="AD263" s="187"/>
      <c r="AE263" s="187"/>
      <c r="AF263" s="187"/>
      <c r="AG263" s="187"/>
      <c r="AH263" s="187"/>
      <c r="AI263" s="187"/>
      <c r="AJ263" s="187"/>
      <c r="AK263" s="187"/>
      <c r="AL263" s="187"/>
      <c r="AM263" s="187"/>
      <c r="AN263" s="187"/>
      <c r="AO263" s="187"/>
      <c r="AP263" s="187"/>
      <c r="AQ263" s="187"/>
      <c r="AR263" s="187"/>
      <c r="AS263" s="187"/>
      <c r="AT263" s="187"/>
      <c r="AU263" s="187"/>
      <c r="AV263" s="187"/>
      <c r="AW263" s="187"/>
      <c r="AX263" s="187"/>
      <c r="AY263" s="187"/>
      <c r="AZ263" s="187"/>
      <c r="BA263" s="990"/>
      <c r="BB263" s="557" t="s">
        <v>112</v>
      </c>
      <c r="BC263" s="60" t="s">
        <v>35</v>
      </c>
      <c r="BD263" s="56" t="s">
        <v>35</v>
      </c>
      <c r="BE263" s="56" t="s">
        <v>35</v>
      </c>
      <c r="BF263" s="56" t="s">
        <v>35</v>
      </c>
      <c r="BG263" s="51" t="s">
        <v>35</v>
      </c>
      <c r="BH263" s="60" t="s">
        <v>35</v>
      </c>
      <c r="BI263" s="56" t="s">
        <v>35</v>
      </c>
      <c r="BJ263" s="56" t="s">
        <v>35</v>
      </c>
      <c r="BK263" s="56" t="s">
        <v>35</v>
      </c>
      <c r="BL263" s="51" t="s">
        <v>35</v>
      </c>
      <c r="BM263" s="60" t="s">
        <v>35</v>
      </c>
      <c r="BN263" s="56" t="s">
        <v>35</v>
      </c>
      <c r="BO263" s="56" t="s">
        <v>35</v>
      </c>
      <c r="BP263" s="56" t="s">
        <v>35</v>
      </c>
      <c r="BQ263" s="51" t="s">
        <v>35</v>
      </c>
      <c r="BR263" s="60" t="s">
        <v>35</v>
      </c>
      <c r="BS263" s="56" t="s">
        <v>35</v>
      </c>
      <c r="BT263" s="56" t="s">
        <v>35</v>
      </c>
      <c r="BU263" s="56" t="s">
        <v>35</v>
      </c>
      <c r="BV263" s="56" t="s">
        <v>35</v>
      </c>
      <c r="BW263" s="56" t="s">
        <v>35</v>
      </c>
      <c r="BX263" s="56" t="s">
        <v>35</v>
      </c>
      <c r="BY263" s="45" t="s">
        <v>35</v>
      </c>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322" customFormat="true" ht="15" customHeight="true" x14ac:dyDescent="0.2">
      <c r="Z264" s="187"/>
      <c r="AA264" s="187"/>
      <c r="AB264" s="187"/>
      <c r="AC264" s="187"/>
      <c r="AD264" s="187"/>
      <c r="AE264" s="187"/>
      <c r="AF264" s="187"/>
      <c r="AG264" s="187"/>
      <c r="AH264" s="187"/>
      <c r="AI264" s="187"/>
      <c r="AJ264" s="187"/>
      <c r="AK264" s="187"/>
      <c r="AL264" s="187"/>
      <c r="AM264" s="187"/>
      <c r="AN264" s="187"/>
      <c r="AO264" s="187"/>
      <c r="AP264" s="187"/>
      <c r="AQ264" s="187"/>
      <c r="AR264" s="187"/>
      <c r="AS264" s="187"/>
      <c r="AT264" s="187"/>
      <c r="AU264" s="187"/>
      <c r="AV264" s="187"/>
      <c r="AW264" s="187"/>
      <c r="AX264" s="187"/>
      <c r="AY264" s="187"/>
      <c r="AZ264" s="187"/>
      <c r="BA264" s="990" t="s">
        <v>74</v>
      </c>
      <c r="BB264" s="557" t="s">
        <v>88</v>
      </c>
      <c r="BC264" s="60" t="s">
        <v>35</v>
      </c>
      <c r="BD264" s="56" t="s">
        <v>35</v>
      </c>
      <c r="BE264" s="56" t="s">
        <v>35</v>
      </c>
      <c r="BF264" s="56" t="s">
        <v>35</v>
      </c>
      <c r="BG264" s="51" t="s">
        <v>35</v>
      </c>
      <c r="BH264" s="60" t="s">
        <v>35</v>
      </c>
      <c r="BI264" s="56" t="s">
        <v>35</v>
      </c>
      <c r="BJ264" s="56" t="s">
        <v>35</v>
      </c>
      <c r="BK264" s="56" t="s">
        <v>35</v>
      </c>
      <c r="BL264" s="51" t="s">
        <v>35</v>
      </c>
      <c r="BM264" s="60" t="s">
        <v>35</v>
      </c>
      <c r="BN264" s="56" t="s">
        <v>35</v>
      </c>
      <c r="BO264" s="56" t="s">
        <v>35</v>
      </c>
      <c r="BP264" s="56" t="s">
        <v>35</v>
      </c>
      <c r="BQ264" s="51" t="s">
        <v>35</v>
      </c>
      <c r="BR264" s="60" t="s">
        <v>35</v>
      </c>
      <c r="BS264" s="56" t="s">
        <v>35</v>
      </c>
      <c r="BT264" s="56" t="s">
        <v>35</v>
      </c>
      <c r="BU264" s="56" t="s">
        <v>35</v>
      </c>
      <c r="BV264" s="56" t="s">
        <v>35</v>
      </c>
      <c r="BW264" s="56" t="s">
        <v>35</v>
      </c>
      <c r="BX264" s="56" t="s">
        <v>35</v>
      </c>
      <c r="BY264" s="45" t="s">
        <v>35</v>
      </c>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322" customFormat="true" ht="15" customHeight="true" x14ac:dyDescent="0.2">
      <c r="Z265" s="187"/>
      <c r="AA265" s="187"/>
      <c r="AB265" s="187"/>
      <c r="AC265" s="187"/>
      <c r="AD265" s="187"/>
      <c r="AE265" s="187"/>
      <c r="AF265" s="187"/>
      <c r="AG265" s="187"/>
      <c r="AH265" s="187"/>
      <c r="AI265" s="187"/>
      <c r="AJ265" s="187"/>
      <c r="AK265" s="187"/>
      <c r="AL265" s="187"/>
      <c r="AM265" s="187"/>
      <c r="AN265" s="187"/>
      <c r="AO265" s="187"/>
      <c r="AP265" s="187"/>
      <c r="AQ265" s="187"/>
      <c r="AR265" s="187"/>
      <c r="AS265" s="187"/>
      <c r="AT265" s="187"/>
      <c r="AU265" s="187"/>
      <c r="AV265" s="187"/>
      <c r="AW265" s="187"/>
      <c r="AX265" s="187"/>
      <c r="AY265" s="187"/>
      <c r="AZ265" s="187"/>
      <c r="BA265" s="990"/>
      <c r="BB265" s="557" t="s">
        <v>89</v>
      </c>
      <c r="BC265" s="60" t="s">
        <v>35</v>
      </c>
      <c r="BD265" s="56" t="s">
        <v>35</v>
      </c>
      <c r="BE265" s="56" t="s">
        <v>35</v>
      </c>
      <c r="BF265" s="56" t="s">
        <v>35</v>
      </c>
      <c r="BG265" s="51" t="s">
        <v>35</v>
      </c>
      <c r="BH265" s="60" t="s">
        <v>35</v>
      </c>
      <c r="BI265" s="56" t="s">
        <v>35</v>
      </c>
      <c r="BJ265" s="56" t="s">
        <v>35</v>
      </c>
      <c r="BK265" s="56" t="s">
        <v>35</v>
      </c>
      <c r="BL265" s="51" t="s">
        <v>35</v>
      </c>
      <c r="BM265" s="60" t="s">
        <v>35</v>
      </c>
      <c r="BN265" s="56" t="s">
        <v>35</v>
      </c>
      <c r="BO265" s="56" t="s">
        <v>35</v>
      </c>
      <c r="BP265" s="56" t="s">
        <v>35</v>
      </c>
      <c r="BQ265" s="51" t="s">
        <v>35</v>
      </c>
      <c r="BR265" s="60" t="s">
        <v>35</v>
      </c>
      <c r="BS265" s="56" t="s">
        <v>35</v>
      </c>
      <c r="BT265" s="56" t="s">
        <v>35</v>
      </c>
      <c r="BU265" s="56" t="s">
        <v>35</v>
      </c>
      <c r="BV265" s="56" t="s">
        <v>35</v>
      </c>
      <c r="BW265" s="56" t="s">
        <v>35</v>
      </c>
      <c r="BX265" s="56" t="s">
        <v>35</v>
      </c>
      <c r="BY265" s="45" t="s">
        <v>35</v>
      </c>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322" customFormat="true" ht="15" customHeight="true" x14ac:dyDescent="0.2">
      <c r="Z266" s="187"/>
      <c r="AA266" s="187"/>
      <c r="AB266" s="187"/>
      <c r="AC266" s="187"/>
      <c r="AD266" s="187"/>
      <c r="AE266" s="187"/>
      <c r="AF266" s="187"/>
      <c r="AG266" s="187"/>
      <c r="AH266" s="187"/>
      <c r="AI266" s="187"/>
      <c r="AJ266" s="187"/>
      <c r="AK266" s="187"/>
      <c r="AL266" s="187"/>
      <c r="AM266" s="187"/>
      <c r="AN266" s="187"/>
      <c r="AO266" s="187"/>
      <c r="AP266" s="187"/>
      <c r="AQ266" s="187"/>
      <c r="AR266" s="187"/>
      <c r="AS266" s="187"/>
      <c r="AT266" s="187"/>
      <c r="AU266" s="187"/>
      <c r="AV266" s="187"/>
      <c r="AW266" s="187"/>
      <c r="AX266" s="187"/>
      <c r="AY266" s="187"/>
      <c r="AZ266" s="187"/>
      <c r="BA266" s="990"/>
      <c r="BB266" s="557" t="s">
        <v>90</v>
      </c>
      <c r="BC266" s="60" t="s">
        <v>35</v>
      </c>
      <c r="BD266" s="56" t="s">
        <v>35</v>
      </c>
      <c r="BE266" s="56" t="s">
        <v>35</v>
      </c>
      <c r="BF266" s="56" t="s">
        <v>35</v>
      </c>
      <c r="BG266" s="51" t="s">
        <v>35</v>
      </c>
      <c r="BH266" s="60" t="s">
        <v>35</v>
      </c>
      <c r="BI266" s="56" t="s">
        <v>35</v>
      </c>
      <c r="BJ266" s="56" t="s">
        <v>35</v>
      </c>
      <c r="BK266" s="56" t="s">
        <v>35</v>
      </c>
      <c r="BL266" s="51" t="s">
        <v>35</v>
      </c>
      <c r="BM266" s="60" t="s">
        <v>35</v>
      </c>
      <c r="BN266" s="56" t="s">
        <v>35</v>
      </c>
      <c r="BO266" s="56" t="s">
        <v>35</v>
      </c>
      <c r="BP266" s="56" t="s">
        <v>35</v>
      </c>
      <c r="BQ266" s="51" t="s">
        <v>35</v>
      </c>
      <c r="BR266" s="60" t="s">
        <v>35</v>
      </c>
      <c r="BS266" s="56" t="s">
        <v>35</v>
      </c>
      <c r="BT266" s="56" t="s">
        <v>35</v>
      </c>
      <c r="BU266" s="56" t="s">
        <v>35</v>
      </c>
      <c r="BV266" s="56" t="s">
        <v>35</v>
      </c>
      <c r="BW266" s="56" t="s">
        <v>35</v>
      </c>
      <c r="BX266" s="56" t="s">
        <v>35</v>
      </c>
      <c r="BY266" s="45" t="s">
        <v>35</v>
      </c>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322" customFormat="true" ht="15" customHeight="true" x14ac:dyDescent="0.2">
      <c r="Z267" s="187"/>
      <c r="AA267" s="187"/>
      <c r="AB267" s="187"/>
      <c r="AC267" s="187"/>
      <c r="AD267" s="187"/>
      <c r="AE267" s="187"/>
      <c r="AF267" s="187"/>
      <c r="AG267" s="187"/>
      <c r="AH267" s="187"/>
      <c r="AI267" s="187"/>
      <c r="AJ267" s="187"/>
      <c r="AK267" s="187"/>
      <c r="AL267" s="187"/>
      <c r="AM267" s="187"/>
      <c r="AN267" s="187"/>
      <c r="AO267" s="187"/>
      <c r="AP267" s="187"/>
      <c r="AQ267" s="187"/>
      <c r="AR267" s="187"/>
      <c r="AS267" s="187"/>
      <c r="AT267" s="187"/>
      <c r="AU267" s="187"/>
      <c r="AV267" s="187"/>
      <c r="AW267" s="187"/>
      <c r="AX267" s="187"/>
      <c r="AY267" s="187"/>
      <c r="AZ267" s="187"/>
      <c r="BA267" s="990"/>
      <c r="BB267" s="557" t="s">
        <v>112</v>
      </c>
      <c r="BC267" s="60" t="s">
        <v>35</v>
      </c>
      <c r="BD267" s="56" t="s">
        <v>35</v>
      </c>
      <c r="BE267" s="56" t="s">
        <v>35</v>
      </c>
      <c r="BF267" s="56" t="s">
        <v>35</v>
      </c>
      <c r="BG267" s="51" t="s">
        <v>35</v>
      </c>
      <c r="BH267" s="60" t="s">
        <v>35</v>
      </c>
      <c r="BI267" s="56" t="s">
        <v>35</v>
      </c>
      <c r="BJ267" s="56" t="s">
        <v>35</v>
      </c>
      <c r="BK267" s="56" t="s">
        <v>35</v>
      </c>
      <c r="BL267" s="51" t="s">
        <v>35</v>
      </c>
      <c r="BM267" s="60" t="s">
        <v>35</v>
      </c>
      <c r="BN267" s="56" t="s">
        <v>35</v>
      </c>
      <c r="BO267" s="56" t="s">
        <v>35</v>
      </c>
      <c r="BP267" s="56" t="s">
        <v>35</v>
      </c>
      <c r="BQ267" s="51" t="s">
        <v>35</v>
      </c>
      <c r="BR267" s="60" t="s">
        <v>35</v>
      </c>
      <c r="BS267" s="56" t="s">
        <v>35</v>
      </c>
      <c r="BT267" s="56" t="s">
        <v>35</v>
      </c>
      <c r="BU267" s="56" t="s">
        <v>35</v>
      </c>
      <c r="BV267" s="56" t="s">
        <v>35</v>
      </c>
      <c r="BW267" s="56" t="s">
        <v>35</v>
      </c>
      <c r="BX267" s="56" t="s">
        <v>35</v>
      </c>
      <c r="BY267" s="45" t="s">
        <v>35</v>
      </c>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322" customFormat="true" ht="15" customHeight="true" x14ac:dyDescent="0.2">
      <c r="Z268" s="187"/>
      <c r="AA268" s="187"/>
      <c r="AB268" s="187"/>
      <c r="AC268" s="187"/>
      <c r="AD268" s="187"/>
      <c r="AE268" s="187"/>
      <c r="AF268" s="187"/>
      <c r="AG268" s="187"/>
      <c r="AH268" s="187"/>
      <c r="AI268" s="187"/>
      <c r="AJ268" s="187"/>
      <c r="AK268" s="187"/>
      <c r="AL268" s="187"/>
      <c r="AM268" s="187"/>
      <c r="AN268" s="187"/>
      <c r="AO268" s="187"/>
      <c r="AP268" s="187"/>
      <c r="AQ268" s="187"/>
      <c r="AR268" s="187"/>
      <c r="AS268" s="187"/>
      <c r="AT268" s="187"/>
      <c r="AU268" s="187"/>
      <c r="AV268" s="187"/>
      <c r="AW268" s="187"/>
      <c r="AX268" s="187"/>
      <c r="AY268" s="187"/>
      <c r="AZ268" s="187"/>
      <c r="BA268" s="990" t="s">
        <v>115</v>
      </c>
      <c r="BB268" s="557" t="s">
        <v>88</v>
      </c>
      <c r="BC268" s="60" t="s">
        <v>35</v>
      </c>
      <c r="BD268" s="56" t="s">
        <v>35</v>
      </c>
      <c r="BE268" s="56" t="s">
        <v>35</v>
      </c>
      <c r="BF268" s="56" t="s">
        <v>35</v>
      </c>
      <c r="BG268" s="51" t="s">
        <v>35</v>
      </c>
      <c r="BH268" s="60" t="s">
        <v>35</v>
      </c>
      <c r="BI268" s="56" t="s">
        <v>35</v>
      </c>
      <c r="BJ268" s="56" t="s">
        <v>35</v>
      </c>
      <c r="BK268" s="56" t="s">
        <v>35</v>
      </c>
      <c r="BL268" s="51" t="s">
        <v>35</v>
      </c>
      <c r="BM268" s="60" t="s">
        <v>35</v>
      </c>
      <c r="BN268" s="56" t="s">
        <v>35</v>
      </c>
      <c r="BO268" s="56" t="s">
        <v>35</v>
      </c>
      <c r="BP268" s="56" t="s">
        <v>35</v>
      </c>
      <c r="BQ268" s="51" t="s">
        <v>35</v>
      </c>
      <c r="BR268" s="60" t="s">
        <v>35</v>
      </c>
      <c r="BS268" s="56" t="s">
        <v>35</v>
      </c>
      <c r="BT268" s="56" t="s">
        <v>35</v>
      </c>
      <c r="BU268" s="56" t="s">
        <v>35</v>
      </c>
      <c r="BV268" s="56" t="s">
        <v>35</v>
      </c>
      <c r="BW268" s="56" t="s">
        <v>35</v>
      </c>
      <c r="BX268" s="56" t="s">
        <v>35</v>
      </c>
      <c r="BY268" s="45" t="s">
        <v>35</v>
      </c>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322" customFormat="true" ht="15" customHeight="true" x14ac:dyDescent="0.2">
      <c r="Z269" s="187"/>
      <c r="AA269" s="187"/>
      <c r="AB269" s="187"/>
      <c r="AC269" s="187"/>
      <c r="AD269" s="187"/>
      <c r="AE269" s="187"/>
      <c r="AF269" s="187"/>
      <c r="AG269" s="187"/>
      <c r="AH269" s="187"/>
      <c r="AI269" s="187"/>
      <c r="AJ269" s="187"/>
      <c r="AK269" s="187"/>
      <c r="AL269" s="187"/>
      <c r="AM269" s="187"/>
      <c r="AN269" s="187"/>
      <c r="AO269" s="187"/>
      <c r="AP269" s="187"/>
      <c r="AQ269" s="187"/>
      <c r="AR269" s="187"/>
      <c r="AS269" s="187"/>
      <c r="AT269" s="187"/>
      <c r="AU269" s="187"/>
      <c r="AV269" s="187"/>
      <c r="AW269" s="187"/>
      <c r="AX269" s="187"/>
      <c r="AY269" s="187"/>
      <c r="AZ269" s="187"/>
      <c r="BA269" s="990"/>
      <c r="BB269" s="557" t="s">
        <v>89</v>
      </c>
      <c r="BC269" s="60" t="s">
        <v>35</v>
      </c>
      <c r="BD269" s="56" t="s">
        <v>35</v>
      </c>
      <c r="BE269" s="56" t="s">
        <v>35</v>
      </c>
      <c r="BF269" s="56" t="s">
        <v>35</v>
      </c>
      <c r="BG269" s="51" t="s">
        <v>35</v>
      </c>
      <c r="BH269" s="60" t="s">
        <v>35</v>
      </c>
      <c r="BI269" s="56" t="s">
        <v>35</v>
      </c>
      <c r="BJ269" s="56" t="s">
        <v>35</v>
      </c>
      <c r="BK269" s="56" t="s">
        <v>35</v>
      </c>
      <c r="BL269" s="51" t="s">
        <v>35</v>
      </c>
      <c r="BM269" s="60" t="s">
        <v>35</v>
      </c>
      <c r="BN269" s="56" t="s">
        <v>35</v>
      </c>
      <c r="BO269" s="56" t="s">
        <v>35</v>
      </c>
      <c r="BP269" s="56" t="s">
        <v>35</v>
      </c>
      <c r="BQ269" s="51" t="s">
        <v>35</v>
      </c>
      <c r="BR269" s="60" t="s">
        <v>35</v>
      </c>
      <c r="BS269" s="56" t="s">
        <v>35</v>
      </c>
      <c r="BT269" s="56" t="s">
        <v>35</v>
      </c>
      <c r="BU269" s="56" t="s">
        <v>35</v>
      </c>
      <c r="BV269" s="56" t="s">
        <v>35</v>
      </c>
      <c r="BW269" s="56" t="s">
        <v>35</v>
      </c>
      <c r="BX269" s="56" t="s">
        <v>35</v>
      </c>
      <c r="BY269" s="45" t="s">
        <v>35</v>
      </c>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322" customFormat="true" ht="15" customHeight="true" x14ac:dyDescent="0.2">
      <c r="Z270" s="187"/>
      <c r="AA270" s="187"/>
      <c r="AB270" s="187"/>
      <c r="AC270" s="187"/>
      <c r="AD270" s="187"/>
      <c r="AE270" s="187"/>
      <c r="AF270" s="187"/>
      <c r="AG270" s="187"/>
      <c r="AH270" s="187"/>
      <c r="AI270" s="187"/>
      <c r="AJ270" s="187"/>
      <c r="AK270" s="187"/>
      <c r="AL270" s="187"/>
      <c r="AM270" s="187"/>
      <c r="AN270" s="187"/>
      <c r="AO270" s="187"/>
      <c r="AP270" s="187"/>
      <c r="AQ270" s="187"/>
      <c r="AR270" s="187"/>
      <c r="AS270" s="187"/>
      <c r="AT270" s="187"/>
      <c r="AU270" s="187"/>
      <c r="AV270" s="187"/>
      <c r="AW270" s="187"/>
      <c r="AX270" s="187"/>
      <c r="AY270" s="187"/>
      <c r="AZ270" s="187"/>
      <c r="BA270" s="990"/>
      <c r="BB270" s="557" t="s">
        <v>90</v>
      </c>
      <c r="BC270" s="60" t="s">
        <v>35</v>
      </c>
      <c r="BD270" s="56" t="s">
        <v>35</v>
      </c>
      <c r="BE270" s="56" t="s">
        <v>35</v>
      </c>
      <c r="BF270" s="56" t="s">
        <v>35</v>
      </c>
      <c r="BG270" s="51" t="s">
        <v>35</v>
      </c>
      <c r="BH270" s="60" t="s">
        <v>35</v>
      </c>
      <c r="BI270" s="56" t="s">
        <v>35</v>
      </c>
      <c r="BJ270" s="56" t="s">
        <v>35</v>
      </c>
      <c r="BK270" s="56" t="s">
        <v>35</v>
      </c>
      <c r="BL270" s="51" t="s">
        <v>35</v>
      </c>
      <c r="BM270" s="60" t="s">
        <v>35</v>
      </c>
      <c r="BN270" s="56" t="s">
        <v>35</v>
      </c>
      <c r="BO270" s="56" t="s">
        <v>35</v>
      </c>
      <c r="BP270" s="56" t="s">
        <v>35</v>
      </c>
      <c r="BQ270" s="51" t="s">
        <v>35</v>
      </c>
      <c r="BR270" s="60" t="s">
        <v>35</v>
      </c>
      <c r="BS270" s="56" t="s">
        <v>35</v>
      </c>
      <c r="BT270" s="56" t="s">
        <v>35</v>
      </c>
      <c r="BU270" s="56" t="s">
        <v>35</v>
      </c>
      <c r="BV270" s="56" t="s">
        <v>35</v>
      </c>
      <c r="BW270" s="56" t="s">
        <v>35</v>
      </c>
      <c r="BX270" s="56" t="s">
        <v>35</v>
      </c>
      <c r="BY270" s="45" t="s">
        <v>35</v>
      </c>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322" customFormat="true" ht="15" customHeight="true" x14ac:dyDescent="0.2">
      <c r="Z271" s="187"/>
      <c r="AA271" s="187"/>
      <c r="AB271" s="187"/>
      <c r="AC271" s="187"/>
      <c r="AD271" s="187"/>
      <c r="AE271" s="187"/>
      <c r="AF271" s="187"/>
      <c r="AG271" s="187"/>
      <c r="AH271" s="187"/>
      <c r="AI271" s="187"/>
      <c r="AJ271" s="187"/>
      <c r="AK271" s="187"/>
      <c r="AL271" s="187"/>
      <c r="AM271" s="187"/>
      <c r="AN271" s="187"/>
      <c r="AO271" s="187"/>
      <c r="AP271" s="187"/>
      <c r="AQ271" s="187"/>
      <c r="AR271" s="187"/>
      <c r="AS271" s="187"/>
      <c r="AT271" s="187"/>
      <c r="AU271" s="187"/>
      <c r="AV271" s="187"/>
      <c r="AW271" s="187"/>
      <c r="AX271" s="187"/>
      <c r="AY271" s="187"/>
      <c r="AZ271" s="187"/>
      <c r="BA271" s="990" t="s">
        <v>75</v>
      </c>
      <c r="BB271" s="557" t="s">
        <v>49</v>
      </c>
      <c r="BC271" s="60" t="s">
        <v>35</v>
      </c>
      <c r="BD271" s="53" t="s">
        <v>35</v>
      </c>
      <c r="BE271" s="53" t="s">
        <v>35</v>
      </c>
      <c r="BF271" s="53" t="s">
        <v>35</v>
      </c>
      <c r="BG271" s="48" t="s">
        <v>35</v>
      </c>
      <c r="BH271" s="60" t="s">
        <v>35</v>
      </c>
      <c r="BI271" s="53" t="s">
        <v>35</v>
      </c>
      <c r="BJ271" s="53" t="s">
        <v>35</v>
      </c>
      <c r="BK271" s="53" t="s">
        <v>35</v>
      </c>
      <c r="BL271" s="48" t="s">
        <v>35</v>
      </c>
      <c r="BM271" s="60" t="s">
        <v>35</v>
      </c>
      <c r="BN271" s="53" t="s">
        <v>35</v>
      </c>
      <c r="BO271" s="53" t="s">
        <v>35</v>
      </c>
      <c r="BP271" s="53" t="s">
        <v>35</v>
      </c>
      <c r="BQ271" s="48" t="s">
        <v>35</v>
      </c>
      <c r="BR271" s="60" t="s">
        <v>35</v>
      </c>
      <c r="BS271" s="53" t="s">
        <v>35</v>
      </c>
      <c r="BT271" s="53" t="s">
        <v>35</v>
      </c>
      <c r="BU271" s="53" t="s">
        <v>35</v>
      </c>
      <c r="BV271" s="53" t="s">
        <v>35</v>
      </c>
      <c r="BW271" s="53" t="s">
        <v>35</v>
      </c>
      <c r="BX271" s="53" t="s">
        <v>35</v>
      </c>
      <c r="BY271" s="43" t="s">
        <v>35</v>
      </c>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322" customFormat="true" ht="15" customHeight="true" x14ac:dyDescent="0.2">
      <c r="Z272" s="187"/>
      <c r="AA272" s="187"/>
      <c r="AB272" s="187"/>
      <c r="AC272" s="187"/>
      <c r="AD272" s="187"/>
      <c r="AE272" s="187"/>
      <c r="AF272" s="187"/>
      <c r="AG272" s="187"/>
      <c r="AH272" s="187"/>
      <c r="AI272" s="187"/>
      <c r="AJ272" s="187"/>
      <c r="AK272" s="187"/>
      <c r="AL272" s="187"/>
      <c r="AM272" s="187"/>
      <c r="AN272" s="187"/>
      <c r="AO272" s="187"/>
      <c r="AP272" s="187"/>
      <c r="AQ272" s="187"/>
      <c r="AR272" s="187"/>
      <c r="AS272" s="187"/>
      <c r="AT272" s="187"/>
      <c r="AU272" s="187"/>
      <c r="AV272" s="187"/>
      <c r="AW272" s="187"/>
      <c r="AX272" s="187"/>
      <c r="AY272" s="187"/>
      <c r="AZ272" s="187"/>
      <c r="BA272" s="990"/>
      <c r="BB272" s="557" t="s">
        <v>48</v>
      </c>
      <c r="BC272" s="60" t="s">
        <v>35</v>
      </c>
      <c r="BD272" s="53" t="s">
        <v>35</v>
      </c>
      <c r="BE272" s="53" t="s">
        <v>35</v>
      </c>
      <c r="BF272" s="53" t="s">
        <v>35</v>
      </c>
      <c r="BG272" s="48" t="s">
        <v>35</v>
      </c>
      <c r="BH272" s="60" t="s">
        <v>35</v>
      </c>
      <c r="BI272" s="53" t="s">
        <v>35</v>
      </c>
      <c r="BJ272" s="53" t="s">
        <v>35</v>
      </c>
      <c r="BK272" s="53" t="s">
        <v>35</v>
      </c>
      <c r="BL272" s="48" t="s">
        <v>35</v>
      </c>
      <c r="BM272" s="60" t="s">
        <v>35</v>
      </c>
      <c r="BN272" s="53" t="s">
        <v>35</v>
      </c>
      <c r="BO272" s="53" t="s">
        <v>35</v>
      </c>
      <c r="BP272" s="53" t="s">
        <v>35</v>
      </c>
      <c r="BQ272" s="48" t="s">
        <v>35</v>
      </c>
      <c r="BR272" s="60" t="s">
        <v>35</v>
      </c>
      <c r="BS272" s="53" t="s">
        <v>35</v>
      </c>
      <c r="BT272" s="53" t="s">
        <v>35</v>
      </c>
      <c r="BU272" s="53" t="s">
        <v>35</v>
      </c>
      <c r="BV272" s="53" t="s">
        <v>35</v>
      </c>
      <c r="BW272" s="53" t="s">
        <v>35</v>
      </c>
      <c r="BX272" s="53" t="s">
        <v>35</v>
      </c>
      <c r="BY272" s="43" t="s">
        <v>35</v>
      </c>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322" customFormat="true" ht="15" customHeight="true" x14ac:dyDescent="0.2">
      <c r="Z273" s="187"/>
      <c r="AA273" s="187"/>
      <c r="AB273" s="187"/>
      <c r="AC273" s="187"/>
      <c r="AD273" s="187"/>
      <c r="AE273" s="187"/>
      <c r="AF273" s="187"/>
      <c r="AG273" s="187"/>
      <c r="AH273" s="187"/>
      <c r="AI273" s="187"/>
      <c r="AJ273" s="187"/>
      <c r="AK273" s="187"/>
      <c r="AL273" s="187"/>
      <c r="AM273" s="187"/>
      <c r="AN273" s="187"/>
      <c r="AO273" s="187"/>
      <c r="AP273" s="187"/>
      <c r="AQ273" s="187"/>
      <c r="AR273" s="187"/>
      <c r="AS273" s="187"/>
      <c r="AT273" s="187"/>
      <c r="AU273" s="187"/>
      <c r="AV273" s="187"/>
      <c r="AW273" s="187"/>
      <c r="AX273" s="187"/>
      <c r="AY273" s="187"/>
      <c r="AZ273" s="187"/>
      <c r="BA273" s="990"/>
      <c r="BB273" s="557" t="s">
        <v>112</v>
      </c>
      <c r="BC273" s="60" t="s">
        <v>35</v>
      </c>
      <c r="BD273" s="53" t="s">
        <v>35</v>
      </c>
      <c r="BE273" s="53" t="s">
        <v>35</v>
      </c>
      <c r="BF273" s="53" t="s">
        <v>35</v>
      </c>
      <c r="BG273" s="48" t="s">
        <v>35</v>
      </c>
      <c r="BH273" s="60" t="s">
        <v>35</v>
      </c>
      <c r="BI273" s="53" t="s">
        <v>35</v>
      </c>
      <c r="BJ273" s="53" t="s">
        <v>35</v>
      </c>
      <c r="BK273" s="53" t="s">
        <v>35</v>
      </c>
      <c r="BL273" s="48" t="s">
        <v>35</v>
      </c>
      <c r="BM273" s="60" t="s">
        <v>35</v>
      </c>
      <c r="BN273" s="53" t="s">
        <v>35</v>
      </c>
      <c r="BO273" s="53" t="s">
        <v>35</v>
      </c>
      <c r="BP273" s="53" t="s">
        <v>35</v>
      </c>
      <c r="BQ273" s="48" t="s">
        <v>35</v>
      </c>
      <c r="BR273" s="60" t="s">
        <v>35</v>
      </c>
      <c r="BS273" s="53" t="s">
        <v>35</v>
      </c>
      <c r="BT273" s="53" t="s">
        <v>35</v>
      </c>
      <c r="BU273" s="53" t="s">
        <v>35</v>
      </c>
      <c r="BV273" s="53" t="s">
        <v>35</v>
      </c>
      <c r="BW273" s="53" t="s">
        <v>35</v>
      </c>
      <c r="BX273" s="53" t="s">
        <v>35</v>
      </c>
      <c r="BY273" s="43" t="s">
        <v>35</v>
      </c>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322" customFormat="true" ht="15" customHeight="true" x14ac:dyDescent="0.2">
      <c r="Z274" s="187"/>
      <c r="AA274" s="187"/>
      <c r="AB274" s="187"/>
      <c r="AC274" s="187"/>
      <c r="AD274" s="187"/>
      <c r="AE274" s="187"/>
      <c r="AF274" s="187"/>
      <c r="AG274" s="187"/>
      <c r="AH274" s="187"/>
      <c r="AI274" s="187"/>
      <c r="AJ274" s="187"/>
      <c r="AK274" s="187"/>
      <c r="AL274" s="187"/>
      <c r="AM274" s="187"/>
      <c r="AN274" s="187"/>
      <c r="AO274" s="187"/>
      <c r="AP274" s="187"/>
      <c r="AQ274" s="187"/>
      <c r="AR274" s="187"/>
      <c r="AS274" s="187"/>
      <c r="AT274" s="187"/>
      <c r="AU274" s="187"/>
      <c r="AV274" s="187"/>
      <c r="AW274" s="187"/>
      <c r="AX274" s="187"/>
      <c r="AY274" s="187"/>
      <c r="AZ274" s="187"/>
      <c r="BA274" s="990" t="s">
        <v>76</v>
      </c>
      <c r="BB274" s="557" t="s">
        <v>49</v>
      </c>
      <c r="BC274" s="60" t="s">
        <v>35</v>
      </c>
      <c r="BD274" s="56" t="s">
        <v>35</v>
      </c>
      <c r="BE274" s="56" t="s">
        <v>35</v>
      </c>
      <c r="BF274" s="56" t="s">
        <v>35</v>
      </c>
      <c r="BG274" s="51" t="s">
        <v>35</v>
      </c>
      <c r="BH274" s="60" t="s">
        <v>35</v>
      </c>
      <c r="BI274" s="56" t="s">
        <v>35</v>
      </c>
      <c r="BJ274" s="56" t="s">
        <v>35</v>
      </c>
      <c r="BK274" s="56" t="s">
        <v>35</v>
      </c>
      <c r="BL274" s="51" t="s">
        <v>35</v>
      </c>
      <c r="BM274" s="60" t="s">
        <v>35</v>
      </c>
      <c r="BN274" s="56" t="s">
        <v>35</v>
      </c>
      <c r="BO274" s="56" t="s">
        <v>35</v>
      </c>
      <c r="BP274" s="56" t="s">
        <v>35</v>
      </c>
      <c r="BQ274" s="51" t="s">
        <v>35</v>
      </c>
      <c r="BR274" s="60" t="s">
        <v>35</v>
      </c>
      <c r="BS274" s="56" t="s">
        <v>35</v>
      </c>
      <c r="BT274" s="56" t="s">
        <v>35</v>
      </c>
      <c r="BU274" s="56" t="s">
        <v>35</v>
      </c>
      <c r="BV274" s="56" t="s">
        <v>35</v>
      </c>
      <c r="BW274" s="56" t="s">
        <v>35</v>
      </c>
      <c r="BX274" s="56" t="s">
        <v>35</v>
      </c>
      <c r="BY274" s="45" t="s">
        <v>35</v>
      </c>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322" customFormat="true" ht="15" customHeight="true" x14ac:dyDescent="0.2">
      <c r="Z275" s="187"/>
      <c r="AA275" s="187"/>
      <c r="AB275" s="187"/>
      <c r="AC275" s="187"/>
      <c r="AD275" s="187"/>
      <c r="AE275" s="187"/>
      <c r="AF275" s="187"/>
      <c r="AG275" s="187"/>
      <c r="AH275" s="187"/>
      <c r="AI275" s="187"/>
      <c r="AJ275" s="187"/>
      <c r="AK275" s="187"/>
      <c r="AL275" s="187"/>
      <c r="AM275" s="187"/>
      <c r="AN275" s="187"/>
      <c r="AO275" s="187"/>
      <c r="AP275" s="187"/>
      <c r="AQ275" s="187"/>
      <c r="AR275" s="187"/>
      <c r="AS275" s="187"/>
      <c r="AT275" s="187"/>
      <c r="AU275" s="187"/>
      <c r="AV275" s="187"/>
      <c r="AW275" s="187"/>
      <c r="AX275" s="187"/>
      <c r="AY275" s="187"/>
      <c r="AZ275" s="187"/>
      <c r="BA275" s="990"/>
      <c r="BB275" s="557" t="s">
        <v>48</v>
      </c>
      <c r="BC275" s="60" t="s">
        <v>35</v>
      </c>
      <c r="BD275" s="56" t="s">
        <v>35</v>
      </c>
      <c r="BE275" s="56" t="s">
        <v>35</v>
      </c>
      <c r="BF275" s="56" t="s">
        <v>35</v>
      </c>
      <c r="BG275" s="51" t="s">
        <v>35</v>
      </c>
      <c r="BH275" s="60" t="s">
        <v>35</v>
      </c>
      <c r="BI275" s="56" t="s">
        <v>35</v>
      </c>
      <c r="BJ275" s="56" t="s">
        <v>35</v>
      </c>
      <c r="BK275" s="56" t="s">
        <v>35</v>
      </c>
      <c r="BL275" s="51" t="s">
        <v>35</v>
      </c>
      <c r="BM275" s="60" t="s">
        <v>35</v>
      </c>
      <c r="BN275" s="56" t="s">
        <v>35</v>
      </c>
      <c r="BO275" s="56" t="s">
        <v>35</v>
      </c>
      <c r="BP275" s="56" t="s">
        <v>35</v>
      </c>
      <c r="BQ275" s="51" t="s">
        <v>35</v>
      </c>
      <c r="BR275" s="60" t="s">
        <v>35</v>
      </c>
      <c r="BS275" s="56" t="s">
        <v>35</v>
      </c>
      <c r="BT275" s="56" t="s">
        <v>35</v>
      </c>
      <c r="BU275" s="56" t="s">
        <v>35</v>
      </c>
      <c r="BV275" s="56" t="s">
        <v>35</v>
      </c>
      <c r="BW275" s="56" t="s">
        <v>35</v>
      </c>
      <c r="BX275" s="56" t="s">
        <v>35</v>
      </c>
      <c r="BY275" s="45" t="s">
        <v>35</v>
      </c>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322" customFormat="true" ht="15" customHeight="true" x14ac:dyDescent="0.2">
      <c r="Z276" s="187"/>
      <c r="AA276" s="187"/>
      <c r="AB276" s="187"/>
      <c r="AC276" s="187"/>
      <c r="AD276" s="187"/>
      <c r="AE276" s="187"/>
      <c r="AF276" s="187"/>
      <c r="AG276" s="187"/>
      <c r="AH276" s="187"/>
      <c r="AI276" s="187"/>
      <c r="AJ276" s="187"/>
      <c r="AK276" s="187"/>
      <c r="AL276" s="187"/>
      <c r="AM276" s="187"/>
      <c r="AN276" s="187"/>
      <c r="AO276" s="187"/>
      <c r="AP276" s="187"/>
      <c r="AQ276" s="187"/>
      <c r="AR276" s="187"/>
      <c r="AS276" s="187"/>
      <c r="AT276" s="187"/>
      <c r="AU276" s="187"/>
      <c r="AV276" s="187"/>
      <c r="AW276" s="187"/>
      <c r="AX276" s="187"/>
      <c r="AY276" s="187"/>
      <c r="AZ276" s="187"/>
      <c r="BA276" s="990"/>
      <c r="BB276" s="557" t="s">
        <v>113</v>
      </c>
      <c r="BC276" s="60" t="s">
        <v>35</v>
      </c>
      <c r="BD276" s="56" t="s">
        <v>35</v>
      </c>
      <c r="BE276" s="56" t="s">
        <v>35</v>
      </c>
      <c r="BF276" s="56" t="s">
        <v>35</v>
      </c>
      <c r="BG276" s="51" t="s">
        <v>35</v>
      </c>
      <c r="BH276" s="60" t="s">
        <v>35</v>
      </c>
      <c r="BI276" s="56" t="s">
        <v>35</v>
      </c>
      <c r="BJ276" s="56" t="s">
        <v>35</v>
      </c>
      <c r="BK276" s="56" t="s">
        <v>35</v>
      </c>
      <c r="BL276" s="51" t="s">
        <v>35</v>
      </c>
      <c r="BM276" s="60" t="s">
        <v>35</v>
      </c>
      <c r="BN276" s="56" t="s">
        <v>35</v>
      </c>
      <c r="BO276" s="56" t="s">
        <v>35</v>
      </c>
      <c r="BP276" s="56" t="s">
        <v>35</v>
      </c>
      <c r="BQ276" s="51" t="s">
        <v>35</v>
      </c>
      <c r="BR276" s="60" t="s">
        <v>35</v>
      </c>
      <c r="BS276" s="56" t="s">
        <v>35</v>
      </c>
      <c r="BT276" s="56" t="s">
        <v>35</v>
      </c>
      <c r="BU276" s="56" t="s">
        <v>35</v>
      </c>
      <c r="BV276" s="56" t="s">
        <v>35</v>
      </c>
      <c r="BW276" s="56" t="s">
        <v>35</v>
      </c>
      <c r="BX276" s="56" t="s">
        <v>35</v>
      </c>
      <c r="BY276" s="45" t="s">
        <v>35</v>
      </c>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322" customFormat="true" ht="15" customHeight="true" x14ac:dyDescent="0.2">
      <c r="Z277" s="187"/>
      <c r="AA277" s="187"/>
      <c r="AB277" s="187"/>
      <c r="AC277" s="187"/>
      <c r="AD277" s="187"/>
      <c r="AE277" s="187"/>
      <c r="AF277" s="187"/>
      <c r="AG277" s="187"/>
      <c r="AH277" s="187"/>
      <c r="AI277" s="187"/>
      <c r="AJ277" s="187"/>
      <c r="AK277" s="187"/>
      <c r="AL277" s="187"/>
      <c r="AM277" s="187"/>
      <c r="AN277" s="187"/>
      <c r="AO277" s="187"/>
      <c r="AP277" s="187"/>
      <c r="AQ277" s="187"/>
      <c r="AR277" s="187"/>
      <c r="AS277" s="187"/>
      <c r="AT277" s="187"/>
      <c r="AU277" s="187"/>
      <c r="AV277" s="187"/>
      <c r="AW277" s="187"/>
      <c r="AX277" s="187"/>
      <c r="AY277" s="187"/>
      <c r="AZ277" s="187"/>
      <c r="BA277" s="990" t="s">
        <v>77</v>
      </c>
      <c r="BB277" s="557" t="s">
        <v>78</v>
      </c>
      <c r="BC277" s="60" t="s">
        <v>35</v>
      </c>
      <c r="BD277" s="56" t="s">
        <v>35</v>
      </c>
      <c r="BE277" s="56" t="s">
        <v>35</v>
      </c>
      <c r="BF277" s="56" t="s">
        <v>35</v>
      </c>
      <c r="BG277" s="51" t="s">
        <v>35</v>
      </c>
      <c r="BH277" s="60" t="s">
        <v>35</v>
      </c>
      <c r="BI277" s="56" t="s">
        <v>35</v>
      </c>
      <c r="BJ277" s="56" t="s">
        <v>35</v>
      </c>
      <c r="BK277" s="56" t="s">
        <v>35</v>
      </c>
      <c r="BL277" s="51" t="s">
        <v>35</v>
      </c>
      <c r="BM277" s="60" t="s">
        <v>35</v>
      </c>
      <c r="BN277" s="56" t="s">
        <v>35</v>
      </c>
      <c r="BO277" s="56" t="s">
        <v>35</v>
      </c>
      <c r="BP277" s="56" t="s">
        <v>35</v>
      </c>
      <c r="BQ277" s="51" t="s">
        <v>35</v>
      </c>
      <c r="BR277" s="60" t="s">
        <v>35</v>
      </c>
      <c r="BS277" s="56" t="s">
        <v>35</v>
      </c>
      <c r="BT277" s="56" t="s">
        <v>35</v>
      </c>
      <c r="BU277" s="56" t="s">
        <v>35</v>
      </c>
      <c r="BV277" s="56" t="s">
        <v>35</v>
      </c>
      <c r="BW277" s="56" t="s">
        <v>35</v>
      </c>
      <c r="BX277" s="56" t="s">
        <v>35</v>
      </c>
      <c r="BY277" s="45" t="s">
        <v>35</v>
      </c>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322" customFormat="true" ht="15" customHeight="true" x14ac:dyDescent="0.2">
      <c r="Z278" s="187"/>
      <c r="AA278" s="187"/>
      <c r="AB278" s="187"/>
      <c r="AC278" s="187"/>
      <c r="AD278" s="187"/>
      <c r="AE278" s="187"/>
      <c r="AF278" s="187"/>
      <c r="AG278" s="187"/>
      <c r="AH278" s="187"/>
      <c r="AI278" s="187"/>
      <c r="AJ278" s="187"/>
      <c r="AK278" s="187"/>
      <c r="AL278" s="187"/>
      <c r="AM278" s="187"/>
      <c r="AN278" s="187"/>
      <c r="AO278" s="187"/>
      <c r="AP278" s="187"/>
      <c r="AQ278" s="187"/>
      <c r="AR278" s="187"/>
      <c r="AS278" s="187"/>
      <c r="AT278" s="187"/>
      <c r="AU278" s="187"/>
      <c r="AV278" s="187"/>
      <c r="AW278" s="187"/>
      <c r="AX278" s="187"/>
      <c r="AY278" s="187"/>
      <c r="AZ278" s="187"/>
      <c r="BA278" s="990"/>
      <c r="BB278" s="557" t="s">
        <v>79</v>
      </c>
      <c r="BC278" s="60" t="s">
        <v>35</v>
      </c>
      <c r="BD278" s="56" t="s">
        <v>35</v>
      </c>
      <c r="BE278" s="56" t="s">
        <v>35</v>
      </c>
      <c r="BF278" s="56" t="s">
        <v>35</v>
      </c>
      <c r="BG278" s="51" t="s">
        <v>35</v>
      </c>
      <c r="BH278" s="60" t="s">
        <v>35</v>
      </c>
      <c r="BI278" s="56" t="s">
        <v>35</v>
      </c>
      <c r="BJ278" s="56" t="s">
        <v>35</v>
      </c>
      <c r="BK278" s="56" t="s">
        <v>35</v>
      </c>
      <c r="BL278" s="51" t="s">
        <v>35</v>
      </c>
      <c r="BM278" s="60" t="s">
        <v>35</v>
      </c>
      <c r="BN278" s="56" t="s">
        <v>35</v>
      </c>
      <c r="BO278" s="56" t="s">
        <v>35</v>
      </c>
      <c r="BP278" s="56" t="s">
        <v>35</v>
      </c>
      <c r="BQ278" s="51" t="s">
        <v>35</v>
      </c>
      <c r="BR278" s="60" t="s">
        <v>35</v>
      </c>
      <c r="BS278" s="56" t="s">
        <v>35</v>
      </c>
      <c r="BT278" s="56" t="s">
        <v>35</v>
      </c>
      <c r="BU278" s="56" t="s">
        <v>35</v>
      </c>
      <c r="BV278" s="56" t="s">
        <v>35</v>
      </c>
      <c r="BW278" s="56" t="s">
        <v>35</v>
      </c>
      <c r="BX278" s="56" t="s">
        <v>35</v>
      </c>
      <c r="BY278" s="45" t="s">
        <v>35</v>
      </c>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322" customFormat="true" ht="15" customHeight="true" x14ac:dyDescent="0.2">
      <c r="Z279" s="187"/>
      <c r="AA279" s="187"/>
      <c r="AB279" s="187"/>
      <c r="AC279" s="187"/>
      <c r="AD279" s="187"/>
      <c r="AE279" s="187"/>
      <c r="AF279" s="187"/>
      <c r="AG279" s="187"/>
      <c r="AH279" s="187"/>
      <c r="AI279" s="187"/>
      <c r="AJ279" s="187"/>
      <c r="AK279" s="187"/>
      <c r="AL279" s="187"/>
      <c r="AM279" s="187"/>
      <c r="AN279" s="187"/>
      <c r="AO279" s="187"/>
      <c r="AP279" s="187"/>
      <c r="AQ279" s="187"/>
      <c r="AR279" s="187"/>
      <c r="AS279" s="187"/>
      <c r="AT279" s="187"/>
      <c r="AU279" s="187"/>
      <c r="AV279" s="187"/>
      <c r="AW279" s="187"/>
      <c r="AX279" s="187"/>
      <c r="AY279" s="187"/>
      <c r="AZ279" s="187"/>
      <c r="BA279" s="990"/>
      <c r="BB279" s="557" t="s">
        <v>80</v>
      </c>
      <c r="BC279" s="60" t="s">
        <v>35</v>
      </c>
      <c r="BD279" s="53" t="s">
        <v>35</v>
      </c>
      <c r="BE279" s="53" t="s">
        <v>35</v>
      </c>
      <c r="BF279" s="53" t="s">
        <v>35</v>
      </c>
      <c r="BG279" s="48" t="s">
        <v>35</v>
      </c>
      <c r="BH279" s="60" t="s">
        <v>35</v>
      </c>
      <c r="BI279" s="53" t="s">
        <v>35</v>
      </c>
      <c r="BJ279" s="53" t="s">
        <v>35</v>
      </c>
      <c r="BK279" s="53" t="s">
        <v>35</v>
      </c>
      <c r="BL279" s="48" t="s">
        <v>35</v>
      </c>
      <c r="BM279" s="60" t="s">
        <v>35</v>
      </c>
      <c r="BN279" s="53" t="s">
        <v>35</v>
      </c>
      <c r="BO279" s="53" t="s">
        <v>35</v>
      </c>
      <c r="BP279" s="53" t="s">
        <v>35</v>
      </c>
      <c r="BQ279" s="48" t="s">
        <v>35</v>
      </c>
      <c r="BR279" s="60" t="s">
        <v>35</v>
      </c>
      <c r="BS279" s="53" t="s">
        <v>35</v>
      </c>
      <c r="BT279" s="53" t="s">
        <v>35</v>
      </c>
      <c r="BU279" s="53" t="s">
        <v>35</v>
      </c>
      <c r="BV279" s="53" t="s">
        <v>35</v>
      </c>
      <c r="BW279" s="53" t="s">
        <v>35</v>
      </c>
      <c r="BX279" s="53" t="s">
        <v>35</v>
      </c>
      <c r="BY279" s="43" t="s">
        <v>35</v>
      </c>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439" customFormat="true" ht="15" customHeight="true" x14ac:dyDescent="0.2">
      <c r="B280" s="438"/>
      <c r="Z280" s="346"/>
      <c r="AA280" s="346"/>
      <c r="AB280" s="346"/>
      <c r="AC280" s="346"/>
      <c r="AD280" s="346"/>
      <c r="AE280" s="346"/>
      <c r="AF280" s="346"/>
      <c r="AG280" s="346"/>
      <c r="AH280" s="346"/>
      <c r="AI280" s="346"/>
      <c r="AJ280" s="346"/>
      <c r="AK280" s="346"/>
      <c r="AL280" s="346"/>
      <c r="AM280" s="346"/>
      <c r="AN280" s="346"/>
      <c r="AO280" s="346"/>
      <c r="AP280" s="346"/>
      <c r="AQ280" s="346"/>
      <c r="AR280" s="346"/>
      <c r="AS280" s="346"/>
      <c r="AT280" s="346"/>
      <c r="AU280" s="346"/>
      <c r="AV280" s="346"/>
      <c r="AW280" s="346"/>
      <c r="AX280" s="346"/>
      <c r="AY280" s="346"/>
      <c r="AZ280" s="346"/>
      <c r="BA280" s="990"/>
      <c r="BB280" s="557" t="s">
        <v>81</v>
      </c>
      <c r="BC280" s="60" t="s">
        <v>35</v>
      </c>
      <c r="BD280" s="53" t="s">
        <v>35</v>
      </c>
      <c r="BE280" s="53" t="s">
        <v>35</v>
      </c>
      <c r="BF280" s="53" t="s">
        <v>35</v>
      </c>
      <c r="BG280" s="48" t="s">
        <v>35</v>
      </c>
      <c r="BH280" s="60" t="s">
        <v>35</v>
      </c>
      <c r="BI280" s="53" t="s">
        <v>35</v>
      </c>
      <c r="BJ280" s="53" t="s">
        <v>35</v>
      </c>
      <c r="BK280" s="53" t="s">
        <v>35</v>
      </c>
      <c r="BL280" s="48" t="s">
        <v>35</v>
      </c>
      <c r="BM280" s="60" t="s">
        <v>35</v>
      </c>
      <c r="BN280" s="53" t="s">
        <v>35</v>
      </c>
      <c r="BO280" s="53" t="s">
        <v>35</v>
      </c>
      <c r="BP280" s="53" t="s">
        <v>35</v>
      </c>
      <c r="BQ280" s="48" t="s">
        <v>35</v>
      </c>
      <c r="BR280" s="60" t="s">
        <v>35</v>
      </c>
      <c r="BS280" s="53" t="s">
        <v>35</v>
      </c>
      <c r="BT280" s="53" t="s">
        <v>35</v>
      </c>
      <c r="BU280" s="53" t="s">
        <v>35</v>
      </c>
      <c r="BV280" s="53" t="s">
        <v>35</v>
      </c>
      <c r="BW280" s="53" t="s">
        <v>35</v>
      </c>
      <c r="BX280" s="53" t="s">
        <v>35</v>
      </c>
      <c r="BY280" s="43" t="s">
        <v>35</v>
      </c>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439" customFormat="true" ht="15" customHeight="true" x14ac:dyDescent="0.2">
      <c r="B281" s="438"/>
      <c r="Z281" s="346"/>
      <c r="AA281" s="346"/>
      <c r="AB281" s="346"/>
      <c r="AC281" s="346"/>
      <c r="AD281" s="346"/>
      <c r="AE281" s="346"/>
      <c r="AF281" s="346"/>
      <c r="AG281" s="346"/>
      <c r="AH281" s="346"/>
      <c r="AI281" s="346"/>
      <c r="AJ281" s="346"/>
      <c r="AK281" s="346"/>
      <c r="AL281" s="346"/>
      <c r="AM281" s="346"/>
      <c r="AN281" s="346"/>
      <c r="AO281" s="346"/>
      <c r="AP281" s="346"/>
      <c r="AQ281" s="346"/>
      <c r="AR281" s="346"/>
      <c r="AS281" s="346"/>
      <c r="AT281" s="346"/>
      <c r="AU281" s="346"/>
      <c r="AV281" s="346"/>
      <c r="AW281" s="346"/>
      <c r="AX281" s="346"/>
      <c r="AY281" s="346"/>
      <c r="AZ281" s="346"/>
      <c r="BA281" s="990"/>
      <c r="BB281" s="557" t="s">
        <v>82</v>
      </c>
      <c r="BC281" s="60" t="s">
        <v>35</v>
      </c>
      <c r="BD281" s="53" t="s">
        <v>35</v>
      </c>
      <c r="BE281" s="53" t="s">
        <v>35</v>
      </c>
      <c r="BF281" s="53" t="s">
        <v>35</v>
      </c>
      <c r="BG281" s="48" t="s">
        <v>35</v>
      </c>
      <c r="BH281" s="60" t="s">
        <v>35</v>
      </c>
      <c r="BI281" s="53" t="s">
        <v>35</v>
      </c>
      <c r="BJ281" s="53" t="s">
        <v>35</v>
      </c>
      <c r="BK281" s="53" t="s">
        <v>35</v>
      </c>
      <c r="BL281" s="48" t="s">
        <v>35</v>
      </c>
      <c r="BM281" s="60" t="s">
        <v>35</v>
      </c>
      <c r="BN281" s="53" t="s">
        <v>35</v>
      </c>
      <c r="BO281" s="53" t="s">
        <v>35</v>
      </c>
      <c r="BP281" s="53" t="s">
        <v>35</v>
      </c>
      <c r="BQ281" s="48" t="s">
        <v>35</v>
      </c>
      <c r="BR281" s="60" t="s">
        <v>35</v>
      </c>
      <c r="BS281" s="53" t="s">
        <v>35</v>
      </c>
      <c r="BT281" s="53" t="s">
        <v>35</v>
      </c>
      <c r="BU281" s="53" t="s">
        <v>35</v>
      </c>
      <c r="BV281" s="53" t="s">
        <v>35</v>
      </c>
      <c r="BW281" s="53" t="s">
        <v>35</v>
      </c>
      <c r="BX281" s="53" t="s">
        <v>35</v>
      </c>
      <c r="BY281" s="43" t="s">
        <v>35</v>
      </c>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439" customFormat="true" ht="15" customHeight="true" x14ac:dyDescent="0.2">
      <c r="B282" s="438"/>
      <c r="Z282" s="346"/>
      <c r="AA282" s="346"/>
      <c r="AB282" s="346"/>
      <c r="AC282" s="346"/>
      <c r="AD282" s="346"/>
      <c r="AE282" s="346"/>
      <c r="AF282" s="346"/>
      <c r="AG282" s="346"/>
      <c r="AH282" s="346"/>
      <c r="AI282" s="346"/>
      <c r="AJ282" s="346"/>
      <c r="AK282" s="346"/>
      <c r="AL282" s="346"/>
      <c r="AM282" s="346"/>
      <c r="AN282" s="346"/>
      <c r="AO282" s="346"/>
      <c r="AP282" s="346"/>
      <c r="AQ282" s="346"/>
      <c r="AR282" s="346"/>
      <c r="AS282" s="346"/>
      <c r="AT282" s="346"/>
      <c r="AU282" s="346"/>
      <c r="AV282" s="346"/>
      <c r="AW282" s="346"/>
      <c r="AX282" s="346"/>
      <c r="AY282" s="346"/>
      <c r="AZ282" s="346"/>
      <c r="BA282" s="990"/>
      <c r="BB282" s="557" t="s">
        <v>83</v>
      </c>
      <c r="BC282" s="60" t="s">
        <v>35</v>
      </c>
      <c r="BD282" s="53" t="s">
        <v>35</v>
      </c>
      <c r="BE282" s="53" t="s">
        <v>35</v>
      </c>
      <c r="BF282" s="53" t="s">
        <v>35</v>
      </c>
      <c r="BG282" s="48" t="s">
        <v>35</v>
      </c>
      <c r="BH282" s="60" t="s">
        <v>35</v>
      </c>
      <c r="BI282" s="53" t="s">
        <v>35</v>
      </c>
      <c r="BJ282" s="53" t="s">
        <v>35</v>
      </c>
      <c r="BK282" s="53" t="s">
        <v>35</v>
      </c>
      <c r="BL282" s="48" t="s">
        <v>35</v>
      </c>
      <c r="BM282" s="60" t="s">
        <v>35</v>
      </c>
      <c r="BN282" s="53" t="s">
        <v>35</v>
      </c>
      <c r="BO282" s="53" t="s">
        <v>35</v>
      </c>
      <c r="BP282" s="53" t="s">
        <v>35</v>
      </c>
      <c r="BQ282" s="48" t="s">
        <v>35</v>
      </c>
      <c r="BR282" s="60" t="s">
        <v>35</v>
      </c>
      <c r="BS282" s="53" t="s">
        <v>35</v>
      </c>
      <c r="BT282" s="53" t="s">
        <v>35</v>
      </c>
      <c r="BU282" s="53" t="s">
        <v>35</v>
      </c>
      <c r="BV282" s="53" t="s">
        <v>35</v>
      </c>
      <c r="BW282" s="53" t="s">
        <v>35</v>
      </c>
      <c r="BX282" s="53" t="s">
        <v>35</v>
      </c>
      <c r="BY282" s="43" t="s">
        <v>35</v>
      </c>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439" customFormat="true" ht="15" customHeight="true" x14ac:dyDescent="0.2">
      <c r="B283" s="438"/>
      <c r="Z283" s="346"/>
      <c r="AA283" s="346"/>
      <c r="AB283" s="346"/>
      <c r="AC283" s="346"/>
      <c r="AD283" s="346"/>
      <c r="AE283" s="346"/>
      <c r="AF283" s="346"/>
      <c r="AG283" s="346"/>
      <c r="AH283" s="346"/>
      <c r="AI283" s="346"/>
      <c r="AJ283" s="346"/>
      <c r="AK283" s="346"/>
      <c r="AL283" s="346"/>
      <c r="AM283" s="346"/>
      <c r="AN283" s="346"/>
      <c r="AO283" s="346"/>
      <c r="AP283" s="346"/>
      <c r="AQ283" s="346"/>
      <c r="AR283" s="346"/>
      <c r="AS283" s="346"/>
      <c r="AT283" s="346"/>
      <c r="AU283" s="346"/>
      <c r="AV283" s="346"/>
      <c r="AW283" s="346"/>
      <c r="AX283" s="346"/>
      <c r="AY283" s="346"/>
      <c r="AZ283" s="346"/>
      <c r="BA283" s="990"/>
      <c r="BB283" s="557" t="s">
        <v>84</v>
      </c>
      <c r="BC283" s="60" t="s">
        <v>35</v>
      </c>
      <c r="BD283" s="53" t="s">
        <v>35</v>
      </c>
      <c r="BE283" s="53" t="s">
        <v>35</v>
      </c>
      <c r="BF283" s="53" t="s">
        <v>35</v>
      </c>
      <c r="BG283" s="48" t="s">
        <v>35</v>
      </c>
      <c r="BH283" s="60" t="s">
        <v>35</v>
      </c>
      <c r="BI283" s="53" t="s">
        <v>35</v>
      </c>
      <c r="BJ283" s="53" t="s">
        <v>35</v>
      </c>
      <c r="BK283" s="53" t="s">
        <v>35</v>
      </c>
      <c r="BL283" s="48" t="s">
        <v>35</v>
      </c>
      <c r="BM283" s="60" t="s">
        <v>35</v>
      </c>
      <c r="BN283" s="53" t="s">
        <v>35</v>
      </c>
      <c r="BO283" s="53" t="s">
        <v>35</v>
      </c>
      <c r="BP283" s="53" t="s">
        <v>35</v>
      </c>
      <c r="BQ283" s="48" t="s">
        <v>35</v>
      </c>
      <c r="BR283" s="60" t="s">
        <v>35</v>
      </c>
      <c r="BS283" s="53" t="s">
        <v>35</v>
      </c>
      <c r="BT283" s="53" t="s">
        <v>35</v>
      </c>
      <c r="BU283" s="53" t="s">
        <v>35</v>
      </c>
      <c r="BV283" s="53" t="s">
        <v>35</v>
      </c>
      <c r="BW283" s="53" t="s">
        <v>35</v>
      </c>
      <c r="BX283" s="53" t="s">
        <v>35</v>
      </c>
      <c r="BY283" s="43" t="s">
        <v>35</v>
      </c>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439" customFormat="true" ht="15" customHeight="true" x14ac:dyDescent="0.2">
      <c r="B284" s="438"/>
      <c r="Z284" s="346"/>
      <c r="AA284" s="346"/>
      <c r="AB284" s="346"/>
      <c r="AC284" s="346"/>
      <c r="AD284" s="346"/>
      <c r="AE284" s="346"/>
      <c r="AF284" s="346"/>
      <c r="AG284" s="346"/>
      <c r="AH284" s="346"/>
      <c r="AI284" s="346"/>
      <c r="AJ284" s="346"/>
      <c r="AK284" s="346"/>
      <c r="AL284" s="346"/>
      <c r="AM284" s="346"/>
      <c r="AN284" s="346"/>
      <c r="AO284" s="346"/>
      <c r="AP284" s="346"/>
      <c r="AQ284" s="346"/>
      <c r="AR284" s="346"/>
      <c r="AS284" s="346"/>
      <c r="AT284" s="346"/>
      <c r="AU284" s="346"/>
      <c r="AV284" s="346"/>
      <c r="AW284" s="346"/>
      <c r="AX284" s="346"/>
      <c r="AY284" s="346"/>
      <c r="AZ284" s="346"/>
      <c r="BA284" s="994"/>
      <c r="BB284" s="560" t="s">
        <v>113</v>
      </c>
      <c r="BC284" s="59" t="s">
        <v>35</v>
      </c>
      <c r="BD284" s="55" t="s">
        <v>35</v>
      </c>
      <c r="BE284" s="55" t="s">
        <v>35</v>
      </c>
      <c r="BF284" s="55" t="s">
        <v>35</v>
      </c>
      <c r="BG284" s="50" t="s">
        <v>35</v>
      </c>
      <c r="BH284" s="59" t="s">
        <v>35</v>
      </c>
      <c r="BI284" s="55" t="s">
        <v>35</v>
      </c>
      <c r="BJ284" s="55" t="s">
        <v>35</v>
      </c>
      <c r="BK284" s="55" t="s">
        <v>35</v>
      </c>
      <c r="BL284" s="50" t="s">
        <v>35</v>
      </c>
      <c r="BM284" s="59" t="s">
        <v>35</v>
      </c>
      <c r="BN284" s="55" t="s">
        <v>35</v>
      </c>
      <c r="BO284" s="55" t="s">
        <v>35</v>
      </c>
      <c r="BP284" s="55" t="s">
        <v>35</v>
      </c>
      <c r="BQ284" s="50" t="s">
        <v>35</v>
      </c>
      <c r="BR284" s="59" t="s">
        <v>35</v>
      </c>
      <c r="BS284" s="55" t="s">
        <v>35</v>
      </c>
      <c r="BT284" s="55" t="s">
        <v>35</v>
      </c>
      <c r="BU284" s="55" t="s">
        <v>35</v>
      </c>
      <c r="BV284" s="55" t="s">
        <v>35</v>
      </c>
      <c r="BW284" s="55" t="s">
        <v>35</v>
      </c>
      <c r="BX284" s="55" t="s">
        <v>35</v>
      </c>
      <c r="BY284" s="44" t="s">
        <v>35</v>
      </c>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439" customFormat="true" ht="15" customHeight="true" x14ac:dyDescent="0.2">
      <c r="B285" s="438"/>
      <c r="Z285" s="346"/>
      <c r="AA285" s="346"/>
      <c r="AB285" s="346"/>
      <c r="AC285" s="346"/>
      <c r="AD285" s="346"/>
      <c r="AE285" s="346"/>
      <c r="AF285" s="346"/>
      <c r="AG285" s="346"/>
      <c r="AH285" s="346"/>
      <c r="AI285" s="346"/>
      <c r="AJ285" s="346"/>
      <c r="AK285" s="346"/>
      <c r="AL285" s="346"/>
      <c r="AM285" s="346"/>
      <c r="AN285" s="346"/>
      <c r="AO285" s="346"/>
      <c r="AP285" s="346"/>
      <c r="AQ285" s="346"/>
      <c r="AR285" s="346"/>
      <c r="AS285" s="346"/>
      <c r="AT285" s="346"/>
      <c r="AU285" s="346"/>
      <c r="AV285" s="346"/>
      <c r="AW285" s="346"/>
      <c r="AX285" s="346"/>
      <c r="AY285" s="346"/>
      <c r="AZ285" s="346"/>
      <c r="BA285" s="319"/>
      <c r="BB285" s="317"/>
      <c r="BC285" s="317"/>
      <c r="BD285" s="317"/>
      <c r="BE285" s="317"/>
      <c r="BF285" s="317"/>
      <c r="BG285" s="317"/>
      <c r="BH285" s="317"/>
      <c r="BI285" s="317"/>
      <c r="BJ285" s="317"/>
      <c r="BK285" s="317"/>
      <c r="BL285" s="317"/>
      <c r="BM285" s="317"/>
      <c r="BN285" s="317"/>
      <c r="BO285" s="317"/>
      <c r="BP285" s="317"/>
      <c r="BQ285" s="317"/>
      <c r="BR285" s="317"/>
      <c r="BS285" s="317"/>
      <c r="BT285" s="317"/>
      <c r="BU285" s="317"/>
      <c r="BV285" s="317"/>
      <c r="BW285" s="317"/>
      <c r="BX285" s="317"/>
      <c r="BY285" s="319"/>
      <c r="BZ285" s="345"/>
      <c r="CA285" s="345"/>
      <c r="CB285" s="345"/>
      <c r="CC285" s="345"/>
      <c r="CD285" s="345"/>
      <c r="CE285" s="345"/>
      <c r="CF285" s="345"/>
      <c r="CG285" s="345"/>
      <c r="CH285" s="345"/>
      <c r="CI285" s="345"/>
      <c r="CJ285" s="345"/>
      <c r="CK285" s="345"/>
      <c r="CL285" s="345"/>
      <c r="CM285" s="345"/>
      <c r="CN285" s="345"/>
      <c r="CO285" s="345"/>
      <c r="CP285" s="345"/>
      <c r="CQ285" s="345"/>
      <c r="CR285" s="345"/>
      <c r="CS285" s="345"/>
      <c r="CT285" s="345"/>
      <c r="CU285" s="345"/>
      <c r="CV285" s="345"/>
      <c r="CW285" s="345"/>
      <c r="CX285" s="345"/>
      <c r="CY285" s="345"/>
      <c r="CZ285" s="345"/>
    </row>
    <row r="286" s="439" customFormat="true" ht="15" customHeight="true" x14ac:dyDescent="0.2">
      <c r="B286" s="438"/>
      <c r="Z286" s="346"/>
      <c r="AA286" s="346"/>
      <c r="AB286" s="346"/>
      <c r="AC286" s="346"/>
      <c r="AD286" s="346"/>
      <c r="AE286" s="346"/>
      <c r="AF286" s="346"/>
      <c r="AG286" s="346"/>
      <c r="AH286" s="346"/>
      <c r="AI286" s="346"/>
      <c r="AJ286" s="346"/>
      <c r="AK286" s="346"/>
      <c r="AL286" s="346"/>
      <c r="AM286" s="346"/>
      <c r="AN286" s="346"/>
      <c r="AO286" s="346"/>
      <c r="AP286" s="346"/>
      <c r="AQ286" s="346"/>
      <c r="AR286" s="346"/>
      <c r="AS286" s="346"/>
      <c r="AT286" s="346"/>
      <c r="AU286" s="346"/>
      <c r="AV286" s="346"/>
      <c r="AW286" s="346"/>
      <c r="AX286" s="346"/>
      <c r="AY286" s="346"/>
      <c r="AZ286" s="346"/>
      <c r="BA286" s="319"/>
      <c r="BB286" s="317"/>
      <c r="BC286" s="317"/>
      <c r="BD286" s="317"/>
      <c r="BE286" s="317"/>
      <c r="BF286" s="317"/>
      <c r="BG286" s="317"/>
      <c r="BH286" s="317"/>
      <c r="BI286" s="317"/>
      <c r="BJ286" s="317"/>
      <c r="BK286" s="317"/>
      <c r="BL286" s="317"/>
      <c r="BM286" s="317"/>
      <c r="BN286" s="317"/>
      <c r="BO286" s="317"/>
      <c r="BP286" s="317"/>
      <c r="BQ286" s="317"/>
      <c r="BR286" s="317"/>
      <c r="BS286" s="317"/>
      <c r="BT286" s="317"/>
      <c r="BU286" s="317"/>
      <c r="BV286" s="317"/>
      <c r="BW286" s="317"/>
      <c r="BX286" s="317"/>
      <c r="BY286" s="319"/>
      <c r="BZ286" s="345"/>
      <c r="CA286" s="345"/>
      <c r="CB286" s="345"/>
      <c r="CC286" s="345"/>
      <c r="CD286" s="345"/>
      <c r="CE286" s="345"/>
      <c r="CF286" s="345"/>
      <c r="CG286" s="345"/>
      <c r="CH286" s="345"/>
      <c r="CI286" s="345"/>
      <c r="CJ286" s="345"/>
      <c r="CK286" s="345"/>
      <c r="CL286" s="345"/>
      <c r="CM286" s="345"/>
      <c r="CN286" s="345"/>
      <c r="CO286" s="345"/>
      <c r="CP286" s="345"/>
      <c r="CQ286" s="345"/>
      <c r="CR286" s="345"/>
      <c r="CS286" s="345"/>
      <c r="CT286" s="345"/>
      <c r="CU286" s="345"/>
      <c r="CV286" s="345"/>
      <c r="CW286" s="345"/>
      <c r="CX286" s="345"/>
      <c r="CY286" s="345"/>
      <c r="CZ286" s="345"/>
    </row>
    <row r="287" s="439" customFormat="true" ht="15" customHeight="true" x14ac:dyDescent="0.2">
      <c r="B287" s="438"/>
      <c r="Z287" s="346"/>
      <c r="AA287" s="346"/>
      <c r="AB287" s="346"/>
      <c r="AC287" s="346"/>
      <c r="AD287" s="346"/>
      <c r="AE287" s="346"/>
      <c r="AF287" s="346"/>
      <c r="AG287" s="346"/>
      <c r="AH287" s="346"/>
      <c r="AI287" s="346"/>
      <c r="AJ287" s="346"/>
      <c r="AK287" s="346"/>
      <c r="AL287" s="346"/>
      <c r="AM287" s="346"/>
      <c r="AN287" s="346"/>
      <c r="AO287" s="346"/>
      <c r="AP287" s="346"/>
      <c r="AQ287" s="346"/>
      <c r="AR287" s="346"/>
      <c r="AS287" s="346"/>
      <c r="AT287" s="346"/>
      <c r="AU287" s="346"/>
      <c r="AV287" s="346"/>
      <c r="AW287" s="346"/>
      <c r="AX287" s="346"/>
      <c r="AY287" s="346"/>
      <c r="AZ287" s="346"/>
      <c r="BA287" s="319"/>
      <c r="BB287" s="317"/>
      <c r="BC287" s="317"/>
      <c r="BD287" s="317"/>
      <c r="BE287" s="317"/>
      <c r="BF287" s="317"/>
      <c r="BG287" s="317"/>
      <c r="BH287" s="317"/>
      <c r="BI287" s="317"/>
      <c r="BJ287" s="317"/>
      <c r="BK287" s="317"/>
      <c r="BL287" s="317"/>
      <c r="BM287" s="317"/>
      <c r="BN287" s="317"/>
      <c r="BO287" s="317"/>
      <c r="BP287" s="317"/>
      <c r="BQ287" s="317"/>
      <c r="BR287" s="317"/>
      <c r="BS287" s="317"/>
      <c r="BT287" s="317"/>
      <c r="BU287" s="317"/>
      <c r="BV287" s="317"/>
      <c r="BW287" s="317"/>
      <c r="BX287" s="317"/>
      <c r="BY287" s="319"/>
      <c r="BZ287" s="345"/>
      <c r="CA287" s="345"/>
      <c r="CB287" s="345"/>
      <c r="CC287" s="345"/>
      <c r="CD287" s="345"/>
      <c r="CE287" s="345"/>
      <c r="CF287" s="345"/>
      <c r="CG287" s="345"/>
      <c r="CH287" s="345"/>
      <c r="CI287" s="345"/>
      <c r="CJ287" s="345"/>
      <c r="CK287" s="345"/>
      <c r="CL287" s="345"/>
      <c r="CM287" s="345"/>
      <c r="CN287" s="345"/>
      <c r="CO287" s="345"/>
      <c r="CP287" s="345"/>
      <c r="CQ287" s="345"/>
      <c r="CR287" s="345"/>
      <c r="CS287" s="345"/>
      <c r="CT287" s="345"/>
      <c r="CU287" s="345"/>
      <c r="CV287" s="345"/>
      <c r="CW287" s="345"/>
      <c r="CX287" s="345"/>
      <c r="CY287" s="345"/>
      <c r="CZ287" s="345"/>
    </row>
    <row r="288" s="439" customFormat="true" ht="15" customHeight="true" x14ac:dyDescent="0.2">
      <c r="B288" s="438"/>
      <c r="Z288" s="346"/>
      <c r="AA288" s="346"/>
      <c r="AB288" s="346"/>
      <c r="AC288" s="346"/>
      <c r="AD288" s="346"/>
      <c r="AE288" s="346"/>
      <c r="AF288" s="346"/>
      <c r="AG288" s="346"/>
      <c r="AH288" s="346"/>
      <c r="AI288" s="346"/>
      <c r="AJ288" s="346"/>
      <c r="AK288" s="346"/>
      <c r="AL288" s="346"/>
      <c r="AM288" s="346"/>
      <c r="AN288" s="346"/>
      <c r="AO288" s="346"/>
      <c r="AP288" s="346"/>
      <c r="AQ288" s="346"/>
      <c r="AR288" s="346"/>
      <c r="AS288" s="346"/>
      <c r="AT288" s="346"/>
      <c r="AU288" s="346"/>
      <c r="AV288" s="346"/>
      <c r="AW288" s="346"/>
      <c r="AX288" s="346"/>
      <c r="AY288" s="346"/>
      <c r="AZ288" s="346"/>
      <c r="BA288" s="319"/>
      <c r="BB288" s="317"/>
      <c r="BC288" s="317"/>
      <c r="BD288" s="317"/>
      <c r="BE288" s="317"/>
      <c r="BF288" s="317"/>
      <c r="BG288" s="317"/>
      <c r="BH288" s="317"/>
      <c r="BI288" s="317"/>
      <c r="BJ288" s="317"/>
      <c r="BK288" s="317"/>
      <c r="BL288" s="317"/>
      <c r="BM288" s="317"/>
      <c r="BN288" s="317"/>
      <c r="BO288" s="317"/>
      <c r="BP288" s="317"/>
      <c r="BQ288" s="317"/>
      <c r="BR288" s="317"/>
      <c r="BS288" s="317"/>
      <c r="BT288" s="317"/>
      <c r="BU288" s="317"/>
      <c r="BV288" s="317"/>
      <c r="BW288" s="317"/>
      <c r="BX288" s="317"/>
      <c r="BY288" s="319"/>
      <c r="BZ288" s="345"/>
      <c r="CA288" s="345"/>
      <c r="CB288" s="345"/>
      <c r="CC288" s="345"/>
      <c r="CD288" s="345"/>
      <c r="CE288" s="345"/>
      <c r="CF288" s="345"/>
      <c r="CG288" s="345"/>
      <c r="CH288" s="345"/>
      <c r="CI288" s="345"/>
      <c r="CJ288" s="345"/>
      <c r="CK288" s="345"/>
      <c r="CL288" s="345"/>
      <c r="CM288" s="345"/>
      <c r="CN288" s="345"/>
      <c r="CO288" s="345"/>
      <c r="CP288" s="345"/>
      <c r="CQ288" s="345"/>
      <c r="CR288" s="345"/>
      <c r="CS288" s="345"/>
      <c r="CT288" s="345"/>
      <c r="CU288" s="345"/>
      <c r="CV288" s="345"/>
      <c r="CW288" s="345"/>
      <c r="CX288" s="345"/>
      <c r="CY288" s="345"/>
      <c r="CZ288" s="345"/>
    </row>
    <row r="289" s="439" customFormat="true" ht="15" customHeight="true" x14ac:dyDescent="0.2">
      <c r="A289" s="452"/>
      <c r="B289" s="451"/>
      <c r="C289" s="452"/>
      <c r="Z289" s="346"/>
      <c r="AA289" s="346"/>
      <c r="AB289" s="346"/>
      <c r="AC289" s="346"/>
      <c r="AD289" s="346"/>
      <c r="AE289" s="346"/>
      <c r="AF289" s="346"/>
      <c r="AG289" s="346"/>
      <c r="AH289" s="346"/>
      <c r="AI289" s="346"/>
      <c r="AJ289" s="346"/>
      <c r="AK289" s="346"/>
      <c r="AL289" s="346"/>
      <c r="AM289" s="346"/>
      <c r="AN289" s="346"/>
      <c r="AO289" s="346"/>
      <c r="AP289" s="346"/>
      <c r="AQ289" s="346"/>
      <c r="AR289" s="346"/>
      <c r="AS289" s="346"/>
      <c r="AT289" s="346"/>
      <c r="AU289" s="346"/>
      <c r="AV289" s="346"/>
      <c r="AW289" s="346"/>
      <c r="AX289" s="346"/>
      <c r="AY289" s="346"/>
      <c r="AZ289" s="346"/>
      <c r="BA289" s="319"/>
      <c r="BB289" s="317"/>
      <c r="BC289" s="317"/>
      <c r="BD289" s="317"/>
      <c r="BE289" s="317"/>
      <c r="BF289" s="317"/>
      <c r="BG289" s="317"/>
      <c r="BH289" s="317"/>
      <c r="BI289" s="317"/>
      <c r="BJ289" s="317"/>
      <c r="BK289" s="317"/>
      <c r="BL289" s="317"/>
      <c r="BM289" s="317"/>
      <c r="BN289" s="317"/>
      <c r="BO289" s="317"/>
      <c r="BP289" s="317"/>
      <c r="BQ289" s="317"/>
      <c r="BR289" s="317"/>
      <c r="BS289" s="317"/>
      <c r="BT289" s="317"/>
      <c r="BU289" s="317"/>
      <c r="BV289" s="317"/>
      <c r="BW289" s="317"/>
      <c r="BX289" s="317"/>
      <c r="BY289" s="319"/>
      <c r="BZ289" s="345"/>
      <c r="CA289" s="345"/>
      <c r="CB289" s="345"/>
      <c r="CC289" s="345"/>
      <c r="CD289" s="345"/>
      <c r="CE289" s="345"/>
      <c r="CF289" s="345"/>
      <c r="CG289" s="345"/>
      <c r="CH289" s="345"/>
      <c r="CI289" s="345"/>
      <c r="CJ289" s="345"/>
      <c r="CK289" s="345"/>
      <c r="CL289" s="345"/>
      <c r="CM289" s="345"/>
      <c r="CN289" s="345"/>
      <c r="CO289" s="345"/>
      <c r="CP289" s="345"/>
      <c r="CQ289" s="345"/>
      <c r="CR289" s="345"/>
      <c r="CS289" s="345"/>
      <c r="CT289" s="345"/>
      <c r="CU289" s="345"/>
      <c r="CV289" s="345"/>
      <c r="CW289" s="345"/>
      <c r="CX289" s="345"/>
      <c r="CY289" s="345"/>
      <c r="CZ289" s="345"/>
    </row>
    <row r="290" s="439" customFormat="true" ht="15" customHeight="true" x14ac:dyDescent="0.2">
      <c r="A290" s="491"/>
      <c r="B290" s="492"/>
      <c r="C290" s="493"/>
      <c r="Z290" s="346"/>
      <c r="AA290" s="346"/>
      <c r="AB290" s="346"/>
      <c r="AC290" s="346"/>
      <c r="AD290" s="346"/>
      <c r="AE290" s="346"/>
      <c r="AF290" s="346"/>
      <c r="AG290" s="346"/>
      <c r="AH290" s="346"/>
      <c r="AI290" s="346"/>
      <c r="AJ290" s="346"/>
      <c r="AK290" s="346"/>
      <c r="AL290" s="346"/>
      <c r="AM290" s="346"/>
      <c r="AN290" s="346"/>
      <c r="AO290" s="346"/>
      <c r="AP290" s="346"/>
      <c r="AQ290" s="346"/>
      <c r="AR290" s="346"/>
      <c r="AS290" s="346"/>
      <c r="AT290" s="346"/>
      <c r="AU290" s="346"/>
      <c r="AV290" s="346"/>
      <c r="AW290" s="346"/>
      <c r="AX290" s="346"/>
      <c r="AY290" s="346"/>
      <c r="AZ290" s="346"/>
      <c r="BA290" s="319"/>
      <c r="BB290" s="317"/>
      <c r="BC290" s="317"/>
      <c r="BD290" s="317"/>
      <c r="BE290" s="317"/>
      <c r="BF290" s="317"/>
      <c r="BG290" s="317"/>
      <c r="BH290" s="317"/>
      <c r="BI290" s="317"/>
      <c r="BJ290" s="317"/>
      <c r="BK290" s="317"/>
      <c r="BL290" s="317"/>
      <c r="BM290" s="317"/>
      <c r="BN290" s="317"/>
      <c r="BO290" s="317"/>
      <c r="BP290" s="317"/>
      <c r="BQ290" s="317"/>
      <c r="BR290" s="317"/>
      <c r="BS290" s="317"/>
      <c r="BT290" s="317"/>
      <c r="BU290" s="317"/>
      <c r="BV290" s="317"/>
      <c r="BW290" s="317"/>
      <c r="BX290" s="317"/>
      <c r="BY290" s="319"/>
      <c r="BZ290" s="345"/>
      <c r="CA290" s="345"/>
      <c r="CB290" s="345"/>
      <c r="CC290" s="345"/>
      <c r="CD290" s="345"/>
      <c r="CE290" s="345"/>
      <c r="CF290" s="345"/>
      <c r="CG290" s="345"/>
      <c r="CH290" s="345"/>
      <c r="CI290" s="345"/>
      <c r="CJ290" s="345"/>
      <c r="CK290" s="345"/>
      <c r="CL290" s="345"/>
      <c r="CM290" s="345"/>
      <c r="CN290" s="345"/>
      <c r="CO290" s="345"/>
      <c r="CP290" s="345"/>
      <c r="CQ290" s="345"/>
      <c r="CR290" s="345"/>
      <c r="CS290" s="345"/>
      <c r="CT290" s="345"/>
      <c r="CU290" s="345"/>
      <c r="CV290" s="345"/>
      <c r="CW290" s="345"/>
      <c r="CX290" s="345"/>
      <c r="CY290" s="345"/>
      <c r="CZ290" s="345"/>
    </row>
    <row r="291" s="439" customFormat="true" ht="15" customHeight="true" x14ac:dyDescent="0.2">
      <c r="A291" s="491"/>
      <c r="B291" s="492"/>
      <c r="C291" s="493"/>
      <c r="Z291" s="346"/>
      <c r="AA291" s="346"/>
      <c r="AB291" s="346"/>
      <c r="AC291" s="346"/>
      <c r="AD291" s="346"/>
      <c r="AE291" s="346"/>
      <c r="AF291" s="346"/>
      <c r="AG291" s="346"/>
      <c r="AH291" s="346"/>
      <c r="AI291" s="346"/>
      <c r="AJ291" s="346"/>
      <c r="AK291" s="346"/>
      <c r="AL291" s="346"/>
      <c r="AM291" s="346"/>
      <c r="AN291" s="346"/>
      <c r="AO291" s="346"/>
      <c r="AP291" s="346"/>
      <c r="AQ291" s="346"/>
      <c r="AR291" s="346"/>
      <c r="AS291" s="346"/>
      <c r="AT291" s="346"/>
      <c r="AU291" s="346"/>
      <c r="AV291" s="346"/>
      <c r="AW291" s="346"/>
      <c r="AX291" s="346"/>
      <c r="AY291" s="346"/>
      <c r="AZ291" s="346"/>
      <c r="BA291" s="319"/>
      <c r="BB291" s="317"/>
      <c r="BC291" s="317"/>
      <c r="BD291" s="317"/>
      <c r="BE291" s="317"/>
      <c r="BF291" s="317"/>
      <c r="BG291" s="317"/>
      <c r="BH291" s="317"/>
      <c r="BI291" s="317"/>
      <c r="BJ291" s="317"/>
      <c r="BK291" s="317"/>
      <c r="BL291" s="317"/>
      <c r="BM291" s="317"/>
      <c r="BN291" s="317"/>
      <c r="BO291" s="317"/>
      <c r="BP291" s="317"/>
      <c r="BQ291" s="317"/>
      <c r="BR291" s="317"/>
      <c r="BS291" s="317"/>
      <c r="BT291" s="317"/>
      <c r="BU291" s="317"/>
      <c r="BV291" s="317"/>
      <c r="BW291" s="317"/>
      <c r="BX291" s="317"/>
      <c r="BY291" s="319"/>
      <c r="BZ291" s="345"/>
      <c r="CA291" s="345"/>
      <c r="CB291" s="345"/>
      <c r="CC291" s="345"/>
      <c r="CD291" s="345"/>
      <c r="CE291" s="345"/>
      <c r="CF291" s="345"/>
      <c r="CG291" s="345"/>
      <c r="CH291" s="345"/>
      <c r="CI291" s="345"/>
      <c r="CJ291" s="345"/>
      <c r="CK291" s="345"/>
      <c r="CL291" s="345"/>
      <c r="CM291" s="345"/>
      <c r="CN291" s="345"/>
      <c r="CO291" s="345"/>
      <c r="CP291" s="345"/>
      <c r="CQ291" s="345"/>
      <c r="CR291" s="345"/>
      <c r="CS291" s="345"/>
      <c r="CT291" s="345"/>
      <c r="CU291" s="345"/>
      <c r="CV291" s="345"/>
      <c r="CW291" s="345"/>
      <c r="CX291" s="345"/>
      <c r="CY291" s="345"/>
      <c r="CZ291" s="345"/>
    </row>
    <row r="292" s="439" customFormat="true" ht="15" customHeight="true" x14ac:dyDescent="0.2">
      <c r="A292" s="491"/>
      <c r="B292" s="492"/>
      <c r="C292" s="493"/>
      <c r="Z292" s="346"/>
      <c r="AA292" s="346"/>
      <c r="AB292" s="346"/>
      <c r="AC292" s="346"/>
      <c r="AD292" s="346"/>
      <c r="AE292" s="346"/>
      <c r="AF292" s="346"/>
      <c r="AG292" s="346"/>
      <c r="AH292" s="346"/>
      <c r="AI292" s="346"/>
      <c r="AJ292" s="346"/>
      <c r="AK292" s="346"/>
      <c r="AL292" s="346"/>
      <c r="AM292" s="346"/>
      <c r="AN292" s="346"/>
      <c r="AO292" s="346"/>
      <c r="AP292" s="346"/>
      <c r="AQ292" s="346"/>
      <c r="AR292" s="346"/>
      <c r="AS292" s="346"/>
      <c r="AT292" s="346"/>
      <c r="AU292" s="346"/>
      <c r="AV292" s="346"/>
      <c r="AW292" s="346"/>
      <c r="AX292" s="346"/>
      <c r="AY292" s="346"/>
      <c r="AZ292" s="346"/>
      <c r="BA292" s="319"/>
      <c r="BB292" s="317"/>
      <c r="BC292" s="317"/>
      <c r="BD292" s="317"/>
      <c r="BE292" s="317"/>
      <c r="BF292" s="317"/>
      <c r="BG292" s="317"/>
      <c r="BH292" s="317"/>
      <c r="BI292" s="317"/>
      <c r="BJ292" s="317"/>
      <c r="BK292" s="317"/>
      <c r="BL292" s="317"/>
      <c r="BM292" s="317"/>
      <c r="BN292" s="317"/>
      <c r="BO292" s="317"/>
      <c r="BP292" s="317"/>
      <c r="BQ292" s="317"/>
      <c r="BR292" s="317"/>
      <c r="BS292" s="317"/>
      <c r="BT292" s="317"/>
      <c r="BU292" s="317"/>
      <c r="BV292" s="317"/>
      <c r="BW292" s="317"/>
      <c r="BX292" s="317"/>
      <c r="BY292" s="319"/>
      <c r="BZ292" s="345"/>
      <c r="CA292" s="345"/>
      <c r="CB292" s="345"/>
      <c r="CC292" s="345"/>
      <c r="CD292" s="345"/>
      <c r="CE292" s="345"/>
      <c r="CF292" s="345"/>
      <c r="CG292" s="345"/>
      <c r="CH292" s="345"/>
      <c r="CI292" s="345"/>
      <c r="CJ292" s="345"/>
      <c r="CK292" s="345"/>
      <c r="CL292" s="345"/>
      <c r="CM292" s="345"/>
      <c r="CN292" s="345"/>
      <c r="CO292" s="345"/>
      <c r="CP292" s="345"/>
      <c r="CQ292" s="345"/>
      <c r="CR292" s="345"/>
      <c r="CS292" s="345"/>
      <c r="CT292" s="345"/>
      <c r="CU292" s="345"/>
      <c r="CV292" s="345"/>
      <c r="CW292" s="345"/>
      <c r="CX292" s="345"/>
      <c r="CY292" s="345"/>
      <c r="CZ292" s="345"/>
    </row>
    <row r="293" s="439" customFormat="true" ht="15" customHeight="true" x14ac:dyDescent="0.2">
      <c r="A293" s="491"/>
      <c r="B293" s="492"/>
      <c r="C293" s="441"/>
      <c r="Z293" s="346"/>
      <c r="AA293" s="346"/>
      <c r="AB293" s="346"/>
      <c r="AC293" s="346"/>
      <c r="AD293" s="346"/>
      <c r="AE293" s="346"/>
      <c r="AF293" s="346"/>
      <c r="AG293" s="346"/>
      <c r="AH293" s="346"/>
      <c r="AI293" s="346"/>
      <c r="AJ293" s="346"/>
      <c r="AK293" s="346"/>
      <c r="AL293" s="346"/>
      <c r="AM293" s="346"/>
      <c r="AN293" s="346"/>
      <c r="AO293" s="346"/>
      <c r="AP293" s="346"/>
      <c r="AQ293" s="346"/>
      <c r="AR293" s="346"/>
      <c r="AS293" s="346"/>
      <c r="AT293" s="346"/>
      <c r="AU293" s="346"/>
      <c r="AV293" s="346"/>
      <c r="AW293" s="346"/>
      <c r="AX293" s="346"/>
      <c r="AY293" s="346"/>
      <c r="AZ293" s="346"/>
      <c r="BA293" s="319"/>
      <c r="BB293" s="317"/>
      <c r="BC293" s="317"/>
      <c r="BD293" s="317"/>
      <c r="BE293" s="317"/>
      <c r="BF293" s="317"/>
      <c r="BG293" s="317"/>
      <c r="BH293" s="317"/>
      <c r="BI293" s="317"/>
      <c r="BJ293" s="317"/>
      <c r="BK293" s="317"/>
      <c r="BL293" s="317"/>
      <c r="BM293" s="317"/>
      <c r="BN293" s="317"/>
      <c r="BO293" s="317"/>
      <c r="BP293" s="317"/>
      <c r="BQ293" s="317"/>
      <c r="BR293" s="317"/>
      <c r="BS293" s="317"/>
      <c r="BT293" s="317"/>
      <c r="BU293" s="317"/>
      <c r="BV293" s="317"/>
      <c r="BW293" s="317"/>
      <c r="BX293" s="317"/>
      <c r="BY293" s="319"/>
      <c r="BZ293" s="345"/>
      <c r="CA293" s="345"/>
      <c r="CB293" s="345"/>
      <c r="CC293" s="345"/>
      <c r="CD293" s="345"/>
      <c r="CE293" s="345"/>
      <c r="CF293" s="345"/>
      <c r="CG293" s="345"/>
      <c r="CH293" s="345"/>
      <c r="CI293" s="345"/>
      <c r="CJ293" s="345"/>
      <c r="CK293" s="345"/>
      <c r="CL293" s="345"/>
      <c r="CM293" s="345"/>
      <c r="CN293" s="345"/>
      <c r="CO293" s="345"/>
      <c r="CP293" s="345"/>
      <c r="CQ293" s="345"/>
      <c r="CR293" s="345"/>
      <c r="CS293" s="345"/>
      <c r="CT293" s="345"/>
      <c r="CU293" s="345"/>
      <c r="CV293" s="345"/>
      <c r="CW293" s="345"/>
      <c r="CX293" s="345"/>
      <c r="CY293" s="345"/>
      <c r="CZ293" s="345"/>
    </row>
    <row r="294" s="439" customFormat="true" ht="15" customHeight="true" x14ac:dyDescent="0.2">
      <c r="A294" s="491"/>
      <c r="B294" s="492"/>
      <c r="C294" s="441"/>
      <c r="Z294" s="346"/>
      <c r="AA294" s="346"/>
      <c r="AB294" s="346"/>
      <c r="AC294" s="346"/>
      <c r="AD294" s="346"/>
      <c r="AE294" s="346"/>
      <c r="AF294" s="346"/>
      <c r="AG294" s="346"/>
      <c r="AH294" s="346"/>
      <c r="AI294" s="346"/>
      <c r="AJ294" s="346"/>
      <c r="AK294" s="346"/>
      <c r="AL294" s="346"/>
      <c r="AM294" s="346"/>
      <c r="AN294" s="346"/>
      <c r="AO294" s="346"/>
      <c r="AP294" s="346"/>
      <c r="AQ294" s="346"/>
      <c r="AR294" s="346"/>
      <c r="AS294" s="346"/>
      <c r="AT294" s="346"/>
      <c r="AU294" s="346"/>
      <c r="AV294" s="346"/>
      <c r="AW294" s="346"/>
      <c r="AX294" s="346"/>
      <c r="AY294" s="346"/>
      <c r="AZ294" s="346"/>
      <c r="BA294" s="319"/>
      <c r="BB294" s="317"/>
      <c r="BC294" s="317"/>
      <c r="BD294" s="317"/>
      <c r="BE294" s="317"/>
      <c r="BF294" s="317"/>
      <c r="BG294" s="317"/>
      <c r="BH294" s="317"/>
      <c r="BI294" s="317"/>
      <c r="BJ294" s="317"/>
      <c r="BK294" s="317"/>
      <c r="BL294" s="317"/>
      <c r="BM294" s="317"/>
      <c r="BN294" s="317"/>
      <c r="BO294" s="317"/>
      <c r="BP294" s="317"/>
      <c r="BQ294" s="317"/>
      <c r="BR294" s="317"/>
      <c r="BS294" s="317"/>
      <c r="BT294" s="317"/>
      <c r="BU294" s="317"/>
      <c r="BV294" s="317"/>
      <c r="BW294" s="317"/>
      <c r="BX294" s="317"/>
      <c r="BY294" s="319"/>
      <c r="BZ294" s="345"/>
      <c r="CA294" s="345"/>
      <c r="CB294" s="345"/>
      <c r="CC294" s="345"/>
      <c r="CD294" s="345"/>
      <c r="CE294" s="345"/>
      <c r="CF294" s="345"/>
      <c r="CG294" s="345"/>
      <c r="CH294" s="345"/>
      <c r="CI294" s="345"/>
      <c r="CJ294" s="345"/>
      <c r="CK294" s="345"/>
      <c r="CL294" s="345"/>
      <c r="CM294" s="345"/>
      <c r="CN294" s="345"/>
      <c r="CO294" s="345"/>
      <c r="CP294" s="345"/>
      <c r="CQ294" s="345"/>
      <c r="CR294" s="345"/>
      <c r="CS294" s="345"/>
      <c r="CT294" s="345"/>
      <c r="CU294" s="345"/>
      <c r="CV294" s="345"/>
      <c r="CW294" s="345"/>
      <c r="CX294" s="345"/>
      <c r="CY294" s="345"/>
      <c r="CZ294" s="345"/>
    </row>
    <row r="295" s="439" customFormat="true" ht="15" customHeight="true" x14ac:dyDescent="0.2">
      <c r="A295" s="491"/>
      <c r="B295" s="492"/>
      <c r="C295" s="441"/>
      <c r="Z295" s="346"/>
      <c r="AA295" s="346"/>
      <c r="AB295" s="346"/>
      <c r="AC295" s="346"/>
      <c r="AD295" s="346"/>
      <c r="AE295" s="346"/>
      <c r="AF295" s="346"/>
      <c r="AG295" s="346"/>
      <c r="AH295" s="346"/>
      <c r="AI295" s="346"/>
      <c r="AJ295" s="346"/>
      <c r="AK295" s="346"/>
      <c r="AL295" s="346"/>
      <c r="AM295" s="346"/>
      <c r="AN295" s="346"/>
      <c r="AO295" s="346"/>
      <c r="AP295" s="346"/>
      <c r="AQ295" s="346"/>
      <c r="AR295" s="346"/>
      <c r="AS295" s="346"/>
      <c r="AT295" s="346"/>
      <c r="AU295" s="346"/>
      <c r="AV295" s="346"/>
      <c r="AW295" s="346"/>
      <c r="AX295" s="346"/>
      <c r="AY295" s="346"/>
      <c r="AZ295" s="346"/>
      <c r="BA295" s="319"/>
      <c r="BB295" s="317"/>
      <c r="BC295" s="317"/>
      <c r="BD295" s="317"/>
      <c r="BE295" s="317"/>
      <c r="BF295" s="317"/>
      <c r="BG295" s="317"/>
      <c r="BH295" s="317"/>
      <c r="BI295" s="317"/>
      <c r="BJ295" s="317"/>
      <c r="BK295" s="317"/>
      <c r="BL295" s="317"/>
      <c r="BM295" s="317"/>
      <c r="BN295" s="317"/>
      <c r="BO295" s="317"/>
      <c r="BP295" s="317"/>
      <c r="BQ295" s="317"/>
      <c r="BR295" s="317"/>
      <c r="BS295" s="317"/>
      <c r="BT295" s="317"/>
      <c r="BU295" s="317"/>
      <c r="BV295" s="317"/>
      <c r="BW295" s="317"/>
      <c r="BX295" s="317"/>
      <c r="BY295" s="319"/>
      <c r="BZ295" s="345"/>
      <c r="CA295" s="345"/>
      <c r="CB295" s="345"/>
      <c r="CC295" s="345"/>
      <c r="CD295" s="345"/>
      <c r="CE295" s="345"/>
      <c r="CF295" s="345"/>
      <c r="CG295" s="345"/>
      <c r="CH295" s="345"/>
      <c r="CI295" s="345"/>
      <c r="CJ295" s="345"/>
      <c r="CK295" s="345"/>
      <c r="CL295" s="345"/>
      <c r="CM295" s="345"/>
      <c r="CN295" s="345"/>
      <c r="CO295" s="345"/>
      <c r="CP295" s="345"/>
      <c r="CQ295" s="345"/>
      <c r="CR295" s="345"/>
      <c r="CS295" s="345"/>
      <c r="CT295" s="345"/>
      <c r="CU295" s="345"/>
      <c r="CV295" s="345"/>
      <c r="CW295" s="345"/>
      <c r="CX295" s="345"/>
      <c r="CY295" s="345"/>
      <c r="CZ295" s="345"/>
    </row>
    <row r="296" s="439" customFormat="true" ht="15" customHeight="true" x14ac:dyDescent="0.2">
      <c r="A296" s="491"/>
      <c r="B296" s="492"/>
      <c r="C296" s="441"/>
      <c r="Z296" s="346"/>
      <c r="AA296" s="346"/>
      <c r="AB296" s="346"/>
      <c r="AC296" s="346"/>
      <c r="AD296" s="346"/>
      <c r="AE296" s="346"/>
      <c r="AF296" s="346"/>
      <c r="AG296" s="346"/>
      <c r="AH296" s="346"/>
      <c r="AI296" s="346"/>
      <c r="AJ296" s="346"/>
      <c r="AK296" s="346"/>
      <c r="AL296" s="346"/>
      <c r="AM296" s="346"/>
      <c r="AN296" s="346"/>
      <c r="AO296" s="346"/>
      <c r="AP296" s="346"/>
      <c r="AQ296" s="346"/>
      <c r="AR296" s="346"/>
      <c r="AS296" s="346"/>
      <c r="AT296" s="346"/>
      <c r="AU296" s="346"/>
      <c r="AV296" s="346"/>
      <c r="AW296" s="346"/>
      <c r="AX296" s="346"/>
      <c r="AY296" s="346"/>
      <c r="AZ296" s="346"/>
      <c r="BA296" s="319"/>
      <c r="BB296" s="317"/>
      <c r="BC296" s="317"/>
      <c r="BD296" s="317"/>
      <c r="BE296" s="317"/>
      <c r="BF296" s="317"/>
      <c r="BG296" s="317"/>
      <c r="BH296" s="317"/>
      <c r="BI296" s="317"/>
      <c r="BJ296" s="317"/>
      <c r="BK296" s="317"/>
      <c r="BL296" s="317"/>
      <c r="BM296" s="317"/>
      <c r="BN296" s="317"/>
      <c r="BO296" s="317"/>
      <c r="BP296" s="317"/>
      <c r="BQ296" s="317"/>
      <c r="BR296" s="317"/>
      <c r="BS296" s="317"/>
      <c r="BT296" s="317"/>
      <c r="BU296" s="317"/>
      <c r="BV296" s="317"/>
      <c r="BW296" s="317"/>
      <c r="BX296" s="317"/>
      <c r="BY296" s="319"/>
      <c r="BZ296" s="345"/>
      <c r="CA296" s="345"/>
      <c r="CB296" s="345"/>
      <c r="CC296" s="345"/>
      <c r="CD296" s="345"/>
      <c r="CE296" s="345"/>
      <c r="CF296" s="345"/>
      <c r="CG296" s="345"/>
      <c r="CH296" s="345"/>
      <c r="CI296" s="345"/>
      <c r="CJ296" s="345"/>
      <c r="CK296" s="345"/>
      <c r="CL296" s="345"/>
      <c r="CM296" s="345"/>
      <c r="CN296" s="345"/>
      <c r="CO296" s="345"/>
      <c r="CP296" s="345"/>
      <c r="CQ296" s="345"/>
      <c r="CR296" s="345"/>
      <c r="CS296" s="345"/>
      <c r="CT296" s="345"/>
      <c r="CU296" s="345"/>
      <c r="CV296" s="345"/>
      <c r="CW296" s="345"/>
      <c r="CX296" s="345"/>
      <c r="CY296" s="345"/>
      <c r="CZ296" s="345"/>
    </row>
    <row r="297" s="439" customFormat="true" ht="15" customHeight="true" x14ac:dyDescent="0.2">
      <c r="A297" s="491"/>
      <c r="B297" s="492"/>
      <c r="C297" s="441"/>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19"/>
      <c r="BB297" s="317"/>
      <c r="BC297" s="317"/>
      <c r="BD297" s="317"/>
      <c r="BE297" s="317"/>
      <c r="BF297" s="317"/>
      <c r="BG297" s="317"/>
      <c r="BH297" s="317"/>
      <c r="BI297" s="317"/>
      <c r="BJ297" s="317"/>
      <c r="BK297" s="317"/>
      <c r="BL297" s="317"/>
      <c r="BM297" s="317"/>
      <c r="BN297" s="317"/>
      <c r="BO297" s="317"/>
      <c r="BP297" s="317"/>
      <c r="BQ297" s="317"/>
      <c r="BR297" s="317"/>
      <c r="BS297" s="317"/>
      <c r="BT297" s="317"/>
      <c r="BU297" s="317"/>
      <c r="BV297" s="317"/>
      <c r="BW297" s="317"/>
      <c r="BX297" s="317"/>
      <c r="BY297" s="319"/>
      <c r="BZ297" s="345"/>
      <c r="CA297" s="345"/>
      <c r="CB297" s="345"/>
      <c r="CC297" s="345"/>
      <c r="CD297" s="345"/>
      <c r="CE297" s="345"/>
      <c r="CF297" s="345"/>
      <c r="CG297" s="345"/>
      <c r="CH297" s="345"/>
      <c r="CI297" s="345"/>
      <c r="CJ297" s="345"/>
      <c r="CK297" s="345"/>
      <c r="CL297" s="345"/>
      <c r="CM297" s="345"/>
      <c r="CN297" s="345"/>
      <c r="CO297" s="345"/>
      <c r="CP297" s="345"/>
      <c r="CQ297" s="345"/>
      <c r="CR297" s="345"/>
      <c r="CS297" s="345"/>
      <c r="CT297" s="345"/>
      <c r="CU297" s="345"/>
      <c r="CV297" s="345"/>
      <c r="CW297" s="345"/>
      <c r="CX297" s="345"/>
      <c r="CY297" s="345"/>
      <c r="CZ297" s="345"/>
    </row>
    <row r="298" s="439" customFormat="true" ht="15" customHeight="true" x14ac:dyDescent="0.2">
      <c r="B298" s="438"/>
      <c r="Z298" s="346"/>
      <c r="AA298" s="346"/>
      <c r="AB298" s="346"/>
      <c r="AC298" s="346"/>
      <c r="AD298" s="346"/>
      <c r="AE298" s="346"/>
      <c r="AF298" s="346"/>
      <c r="AG298" s="346"/>
      <c r="AH298" s="346"/>
      <c r="AI298" s="346"/>
      <c r="AJ298" s="346"/>
      <c r="AK298" s="346"/>
      <c r="AL298" s="346"/>
      <c r="AM298" s="346"/>
      <c r="AN298" s="346"/>
      <c r="AO298" s="346"/>
      <c r="AP298" s="346"/>
      <c r="AQ298" s="346"/>
      <c r="AR298" s="346"/>
      <c r="AS298" s="346"/>
      <c r="AT298" s="346"/>
      <c r="AU298" s="346"/>
      <c r="AV298" s="346"/>
      <c r="AW298" s="346"/>
      <c r="AX298" s="346"/>
      <c r="AY298" s="346"/>
      <c r="AZ298" s="346"/>
      <c r="BA298" s="319"/>
      <c r="BB298" s="317"/>
      <c r="BC298" s="317"/>
      <c r="BD298" s="317"/>
      <c r="BE298" s="317"/>
      <c r="BF298" s="317"/>
      <c r="BG298" s="317"/>
      <c r="BH298" s="317"/>
      <c r="BI298" s="317"/>
      <c r="BJ298" s="317"/>
      <c r="BK298" s="317"/>
      <c r="BL298" s="317"/>
      <c r="BM298" s="317"/>
      <c r="BN298" s="317"/>
      <c r="BO298" s="317"/>
      <c r="BP298" s="317"/>
      <c r="BQ298" s="317"/>
      <c r="BR298" s="317"/>
      <c r="BS298" s="317"/>
      <c r="BT298" s="317"/>
      <c r="BU298" s="317"/>
      <c r="BV298" s="317"/>
      <c r="BW298" s="317"/>
      <c r="BX298" s="317"/>
      <c r="BY298" s="319"/>
      <c r="BZ298" s="345"/>
      <c r="CA298" s="345"/>
      <c r="CB298" s="345"/>
      <c r="CC298" s="345"/>
      <c r="CD298" s="345"/>
      <c r="CE298" s="345"/>
      <c r="CF298" s="345"/>
      <c r="CG298" s="345"/>
      <c r="CH298" s="345"/>
      <c r="CI298" s="345"/>
      <c r="CJ298" s="345"/>
      <c r="CK298" s="345"/>
      <c r="CL298" s="345"/>
      <c r="CM298" s="345"/>
      <c r="CN298" s="345"/>
      <c r="CO298" s="345"/>
      <c r="CP298" s="345"/>
      <c r="CQ298" s="345"/>
      <c r="CR298" s="345"/>
      <c r="CS298" s="345"/>
      <c r="CT298" s="345"/>
      <c r="CU298" s="345"/>
      <c r="CV298" s="345"/>
      <c r="CW298" s="345"/>
      <c r="CX298" s="345"/>
      <c r="CY298" s="345"/>
      <c r="CZ298" s="345"/>
    </row>
    <row r="299" s="439" customFormat="true" ht="15" customHeight="true" x14ac:dyDescent="0.2">
      <c r="A299" s="452"/>
      <c r="B299" s="451"/>
      <c r="C299" s="452"/>
      <c r="D299" s="452"/>
      <c r="Z299" s="346"/>
      <c r="AA299" s="346"/>
      <c r="AB299" s="346"/>
      <c r="AC299" s="346"/>
      <c r="AD299" s="346"/>
      <c r="AE299" s="346"/>
      <c r="AF299" s="346"/>
      <c r="AG299" s="346"/>
      <c r="AH299" s="346"/>
      <c r="AI299" s="346"/>
      <c r="AJ299" s="346"/>
      <c r="AK299" s="346"/>
      <c r="AL299" s="346"/>
      <c r="AM299" s="346"/>
      <c r="AN299" s="346"/>
      <c r="AO299" s="346"/>
      <c r="AP299" s="346"/>
      <c r="AQ299" s="346"/>
      <c r="AR299" s="346"/>
      <c r="AS299" s="346"/>
      <c r="AT299" s="346"/>
      <c r="AU299" s="346"/>
      <c r="AV299" s="346"/>
      <c r="AW299" s="346"/>
      <c r="AX299" s="346"/>
      <c r="AY299" s="346"/>
      <c r="AZ299" s="346"/>
      <c r="BA299" s="319"/>
      <c r="BB299" s="317"/>
      <c r="BC299" s="317"/>
      <c r="BD299" s="317"/>
      <c r="BE299" s="317"/>
      <c r="BF299" s="317"/>
      <c r="BG299" s="317"/>
      <c r="BH299" s="317"/>
      <c r="BI299" s="317"/>
      <c r="BJ299" s="317"/>
      <c r="BK299" s="317"/>
      <c r="BL299" s="317"/>
      <c r="BM299" s="317"/>
      <c r="BN299" s="317"/>
      <c r="BO299" s="317"/>
      <c r="BP299" s="317"/>
      <c r="BQ299" s="317"/>
      <c r="BR299" s="317"/>
      <c r="BS299" s="317"/>
      <c r="BT299" s="317"/>
      <c r="BU299" s="317"/>
      <c r="BV299" s="317"/>
      <c r="BW299" s="317"/>
      <c r="BX299" s="317"/>
      <c r="BY299" s="319"/>
      <c r="BZ299" s="345"/>
      <c r="CA299" s="345"/>
      <c r="CB299" s="345"/>
      <c r="CC299" s="345"/>
      <c r="CD299" s="345"/>
      <c r="CE299" s="345"/>
      <c r="CF299" s="345"/>
      <c r="CG299" s="345"/>
      <c r="CH299" s="345"/>
      <c r="CI299" s="345"/>
      <c r="CJ299" s="345"/>
      <c r="CK299" s="345"/>
      <c r="CL299" s="345"/>
      <c r="CM299" s="345"/>
      <c r="CN299" s="345"/>
      <c r="CO299" s="345"/>
      <c r="CP299" s="345"/>
      <c r="CQ299" s="345"/>
      <c r="CR299" s="345"/>
      <c r="CS299" s="345"/>
      <c r="CT299" s="345"/>
      <c r="CU299" s="345"/>
      <c r="CV299" s="345"/>
      <c r="CW299" s="345"/>
      <c r="CX299" s="345"/>
      <c r="CY299" s="345"/>
      <c r="CZ299" s="345"/>
    </row>
    <row r="300" s="439" customFormat="true" ht="15" customHeight="true" x14ac:dyDescent="0.2">
      <c r="A300" s="491"/>
      <c r="B300" s="492"/>
      <c r="C300" s="493"/>
      <c r="D300" s="493"/>
      <c r="Z300" s="346"/>
      <c r="AA300" s="346"/>
      <c r="AB300" s="346"/>
      <c r="AC300" s="346"/>
      <c r="AD300" s="346"/>
      <c r="AE300" s="346"/>
      <c r="AF300" s="346"/>
      <c r="AG300" s="346"/>
      <c r="AH300" s="346"/>
      <c r="AI300" s="346"/>
      <c r="AJ300" s="346"/>
      <c r="AK300" s="346"/>
      <c r="AL300" s="346"/>
      <c r="AM300" s="346"/>
      <c r="AN300" s="346"/>
      <c r="AO300" s="346"/>
      <c r="AP300" s="346"/>
      <c r="AQ300" s="346"/>
      <c r="AR300" s="346"/>
      <c r="AS300" s="346"/>
      <c r="AT300" s="346"/>
      <c r="AU300" s="346"/>
      <c r="AV300" s="346"/>
      <c r="AW300" s="346"/>
      <c r="AX300" s="346"/>
      <c r="AY300" s="346"/>
      <c r="AZ300" s="346"/>
      <c r="BA300" s="319"/>
      <c r="BB300" s="317"/>
      <c r="BC300" s="317"/>
      <c r="BD300" s="317"/>
      <c r="BE300" s="317"/>
      <c r="BF300" s="317"/>
      <c r="BG300" s="317"/>
      <c r="BH300" s="317"/>
      <c r="BI300" s="317"/>
      <c r="BJ300" s="317"/>
      <c r="BK300" s="317"/>
      <c r="BL300" s="317"/>
      <c r="BM300" s="317"/>
      <c r="BN300" s="317"/>
      <c r="BO300" s="317"/>
      <c r="BP300" s="317"/>
      <c r="BQ300" s="317"/>
      <c r="BR300" s="317"/>
      <c r="BS300" s="317"/>
      <c r="BT300" s="317"/>
      <c r="BU300" s="317"/>
      <c r="BV300" s="317"/>
      <c r="BW300" s="317"/>
      <c r="BX300" s="317"/>
      <c r="BY300" s="319"/>
      <c r="BZ300" s="345"/>
      <c r="CA300" s="345"/>
      <c r="CB300" s="345"/>
      <c r="CC300" s="345"/>
      <c r="CD300" s="345"/>
      <c r="CE300" s="345"/>
      <c r="CF300" s="345"/>
      <c r="CG300" s="345"/>
      <c r="CH300" s="345"/>
      <c r="CI300" s="345"/>
      <c r="CJ300" s="345"/>
      <c r="CK300" s="345"/>
      <c r="CL300" s="345"/>
      <c r="CM300" s="345"/>
      <c r="CN300" s="345"/>
      <c r="CO300" s="345"/>
      <c r="CP300" s="345"/>
      <c r="CQ300" s="345"/>
      <c r="CR300" s="345"/>
      <c r="CS300" s="345"/>
      <c r="CT300" s="345"/>
      <c r="CU300" s="345"/>
      <c r="CV300" s="345"/>
      <c r="CW300" s="345"/>
      <c r="CX300" s="345"/>
      <c r="CY300" s="345"/>
      <c r="CZ300" s="345"/>
    </row>
    <row r="301" s="439" customFormat="true" ht="15" customHeight="true" x14ac:dyDescent="0.2">
      <c r="A301" s="491"/>
      <c r="B301" s="492"/>
      <c r="C301" s="493"/>
      <c r="D301" s="493"/>
      <c r="Z301" s="346"/>
      <c r="AA301" s="346"/>
      <c r="AB301" s="346"/>
      <c r="AC301" s="346"/>
      <c r="AD301" s="346"/>
      <c r="AE301" s="346"/>
      <c r="AF301" s="346"/>
      <c r="AG301" s="346"/>
      <c r="AH301" s="346"/>
      <c r="AI301" s="346"/>
      <c r="AJ301" s="346"/>
      <c r="AK301" s="346"/>
      <c r="AL301" s="346"/>
      <c r="AM301" s="346"/>
      <c r="AN301" s="346"/>
      <c r="AO301" s="346"/>
      <c r="AP301" s="346"/>
      <c r="AQ301" s="346"/>
      <c r="AR301" s="346"/>
      <c r="AS301" s="346"/>
      <c r="AT301" s="346"/>
      <c r="AU301" s="346"/>
      <c r="AV301" s="346"/>
      <c r="AW301" s="346"/>
      <c r="AX301" s="346"/>
      <c r="AY301" s="346"/>
      <c r="AZ301" s="346"/>
      <c r="BA301" s="319"/>
      <c r="BB301" s="317"/>
      <c r="BC301" s="317"/>
      <c r="BD301" s="317"/>
      <c r="BE301" s="317"/>
      <c r="BF301" s="317"/>
      <c r="BG301" s="317"/>
      <c r="BH301" s="317"/>
      <c r="BI301" s="317"/>
      <c r="BJ301" s="317"/>
      <c r="BK301" s="317"/>
      <c r="BL301" s="317"/>
      <c r="BM301" s="317"/>
      <c r="BN301" s="317"/>
      <c r="BO301" s="317"/>
      <c r="BP301" s="317"/>
      <c r="BQ301" s="317"/>
      <c r="BR301" s="317"/>
      <c r="BS301" s="317"/>
      <c r="BT301" s="317"/>
      <c r="BU301" s="317"/>
      <c r="BV301" s="317"/>
      <c r="BW301" s="317"/>
      <c r="BX301" s="317"/>
      <c r="BY301" s="319"/>
      <c r="BZ301" s="345"/>
      <c r="CA301" s="345"/>
      <c r="CB301" s="345"/>
      <c r="CC301" s="345"/>
      <c r="CD301" s="345"/>
      <c r="CE301" s="345"/>
      <c r="CF301" s="345"/>
      <c r="CG301" s="345"/>
      <c r="CH301" s="345"/>
      <c r="CI301" s="345"/>
      <c r="CJ301" s="345"/>
      <c r="CK301" s="345"/>
      <c r="CL301" s="345"/>
      <c r="CM301" s="345"/>
      <c r="CN301" s="345"/>
      <c r="CO301" s="345"/>
      <c r="CP301" s="345"/>
      <c r="CQ301" s="345"/>
      <c r="CR301" s="345"/>
      <c r="CS301" s="345"/>
      <c r="CT301" s="345"/>
      <c r="CU301" s="345"/>
      <c r="CV301" s="345"/>
      <c r="CW301" s="345"/>
      <c r="CX301" s="345"/>
      <c r="CY301" s="345"/>
      <c r="CZ301" s="345"/>
    </row>
    <row r="302" s="439" customFormat="true" ht="15" customHeight="true" x14ac:dyDescent="0.2">
      <c r="A302" s="491"/>
      <c r="B302" s="492"/>
      <c r="C302" s="493"/>
      <c r="D302" s="493"/>
      <c r="Z302" s="346"/>
      <c r="AA302" s="346"/>
      <c r="AB302" s="346"/>
      <c r="AC302" s="346"/>
      <c r="AD302" s="346"/>
      <c r="AE302" s="346"/>
      <c r="AF302" s="346"/>
      <c r="AG302" s="346"/>
      <c r="AH302" s="346"/>
      <c r="AI302" s="346"/>
      <c r="AJ302" s="346"/>
      <c r="AK302" s="346"/>
      <c r="AL302" s="346"/>
      <c r="AM302" s="346"/>
      <c r="AN302" s="346"/>
      <c r="AO302" s="346"/>
      <c r="AP302" s="346"/>
      <c r="AQ302" s="346"/>
      <c r="AR302" s="346"/>
      <c r="AS302" s="346"/>
      <c r="AT302" s="346"/>
      <c r="AU302" s="346"/>
      <c r="AV302" s="346"/>
      <c r="AW302" s="346"/>
      <c r="AX302" s="346"/>
      <c r="AY302" s="346"/>
      <c r="AZ302" s="346"/>
      <c r="BA302" s="319"/>
      <c r="BB302" s="317"/>
      <c r="BC302" s="317"/>
      <c r="BD302" s="317"/>
      <c r="BE302" s="317"/>
      <c r="BF302" s="317"/>
      <c r="BG302" s="317"/>
      <c r="BH302" s="317"/>
      <c r="BI302" s="317"/>
      <c r="BJ302" s="317"/>
      <c r="BK302" s="317"/>
      <c r="BL302" s="317"/>
      <c r="BM302" s="317"/>
      <c r="BN302" s="317"/>
      <c r="BO302" s="317"/>
      <c r="BP302" s="317"/>
      <c r="BQ302" s="317"/>
      <c r="BR302" s="317"/>
      <c r="BS302" s="317"/>
      <c r="BT302" s="317"/>
      <c r="BU302" s="317"/>
      <c r="BV302" s="317"/>
      <c r="BW302" s="317"/>
      <c r="BX302" s="317"/>
      <c r="BY302" s="319"/>
      <c r="BZ302" s="345"/>
      <c r="CA302" s="345"/>
      <c r="CB302" s="345"/>
      <c r="CC302" s="345"/>
      <c r="CD302" s="345"/>
      <c r="CE302" s="345"/>
      <c r="CF302" s="345"/>
      <c r="CG302" s="345"/>
      <c r="CH302" s="345"/>
      <c r="CI302" s="345"/>
      <c r="CJ302" s="345"/>
      <c r="CK302" s="345"/>
      <c r="CL302" s="345"/>
      <c r="CM302" s="345"/>
      <c r="CN302" s="345"/>
      <c r="CO302" s="345"/>
      <c r="CP302" s="345"/>
      <c r="CQ302" s="345"/>
      <c r="CR302" s="345"/>
      <c r="CS302" s="345"/>
      <c r="CT302" s="345"/>
      <c r="CU302" s="345"/>
      <c r="CV302" s="345"/>
      <c r="CW302" s="345"/>
      <c r="CX302" s="345"/>
      <c r="CY302" s="345"/>
      <c r="CZ302" s="345"/>
    </row>
    <row r="303" s="439" customFormat="true" ht="15" customHeight="true" x14ac:dyDescent="0.2">
      <c r="A303" s="491"/>
      <c r="B303" s="492"/>
      <c r="C303" s="441"/>
      <c r="D303" s="441"/>
      <c r="Z303" s="346"/>
      <c r="AA303" s="346"/>
      <c r="AB303" s="346"/>
      <c r="AC303" s="346"/>
      <c r="AD303" s="346"/>
      <c r="AE303" s="346"/>
      <c r="AF303" s="346"/>
      <c r="AG303" s="346"/>
      <c r="AH303" s="346"/>
      <c r="AI303" s="346"/>
      <c r="AJ303" s="346"/>
      <c r="AK303" s="346"/>
      <c r="AL303" s="346"/>
      <c r="AM303" s="346"/>
      <c r="AN303" s="346"/>
      <c r="AO303" s="346"/>
      <c r="AP303" s="346"/>
      <c r="AQ303" s="346"/>
      <c r="AR303" s="346"/>
      <c r="AS303" s="346"/>
      <c r="AT303" s="346"/>
      <c r="AU303" s="346"/>
      <c r="AV303" s="346"/>
      <c r="AW303" s="346"/>
      <c r="AX303" s="346"/>
      <c r="AY303" s="346"/>
      <c r="AZ303" s="346"/>
      <c r="BA303" s="319"/>
      <c r="BB303" s="317"/>
      <c r="BC303" s="317"/>
      <c r="BD303" s="317"/>
      <c r="BE303" s="317"/>
      <c r="BF303" s="317"/>
      <c r="BG303" s="317"/>
      <c r="BH303" s="317"/>
      <c r="BI303" s="317"/>
      <c r="BJ303" s="317"/>
      <c r="BK303" s="317"/>
      <c r="BL303" s="317"/>
      <c r="BM303" s="317"/>
      <c r="BN303" s="317"/>
      <c r="BO303" s="317"/>
      <c r="BP303" s="317"/>
      <c r="BQ303" s="317"/>
      <c r="BR303" s="317"/>
      <c r="BS303" s="317"/>
      <c r="BT303" s="317"/>
      <c r="BU303" s="317"/>
      <c r="BV303" s="317"/>
      <c r="BW303" s="317"/>
      <c r="BX303" s="317"/>
      <c r="BY303" s="319"/>
      <c r="BZ303" s="345"/>
      <c r="CA303" s="345"/>
      <c r="CB303" s="345"/>
      <c r="CC303" s="345"/>
      <c r="CD303" s="345"/>
      <c r="CE303" s="345"/>
      <c r="CF303" s="345"/>
      <c r="CG303" s="345"/>
      <c r="CH303" s="345"/>
      <c r="CI303" s="345"/>
      <c r="CJ303" s="345"/>
      <c r="CK303" s="345"/>
      <c r="CL303" s="345"/>
      <c r="CM303" s="345"/>
      <c r="CN303" s="345"/>
      <c r="CO303" s="345"/>
      <c r="CP303" s="345"/>
      <c r="CQ303" s="345"/>
      <c r="CR303" s="345"/>
      <c r="CS303" s="345"/>
      <c r="CT303" s="345"/>
      <c r="CU303" s="345"/>
      <c r="CV303" s="345"/>
      <c r="CW303" s="345"/>
      <c r="CX303" s="345"/>
      <c r="CY303" s="345"/>
      <c r="CZ303" s="345"/>
    </row>
    <row r="304" s="439" customFormat="true" ht="15" customHeight="true" x14ac:dyDescent="0.2">
      <c r="A304" s="491"/>
      <c r="B304" s="492"/>
      <c r="C304" s="441"/>
      <c r="D304" s="441"/>
      <c r="Z304" s="346"/>
      <c r="AA304" s="346"/>
      <c r="AB304" s="346"/>
      <c r="AC304" s="346"/>
      <c r="AD304" s="346"/>
      <c r="AE304" s="346"/>
      <c r="AF304" s="346"/>
      <c r="AG304" s="346"/>
      <c r="AH304" s="346"/>
      <c r="AI304" s="346"/>
      <c r="AJ304" s="346"/>
      <c r="AK304" s="346"/>
      <c r="AL304" s="346"/>
      <c r="AM304" s="346"/>
      <c r="AN304" s="346"/>
      <c r="AO304" s="346"/>
      <c r="AP304" s="346"/>
      <c r="AQ304" s="346"/>
      <c r="AR304" s="346"/>
      <c r="AS304" s="346"/>
      <c r="AT304" s="346"/>
      <c r="AU304" s="346"/>
      <c r="AV304" s="346"/>
      <c r="AW304" s="346"/>
      <c r="AX304" s="346"/>
      <c r="AY304" s="346"/>
      <c r="AZ304" s="346"/>
      <c r="BA304" s="319"/>
      <c r="BB304" s="317"/>
      <c r="BC304" s="317"/>
      <c r="BD304" s="317"/>
      <c r="BE304" s="317"/>
      <c r="BF304" s="317"/>
      <c r="BG304" s="317"/>
      <c r="BH304" s="317"/>
      <c r="BI304" s="317"/>
      <c r="BJ304" s="317"/>
      <c r="BK304" s="317"/>
      <c r="BL304" s="317"/>
      <c r="BM304" s="317"/>
      <c r="BN304" s="317"/>
      <c r="BO304" s="317"/>
      <c r="BP304" s="317"/>
      <c r="BQ304" s="317"/>
      <c r="BR304" s="317"/>
      <c r="BS304" s="317"/>
      <c r="BT304" s="317"/>
      <c r="BU304" s="317"/>
      <c r="BV304" s="317"/>
      <c r="BW304" s="317"/>
      <c r="BX304" s="317"/>
      <c r="BY304" s="319"/>
      <c r="BZ304" s="345"/>
      <c r="CA304" s="345"/>
      <c r="CB304" s="345"/>
      <c r="CC304" s="345"/>
      <c r="CD304" s="345"/>
      <c r="CE304" s="345"/>
      <c r="CF304" s="345"/>
      <c r="CG304" s="345"/>
      <c r="CH304" s="345"/>
      <c r="CI304" s="345"/>
      <c r="CJ304" s="345"/>
      <c r="CK304" s="345"/>
      <c r="CL304" s="345"/>
      <c r="CM304" s="345"/>
      <c r="CN304" s="345"/>
      <c r="CO304" s="345"/>
      <c r="CP304" s="345"/>
      <c r="CQ304" s="345"/>
      <c r="CR304" s="345"/>
      <c r="CS304" s="345"/>
      <c r="CT304" s="345"/>
      <c r="CU304" s="345"/>
      <c r="CV304" s="345"/>
      <c r="CW304" s="345"/>
      <c r="CX304" s="345"/>
      <c r="CY304" s="345"/>
      <c r="CZ304" s="345"/>
    </row>
    <row r="305" s="439" customFormat="true" ht="15" customHeight="true" x14ac:dyDescent="0.2">
      <c r="A305" s="491"/>
      <c r="B305" s="492"/>
      <c r="C305" s="441"/>
      <c r="D305" s="441"/>
      <c r="Z305" s="346"/>
      <c r="AA305" s="346"/>
      <c r="AB305" s="346"/>
      <c r="AC305" s="346"/>
      <c r="AD305" s="346"/>
      <c r="AE305" s="346"/>
      <c r="AF305" s="346"/>
      <c r="AG305" s="346"/>
      <c r="AH305" s="346"/>
      <c r="AI305" s="346"/>
      <c r="AJ305" s="346"/>
      <c r="AK305" s="346"/>
      <c r="AL305" s="346"/>
      <c r="AM305" s="346"/>
      <c r="AN305" s="346"/>
      <c r="AO305" s="346"/>
      <c r="AP305" s="346"/>
      <c r="AQ305" s="346"/>
      <c r="AR305" s="346"/>
      <c r="AS305" s="346"/>
      <c r="AT305" s="346"/>
      <c r="AU305" s="346"/>
      <c r="AV305" s="346"/>
      <c r="AW305" s="346"/>
      <c r="AX305" s="346"/>
      <c r="AY305" s="346"/>
      <c r="AZ305" s="346"/>
      <c r="BA305" s="319"/>
      <c r="BB305" s="317"/>
      <c r="BC305" s="317"/>
      <c r="BD305" s="317"/>
      <c r="BE305" s="317"/>
      <c r="BF305" s="317"/>
      <c r="BG305" s="317"/>
      <c r="BH305" s="317"/>
      <c r="BI305" s="317"/>
      <c r="BJ305" s="317"/>
      <c r="BK305" s="317"/>
      <c r="BL305" s="317"/>
      <c r="BM305" s="317"/>
      <c r="BN305" s="317"/>
      <c r="BO305" s="317"/>
      <c r="BP305" s="317"/>
      <c r="BQ305" s="317"/>
      <c r="BR305" s="317"/>
      <c r="BS305" s="317"/>
      <c r="BT305" s="317"/>
      <c r="BU305" s="317"/>
      <c r="BV305" s="317"/>
      <c r="BW305" s="317"/>
      <c r="BX305" s="317"/>
      <c r="BY305" s="319"/>
      <c r="BZ305" s="345"/>
      <c r="CA305" s="345"/>
      <c r="CB305" s="345"/>
      <c r="CC305" s="345"/>
      <c r="CD305" s="345"/>
      <c r="CE305" s="345"/>
      <c r="CF305" s="345"/>
      <c r="CG305" s="345"/>
      <c r="CH305" s="345"/>
      <c r="CI305" s="345"/>
      <c r="CJ305" s="345"/>
      <c r="CK305" s="345"/>
      <c r="CL305" s="345"/>
      <c r="CM305" s="345"/>
      <c r="CN305" s="345"/>
      <c r="CO305" s="345"/>
      <c r="CP305" s="345"/>
      <c r="CQ305" s="345"/>
      <c r="CR305" s="345"/>
      <c r="CS305" s="345"/>
      <c r="CT305" s="345"/>
      <c r="CU305" s="345"/>
      <c r="CV305" s="345"/>
      <c r="CW305" s="345"/>
      <c r="CX305" s="345"/>
      <c r="CY305" s="345"/>
      <c r="CZ305" s="345"/>
    </row>
    <row r="306" s="439" customFormat="true" ht="15" customHeight="true" x14ac:dyDescent="0.2">
      <c r="B306" s="438"/>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19"/>
      <c r="BB306" s="317"/>
      <c r="BC306" s="317"/>
      <c r="BD306" s="317"/>
      <c r="BE306" s="317"/>
      <c r="BF306" s="317"/>
      <c r="BG306" s="317"/>
      <c r="BH306" s="317"/>
      <c r="BI306" s="317"/>
      <c r="BJ306" s="317"/>
      <c r="BK306" s="317"/>
      <c r="BL306" s="317"/>
      <c r="BM306" s="317"/>
      <c r="BN306" s="317"/>
      <c r="BO306" s="317"/>
      <c r="BP306" s="317"/>
      <c r="BQ306" s="317"/>
      <c r="BR306" s="317"/>
      <c r="BS306" s="317"/>
      <c r="BT306" s="317"/>
      <c r="BU306" s="317"/>
      <c r="BV306" s="317"/>
      <c r="BW306" s="317"/>
      <c r="BX306" s="317"/>
      <c r="BY306" s="319"/>
      <c r="BZ306" s="345"/>
      <c r="CA306" s="345"/>
      <c r="CB306" s="345"/>
      <c r="CC306" s="345"/>
      <c r="CD306" s="345"/>
      <c r="CE306" s="345"/>
      <c r="CF306" s="345"/>
      <c r="CG306" s="345"/>
      <c r="CH306" s="345"/>
      <c r="CI306" s="345"/>
      <c r="CJ306" s="345"/>
      <c r="CK306" s="345"/>
      <c r="CL306" s="345"/>
      <c r="CM306" s="345"/>
      <c r="CN306" s="345"/>
      <c r="CO306" s="345"/>
      <c r="CP306" s="345"/>
      <c r="CQ306" s="345"/>
      <c r="CR306" s="345"/>
      <c r="CS306" s="345"/>
      <c r="CT306" s="345"/>
      <c r="CU306" s="345"/>
      <c r="CV306" s="345"/>
      <c r="CW306" s="345"/>
      <c r="CX306" s="345"/>
      <c r="CY306" s="345"/>
      <c r="CZ306" s="345"/>
    </row>
    <row r="307" s="439" customFormat="true" ht="15" customHeight="true" x14ac:dyDescent="0.2">
      <c r="B307" s="438"/>
      <c r="Z307" s="346"/>
      <c r="AA307" s="346"/>
      <c r="AB307" s="346"/>
      <c r="AC307" s="346"/>
      <c r="AD307" s="346"/>
      <c r="AE307" s="346"/>
      <c r="AF307" s="346"/>
      <c r="AG307" s="346"/>
      <c r="AH307" s="346"/>
      <c r="AI307" s="346"/>
      <c r="AJ307" s="346"/>
      <c r="AK307" s="346"/>
      <c r="AL307" s="346"/>
      <c r="AM307" s="346"/>
      <c r="AN307" s="346"/>
      <c r="AO307" s="346"/>
      <c r="AP307" s="346"/>
      <c r="AQ307" s="346"/>
      <c r="AR307" s="346"/>
      <c r="AS307" s="346"/>
      <c r="AT307" s="346"/>
      <c r="AU307" s="346"/>
      <c r="AV307" s="346"/>
      <c r="AW307" s="346"/>
      <c r="AX307" s="346"/>
      <c r="AY307" s="346"/>
      <c r="AZ307" s="346"/>
      <c r="BA307" s="319"/>
      <c r="BB307" s="317"/>
      <c r="BC307" s="317"/>
      <c r="BD307" s="317"/>
      <c r="BE307" s="317"/>
      <c r="BF307" s="317"/>
      <c r="BG307" s="317"/>
      <c r="BH307" s="317"/>
      <c r="BI307" s="317"/>
      <c r="BJ307" s="317"/>
      <c r="BK307" s="317"/>
      <c r="BL307" s="317"/>
      <c r="BM307" s="317"/>
      <c r="BN307" s="317"/>
      <c r="BO307" s="317"/>
      <c r="BP307" s="317"/>
      <c r="BQ307" s="317"/>
      <c r="BR307" s="317"/>
      <c r="BS307" s="317"/>
      <c r="BT307" s="317"/>
      <c r="BU307" s="317"/>
      <c r="BV307" s="317"/>
      <c r="BW307" s="317"/>
      <c r="BX307" s="317"/>
      <c r="BY307" s="319"/>
      <c r="BZ307" s="345"/>
      <c r="CA307" s="345"/>
      <c r="CB307" s="345"/>
      <c r="CC307" s="345"/>
      <c r="CD307" s="345"/>
      <c r="CE307" s="345"/>
      <c r="CF307" s="345"/>
      <c r="CG307" s="345"/>
      <c r="CH307" s="345"/>
      <c r="CI307" s="345"/>
      <c r="CJ307" s="345"/>
      <c r="CK307" s="345"/>
      <c r="CL307" s="345"/>
      <c r="CM307" s="345"/>
      <c r="CN307" s="345"/>
      <c r="CO307" s="345"/>
      <c r="CP307" s="345"/>
      <c r="CQ307" s="345"/>
      <c r="CR307" s="345"/>
      <c r="CS307" s="345"/>
      <c r="CT307" s="345"/>
      <c r="CU307" s="345"/>
      <c r="CV307" s="345"/>
      <c r="CW307" s="345"/>
      <c r="CX307" s="345"/>
      <c r="CY307" s="345"/>
      <c r="CZ307" s="345"/>
    </row>
    <row r="308" s="439" customFormat="true" ht="15" customHeight="true" x14ac:dyDescent="0.2">
      <c r="B308" s="438"/>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19"/>
      <c r="BB308" s="317"/>
      <c r="BC308" s="317"/>
      <c r="BD308" s="317"/>
      <c r="BE308" s="317"/>
      <c r="BF308" s="317"/>
      <c r="BG308" s="317"/>
      <c r="BH308" s="317"/>
      <c r="BI308" s="317"/>
      <c r="BJ308" s="317"/>
      <c r="BK308" s="317"/>
      <c r="BL308" s="317"/>
      <c r="BM308" s="317"/>
      <c r="BN308" s="317"/>
      <c r="BO308" s="317"/>
      <c r="BP308" s="317"/>
      <c r="BQ308" s="317"/>
      <c r="BR308" s="317"/>
      <c r="BS308" s="317"/>
      <c r="BT308" s="317"/>
      <c r="BU308" s="317"/>
      <c r="BV308" s="317"/>
      <c r="BW308" s="317"/>
      <c r="BX308" s="317"/>
      <c r="BY308" s="319"/>
      <c r="BZ308" s="345"/>
      <c r="CA308" s="345"/>
      <c r="CB308" s="345"/>
      <c r="CC308" s="345"/>
      <c r="CD308" s="345"/>
      <c r="CE308" s="345"/>
      <c r="CF308" s="345"/>
      <c r="CG308" s="345"/>
      <c r="CH308" s="345"/>
      <c r="CI308" s="345"/>
      <c r="CJ308" s="345"/>
      <c r="CK308" s="345"/>
      <c r="CL308" s="345"/>
      <c r="CM308" s="345"/>
      <c r="CN308" s="345"/>
      <c r="CO308" s="345"/>
      <c r="CP308" s="345"/>
      <c r="CQ308" s="345"/>
      <c r="CR308" s="345"/>
      <c r="CS308" s="345"/>
      <c r="CT308" s="345"/>
      <c r="CU308" s="345"/>
      <c r="CV308" s="345"/>
      <c r="CW308" s="345"/>
      <c r="CX308" s="345"/>
      <c r="CY308" s="345"/>
      <c r="CZ308" s="345"/>
    </row>
    <row r="309" s="439" customFormat="true" ht="15" customHeight="true" x14ac:dyDescent="0.2">
      <c r="B309" s="438"/>
      <c r="Z309" s="346"/>
      <c r="AA309" s="346"/>
      <c r="AB309" s="346"/>
      <c r="AC309" s="346"/>
      <c r="AD309" s="346"/>
      <c r="AE309" s="346"/>
      <c r="AF309" s="346"/>
      <c r="AG309" s="346"/>
      <c r="AH309" s="346"/>
      <c r="AI309" s="346"/>
      <c r="AJ309" s="346"/>
      <c r="AK309" s="346"/>
      <c r="AL309" s="346"/>
      <c r="AM309" s="346"/>
      <c r="AN309" s="346"/>
      <c r="AO309" s="346"/>
      <c r="AP309" s="346"/>
      <c r="AQ309" s="346"/>
      <c r="AR309" s="346"/>
      <c r="AS309" s="346"/>
      <c r="AT309" s="346"/>
      <c r="AU309" s="346"/>
      <c r="AV309" s="346"/>
      <c r="AW309" s="346"/>
      <c r="AX309" s="346"/>
      <c r="AY309" s="346"/>
      <c r="AZ309" s="346"/>
      <c r="BA309" s="319"/>
      <c r="BB309" s="317"/>
      <c r="BC309" s="317"/>
      <c r="BD309" s="317"/>
      <c r="BE309" s="317"/>
      <c r="BF309" s="317"/>
      <c r="BG309" s="317"/>
      <c r="BH309" s="317"/>
      <c r="BI309" s="317"/>
      <c r="BJ309" s="317"/>
      <c r="BK309" s="317"/>
      <c r="BL309" s="317"/>
      <c r="BM309" s="317"/>
      <c r="BN309" s="317"/>
      <c r="BO309" s="317"/>
      <c r="BP309" s="317"/>
      <c r="BQ309" s="317"/>
      <c r="BR309" s="317"/>
      <c r="BS309" s="317"/>
      <c r="BT309" s="317"/>
      <c r="BU309" s="317"/>
      <c r="BV309" s="317"/>
      <c r="BW309" s="317"/>
      <c r="BX309" s="317"/>
      <c r="BY309" s="319"/>
      <c r="BZ309" s="345"/>
      <c r="CA309" s="345"/>
      <c r="CB309" s="345"/>
      <c r="CC309" s="345"/>
      <c r="CD309" s="345"/>
      <c r="CE309" s="345"/>
      <c r="CF309" s="345"/>
      <c r="CG309" s="345"/>
      <c r="CH309" s="345"/>
      <c r="CI309" s="345"/>
      <c r="CJ309" s="345"/>
      <c r="CK309" s="345"/>
      <c r="CL309" s="345"/>
      <c r="CM309" s="345"/>
      <c r="CN309" s="345"/>
      <c r="CO309" s="345"/>
      <c r="CP309" s="345"/>
      <c r="CQ309" s="345"/>
      <c r="CR309" s="345"/>
      <c r="CS309" s="345"/>
      <c r="CT309" s="345"/>
      <c r="CU309" s="345"/>
      <c r="CV309" s="345"/>
      <c r="CW309" s="345"/>
      <c r="CX309" s="345"/>
      <c r="CY309" s="345"/>
      <c r="CZ309" s="345"/>
    </row>
    <row r="310" s="439" customFormat="true" ht="15" customHeight="true" x14ac:dyDescent="0.2">
      <c r="B310" s="438"/>
      <c r="Z310" s="346"/>
      <c r="AA310" s="346"/>
      <c r="AB310" s="346"/>
      <c r="AC310" s="346"/>
      <c r="AD310" s="346"/>
      <c r="AE310" s="346"/>
      <c r="AF310" s="346"/>
      <c r="AG310" s="346"/>
      <c r="AH310" s="346"/>
      <c r="AI310" s="346"/>
      <c r="AJ310" s="346"/>
      <c r="AK310" s="346"/>
      <c r="AL310" s="346"/>
      <c r="AM310" s="346"/>
      <c r="AN310" s="346"/>
      <c r="AO310" s="346"/>
      <c r="AP310" s="346"/>
      <c r="AQ310" s="346"/>
      <c r="AR310" s="346"/>
      <c r="AS310" s="346"/>
      <c r="AT310" s="346"/>
      <c r="AU310" s="346"/>
      <c r="AV310" s="346"/>
      <c r="AW310" s="346"/>
      <c r="AX310" s="346"/>
      <c r="AY310" s="346"/>
      <c r="AZ310" s="346"/>
      <c r="BA310" s="319"/>
      <c r="BB310" s="317"/>
      <c r="BC310" s="317"/>
      <c r="BD310" s="317"/>
      <c r="BE310" s="317"/>
      <c r="BF310" s="317"/>
      <c r="BG310" s="317"/>
      <c r="BH310" s="317"/>
      <c r="BI310" s="317"/>
      <c r="BJ310" s="317"/>
      <c r="BK310" s="317"/>
      <c r="BL310" s="317"/>
      <c r="BM310" s="317"/>
      <c r="BN310" s="317"/>
      <c r="BO310" s="317"/>
      <c r="BP310" s="317"/>
      <c r="BQ310" s="317"/>
      <c r="BR310" s="317"/>
      <c r="BS310" s="317"/>
      <c r="BT310" s="317"/>
      <c r="BU310" s="317"/>
      <c r="BV310" s="317"/>
      <c r="BW310" s="317"/>
      <c r="BX310" s="317"/>
      <c r="BY310" s="319"/>
      <c r="BZ310" s="345"/>
      <c r="CA310" s="345"/>
      <c r="CB310" s="345"/>
      <c r="CC310" s="345"/>
      <c r="CD310" s="345"/>
      <c r="CE310" s="345"/>
      <c r="CF310" s="345"/>
      <c r="CG310" s="345"/>
      <c r="CH310" s="345"/>
      <c r="CI310" s="345"/>
      <c r="CJ310" s="345"/>
      <c r="CK310" s="345"/>
      <c r="CL310" s="345"/>
      <c r="CM310" s="345"/>
      <c r="CN310" s="345"/>
      <c r="CO310" s="345"/>
      <c r="CP310" s="345"/>
      <c r="CQ310" s="345"/>
      <c r="CR310" s="345"/>
      <c r="CS310" s="345"/>
      <c r="CT310" s="345"/>
      <c r="CU310" s="345"/>
      <c r="CV310" s="345"/>
      <c r="CW310" s="345"/>
      <c r="CX310" s="345"/>
      <c r="CY310" s="345"/>
      <c r="CZ310" s="345"/>
    </row>
    <row r="311" s="439" customFormat="true" ht="15" customHeight="true" x14ac:dyDescent="0.2">
      <c r="B311" s="438"/>
      <c r="Z311" s="346"/>
      <c r="AA311" s="346"/>
      <c r="AB311" s="346"/>
      <c r="AC311" s="346"/>
      <c r="AD311" s="346"/>
      <c r="AE311" s="346"/>
      <c r="AF311" s="346"/>
      <c r="AG311" s="346"/>
      <c r="AH311" s="346"/>
      <c r="AI311" s="346"/>
      <c r="AJ311" s="346"/>
      <c r="AK311" s="346"/>
      <c r="AL311" s="346"/>
      <c r="AM311" s="346"/>
      <c r="AN311" s="346"/>
      <c r="AO311" s="346"/>
      <c r="AP311" s="346"/>
      <c r="AQ311" s="346"/>
      <c r="AR311" s="346"/>
      <c r="AS311" s="346"/>
      <c r="AT311" s="346"/>
      <c r="AU311" s="346"/>
      <c r="AV311" s="346"/>
      <c r="AW311" s="346"/>
      <c r="AX311" s="346"/>
      <c r="AY311" s="346"/>
      <c r="AZ311" s="346"/>
      <c r="BA311" s="319"/>
      <c r="BB311" s="317"/>
      <c r="BC311" s="317"/>
      <c r="BD311" s="317"/>
      <c r="BE311" s="317"/>
      <c r="BF311" s="317"/>
      <c r="BG311" s="317"/>
      <c r="BH311" s="317"/>
      <c r="BI311" s="317"/>
      <c r="BJ311" s="317"/>
      <c r="BK311" s="317"/>
      <c r="BL311" s="317"/>
      <c r="BM311" s="317"/>
      <c r="BN311" s="317"/>
      <c r="BO311" s="317"/>
      <c r="BP311" s="317"/>
      <c r="BQ311" s="317"/>
      <c r="BR311" s="317"/>
      <c r="BS311" s="317"/>
      <c r="BT311" s="317"/>
      <c r="BU311" s="317"/>
      <c r="BV311" s="317"/>
      <c r="BW311" s="317"/>
      <c r="BX311" s="317"/>
      <c r="BY311" s="319"/>
      <c r="BZ311" s="345"/>
      <c r="CA311" s="345"/>
      <c r="CB311" s="345"/>
      <c r="CC311" s="345"/>
      <c r="CD311" s="345"/>
      <c r="CE311" s="345"/>
      <c r="CF311" s="345"/>
      <c r="CG311" s="345"/>
      <c r="CH311" s="345"/>
      <c r="CI311" s="345"/>
      <c r="CJ311" s="345"/>
      <c r="CK311" s="345"/>
      <c r="CL311" s="345"/>
      <c r="CM311" s="345"/>
      <c r="CN311" s="345"/>
      <c r="CO311" s="345"/>
      <c r="CP311" s="345"/>
      <c r="CQ311" s="345"/>
      <c r="CR311" s="345"/>
      <c r="CS311" s="345"/>
      <c r="CT311" s="345"/>
      <c r="CU311" s="345"/>
      <c r="CV311" s="345"/>
      <c r="CW311" s="345"/>
      <c r="CX311" s="345"/>
      <c r="CY311" s="345"/>
      <c r="CZ311" s="345"/>
    </row>
    <row r="312" s="439" customFormat="true" ht="15" customHeight="true" x14ac:dyDescent="0.2">
      <c r="B312" s="438"/>
      <c r="Z312" s="346"/>
      <c r="AA312" s="346"/>
      <c r="AB312" s="346"/>
      <c r="AC312" s="346"/>
      <c r="AD312" s="346"/>
      <c r="AE312" s="346"/>
      <c r="AF312" s="346"/>
      <c r="AG312" s="346"/>
      <c r="AH312" s="346"/>
      <c r="AI312" s="346"/>
      <c r="AJ312" s="346"/>
      <c r="AK312" s="346"/>
      <c r="AL312" s="346"/>
      <c r="AM312" s="346"/>
      <c r="AN312" s="346"/>
      <c r="AO312" s="346"/>
      <c r="AP312" s="346"/>
      <c r="AQ312" s="346"/>
      <c r="AR312" s="346"/>
      <c r="AS312" s="346"/>
      <c r="AT312" s="346"/>
      <c r="AU312" s="346"/>
      <c r="AV312" s="346"/>
      <c r="AW312" s="346"/>
      <c r="AX312" s="346"/>
      <c r="AY312" s="346"/>
      <c r="AZ312" s="346"/>
      <c r="BA312" s="319"/>
      <c r="BB312" s="317"/>
      <c r="BC312" s="317"/>
      <c r="BD312" s="317"/>
      <c r="BE312" s="317"/>
      <c r="BF312" s="317"/>
      <c r="BG312" s="317"/>
      <c r="BH312" s="317"/>
      <c r="BI312" s="317"/>
      <c r="BJ312" s="317"/>
      <c r="BK312" s="317"/>
      <c r="BL312" s="317"/>
      <c r="BM312" s="317"/>
      <c r="BN312" s="317"/>
      <c r="BO312" s="317"/>
      <c r="BP312" s="317"/>
      <c r="BQ312" s="317"/>
      <c r="BR312" s="317"/>
      <c r="BS312" s="317"/>
      <c r="BT312" s="317"/>
      <c r="BU312" s="317"/>
      <c r="BV312" s="317"/>
      <c r="BW312" s="317"/>
      <c r="BX312" s="317"/>
      <c r="BY312" s="319"/>
      <c r="BZ312" s="345"/>
      <c r="CA312" s="345"/>
      <c r="CB312" s="345"/>
      <c r="CC312" s="345"/>
      <c r="CD312" s="345"/>
      <c r="CE312" s="345"/>
      <c r="CF312" s="345"/>
      <c r="CG312" s="345"/>
      <c r="CH312" s="345"/>
      <c r="CI312" s="345"/>
      <c r="CJ312" s="345"/>
      <c r="CK312" s="345"/>
      <c r="CL312" s="345"/>
      <c r="CM312" s="345"/>
      <c r="CN312" s="345"/>
      <c r="CO312" s="345"/>
      <c r="CP312" s="345"/>
      <c r="CQ312" s="345"/>
      <c r="CR312" s="345"/>
      <c r="CS312" s="345"/>
      <c r="CT312" s="345"/>
      <c r="CU312" s="345"/>
      <c r="CV312" s="345"/>
      <c r="CW312" s="345"/>
      <c r="CX312" s="345"/>
      <c r="CY312" s="345"/>
      <c r="CZ312" s="345"/>
    </row>
    <row r="313" s="439" customFormat="true" ht="15" customHeight="true" x14ac:dyDescent="0.2">
      <c r="B313" s="438"/>
      <c r="Z313" s="346"/>
      <c r="AA313" s="346"/>
      <c r="AB313" s="346"/>
      <c r="AC313" s="346"/>
      <c r="AD313" s="346"/>
      <c r="AE313" s="346"/>
      <c r="AF313" s="346"/>
      <c r="AG313" s="346"/>
      <c r="AH313" s="346"/>
      <c r="AI313" s="346"/>
      <c r="AJ313" s="346"/>
      <c r="AK313" s="346"/>
      <c r="AL313" s="346"/>
      <c r="AM313" s="346"/>
      <c r="AN313" s="346"/>
      <c r="AO313" s="346"/>
      <c r="AP313" s="346"/>
      <c r="AQ313" s="346"/>
      <c r="AR313" s="346"/>
      <c r="AS313" s="346"/>
      <c r="AT313" s="346"/>
      <c r="AU313" s="346"/>
      <c r="AV313" s="346"/>
      <c r="AW313" s="346"/>
      <c r="AX313" s="346"/>
      <c r="AY313" s="346"/>
      <c r="AZ313" s="346"/>
      <c r="BA313" s="319"/>
      <c r="BB313" s="317"/>
      <c r="BC313" s="317"/>
      <c r="BD313" s="317"/>
      <c r="BE313" s="317"/>
      <c r="BF313" s="317"/>
      <c r="BG313" s="317"/>
      <c r="BH313" s="317"/>
      <c r="BI313" s="317"/>
      <c r="BJ313" s="317"/>
      <c r="BK313" s="317"/>
      <c r="BL313" s="317"/>
      <c r="BM313" s="317"/>
      <c r="BN313" s="317"/>
      <c r="BO313" s="317"/>
      <c r="BP313" s="317"/>
      <c r="BQ313" s="317"/>
      <c r="BR313" s="317"/>
      <c r="BS313" s="317"/>
      <c r="BT313" s="317"/>
      <c r="BU313" s="317"/>
      <c r="BV313" s="317"/>
      <c r="BW313" s="317"/>
      <c r="BX313" s="317"/>
      <c r="BY313" s="319"/>
      <c r="BZ313" s="345"/>
      <c r="CA313" s="345"/>
      <c r="CB313" s="345"/>
      <c r="CC313" s="345"/>
      <c r="CD313" s="345"/>
      <c r="CE313" s="345"/>
      <c r="CF313" s="345"/>
      <c r="CG313" s="345"/>
      <c r="CH313" s="345"/>
      <c r="CI313" s="345"/>
      <c r="CJ313" s="345"/>
      <c r="CK313" s="345"/>
      <c r="CL313" s="345"/>
      <c r="CM313" s="345"/>
      <c r="CN313" s="345"/>
      <c r="CO313" s="345"/>
      <c r="CP313" s="345"/>
      <c r="CQ313" s="345"/>
      <c r="CR313" s="345"/>
      <c r="CS313" s="345"/>
      <c r="CT313" s="345"/>
      <c r="CU313" s="345"/>
      <c r="CV313" s="345"/>
      <c r="CW313" s="345"/>
      <c r="CX313" s="345"/>
      <c r="CY313" s="345"/>
      <c r="CZ313" s="345"/>
    </row>
    <row r="314" s="439" customFormat="true" ht="15" customHeight="true" x14ac:dyDescent="0.2">
      <c r="B314" s="438"/>
      <c r="Z314" s="346"/>
      <c r="AA314" s="346"/>
      <c r="AB314" s="346"/>
      <c r="AC314" s="346"/>
      <c r="AD314" s="346"/>
      <c r="AE314" s="346"/>
      <c r="AF314" s="346"/>
      <c r="AG314" s="346"/>
      <c r="AH314" s="346"/>
      <c r="AI314" s="346"/>
      <c r="AJ314" s="346"/>
      <c r="AK314" s="346"/>
      <c r="AL314" s="346"/>
      <c r="AM314" s="346"/>
      <c r="AN314" s="346"/>
      <c r="AO314" s="346"/>
      <c r="AP314" s="346"/>
      <c r="AQ314" s="346"/>
      <c r="AR314" s="346"/>
      <c r="AS314" s="346"/>
      <c r="AT314" s="346"/>
      <c r="AU314" s="346"/>
      <c r="AV314" s="346"/>
      <c r="AW314" s="346"/>
      <c r="AX314" s="346"/>
      <c r="AY314" s="346"/>
      <c r="AZ314" s="346"/>
      <c r="BA314" s="319"/>
      <c r="BB314" s="317"/>
      <c r="BC314" s="317"/>
      <c r="BD314" s="317"/>
      <c r="BE314" s="317"/>
      <c r="BF314" s="317"/>
      <c r="BG314" s="317"/>
      <c r="BH314" s="317"/>
      <c r="BI314" s="317"/>
      <c r="BJ314" s="317"/>
      <c r="BK314" s="317"/>
      <c r="BL314" s="317"/>
      <c r="BM314" s="317"/>
      <c r="BN314" s="317"/>
      <c r="BO314" s="317"/>
      <c r="BP314" s="317"/>
      <c r="BQ314" s="317"/>
      <c r="BR314" s="317"/>
      <c r="BS314" s="317"/>
      <c r="BT314" s="317"/>
      <c r="BU314" s="317"/>
      <c r="BV314" s="317"/>
      <c r="BW314" s="317"/>
      <c r="BX314" s="317"/>
      <c r="BY314" s="319"/>
      <c r="BZ314" s="345"/>
      <c r="CA314" s="345"/>
      <c r="CB314" s="345"/>
      <c r="CC314" s="345"/>
      <c r="CD314" s="345"/>
      <c r="CE314" s="345"/>
      <c r="CF314" s="345"/>
      <c r="CG314" s="345"/>
      <c r="CH314" s="345"/>
      <c r="CI314" s="345"/>
      <c r="CJ314" s="345"/>
      <c r="CK314" s="345"/>
      <c r="CL314" s="345"/>
      <c r="CM314" s="345"/>
      <c r="CN314" s="345"/>
      <c r="CO314" s="345"/>
      <c r="CP314" s="345"/>
      <c r="CQ314" s="345"/>
      <c r="CR314" s="345"/>
      <c r="CS314" s="345"/>
      <c r="CT314" s="345"/>
      <c r="CU314" s="345"/>
      <c r="CV314" s="345"/>
      <c r="CW314" s="345"/>
      <c r="CX314" s="345"/>
      <c r="CY314" s="345"/>
      <c r="CZ314" s="345"/>
    </row>
    <row r="315" s="439" customFormat="true" ht="15" customHeight="true" x14ac:dyDescent="0.2">
      <c r="B315" s="438"/>
      <c r="Z315" s="346"/>
      <c r="AA315" s="346"/>
      <c r="AB315" s="346"/>
      <c r="AC315" s="346"/>
      <c r="AD315" s="346"/>
      <c r="AE315" s="346"/>
      <c r="AF315" s="346"/>
      <c r="AG315" s="346"/>
      <c r="AH315" s="346"/>
      <c r="AI315" s="346"/>
      <c r="AJ315" s="346"/>
      <c r="AK315" s="346"/>
      <c r="AL315" s="346"/>
      <c r="AM315" s="346"/>
      <c r="AN315" s="346"/>
      <c r="AO315" s="346"/>
      <c r="AP315" s="346"/>
      <c r="AQ315" s="346"/>
      <c r="AR315" s="346"/>
      <c r="AS315" s="346"/>
      <c r="AT315" s="346"/>
      <c r="AU315" s="346"/>
      <c r="AV315" s="346"/>
      <c r="AW315" s="346"/>
      <c r="AX315" s="346"/>
      <c r="AY315" s="346"/>
      <c r="AZ315" s="346"/>
      <c r="BA315" s="319"/>
      <c r="BB315" s="317"/>
      <c r="BC315" s="317"/>
      <c r="BD315" s="317"/>
      <c r="BE315" s="317"/>
      <c r="BF315" s="317"/>
      <c r="BG315" s="317"/>
      <c r="BH315" s="317"/>
      <c r="BI315" s="317"/>
      <c r="BJ315" s="317"/>
      <c r="BK315" s="317"/>
      <c r="BL315" s="317"/>
      <c r="BM315" s="317"/>
      <c r="BN315" s="317"/>
      <c r="BO315" s="317"/>
      <c r="BP315" s="317"/>
      <c r="BQ315" s="317"/>
      <c r="BR315" s="317"/>
      <c r="BS315" s="317"/>
      <c r="BT315" s="317"/>
      <c r="BU315" s="317"/>
      <c r="BV315" s="317"/>
      <c r="BW315" s="317"/>
      <c r="BX315" s="317"/>
      <c r="BY315" s="319"/>
      <c r="BZ315" s="345"/>
      <c r="CA315" s="345"/>
      <c r="CB315" s="345"/>
      <c r="CC315" s="345"/>
      <c r="CD315" s="345"/>
      <c r="CE315" s="345"/>
      <c r="CF315" s="345"/>
      <c r="CG315" s="345"/>
      <c r="CH315" s="345"/>
      <c r="CI315" s="345"/>
      <c r="CJ315" s="345"/>
      <c r="CK315" s="345"/>
      <c r="CL315" s="345"/>
      <c r="CM315" s="345"/>
      <c r="CN315" s="345"/>
      <c r="CO315" s="345"/>
      <c r="CP315" s="345"/>
      <c r="CQ315" s="345"/>
      <c r="CR315" s="345"/>
      <c r="CS315" s="345"/>
      <c r="CT315" s="345"/>
      <c r="CU315" s="345"/>
      <c r="CV315" s="345"/>
      <c r="CW315" s="345"/>
      <c r="CX315" s="345"/>
      <c r="CY315" s="345"/>
      <c r="CZ315" s="345"/>
    </row>
    <row r="316" s="439" customFormat="true" ht="15" customHeight="true" x14ac:dyDescent="0.2">
      <c r="B316" s="438"/>
      <c r="Z316" s="346"/>
      <c r="AA316" s="346"/>
      <c r="AB316" s="346"/>
      <c r="AC316" s="346"/>
      <c r="AD316" s="346"/>
      <c r="AE316" s="346"/>
      <c r="AF316" s="346"/>
      <c r="AG316" s="346"/>
      <c r="AH316" s="346"/>
      <c r="AI316" s="346"/>
      <c r="AJ316" s="346"/>
      <c r="AK316" s="346"/>
      <c r="AL316" s="346"/>
      <c r="AM316" s="346"/>
      <c r="AN316" s="346"/>
      <c r="AO316" s="346"/>
      <c r="AP316" s="346"/>
      <c r="AQ316" s="346"/>
      <c r="AR316" s="346"/>
      <c r="AS316" s="346"/>
      <c r="AT316" s="346"/>
      <c r="AU316" s="346"/>
      <c r="AV316" s="346"/>
      <c r="AW316" s="346"/>
      <c r="AX316" s="346"/>
      <c r="AY316" s="346"/>
      <c r="AZ316" s="346"/>
      <c r="BA316" s="319"/>
      <c r="BB316" s="317"/>
      <c r="BC316" s="317"/>
      <c r="BD316" s="317"/>
      <c r="BE316" s="317"/>
      <c r="BF316" s="317"/>
      <c r="BG316" s="317"/>
      <c r="BH316" s="317"/>
      <c r="BI316" s="317"/>
      <c r="BJ316" s="317"/>
      <c r="BK316" s="317"/>
      <c r="BL316" s="317"/>
      <c r="BM316" s="317"/>
      <c r="BN316" s="317"/>
      <c r="BO316" s="317"/>
      <c r="BP316" s="317"/>
      <c r="BQ316" s="317"/>
      <c r="BR316" s="317"/>
      <c r="BS316" s="317"/>
      <c r="BT316" s="317"/>
      <c r="BU316" s="317"/>
      <c r="BV316" s="317"/>
      <c r="BW316" s="317"/>
      <c r="BX316" s="317"/>
      <c r="BY316" s="319"/>
      <c r="BZ316" s="345"/>
      <c r="CA316" s="345"/>
      <c r="CB316" s="345"/>
      <c r="CC316" s="345"/>
      <c r="CD316" s="345"/>
      <c r="CE316" s="345"/>
      <c r="CF316" s="345"/>
      <c r="CG316" s="345"/>
      <c r="CH316" s="345"/>
      <c r="CI316" s="345"/>
      <c r="CJ316" s="345"/>
      <c r="CK316" s="345"/>
      <c r="CL316" s="345"/>
      <c r="CM316" s="345"/>
      <c r="CN316" s="345"/>
      <c r="CO316" s="345"/>
      <c r="CP316" s="345"/>
      <c r="CQ316" s="345"/>
      <c r="CR316" s="345"/>
      <c r="CS316" s="345"/>
      <c r="CT316" s="345"/>
      <c r="CU316" s="345"/>
      <c r="CV316" s="345"/>
      <c r="CW316" s="345"/>
      <c r="CX316" s="345"/>
      <c r="CY316" s="345"/>
      <c r="CZ316" s="345"/>
    </row>
    <row r="317" s="439" customFormat="true" ht="15" customHeight="true" x14ac:dyDescent="0.2">
      <c r="B317" s="438"/>
      <c r="Z317" s="346"/>
      <c r="AA317" s="346"/>
      <c r="AB317" s="346"/>
      <c r="AC317" s="346"/>
      <c r="AD317" s="346"/>
      <c r="AE317" s="346"/>
      <c r="AF317" s="346"/>
      <c r="AG317" s="346"/>
      <c r="AH317" s="346"/>
      <c r="AI317" s="346"/>
      <c r="AJ317" s="346"/>
      <c r="AK317" s="346"/>
      <c r="AL317" s="346"/>
      <c r="AM317" s="346"/>
      <c r="AN317" s="346"/>
      <c r="AO317" s="346"/>
      <c r="AP317" s="346"/>
      <c r="AQ317" s="346"/>
      <c r="AR317" s="346"/>
      <c r="AS317" s="346"/>
      <c r="AT317" s="346"/>
      <c r="AU317" s="346"/>
      <c r="AV317" s="346"/>
      <c r="AW317" s="346"/>
      <c r="AX317" s="346"/>
      <c r="AY317" s="346"/>
      <c r="AZ317" s="346"/>
      <c r="BA317" s="319"/>
      <c r="BB317" s="317"/>
      <c r="BC317" s="317"/>
      <c r="BD317" s="317"/>
      <c r="BE317" s="317"/>
      <c r="BF317" s="317"/>
      <c r="BG317" s="317"/>
      <c r="BH317" s="317"/>
      <c r="BI317" s="317"/>
      <c r="BJ317" s="317"/>
      <c r="BK317" s="317"/>
      <c r="BL317" s="317"/>
      <c r="BM317" s="317"/>
      <c r="BN317" s="317"/>
      <c r="BO317" s="317"/>
      <c r="BP317" s="317"/>
      <c r="BQ317" s="317"/>
      <c r="BR317" s="317"/>
      <c r="BS317" s="317"/>
      <c r="BT317" s="317"/>
      <c r="BU317" s="317"/>
      <c r="BV317" s="317"/>
      <c r="BW317" s="317"/>
      <c r="BX317" s="317"/>
      <c r="BY317" s="319"/>
      <c r="BZ317" s="345"/>
      <c r="CA317" s="345"/>
      <c r="CB317" s="345"/>
      <c r="CC317" s="345"/>
      <c r="CD317" s="345"/>
      <c r="CE317" s="345"/>
      <c r="CF317" s="345"/>
      <c r="CG317" s="345"/>
      <c r="CH317" s="345"/>
      <c r="CI317" s="345"/>
      <c r="CJ317" s="345"/>
      <c r="CK317" s="345"/>
      <c r="CL317" s="345"/>
      <c r="CM317" s="345"/>
      <c r="CN317" s="345"/>
      <c r="CO317" s="345"/>
      <c r="CP317" s="345"/>
      <c r="CQ317" s="345"/>
      <c r="CR317" s="345"/>
      <c r="CS317" s="345"/>
      <c r="CT317" s="345"/>
      <c r="CU317" s="345"/>
      <c r="CV317" s="345"/>
      <c r="CW317" s="345"/>
      <c r="CX317" s="345"/>
      <c r="CY317" s="345"/>
      <c r="CZ317" s="345"/>
    </row>
    <row r="318" s="439" customFormat="true" ht="15" customHeight="true" x14ac:dyDescent="0.2">
      <c r="B318" s="438"/>
      <c r="Z318" s="346"/>
      <c r="AA318" s="346"/>
      <c r="AB318" s="346"/>
      <c r="AC318" s="346"/>
      <c r="AD318" s="346"/>
      <c r="AE318" s="346"/>
      <c r="AF318" s="346"/>
      <c r="AG318" s="346"/>
      <c r="AH318" s="346"/>
      <c r="AI318" s="346"/>
      <c r="AJ318" s="346"/>
      <c r="AK318" s="346"/>
      <c r="AL318" s="346"/>
      <c r="AM318" s="346"/>
      <c r="AN318" s="346"/>
      <c r="AO318" s="346"/>
      <c r="AP318" s="346"/>
      <c r="AQ318" s="346"/>
      <c r="AR318" s="346"/>
      <c r="AS318" s="346"/>
      <c r="AT318" s="346"/>
      <c r="AU318" s="346"/>
      <c r="AV318" s="346"/>
      <c r="AW318" s="346"/>
      <c r="AX318" s="346"/>
      <c r="AY318" s="346"/>
      <c r="AZ318" s="346"/>
      <c r="BA318" s="319"/>
      <c r="BB318" s="317"/>
      <c r="BC318" s="317"/>
      <c r="BD318" s="317"/>
      <c r="BE318" s="317"/>
      <c r="BF318" s="317"/>
      <c r="BG318" s="317"/>
      <c r="BH318" s="317"/>
      <c r="BI318" s="317"/>
      <c r="BJ318" s="317"/>
      <c r="BK318" s="317"/>
      <c r="BL318" s="317"/>
      <c r="BM318" s="317"/>
      <c r="BN318" s="317"/>
      <c r="BO318" s="317"/>
      <c r="BP318" s="317"/>
      <c r="BQ318" s="317"/>
      <c r="BR318" s="317"/>
      <c r="BS318" s="317"/>
      <c r="BT318" s="317"/>
      <c r="BU318" s="317"/>
      <c r="BV318" s="317"/>
      <c r="BW318" s="317"/>
      <c r="BX318" s="317"/>
      <c r="BY318" s="319"/>
      <c r="BZ318" s="345"/>
      <c r="CA318" s="345"/>
      <c r="CB318" s="345"/>
      <c r="CC318" s="345"/>
      <c r="CD318" s="345"/>
      <c r="CE318" s="345"/>
      <c r="CF318" s="345"/>
      <c r="CG318" s="345"/>
      <c r="CH318" s="345"/>
      <c r="CI318" s="345"/>
      <c r="CJ318" s="345"/>
      <c r="CK318" s="345"/>
      <c r="CL318" s="345"/>
      <c r="CM318" s="345"/>
      <c r="CN318" s="345"/>
      <c r="CO318" s="345"/>
      <c r="CP318" s="345"/>
      <c r="CQ318" s="345"/>
      <c r="CR318" s="345"/>
      <c r="CS318" s="345"/>
      <c r="CT318" s="345"/>
      <c r="CU318" s="345"/>
      <c r="CV318" s="345"/>
      <c r="CW318" s="345"/>
      <c r="CX318" s="345"/>
      <c r="CY318" s="345"/>
      <c r="CZ318" s="345"/>
    </row>
    <row r="319" s="439" customFormat="true" ht="15" customHeight="true" x14ac:dyDescent="0.2">
      <c r="B319" s="438"/>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19"/>
      <c r="BB319" s="317"/>
      <c r="BC319" s="317"/>
      <c r="BD319" s="317"/>
      <c r="BE319" s="317"/>
      <c r="BF319" s="317"/>
      <c r="BG319" s="317"/>
      <c r="BH319" s="317"/>
      <c r="BI319" s="317"/>
      <c r="BJ319" s="317"/>
      <c r="BK319" s="317"/>
      <c r="BL319" s="317"/>
      <c r="BM319" s="317"/>
      <c r="BN319" s="317"/>
      <c r="BO319" s="317"/>
      <c r="BP319" s="317"/>
      <c r="BQ319" s="317"/>
      <c r="BR319" s="317"/>
      <c r="BS319" s="317"/>
      <c r="BT319" s="317"/>
      <c r="BU319" s="317"/>
      <c r="BV319" s="317"/>
      <c r="BW319" s="317"/>
      <c r="BX319" s="317"/>
      <c r="BY319" s="319"/>
      <c r="BZ319" s="345"/>
      <c r="CA319" s="345"/>
      <c r="CB319" s="345"/>
      <c r="CC319" s="345"/>
      <c r="CD319" s="345"/>
      <c r="CE319" s="345"/>
      <c r="CF319" s="345"/>
      <c r="CG319" s="345"/>
      <c r="CH319" s="345"/>
      <c r="CI319" s="345"/>
      <c r="CJ319" s="345"/>
      <c r="CK319" s="345"/>
      <c r="CL319" s="345"/>
      <c r="CM319" s="345"/>
      <c r="CN319" s="345"/>
      <c r="CO319" s="345"/>
      <c r="CP319" s="345"/>
      <c r="CQ319" s="345"/>
      <c r="CR319" s="345"/>
      <c r="CS319" s="345"/>
      <c r="CT319" s="345"/>
      <c r="CU319" s="345"/>
      <c r="CV319" s="345"/>
      <c r="CW319" s="345"/>
      <c r="CX319" s="345"/>
      <c r="CY319" s="345"/>
      <c r="CZ319" s="345"/>
    </row>
    <row r="320" s="439" customFormat="true" ht="15" customHeight="true" x14ac:dyDescent="0.2">
      <c r="B320" s="438"/>
      <c r="Z320" s="346"/>
      <c r="AA320" s="346"/>
      <c r="AB320" s="346"/>
      <c r="AC320" s="346"/>
      <c r="AD320" s="346"/>
      <c r="AE320" s="346"/>
      <c r="AF320" s="346"/>
      <c r="AG320" s="346"/>
      <c r="AH320" s="346"/>
      <c r="AI320" s="346"/>
      <c r="AJ320" s="346"/>
      <c r="AK320" s="346"/>
      <c r="AL320" s="346"/>
      <c r="AM320" s="346"/>
      <c r="AN320" s="346"/>
      <c r="AO320" s="346"/>
      <c r="AP320" s="346"/>
      <c r="AQ320" s="346"/>
      <c r="AR320" s="346"/>
      <c r="AS320" s="346"/>
      <c r="AT320" s="346"/>
      <c r="AU320" s="346"/>
      <c r="AV320" s="346"/>
      <c r="AW320" s="346"/>
      <c r="AX320" s="346"/>
      <c r="AY320" s="346"/>
      <c r="AZ320" s="346"/>
      <c r="BA320" s="319"/>
      <c r="BB320" s="317"/>
      <c r="BC320" s="317"/>
      <c r="BD320" s="317"/>
      <c r="BE320" s="317"/>
      <c r="BF320" s="317"/>
      <c r="BG320" s="317"/>
      <c r="BH320" s="317"/>
      <c r="BI320" s="317"/>
      <c r="BJ320" s="317"/>
      <c r="BK320" s="317"/>
      <c r="BL320" s="317"/>
      <c r="BM320" s="317"/>
      <c r="BN320" s="317"/>
      <c r="BO320" s="317"/>
      <c r="BP320" s="317"/>
      <c r="BQ320" s="317"/>
      <c r="BR320" s="317"/>
      <c r="BS320" s="317"/>
      <c r="BT320" s="317"/>
      <c r="BU320" s="317"/>
      <c r="BV320" s="317"/>
      <c r="BW320" s="317"/>
      <c r="BX320" s="317"/>
      <c r="BY320" s="319"/>
      <c r="BZ320" s="345"/>
      <c r="CA320" s="345"/>
      <c r="CB320" s="345"/>
      <c r="CC320" s="345"/>
      <c r="CD320" s="345"/>
      <c r="CE320" s="345"/>
      <c r="CF320" s="345"/>
      <c r="CG320" s="345"/>
      <c r="CH320" s="345"/>
      <c r="CI320" s="345"/>
      <c r="CJ320" s="345"/>
      <c r="CK320" s="345"/>
      <c r="CL320" s="345"/>
      <c r="CM320" s="345"/>
      <c r="CN320" s="345"/>
      <c r="CO320" s="345"/>
      <c r="CP320" s="345"/>
      <c r="CQ320" s="345"/>
      <c r="CR320" s="345"/>
      <c r="CS320" s="345"/>
      <c r="CT320" s="345"/>
      <c r="CU320" s="345"/>
      <c r="CV320" s="345"/>
      <c r="CW320" s="345"/>
      <c r="CX320" s="345"/>
      <c r="CY320" s="345"/>
      <c r="CZ320" s="345"/>
    </row>
    <row r="321" s="439" customFormat="true" ht="15" customHeight="true" x14ac:dyDescent="0.2">
      <c r="B321" s="438"/>
      <c r="Z321" s="346"/>
      <c r="AA321" s="346"/>
      <c r="AB321" s="346"/>
      <c r="AC321" s="346"/>
      <c r="AD321" s="346"/>
      <c r="AE321" s="346"/>
      <c r="AF321" s="346"/>
      <c r="AG321" s="346"/>
      <c r="AH321" s="346"/>
      <c r="AI321" s="346"/>
      <c r="AJ321" s="346"/>
      <c r="AK321" s="346"/>
      <c r="AL321" s="346"/>
      <c r="AM321" s="346"/>
      <c r="AN321" s="346"/>
      <c r="AO321" s="346"/>
      <c r="AP321" s="346"/>
      <c r="AQ321" s="346"/>
      <c r="AR321" s="346"/>
      <c r="AS321" s="346"/>
      <c r="AT321" s="346"/>
      <c r="AU321" s="346"/>
      <c r="AV321" s="346"/>
      <c r="AW321" s="346"/>
      <c r="AX321" s="346"/>
      <c r="AY321" s="346"/>
      <c r="AZ321" s="346"/>
      <c r="BA321" s="319"/>
      <c r="BB321" s="317"/>
      <c r="BC321" s="317"/>
      <c r="BD321" s="317"/>
      <c r="BE321" s="317"/>
      <c r="BF321" s="317"/>
      <c r="BG321" s="317"/>
      <c r="BH321" s="317"/>
      <c r="BI321" s="317"/>
      <c r="BJ321" s="317"/>
      <c r="BK321" s="317"/>
      <c r="BL321" s="317"/>
      <c r="BM321" s="317"/>
      <c r="BN321" s="317"/>
      <c r="BO321" s="317"/>
      <c r="BP321" s="317"/>
      <c r="BQ321" s="317"/>
      <c r="BR321" s="317"/>
      <c r="BS321" s="317"/>
      <c r="BT321" s="317"/>
      <c r="BU321" s="317"/>
      <c r="BV321" s="317"/>
      <c r="BW321" s="317"/>
      <c r="BX321" s="317"/>
      <c r="BY321" s="319"/>
      <c r="BZ321" s="345"/>
      <c r="CA321" s="345"/>
      <c r="CB321" s="345"/>
      <c r="CC321" s="345"/>
      <c r="CD321" s="345"/>
      <c r="CE321" s="345"/>
      <c r="CF321" s="345"/>
      <c r="CG321" s="345"/>
      <c r="CH321" s="345"/>
      <c r="CI321" s="345"/>
      <c r="CJ321" s="345"/>
      <c r="CK321" s="345"/>
      <c r="CL321" s="345"/>
      <c r="CM321" s="345"/>
      <c r="CN321" s="345"/>
      <c r="CO321" s="345"/>
      <c r="CP321" s="345"/>
      <c r="CQ321" s="345"/>
      <c r="CR321" s="345"/>
      <c r="CS321" s="345"/>
      <c r="CT321" s="345"/>
      <c r="CU321" s="345"/>
      <c r="CV321" s="345"/>
      <c r="CW321" s="345"/>
      <c r="CX321" s="345"/>
      <c r="CY321" s="345"/>
      <c r="CZ321" s="345"/>
    </row>
    <row r="322" s="439" customFormat="true" ht="15" customHeight="true" x14ac:dyDescent="0.2">
      <c r="B322" s="438"/>
      <c r="Z322" s="346"/>
      <c r="AA322" s="346"/>
      <c r="AB322" s="346"/>
      <c r="AC322" s="346"/>
      <c r="AD322" s="346"/>
      <c r="AE322" s="346"/>
      <c r="AF322" s="346"/>
      <c r="AG322" s="346"/>
      <c r="AH322" s="346"/>
      <c r="AI322" s="346"/>
      <c r="AJ322" s="346"/>
      <c r="AK322" s="346"/>
      <c r="AL322" s="346"/>
      <c r="AM322" s="346"/>
      <c r="AN322" s="346"/>
      <c r="AO322" s="346"/>
      <c r="AP322" s="346"/>
      <c r="AQ322" s="346"/>
      <c r="AR322" s="346"/>
      <c r="AS322" s="346"/>
      <c r="AT322" s="346"/>
      <c r="AU322" s="346"/>
      <c r="AV322" s="346"/>
      <c r="AW322" s="346"/>
      <c r="AX322" s="346"/>
      <c r="AY322" s="346"/>
      <c r="AZ322" s="346"/>
      <c r="BA322" s="319"/>
      <c r="BB322" s="317"/>
      <c r="BC322" s="317"/>
      <c r="BD322" s="317"/>
      <c r="BE322" s="317"/>
      <c r="BF322" s="317"/>
      <c r="BG322" s="317"/>
      <c r="BH322" s="317"/>
      <c r="BI322" s="317"/>
      <c r="BJ322" s="317"/>
      <c r="BK322" s="317"/>
      <c r="BL322" s="317"/>
      <c r="BM322" s="317"/>
      <c r="BN322" s="317"/>
      <c r="BO322" s="317"/>
      <c r="BP322" s="317"/>
      <c r="BQ322" s="317"/>
      <c r="BR322" s="317"/>
      <c r="BS322" s="317"/>
      <c r="BT322" s="317"/>
      <c r="BU322" s="317"/>
      <c r="BV322" s="317"/>
      <c r="BW322" s="317"/>
      <c r="BX322" s="317"/>
      <c r="BY322" s="319"/>
      <c r="BZ322" s="345"/>
      <c r="CA322" s="345"/>
      <c r="CB322" s="345"/>
      <c r="CC322" s="345"/>
      <c r="CD322" s="345"/>
      <c r="CE322" s="345"/>
      <c r="CF322" s="345"/>
      <c r="CG322" s="345"/>
      <c r="CH322" s="345"/>
      <c r="CI322" s="345"/>
      <c r="CJ322" s="345"/>
      <c r="CK322" s="345"/>
      <c r="CL322" s="345"/>
      <c r="CM322" s="345"/>
      <c r="CN322" s="345"/>
      <c r="CO322" s="345"/>
      <c r="CP322" s="345"/>
      <c r="CQ322" s="345"/>
      <c r="CR322" s="345"/>
      <c r="CS322" s="345"/>
      <c r="CT322" s="345"/>
      <c r="CU322" s="345"/>
      <c r="CV322" s="345"/>
      <c r="CW322" s="345"/>
      <c r="CX322" s="345"/>
      <c r="CY322" s="345"/>
      <c r="CZ322" s="345"/>
    </row>
    <row r="323" s="439" customFormat="true" ht="15" customHeight="true" x14ac:dyDescent="0.2">
      <c r="B323" s="438"/>
      <c r="Z323" s="346"/>
      <c r="AA323" s="346"/>
      <c r="AB323" s="346"/>
      <c r="AC323" s="346"/>
      <c r="AD323" s="346"/>
      <c r="AE323" s="346"/>
      <c r="AF323" s="346"/>
      <c r="AG323" s="346"/>
      <c r="AH323" s="346"/>
      <c r="AI323" s="346"/>
      <c r="AJ323" s="346"/>
      <c r="AK323" s="346"/>
      <c r="AL323" s="346"/>
      <c r="AM323" s="346"/>
      <c r="AN323" s="346"/>
      <c r="AO323" s="346"/>
      <c r="AP323" s="346"/>
      <c r="AQ323" s="346"/>
      <c r="AR323" s="346"/>
      <c r="AS323" s="346"/>
      <c r="AT323" s="346"/>
      <c r="AU323" s="346"/>
      <c r="AV323" s="346"/>
      <c r="AW323" s="346"/>
      <c r="AX323" s="346"/>
      <c r="AY323" s="346"/>
      <c r="AZ323" s="346"/>
      <c r="BA323" s="319"/>
      <c r="BB323" s="317"/>
      <c r="BC323" s="317"/>
      <c r="BD323" s="317"/>
      <c r="BE323" s="317"/>
      <c r="BF323" s="317"/>
      <c r="BG323" s="317"/>
      <c r="BH323" s="317"/>
      <c r="BI323" s="317"/>
      <c r="BJ323" s="317"/>
      <c r="BK323" s="317"/>
      <c r="BL323" s="317"/>
      <c r="BM323" s="317"/>
      <c r="BN323" s="317"/>
      <c r="BO323" s="317"/>
      <c r="BP323" s="317"/>
      <c r="BQ323" s="317"/>
      <c r="BR323" s="317"/>
      <c r="BS323" s="317"/>
      <c r="BT323" s="317"/>
      <c r="BU323" s="317"/>
      <c r="BV323" s="317"/>
      <c r="BW323" s="317"/>
      <c r="BX323" s="317"/>
      <c r="BY323" s="319"/>
      <c r="BZ323" s="345"/>
      <c r="CA323" s="345"/>
      <c r="CB323" s="345"/>
      <c r="CC323" s="345"/>
      <c r="CD323" s="345"/>
      <c r="CE323" s="345"/>
      <c r="CF323" s="345"/>
      <c r="CG323" s="345"/>
      <c r="CH323" s="345"/>
      <c r="CI323" s="345"/>
      <c r="CJ323" s="345"/>
      <c r="CK323" s="345"/>
      <c r="CL323" s="345"/>
      <c r="CM323" s="345"/>
      <c r="CN323" s="345"/>
      <c r="CO323" s="345"/>
      <c r="CP323" s="345"/>
      <c r="CQ323" s="345"/>
      <c r="CR323" s="345"/>
      <c r="CS323" s="345"/>
      <c r="CT323" s="345"/>
      <c r="CU323" s="345"/>
      <c r="CV323" s="345"/>
      <c r="CW323" s="345"/>
      <c r="CX323" s="345"/>
      <c r="CY323" s="345"/>
      <c r="CZ323" s="345"/>
    </row>
    <row r="324" s="439" customFormat="true" ht="15" customHeight="true" x14ac:dyDescent="0.2">
      <c r="B324" s="438"/>
      <c r="Z324" s="346"/>
      <c r="AA324" s="346"/>
      <c r="AB324" s="346"/>
      <c r="AC324" s="346"/>
      <c r="AD324" s="346"/>
      <c r="AE324" s="346"/>
      <c r="AF324" s="346"/>
      <c r="AG324" s="346"/>
      <c r="AH324" s="346"/>
      <c r="AI324" s="346"/>
      <c r="AJ324" s="346"/>
      <c r="AK324" s="346"/>
      <c r="AL324" s="346"/>
      <c r="AM324" s="346"/>
      <c r="AN324" s="346"/>
      <c r="AO324" s="346"/>
      <c r="AP324" s="346"/>
      <c r="AQ324" s="346"/>
      <c r="AR324" s="346"/>
      <c r="AS324" s="346"/>
      <c r="AT324" s="346"/>
      <c r="AU324" s="346"/>
      <c r="AV324" s="346"/>
      <c r="AW324" s="346"/>
      <c r="AX324" s="346"/>
      <c r="AY324" s="346"/>
      <c r="AZ324" s="346"/>
      <c r="BA324" s="319"/>
      <c r="BB324" s="317"/>
      <c r="BC324" s="317"/>
      <c r="BD324" s="317"/>
      <c r="BE324" s="317"/>
      <c r="BF324" s="317"/>
      <c r="BG324" s="317"/>
      <c r="BH324" s="317"/>
      <c r="BI324" s="317"/>
      <c r="BJ324" s="317"/>
      <c r="BK324" s="317"/>
      <c r="BL324" s="317"/>
      <c r="BM324" s="317"/>
      <c r="BN324" s="317"/>
      <c r="BO324" s="317"/>
      <c r="BP324" s="317"/>
      <c r="BQ324" s="317"/>
      <c r="BR324" s="317"/>
      <c r="BS324" s="317"/>
      <c r="BT324" s="317"/>
      <c r="BU324" s="317"/>
      <c r="BV324" s="317"/>
      <c r="BW324" s="317"/>
      <c r="BX324" s="317"/>
      <c r="BY324" s="319"/>
      <c r="BZ324" s="345"/>
      <c r="CA324" s="345"/>
      <c r="CB324" s="345"/>
      <c r="CC324" s="345"/>
      <c r="CD324" s="345"/>
      <c r="CE324" s="345"/>
      <c r="CF324" s="345"/>
      <c r="CG324" s="345"/>
      <c r="CH324" s="345"/>
      <c r="CI324" s="345"/>
      <c r="CJ324" s="345"/>
      <c r="CK324" s="345"/>
      <c r="CL324" s="345"/>
      <c r="CM324" s="345"/>
      <c r="CN324" s="345"/>
      <c r="CO324" s="345"/>
      <c r="CP324" s="345"/>
      <c r="CQ324" s="345"/>
      <c r="CR324" s="345"/>
      <c r="CS324" s="345"/>
      <c r="CT324" s="345"/>
      <c r="CU324" s="345"/>
      <c r="CV324" s="345"/>
      <c r="CW324" s="345"/>
      <c r="CX324" s="345"/>
      <c r="CY324" s="345"/>
      <c r="CZ324" s="345"/>
    </row>
    <row r="325" s="439" customFormat="true" ht="15" customHeight="true" x14ac:dyDescent="0.2">
      <c r="B325" s="438"/>
      <c r="Z325" s="346"/>
      <c r="AA325" s="346"/>
      <c r="AB325" s="346"/>
      <c r="AC325" s="346"/>
      <c r="AD325" s="346"/>
      <c r="AE325" s="346"/>
      <c r="AF325" s="346"/>
      <c r="AG325" s="346"/>
      <c r="AH325" s="346"/>
      <c r="AI325" s="346"/>
      <c r="AJ325" s="346"/>
      <c r="AK325" s="346"/>
      <c r="AL325" s="346"/>
      <c r="AM325" s="346"/>
      <c r="AN325" s="346"/>
      <c r="AO325" s="346"/>
      <c r="AP325" s="346"/>
      <c r="AQ325" s="346"/>
      <c r="AR325" s="346"/>
      <c r="AS325" s="346"/>
      <c r="AT325" s="346"/>
      <c r="AU325" s="346"/>
      <c r="AV325" s="346"/>
      <c r="AW325" s="346"/>
      <c r="AX325" s="346"/>
      <c r="AY325" s="346"/>
      <c r="AZ325" s="346"/>
      <c r="BA325" s="319"/>
      <c r="BB325" s="317"/>
      <c r="BC325" s="317"/>
      <c r="BD325" s="317"/>
      <c r="BE325" s="317"/>
      <c r="BF325" s="317"/>
      <c r="BG325" s="317"/>
      <c r="BH325" s="317"/>
      <c r="BI325" s="317"/>
      <c r="BJ325" s="317"/>
      <c r="BK325" s="317"/>
      <c r="BL325" s="317"/>
      <c r="BM325" s="317"/>
      <c r="BN325" s="317"/>
      <c r="BO325" s="317"/>
      <c r="BP325" s="317"/>
      <c r="BQ325" s="317"/>
      <c r="BR325" s="317"/>
      <c r="BS325" s="317"/>
      <c r="BT325" s="317"/>
      <c r="BU325" s="317"/>
      <c r="BV325" s="317"/>
      <c r="BW325" s="317"/>
      <c r="BX325" s="317"/>
      <c r="BY325" s="319"/>
      <c r="BZ325" s="345"/>
      <c r="CA325" s="345"/>
      <c r="CB325" s="345"/>
      <c r="CC325" s="345"/>
      <c r="CD325" s="345"/>
      <c r="CE325" s="345"/>
      <c r="CF325" s="345"/>
      <c r="CG325" s="345"/>
      <c r="CH325" s="345"/>
      <c r="CI325" s="345"/>
      <c r="CJ325" s="345"/>
      <c r="CK325" s="345"/>
      <c r="CL325" s="345"/>
      <c r="CM325" s="345"/>
      <c r="CN325" s="345"/>
      <c r="CO325" s="345"/>
      <c r="CP325" s="345"/>
      <c r="CQ325" s="345"/>
      <c r="CR325" s="345"/>
      <c r="CS325" s="345"/>
      <c r="CT325" s="345"/>
      <c r="CU325" s="345"/>
      <c r="CV325" s="345"/>
      <c r="CW325" s="345"/>
      <c r="CX325" s="345"/>
      <c r="CY325" s="345"/>
      <c r="CZ325" s="345"/>
    </row>
    <row r="326" s="439" customFormat="true" ht="15" customHeight="true" x14ac:dyDescent="0.2">
      <c r="B326" s="438"/>
      <c r="Z326" s="346"/>
      <c r="AA326" s="346"/>
      <c r="AB326" s="346"/>
      <c r="AC326" s="346"/>
      <c r="AD326" s="346"/>
      <c r="AE326" s="346"/>
      <c r="AF326" s="346"/>
      <c r="AG326" s="346"/>
      <c r="AH326" s="346"/>
      <c r="AI326" s="346"/>
      <c r="AJ326" s="346"/>
      <c r="AK326" s="346"/>
      <c r="AL326" s="346"/>
      <c r="AM326" s="346"/>
      <c r="AN326" s="346"/>
      <c r="AO326" s="346"/>
      <c r="AP326" s="346"/>
      <c r="AQ326" s="346"/>
      <c r="AR326" s="346"/>
      <c r="AS326" s="346"/>
      <c r="AT326" s="346"/>
      <c r="AU326" s="346"/>
      <c r="AV326" s="346"/>
      <c r="AW326" s="346"/>
      <c r="AX326" s="346"/>
      <c r="AY326" s="346"/>
      <c r="AZ326" s="346"/>
      <c r="BA326" s="319"/>
      <c r="BB326" s="317"/>
      <c r="BC326" s="317"/>
      <c r="BD326" s="317"/>
      <c r="BE326" s="317"/>
      <c r="BF326" s="317"/>
      <c r="BG326" s="317"/>
      <c r="BH326" s="317"/>
      <c r="BI326" s="317"/>
      <c r="BJ326" s="317"/>
      <c r="BK326" s="317"/>
      <c r="BL326" s="317"/>
      <c r="BM326" s="317"/>
      <c r="BN326" s="317"/>
      <c r="BO326" s="317"/>
      <c r="BP326" s="317"/>
      <c r="BQ326" s="317"/>
      <c r="BR326" s="317"/>
      <c r="BS326" s="317"/>
      <c r="BT326" s="317"/>
      <c r="BU326" s="317"/>
      <c r="BV326" s="317"/>
      <c r="BW326" s="317"/>
      <c r="BX326" s="317"/>
      <c r="BY326" s="319"/>
      <c r="BZ326" s="345"/>
      <c r="CA326" s="345"/>
      <c r="CB326" s="345"/>
      <c r="CC326" s="345"/>
      <c r="CD326" s="345"/>
      <c r="CE326" s="345"/>
      <c r="CF326" s="345"/>
      <c r="CG326" s="345"/>
      <c r="CH326" s="345"/>
      <c r="CI326" s="345"/>
      <c r="CJ326" s="345"/>
      <c r="CK326" s="345"/>
      <c r="CL326" s="345"/>
      <c r="CM326" s="345"/>
      <c r="CN326" s="345"/>
      <c r="CO326" s="345"/>
      <c r="CP326" s="345"/>
      <c r="CQ326" s="345"/>
      <c r="CR326" s="345"/>
      <c r="CS326" s="345"/>
      <c r="CT326" s="345"/>
      <c r="CU326" s="345"/>
      <c r="CV326" s="345"/>
      <c r="CW326" s="345"/>
      <c r="CX326" s="345"/>
      <c r="CY326" s="345"/>
      <c r="CZ326" s="345"/>
    </row>
    <row r="327" s="439" customFormat="true" ht="15" customHeight="true" x14ac:dyDescent="0.2">
      <c r="B327" s="438"/>
      <c r="Z327" s="346"/>
      <c r="AA327" s="346"/>
      <c r="AB327" s="346"/>
      <c r="AC327" s="346"/>
      <c r="AD327" s="346"/>
      <c r="AE327" s="346"/>
      <c r="AF327" s="346"/>
      <c r="AG327" s="346"/>
      <c r="AH327" s="346"/>
      <c r="AI327" s="346"/>
      <c r="AJ327" s="346"/>
      <c r="AK327" s="346"/>
      <c r="AL327" s="346"/>
      <c r="AM327" s="346"/>
      <c r="AN327" s="346"/>
      <c r="AO327" s="346"/>
      <c r="AP327" s="346"/>
      <c r="AQ327" s="346"/>
      <c r="AR327" s="346"/>
      <c r="AS327" s="346"/>
      <c r="AT327" s="346"/>
      <c r="AU327" s="346"/>
      <c r="AV327" s="346"/>
      <c r="AW327" s="346"/>
      <c r="AX327" s="346"/>
      <c r="AY327" s="346"/>
      <c r="AZ327" s="346"/>
      <c r="BA327" s="319"/>
      <c r="BB327" s="317"/>
      <c r="BC327" s="317"/>
      <c r="BD327" s="317"/>
      <c r="BE327" s="317"/>
      <c r="BF327" s="317"/>
      <c r="BG327" s="317"/>
      <c r="BH327" s="317"/>
      <c r="BI327" s="317"/>
      <c r="BJ327" s="317"/>
      <c r="BK327" s="317"/>
      <c r="BL327" s="317"/>
      <c r="BM327" s="317"/>
      <c r="BN327" s="317"/>
      <c r="BO327" s="317"/>
      <c r="BP327" s="317"/>
      <c r="BQ327" s="317"/>
      <c r="BR327" s="317"/>
      <c r="BS327" s="317"/>
      <c r="BT327" s="317"/>
      <c r="BU327" s="317"/>
      <c r="BV327" s="317"/>
      <c r="BW327" s="317"/>
      <c r="BX327" s="317"/>
      <c r="BY327" s="319"/>
      <c r="BZ327" s="345"/>
      <c r="CA327" s="345"/>
      <c r="CB327" s="345"/>
      <c r="CC327" s="345"/>
      <c r="CD327" s="345"/>
      <c r="CE327" s="345"/>
      <c r="CF327" s="345"/>
      <c r="CG327" s="345"/>
      <c r="CH327" s="345"/>
      <c r="CI327" s="345"/>
      <c r="CJ327" s="345"/>
      <c r="CK327" s="345"/>
      <c r="CL327" s="345"/>
      <c r="CM327" s="345"/>
      <c r="CN327" s="345"/>
      <c r="CO327" s="345"/>
      <c r="CP327" s="345"/>
      <c r="CQ327" s="345"/>
      <c r="CR327" s="345"/>
      <c r="CS327" s="345"/>
      <c r="CT327" s="345"/>
      <c r="CU327" s="345"/>
      <c r="CV327" s="345"/>
      <c r="CW327" s="345"/>
      <c r="CX327" s="345"/>
      <c r="CY327" s="345"/>
      <c r="CZ327" s="345"/>
    </row>
    <row r="328" s="439" customFormat="true" ht="15" customHeight="true" x14ac:dyDescent="0.2">
      <c r="B328" s="438"/>
      <c r="Z328" s="346"/>
      <c r="AA328" s="346"/>
      <c r="AB328" s="346"/>
      <c r="AC328" s="346"/>
      <c r="AD328" s="346"/>
      <c r="AE328" s="346"/>
      <c r="AF328" s="346"/>
      <c r="AG328" s="346"/>
      <c r="AH328" s="346"/>
      <c r="AI328" s="346"/>
      <c r="AJ328" s="346"/>
      <c r="AK328" s="346"/>
      <c r="AL328" s="346"/>
      <c r="AM328" s="346"/>
      <c r="AN328" s="346"/>
      <c r="AO328" s="346"/>
      <c r="AP328" s="346"/>
      <c r="AQ328" s="346"/>
      <c r="AR328" s="346"/>
      <c r="AS328" s="346"/>
      <c r="AT328" s="346"/>
      <c r="AU328" s="346"/>
      <c r="AV328" s="346"/>
      <c r="AW328" s="346"/>
      <c r="AX328" s="346"/>
      <c r="AY328" s="346"/>
      <c r="AZ328" s="346"/>
      <c r="BA328" s="319"/>
      <c r="BB328" s="317"/>
      <c r="BC328" s="317"/>
      <c r="BD328" s="317"/>
      <c r="BE328" s="317"/>
      <c r="BF328" s="317"/>
      <c r="BG328" s="317"/>
      <c r="BH328" s="317"/>
      <c r="BI328" s="317"/>
      <c r="BJ328" s="317"/>
      <c r="BK328" s="317"/>
      <c r="BL328" s="317"/>
      <c r="BM328" s="317"/>
      <c r="BN328" s="317"/>
      <c r="BO328" s="317"/>
      <c r="BP328" s="317"/>
      <c r="BQ328" s="317"/>
      <c r="BR328" s="317"/>
      <c r="BS328" s="317"/>
      <c r="BT328" s="317"/>
      <c r="BU328" s="317"/>
      <c r="BV328" s="317"/>
      <c r="BW328" s="317"/>
      <c r="BX328" s="317"/>
      <c r="BY328" s="319"/>
      <c r="BZ328" s="345"/>
      <c r="CA328" s="345"/>
      <c r="CB328" s="345"/>
      <c r="CC328" s="345"/>
      <c r="CD328" s="345"/>
      <c r="CE328" s="345"/>
      <c r="CF328" s="345"/>
      <c r="CG328" s="345"/>
      <c r="CH328" s="345"/>
      <c r="CI328" s="345"/>
      <c r="CJ328" s="345"/>
      <c r="CK328" s="345"/>
      <c r="CL328" s="345"/>
      <c r="CM328" s="345"/>
      <c r="CN328" s="345"/>
      <c r="CO328" s="345"/>
      <c r="CP328" s="345"/>
      <c r="CQ328" s="345"/>
      <c r="CR328" s="345"/>
      <c r="CS328" s="345"/>
      <c r="CT328" s="345"/>
      <c r="CU328" s="345"/>
      <c r="CV328" s="345"/>
      <c r="CW328" s="345"/>
      <c r="CX328" s="345"/>
      <c r="CY328" s="345"/>
      <c r="CZ328" s="345"/>
    </row>
    <row r="329" s="439" customFormat="true" ht="250.15" customHeight="true" x14ac:dyDescent="0.2">
      <c r="B329" s="438"/>
      <c r="Z329" s="346"/>
      <c r="AA329" s="346"/>
      <c r="AB329" s="346"/>
      <c r="AC329" s="346"/>
      <c r="AD329" s="346"/>
      <c r="AE329" s="346"/>
      <c r="AF329" s="346"/>
      <c r="AG329" s="346"/>
      <c r="AH329" s="346"/>
      <c r="AI329" s="346"/>
      <c r="AJ329" s="346"/>
      <c r="AK329" s="346"/>
      <c r="AL329" s="346"/>
      <c r="AM329" s="346"/>
      <c r="AN329" s="346"/>
      <c r="AO329" s="346"/>
      <c r="AP329" s="346"/>
      <c r="AQ329" s="346"/>
      <c r="AR329" s="346"/>
      <c r="AS329" s="346"/>
      <c r="AT329" s="346"/>
      <c r="AU329" s="346"/>
      <c r="AV329" s="346"/>
      <c r="AW329" s="346"/>
      <c r="AX329" s="346"/>
      <c r="AY329" s="346"/>
      <c r="AZ329" s="346"/>
      <c r="BA329" s="319"/>
      <c r="BB329" s="317"/>
      <c r="BC329" s="317"/>
      <c r="BD329" s="317"/>
      <c r="BE329" s="317"/>
      <c r="BF329" s="317"/>
      <c r="BG329" s="317"/>
      <c r="BH329" s="317"/>
      <c r="BI329" s="317"/>
      <c r="BJ329" s="317"/>
      <c r="BK329" s="317"/>
      <c r="BL329" s="317"/>
      <c r="BM329" s="317"/>
      <c r="BN329" s="317"/>
      <c r="BO329" s="317"/>
      <c r="BP329" s="317"/>
      <c r="BQ329" s="317"/>
      <c r="BR329" s="317"/>
      <c r="BS329" s="317"/>
      <c r="BT329" s="317"/>
      <c r="BU329" s="317"/>
      <c r="BV329" s="317"/>
      <c r="BW329" s="317"/>
      <c r="BX329" s="317"/>
      <c r="BY329" s="319"/>
      <c r="BZ329" s="345"/>
      <c r="CA329" s="345"/>
      <c r="CB329" s="345"/>
      <c r="CC329" s="345"/>
      <c r="CD329" s="345"/>
      <c r="CE329" s="345"/>
      <c r="CF329" s="345"/>
      <c r="CG329" s="345"/>
      <c r="CH329" s="345"/>
      <c r="CI329" s="345"/>
      <c r="CJ329" s="345"/>
      <c r="CK329" s="345"/>
      <c r="CL329" s="345"/>
      <c r="CM329" s="345"/>
      <c r="CN329" s="345"/>
      <c r="CO329" s="345"/>
      <c r="CP329" s="345"/>
      <c r="CQ329" s="345"/>
      <c r="CR329" s="345"/>
      <c r="CS329" s="345"/>
      <c r="CT329" s="345"/>
      <c r="CU329" s="345"/>
      <c r="CV329" s="345"/>
      <c r="CW329" s="345"/>
      <c r="CX329" s="345"/>
      <c r="CY329" s="345"/>
      <c r="CZ329" s="345"/>
    </row>
    <row r="330" s="348" customFormat="true" ht="19.15" customHeight="true" x14ac:dyDescent="0.2">
      <c r="B330" s="437"/>
      <c r="Z330" s="341"/>
      <c r="AA330" s="341"/>
      <c r="AB330" s="341"/>
      <c r="AC330" s="341"/>
      <c r="AD330" s="341"/>
      <c r="AE330" s="341"/>
      <c r="AF330" s="341"/>
      <c r="AG330" s="341"/>
      <c r="AH330" s="341"/>
      <c r="AI330" s="341"/>
      <c r="AJ330" s="341"/>
      <c r="AK330" s="341"/>
      <c r="AL330" s="341"/>
      <c r="AM330" s="341"/>
      <c r="AN330" s="341"/>
      <c r="AO330" s="341"/>
      <c r="AP330" s="341"/>
      <c r="AQ330" s="341"/>
      <c r="AR330" s="341"/>
      <c r="AS330" s="341"/>
      <c r="AT330" s="341"/>
      <c r="AU330" s="341"/>
      <c r="AV330" s="341"/>
      <c r="AW330" s="341"/>
      <c r="AX330" s="341"/>
      <c r="AY330" s="341"/>
      <c r="AZ330" s="341"/>
      <c r="BA330" s="322"/>
      <c r="BB330" s="322"/>
      <c r="BC330" s="436"/>
      <c r="BD330" s="436"/>
      <c r="BE330" s="436"/>
      <c r="BF330" s="436"/>
      <c r="BG330" s="436"/>
      <c r="BH330" s="436"/>
      <c r="BI330" s="436"/>
      <c r="BJ330" s="436"/>
      <c r="BK330" s="436"/>
      <c r="BL330" s="436"/>
      <c r="BM330" s="436"/>
      <c r="BN330" s="436"/>
      <c r="BO330" s="436"/>
      <c r="BP330" s="436"/>
      <c r="BQ330" s="436"/>
      <c r="BR330" s="436"/>
      <c r="BS330" s="436"/>
      <c r="BT330" s="436"/>
      <c r="BU330" s="436"/>
      <c r="BV330" s="436"/>
      <c r="BW330" s="436"/>
      <c r="BX330" s="436"/>
      <c r="BY330" s="436"/>
      <c r="BZ330" s="341"/>
      <c r="CA330" s="341"/>
      <c r="CB330" s="341"/>
      <c r="CC330" s="341"/>
      <c r="CD330" s="341"/>
      <c r="CE330" s="341"/>
      <c r="CF330" s="341"/>
      <c r="CG330" s="341"/>
      <c r="CH330" s="341"/>
      <c r="CI330" s="341"/>
      <c r="CJ330" s="341"/>
      <c r="CK330" s="341"/>
      <c r="CL330" s="341"/>
      <c r="CM330" s="341"/>
      <c r="CN330" s="341"/>
      <c r="CO330" s="341"/>
      <c r="CP330" s="341"/>
      <c r="CQ330" s="341"/>
      <c r="CR330" s="341"/>
      <c r="CS330" s="341"/>
      <c r="CT330" s="341"/>
      <c r="CU330" s="341"/>
      <c r="CV330" s="341"/>
      <c r="CW330" s="341"/>
      <c r="CX330" s="341"/>
      <c r="CY330" s="341"/>
      <c r="CZ330" s="341"/>
    </row>
    <row r="331" s="348" customFormat="true" ht="15" customHeight="true" x14ac:dyDescent="0.2">
      <c r="B331" s="437"/>
      <c r="Z331" s="341"/>
      <c r="AA331" s="341"/>
      <c r="AB331" s="341"/>
      <c r="AC331" s="341"/>
      <c r="AD331" s="341"/>
      <c r="AE331" s="341"/>
      <c r="AF331" s="341"/>
      <c r="AG331" s="341"/>
      <c r="AH331" s="341"/>
      <c r="AI331" s="341"/>
      <c r="AJ331" s="341"/>
      <c r="AK331" s="341"/>
      <c r="AL331" s="341"/>
      <c r="AM331" s="341"/>
      <c r="AN331" s="341"/>
      <c r="AO331" s="341"/>
      <c r="AP331" s="341"/>
      <c r="AQ331" s="341"/>
      <c r="AR331" s="341"/>
      <c r="AS331" s="341"/>
      <c r="AT331" s="341"/>
      <c r="AU331" s="341"/>
      <c r="AV331" s="341"/>
      <c r="AW331" s="341"/>
      <c r="AX331" s="341"/>
      <c r="AY331" s="341"/>
      <c r="AZ331" s="341"/>
      <c r="BA331" s="322"/>
      <c r="BB331" s="322"/>
      <c r="BC331" s="436"/>
      <c r="BD331" s="436"/>
      <c r="BE331" s="436"/>
      <c r="BF331" s="436"/>
      <c r="BG331" s="436"/>
      <c r="BH331" s="436"/>
      <c r="BI331" s="436"/>
      <c r="BJ331" s="436"/>
      <c r="BK331" s="436"/>
      <c r="BL331" s="436"/>
      <c r="BM331" s="436"/>
      <c r="BN331" s="436"/>
      <c r="BO331" s="436"/>
      <c r="BP331" s="436"/>
      <c r="BQ331" s="436"/>
      <c r="BR331" s="436"/>
      <c r="BS331" s="436"/>
      <c r="BT331" s="436"/>
      <c r="BU331" s="436"/>
      <c r="BV331" s="436"/>
      <c r="BW331" s="436"/>
      <c r="BX331" s="436"/>
      <c r="BY331" s="436"/>
      <c r="BZ331" s="341"/>
      <c r="CA331" s="341"/>
      <c r="CB331" s="341"/>
      <c r="CC331" s="341"/>
      <c r="CD331" s="341"/>
      <c r="CE331" s="341"/>
      <c r="CF331" s="341"/>
      <c r="CG331" s="341"/>
      <c r="CH331" s="341"/>
      <c r="CI331" s="341"/>
      <c r="CJ331" s="341"/>
      <c r="CK331" s="341"/>
      <c r="CL331" s="341"/>
      <c r="CM331" s="341"/>
      <c r="CN331" s="341"/>
      <c r="CO331" s="341"/>
      <c r="CP331" s="341"/>
      <c r="CQ331" s="341"/>
      <c r="CR331" s="341"/>
      <c r="CS331" s="341"/>
      <c r="CT331" s="341"/>
      <c r="CU331" s="341"/>
      <c r="CV331" s="341"/>
      <c r="CW331" s="341"/>
      <c r="CX331" s="341"/>
      <c r="CY331" s="341"/>
      <c r="CZ331" s="341"/>
    </row>
    <row r="332" s="348" customFormat="true" ht="15" customHeight="true" x14ac:dyDescent="0.2">
      <c r="B332" s="437"/>
      <c r="Z332" s="341"/>
      <c r="AA332" s="341"/>
      <c r="AB332" s="341"/>
      <c r="AC332" s="341"/>
      <c r="AD332" s="341"/>
      <c r="AE332" s="341"/>
      <c r="AF332" s="341"/>
      <c r="AG332" s="341"/>
      <c r="AH332" s="341"/>
      <c r="AI332" s="341"/>
      <c r="AJ332" s="341"/>
      <c r="AK332" s="341"/>
      <c r="AL332" s="341"/>
      <c r="AM332" s="341"/>
      <c r="AN332" s="341"/>
      <c r="AO332" s="341"/>
      <c r="AP332" s="341"/>
      <c r="AQ332" s="341"/>
      <c r="AR332" s="341"/>
      <c r="AS332" s="341"/>
      <c r="AT332" s="341"/>
      <c r="AU332" s="341"/>
      <c r="AV332" s="341"/>
      <c r="AW332" s="341"/>
      <c r="AX332" s="341"/>
      <c r="AY332" s="341"/>
      <c r="AZ332" s="341"/>
      <c r="BA332" s="322"/>
      <c r="BB332" s="322"/>
      <c r="BC332" s="436"/>
      <c r="BD332" s="436"/>
      <c r="BE332" s="436"/>
      <c r="BF332" s="436"/>
      <c r="BG332" s="436"/>
      <c r="BH332" s="436"/>
      <c r="BI332" s="436"/>
      <c r="BJ332" s="436"/>
      <c r="BK332" s="436"/>
      <c r="BL332" s="436"/>
      <c r="BM332" s="436"/>
      <c r="BN332" s="436"/>
      <c r="BO332" s="436"/>
      <c r="BP332" s="436"/>
      <c r="BQ332" s="436"/>
      <c r="BR332" s="436"/>
      <c r="BS332" s="436"/>
      <c r="BT332" s="436"/>
      <c r="BU332" s="436"/>
      <c r="BV332" s="436"/>
      <c r="BW332" s="436"/>
      <c r="BX332" s="436"/>
      <c r="BY332" s="436"/>
      <c r="BZ332" s="341"/>
      <c r="CA332" s="341"/>
      <c r="CB332" s="341"/>
      <c r="CC332" s="341"/>
      <c r="CD332" s="341"/>
      <c r="CE332" s="341"/>
      <c r="CF332" s="341"/>
      <c r="CG332" s="341"/>
      <c r="CH332" s="341"/>
      <c r="CI332" s="341"/>
      <c r="CJ332" s="341"/>
      <c r="CK332" s="341"/>
      <c r="CL332" s="341"/>
      <c r="CM332" s="341"/>
      <c r="CN332" s="341"/>
      <c r="CO332" s="341"/>
      <c r="CP332" s="341"/>
      <c r="CQ332" s="341"/>
      <c r="CR332" s="341"/>
      <c r="CS332" s="341"/>
      <c r="CT332" s="341"/>
      <c r="CU332" s="341"/>
      <c r="CV332" s="341"/>
      <c r="CW332" s="341"/>
      <c r="CX332" s="341"/>
      <c r="CY332" s="341"/>
      <c r="CZ332" s="341"/>
    </row>
    <row r="333" s="348" customFormat="true" ht="15" customHeight="true" x14ac:dyDescent="0.2">
      <c r="B333" s="437"/>
      <c r="Z333" s="341"/>
      <c r="AA333" s="341"/>
      <c r="AB333" s="341"/>
      <c r="AC333" s="341"/>
      <c r="AD333" s="341"/>
      <c r="AE333" s="341"/>
      <c r="AF333" s="341"/>
      <c r="AG333" s="341"/>
      <c r="AH333" s="341"/>
      <c r="AI333" s="341"/>
      <c r="AJ333" s="341"/>
      <c r="AK333" s="341"/>
      <c r="AL333" s="341"/>
      <c r="AM333" s="341"/>
      <c r="AN333" s="341"/>
      <c r="AO333" s="341"/>
      <c r="AP333" s="341"/>
      <c r="AQ333" s="341"/>
      <c r="AR333" s="341"/>
      <c r="AS333" s="341"/>
      <c r="AT333" s="341"/>
      <c r="AU333" s="341"/>
      <c r="AV333" s="341"/>
      <c r="AW333" s="341"/>
      <c r="AX333" s="341"/>
      <c r="AY333" s="341"/>
      <c r="AZ333" s="341"/>
      <c r="BA333" s="322"/>
      <c r="BB333" s="322"/>
      <c r="BC333" s="436"/>
      <c r="BD333" s="436"/>
      <c r="BE333" s="436"/>
      <c r="BF333" s="436"/>
      <c r="BG333" s="436"/>
      <c r="BH333" s="436"/>
      <c r="BI333" s="436"/>
      <c r="BJ333" s="436"/>
      <c r="BK333" s="436"/>
      <c r="BL333" s="436"/>
      <c r="BM333" s="436"/>
      <c r="BN333" s="436"/>
      <c r="BO333" s="436"/>
      <c r="BP333" s="436"/>
      <c r="BQ333" s="436"/>
      <c r="BR333" s="436"/>
      <c r="BS333" s="436"/>
      <c r="BT333" s="436"/>
      <c r="BU333" s="436"/>
      <c r="BV333" s="436"/>
      <c r="BW333" s="436"/>
      <c r="BX333" s="436"/>
      <c r="BY333" s="436"/>
      <c r="BZ333" s="341"/>
      <c r="CA333" s="341"/>
      <c r="CB333" s="341"/>
      <c r="CC333" s="341"/>
      <c r="CD333" s="341"/>
      <c r="CE333" s="341"/>
      <c r="CF333" s="341"/>
      <c r="CG333" s="341"/>
      <c r="CH333" s="341"/>
      <c r="CI333" s="341"/>
      <c r="CJ333" s="341"/>
      <c r="CK333" s="341"/>
      <c r="CL333" s="341"/>
      <c r="CM333" s="341"/>
      <c r="CN333" s="341"/>
      <c r="CO333" s="341"/>
      <c r="CP333" s="341"/>
      <c r="CQ333" s="341"/>
      <c r="CR333" s="341"/>
      <c r="CS333" s="341"/>
      <c r="CT333" s="341"/>
      <c r="CU333" s="341"/>
      <c r="CV333" s="341"/>
      <c r="CW333" s="341"/>
      <c r="CX333" s="341"/>
      <c r="CY333" s="341"/>
      <c r="CZ333" s="341"/>
    </row>
    <row r="334" s="348" customFormat="true" ht="15" customHeight="true" x14ac:dyDescent="0.2">
      <c r="B334" s="437"/>
      <c r="Z334" s="341"/>
      <c r="AA334" s="341"/>
      <c r="AB334" s="341"/>
      <c r="AC334" s="341"/>
      <c r="AD334" s="341"/>
      <c r="AE334" s="341"/>
      <c r="AF334" s="341"/>
      <c r="AG334" s="341"/>
      <c r="AH334" s="341"/>
      <c r="AI334" s="341"/>
      <c r="AJ334" s="341"/>
      <c r="AK334" s="341"/>
      <c r="AL334" s="341"/>
      <c r="AM334" s="341"/>
      <c r="AN334" s="341"/>
      <c r="AO334" s="341"/>
      <c r="AP334" s="341"/>
      <c r="AQ334" s="341"/>
      <c r="AR334" s="341"/>
      <c r="AS334" s="341"/>
      <c r="AT334" s="341"/>
      <c r="AU334" s="341"/>
      <c r="AV334" s="341"/>
      <c r="AW334" s="341"/>
      <c r="AX334" s="341"/>
      <c r="AY334" s="341"/>
      <c r="AZ334" s="341"/>
      <c r="BA334" s="322"/>
      <c r="BB334" s="322"/>
      <c r="BC334" s="436"/>
      <c r="BD334" s="436"/>
      <c r="BE334" s="436"/>
      <c r="BF334" s="436"/>
      <c r="BG334" s="436"/>
      <c r="BH334" s="436"/>
      <c r="BI334" s="436"/>
      <c r="BJ334" s="436"/>
      <c r="BK334" s="436"/>
      <c r="BL334" s="436"/>
      <c r="BM334" s="436"/>
      <c r="BN334" s="436"/>
      <c r="BO334" s="436"/>
      <c r="BP334" s="436"/>
      <c r="BQ334" s="436"/>
      <c r="BR334" s="436"/>
      <c r="BS334" s="436"/>
      <c r="BT334" s="436"/>
      <c r="BU334" s="436"/>
      <c r="BV334" s="436"/>
      <c r="BW334" s="436"/>
      <c r="BX334" s="436"/>
      <c r="BY334" s="436"/>
      <c r="BZ334" s="341"/>
      <c r="CA334" s="341"/>
      <c r="CB334" s="341"/>
      <c r="CC334" s="341"/>
      <c r="CD334" s="341"/>
      <c r="CE334" s="341"/>
      <c r="CF334" s="341"/>
      <c r="CG334" s="341"/>
      <c r="CH334" s="341"/>
      <c r="CI334" s="341"/>
      <c r="CJ334" s="341"/>
      <c r="CK334" s="341"/>
      <c r="CL334" s="341"/>
      <c r="CM334" s="341"/>
      <c r="CN334" s="341"/>
      <c r="CO334" s="341"/>
      <c r="CP334" s="341"/>
      <c r="CQ334" s="341"/>
      <c r="CR334" s="341"/>
      <c r="CS334" s="341"/>
      <c r="CT334" s="341"/>
      <c r="CU334" s="341"/>
      <c r="CV334" s="341"/>
      <c r="CW334" s="341"/>
      <c r="CX334" s="341"/>
      <c r="CY334" s="341"/>
      <c r="CZ334" s="341"/>
    </row>
    <row r="335" s="348" customFormat="true" ht="15" customHeight="true" x14ac:dyDescent="0.2">
      <c r="B335" s="437"/>
      <c r="Z335" s="341"/>
      <c r="AA335" s="341"/>
      <c r="AB335" s="341"/>
      <c r="AC335" s="341"/>
      <c r="AD335" s="341"/>
      <c r="AE335" s="341"/>
      <c r="AF335" s="341"/>
      <c r="AG335" s="341"/>
      <c r="AH335" s="341"/>
      <c r="AI335" s="341"/>
      <c r="AJ335" s="341"/>
      <c r="AK335" s="341"/>
      <c r="AL335" s="341"/>
      <c r="AM335" s="341"/>
      <c r="AN335" s="341"/>
      <c r="AO335" s="341"/>
      <c r="AP335" s="341"/>
      <c r="AQ335" s="341"/>
      <c r="AR335" s="341"/>
      <c r="AS335" s="341"/>
      <c r="AT335" s="341"/>
      <c r="AU335" s="341"/>
      <c r="AV335" s="341"/>
      <c r="AW335" s="341"/>
      <c r="AX335" s="341"/>
      <c r="AY335" s="341"/>
      <c r="AZ335" s="341"/>
      <c r="BA335" s="322"/>
      <c r="BB335" s="322"/>
      <c r="BC335" s="436"/>
      <c r="BD335" s="436"/>
      <c r="BE335" s="436"/>
      <c r="BF335" s="436"/>
      <c r="BG335" s="436"/>
      <c r="BH335" s="436"/>
      <c r="BI335" s="436"/>
      <c r="BJ335" s="436"/>
      <c r="BK335" s="436"/>
      <c r="BL335" s="436"/>
      <c r="BM335" s="436"/>
      <c r="BN335" s="436"/>
      <c r="BO335" s="436"/>
      <c r="BP335" s="436"/>
      <c r="BQ335" s="436"/>
      <c r="BR335" s="436"/>
      <c r="BS335" s="436"/>
      <c r="BT335" s="436"/>
      <c r="BU335" s="436"/>
      <c r="BV335" s="436"/>
      <c r="BW335" s="436"/>
      <c r="BX335" s="436"/>
      <c r="BY335" s="436"/>
      <c r="BZ335" s="341"/>
      <c r="CA335" s="341"/>
      <c r="CB335" s="341"/>
      <c r="CC335" s="341"/>
      <c r="CD335" s="341"/>
      <c r="CE335" s="341"/>
      <c r="CF335" s="341"/>
      <c r="CG335" s="341"/>
      <c r="CH335" s="341"/>
      <c r="CI335" s="341"/>
      <c r="CJ335" s="341"/>
      <c r="CK335" s="341"/>
      <c r="CL335" s="341"/>
      <c r="CM335" s="341"/>
      <c r="CN335" s="341"/>
      <c r="CO335" s="341"/>
      <c r="CP335" s="341"/>
      <c r="CQ335" s="341"/>
      <c r="CR335" s="341"/>
      <c r="CS335" s="341"/>
      <c r="CT335" s="341"/>
      <c r="CU335" s="341"/>
      <c r="CV335" s="341"/>
      <c r="CW335" s="341"/>
      <c r="CX335" s="341"/>
      <c r="CY335" s="341"/>
      <c r="CZ335" s="341"/>
    </row>
    <row r="336" s="348" customFormat="true" ht="15" customHeight="true" x14ac:dyDescent="0.2">
      <c r="B336" s="437"/>
      <c r="Z336" s="341"/>
      <c r="AA336" s="341"/>
      <c r="AB336" s="341"/>
      <c r="AC336" s="341"/>
      <c r="AD336" s="341"/>
      <c r="AE336" s="341"/>
      <c r="AF336" s="341"/>
      <c r="AG336" s="341"/>
      <c r="AH336" s="341"/>
      <c r="AI336" s="341"/>
      <c r="AJ336" s="341"/>
      <c r="AK336" s="341"/>
      <c r="AL336" s="341"/>
      <c r="AM336" s="341"/>
      <c r="AN336" s="341"/>
      <c r="AO336" s="341"/>
      <c r="AP336" s="341"/>
      <c r="AQ336" s="341"/>
      <c r="AR336" s="341"/>
      <c r="AS336" s="341"/>
      <c r="AT336" s="341"/>
      <c r="AU336" s="341"/>
      <c r="AV336" s="341"/>
      <c r="AW336" s="341"/>
      <c r="AX336" s="341"/>
      <c r="AY336" s="341"/>
      <c r="AZ336" s="341"/>
      <c r="BA336" s="322"/>
      <c r="BB336" s="322"/>
      <c r="BC336" s="436"/>
      <c r="BD336" s="436"/>
      <c r="BE336" s="436"/>
      <c r="BF336" s="436"/>
      <c r="BG336" s="436"/>
      <c r="BH336" s="436"/>
      <c r="BI336" s="436"/>
      <c r="BJ336" s="436"/>
      <c r="BK336" s="436"/>
      <c r="BL336" s="436"/>
      <c r="BM336" s="436"/>
      <c r="BN336" s="436"/>
      <c r="BO336" s="436"/>
      <c r="BP336" s="436"/>
      <c r="BQ336" s="436"/>
      <c r="BR336" s="436"/>
      <c r="BS336" s="436"/>
      <c r="BT336" s="436"/>
      <c r="BU336" s="436"/>
      <c r="BV336" s="436"/>
      <c r="BW336" s="436"/>
      <c r="BX336" s="436"/>
      <c r="BY336" s="436"/>
      <c r="BZ336" s="341"/>
      <c r="CA336" s="341"/>
      <c r="CB336" s="341"/>
      <c r="CC336" s="341"/>
      <c r="CD336" s="341"/>
      <c r="CE336" s="341"/>
      <c r="CF336" s="341"/>
      <c r="CG336" s="341"/>
      <c r="CH336" s="341"/>
      <c r="CI336" s="341"/>
      <c r="CJ336" s="341"/>
      <c r="CK336" s="341"/>
      <c r="CL336" s="341"/>
      <c r="CM336" s="341"/>
      <c r="CN336" s="341"/>
      <c r="CO336" s="341"/>
      <c r="CP336" s="341"/>
      <c r="CQ336" s="341"/>
      <c r="CR336" s="341"/>
      <c r="CS336" s="341"/>
      <c r="CT336" s="341"/>
      <c r="CU336" s="341"/>
      <c r="CV336" s="341"/>
      <c r="CW336" s="341"/>
      <c r="CX336" s="341"/>
      <c r="CY336" s="341"/>
      <c r="CZ336" s="341"/>
    </row>
    <row r="337" s="348" customFormat="true" ht="18" customHeight="true" x14ac:dyDescent="0.2">
      <c r="B337" s="437"/>
      <c r="Z337" s="341"/>
      <c r="AA337" s="341"/>
      <c r="AB337" s="341"/>
      <c r="AC337" s="341"/>
      <c r="AD337" s="341"/>
      <c r="AE337" s="341"/>
      <c r="AF337" s="341"/>
      <c r="AG337" s="341"/>
      <c r="AH337" s="341"/>
      <c r="AI337" s="341"/>
      <c r="AJ337" s="341"/>
      <c r="AK337" s="341"/>
      <c r="AL337" s="341"/>
      <c r="AM337" s="341"/>
      <c r="AN337" s="341"/>
      <c r="AO337" s="341"/>
      <c r="AP337" s="341"/>
      <c r="AQ337" s="341"/>
      <c r="AR337" s="341"/>
      <c r="AS337" s="341"/>
      <c r="AT337" s="341"/>
      <c r="AU337" s="341"/>
      <c r="AV337" s="341"/>
      <c r="AW337" s="341"/>
      <c r="AX337" s="341"/>
      <c r="AY337" s="341"/>
      <c r="AZ337" s="341"/>
      <c r="BA337" s="322"/>
      <c r="BB337" s="322"/>
      <c r="BC337" s="436"/>
      <c r="BD337" s="436"/>
      <c r="BE337" s="436"/>
      <c r="BF337" s="436"/>
      <c r="BG337" s="436"/>
      <c r="BH337" s="436"/>
      <c r="BI337" s="436"/>
      <c r="BJ337" s="436"/>
      <c r="BK337" s="436"/>
      <c r="BL337" s="436"/>
      <c r="BM337" s="436"/>
      <c r="BN337" s="436"/>
      <c r="BO337" s="436"/>
      <c r="BP337" s="436"/>
      <c r="BQ337" s="436"/>
      <c r="BR337" s="436"/>
      <c r="BS337" s="436"/>
      <c r="BT337" s="436"/>
      <c r="BU337" s="436"/>
      <c r="BV337" s="436"/>
      <c r="BW337" s="436"/>
      <c r="BX337" s="436"/>
      <c r="BY337" s="436"/>
      <c r="BZ337" s="341"/>
      <c r="CA337" s="341"/>
      <c r="CB337" s="341"/>
      <c r="CC337" s="341"/>
      <c r="CD337" s="341"/>
      <c r="CE337" s="341"/>
      <c r="CF337" s="341"/>
      <c r="CG337" s="341"/>
      <c r="CH337" s="341"/>
      <c r="CI337" s="341"/>
      <c r="CJ337" s="341"/>
      <c r="CK337" s="341"/>
      <c r="CL337" s="341"/>
      <c r="CM337" s="341"/>
      <c r="CN337" s="341"/>
      <c r="CO337" s="341"/>
      <c r="CP337" s="341"/>
      <c r="CQ337" s="341"/>
      <c r="CR337" s="341"/>
      <c r="CS337" s="341"/>
      <c r="CT337" s="341"/>
      <c r="CU337" s="341"/>
      <c r="CV337" s="341"/>
      <c r="CW337" s="341"/>
      <c r="CX337" s="341"/>
      <c r="CY337" s="341"/>
      <c r="CZ337" s="341"/>
    </row>
    <row r="338" s="348" customFormat="true" ht="18" customHeight="true" x14ac:dyDescent="0.2">
      <c r="B338" s="437"/>
      <c r="Z338" s="341"/>
      <c r="AA338" s="341"/>
      <c r="AB338" s="341"/>
      <c r="AC338" s="341"/>
      <c r="AD338" s="341"/>
      <c r="AE338" s="341"/>
      <c r="AF338" s="341"/>
      <c r="AG338" s="341"/>
      <c r="AH338" s="341"/>
      <c r="AI338" s="341"/>
      <c r="AJ338" s="341"/>
      <c r="AK338" s="341"/>
      <c r="AL338" s="341"/>
      <c r="AM338" s="341"/>
      <c r="AN338" s="341"/>
      <c r="AO338" s="341"/>
      <c r="AP338" s="341"/>
      <c r="AQ338" s="341"/>
      <c r="AR338" s="341"/>
      <c r="AS338" s="341"/>
      <c r="AT338" s="341"/>
      <c r="AU338" s="341"/>
      <c r="AV338" s="341"/>
      <c r="AW338" s="341"/>
      <c r="AX338" s="341"/>
      <c r="AY338" s="341"/>
      <c r="AZ338" s="341"/>
      <c r="BA338" s="322"/>
      <c r="BB338" s="322"/>
      <c r="BC338" s="436"/>
      <c r="BD338" s="436"/>
      <c r="BE338" s="436"/>
      <c r="BF338" s="436"/>
      <c r="BG338" s="436"/>
      <c r="BH338" s="436"/>
      <c r="BI338" s="436"/>
      <c r="BJ338" s="436"/>
      <c r="BK338" s="436"/>
      <c r="BL338" s="436"/>
      <c r="BM338" s="436"/>
      <c r="BN338" s="436"/>
      <c r="BO338" s="436"/>
      <c r="BP338" s="436"/>
      <c r="BQ338" s="436"/>
      <c r="BR338" s="436"/>
      <c r="BS338" s="436"/>
      <c r="BT338" s="436"/>
      <c r="BU338" s="436"/>
      <c r="BV338" s="436"/>
      <c r="BW338" s="436"/>
      <c r="BX338" s="436"/>
      <c r="BY338" s="436"/>
      <c r="BZ338" s="341"/>
      <c r="CA338" s="341"/>
      <c r="CB338" s="341"/>
      <c r="CC338" s="341"/>
      <c r="CD338" s="341"/>
      <c r="CE338" s="341"/>
      <c r="CF338" s="341"/>
      <c r="CG338" s="341"/>
      <c r="CH338" s="341"/>
      <c r="CI338" s="341"/>
      <c r="CJ338" s="341"/>
      <c r="CK338" s="341"/>
      <c r="CL338" s="341"/>
      <c r="CM338" s="341"/>
      <c r="CN338" s="341"/>
      <c r="CO338" s="341"/>
      <c r="CP338" s="341"/>
      <c r="CQ338" s="341"/>
      <c r="CR338" s="341"/>
      <c r="CS338" s="341"/>
      <c r="CT338" s="341"/>
      <c r="CU338" s="341"/>
      <c r="CV338" s="341"/>
      <c r="CW338" s="341"/>
      <c r="CX338" s="341"/>
      <c r="CY338" s="341"/>
      <c r="CZ338" s="341"/>
    </row>
    <row r="339" s="439" customFormat="true" ht="15" customHeight="true" x14ac:dyDescent="0.2">
      <c r="B339" s="438"/>
      <c r="Z339" s="346"/>
      <c r="AA339" s="346"/>
      <c r="AB339" s="346"/>
      <c r="AC339" s="346"/>
      <c r="AD339" s="346"/>
      <c r="AE339" s="346"/>
      <c r="AF339" s="346"/>
      <c r="AG339" s="346"/>
      <c r="AH339" s="346"/>
      <c r="AI339" s="346"/>
      <c r="AJ339" s="346"/>
      <c r="AK339" s="346"/>
      <c r="AL339" s="346"/>
      <c r="AM339" s="346"/>
      <c r="AN339" s="346"/>
      <c r="AO339" s="346"/>
      <c r="AP339" s="346"/>
      <c r="AQ339" s="346"/>
      <c r="AR339" s="346"/>
      <c r="AS339" s="346"/>
      <c r="AT339" s="346"/>
      <c r="AU339" s="346"/>
      <c r="AV339" s="346"/>
      <c r="AW339" s="346"/>
      <c r="AX339" s="346"/>
      <c r="AY339" s="346"/>
      <c r="AZ339" s="346"/>
      <c r="BA339" s="347" t="s">
        <v>128</v>
      </c>
      <c r="BB339" s="304" t="s">
        <v>127</v>
      </c>
      <c r="BC339" s="986" t="s">
        <v>114</v>
      </c>
      <c r="BD339" s="987"/>
      <c r="BE339" s="987"/>
      <c r="BF339" s="987"/>
      <c r="BG339" s="993"/>
      <c r="BH339" s="986" t="s">
        <v>38</v>
      </c>
      <c r="BI339" s="987"/>
      <c r="BJ339" s="987"/>
      <c r="BK339" s="987"/>
      <c r="BL339" s="993"/>
      <c r="BM339" s="986" t="s">
        <v>37</v>
      </c>
      <c r="BN339" s="987"/>
      <c r="BO339" s="987"/>
      <c r="BP339" s="987"/>
      <c r="BQ339" s="988"/>
      <c r="BR339" s="14" t="s">
        <v>137</v>
      </c>
      <c r="BS339" s="401"/>
      <c r="BT339" s="401"/>
      <c r="BU339" s="401"/>
      <c r="BV339" s="401"/>
      <c r="BW339" s="401"/>
      <c r="BX339" s="401"/>
      <c r="BY339" s="401"/>
      <c r="BZ339" s="345"/>
      <c r="CA339" s="345"/>
      <c r="CB339" s="345"/>
      <c r="CC339" s="345"/>
      <c r="CD339" s="345"/>
      <c r="CE339" s="345"/>
      <c r="CF339" s="345"/>
      <c r="CG339" s="345"/>
      <c r="CH339" s="345"/>
      <c r="CI339" s="345"/>
      <c r="CJ339" s="345"/>
      <c r="CK339" s="345"/>
      <c r="CL339" s="345"/>
      <c r="CM339" s="345"/>
      <c r="CN339" s="345"/>
      <c r="CO339" s="345"/>
      <c r="CP339" s="345"/>
      <c r="CQ339" s="345"/>
      <c r="CR339" s="345"/>
      <c r="CS339" s="345"/>
      <c r="CT339" s="345"/>
      <c r="CU339" s="345"/>
      <c r="CV339" s="345"/>
      <c r="CW339" s="345"/>
      <c r="CX339" s="345"/>
      <c r="CY339" s="345"/>
      <c r="CZ339" s="345"/>
    </row>
    <row r="340" s="439" customFormat="true" ht="24" x14ac:dyDescent="0.2">
      <c r="B340" s="438"/>
      <c r="Z340" s="346"/>
      <c r="AA340" s="346"/>
      <c r="AB340" s="346"/>
      <c r="AC340" s="346"/>
      <c r="AD340" s="346"/>
      <c r="AE340" s="346"/>
      <c r="AF340" s="346"/>
      <c r="AG340" s="346"/>
      <c r="AH340" s="346"/>
      <c r="AI340" s="346"/>
      <c r="AJ340" s="346"/>
      <c r="AK340" s="346"/>
      <c r="AL340" s="346"/>
      <c r="AM340" s="346"/>
      <c r="AN340" s="346"/>
      <c r="AO340" s="346"/>
      <c r="AP340" s="346"/>
      <c r="AQ340" s="346"/>
      <c r="AR340" s="346"/>
      <c r="AS340" s="346"/>
      <c r="AT340" s="346"/>
      <c r="AU340" s="346"/>
      <c r="AV340" s="346"/>
      <c r="AW340" s="346"/>
      <c r="AX340" s="346"/>
      <c r="AY340" s="346"/>
      <c r="AZ340" s="346"/>
      <c r="BA340" s="335" t="s">
        <v>126</v>
      </c>
      <c r="BB340" s="334"/>
      <c r="BC340" s="422" t="s">
        <v>0</v>
      </c>
      <c r="BD340" s="525" t="s">
        <v>1</v>
      </c>
      <c r="BE340" s="525" t="s">
        <v>2</v>
      </c>
      <c r="BF340" s="525" t="s">
        <v>3</v>
      </c>
      <c r="BG340" s="423" t="s">
        <v>4</v>
      </c>
      <c r="BH340" s="422" t="s">
        <v>0</v>
      </c>
      <c r="BI340" s="525" t="s">
        <v>1</v>
      </c>
      <c r="BJ340" s="525" t="s">
        <v>2</v>
      </c>
      <c r="BK340" s="525" t="s">
        <v>3</v>
      </c>
      <c r="BL340" s="423" t="s">
        <v>4</v>
      </c>
      <c r="BM340" s="422" t="s">
        <v>0</v>
      </c>
      <c r="BN340" s="525" t="s">
        <v>1</v>
      </c>
      <c r="BO340" s="525" t="s">
        <v>2</v>
      </c>
      <c r="BP340" s="525" t="s">
        <v>3</v>
      </c>
      <c r="BQ340" s="423" t="s">
        <v>4</v>
      </c>
      <c r="BR340" s="422" t="s">
        <v>247</v>
      </c>
      <c r="BS340" s="525" t="s">
        <v>248</v>
      </c>
      <c r="BT340" s="525" t="s">
        <v>249</v>
      </c>
      <c r="BU340" s="525" t="s">
        <v>250</v>
      </c>
      <c r="BV340" s="525" t="s">
        <v>251</v>
      </c>
      <c r="BW340" s="525" t="s">
        <v>252</v>
      </c>
      <c r="BX340" s="525" t="s">
        <v>253</v>
      </c>
      <c r="BY340" s="526" t="s">
        <v>254</v>
      </c>
      <c r="BZ340" s="185"/>
      <c r="CA340" s="185"/>
      <c r="CB340" s="185"/>
      <c r="CC340" s="185"/>
      <c r="CD340" s="185"/>
      <c r="CE340" s="185"/>
      <c r="CF340" s="185"/>
      <c r="CG340" s="185"/>
      <c r="CH340" s="185"/>
      <c r="CI340" s="185"/>
      <c r="CJ340" s="185"/>
      <c r="CK340" s="185"/>
      <c r="CL340" s="185"/>
      <c r="CM340" s="185"/>
      <c r="CN340" s="185"/>
      <c r="CO340" s="185"/>
      <c r="CP340" s="185"/>
      <c r="CQ340" s="185"/>
      <c r="CR340" s="185"/>
      <c r="CS340" s="185"/>
      <c r="CT340" s="185"/>
      <c r="CU340" s="185"/>
      <c r="CV340" s="185"/>
      <c r="CW340" s="185"/>
      <c r="CX340" s="185"/>
      <c r="CY340" s="185"/>
      <c r="CZ340" s="185"/>
    </row>
    <row r="341" s="439" customFormat="true" ht="15" customHeight="true" x14ac:dyDescent="0.2">
      <c r="B341" s="438"/>
      <c r="Z341" s="346"/>
      <c r="AA341" s="346"/>
      <c r="AB341" s="346"/>
      <c r="AC341" s="346"/>
      <c r="AD341" s="346"/>
      <c r="AE341" s="346"/>
      <c r="AF341" s="346"/>
      <c r="AG341" s="346"/>
      <c r="AH341" s="346"/>
      <c r="AI341" s="346"/>
      <c r="AJ341" s="346"/>
      <c r="AK341" s="346"/>
      <c r="AL341" s="346"/>
      <c r="AM341" s="346"/>
      <c r="AN341" s="346"/>
      <c r="AO341" s="346"/>
      <c r="AP341" s="346"/>
      <c r="AQ341" s="346"/>
      <c r="AR341" s="346"/>
      <c r="AS341" s="346"/>
      <c r="AT341" s="346"/>
      <c r="AU341" s="346"/>
      <c r="AV341" s="346"/>
      <c r="AW341" s="346"/>
      <c r="AX341" s="346"/>
      <c r="AY341" s="346"/>
      <c r="AZ341" s="346"/>
      <c r="BA341" s="989" t="s">
        <v>144</v>
      </c>
      <c r="BB341" s="559" t="s">
        <v>49</v>
      </c>
      <c r="BC341" s="61" t="s">
        <v>35</v>
      </c>
      <c r="BD341" s="57" t="s">
        <v>35</v>
      </c>
      <c r="BE341" s="57" t="s">
        <v>35</v>
      </c>
      <c r="BF341" s="57" t="s">
        <v>35</v>
      </c>
      <c r="BG341" s="52" t="s">
        <v>35</v>
      </c>
      <c r="BH341" s="61" t="s">
        <v>35</v>
      </c>
      <c r="BI341" s="57" t="s">
        <v>35</v>
      </c>
      <c r="BJ341" s="57" t="s">
        <v>35</v>
      </c>
      <c r="BK341" s="57" t="s">
        <v>35</v>
      </c>
      <c r="BL341" s="52" t="s">
        <v>35</v>
      </c>
      <c r="BM341" s="61" t="s">
        <v>35</v>
      </c>
      <c r="BN341" s="57" t="s">
        <v>35</v>
      </c>
      <c r="BO341" s="57" t="s">
        <v>35</v>
      </c>
      <c r="BP341" s="57" t="s">
        <v>35</v>
      </c>
      <c r="BQ341" s="52" t="s">
        <v>35</v>
      </c>
      <c r="BR341" s="61" t="s">
        <v>35</v>
      </c>
      <c r="BS341" s="57" t="s">
        <v>35</v>
      </c>
      <c r="BT341" s="57" t="s">
        <v>35</v>
      </c>
      <c r="BU341" s="57" t="s">
        <v>35</v>
      </c>
      <c r="BV341" s="57" t="s">
        <v>35</v>
      </c>
      <c r="BW341" s="57" t="s">
        <v>35</v>
      </c>
      <c r="BX341" s="57" t="s">
        <v>35</v>
      </c>
      <c r="BY341" s="46" t="s">
        <v>35</v>
      </c>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439" customFormat="true" ht="15" customHeight="true" x14ac:dyDescent="0.2">
      <c r="B342" s="438"/>
      <c r="Z342" s="346"/>
      <c r="AA342" s="346"/>
      <c r="AB342" s="346"/>
      <c r="AC342" s="346"/>
      <c r="AD342" s="346"/>
      <c r="AE342" s="346"/>
      <c r="AF342" s="346"/>
      <c r="AG342" s="346"/>
      <c r="AH342" s="346"/>
      <c r="AI342" s="346"/>
      <c r="AJ342" s="346"/>
      <c r="AK342" s="346"/>
      <c r="AL342" s="346"/>
      <c r="AM342" s="346"/>
      <c r="AN342" s="346"/>
      <c r="AO342" s="346"/>
      <c r="AP342" s="346"/>
      <c r="AQ342" s="346"/>
      <c r="AR342" s="346"/>
      <c r="AS342" s="346"/>
      <c r="AT342" s="346"/>
      <c r="AU342" s="346"/>
      <c r="AV342" s="346"/>
      <c r="AW342" s="346"/>
      <c r="AX342" s="346"/>
      <c r="AY342" s="346"/>
      <c r="AZ342" s="346"/>
      <c r="BA342" s="990"/>
      <c r="BB342" s="557" t="s">
        <v>48</v>
      </c>
      <c r="BC342" s="60" t="s">
        <v>35</v>
      </c>
      <c r="BD342" s="56" t="s">
        <v>35</v>
      </c>
      <c r="BE342" s="56" t="s">
        <v>35</v>
      </c>
      <c r="BF342" s="56" t="s">
        <v>35</v>
      </c>
      <c r="BG342" s="51" t="s">
        <v>35</v>
      </c>
      <c r="BH342" s="60" t="s">
        <v>35</v>
      </c>
      <c r="BI342" s="56" t="s">
        <v>35</v>
      </c>
      <c r="BJ342" s="56" t="s">
        <v>35</v>
      </c>
      <c r="BK342" s="56" t="s">
        <v>35</v>
      </c>
      <c r="BL342" s="51" t="s">
        <v>35</v>
      </c>
      <c r="BM342" s="60" t="s">
        <v>35</v>
      </c>
      <c r="BN342" s="56" t="s">
        <v>35</v>
      </c>
      <c r="BO342" s="56" t="s">
        <v>35</v>
      </c>
      <c r="BP342" s="56" t="s">
        <v>35</v>
      </c>
      <c r="BQ342" s="51" t="s">
        <v>35</v>
      </c>
      <c r="BR342" s="60" t="s">
        <v>35</v>
      </c>
      <c r="BS342" s="56" t="s">
        <v>35</v>
      </c>
      <c r="BT342" s="56" t="s">
        <v>35</v>
      </c>
      <c r="BU342" s="56" t="s">
        <v>35</v>
      </c>
      <c r="BV342" s="56" t="s">
        <v>35</v>
      </c>
      <c r="BW342" s="56" t="s">
        <v>35</v>
      </c>
      <c r="BX342" s="56" t="s">
        <v>35</v>
      </c>
      <c r="BY342" s="45" t="s">
        <v>35</v>
      </c>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439" customFormat="true" ht="15" customHeight="true" x14ac:dyDescent="0.2">
      <c r="B343" s="438"/>
      <c r="Z343" s="346"/>
      <c r="AA343" s="346"/>
      <c r="AB343" s="346"/>
      <c r="AC343" s="346"/>
      <c r="AD343" s="346"/>
      <c r="AE343" s="346"/>
      <c r="AF343" s="346"/>
      <c r="AG343" s="346"/>
      <c r="AH343" s="346"/>
      <c r="AI343" s="346"/>
      <c r="AJ343" s="346"/>
      <c r="AK343" s="346"/>
      <c r="AL343" s="346"/>
      <c r="AM343" s="346"/>
      <c r="AN343" s="346"/>
      <c r="AO343" s="346"/>
      <c r="AP343" s="346"/>
      <c r="AQ343" s="346"/>
      <c r="AR343" s="346"/>
      <c r="AS343" s="346"/>
      <c r="AT343" s="346"/>
      <c r="AU343" s="346"/>
      <c r="AV343" s="346"/>
      <c r="AW343" s="346"/>
      <c r="AX343" s="346"/>
      <c r="AY343" s="346"/>
      <c r="AZ343" s="346"/>
      <c r="BA343" s="991" t="s">
        <v>139</v>
      </c>
      <c r="BB343" s="557" t="s">
        <v>49</v>
      </c>
      <c r="BC343" s="60" t="s">
        <v>35</v>
      </c>
      <c r="BD343" s="56" t="s">
        <v>35</v>
      </c>
      <c r="BE343" s="56" t="s">
        <v>35</v>
      </c>
      <c r="BF343" s="56" t="s">
        <v>35</v>
      </c>
      <c r="BG343" s="51" t="s">
        <v>35</v>
      </c>
      <c r="BH343" s="60" t="s">
        <v>35</v>
      </c>
      <c r="BI343" s="56" t="s">
        <v>35</v>
      </c>
      <c r="BJ343" s="56" t="s">
        <v>35</v>
      </c>
      <c r="BK343" s="56" t="s">
        <v>35</v>
      </c>
      <c r="BL343" s="51" t="s">
        <v>35</v>
      </c>
      <c r="BM343" s="60" t="s">
        <v>35</v>
      </c>
      <c r="BN343" s="56" t="s">
        <v>35</v>
      </c>
      <c r="BO343" s="56" t="s">
        <v>35</v>
      </c>
      <c r="BP343" s="56" t="s">
        <v>35</v>
      </c>
      <c r="BQ343" s="51" t="s">
        <v>35</v>
      </c>
      <c r="BR343" s="60" t="s">
        <v>35</v>
      </c>
      <c r="BS343" s="56" t="s">
        <v>35</v>
      </c>
      <c r="BT343" s="56" t="s">
        <v>35</v>
      </c>
      <c r="BU343" s="56" t="s">
        <v>35</v>
      </c>
      <c r="BV343" s="56" t="s">
        <v>35</v>
      </c>
      <c r="BW343" s="56" t="s">
        <v>35</v>
      </c>
      <c r="BX343" s="56" t="s">
        <v>35</v>
      </c>
      <c r="BY343" s="45" t="s">
        <v>35</v>
      </c>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439" customFormat="true" ht="15" customHeight="true" x14ac:dyDescent="0.2">
      <c r="B344" s="438"/>
      <c r="Z344" s="346"/>
      <c r="AA344" s="346"/>
      <c r="AB344" s="346"/>
      <c r="AC344" s="346"/>
      <c r="AD344" s="346"/>
      <c r="AE344" s="346"/>
      <c r="AF344" s="346"/>
      <c r="AG344" s="346"/>
      <c r="AH344" s="346"/>
      <c r="AI344" s="346"/>
      <c r="AJ344" s="346"/>
      <c r="AK344" s="346"/>
      <c r="AL344" s="346"/>
      <c r="AM344" s="346"/>
      <c r="AN344" s="346"/>
      <c r="AO344" s="346"/>
      <c r="AP344" s="346"/>
      <c r="AQ344" s="346"/>
      <c r="AR344" s="346"/>
      <c r="AS344" s="346"/>
      <c r="AT344" s="346"/>
      <c r="AU344" s="346"/>
      <c r="AV344" s="346"/>
      <c r="AW344" s="346"/>
      <c r="AX344" s="346"/>
      <c r="AY344" s="346"/>
      <c r="AZ344" s="346"/>
      <c r="BA344" s="990"/>
      <c r="BB344" s="557" t="s">
        <v>48</v>
      </c>
      <c r="BC344" s="60" t="s">
        <v>35</v>
      </c>
      <c r="BD344" s="56" t="s">
        <v>35</v>
      </c>
      <c r="BE344" s="56" t="s">
        <v>35</v>
      </c>
      <c r="BF344" s="56" t="s">
        <v>35</v>
      </c>
      <c r="BG344" s="51" t="s">
        <v>35</v>
      </c>
      <c r="BH344" s="60" t="s">
        <v>35</v>
      </c>
      <c r="BI344" s="56" t="s">
        <v>35</v>
      </c>
      <c r="BJ344" s="56" t="s">
        <v>35</v>
      </c>
      <c r="BK344" s="56" t="s">
        <v>35</v>
      </c>
      <c r="BL344" s="51" t="s">
        <v>35</v>
      </c>
      <c r="BM344" s="60" t="s">
        <v>35</v>
      </c>
      <c r="BN344" s="56" t="s">
        <v>35</v>
      </c>
      <c r="BO344" s="56" t="s">
        <v>35</v>
      </c>
      <c r="BP344" s="56" t="s">
        <v>35</v>
      </c>
      <c r="BQ344" s="51" t="s">
        <v>35</v>
      </c>
      <c r="BR344" s="60" t="s">
        <v>35</v>
      </c>
      <c r="BS344" s="56" t="s">
        <v>35</v>
      </c>
      <c r="BT344" s="56" t="s">
        <v>35</v>
      </c>
      <c r="BU344" s="56" t="s">
        <v>35</v>
      </c>
      <c r="BV344" s="56" t="s">
        <v>35</v>
      </c>
      <c r="BW344" s="56" t="s">
        <v>35</v>
      </c>
      <c r="BX344" s="56" t="s">
        <v>35</v>
      </c>
      <c r="BY344" s="45" t="s">
        <v>35</v>
      </c>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439" customFormat="true" ht="15" customHeight="true" x14ac:dyDescent="0.2">
      <c r="B345" s="438"/>
      <c r="Z345" s="346"/>
      <c r="AA345" s="346"/>
      <c r="AB345" s="346"/>
      <c r="AC345" s="346"/>
      <c r="AD345" s="346"/>
      <c r="AE345" s="346"/>
      <c r="AF345" s="346"/>
      <c r="AG345" s="346"/>
      <c r="AH345" s="346"/>
      <c r="AI345" s="346"/>
      <c r="AJ345" s="346"/>
      <c r="AK345" s="346"/>
      <c r="AL345" s="346"/>
      <c r="AM345" s="346"/>
      <c r="AN345" s="346"/>
      <c r="AO345" s="346"/>
      <c r="AP345" s="346"/>
      <c r="AQ345" s="346"/>
      <c r="AR345" s="346"/>
      <c r="AS345" s="346"/>
      <c r="AT345" s="346"/>
      <c r="AU345" s="346"/>
      <c r="AV345" s="346"/>
      <c r="AW345" s="346"/>
      <c r="AX345" s="346"/>
      <c r="AY345" s="346"/>
      <c r="AZ345" s="346"/>
      <c r="BA345" s="991" t="s">
        <v>140</v>
      </c>
      <c r="BB345" s="557" t="s">
        <v>49</v>
      </c>
      <c r="BC345" s="60" t="s">
        <v>35</v>
      </c>
      <c r="BD345" s="56" t="s">
        <v>35</v>
      </c>
      <c r="BE345" s="56" t="s">
        <v>35</v>
      </c>
      <c r="BF345" s="56" t="s">
        <v>35</v>
      </c>
      <c r="BG345" s="51" t="s">
        <v>35</v>
      </c>
      <c r="BH345" s="60" t="s">
        <v>35</v>
      </c>
      <c r="BI345" s="56" t="s">
        <v>35</v>
      </c>
      <c r="BJ345" s="56" t="s">
        <v>35</v>
      </c>
      <c r="BK345" s="56" t="s">
        <v>35</v>
      </c>
      <c r="BL345" s="51" t="s">
        <v>35</v>
      </c>
      <c r="BM345" s="60" t="s">
        <v>35</v>
      </c>
      <c r="BN345" s="56" t="s">
        <v>35</v>
      </c>
      <c r="BO345" s="56" t="s">
        <v>35</v>
      </c>
      <c r="BP345" s="56" t="s">
        <v>35</v>
      </c>
      <c r="BQ345" s="51" t="s">
        <v>35</v>
      </c>
      <c r="BR345" s="60" t="s">
        <v>35</v>
      </c>
      <c r="BS345" s="56" t="s">
        <v>35</v>
      </c>
      <c r="BT345" s="56" t="s">
        <v>35</v>
      </c>
      <c r="BU345" s="56" t="s">
        <v>35</v>
      </c>
      <c r="BV345" s="56" t="s">
        <v>35</v>
      </c>
      <c r="BW345" s="56" t="s">
        <v>35</v>
      </c>
      <c r="BX345" s="56" t="s">
        <v>35</v>
      </c>
      <c r="BY345" s="45" t="s">
        <v>35</v>
      </c>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439" customFormat="true" ht="15" customHeight="true" x14ac:dyDescent="0.2">
      <c r="B346" s="438"/>
      <c r="Z346" s="346"/>
      <c r="AA346" s="346"/>
      <c r="AB346" s="346"/>
      <c r="AC346" s="346"/>
      <c r="AD346" s="346"/>
      <c r="AE346" s="346"/>
      <c r="AF346" s="346"/>
      <c r="AG346" s="346"/>
      <c r="AH346" s="346"/>
      <c r="AI346" s="346"/>
      <c r="AJ346" s="346"/>
      <c r="AK346" s="346"/>
      <c r="AL346" s="346"/>
      <c r="AM346" s="346"/>
      <c r="AN346" s="346"/>
      <c r="AO346" s="346"/>
      <c r="AP346" s="346"/>
      <c r="AQ346" s="346"/>
      <c r="AR346" s="346"/>
      <c r="AS346" s="346"/>
      <c r="AT346" s="346"/>
      <c r="AU346" s="346"/>
      <c r="AV346" s="346"/>
      <c r="AW346" s="346"/>
      <c r="AX346" s="346"/>
      <c r="AY346" s="346"/>
      <c r="AZ346" s="346"/>
      <c r="BA346" s="990"/>
      <c r="BB346" s="557" t="s">
        <v>48</v>
      </c>
      <c r="BC346" s="60" t="s">
        <v>35</v>
      </c>
      <c r="BD346" s="56" t="s">
        <v>35</v>
      </c>
      <c r="BE346" s="56" t="s">
        <v>35</v>
      </c>
      <c r="BF346" s="56" t="s">
        <v>35</v>
      </c>
      <c r="BG346" s="51" t="s">
        <v>35</v>
      </c>
      <c r="BH346" s="60" t="s">
        <v>35</v>
      </c>
      <c r="BI346" s="56" t="s">
        <v>35</v>
      </c>
      <c r="BJ346" s="56" t="s">
        <v>35</v>
      </c>
      <c r="BK346" s="56" t="s">
        <v>35</v>
      </c>
      <c r="BL346" s="51" t="s">
        <v>35</v>
      </c>
      <c r="BM346" s="60" t="s">
        <v>35</v>
      </c>
      <c r="BN346" s="56" t="s">
        <v>35</v>
      </c>
      <c r="BO346" s="56" t="s">
        <v>35</v>
      </c>
      <c r="BP346" s="56" t="s">
        <v>35</v>
      </c>
      <c r="BQ346" s="51" t="s">
        <v>35</v>
      </c>
      <c r="BR346" s="60" t="s">
        <v>35</v>
      </c>
      <c r="BS346" s="56" t="s">
        <v>35</v>
      </c>
      <c r="BT346" s="56" t="s">
        <v>35</v>
      </c>
      <c r="BU346" s="56" t="s">
        <v>35</v>
      </c>
      <c r="BV346" s="56" t="s">
        <v>35</v>
      </c>
      <c r="BW346" s="56" t="s">
        <v>35</v>
      </c>
      <c r="BX346" s="56" t="s">
        <v>35</v>
      </c>
      <c r="BY346" s="45" t="s">
        <v>35</v>
      </c>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439" customFormat="true" ht="15" customHeight="true" x14ac:dyDescent="0.2">
      <c r="B347" s="438"/>
      <c r="Z347" s="346"/>
      <c r="AA347" s="346"/>
      <c r="AB347" s="346"/>
      <c r="AC347" s="346"/>
      <c r="AD347" s="346"/>
      <c r="AE347" s="346"/>
      <c r="AF347" s="346"/>
      <c r="AG347" s="346"/>
      <c r="AH347" s="346"/>
      <c r="AI347" s="346"/>
      <c r="AJ347" s="346"/>
      <c r="AK347" s="346"/>
      <c r="AL347" s="346"/>
      <c r="AM347" s="346"/>
      <c r="AN347" s="346"/>
      <c r="AO347" s="346"/>
      <c r="AP347" s="346"/>
      <c r="AQ347" s="346"/>
      <c r="AR347" s="346"/>
      <c r="AS347" s="346"/>
      <c r="AT347" s="346"/>
      <c r="AU347" s="346"/>
      <c r="AV347" s="346"/>
      <c r="AW347" s="346"/>
      <c r="AX347" s="346"/>
      <c r="AY347" s="346"/>
      <c r="AZ347" s="346"/>
      <c r="BA347" s="991" t="s">
        <v>141</v>
      </c>
      <c r="BB347" s="557" t="s">
        <v>49</v>
      </c>
      <c r="BC347" s="60" t="s">
        <v>35</v>
      </c>
      <c r="BD347" s="56" t="s">
        <v>35</v>
      </c>
      <c r="BE347" s="56" t="s">
        <v>35</v>
      </c>
      <c r="BF347" s="56" t="s">
        <v>35</v>
      </c>
      <c r="BG347" s="51" t="s">
        <v>35</v>
      </c>
      <c r="BH347" s="60" t="s">
        <v>35</v>
      </c>
      <c r="BI347" s="56" t="s">
        <v>35</v>
      </c>
      <c r="BJ347" s="56" t="s">
        <v>35</v>
      </c>
      <c r="BK347" s="56" t="s">
        <v>35</v>
      </c>
      <c r="BL347" s="51" t="s">
        <v>35</v>
      </c>
      <c r="BM347" s="60" t="s">
        <v>35</v>
      </c>
      <c r="BN347" s="56" t="s">
        <v>35</v>
      </c>
      <c r="BO347" s="56" t="s">
        <v>35</v>
      </c>
      <c r="BP347" s="56" t="s">
        <v>35</v>
      </c>
      <c r="BQ347" s="51" t="s">
        <v>35</v>
      </c>
      <c r="BR347" s="60" t="s">
        <v>35</v>
      </c>
      <c r="BS347" s="56" t="s">
        <v>35</v>
      </c>
      <c r="BT347" s="56" t="s">
        <v>35</v>
      </c>
      <c r="BU347" s="56" t="s">
        <v>35</v>
      </c>
      <c r="BV347" s="56" t="s">
        <v>35</v>
      </c>
      <c r="BW347" s="56" t="s">
        <v>35</v>
      </c>
      <c r="BX347" s="56" t="s">
        <v>35</v>
      </c>
      <c r="BY347" s="45" t="s">
        <v>35</v>
      </c>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439" customFormat="true" ht="15" customHeight="true" x14ac:dyDescent="0.2">
      <c r="B348" s="438"/>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990"/>
      <c r="BB348" s="557" t="s">
        <v>48</v>
      </c>
      <c r="BC348" s="60" t="s">
        <v>35</v>
      </c>
      <c r="BD348" s="56" t="s">
        <v>35</v>
      </c>
      <c r="BE348" s="56" t="s">
        <v>35</v>
      </c>
      <c r="BF348" s="56" t="s">
        <v>35</v>
      </c>
      <c r="BG348" s="51" t="s">
        <v>35</v>
      </c>
      <c r="BH348" s="60" t="s">
        <v>35</v>
      </c>
      <c r="BI348" s="56" t="s">
        <v>35</v>
      </c>
      <c r="BJ348" s="56" t="s">
        <v>35</v>
      </c>
      <c r="BK348" s="56" t="s">
        <v>35</v>
      </c>
      <c r="BL348" s="51" t="s">
        <v>35</v>
      </c>
      <c r="BM348" s="60" t="s">
        <v>35</v>
      </c>
      <c r="BN348" s="56" t="s">
        <v>35</v>
      </c>
      <c r="BO348" s="56" t="s">
        <v>35</v>
      </c>
      <c r="BP348" s="56" t="s">
        <v>35</v>
      </c>
      <c r="BQ348" s="51" t="s">
        <v>35</v>
      </c>
      <c r="BR348" s="60" t="s">
        <v>35</v>
      </c>
      <c r="BS348" s="56" t="s">
        <v>35</v>
      </c>
      <c r="BT348" s="56" t="s">
        <v>35</v>
      </c>
      <c r="BU348" s="56" t="s">
        <v>35</v>
      </c>
      <c r="BV348" s="56" t="s">
        <v>35</v>
      </c>
      <c r="BW348" s="56" t="s">
        <v>35</v>
      </c>
      <c r="BX348" s="56" t="s">
        <v>35</v>
      </c>
      <c r="BY348" s="45" t="s">
        <v>35</v>
      </c>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439" customFormat="true" ht="15" customHeight="true" x14ac:dyDescent="0.2">
      <c r="B349" s="438"/>
      <c r="Z349" s="346"/>
      <c r="AA349" s="346"/>
      <c r="AB349" s="346"/>
      <c r="AC349" s="346"/>
      <c r="AD349" s="346"/>
      <c r="AE349" s="346"/>
      <c r="AF349" s="346"/>
      <c r="AG349" s="346"/>
      <c r="AH349" s="346"/>
      <c r="AI349" s="346"/>
      <c r="AJ349" s="346"/>
      <c r="AK349" s="346"/>
      <c r="AL349" s="346"/>
      <c r="AM349" s="346"/>
      <c r="AN349" s="346"/>
      <c r="AO349" s="346"/>
      <c r="AP349" s="346"/>
      <c r="AQ349" s="346"/>
      <c r="AR349" s="346"/>
      <c r="AS349" s="346"/>
      <c r="AT349" s="346"/>
      <c r="AU349" s="346"/>
      <c r="AV349" s="346"/>
      <c r="AW349" s="346"/>
      <c r="AX349" s="346"/>
      <c r="AY349" s="346"/>
      <c r="AZ349" s="346"/>
      <c r="BA349" s="991" t="s">
        <v>142</v>
      </c>
      <c r="BB349" s="557" t="s">
        <v>49</v>
      </c>
      <c r="BC349" s="60" t="s">
        <v>35</v>
      </c>
      <c r="BD349" s="56" t="s">
        <v>35</v>
      </c>
      <c r="BE349" s="56" t="s">
        <v>35</v>
      </c>
      <c r="BF349" s="56" t="s">
        <v>35</v>
      </c>
      <c r="BG349" s="51" t="s">
        <v>35</v>
      </c>
      <c r="BH349" s="60" t="s">
        <v>35</v>
      </c>
      <c r="BI349" s="56" t="s">
        <v>35</v>
      </c>
      <c r="BJ349" s="56" t="s">
        <v>35</v>
      </c>
      <c r="BK349" s="56" t="s">
        <v>35</v>
      </c>
      <c r="BL349" s="51" t="s">
        <v>35</v>
      </c>
      <c r="BM349" s="60" t="s">
        <v>35</v>
      </c>
      <c r="BN349" s="56" t="s">
        <v>35</v>
      </c>
      <c r="BO349" s="56" t="s">
        <v>35</v>
      </c>
      <c r="BP349" s="56" t="s">
        <v>35</v>
      </c>
      <c r="BQ349" s="51" t="s">
        <v>35</v>
      </c>
      <c r="BR349" s="60" t="s">
        <v>35</v>
      </c>
      <c r="BS349" s="56" t="s">
        <v>35</v>
      </c>
      <c r="BT349" s="56" t="s">
        <v>35</v>
      </c>
      <c r="BU349" s="56" t="s">
        <v>35</v>
      </c>
      <c r="BV349" s="56" t="s">
        <v>35</v>
      </c>
      <c r="BW349" s="56" t="s">
        <v>35</v>
      </c>
      <c r="BX349" s="56" t="s">
        <v>35</v>
      </c>
      <c r="BY349" s="45" t="s">
        <v>35</v>
      </c>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439" customFormat="true" ht="15" customHeight="true" x14ac:dyDescent="0.2">
      <c r="B350" s="438"/>
      <c r="Z350" s="346"/>
      <c r="AA350" s="346"/>
      <c r="AB350" s="346"/>
      <c r="AC350" s="346"/>
      <c r="AD350" s="346"/>
      <c r="AE350" s="346"/>
      <c r="AF350" s="346"/>
      <c r="AG350" s="346"/>
      <c r="AH350" s="346"/>
      <c r="AI350" s="346"/>
      <c r="AJ350" s="346"/>
      <c r="AK350" s="346"/>
      <c r="AL350" s="346"/>
      <c r="AM350" s="346"/>
      <c r="AN350" s="346"/>
      <c r="AO350" s="346"/>
      <c r="AP350" s="346"/>
      <c r="AQ350" s="346"/>
      <c r="AR350" s="346"/>
      <c r="AS350" s="346"/>
      <c r="AT350" s="346"/>
      <c r="AU350" s="346"/>
      <c r="AV350" s="346"/>
      <c r="AW350" s="346"/>
      <c r="AX350" s="346"/>
      <c r="AY350" s="346"/>
      <c r="AZ350" s="346"/>
      <c r="BA350" s="990"/>
      <c r="BB350" s="557" t="s">
        <v>48</v>
      </c>
      <c r="BC350" s="60" t="s">
        <v>35</v>
      </c>
      <c r="BD350" s="56" t="s">
        <v>35</v>
      </c>
      <c r="BE350" s="56" t="s">
        <v>35</v>
      </c>
      <c r="BF350" s="56" t="s">
        <v>35</v>
      </c>
      <c r="BG350" s="51" t="s">
        <v>35</v>
      </c>
      <c r="BH350" s="60" t="s">
        <v>35</v>
      </c>
      <c r="BI350" s="56" t="s">
        <v>35</v>
      </c>
      <c r="BJ350" s="56" t="s">
        <v>35</v>
      </c>
      <c r="BK350" s="56" t="s">
        <v>35</v>
      </c>
      <c r="BL350" s="51" t="s">
        <v>35</v>
      </c>
      <c r="BM350" s="60" t="s">
        <v>35</v>
      </c>
      <c r="BN350" s="56" t="s">
        <v>35</v>
      </c>
      <c r="BO350" s="56" t="s">
        <v>35</v>
      </c>
      <c r="BP350" s="56" t="s">
        <v>35</v>
      </c>
      <c r="BQ350" s="51" t="s">
        <v>35</v>
      </c>
      <c r="BR350" s="60" t="s">
        <v>35</v>
      </c>
      <c r="BS350" s="56" t="s">
        <v>35</v>
      </c>
      <c r="BT350" s="56" t="s">
        <v>35</v>
      </c>
      <c r="BU350" s="56" t="s">
        <v>35</v>
      </c>
      <c r="BV350" s="56" t="s">
        <v>35</v>
      </c>
      <c r="BW350" s="56" t="s">
        <v>35</v>
      </c>
      <c r="BX350" s="56" t="s">
        <v>35</v>
      </c>
      <c r="BY350" s="45" t="s">
        <v>35</v>
      </c>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439" customFormat="true" ht="15" customHeight="true" x14ac:dyDescent="0.2">
      <c r="B351" s="438"/>
      <c r="Z351" s="346"/>
      <c r="AA351" s="346"/>
      <c r="AB351" s="346"/>
      <c r="AC351" s="346"/>
      <c r="AD351" s="346"/>
      <c r="AE351" s="346"/>
      <c r="AF351" s="346"/>
      <c r="AG351" s="346"/>
      <c r="AH351" s="346"/>
      <c r="AI351" s="346"/>
      <c r="AJ351" s="346"/>
      <c r="AK351" s="346"/>
      <c r="AL351" s="346"/>
      <c r="AM351" s="346"/>
      <c r="AN351" s="346"/>
      <c r="AO351" s="346"/>
      <c r="AP351" s="346"/>
      <c r="AQ351" s="346"/>
      <c r="AR351" s="346"/>
      <c r="AS351" s="346"/>
      <c r="AT351" s="346"/>
      <c r="AU351" s="346"/>
      <c r="AV351" s="346"/>
      <c r="AW351" s="346"/>
      <c r="AX351" s="346"/>
      <c r="AY351" s="346"/>
      <c r="AZ351" s="346"/>
      <c r="BA351" s="991" t="s">
        <v>143</v>
      </c>
      <c r="BB351" s="557" t="s">
        <v>49</v>
      </c>
      <c r="BC351" s="60" t="s">
        <v>35</v>
      </c>
      <c r="BD351" s="56" t="s">
        <v>35</v>
      </c>
      <c r="BE351" s="56" t="s">
        <v>35</v>
      </c>
      <c r="BF351" s="56" t="s">
        <v>35</v>
      </c>
      <c r="BG351" s="51" t="s">
        <v>35</v>
      </c>
      <c r="BH351" s="60" t="s">
        <v>35</v>
      </c>
      <c r="BI351" s="56" t="s">
        <v>35</v>
      </c>
      <c r="BJ351" s="56" t="s">
        <v>35</v>
      </c>
      <c r="BK351" s="56" t="s">
        <v>35</v>
      </c>
      <c r="BL351" s="51" t="s">
        <v>35</v>
      </c>
      <c r="BM351" s="60" t="s">
        <v>35</v>
      </c>
      <c r="BN351" s="56" t="s">
        <v>35</v>
      </c>
      <c r="BO351" s="56" t="s">
        <v>35</v>
      </c>
      <c r="BP351" s="56" t="s">
        <v>35</v>
      </c>
      <c r="BQ351" s="51" t="s">
        <v>35</v>
      </c>
      <c r="BR351" s="60" t="s">
        <v>35</v>
      </c>
      <c r="BS351" s="56" t="s">
        <v>35</v>
      </c>
      <c r="BT351" s="56" t="s">
        <v>35</v>
      </c>
      <c r="BU351" s="56" t="s">
        <v>35</v>
      </c>
      <c r="BV351" s="56" t="s">
        <v>35</v>
      </c>
      <c r="BW351" s="56" t="s">
        <v>35</v>
      </c>
      <c r="BX351" s="56" t="s">
        <v>35</v>
      </c>
      <c r="BY351" s="45" t="s">
        <v>35</v>
      </c>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439" customFormat="true" ht="15" customHeight="true" x14ac:dyDescent="0.2">
      <c r="B352" s="438"/>
      <c r="Z352" s="346"/>
      <c r="AA352" s="346"/>
      <c r="AB352" s="346"/>
      <c r="AC352" s="346"/>
      <c r="AD352" s="346"/>
      <c r="AE352" s="346"/>
      <c r="AF352" s="346"/>
      <c r="AG352" s="346"/>
      <c r="AH352" s="346"/>
      <c r="AI352" s="346"/>
      <c r="AJ352" s="346"/>
      <c r="AK352" s="346"/>
      <c r="AL352" s="346"/>
      <c r="AM352" s="346"/>
      <c r="AN352" s="346"/>
      <c r="AO352" s="346"/>
      <c r="AP352" s="346"/>
      <c r="AQ352" s="346"/>
      <c r="AR352" s="346"/>
      <c r="AS352" s="346"/>
      <c r="AT352" s="346"/>
      <c r="AU352" s="346"/>
      <c r="AV352" s="346"/>
      <c r="AW352" s="346"/>
      <c r="AX352" s="346"/>
      <c r="AY352" s="346"/>
      <c r="AZ352" s="346"/>
      <c r="BA352" s="990"/>
      <c r="BB352" s="557" t="s">
        <v>48</v>
      </c>
      <c r="BC352" s="60" t="s">
        <v>35</v>
      </c>
      <c r="BD352" s="56" t="s">
        <v>35</v>
      </c>
      <c r="BE352" s="56" t="s">
        <v>35</v>
      </c>
      <c r="BF352" s="56" t="s">
        <v>35</v>
      </c>
      <c r="BG352" s="51" t="s">
        <v>35</v>
      </c>
      <c r="BH352" s="60" t="s">
        <v>35</v>
      </c>
      <c r="BI352" s="56" t="s">
        <v>35</v>
      </c>
      <c r="BJ352" s="56" t="s">
        <v>35</v>
      </c>
      <c r="BK352" s="56" t="s">
        <v>35</v>
      </c>
      <c r="BL352" s="51" t="s">
        <v>35</v>
      </c>
      <c r="BM352" s="60" t="s">
        <v>35</v>
      </c>
      <c r="BN352" s="56" t="s">
        <v>35</v>
      </c>
      <c r="BO352" s="56" t="s">
        <v>35</v>
      </c>
      <c r="BP352" s="56" t="s">
        <v>35</v>
      </c>
      <c r="BQ352" s="51" t="s">
        <v>35</v>
      </c>
      <c r="BR352" s="60" t="s">
        <v>35</v>
      </c>
      <c r="BS352" s="56" t="s">
        <v>35</v>
      </c>
      <c r="BT352" s="56" t="s">
        <v>35</v>
      </c>
      <c r="BU352" s="56" t="s">
        <v>35</v>
      </c>
      <c r="BV352" s="56" t="s">
        <v>35</v>
      </c>
      <c r="BW352" s="56" t="s">
        <v>35</v>
      </c>
      <c r="BX352" s="56" t="s">
        <v>35</v>
      </c>
      <c r="BY352" s="45" t="s">
        <v>35</v>
      </c>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439" customFormat="true" ht="15" customHeight="true" x14ac:dyDescent="0.2">
      <c r="B353" s="438"/>
      <c r="Z353" s="346"/>
      <c r="AA353" s="346"/>
      <c r="AB353" s="346"/>
      <c r="AC353" s="346"/>
      <c r="AD353" s="346"/>
      <c r="AE353" s="346"/>
      <c r="AF353" s="346"/>
      <c r="AG353" s="346"/>
      <c r="AH353" s="346"/>
      <c r="AI353" s="346"/>
      <c r="AJ353" s="346"/>
      <c r="AK353" s="346"/>
      <c r="AL353" s="346"/>
      <c r="AM353" s="346"/>
      <c r="AN353" s="346"/>
      <c r="AO353" s="346"/>
      <c r="AP353" s="346"/>
      <c r="AQ353" s="346"/>
      <c r="AR353" s="346"/>
      <c r="AS353" s="346"/>
      <c r="AT353" s="346"/>
      <c r="AU353" s="346"/>
      <c r="AV353" s="346"/>
      <c r="AW353" s="346"/>
      <c r="AX353" s="346"/>
      <c r="AY353" s="346"/>
      <c r="AZ353" s="346"/>
      <c r="BA353" s="991" t="s">
        <v>138</v>
      </c>
      <c r="BB353" s="557" t="s">
        <v>49</v>
      </c>
      <c r="BC353" s="60" t="s">
        <v>35</v>
      </c>
      <c r="BD353" s="56" t="s">
        <v>35</v>
      </c>
      <c r="BE353" s="56" t="s">
        <v>35</v>
      </c>
      <c r="BF353" s="56" t="s">
        <v>35</v>
      </c>
      <c r="BG353" s="51" t="s">
        <v>35</v>
      </c>
      <c r="BH353" s="60" t="s">
        <v>35</v>
      </c>
      <c r="BI353" s="56" t="s">
        <v>35</v>
      </c>
      <c r="BJ353" s="56" t="s">
        <v>35</v>
      </c>
      <c r="BK353" s="56" t="s">
        <v>35</v>
      </c>
      <c r="BL353" s="51" t="s">
        <v>35</v>
      </c>
      <c r="BM353" s="60" t="s">
        <v>35</v>
      </c>
      <c r="BN353" s="56" t="s">
        <v>35</v>
      </c>
      <c r="BO353" s="56" t="s">
        <v>35</v>
      </c>
      <c r="BP353" s="56" t="s">
        <v>35</v>
      </c>
      <c r="BQ353" s="51" t="s">
        <v>35</v>
      </c>
      <c r="BR353" s="60" t="s">
        <v>35</v>
      </c>
      <c r="BS353" s="56" t="s">
        <v>35</v>
      </c>
      <c r="BT353" s="56" t="s">
        <v>35</v>
      </c>
      <c r="BU353" s="56" t="s">
        <v>35</v>
      </c>
      <c r="BV353" s="56" t="s">
        <v>35</v>
      </c>
      <c r="BW353" s="56" t="s">
        <v>35</v>
      </c>
      <c r="BX353" s="56" t="s">
        <v>35</v>
      </c>
      <c r="BY353" s="45" t="s">
        <v>35</v>
      </c>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439" customFormat="true" ht="15" customHeight="true" x14ac:dyDescent="0.2">
      <c r="B354" s="438"/>
      <c r="Z354" s="346"/>
      <c r="AA354" s="346"/>
      <c r="AB354" s="346"/>
      <c r="AC354" s="346"/>
      <c r="AD354" s="346"/>
      <c r="AE354" s="346"/>
      <c r="AF354" s="346"/>
      <c r="AG354" s="346"/>
      <c r="AH354" s="346"/>
      <c r="AI354" s="346"/>
      <c r="AJ354" s="346"/>
      <c r="AK354" s="346"/>
      <c r="AL354" s="346"/>
      <c r="AM354" s="346"/>
      <c r="AN354" s="346"/>
      <c r="AO354" s="346"/>
      <c r="AP354" s="346"/>
      <c r="AQ354" s="346"/>
      <c r="AR354" s="346"/>
      <c r="AS354" s="346"/>
      <c r="AT354" s="346"/>
      <c r="AU354" s="346"/>
      <c r="AV354" s="346"/>
      <c r="AW354" s="346"/>
      <c r="AX354" s="346"/>
      <c r="AY354" s="346"/>
      <c r="AZ354" s="346"/>
      <c r="BA354" s="994"/>
      <c r="BB354" s="560" t="s">
        <v>48</v>
      </c>
      <c r="BC354" s="59" t="s">
        <v>35</v>
      </c>
      <c r="BD354" s="55" t="s">
        <v>35</v>
      </c>
      <c r="BE354" s="55" t="s">
        <v>35</v>
      </c>
      <c r="BF354" s="55" t="s">
        <v>35</v>
      </c>
      <c r="BG354" s="50" t="s">
        <v>35</v>
      </c>
      <c r="BH354" s="59" t="s">
        <v>35</v>
      </c>
      <c r="BI354" s="55" t="s">
        <v>35</v>
      </c>
      <c r="BJ354" s="55" t="s">
        <v>35</v>
      </c>
      <c r="BK354" s="55" t="s">
        <v>35</v>
      </c>
      <c r="BL354" s="50" t="s">
        <v>35</v>
      </c>
      <c r="BM354" s="59" t="s">
        <v>35</v>
      </c>
      <c r="BN354" s="55" t="s">
        <v>35</v>
      </c>
      <c r="BO354" s="55" t="s">
        <v>35</v>
      </c>
      <c r="BP354" s="55" t="s">
        <v>35</v>
      </c>
      <c r="BQ354" s="50" t="s">
        <v>35</v>
      </c>
      <c r="BR354" s="59" t="s">
        <v>35</v>
      </c>
      <c r="BS354" s="55" t="s">
        <v>35</v>
      </c>
      <c r="BT354" s="55" t="s">
        <v>35</v>
      </c>
      <c r="BU354" s="55" t="s">
        <v>35</v>
      </c>
      <c r="BV354" s="55" t="s">
        <v>35</v>
      </c>
      <c r="BW354" s="55" t="s">
        <v>35</v>
      </c>
      <c r="BX354" s="55" t="s">
        <v>35</v>
      </c>
      <c r="BY354" s="44" t="s">
        <v>35</v>
      </c>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439" customFormat="true" ht="15" customHeight="true" x14ac:dyDescent="0.2">
      <c r="B355" s="438"/>
      <c r="Z355" s="346"/>
      <c r="AA355" s="346"/>
      <c r="AB355" s="346"/>
      <c r="AC355" s="346"/>
      <c r="AD355" s="346"/>
      <c r="AE355" s="346"/>
      <c r="AF355" s="346"/>
      <c r="AG355" s="346"/>
      <c r="AH355" s="346"/>
      <c r="AI355" s="346"/>
      <c r="AJ355" s="346"/>
      <c r="AK355" s="346"/>
      <c r="AL355" s="346"/>
      <c r="AM355" s="346"/>
      <c r="AN355" s="346"/>
      <c r="AO355" s="346"/>
      <c r="AP355" s="346"/>
      <c r="AQ355" s="346"/>
      <c r="AR355" s="346"/>
      <c r="AS355" s="346"/>
      <c r="AT355" s="346"/>
      <c r="AU355" s="346"/>
      <c r="AV355" s="346"/>
      <c r="AW355" s="346"/>
      <c r="AX355" s="346"/>
      <c r="AY355" s="346"/>
      <c r="AZ355" s="346"/>
      <c r="BA355" s="367"/>
      <c r="BB355" s="322"/>
      <c r="BC355" s="410"/>
      <c r="BD355" s="410"/>
      <c r="BE355" s="410"/>
      <c r="BF355" s="410"/>
      <c r="BG355" s="410"/>
      <c r="BH355" s="410"/>
      <c r="BI355" s="410"/>
      <c r="BJ355" s="410"/>
      <c r="BK355" s="410"/>
      <c r="BL355" s="410"/>
      <c r="BM355" s="410"/>
      <c r="BN355" s="410"/>
      <c r="BO355" s="410"/>
      <c r="BP355" s="410"/>
      <c r="BQ355" s="410"/>
      <c r="BR355" s="410"/>
      <c r="BS355" s="410"/>
      <c r="BT355" s="410"/>
      <c r="BU355" s="410"/>
      <c r="BV355" s="410"/>
      <c r="BW355" s="410"/>
      <c r="BX355" s="410"/>
      <c r="BY355" s="410"/>
      <c r="BZ355" s="411"/>
      <c r="CA355" s="411"/>
      <c r="CB355" s="411"/>
      <c r="CC355" s="411"/>
      <c r="CD355" s="411"/>
      <c r="CE355" s="411"/>
      <c r="CF355" s="411"/>
      <c r="CG355" s="411"/>
      <c r="CH355" s="411"/>
      <c r="CI355" s="411"/>
      <c r="CJ355" s="411"/>
      <c r="CK355" s="411"/>
      <c r="CL355" s="411"/>
      <c r="CM355" s="411"/>
      <c r="CN355" s="411"/>
      <c r="CO355" s="411"/>
      <c r="CP355" s="411"/>
      <c r="CQ355" s="411"/>
      <c r="CR355" s="411"/>
      <c r="CS355" s="411"/>
      <c r="CT355" s="411"/>
      <c r="CU355" s="411"/>
      <c r="CV355" s="411"/>
      <c r="CW355" s="411"/>
      <c r="CX355" s="411"/>
      <c r="CY355" s="411"/>
      <c r="CZ355" s="411"/>
    </row>
    <row r="356" s="439" customFormat="true" ht="15" customHeight="true" x14ac:dyDescent="0.2">
      <c r="B356" s="438"/>
      <c r="Z356" s="346"/>
      <c r="AA356" s="346"/>
      <c r="AB356" s="346"/>
      <c r="AC356" s="346"/>
      <c r="AD356" s="346"/>
      <c r="AE356" s="346"/>
      <c r="AF356" s="346"/>
      <c r="AG356" s="346"/>
      <c r="AH356" s="346"/>
      <c r="AI356" s="346"/>
      <c r="AJ356" s="346"/>
      <c r="AK356" s="346"/>
      <c r="AL356" s="346"/>
      <c r="AM356" s="346"/>
      <c r="AN356" s="346"/>
      <c r="AO356" s="346"/>
      <c r="AP356" s="346"/>
      <c r="AQ356" s="346"/>
      <c r="AR356" s="346"/>
      <c r="AS356" s="346"/>
      <c r="AT356" s="346"/>
      <c r="AU356" s="346"/>
      <c r="AV356" s="346"/>
      <c r="AW356" s="346"/>
      <c r="AX356" s="346"/>
      <c r="AY356" s="346"/>
      <c r="AZ356" s="346"/>
      <c r="BA356" s="367"/>
      <c r="BB356" s="322"/>
      <c r="BC356" s="367"/>
      <c r="BD356" s="367"/>
      <c r="BE356" s="367"/>
      <c r="BF356" s="367"/>
      <c r="BG356" s="367"/>
      <c r="BH356" s="367"/>
      <c r="BI356" s="367"/>
      <c r="BJ356" s="367"/>
      <c r="BK356" s="367"/>
      <c r="BL356" s="367"/>
      <c r="BM356" s="367"/>
      <c r="BN356" s="367"/>
      <c r="BO356" s="367"/>
      <c r="BP356" s="367"/>
      <c r="BQ356" s="367"/>
      <c r="BR356" s="367"/>
      <c r="BS356" s="367"/>
      <c r="BT356" s="367"/>
      <c r="BU356" s="367"/>
      <c r="BV356" s="367"/>
      <c r="BW356" s="367"/>
      <c r="BX356" s="367"/>
      <c r="BY356" s="367"/>
      <c r="BZ356" s="346"/>
      <c r="CA356" s="346"/>
      <c r="CB356" s="346"/>
      <c r="CC356" s="346"/>
      <c r="CD356" s="346"/>
      <c r="CE356" s="346"/>
      <c r="CF356" s="346"/>
      <c r="CG356" s="346"/>
      <c r="CH356" s="346"/>
      <c r="CI356" s="346"/>
      <c r="CJ356" s="346"/>
      <c r="CK356" s="346"/>
      <c r="CL356" s="346"/>
      <c r="CM356" s="346"/>
      <c r="CN356" s="346"/>
      <c r="CO356" s="346"/>
      <c r="CP356" s="346"/>
      <c r="CQ356" s="346"/>
      <c r="CR356" s="346"/>
      <c r="CS356" s="346"/>
      <c r="CT356" s="346"/>
      <c r="CU356" s="346"/>
      <c r="CV356" s="346"/>
      <c r="CW356" s="346"/>
      <c r="CX356" s="346"/>
      <c r="CY356" s="346"/>
      <c r="CZ356" s="346"/>
    </row>
    <row r="357" s="318" customFormat="true" ht="15" customHeight="true" x14ac:dyDescent="0.2">
      <c r="B357" s="320"/>
      <c r="Z357" s="346"/>
      <c r="AA357" s="346"/>
      <c r="AB357" s="346"/>
      <c r="AC357" s="346"/>
      <c r="AD357" s="346"/>
      <c r="AE357" s="346"/>
      <c r="AF357" s="346"/>
      <c r="AG357" s="346"/>
      <c r="AH357" s="346"/>
      <c r="AI357" s="346"/>
      <c r="AJ357" s="346"/>
      <c r="AK357" s="346"/>
      <c r="AL357" s="346"/>
      <c r="AM357" s="346"/>
      <c r="AN357" s="346"/>
      <c r="AO357" s="346"/>
      <c r="AP357" s="346"/>
      <c r="AQ357" s="346"/>
      <c r="AR357" s="346"/>
      <c r="AS357" s="346"/>
      <c r="AT357" s="346"/>
      <c r="AU357" s="346"/>
      <c r="AV357" s="346"/>
      <c r="AW357" s="346"/>
      <c r="AX357" s="346"/>
      <c r="AY357" s="346"/>
      <c r="AZ357" s="346"/>
      <c r="BA357" s="367"/>
      <c r="BB357" s="322"/>
      <c r="BC357" s="367"/>
      <c r="BD357" s="367"/>
      <c r="BE357" s="367"/>
      <c r="BF357" s="367"/>
      <c r="BG357" s="367"/>
      <c r="BH357" s="367"/>
      <c r="BI357" s="367"/>
      <c r="BJ357" s="367"/>
      <c r="BK357" s="367"/>
      <c r="BL357" s="367"/>
      <c r="BM357" s="367"/>
      <c r="BN357" s="367"/>
      <c r="BO357" s="367"/>
      <c r="BP357" s="367"/>
      <c r="BQ357" s="367"/>
      <c r="BR357" s="367"/>
      <c r="BS357" s="367"/>
      <c r="BT357" s="367"/>
      <c r="BU357" s="367"/>
      <c r="BV357" s="367"/>
      <c r="BW357" s="367"/>
      <c r="BX357" s="367"/>
      <c r="BY357" s="367"/>
      <c r="BZ357" s="346"/>
      <c r="CA357" s="346"/>
      <c r="CB357" s="346"/>
      <c r="CC357" s="346"/>
      <c r="CD357" s="346"/>
      <c r="CE357" s="346"/>
      <c r="CF357" s="346"/>
      <c r="CG357" s="346"/>
      <c r="CH357" s="346"/>
      <c r="CI357" s="346"/>
      <c r="CJ357" s="346"/>
      <c r="CK357" s="346"/>
      <c r="CL357" s="346"/>
      <c r="CM357" s="346"/>
      <c r="CN357" s="346"/>
      <c r="CO357" s="346"/>
      <c r="CP357" s="346"/>
      <c r="CQ357" s="346"/>
      <c r="CR357" s="346"/>
      <c r="CS357" s="346"/>
      <c r="CT357" s="346"/>
      <c r="CU357" s="346"/>
      <c r="CV357" s="346"/>
      <c r="CW357" s="346"/>
      <c r="CX357" s="346"/>
      <c r="CY357" s="346"/>
      <c r="CZ357" s="346"/>
    </row>
    <row r="358" s="318" customFormat="true" ht="15" customHeight="true" x14ac:dyDescent="0.2">
      <c r="B358" s="320"/>
      <c r="Z358" s="346"/>
      <c r="AA358" s="346"/>
      <c r="AB358" s="346"/>
      <c r="AC358" s="346"/>
      <c r="AD358" s="346"/>
      <c r="AE358" s="346"/>
      <c r="AF358" s="346"/>
      <c r="AG358" s="346"/>
      <c r="AH358" s="346"/>
      <c r="AI358" s="346"/>
      <c r="AJ358" s="346"/>
      <c r="AK358" s="346"/>
      <c r="AL358" s="346"/>
      <c r="AM358" s="346"/>
      <c r="AN358" s="346"/>
      <c r="AO358" s="346"/>
      <c r="AP358" s="346"/>
      <c r="AQ358" s="346"/>
      <c r="AR358" s="346"/>
      <c r="AS358" s="346"/>
      <c r="AT358" s="346"/>
      <c r="AU358" s="346"/>
      <c r="AV358" s="346"/>
      <c r="AW358" s="346"/>
      <c r="AX358" s="346"/>
      <c r="AY358" s="346"/>
      <c r="AZ358" s="346"/>
      <c r="BA358" s="367"/>
      <c r="BB358" s="322"/>
      <c r="BC358" s="367"/>
      <c r="BD358" s="367"/>
      <c r="BE358" s="367"/>
      <c r="BF358" s="367"/>
      <c r="BG358" s="367"/>
      <c r="BH358" s="367"/>
      <c r="BI358" s="367"/>
      <c r="BJ358" s="367"/>
      <c r="BK358" s="367"/>
      <c r="BL358" s="367"/>
      <c r="BM358" s="367"/>
      <c r="BN358" s="367"/>
      <c r="BO358" s="367"/>
      <c r="BP358" s="367"/>
      <c r="BQ358" s="367"/>
      <c r="BR358" s="367"/>
      <c r="BS358" s="367"/>
      <c r="BT358" s="367"/>
      <c r="BU358" s="367"/>
      <c r="BV358" s="367"/>
      <c r="BW358" s="367"/>
      <c r="BX358" s="367"/>
      <c r="BY358" s="367"/>
      <c r="BZ358" s="346"/>
      <c r="CA358" s="346"/>
      <c r="CB358" s="346"/>
      <c r="CC358" s="346"/>
      <c r="CD358" s="346"/>
      <c r="CE358" s="346"/>
      <c r="CF358" s="346"/>
      <c r="CG358" s="346"/>
      <c r="CH358" s="346"/>
      <c r="CI358" s="346"/>
      <c r="CJ358" s="346"/>
      <c r="CK358" s="346"/>
      <c r="CL358" s="346"/>
      <c r="CM358" s="346"/>
      <c r="CN358" s="346"/>
      <c r="CO358" s="346"/>
      <c r="CP358" s="346"/>
      <c r="CQ358" s="346"/>
      <c r="CR358" s="346"/>
      <c r="CS358" s="346"/>
      <c r="CT358" s="346"/>
      <c r="CU358" s="346"/>
      <c r="CV358" s="346"/>
      <c r="CW358" s="346"/>
      <c r="CX358" s="346"/>
      <c r="CY358" s="346"/>
      <c r="CZ358" s="346"/>
    </row>
    <row r="359" s="318" customFormat="true" ht="15" customHeight="true" x14ac:dyDescent="0.2">
      <c r="B359" s="320"/>
      <c r="Z359" s="346"/>
      <c r="AA359" s="346"/>
      <c r="AB359" s="346"/>
      <c r="AC359" s="346"/>
      <c r="AD359" s="346"/>
      <c r="AE359" s="346"/>
      <c r="AF359" s="346"/>
      <c r="AG359" s="346"/>
      <c r="AH359" s="346"/>
      <c r="AI359" s="346"/>
      <c r="AJ359" s="346"/>
      <c r="AK359" s="346"/>
      <c r="AL359" s="346"/>
      <c r="AM359" s="346"/>
      <c r="AN359" s="346"/>
      <c r="AO359" s="346"/>
      <c r="AP359" s="346"/>
      <c r="AQ359" s="346"/>
      <c r="AR359" s="346"/>
      <c r="AS359" s="346"/>
      <c r="AT359" s="346"/>
      <c r="AU359" s="346"/>
      <c r="AV359" s="346"/>
      <c r="AW359" s="346"/>
      <c r="AX359" s="346"/>
      <c r="AY359" s="346"/>
      <c r="AZ359" s="346"/>
      <c r="BA359" s="367"/>
      <c r="BB359" s="322"/>
      <c r="BC359" s="367"/>
      <c r="BD359" s="367"/>
      <c r="BE359" s="367"/>
      <c r="BF359" s="367"/>
      <c r="BG359" s="367"/>
      <c r="BH359" s="367"/>
      <c r="BI359" s="367"/>
      <c r="BJ359" s="367"/>
      <c r="BK359" s="367"/>
      <c r="BL359" s="367"/>
      <c r="BM359" s="367"/>
      <c r="BN359" s="367"/>
      <c r="BO359" s="367"/>
      <c r="BP359" s="367"/>
      <c r="BQ359" s="367"/>
      <c r="BR359" s="367"/>
      <c r="BS359" s="367"/>
      <c r="BT359" s="367"/>
      <c r="BU359" s="367"/>
      <c r="BV359" s="367"/>
      <c r="BW359" s="367"/>
      <c r="BX359" s="367"/>
      <c r="BY359" s="367"/>
      <c r="BZ359" s="346"/>
      <c r="CA359" s="346"/>
      <c r="CB359" s="346"/>
      <c r="CC359" s="346"/>
      <c r="CD359" s="346"/>
      <c r="CE359" s="346"/>
      <c r="CF359" s="346"/>
      <c r="CG359" s="346"/>
      <c r="CH359" s="346"/>
      <c r="CI359" s="346"/>
      <c r="CJ359" s="346"/>
      <c r="CK359" s="346"/>
      <c r="CL359" s="346"/>
      <c r="CM359" s="346"/>
      <c r="CN359" s="346"/>
      <c r="CO359" s="346"/>
      <c r="CP359" s="346"/>
      <c r="CQ359" s="346"/>
      <c r="CR359" s="346"/>
      <c r="CS359" s="346"/>
      <c r="CT359" s="346"/>
      <c r="CU359" s="346"/>
      <c r="CV359" s="346"/>
      <c r="CW359" s="346"/>
      <c r="CX359" s="346"/>
      <c r="CY359" s="346"/>
      <c r="CZ359" s="346"/>
    </row>
    <row r="360" s="318" customFormat="true" ht="15" customHeight="true" x14ac:dyDescent="0.2">
      <c r="B360" s="320"/>
      <c r="Z360" s="346"/>
      <c r="AA360" s="346"/>
      <c r="AB360" s="346"/>
      <c r="AC360" s="346"/>
      <c r="AD360" s="346"/>
      <c r="AE360" s="346"/>
      <c r="AF360" s="346"/>
      <c r="AG360" s="346"/>
      <c r="AH360" s="346"/>
      <c r="AI360" s="346"/>
      <c r="AJ360" s="346"/>
      <c r="AK360" s="346"/>
      <c r="AL360" s="346"/>
      <c r="AM360" s="346"/>
      <c r="AN360" s="346"/>
      <c r="AO360" s="346"/>
      <c r="AP360" s="346"/>
      <c r="AQ360" s="346"/>
      <c r="AR360" s="346"/>
      <c r="AS360" s="346"/>
      <c r="AT360" s="346"/>
      <c r="AU360" s="346"/>
      <c r="AV360" s="346"/>
      <c r="AW360" s="346"/>
      <c r="AX360" s="346"/>
      <c r="AY360" s="346"/>
      <c r="AZ360" s="346"/>
      <c r="BA360" s="367"/>
      <c r="BB360" s="322"/>
      <c r="BC360" s="367"/>
      <c r="BD360" s="367"/>
      <c r="BE360" s="367"/>
      <c r="BF360" s="367"/>
      <c r="BG360" s="367"/>
      <c r="BH360" s="367"/>
      <c r="BI360" s="367"/>
      <c r="BJ360" s="367"/>
      <c r="BK360" s="367"/>
      <c r="BL360" s="367"/>
      <c r="BM360" s="367"/>
      <c r="BN360" s="367"/>
      <c r="BO360" s="367"/>
      <c r="BP360" s="367"/>
      <c r="BQ360" s="367"/>
      <c r="BR360" s="367"/>
      <c r="BS360" s="367"/>
      <c r="BT360" s="367"/>
      <c r="BU360" s="367"/>
      <c r="BV360" s="367"/>
      <c r="BW360" s="367"/>
      <c r="BX360" s="367"/>
      <c r="BY360" s="367"/>
      <c r="BZ360" s="346"/>
      <c r="CA360" s="346"/>
      <c r="CB360" s="346"/>
      <c r="CC360" s="346"/>
      <c r="CD360" s="346"/>
      <c r="CE360" s="346"/>
      <c r="CF360" s="346"/>
      <c r="CG360" s="346"/>
      <c r="CH360" s="346"/>
      <c r="CI360" s="346"/>
      <c r="CJ360" s="346"/>
      <c r="CK360" s="346"/>
      <c r="CL360" s="346"/>
      <c r="CM360" s="346"/>
      <c r="CN360" s="346"/>
      <c r="CO360" s="346"/>
      <c r="CP360" s="346"/>
      <c r="CQ360" s="346"/>
      <c r="CR360" s="346"/>
      <c r="CS360" s="346"/>
      <c r="CT360" s="346"/>
      <c r="CU360" s="346"/>
      <c r="CV360" s="346"/>
      <c r="CW360" s="346"/>
      <c r="CX360" s="346"/>
      <c r="CY360" s="346"/>
      <c r="CZ360" s="346"/>
    </row>
    <row r="361" s="318" customFormat="true" ht="15" customHeight="true" x14ac:dyDescent="0.2">
      <c r="B361" s="320"/>
      <c r="Z361" s="346"/>
      <c r="AA361" s="346"/>
      <c r="AB361" s="346"/>
      <c r="AC361" s="346"/>
      <c r="AD361" s="346"/>
      <c r="AE361" s="346"/>
      <c r="AF361" s="346"/>
      <c r="AG361" s="346"/>
      <c r="AH361" s="346"/>
      <c r="AI361" s="346"/>
      <c r="AJ361" s="346"/>
      <c r="AK361" s="346"/>
      <c r="AL361" s="346"/>
      <c r="AM361" s="346"/>
      <c r="AN361" s="346"/>
      <c r="AO361" s="346"/>
      <c r="AP361" s="346"/>
      <c r="AQ361" s="346"/>
      <c r="AR361" s="346"/>
      <c r="AS361" s="346"/>
      <c r="AT361" s="346"/>
      <c r="AU361" s="346"/>
      <c r="AV361" s="346"/>
      <c r="AW361" s="346"/>
      <c r="AX361" s="346"/>
      <c r="AY361" s="346"/>
      <c r="AZ361" s="346"/>
      <c r="BA361" s="367"/>
      <c r="BB361" s="322"/>
      <c r="BC361" s="367"/>
      <c r="BD361" s="367"/>
      <c r="BE361" s="367"/>
      <c r="BF361" s="367"/>
      <c r="BG361" s="367"/>
      <c r="BH361" s="367"/>
      <c r="BI361" s="367"/>
      <c r="BJ361" s="367"/>
      <c r="BK361" s="367"/>
      <c r="BL361" s="367"/>
      <c r="BM361" s="367"/>
      <c r="BN361" s="367"/>
      <c r="BO361" s="367"/>
      <c r="BP361" s="367"/>
      <c r="BQ361" s="367"/>
      <c r="BR361" s="367"/>
      <c r="BS361" s="367"/>
      <c r="BT361" s="367"/>
      <c r="BU361" s="367"/>
      <c r="BV361" s="367"/>
      <c r="BW361" s="367"/>
      <c r="BX361" s="367"/>
      <c r="BY361" s="367"/>
      <c r="BZ361" s="346"/>
      <c r="CA361" s="346"/>
      <c r="CB361" s="346"/>
      <c r="CC361" s="346"/>
      <c r="CD361" s="346"/>
      <c r="CE361" s="346"/>
      <c r="CF361" s="346"/>
      <c r="CG361" s="346"/>
      <c r="CH361" s="346"/>
      <c r="CI361" s="346"/>
      <c r="CJ361" s="346"/>
      <c r="CK361" s="346"/>
      <c r="CL361" s="346"/>
      <c r="CM361" s="346"/>
      <c r="CN361" s="346"/>
      <c r="CO361" s="346"/>
      <c r="CP361" s="346"/>
      <c r="CQ361" s="346"/>
      <c r="CR361" s="346"/>
      <c r="CS361" s="346"/>
      <c r="CT361" s="346"/>
      <c r="CU361" s="346"/>
      <c r="CV361" s="346"/>
      <c r="CW361" s="346"/>
      <c r="CX361" s="346"/>
      <c r="CY361" s="346"/>
      <c r="CZ361" s="346"/>
    </row>
    <row r="362" s="318" customFormat="true" ht="15" customHeight="true" x14ac:dyDescent="0.2">
      <c r="B362" s="320"/>
      <c r="Z362" s="346"/>
      <c r="AA362" s="346"/>
      <c r="AB362" s="346"/>
      <c r="AC362" s="346"/>
      <c r="AD362" s="346"/>
      <c r="AE362" s="346"/>
      <c r="AF362" s="346"/>
      <c r="AG362" s="346"/>
      <c r="AH362" s="346"/>
      <c r="AI362" s="346"/>
      <c r="AJ362" s="346"/>
      <c r="AK362" s="346"/>
      <c r="AL362" s="346"/>
      <c r="AM362" s="346"/>
      <c r="AN362" s="346"/>
      <c r="AO362" s="346"/>
      <c r="AP362" s="346"/>
      <c r="AQ362" s="346"/>
      <c r="AR362" s="346"/>
      <c r="AS362" s="346"/>
      <c r="AT362" s="346"/>
      <c r="AU362" s="346"/>
      <c r="AV362" s="346"/>
      <c r="AW362" s="346"/>
      <c r="AX362" s="346"/>
      <c r="AY362" s="346"/>
      <c r="AZ362" s="346"/>
      <c r="BA362" s="367"/>
      <c r="BB362" s="322"/>
      <c r="BC362" s="367"/>
      <c r="BD362" s="367"/>
      <c r="BE362" s="367"/>
      <c r="BF362" s="367"/>
      <c r="BG362" s="367"/>
      <c r="BH362" s="367"/>
      <c r="BI362" s="367"/>
      <c r="BJ362" s="367"/>
      <c r="BK362" s="367"/>
      <c r="BL362" s="367"/>
      <c r="BM362" s="367"/>
      <c r="BN362" s="367"/>
      <c r="BO362" s="367"/>
      <c r="BP362" s="367"/>
      <c r="BQ362" s="367"/>
      <c r="BR362" s="367"/>
      <c r="BS362" s="367"/>
      <c r="BT362" s="367"/>
      <c r="BU362" s="367"/>
      <c r="BV362" s="367"/>
      <c r="BW362" s="367"/>
      <c r="BX362" s="367"/>
      <c r="BY362" s="367"/>
      <c r="BZ362" s="346"/>
      <c r="CA362" s="346"/>
      <c r="CB362" s="346"/>
      <c r="CC362" s="346"/>
      <c r="CD362" s="346"/>
      <c r="CE362" s="346"/>
      <c r="CF362" s="346"/>
      <c r="CG362" s="346"/>
      <c r="CH362" s="346"/>
      <c r="CI362" s="346"/>
      <c r="CJ362" s="346"/>
      <c r="CK362" s="346"/>
      <c r="CL362" s="346"/>
      <c r="CM362" s="346"/>
      <c r="CN362" s="346"/>
      <c r="CO362" s="346"/>
      <c r="CP362" s="346"/>
      <c r="CQ362" s="346"/>
      <c r="CR362" s="346"/>
      <c r="CS362" s="346"/>
      <c r="CT362" s="346"/>
      <c r="CU362" s="346"/>
      <c r="CV362" s="346"/>
      <c r="CW362" s="346"/>
      <c r="CX362" s="346"/>
      <c r="CY362" s="346"/>
      <c r="CZ362" s="346"/>
    </row>
    <row r="363" s="318" customFormat="true" ht="15" customHeight="true" x14ac:dyDescent="0.2">
      <c r="B363" s="320"/>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67"/>
      <c r="BB363" s="322"/>
      <c r="BC363" s="367"/>
      <c r="BD363" s="367"/>
      <c r="BE363" s="367"/>
      <c r="BF363" s="367"/>
      <c r="BG363" s="367"/>
      <c r="BH363" s="367"/>
      <c r="BI363" s="367"/>
      <c r="BJ363" s="367"/>
      <c r="BK363" s="367"/>
      <c r="BL363" s="367"/>
      <c r="BM363" s="367"/>
      <c r="BN363" s="367"/>
      <c r="BO363" s="367"/>
      <c r="BP363" s="367"/>
      <c r="BQ363" s="367"/>
      <c r="BR363" s="367"/>
      <c r="BS363" s="367"/>
      <c r="BT363" s="367"/>
      <c r="BU363" s="367"/>
      <c r="BV363" s="367"/>
      <c r="BW363" s="367"/>
      <c r="BX363" s="367"/>
      <c r="BY363" s="367"/>
      <c r="BZ363" s="346"/>
      <c r="CA363" s="346"/>
      <c r="CB363" s="346"/>
      <c r="CC363" s="346"/>
      <c r="CD363" s="346"/>
      <c r="CE363" s="346"/>
      <c r="CF363" s="346"/>
      <c r="CG363" s="346"/>
      <c r="CH363" s="346"/>
      <c r="CI363" s="346"/>
      <c r="CJ363" s="346"/>
      <c r="CK363" s="346"/>
      <c r="CL363" s="346"/>
      <c r="CM363" s="346"/>
      <c r="CN363" s="346"/>
      <c r="CO363" s="346"/>
      <c r="CP363" s="346"/>
      <c r="CQ363" s="346"/>
      <c r="CR363" s="346"/>
      <c r="CS363" s="346"/>
      <c r="CT363" s="346"/>
      <c r="CU363" s="346"/>
      <c r="CV363" s="346"/>
      <c r="CW363" s="346"/>
      <c r="CX363" s="346"/>
      <c r="CY363" s="346"/>
      <c r="CZ363" s="346"/>
    </row>
    <row r="364" s="318" customFormat="true" ht="15" customHeight="true" x14ac:dyDescent="0.2">
      <c r="B364" s="320"/>
      <c r="Z364" s="346"/>
      <c r="AA364" s="346"/>
      <c r="AB364" s="346"/>
      <c r="AC364" s="346"/>
      <c r="AD364" s="346"/>
      <c r="AE364" s="346"/>
      <c r="AF364" s="346"/>
      <c r="AG364" s="346"/>
      <c r="AH364" s="346"/>
      <c r="AI364" s="346"/>
      <c r="AJ364" s="346"/>
      <c r="AK364" s="346"/>
      <c r="AL364" s="346"/>
      <c r="AM364" s="346"/>
      <c r="AN364" s="346"/>
      <c r="AO364" s="346"/>
      <c r="AP364" s="346"/>
      <c r="AQ364" s="346"/>
      <c r="AR364" s="346"/>
      <c r="AS364" s="346"/>
      <c r="AT364" s="346"/>
      <c r="AU364" s="346"/>
      <c r="AV364" s="346"/>
      <c r="AW364" s="346"/>
      <c r="AX364" s="346"/>
      <c r="AY364" s="346"/>
      <c r="AZ364" s="346"/>
      <c r="BA364" s="367"/>
      <c r="BB364" s="322"/>
      <c r="BC364" s="367"/>
      <c r="BD364" s="367"/>
      <c r="BE364" s="367"/>
      <c r="BF364" s="367"/>
      <c r="BG364" s="367"/>
      <c r="BH364" s="367"/>
      <c r="BI364" s="367"/>
      <c r="BJ364" s="367"/>
      <c r="BK364" s="367"/>
      <c r="BL364" s="367"/>
      <c r="BM364" s="367"/>
      <c r="BN364" s="367"/>
      <c r="BO364" s="367"/>
      <c r="BP364" s="367"/>
      <c r="BQ364" s="367"/>
      <c r="BR364" s="367"/>
      <c r="BS364" s="367"/>
      <c r="BT364" s="367"/>
      <c r="BU364" s="367"/>
      <c r="BV364" s="367"/>
      <c r="BW364" s="367"/>
      <c r="BX364" s="367"/>
      <c r="BY364" s="367"/>
      <c r="BZ364" s="346"/>
      <c r="CA364" s="346"/>
      <c r="CB364" s="346"/>
      <c r="CC364" s="346"/>
      <c r="CD364" s="346"/>
      <c r="CE364" s="346"/>
      <c r="CF364" s="346"/>
      <c r="CG364" s="346"/>
      <c r="CH364" s="346"/>
      <c r="CI364" s="346"/>
      <c r="CJ364" s="346"/>
      <c r="CK364" s="346"/>
      <c r="CL364" s="346"/>
      <c r="CM364" s="346"/>
      <c r="CN364" s="346"/>
      <c r="CO364" s="346"/>
      <c r="CP364" s="346"/>
      <c r="CQ364" s="346"/>
      <c r="CR364" s="346"/>
      <c r="CS364" s="346"/>
      <c r="CT364" s="346"/>
      <c r="CU364" s="346"/>
      <c r="CV364" s="346"/>
      <c r="CW364" s="346"/>
      <c r="CX364" s="346"/>
      <c r="CY364" s="346"/>
      <c r="CZ364" s="346"/>
    </row>
    <row r="365" s="318" customFormat="true" ht="15" customHeight="true" x14ac:dyDescent="0.2">
      <c r="B365" s="320"/>
      <c r="Z365" s="346"/>
      <c r="AA365" s="346"/>
      <c r="AB365" s="346"/>
      <c r="AC365" s="346"/>
      <c r="AD365" s="346"/>
      <c r="AE365" s="346"/>
      <c r="AF365" s="346"/>
      <c r="AG365" s="346"/>
      <c r="AH365" s="346"/>
      <c r="AI365" s="346"/>
      <c r="AJ365" s="346"/>
      <c r="AK365" s="346"/>
      <c r="AL365" s="346"/>
      <c r="AM365" s="346"/>
      <c r="AN365" s="346"/>
      <c r="AO365" s="346"/>
      <c r="AP365" s="346"/>
      <c r="AQ365" s="346"/>
      <c r="AR365" s="346"/>
      <c r="AS365" s="346"/>
      <c r="AT365" s="346"/>
      <c r="AU365" s="346"/>
      <c r="AV365" s="346"/>
      <c r="AW365" s="346"/>
      <c r="AX365" s="346"/>
      <c r="AY365" s="346"/>
      <c r="AZ365" s="346"/>
      <c r="BA365" s="367"/>
      <c r="BB365" s="322"/>
      <c r="BC365" s="367"/>
      <c r="BD365" s="367"/>
      <c r="BE365" s="367"/>
      <c r="BF365" s="367"/>
      <c r="BG365" s="367"/>
      <c r="BH365" s="367"/>
      <c r="BI365" s="367"/>
      <c r="BJ365" s="367"/>
      <c r="BK365" s="367"/>
      <c r="BL365" s="367"/>
      <c r="BM365" s="367"/>
      <c r="BN365" s="367"/>
      <c r="BO365" s="367"/>
      <c r="BP365" s="367"/>
      <c r="BQ365" s="367"/>
      <c r="BR365" s="367"/>
      <c r="BS365" s="367"/>
      <c r="BT365" s="367"/>
      <c r="BU365" s="367"/>
      <c r="BV365" s="367"/>
      <c r="BW365" s="367"/>
      <c r="BX365" s="367"/>
      <c r="BY365" s="367"/>
      <c r="BZ365" s="346"/>
      <c r="CA365" s="346"/>
      <c r="CB365" s="346"/>
      <c r="CC365" s="346"/>
      <c r="CD365" s="346"/>
      <c r="CE365" s="346"/>
      <c r="CF365" s="346"/>
      <c r="CG365" s="346"/>
      <c r="CH365" s="346"/>
      <c r="CI365" s="346"/>
      <c r="CJ365" s="346"/>
      <c r="CK365" s="346"/>
      <c r="CL365" s="346"/>
      <c r="CM365" s="346"/>
      <c r="CN365" s="346"/>
      <c r="CO365" s="346"/>
      <c r="CP365" s="346"/>
      <c r="CQ365" s="346"/>
      <c r="CR365" s="346"/>
      <c r="CS365" s="346"/>
      <c r="CT365" s="346"/>
      <c r="CU365" s="346"/>
      <c r="CV365" s="346"/>
      <c r="CW365" s="346"/>
      <c r="CX365" s="346"/>
      <c r="CY365" s="346"/>
      <c r="CZ365" s="346"/>
    </row>
    <row r="366" s="318" customFormat="true" ht="15" customHeight="true" x14ac:dyDescent="0.2">
      <c r="B366" s="320"/>
      <c r="Z366" s="346"/>
      <c r="AA366" s="346"/>
      <c r="AB366" s="346"/>
      <c r="AC366" s="346"/>
      <c r="AD366" s="346"/>
      <c r="AE366" s="346"/>
      <c r="AF366" s="346"/>
      <c r="AG366" s="346"/>
      <c r="AH366" s="346"/>
      <c r="AI366" s="346"/>
      <c r="AJ366" s="346"/>
      <c r="AK366" s="346"/>
      <c r="AL366" s="346"/>
      <c r="AM366" s="346"/>
      <c r="AN366" s="346"/>
      <c r="AO366" s="346"/>
      <c r="AP366" s="346"/>
      <c r="AQ366" s="346"/>
      <c r="AR366" s="346"/>
      <c r="AS366" s="346"/>
      <c r="AT366" s="346"/>
      <c r="AU366" s="346"/>
      <c r="AV366" s="346"/>
      <c r="AW366" s="346"/>
      <c r="AX366" s="346"/>
      <c r="AY366" s="346"/>
      <c r="AZ366" s="346"/>
      <c r="BA366" s="367"/>
      <c r="BB366" s="322"/>
      <c r="BC366" s="367"/>
      <c r="BD366" s="367"/>
      <c r="BE366" s="367"/>
      <c r="BF366" s="367"/>
      <c r="BG366" s="367"/>
      <c r="BH366" s="367"/>
      <c r="BI366" s="367"/>
      <c r="BJ366" s="367"/>
      <c r="BK366" s="367"/>
      <c r="BL366" s="367"/>
      <c r="BM366" s="367"/>
      <c r="BN366" s="367"/>
      <c r="BO366" s="367"/>
      <c r="BP366" s="367"/>
      <c r="BQ366" s="367"/>
      <c r="BR366" s="367"/>
      <c r="BS366" s="367"/>
      <c r="BT366" s="367"/>
      <c r="BU366" s="367"/>
      <c r="BV366" s="367"/>
      <c r="BW366" s="367"/>
      <c r="BX366" s="367"/>
      <c r="BY366" s="367"/>
      <c r="BZ366" s="346"/>
      <c r="CA366" s="346"/>
      <c r="CB366" s="346"/>
      <c r="CC366" s="346"/>
      <c r="CD366" s="346"/>
      <c r="CE366" s="346"/>
      <c r="CF366" s="346"/>
      <c r="CG366" s="346"/>
      <c r="CH366" s="346"/>
      <c r="CI366" s="346"/>
      <c r="CJ366" s="346"/>
      <c r="CK366" s="346"/>
      <c r="CL366" s="346"/>
      <c r="CM366" s="346"/>
      <c r="CN366" s="346"/>
      <c r="CO366" s="346"/>
      <c r="CP366" s="346"/>
      <c r="CQ366" s="346"/>
      <c r="CR366" s="346"/>
      <c r="CS366" s="346"/>
      <c r="CT366" s="346"/>
      <c r="CU366" s="346"/>
      <c r="CV366" s="346"/>
      <c r="CW366" s="346"/>
      <c r="CX366" s="346"/>
      <c r="CY366" s="346"/>
      <c r="CZ366" s="346"/>
    </row>
    <row r="367" s="318" customFormat="true" ht="15" customHeight="true" x14ac:dyDescent="0.2">
      <c r="B367" s="320"/>
      <c r="Z367" s="346"/>
      <c r="AA367" s="346"/>
      <c r="AB367" s="346"/>
      <c r="AC367" s="346"/>
      <c r="AD367" s="346"/>
      <c r="AE367" s="346"/>
      <c r="AF367" s="346"/>
      <c r="AG367" s="346"/>
      <c r="AH367" s="346"/>
      <c r="AI367" s="346"/>
      <c r="AJ367" s="346"/>
      <c r="AK367" s="346"/>
      <c r="AL367" s="346"/>
      <c r="AM367" s="346"/>
      <c r="AN367" s="346"/>
      <c r="AO367" s="346"/>
      <c r="AP367" s="346"/>
      <c r="AQ367" s="346"/>
      <c r="AR367" s="346"/>
      <c r="AS367" s="346"/>
      <c r="AT367" s="346"/>
      <c r="AU367" s="346"/>
      <c r="AV367" s="346"/>
      <c r="AW367" s="346"/>
      <c r="AX367" s="346"/>
      <c r="AY367" s="346"/>
      <c r="AZ367" s="346"/>
      <c r="BA367" s="367"/>
      <c r="BB367" s="322"/>
      <c r="BC367" s="367"/>
      <c r="BD367" s="367"/>
      <c r="BE367" s="367"/>
      <c r="BF367" s="367"/>
      <c r="BG367" s="367"/>
      <c r="BH367" s="367"/>
      <c r="BI367" s="367"/>
      <c r="BJ367" s="367"/>
      <c r="BK367" s="367"/>
      <c r="BL367" s="367"/>
      <c r="BM367" s="367"/>
      <c r="BN367" s="367"/>
      <c r="BO367" s="367"/>
      <c r="BP367" s="367"/>
      <c r="BQ367" s="367"/>
      <c r="BR367" s="367"/>
      <c r="BS367" s="367"/>
      <c r="BT367" s="367"/>
      <c r="BU367" s="367"/>
      <c r="BV367" s="367"/>
      <c r="BW367" s="367"/>
      <c r="BX367" s="367"/>
      <c r="BY367" s="367"/>
      <c r="BZ367" s="346"/>
      <c r="CA367" s="346"/>
      <c r="CB367" s="346"/>
      <c r="CC367" s="346"/>
      <c r="CD367" s="346"/>
      <c r="CE367" s="346"/>
      <c r="CF367" s="346"/>
      <c r="CG367" s="346"/>
      <c r="CH367" s="346"/>
      <c r="CI367" s="346"/>
      <c r="CJ367" s="346"/>
      <c r="CK367" s="346"/>
      <c r="CL367" s="346"/>
      <c r="CM367" s="346"/>
      <c r="CN367" s="346"/>
      <c r="CO367" s="346"/>
      <c r="CP367" s="346"/>
      <c r="CQ367" s="346"/>
      <c r="CR367" s="346"/>
      <c r="CS367" s="346"/>
      <c r="CT367" s="346"/>
      <c r="CU367" s="346"/>
      <c r="CV367" s="346"/>
      <c r="CW367" s="346"/>
      <c r="CX367" s="346"/>
      <c r="CY367" s="346"/>
      <c r="CZ367" s="346"/>
    </row>
    <row r="368" s="318" customFormat="true" ht="15" customHeight="true" x14ac:dyDescent="0.2">
      <c r="B368" s="320"/>
      <c r="Z368" s="346"/>
      <c r="AA368" s="346"/>
      <c r="AB368" s="346"/>
      <c r="AC368" s="346"/>
      <c r="AD368" s="346"/>
      <c r="AE368" s="346"/>
      <c r="AF368" s="346"/>
      <c r="AG368" s="346"/>
      <c r="AH368" s="346"/>
      <c r="AI368" s="346"/>
      <c r="AJ368" s="346"/>
      <c r="AK368" s="346"/>
      <c r="AL368" s="346"/>
      <c r="AM368" s="346"/>
      <c r="AN368" s="346"/>
      <c r="AO368" s="346"/>
      <c r="AP368" s="346"/>
      <c r="AQ368" s="346"/>
      <c r="AR368" s="346"/>
      <c r="AS368" s="346"/>
      <c r="AT368" s="346"/>
      <c r="AU368" s="346"/>
      <c r="AV368" s="346"/>
      <c r="AW368" s="346"/>
      <c r="AX368" s="346"/>
      <c r="AY368" s="346"/>
      <c r="AZ368" s="346"/>
      <c r="BA368" s="367"/>
      <c r="BB368" s="322"/>
      <c r="BC368" s="367"/>
      <c r="BD368" s="367"/>
      <c r="BE368" s="367"/>
      <c r="BF368" s="367"/>
      <c r="BG368" s="367"/>
      <c r="BH368" s="367"/>
      <c r="BI368" s="367"/>
      <c r="BJ368" s="367"/>
      <c r="BK368" s="367"/>
      <c r="BL368" s="367"/>
      <c r="BM368" s="367"/>
      <c r="BN368" s="367"/>
      <c r="BO368" s="367"/>
      <c r="BP368" s="367"/>
      <c r="BQ368" s="367"/>
      <c r="BR368" s="367"/>
      <c r="BS368" s="367"/>
      <c r="BT368" s="367"/>
      <c r="BU368" s="367"/>
      <c r="BV368" s="367"/>
      <c r="BW368" s="367"/>
      <c r="BX368" s="367"/>
      <c r="BY368" s="367"/>
      <c r="BZ368" s="346"/>
      <c r="CA368" s="346"/>
      <c r="CB368" s="346"/>
      <c r="CC368" s="346"/>
      <c r="CD368" s="346"/>
      <c r="CE368" s="346"/>
      <c r="CF368" s="346"/>
      <c r="CG368" s="346"/>
      <c r="CH368" s="346"/>
      <c r="CI368" s="346"/>
      <c r="CJ368" s="346"/>
      <c r="CK368" s="346"/>
      <c r="CL368" s="346"/>
      <c r="CM368" s="346"/>
      <c r="CN368" s="346"/>
      <c r="CO368" s="346"/>
      <c r="CP368" s="346"/>
      <c r="CQ368" s="346"/>
      <c r="CR368" s="346"/>
      <c r="CS368" s="346"/>
      <c r="CT368" s="346"/>
      <c r="CU368" s="346"/>
      <c r="CV368" s="346"/>
      <c r="CW368" s="346"/>
      <c r="CX368" s="346"/>
      <c r="CY368" s="346"/>
      <c r="CZ368" s="346"/>
    </row>
    <row r="369" s="318" customFormat="true" ht="15" customHeight="true" x14ac:dyDescent="0.2">
      <c r="B369" s="320"/>
      <c r="Z369" s="346"/>
      <c r="AA369" s="346"/>
      <c r="AB369" s="346"/>
      <c r="AC369" s="346"/>
      <c r="AD369" s="346"/>
      <c r="AE369" s="346"/>
      <c r="AF369" s="346"/>
      <c r="AG369" s="346"/>
      <c r="AH369" s="346"/>
      <c r="AI369" s="346"/>
      <c r="AJ369" s="346"/>
      <c r="AK369" s="346"/>
      <c r="AL369" s="346"/>
      <c r="AM369" s="346"/>
      <c r="AN369" s="346"/>
      <c r="AO369" s="346"/>
      <c r="AP369" s="346"/>
      <c r="AQ369" s="346"/>
      <c r="AR369" s="346"/>
      <c r="AS369" s="346"/>
      <c r="AT369" s="346"/>
      <c r="AU369" s="346"/>
      <c r="AV369" s="346"/>
      <c r="AW369" s="346"/>
      <c r="AX369" s="346"/>
      <c r="AY369" s="346"/>
      <c r="AZ369" s="346"/>
      <c r="BA369" s="367"/>
      <c r="BB369" s="322"/>
      <c r="BC369" s="367"/>
      <c r="BD369" s="367"/>
      <c r="BE369" s="367"/>
      <c r="BF369" s="367"/>
      <c r="BG369" s="367"/>
      <c r="BH369" s="367"/>
      <c r="BI369" s="367"/>
      <c r="BJ369" s="367"/>
      <c r="BK369" s="367"/>
      <c r="BL369" s="367"/>
      <c r="BM369" s="367"/>
      <c r="BN369" s="367"/>
      <c r="BO369" s="367"/>
      <c r="BP369" s="367"/>
      <c r="BQ369" s="367"/>
      <c r="BR369" s="367"/>
      <c r="BS369" s="367"/>
      <c r="BT369" s="367"/>
      <c r="BU369" s="367"/>
      <c r="BV369" s="367"/>
      <c r="BW369" s="367"/>
      <c r="BX369" s="367"/>
      <c r="BY369" s="367"/>
      <c r="BZ369" s="346"/>
      <c r="CA369" s="346"/>
      <c r="CB369" s="346"/>
      <c r="CC369" s="346"/>
      <c r="CD369" s="346"/>
      <c r="CE369" s="346"/>
      <c r="CF369" s="346"/>
      <c r="CG369" s="346"/>
      <c r="CH369" s="346"/>
      <c r="CI369" s="346"/>
      <c r="CJ369" s="346"/>
      <c r="CK369" s="346"/>
      <c r="CL369" s="346"/>
      <c r="CM369" s="346"/>
      <c r="CN369" s="346"/>
      <c r="CO369" s="346"/>
      <c r="CP369" s="346"/>
      <c r="CQ369" s="346"/>
      <c r="CR369" s="346"/>
      <c r="CS369" s="346"/>
      <c r="CT369" s="346"/>
      <c r="CU369" s="346"/>
      <c r="CV369" s="346"/>
      <c r="CW369" s="346"/>
      <c r="CX369" s="346"/>
      <c r="CY369" s="346"/>
      <c r="CZ369" s="346"/>
    </row>
    <row r="370" s="318" customFormat="true" ht="15" customHeight="true" x14ac:dyDescent="0.2">
      <c r="B370" s="320"/>
      <c r="Z370" s="346"/>
      <c r="AA370" s="346"/>
      <c r="AB370" s="346"/>
      <c r="AC370" s="346"/>
      <c r="AD370" s="346"/>
      <c r="AE370" s="346"/>
      <c r="AF370" s="346"/>
      <c r="AG370" s="346"/>
      <c r="AH370" s="346"/>
      <c r="AI370" s="346"/>
      <c r="AJ370" s="346"/>
      <c r="AK370" s="346"/>
      <c r="AL370" s="346"/>
      <c r="AM370" s="346"/>
      <c r="AN370" s="346"/>
      <c r="AO370" s="346"/>
      <c r="AP370" s="346"/>
      <c r="AQ370" s="346"/>
      <c r="AR370" s="346"/>
      <c r="AS370" s="346"/>
      <c r="AT370" s="346"/>
      <c r="AU370" s="346"/>
      <c r="AV370" s="346"/>
      <c r="AW370" s="346"/>
      <c r="AX370" s="346"/>
      <c r="AY370" s="346"/>
      <c r="AZ370" s="346"/>
      <c r="BA370" s="367"/>
      <c r="BB370" s="322"/>
      <c r="BC370" s="367"/>
      <c r="BD370" s="367"/>
      <c r="BE370" s="367"/>
      <c r="BF370" s="367"/>
      <c r="BG370" s="367"/>
      <c r="BH370" s="367"/>
      <c r="BI370" s="367"/>
      <c r="BJ370" s="367"/>
      <c r="BK370" s="367"/>
      <c r="BL370" s="367"/>
      <c r="BM370" s="367"/>
      <c r="BN370" s="367"/>
      <c r="BO370" s="367"/>
      <c r="BP370" s="367"/>
      <c r="BQ370" s="367"/>
      <c r="BR370" s="367"/>
      <c r="BS370" s="367"/>
      <c r="BT370" s="367"/>
      <c r="BU370" s="367"/>
      <c r="BV370" s="367"/>
      <c r="BW370" s="367"/>
      <c r="BX370" s="367"/>
      <c r="BY370" s="367"/>
      <c r="BZ370" s="346"/>
      <c r="CA370" s="346"/>
      <c r="CB370" s="346"/>
      <c r="CC370" s="346"/>
      <c r="CD370" s="346"/>
      <c r="CE370" s="346"/>
      <c r="CF370" s="346"/>
      <c r="CG370" s="346"/>
      <c r="CH370" s="346"/>
      <c r="CI370" s="346"/>
      <c r="CJ370" s="346"/>
      <c r="CK370" s="346"/>
      <c r="CL370" s="346"/>
      <c r="CM370" s="346"/>
      <c r="CN370" s="346"/>
      <c r="CO370" s="346"/>
      <c r="CP370" s="346"/>
      <c r="CQ370" s="346"/>
      <c r="CR370" s="346"/>
      <c r="CS370" s="346"/>
      <c r="CT370" s="346"/>
      <c r="CU370" s="346"/>
      <c r="CV370" s="346"/>
      <c r="CW370" s="346"/>
      <c r="CX370" s="346"/>
      <c r="CY370" s="346"/>
      <c r="CZ370" s="346"/>
    </row>
    <row r="371" s="318" customFormat="true" ht="15" customHeight="true" x14ac:dyDescent="0.2">
      <c r="B371" s="320"/>
      <c r="Z371" s="346"/>
      <c r="AA371" s="346"/>
      <c r="AB371" s="346"/>
      <c r="AC371" s="346"/>
      <c r="AD371" s="346"/>
      <c r="AE371" s="346"/>
      <c r="AF371" s="346"/>
      <c r="AG371" s="346"/>
      <c r="AH371" s="346"/>
      <c r="AI371" s="346"/>
      <c r="AJ371" s="346"/>
      <c r="AK371" s="346"/>
      <c r="AL371" s="346"/>
      <c r="AM371" s="346"/>
      <c r="AN371" s="346"/>
      <c r="AO371" s="346"/>
      <c r="AP371" s="346"/>
      <c r="AQ371" s="346"/>
      <c r="AR371" s="346"/>
      <c r="AS371" s="346"/>
      <c r="AT371" s="346"/>
      <c r="AU371" s="346"/>
      <c r="AV371" s="346"/>
      <c r="AW371" s="346"/>
      <c r="AX371" s="346"/>
      <c r="AY371" s="346"/>
      <c r="AZ371" s="346"/>
      <c r="BA371" s="367"/>
      <c r="BB371" s="322"/>
      <c r="BC371" s="367"/>
      <c r="BD371" s="367"/>
      <c r="BE371" s="367"/>
      <c r="BF371" s="367"/>
      <c r="BG371" s="367"/>
      <c r="BH371" s="367"/>
      <c r="BI371" s="367"/>
      <c r="BJ371" s="367"/>
      <c r="BK371" s="367"/>
      <c r="BL371" s="367"/>
      <c r="BM371" s="367"/>
      <c r="BN371" s="367"/>
      <c r="BO371" s="367"/>
      <c r="BP371" s="367"/>
      <c r="BQ371" s="367"/>
      <c r="BR371" s="367"/>
      <c r="BS371" s="367"/>
      <c r="BT371" s="367"/>
      <c r="BU371" s="367"/>
      <c r="BV371" s="367"/>
      <c r="BW371" s="367"/>
      <c r="BX371" s="367"/>
      <c r="BY371" s="367"/>
      <c r="BZ371" s="346"/>
      <c r="CA371" s="346"/>
      <c r="CB371" s="346"/>
      <c r="CC371" s="346"/>
      <c r="CD371" s="346"/>
      <c r="CE371" s="346"/>
      <c r="CF371" s="346"/>
      <c r="CG371" s="346"/>
      <c r="CH371" s="346"/>
      <c r="CI371" s="346"/>
      <c r="CJ371" s="346"/>
      <c r="CK371" s="346"/>
      <c r="CL371" s="346"/>
      <c r="CM371" s="346"/>
      <c r="CN371" s="346"/>
      <c r="CO371" s="346"/>
      <c r="CP371" s="346"/>
      <c r="CQ371" s="346"/>
      <c r="CR371" s="346"/>
      <c r="CS371" s="346"/>
      <c r="CT371" s="346"/>
      <c r="CU371" s="346"/>
      <c r="CV371" s="346"/>
      <c r="CW371" s="346"/>
      <c r="CX371" s="346"/>
      <c r="CY371" s="346"/>
      <c r="CZ371" s="346"/>
    </row>
    <row r="372" s="318" customFormat="true" ht="15" customHeight="true" x14ac:dyDescent="0.2">
      <c r="B372" s="320"/>
      <c r="Z372" s="346"/>
      <c r="AA372" s="346"/>
      <c r="AB372" s="346"/>
      <c r="AC372" s="346"/>
      <c r="AD372" s="346"/>
      <c r="AE372" s="346"/>
      <c r="AF372" s="346"/>
      <c r="AG372" s="346"/>
      <c r="AH372" s="346"/>
      <c r="AI372" s="346"/>
      <c r="AJ372" s="346"/>
      <c r="AK372" s="346"/>
      <c r="AL372" s="346"/>
      <c r="AM372" s="346"/>
      <c r="AN372" s="346"/>
      <c r="AO372" s="346"/>
      <c r="AP372" s="346"/>
      <c r="AQ372" s="346"/>
      <c r="AR372" s="346"/>
      <c r="AS372" s="346"/>
      <c r="AT372" s="346"/>
      <c r="AU372" s="346"/>
      <c r="AV372" s="346"/>
      <c r="AW372" s="346"/>
      <c r="AX372" s="346"/>
      <c r="AY372" s="346"/>
      <c r="AZ372" s="346"/>
      <c r="BA372" s="367"/>
      <c r="BB372" s="322"/>
      <c r="BC372" s="367"/>
      <c r="BD372" s="367"/>
      <c r="BE372" s="367"/>
      <c r="BF372" s="367"/>
      <c r="BG372" s="367"/>
      <c r="BH372" s="367"/>
      <c r="BI372" s="367"/>
      <c r="BJ372" s="367"/>
      <c r="BK372" s="367"/>
      <c r="BL372" s="367"/>
      <c r="BM372" s="367"/>
      <c r="BN372" s="367"/>
      <c r="BO372" s="367"/>
      <c r="BP372" s="367"/>
      <c r="BQ372" s="367"/>
      <c r="BR372" s="367"/>
      <c r="BS372" s="367"/>
      <c r="BT372" s="367"/>
      <c r="BU372" s="367"/>
      <c r="BV372" s="367"/>
      <c r="BW372" s="367"/>
      <c r="BX372" s="367"/>
      <c r="BY372" s="367"/>
      <c r="BZ372" s="346"/>
      <c r="CA372" s="346"/>
      <c r="CB372" s="346"/>
      <c r="CC372" s="346"/>
      <c r="CD372" s="346"/>
      <c r="CE372" s="346"/>
      <c r="CF372" s="346"/>
      <c r="CG372" s="346"/>
      <c r="CH372" s="346"/>
      <c r="CI372" s="346"/>
      <c r="CJ372" s="346"/>
      <c r="CK372" s="346"/>
      <c r="CL372" s="346"/>
      <c r="CM372" s="346"/>
      <c r="CN372" s="346"/>
      <c r="CO372" s="346"/>
      <c r="CP372" s="346"/>
      <c r="CQ372" s="346"/>
      <c r="CR372" s="346"/>
      <c r="CS372" s="346"/>
      <c r="CT372" s="346"/>
      <c r="CU372" s="346"/>
      <c r="CV372" s="346"/>
      <c r="CW372" s="346"/>
      <c r="CX372" s="346"/>
      <c r="CY372" s="346"/>
      <c r="CZ372" s="346"/>
    </row>
    <row r="373" s="318" customFormat="true" ht="15" customHeight="true" x14ac:dyDescent="0.2">
      <c r="B373" s="320"/>
      <c r="Z373" s="346"/>
      <c r="AA373" s="346"/>
      <c r="AB373" s="346"/>
      <c r="AC373" s="346"/>
      <c r="AD373" s="346"/>
      <c r="AE373" s="346"/>
      <c r="AF373" s="346"/>
      <c r="AG373" s="346"/>
      <c r="AH373" s="346"/>
      <c r="AI373" s="346"/>
      <c r="AJ373" s="346"/>
      <c r="AK373" s="346"/>
      <c r="AL373" s="346"/>
      <c r="AM373" s="346"/>
      <c r="AN373" s="346"/>
      <c r="AO373" s="346"/>
      <c r="AP373" s="346"/>
      <c r="AQ373" s="346"/>
      <c r="AR373" s="346"/>
      <c r="AS373" s="346"/>
      <c r="AT373" s="346"/>
      <c r="AU373" s="346"/>
      <c r="AV373" s="346"/>
      <c r="AW373" s="346"/>
      <c r="AX373" s="346"/>
      <c r="AY373" s="346"/>
      <c r="AZ373" s="346"/>
      <c r="BA373" s="367"/>
      <c r="BB373" s="322"/>
      <c r="BC373" s="367"/>
      <c r="BD373" s="367"/>
      <c r="BE373" s="367"/>
      <c r="BF373" s="367"/>
      <c r="BG373" s="367"/>
      <c r="BH373" s="367"/>
      <c r="BI373" s="367"/>
      <c r="BJ373" s="367"/>
      <c r="BK373" s="367"/>
      <c r="BL373" s="367"/>
      <c r="BM373" s="367"/>
      <c r="BN373" s="367"/>
      <c r="BO373" s="367"/>
      <c r="BP373" s="367"/>
      <c r="BQ373" s="367"/>
      <c r="BR373" s="367"/>
      <c r="BS373" s="367"/>
      <c r="BT373" s="367"/>
      <c r="BU373" s="367"/>
      <c r="BV373" s="367"/>
      <c r="BW373" s="367"/>
      <c r="BX373" s="367"/>
      <c r="BY373" s="367"/>
      <c r="BZ373" s="346"/>
      <c r="CA373" s="346"/>
      <c r="CB373" s="346"/>
      <c r="CC373" s="346"/>
      <c r="CD373" s="346"/>
      <c r="CE373" s="346"/>
      <c r="CF373" s="346"/>
      <c r="CG373" s="346"/>
      <c r="CH373" s="346"/>
      <c r="CI373" s="346"/>
      <c r="CJ373" s="346"/>
      <c r="CK373" s="346"/>
      <c r="CL373" s="346"/>
      <c r="CM373" s="346"/>
      <c r="CN373" s="346"/>
      <c r="CO373" s="346"/>
      <c r="CP373" s="346"/>
      <c r="CQ373" s="346"/>
      <c r="CR373" s="346"/>
      <c r="CS373" s="346"/>
      <c r="CT373" s="346"/>
      <c r="CU373" s="346"/>
      <c r="CV373" s="346"/>
      <c r="CW373" s="346"/>
      <c r="CX373" s="346"/>
      <c r="CY373" s="346"/>
      <c r="CZ373" s="346"/>
    </row>
    <row r="374" s="318" customFormat="true" ht="15" customHeight="true" x14ac:dyDescent="0.2">
      <c r="B374" s="320"/>
      <c r="Z374" s="346"/>
      <c r="AA374" s="346"/>
      <c r="AB374" s="346"/>
      <c r="AC374" s="346"/>
      <c r="AD374" s="346"/>
      <c r="AE374" s="346"/>
      <c r="AF374" s="346"/>
      <c r="AG374" s="346"/>
      <c r="AH374" s="346"/>
      <c r="AI374" s="346"/>
      <c r="AJ374" s="346"/>
      <c r="AK374" s="346"/>
      <c r="AL374" s="346"/>
      <c r="AM374" s="346"/>
      <c r="AN374" s="346"/>
      <c r="AO374" s="346"/>
      <c r="AP374" s="346"/>
      <c r="AQ374" s="346"/>
      <c r="AR374" s="346"/>
      <c r="AS374" s="346"/>
      <c r="AT374" s="346"/>
      <c r="AU374" s="346"/>
      <c r="AV374" s="346"/>
      <c r="AW374" s="346"/>
      <c r="AX374" s="346"/>
      <c r="AY374" s="346"/>
      <c r="AZ374" s="346"/>
      <c r="BA374" s="367"/>
      <c r="BB374" s="322"/>
      <c r="BC374" s="367"/>
      <c r="BD374" s="367"/>
      <c r="BE374" s="367"/>
      <c r="BF374" s="367"/>
      <c r="BG374" s="367"/>
      <c r="BH374" s="367"/>
      <c r="BI374" s="367"/>
      <c r="BJ374" s="367"/>
      <c r="BK374" s="367"/>
      <c r="BL374" s="367"/>
      <c r="BM374" s="367"/>
      <c r="BN374" s="367"/>
      <c r="BO374" s="367"/>
      <c r="BP374" s="367"/>
      <c r="BQ374" s="367"/>
      <c r="BR374" s="367"/>
      <c r="BS374" s="367"/>
      <c r="BT374" s="367"/>
      <c r="BU374" s="367"/>
      <c r="BV374" s="367"/>
      <c r="BW374" s="367"/>
      <c r="BX374" s="367"/>
      <c r="BY374" s="367"/>
      <c r="BZ374" s="346"/>
      <c r="CA374" s="346"/>
      <c r="CB374" s="346"/>
      <c r="CC374" s="346"/>
      <c r="CD374" s="346"/>
      <c r="CE374" s="346"/>
      <c r="CF374" s="346"/>
      <c r="CG374" s="346"/>
      <c r="CH374" s="346"/>
      <c r="CI374" s="346"/>
      <c r="CJ374" s="346"/>
      <c r="CK374" s="346"/>
      <c r="CL374" s="346"/>
      <c r="CM374" s="346"/>
      <c r="CN374" s="346"/>
      <c r="CO374" s="346"/>
      <c r="CP374" s="346"/>
      <c r="CQ374" s="346"/>
      <c r="CR374" s="346"/>
      <c r="CS374" s="346"/>
      <c r="CT374" s="346"/>
      <c r="CU374" s="346"/>
      <c r="CV374" s="346"/>
      <c r="CW374" s="346"/>
      <c r="CX374" s="346"/>
      <c r="CY374" s="346"/>
      <c r="CZ374" s="346"/>
    </row>
    <row r="375" s="318" customFormat="true" ht="15" customHeight="true" x14ac:dyDescent="0.2">
      <c r="B375" s="320"/>
      <c r="Z375" s="346"/>
      <c r="AA375" s="346"/>
      <c r="AB375" s="346"/>
      <c r="AC375" s="346"/>
      <c r="AD375" s="346"/>
      <c r="AE375" s="346"/>
      <c r="AF375" s="346"/>
      <c r="AG375" s="346"/>
      <c r="AH375" s="346"/>
      <c r="AI375" s="346"/>
      <c r="AJ375" s="346"/>
      <c r="AK375" s="346"/>
      <c r="AL375" s="346"/>
      <c r="AM375" s="346"/>
      <c r="AN375" s="346"/>
      <c r="AO375" s="346"/>
      <c r="AP375" s="346"/>
      <c r="AQ375" s="346"/>
      <c r="AR375" s="346"/>
      <c r="AS375" s="346"/>
      <c r="AT375" s="346"/>
      <c r="AU375" s="346"/>
      <c r="AV375" s="346"/>
      <c r="AW375" s="346"/>
      <c r="AX375" s="346"/>
      <c r="AY375" s="346"/>
      <c r="AZ375" s="346"/>
      <c r="BA375" s="319"/>
      <c r="BB375" s="317"/>
      <c r="BC375" s="317"/>
      <c r="BD375" s="317"/>
      <c r="BE375" s="317"/>
      <c r="BF375" s="317"/>
      <c r="BG375" s="317"/>
      <c r="BH375" s="317"/>
      <c r="BI375" s="317"/>
      <c r="BJ375" s="317"/>
      <c r="BK375" s="317"/>
      <c r="BL375" s="317"/>
      <c r="BM375" s="317"/>
      <c r="BN375" s="317"/>
      <c r="BO375" s="317"/>
      <c r="BP375" s="317"/>
      <c r="BQ375" s="317"/>
      <c r="BR375" s="317"/>
      <c r="BS375" s="317"/>
      <c r="BT375" s="317"/>
      <c r="BU375" s="317"/>
      <c r="BV375" s="317"/>
      <c r="BW375" s="317"/>
      <c r="BX375" s="317"/>
      <c r="BY375" s="319"/>
      <c r="BZ375" s="345"/>
      <c r="CA375" s="345"/>
      <c r="CB375" s="345"/>
      <c r="CC375" s="345"/>
      <c r="CD375" s="345"/>
      <c r="CE375" s="345"/>
      <c r="CF375" s="345"/>
      <c r="CG375" s="345"/>
      <c r="CH375" s="345"/>
      <c r="CI375" s="345"/>
      <c r="CJ375" s="345"/>
      <c r="CK375" s="345"/>
      <c r="CL375" s="345"/>
      <c r="CM375" s="345"/>
      <c r="CN375" s="345"/>
      <c r="CO375" s="345"/>
      <c r="CP375" s="345"/>
      <c r="CQ375" s="345"/>
      <c r="CR375" s="345"/>
      <c r="CS375" s="345"/>
      <c r="CT375" s="345"/>
      <c r="CU375" s="345"/>
      <c r="CV375" s="345"/>
      <c r="CW375" s="345"/>
      <c r="CX375" s="345"/>
      <c r="CY375" s="345"/>
      <c r="CZ375" s="345"/>
    </row>
    <row r="376" s="318" customFormat="true" ht="15" customHeight="true" x14ac:dyDescent="0.2">
      <c r="B376" s="320"/>
      <c r="Z376" s="346"/>
      <c r="AA376" s="346"/>
      <c r="AB376" s="346"/>
      <c r="AC376" s="346"/>
      <c r="AD376" s="346"/>
      <c r="AE376" s="346"/>
      <c r="AF376" s="346"/>
      <c r="AG376" s="346"/>
      <c r="AH376" s="346"/>
      <c r="AI376" s="346"/>
      <c r="AJ376" s="346"/>
      <c r="AK376" s="346"/>
      <c r="AL376" s="346"/>
      <c r="AM376" s="346"/>
      <c r="AN376" s="346"/>
      <c r="AO376" s="346"/>
      <c r="AP376" s="346"/>
      <c r="AQ376" s="346"/>
      <c r="AR376" s="346"/>
      <c r="AS376" s="346"/>
      <c r="AT376" s="346"/>
      <c r="AU376" s="346"/>
      <c r="AV376" s="346"/>
      <c r="AW376" s="346"/>
      <c r="AX376" s="346"/>
      <c r="AY376" s="346"/>
      <c r="AZ376" s="346"/>
      <c r="BA376" s="319"/>
      <c r="BB376" s="317"/>
      <c r="BC376" s="317"/>
      <c r="BD376" s="317"/>
      <c r="BE376" s="317"/>
      <c r="BF376" s="317"/>
      <c r="BG376" s="317"/>
      <c r="BH376" s="317"/>
      <c r="BI376" s="317"/>
      <c r="BJ376" s="317"/>
      <c r="BK376" s="317"/>
      <c r="BL376" s="317"/>
      <c r="BM376" s="317"/>
      <c r="BN376" s="317"/>
      <c r="BO376" s="317"/>
      <c r="BP376" s="317"/>
      <c r="BQ376" s="317"/>
      <c r="BR376" s="317"/>
      <c r="BS376" s="317"/>
      <c r="BT376" s="317"/>
      <c r="BU376" s="317"/>
      <c r="BV376" s="317"/>
      <c r="BW376" s="317"/>
      <c r="BX376" s="317"/>
      <c r="BY376" s="319"/>
      <c r="BZ376" s="345"/>
      <c r="CA376" s="345"/>
      <c r="CB376" s="345"/>
      <c r="CC376" s="345"/>
      <c r="CD376" s="345"/>
      <c r="CE376" s="345"/>
      <c r="CF376" s="345"/>
      <c r="CG376" s="345"/>
      <c r="CH376" s="345"/>
      <c r="CI376" s="345"/>
      <c r="CJ376" s="345"/>
      <c r="CK376" s="345"/>
      <c r="CL376" s="345"/>
      <c r="CM376" s="345"/>
      <c r="CN376" s="345"/>
      <c r="CO376" s="345"/>
      <c r="CP376" s="345"/>
      <c r="CQ376" s="345"/>
      <c r="CR376" s="345"/>
      <c r="CS376" s="345"/>
      <c r="CT376" s="345"/>
      <c r="CU376" s="345"/>
      <c r="CV376" s="345"/>
      <c r="CW376" s="345"/>
      <c r="CX376" s="345"/>
      <c r="CY376" s="345"/>
      <c r="CZ376" s="345"/>
    </row>
    <row r="377" s="318" customFormat="true" ht="15" customHeight="true" x14ac:dyDescent="0.2">
      <c r="B377" s="320"/>
      <c r="Z377" s="346"/>
      <c r="AA377" s="346"/>
      <c r="AB377" s="346"/>
      <c r="AC377" s="346"/>
      <c r="AD377" s="346"/>
      <c r="AE377" s="346"/>
      <c r="AF377" s="346"/>
      <c r="AG377" s="346"/>
      <c r="AH377" s="346"/>
      <c r="AI377" s="346"/>
      <c r="AJ377" s="346"/>
      <c r="AK377" s="346"/>
      <c r="AL377" s="346"/>
      <c r="AM377" s="346"/>
      <c r="AN377" s="346"/>
      <c r="AO377" s="346"/>
      <c r="AP377" s="346"/>
      <c r="AQ377" s="346"/>
      <c r="AR377" s="346"/>
      <c r="AS377" s="346"/>
      <c r="AT377" s="346"/>
      <c r="AU377" s="346"/>
      <c r="AV377" s="346"/>
      <c r="AW377" s="346"/>
      <c r="AX377" s="346"/>
      <c r="AY377" s="346"/>
      <c r="AZ377" s="346"/>
      <c r="BA377" s="319"/>
      <c r="BB377" s="317"/>
      <c r="BC377" s="317"/>
      <c r="BD377" s="317"/>
      <c r="BE377" s="317"/>
      <c r="BF377" s="317"/>
      <c r="BG377" s="317"/>
      <c r="BH377" s="317"/>
      <c r="BI377" s="317"/>
      <c r="BJ377" s="317"/>
      <c r="BK377" s="317"/>
      <c r="BL377" s="317"/>
      <c r="BM377" s="317"/>
      <c r="BN377" s="317"/>
      <c r="BO377" s="317"/>
      <c r="BP377" s="317"/>
      <c r="BQ377" s="317"/>
      <c r="BR377" s="317"/>
      <c r="BS377" s="317"/>
      <c r="BT377" s="317"/>
      <c r="BU377" s="317"/>
      <c r="BV377" s="317"/>
      <c r="BW377" s="317"/>
      <c r="BX377" s="317"/>
      <c r="BY377" s="319"/>
      <c r="BZ377" s="345"/>
      <c r="CA377" s="345"/>
      <c r="CB377" s="345"/>
      <c r="CC377" s="345"/>
      <c r="CD377" s="345"/>
      <c r="CE377" s="345"/>
      <c r="CF377" s="345"/>
      <c r="CG377" s="345"/>
      <c r="CH377" s="345"/>
      <c r="CI377" s="345"/>
      <c r="CJ377" s="345"/>
      <c r="CK377" s="345"/>
      <c r="CL377" s="345"/>
      <c r="CM377" s="345"/>
      <c r="CN377" s="345"/>
      <c r="CO377" s="345"/>
      <c r="CP377" s="345"/>
      <c r="CQ377" s="345"/>
      <c r="CR377" s="345"/>
      <c r="CS377" s="345"/>
      <c r="CT377" s="345"/>
      <c r="CU377" s="345"/>
      <c r="CV377" s="345"/>
      <c r="CW377" s="345"/>
      <c r="CX377" s="345"/>
      <c r="CY377" s="345"/>
      <c r="CZ377" s="345"/>
    </row>
    <row r="378" s="318" customFormat="true" ht="15" customHeight="true" x14ac:dyDescent="0.2">
      <c r="B378" s="320"/>
      <c r="Z378" s="346"/>
      <c r="AA378" s="346"/>
      <c r="AB378" s="346"/>
      <c r="AC378" s="346"/>
      <c r="AD378" s="346"/>
      <c r="AE378" s="346"/>
      <c r="AF378" s="346"/>
      <c r="AG378" s="346"/>
      <c r="AH378" s="346"/>
      <c r="AI378" s="346"/>
      <c r="AJ378" s="346"/>
      <c r="AK378" s="346"/>
      <c r="AL378" s="346"/>
      <c r="AM378" s="346"/>
      <c r="AN378" s="346"/>
      <c r="AO378" s="346"/>
      <c r="AP378" s="346"/>
      <c r="AQ378" s="346"/>
      <c r="AR378" s="346"/>
      <c r="AS378" s="346"/>
      <c r="AT378" s="346"/>
      <c r="AU378" s="346"/>
      <c r="AV378" s="346"/>
      <c r="AW378" s="346"/>
      <c r="AX378" s="346"/>
      <c r="AY378" s="346"/>
      <c r="AZ378" s="346"/>
      <c r="BA378" s="319"/>
      <c r="BB378" s="317"/>
      <c r="BC378" s="317"/>
      <c r="BD378" s="317"/>
      <c r="BE378" s="317"/>
      <c r="BF378" s="317"/>
      <c r="BG378" s="317"/>
      <c r="BH378" s="317"/>
      <c r="BI378" s="317"/>
      <c r="BJ378" s="317"/>
      <c r="BK378" s="317"/>
      <c r="BL378" s="317"/>
      <c r="BM378" s="317"/>
      <c r="BN378" s="317"/>
      <c r="BO378" s="317"/>
      <c r="BP378" s="317"/>
      <c r="BQ378" s="317"/>
      <c r="BR378" s="317"/>
      <c r="BS378" s="317"/>
      <c r="BT378" s="317"/>
      <c r="BU378" s="317"/>
      <c r="BV378" s="317"/>
      <c r="BW378" s="317"/>
      <c r="BX378" s="317"/>
      <c r="BY378" s="319"/>
      <c r="BZ378" s="345"/>
      <c r="CA378" s="345"/>
      <c r="CB378" s="345"/>
      <c r="CC378" s="345"/>
      <c r="CD378" s="345"/>
      <c r="CE378" s="345"/>
      <c r="CF378" s="345"/>
      <c r="CG378" s="345"/>
      <c r="CH378" s="345"/>
      <c r="CI378" s="345"/>
      <c r="CJ378" s="345"/>
      <c r="CK378" s="345"/>
      <c r="CL378" s="345"/>
      <c r="CM378" s="345"/>
      <c r="CN378" s="345"/>
      <c r="CO378" s="345"/>
      <c r="CP378" s="345"/>
      <c r="CQ378" s="345"/>
      <c r="CR378" s="345"/>
      <c r="CS378" s="345"/>
      <c r="CT378" s="345"/>
      <c r="CU378" s="345"/>
      <c r="CV378" s="345"/>
      <c r="CW378" s="345"/>
      <c r="CX378" s="345"/>
      <c r="CY378" s="345"/>
      <c r="CZ378" s="345"/>
    </row>
    <row r="379" s="318" customFormat="true" ht="15" customHeight="true" x14ac:dyDescent="0.2">
      <c r="B379" s="320"/>
      <c r="Z379" s="346"/>
      <c r="AA379" s="346"/>
      <c r="AB379" s="346"/>
      <c r="AC379" s="346"/>
      <c r="AD379" s="346"/>
      <c r="AE379" s="346"/>
      <c r="AF379" s="346"/>
      <c r="AG379" s="346"/>
      <c r="AH379" s="346"/>
      <c r="AI379" s="346"/>
      <c r="AJ379" s="346"/>
      <c r="AK379" s="346"/>
      <c r="AL379" s="346"/>
      <c r="AM379" s="346"/>
      <c r="AN379" s="346"/>
      <c r="AO379" s="346"/>
      <c r="AP379" s="346"/>
      <c r="AQ379" s="346"/>
      <c r="AR379" s="346"/>
      <c r="AS379" s="346"/>
      <c r="AT379" s="346"/>
      <c r="AU379" s="346"/>
      <c r="AV379" s="346"/>
      <c r="AW379" s="346"/>
      <c r="AX379" s="346"/>
      <c r="AY379" s="346"/>
      <c r="AZ379" s="346"/>
      <c r="BA379" s="319"/>
      <c r="BB379" s="317"/>
      <c r="BC379" s="317"/>
      <c r="BD379" s="317"/>
      <c r="BE379" s="317"/>
      <c r="BF379" s="317"/>
      <c r="BG379" s="317"/>
      <c r="BH379" s="317"/>
      <c r="BI379" s="317"/>
      <c r="BJ379" s="317"/>
      <c r="BK379" s="317"/>
      <c r="BL379" s="317"/>
      <c r="BM379" s="317"/>
      <c r="BN379" s="317"/>
      <c r="BO379" s="317"/>
      <c r="BP379" s="317"/>
      <c r="BQ379" s="317"/>
      <c r="BR379" s="317"/>
      <c r="BS379" s="317"/>
      <c r="BT379" s="317"/>
      <c r="BU379" s="317"/>
      <c r="BV379" s="317"/>
      <c r="BW379" s="317"/>
      <c r="BX379" s="317"/>
      <c r="BY379" s="319"/>
      <c r="BZ379" s="345"/>
      <c r="CA379" s="345"/>
      <c r="CB379" s="345"/>
      <c r="CC379" s="345"/>
      <c r="CD379" s="345"/>
      <c r="CE379" s="345"/>
      <c r="CF379" s="345"/>
      <c r="CG379" s="345"/>
      <c r="CH379" s="345"/>
      <c r="CI379" s="345"/>
      <c r="CJ379" s="345"/>
      <c r="CK379" s="345"/>
      <c r="CL379" s="345"/>
      <c r="CM379" s="345"/>
      <c r="CN379" s="345"/>
      <c r="CO379" s="345"/>
      <c r="CP379" s="345"/>
      <c r="CQ379" s="345"/>
      <c r="CR379" s="345"/>
      <c r="CS379" s="345"/>
      <c r="CT379" s="345"/>
      <c r="CU379" s="345"/>
      <c r="CV379" s="345"/>
      <c r="CW379" s="345"/>
      <c r="CX379" s="345"/>
      <c r="CY379" s="345"/>
      <c r="CZ379" s="345"/>
    </row>
    <row r="380" s="318" customFormat="true" ht="15" customHeight="true" x14ac:dyDescent="0.2">
      <c r="B380" s="320"/>
      <c r="Z380" s="346"/>
      <c r="AA380" s="346"/>
      <c r="AB380" s="346"/>
      <c r="AC380" s="346"/>
      <c r="AD380" s="346"/>
      <c r="AE380" s="346"/>
      <c r="AF380" s="346"/>
      <c r="AG380" s="346"/>
      <c r="AH380" s="346"/>
      <c r="AI380" s="346"/>
      <c r="AJ380" s="346"/>
      <c r="AK380" s="346"/>
      <c r="AL380" s="346"/>
      <c r="AM380" s="346"/>
      <c r="AN380" s="346"/>
      <c r="AO380" s="346"/>
      <c r="AP380" s="346"/>
      <c r="AQ380" s="346"/>
      <c r="AR380" s="346"/>
      <c r="AS380" s="346"/>
      <c r="AT380" s="346"/>
      <c r="AU380" s="346"/>
      <c r="AV380" s="346"/>
      <c r="AW380" s="346"/>
      <c r="AX380" s="346"/>
      <c r="AY380" s="346"/>
      <c r="AZ380" s="346"/>
      <c r="BA380" s="319"/>
      <c r="BB380" s="317"/>
      <c r="BC380" s="317"/>
      <c r="BD380" s="317"/>
      <c r="BE380" s="317"/>
      <c r="BF380" s="317"/>
      <c r="BG380" s="317"/>
      <c r="BH380" s="317"/>
      <c r="BI380" s="317"/>
      <c r="BJ380" s="317"/>
      <c r="BK380" s="317"/>
      <c r="BL380" s="317"/>
      <c r="BM380" s="317"/>
      <c r="BN380" s="317"/>
      <c r="BO380" s="317"/>
      <c r="BP380" s="317"/>
      <c r="BQ380" s="317"/>
      <c r="BR380" s="317"/>
      <c r="BS380" s="317"/>
      <c r="BT380" s="317"/>
      <c r="BU380" s="317"/>
      <c r="BV380" s="317"/>
      <c r="BW380" s="317"/>
      <c r="BX380" s="317"/>
      <c r="BY380" s="319"/>
      <c r="BZ380" s="345"/>
      <c r="CA380" s="345"/>
      <c r="CB380" s="345"/>
      <c r="CC380" s="345"/>
      <c r="CD380" s="345"/>
      <c r="CE380" s="345"/>
      <c r="CF380" s="345"/>
      <c r="CG380" s="345"/>
      <c r="CH380" s="345"/>
      <c r="CI380" s="345"/>
      <c r="CJ380" s="345"/>
      <c r="CK380" s="345"/>
      <c r="CL380" s="345"/>
      <c r="CM380" s="345"/>
      <c r="CN380" s="345"/>
      <c r="CO380" s="345"/>
      <c r="CP380" s="345"/>
      <c r="CQ380" s="345"/>
      <c r="CR380" s="345"/>
      <c r="CS380" s="345"/>
      <c r="CT380" s="345"/>
      <c r="CU380" s="345"/>
      <c r="CV380" s="345"/>
      <c r="CW380" s="345"/>
      <c r="CX380" s="345"/>
      <c r="CY380" s="345"/>
      <c r="CZ380" s="345"/>
    </row>
    <row r="381" s="318" customFormat="true" ht="15" customHeight="true" x14ac:dyDescent="0.2">
      <c r="B381" s="320"/>
      <c r="Z381" s="346"/>
      <c r="AA381" s="346"/>
      <c r="AB381" s="346"/>
      <c r="AC381" s="346"/>
      <c r="AD381" s="346"/>
      <c r="AE381" s="346"/>
      <c r="AF381" s="346"/>
      <c r="AG381" s="346"/>
      <c r="AH381" s="346"/>
      <c r="AI381" s="346"/>
      <c r="AJ381" s="346"/>
      <c r="AK381" s="346"/>
      <c r="AL381" s="346"/>
      <c r="AM381" s="346"/>
      <c r="AN381" s="346"/>
      <c r="AO381" s="346"/>
      <c r="AP381" s="346"/>
      <c r="AQ381" s="346"/>
      <c r="AR381" s="346"/>
      <c r="AS381" s="346"/>
      <c r="AT381" s="346"/>
      <c r="AU381" s="346"/>
      <c r="AV381" s="346"/>
      <c r="AW381" s="346"/>
      <c r="AX381" s="346"/>
      <c r="AY381" s="346"/>
      <c r="AZ381" s="346"/>
      <c r="BA381" s="319"/>
      <c r="BB381" s="317"/>
      <c r="BC381" s="317"/>
      <c r="BD381" s="317"/>
      <c r="BE381" s="317"/>
      <c r="BF381" s="317"/>
      <c r="BG381" s="317"/>
      <c r="BH381" s="317"/>
      <c r="BI381" s="317"/>
      <c r="BJ381" s="317"/>
      <c r="BK381" s="317"/>
      <c r="BL381" s="317"/>
      <c r="BM381" s="317"/>
      <c r="BN381" s="317"/>
      <c r="BO381" s="317"/>
      <c r="BP381" s="317"/>
      <c r="BQ381" s="317"/>
      <c r="BR381" s="317"/>
      <c r="BS381" s="317"/>
      <c r="BT381" s="317"/>
      <c r="BU381" s="317"/>
      <c r="BV381" s="317"/>
      <c r="BW381" s="317"/>
      <c r="BX381" s="317"/>
      <c r="BY381" s="319"/>
      <c r="BZ381" s="345"/>
      <c r="CA381" s="345"/>
      <c r="CB381" s="345"/>
      <c r="CC381" s="345"/>
      <c r="CD381" s="345"/>
      <c r="CE381" s="345"/>
      <c r="CF381" s="345"/>
      <c r="CG381" s="345"/>
      <c r="CH381" s="345"/>
      <c r="CI381" s="345"/>
      <c r="CJ381" s="345"/>
      <c r="CK381" s="345"/>
      <c r="CL381" s="345"/>
      <c r="CM381" s="345"/>
      <c r="CN381" s="345"/>
      <c r="CO381" s="345"/>
      <c r="CP381" s="345"/>
      <c r="CQ381" s="345"/>
      <c r="CR381" s="345"/>
      <c r="CS381" s="345"/>
      <c r="CT381" s="345"/>
      <c r="CU381" s="345"/>
      <c r="CV381" s="345"/>
      <c r="CW381" s="345"/>
      <c r="CX381" s="345"/>
      <c r="CY381" s="345"/>
      <c r="CZ381" s="345"/>
    </row>
    <row r="382" s="318" customFormat="true" ht="15" customHeight="true" x14ac:dyDescent="0.2">
      <c r="B382" s="320"/>
      <c r="Z382" s="346"/>
      <c r="AA382" s="346"/>
      <c r="AB382" s="346"/>
      <c r="AC382" s="346"/>
      <c r="AD382" s="346"/>
      <c r="AE382" s="346"/>
      <c r="AF382" s="346"/>
      <c r="AG382" s="346"/>
      <c r="AH382" s="346"/>
      <c r="AI382" s="346"/>
      <c r="AJ382" s="346"/>
      <c r="AK382" s="346"/>
      <c r="AL382" s="346"/>
      <c r="AM382" s="346"/>
      <c r="AN382" s="346"/>
      <c r="AO382" s="346"/>
      <c r="AP382" s="346"/>
      <c r="AQ382" s="346"/>
      <c r="AR382" s="346"/>
      <c r="AS382" s="346"/>
      <c r="AT382" s="346"/>
      <c r="AU382" s="346"/>
      <c r="AV382" s="346"/>
      <c r="AW382" s="346"/>
      <c r="AX382" s="346"/>
      <c r="AY382" s="346"/>
      <c r="AZ382" s="346"/>
      <c r="BA382" s="319"/>
      <c r="BB382" s="317"/>
      <c r="BC382" s="317"/>
      <c r="BD382" s="317"/>
      <c r="BE382" s="317"/>
      <c r="BF382" s="317"/>
      <c r="BG382" s="317"/>
      <c r="BH382" s="317"/>
      <c r="BI382" s="317"/>
      <c r="BJ382" s="317"/>
      <c r="BK382" s="317"/>
      <c r="BL382" s="317"/>
      <c r="BM382" s="317"/>
      <c r="BN382" s="317"/>
      <c r="BO382" s="317"/>
      <c r="BP382" s="317"/>
      <c r="BQ382" s="317"/>
      <c r="BR382" s="317"/>
      <c r="BS382" s="317"/>
      <c r="BT382" s="317"/>
      <c r="BU382" s="317"/>
      <c r="BV382" s="317"/>
      <c r="BW382" s="317"/>
      <c r="BX382" s="317"/>
      <c r="BY382" s="319"/>
      <c r="BZ382" s="345"/>
      <c r="CA382" s="345"/>
      <c r="CB382" s="345"/>
      <c r="CC382" s="345"/>
      <c r="CD382" s="345"/>
      <c r="CE382" s="345"/>
      <c r="CF382" s="345"/>
      <c r="CG382" s="345"/>
      <c r="CH382" s="345"/>
      <c r="CI382" s="345"/>
      <c r="CJ382" s="345"/>
      <c r="CK382" s="345"/>
      <c r="CL382" s="345"/>
      <c r="CM382" s="345"/>
      <c r="CN382" s="345"/>
      <c r="CO382" s="345"/>
      <c r="CP382" s="345"/>
      <c r="CQ382" s="345"/>
      <c r="CR382" s="345"/>
      <c r="CS382" s="345"/>
      <c r="CT382" s="345"/>
      <c r="CU382" s="345"/>
      <c r="CV382" s="345"/>
      <c r="CW382" s="345"/>
      <c r="CX382" s="345"/>
      <c r="CY382" s="345"/>
      <c r="CZ382" s="345"/>
    </row>
    <row r="383" s="318" customFormat="true" ht="15" customHeight="true" x14ac:dyDescent="0.2">
      <c r="B383" s="320"/>
      <c r="Z383" s="346"/>
      <c r="AA383" s="346"/>
      <c r="AB383" s="346"/>
      <c r="AC383" s="346"/>
      <c r="AD383" s="346"/>
      <c r="AE383" s="346"/>
      <c r="AF383" s="346"/>
      <c r="AG383" s="346"/>
      <c r="AH383" s="346"/>
      <c r="AI383" s="346"/>
      <c r="AJ383" s="346"/>
      <c r="AK383" s="346"/>
      <c r="AL383" s="346"/>
      <c r="AM383" s="346"/>
      <c r="AN383" s="346"/>
      <c r="AO383" s="346"/>
      <c r="AP383" s="346"/>
      <c r="AQ383" s="346"/>
      <c r="AR383" s="346"/>
      <c r="AS383" s="346"/>
      <c r="AT383" s="346"/>
      <c r="AU383" s="346"/>
      <c r="AV383" s="346"/>
      <c r="AW383" s="346"/>
      <c r="AX383" s="346"/>
      <c r="AY383" s="346"/>
      <c r="AZ383" s="346"/>
      <c r="BA383" s="319"/>
      <c r="BB383" s="317"/>
      <c r="BC383" s="317"/>
      <c r="BD383" s="317"/>
      <c r="BE383" s="317"/>
      <c r="BF383" s="317"/>
      <c r="BG383" s="317"/>
      <c r="BH383" s="317"/>
      <c r="BI383" s="317"/>
      <c r="BJ383" s="317"/>
      <c r="BK383" s="317"/>
      <c r="BL383" s="317"/>
      <c r="BM383" s="317"/>
      <c r="BN383" s="317"/>
      <c r="BO383" s="317"/>
      <c r="BP383" s="317"/>
      <c r="BQ383" s="317"/>
      <c r="BR383" s="317"/>
      <c r="BS383" s="317"/>
      <c r="BT383" s="317"/>
      <c r="BU383" s="317"/>
      <c r="BV383" s="317"/>
      <c r="BW383" s="317"/>
      <c r="BX383" s="317"/>
      <c r="BY383" s="319"/>
      <c r="BZ383" s="345"/>
      <c r="CA383" s="345"/>
      <c r="CB383" s="345"/>
      <c r="CC383" s="345"/>
      <c r="CD383" s="345"/>
      <c r="CE383" s="345"/>
      <c r="CF383" s="345"/>
      <c r="CG383" s="345"/>
      <c r="CH383" s="345"/>
      <c r="CI383" s="345"/>
      <c r="CJ383" s="345"/>
      <c r="CK383" s="345"/>
      <c r="CL383" s="345"/>
      <c r="CM383" s="345"/>
      <c r="CN383" s="345"/>
      <c r="CO383" s="345"/>
      <c r="CP383" s="345"/>
      <c r="CQ383" s="345"/>
      <c r="CR383" s="345"/>
      <c r="CS383" s="345"/>
      <c r="CT383" s="345"/>
      <c r="CU383" s="345"/>
      <c r="CV383" s="345"/>
      <c r="CW383" s="345"/>
      <c r="CX383" s="345"/>
      <c r="CY383" s="345"/>
      <c r="CZ383" s="345"/>
    </row>
    <row r="384" s="318" customFormat="true" ht="15" customHeight="true" x14ac:dyDescent="0.2">
      <c r="B384" s="320"/>
      <c r="Z384" s="346"/>
      <c r="AA384" s="346"/>
      <c r="AB384" s="346"/>
      <c r="AC384" s="346"/>
      <c r="AD384" s="346"/>
      <c r="AE384" s="346"/>
      <c r="AF384" s="346"/>
      <c r="AG384" s="346"/>
      <c r="AH384" s="346"/>
      <c r="AI384" s="346"/>
      <c r="AJ384" s="346"/>
      <c r="AK384" s="346"/>
      <c r="AL384" s="346"/>
      <c r="AM384" s="346"/>
      <c r="AN384" s="346"/>
      <c r="AO384" s="346"/>
      <c r="AP384" s="346"/>
      <c r="AQ384" s="346"/>
      <c r="AR384" s="346"/>
      <c r="AS384" s="346"/>
      <c r="AT384" s="346"/>
      <c r="AU384" s="346"/>
      <c r="AV384" s="346"/>
      <c r="AW384" s="346"/>
      <c r="AX384" s="346"/>
      <c r="AY384" s="346"/>
      <c r="AZ384" s="346"/>
      <c r="BA384" s="319"/>
      <c r="BB384" s="317"/>
      <c r="BC384" s="317"/>
      <c r="BD384" s="317"/>
      <c r="BE384" s="317"/>
      <c r="BF384" s="317"/>
      <c r="BG384" s="317"/>
      <c r="BH384" s="317"/>
      <c r="BI384" s="317"/>
      <c r="BJ384" s="317"/>
      <c r="BK384" s="317"/>
      <c r="BL384" s="317"/>
      <c r="BM384" s="317"/>
      <c r="BN384" s="317"/>
      <c r="BO384" s="317"/>
      <c r="BP384" s="317"/>
      <c r="BQ384" s="317"/>
      <c r="BR384" s="317"/>
      <c r="BS384" s="317"/>
      <c r="BT384" s="317"/>
      <c r="BU384" s="317"/>
      <c r="BV384" s="317"/>
      <c r="BW384" s="317"/>
      <c r="BX384" s="317"/>
      <c r="BY384" s="319"/>
      <c r="BZ384" s="345"/>
      <c r="CA384" s="345"/>
      <c r="CB384" s="345"/>
      <c r="CC384" s="345"/>
      <c r="CD384" s="345"/>
      <c r="CE384" s="345"/>
      <c r="CF384" s="345"/>
      <c r="CG384" s="345"/>
      <c r="CH384" s="345"/>
      <c r="CI384" s="345"/>
      <c r="CJ384" s="345"/>
      <c r="CK384" s="345"/>
      <c r="CL384" s="345"/>
      <c r="CM384" s="345"/>
      <c r="CN384" s="345"/>
      <c r="CO384" s="345"/>
      <c r="CP384" s="345"/>
      <c r="CQ384" s="345"/>
      <c r="CR384" s="345"/>
      <c r="CS384" s="345"/>
      <c r="CT384" s="345"/>
      <c r="CU384" s="345"/>
      <c r="CV384" s="345"/>
      <c r="CW384" s="345"/>
      <c r="CX384" s="345"/>
      <c r="CY384" s="345"/>
      <c r="CZ384" s="345"/>
    </row>
    <row r="385" s="318" customFormat="true" ht="15" customHeight="true" x14ac:dyDescent="0.2">
      <c r="B385" s="320"/>
      <c r="Z385" s="346"/>
      <c r="AA385" s="346"/>
      <c r="AB385" s="346"/>
      <c r="AC385" s="346"/>
      <c r="AD385" s="346"/>
      <c r="AE385" s="346"/>
      <c r="AF385" s="346"/>
      <c r="AG385" s="346"/>
      <c r="AH385" s="346"/>
      <c r="AI385" s="346"/>
      <c r="AJ385" s="346"/>
      <c r="AK385" s="346"/>
      <c r="AL385" s="346"/>
      <c r="AM385" s="346"/>
      <c r="AN385" s="346"/>
      <c r="AO385" s="346"/>
      <c r="AP385" s="346"/>
      <c r="AQ385" s="346"/>
      <c r="AR385" s="346"/>
      <c r="AS385" s="346"/>
      <c r="AT385" s="346"/>
      <c r="AU385" s="346"/>
      <c r="AV385" s="346"/>
      <c r="AW385" s="346"/>
      <c r="AX385" s="346"/>
      <c r="AY385" s="346"/>
      <c r="AZ385" s="346"/>
      <c r="BA385" s="319"/>
      <c r="BB385" s="317"/>
      <c r="BC385" s="317"/>
      <c r="BD385" s="317"/>
      <c r="BE385" s="317"/>
      <c r="BF385" s="317"/>
      <c r="BG385" s="317"/>
      <c r="BH385" s="317"/>
      <c r="BI385" s="317"/>
      <c r="BJ385" s="317"/>
      <c r="BK385" s="317"/>
      <c r="BL385" s="317"/>
      <c r="BM385" s="317"/>
      <c r="BN385" s="317"/>
      <c r="BO385" s="317"/>
      <c r="BP385" s="317"/>
      <c r="BQ385" s="317"/>
      <c r="BR385" s="317"/>
      <c r="BS385" s="317"/>
      <c r="BT385" s="317"/>
      <c r="BU385" s="317"/>
      <c r="BV385" s="317"/>
      <c r="BW385" s="317"/>
      <c r="BX385" s="317"/>
      <c r="BY385" s="319"/>
      <c r="BZ385" s="345"/>
      <c r="CA385" s="345"/>
      <c r="CB385" s="345"/>
      <c r="CC385" s="345"/>
      <c r="CD385" s="345"/>
      <c r="CE385" s="345"/>
      <c r="CF385" s="345"/>
      <c r="CG385" s="345"/>
      <c r="CH385" s="345"/>
      <c r="CI385" s="345"/>
      <c r="CJ385" s="345"/>
      <c r="CK385" s="345"/>
      <c r="CL385" s="345"/>
      <c r="CM385" s="345"/>
      <c r="CN385" s="345"/>
      <c r="CO385" s="345"/>
      <c r="CP385" s="345"/>
      <c r="CQ385" s="345"/>
      <c r="CR385" s="345"/>
      <c r="CS385" s="345"/>
      <c r="CT385" s="345"/>
      <c r="CU385" s="345"/>
      <c r="CV385" s="345"/>
      <c r="CW385" s="345"/>
      <c r="CX385" s="345"/>
      <c r="CY385" s="345"/>
      <c r="CZ385" s="345"/>
    </row>
    <row r="386" s="318" customFormat="true" ht="15" customHeight="true" x14ac:dyDescent="0.2">
      <c r="B386" s="320"/>
      <c r="Z386" s="346"/>
      <c r="AA386" s="346"/>
      <c r="AB386" s="346"/>
      <c r="AC386" s="346"/>
      <c r="AD386" s="346"/>
      <c r="AE386" s="346"/>
      <c r="AF386" s="346"/>
      <c r="AG386" s="346"/>
      <c r="AH386" s="346"/>
      <c r="AI386" s="346"/>
      <c r="AJ386" s="346"/>
      <c r="AK386" s="346"/>
      <c r="AL386" s="346"/>
      <c r="AM386" s="346"/>
      <c r="AN386" s="346"/>
      <c r="AO386" s="346"/>
      <c r="AP386" s="346"/>
      <c r="AQ386" s="346"/>
      <c r="AR386" s="346"/>
      <c r="AS386" s="346"/>
      <c r="AT386" s="346"/>
      <c r="AU386" s="346"/>
      <c r="AV386" s="346"/>
      <c r="AW386" s="346"/>
      <c r="AX386" s="346"/>
      <c r="AY386" s="346"/>
      <c r="AZ386" s="346"/>
      <c r="BA386" s="319"/>
      <c r="BB386" s="317"/>
      <c r="BC386" s="317"/>
      <c r="BD386" s="317"/>
      <c r="BE386" s="317"/>
      <c r="BF386" s="317"/>
      <c r="BG386" s="317"/>
      <c r="BH386" s="317"/>
      <c r="BI386" s="317"/>
      <c r="BJ386" s="317"/>
      <c r="BK386" s="317"/>
      <c r="BL386" s="317"/>
      <c r="BM386" s="317"/>
      <c r="BN386" s="317"/>
      <c r="BO386" s="317"/>
      <c r="BP386" s="317"/>
      <c r="BQ386" s="317"/>
      <c r="BR386" s="317"/>
      <c r="BS386" s="317"/>
      <c r="BT386" s="317"/>
      <c r="BU386" s="317"/>
      <c r="BV386" s="317"/>
      <c r="BW386" s="317"/>
      <c r="BX386" s="317"/>
      <c r="BY386" s="319"/>
      <c r="BZ386" s="345"/>
      <c r="CA386" s="345"/>
      <c r="CB386" s="345"/>
      <c r="CC386" s="345"/>
      <c r="CD386" s="345"/>
      <c r="CE386" s="345"/>
      <c r="CF386" s="345"/>
      <c r="CG386" s="345"/>
      <c r="CH386" s="345"/>
      <c r="CI386" s="345"/>
      <c r="CJ386" s="345"/>
      <c r="CK386" s="345"/>
      <c r="CL386" s="345"/>
      <c r="CM386" s="345"/>
      <c r="CN386" s="345"/>
      <c r="CO386" s="345"/>
      <c r="CP386" s="345"/>
      <c r="CQ386" s="345"/>
      <c r="CR386" s="345"/>
      <c r="CS386" s="345"/>
      <c r="CT386" s="345"/>
      <c r="CU386" s="345"/>
      <c r="CV386" s="345"/>
      <c r="CW386" s="345"/>
      <c r="CX386" s="345"/>
      <c r="CY386" s="345"/>
      <c r="CZ386" s="345"/>
    </row>
    <row r="387" s="318" customFormat="true" ht="15" customHeight="true" x14ac:dyDescent="0.2">
      <c r="B387" s="320"/>
      <c r="Z387" s="346"/>
      <c r="AA387" s="346"/>
      <c r="AB387" s="346"/>
      <c r="AC387" s="346"/>
      <c r="AD387" s="346"/>
      <c r="AE387" s="346"/>
      <c r="AF387" s="346"/>
      <c r="AG387" s="346"/>
      <c r="AH387" s="346"/>
      <c r="AI387" s="346"/>
      <c r="AJ387" s="346"/>
      <c r="AK387" s="346"/>
      <c r="AL387" s="346"/>
      <c r="AM387" s="346"/>
      <c r="AN387" s="346"/>
      <c r="AO387" s="346"/>
      <c r="AP387" s="346"/>
      <c r="AQ387" s="346"/>
      <c r="AR387" s="346"/>
      <c r="AS387" s="346"/>
      <c r="AT387" s="346"/>
      <c r="AU387" s="346"/>
      <c r="AV387" s="346"/>
      <c r="AW387" s="346"/>
      <c r="AX387" s="346"/>
      <c r="AY387" s="346"/>
      <c r="AZ387" s="346"/>
      <c r="BA387" s="319"/>
      <c r="BB387" s="317"/>
      <c r="BC387" s="317"/>
      <c r="BD387" s="317"/>
      <c r="BE387" s="317"/>
      <c r="BF387" s="317"/>
      <c r="BG387" s="317"/>
      <c r="BH387" s="317"/>
      <c r="BI387" s="317"/>
      <c r="BJ387" s="317"/>
      <c r="BK387" s="317"/>
      <c r="BL387" s="317"/>
      <c r="BM387" s="317"/>
      <c r="BN387" s="317"/>
      <c r="BO387" s="317"/>
      <c r="BP387" s="317"/>
      <c r="BQ387" s="317"/>
      <c r="BR387" s="317"/>
      <c r="BS387" s="317"/>
      <c r="BT387" s="317"/>
      <c r="BU387" s="317"/>
      <c r="BV387" s="317"/>
      <c r="BW387" s="317"/>
      <c r="BX387" s="317"/>
      <c r="BY387" s="319"/>
      <c r="BZ387" s="345"/>
      <c r="CA387" s="345"/>
      <c r="CB387" s="345"/>
      <c r="CC387" s="345"/>
      <c r="CD387" s="345"/>
      <c r="CE387" s="345"/>
      <c r="CF387" s="345"/>
      <c r="CG387" s="345"/>
      <c r="CH387" s="345"/>
      <c r="CI387" s="345"/>
      <c r="CJ387" s="345"/>
      <c r="CK387" s="345"/>
      <c r="CL387" s="345"/>
      <c r="CM387" s="345"/>
      <c r="CN387" s="345"/>
      <c r="CO387" s="345"/>
      <c r="CP387" s="345"/>
      <c r="CQ387" s="345"/>
      <c r="CR387" s="345"/>
      <c r="CS387" s="345"/>
      <c r="CT387" s="345"/>
      <c r="CU387" s="345"/>
      <c r="CV387" s="345"/>
      <c r="CW387" s="345"/>
      <c r="CX387" s="345"/>
      <c r="CY387" s="345"/>
      <c r="CZ387" s="345"/>
    </row>
    <row r="388" s="318" customFormat="true" ht="15" customHeight="true" x14ac:dyDescent="0.2">
      <c r="B388" s="320"/>
      <c r="Z388" s="346"/>
      <c r="AA388" s="346"/>
      <c r="AB388" s="346"/>
      <c r="AC388" s="346"/>
      <c r="AD388" s="346"/>
      <c r="AE388" s="346"/>
      <c r="AF388" s="346"/>
      <c r="AG388" s="346"/>
      <c r="AH388" s="346"/>
      <c r="AI388" s="346"/>
      <c r="AJ388" s="346"/>
      <c r="AK388" s="346"/>
      <c r="AL388" s="346"/>
      <c r="AM388" s="346"/>
      <c r="AN388" s="346"/>
      <c r="AO388" s="346"/>
      <c r="AP388" s="346"/>
      <c r="AQ388" s="346"/>
      <c r="AR388" s="346"/>
      <c r="AS388" s="346"/>
      <c r="AT388" s="346"/>
      <c r="AU388" s="346"/>
      <c r="AV388" s="346"/>
      <c r="AW388" s="346"/>
      <c r="AX388" s="346"/>
      <c r="AY388" s="346"/>
      <c r="AZ388" s="346"/>
      <c r="BA388" s="319"/>
      <c r="BB388" s="317"/>
      <c r="BC388" s="317"/>
      <c r="BD388" s="317"/>
      <c r="BE388" s="317"/>
      <c r="BF388" s="317"/>
      <c r="BG388" s="317"/>
      <c r="BH388" s="317"/>
      <c r="BI388" s="317"/>
      <c r="BJ388" s="317"/>
      <c r="BK388" s="317"/>
      <c r="BL388" s="317"/>
      <c r="BM388" s="317"/>
      <c r="BN388" s="317"/>
      <c r="BO388" s="317"/>
      <c r="BP388" s="317"/>
      <c r="BQ388" s="317"/>
      <c r="BR388" s="317"/>
      <c r="BS388" s="317"/>
      <c r="BT388" s="317"/>
      <c r="BU388" s="317"/>
      <c r="BV388" s="317"/>
      <c r="BW388" s="317"/>
      <c r="BX388" s="317"/>
      <c r="BY388" s="319"/>
      <c r="BZ388" s="345"/>
      <c r="CA388" s="345"/>
      <c r="CB388" s="345"/>
      <c r="CC388" s="345"/>
      <c r="CD388" s="345"/>
      <c r="CE388" s="345"/>
      <c r="CF388" s="345"/>
      <c r="CG388" s="345"/>
      <c r="CH388" s="345"/>
      <c r="CI388" s="345"/>
      <c r="CJ388" s="345"/>
      <c r="CK388" s="345"/>
      <c r="CL388" s="345"/>
      <c r="CM388" s="345"/>
      <c r="CN388" s="345"/>
      <c r="CO388" s="345"/>
      <c r="CP388" s="345"/>
      <c r="CQ388" s="345"/>
      <c r="CR388" s="345"/>
      <c r="CS388" s="345"/>
      <c r="CT388" s="345"/>
      <c r="CU388" s="345"/>
      <c r="CV388" s="345"/>
      <c r="CW388" s="345"/>
      <c r="CX388" s="345"/>
      <c r="CY388" s="345"/>
      <c r="CZ388" s="345"/>
    </row>
    <row r="389" s="318" customFormat="true" ht="15" customHeight="true" x14ac:dyDescent="0.2">
      <c r="B389" s="320"/>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19"/>
      <c r="BB389" s="317"/>
      <c r="BC389" s="317"/>
      <c r="BD389" s="317"/>
      <c r="BE389" s="317"/>
      <c r="BF389" s="317"/>
      <c r="BG389" s="317"/>
      <c r="BH389" s="317"/>
      <c r="BI389" s="317"/>
      <c r="BJ389" s="317"/>
      <c r="BK389" s="317"/>
      <c r="BL389" s="317"/>
      <c r="BM389" s="317"/>
      <c r="BN389" s="317"/>
      <c r="BO389" s="317"/>
      <c r="BP389" s="317"/>
      <c r="BQ389" s="317"/>
      <c r="BR389" s="317"/>
      <c r="BS389" s="317"/>
      <c r="BT389" s="317"/>
      <c r="BU389" s="317"/>
      <c r="BV389" s="317"/>
      <c r="BW389" s="317"/>
      <c r="BX389" s="317"/>
      <c r="BY389" s="319"/>
      <c r="BZ389" s="345"/>
      <c r="CA389" s="345"/>
      <c r="CB389" s="345"/>
      <c r="CC389" s="345"/>
      <c r="CD389" s="345"/>
      <c r="CE389" s="345"/>
      <c r="CF389" s="345"/>
      <c r="CG389" s="345"/>
      <c r="CH389" s="345"/>
      <c r="CI389" s="345"/>
      <c r="CJ389" s="345"/>
      <c r="CK389" s="345"/>
      <c r="CL389" s="345"/>
      <c r="CM389" s="345"/>
      <c r="CN389" s="345"/>
      <c r="CO389" s="345"/>
      <c r="CP389" s="345"/>
      <c r="CQ389" s="345"/>
      <c r="CR389" s="345"/>
      <c r="CS389" s="345"/>
      <c r="CT389" s="345"/>
      <c r="CU389" s="345"/>
      <c r="CV389" s="345"/>
      <c r="CW389" s="345"/>
      <c r="CX389" s="345"/>
      <c r="CY389" s="345"/>
      <c r="CZ389" s="345"/>
    </row>
    <row r="390" s="439" customFormat="true" ht="15" customHeight="true" x14ac:dyDescent="0.2">
      <c r="B390" s="438"/>
      <c r="Z390" s="346"/>
      <c r="AA390" s="346"/>
      <c r="AB390" s="346"/>
      <c r="AC390" s="346"/>
      <c r="AD390" s="346"/>
      <c r="AE390" s="346"/>
      <c r="AF390" s="346"/>
      <c r="AG390" s="346"/>
      <c r="AH390" s="346"/>
      <c r="AI390" s="346"/>
      <c r="AJ390" s="346"/>
      <c r="AK390" s="346"/>
      <c r="AL390" s="346"/>
      <c r="AM390" s="346"/>
      <c r="AN390" s="346"/>
      <c r="AO390" s="346"/>
      <c r="AP390" s="346"/>
      <c r="AQ390" s="346"/>
      <c r="AR390" s="346"/>
      <c r="AS390" s="346"/>
      <c r="AT390" s="346"/>
      <c r="AU390" s="346"/>
      <c r="AV390" s="346"/>
      <c r="AW390" s="346"/>
      <c r="AX390" s="346"/>
      <c r="AY390" s="346"/>
      <c r="AZ390" s="346"/>
      <c r="BA390" s="319"/>
      <c r="BB390" s="317"/>
      <c r="BC390" s="317"/>
      <c r="BD390" s="317"/>
      <c r="BE390" s="317"/>
      <c r="BF390" s="317"/>
      <c r="BG390" s="317"/>
      <c r="BH390" s="317"/>
      <c r="BI390" s="317"/>
      <c r="BJ390" s="317"/>
      <c r="BK390" s="317"/>
      <c r="BL390" s="317"/>
      <c r="BM390" s="317"/>
      <c r="BN390" s="317"/>
      <c r="BO390" s="317"/>
      <c r="BP390" s="317"/>
      <c r="BQ390" s="317"/>
      <c r="BR390" s="317"/>
      <c r="BS390" s="317"/>
      <c r="BT390" s="317"/>
      <c r="BU390" s="317"/>
      <c r="BV390" s="317"/>
      <c r="BW390" s="317"/>
      <c r="BX390" s="317"/>
      <c r="BY390" s="319"/>
      <c r="BZ390" s="345"/>
      <c r="CA390" s="345"/>
      <c r="CB390" s="345"/>
      <c r="CC390" s="345"/>
      <c r="CD390" s="345"/>
      <c r="CE390" s="345"/>
      <c r="CF390" s="345"/>
      <c r="CG390" s="345"/>
      <c r="CH390" s="345"/>
      <c r="CI390" s="345"/>
      <c r="CJ390" s="345"/>
      <c r="CK390" s="345"/>
      <c r="CL390" s="345"/>
      <c r="CM390" s="345"/>
      <c r="CN390" s="345"/>
      <c r="CO390" s="345"/>
      <c r="CP390" s="345"/>
      <c r="CQ390" s="345"/>
      <c r="CR390" s="345"/>
      <c r="CS390" s="345"/>
      <c r="CT390" s="345"/>
      <c r="CU390" s="345"/>
      <c r="CV390" s="345"/>
      <c r="CW390" s="345"/>
      <c r="CX390" s="345"/>
      <c r="CY390" s="345"/>
      <c r="CZ390" s="345"/>
    </row>
    <row r="391" s="439" customFormat="true" ht="15" customHeight="true" x14ac:dyDescent="0.2">
      <c r="B391" s="438"/>
      <c r="Z391" s="346"/>
      <c r="AA391" s="346"/>
      <c r="AB391" s="346"/>
      <c r="AC391" s="346"/>
      <c r="AD391" s="346"/>
      <c r="AE391" s="346"/>
      <c r="AF391" s="346"/>
      <c r="AG391" s="346"/>
      <c r="AH391" s="346"/>
      <c r="AI391" s="346"/>
      <c r="AJ391" s="346"/>
      <c r="AK391" s="346"/>
      <c r="AL391" s="346"/>
      <c r="AM391" s="346"/>
      <c r="AN391" s="346"/>
      <c r="AO391" s="346"/>
      <c r="AP391" s="346"/>
      <c r="AQ391" s="346"/>
      <c r="AR391" s="346"/>
      <c r="AS391" s="346"/>
      <c r="AT391" s="346"/>
      <c r="AU391" s="346"/>
      <c r="AV391" s="346"/>
      <c r="AW391" s="346"/>
      <c r="AX391" s="346"/>
      <c r="AY391" s="346"/>
      <c r="AZ391" s="346"/>
      <c r="BA391" s="319"/>
      <c r="BB391" s="317"/>
      <c r="BC391" s="317"/>
      <c r="BD391" s="317"/>
      <c r="BE391" s="317"/>
      <c r="BF391" s="317"/>
      <c r="BG391" s="317"/>
      <c r="BH391" s="317"/>
      <c r="BI391" s="317"/>
      <c r="BJ391" s="317"/>
      <c r="BK391" s="317"/>
      <c r="BL391" s="317"/>
      <c r="BM391" s="317"/>
      <c r="BN391" s="317"/>
      <c r="BO391" s="317"/>
      <c r="BP391" s="317"/>
      <c r="BQ391" s="317"/>
      <c r="BR391" s="317"/>
      <c r="BS391" s="317"/>
      <c r="BT391" s="317"/>
      <c r="BU391" s="317"/>
      <c r="BV391" s="317"/>
      <c r="BW391" s="317"/>
      <c r="BX391" s="317"/>
      <c r="BY391" s="319"/>
      <c r="BZ391" s="345"/>
      <c r="CA391" s="345"/>
      <c r="CB391" s="345"/>
      <c r="CC391" s="345"/>
      <c r="CD391" s="345"/>
      <c r="CE391" s="345"/>
      <c r="CF391" s="345"/>
      <c r="CG391" s="345"/>
      <c r="CH391" s="345"/>
      <c r="CI391" s="345"/>
      <c r="CJ391" s="345"/>
      <c r="CK391" s="345"/>
      <c r="CL391" s="345"/>
      <c r="CM391" s="345"/>
      <c r="CN391" s="345"/>
      <c r="CO391" s="345"/>
      <c r="CP391" s="345"/>
      <c r="CQ391" s="345"/>
      <c r="CR391" s="345"/>
      <c r="CS391" s="345"/>
      <c r="CT391" s="345"/>
      <c r="CU391" s="345"/>
      <c r="CV391" s="345"/>
      <c r="CW391" s="345"/>
      <c r="CX391" s="345"/>
      <c r="CY391" s="345"/>
      <c r="CZ391" s="345"/>
    </row>
    <row r="392" s="439" customFormat="true" ht="15" customHeight="true" x14ac:dyDescent="0.2">
      <c r="Z392" s="346"/>
      <c r="AA392" s="346"/>
      <c r="AB392" s="346"/>
      <c r="AC392" s="346"/>
      <c r="AD392" s="346"/>
      <c r="AE392" s="346"/>
      <c r="AF392" s="346"/>
      <c r="AG392" s="346"/>
      <c r="AH392" s="346"/>
      <c r="AI392" s="346"/>
      <c r="AJ392" s="346"/>
      <c r="AK392" s="346"/>
      <c r="AL392" s="346"/>
      <c r="AM392" s="346"/>
      <c r="AN392" s="346"/>
      <c r="AO392" s="346"/>
      <c r="AP392" s="346"/>
      <c r="AQ392" s="346"/>
      <c r="AR392" s="346"/>
      <c r="AS392" s="346"/>
      <c r="AT392" s="346"/>
      <c r="AU392" s="346"/>
      <c r="AV392" s="346"/>
      <c r="AW392" s="346"/>
      <c r="AX392" s="346"/>
      <c r="AY392" s="346"/>
      <c r="AZ392" s="346"/>
      <c r="BA392" s="319"/>
      <c r="BB392" s="317"/>
      <c r="BC392" s="317"/>
      <c r="BD392" s="317"/>
      <c r="BE392" s="317"/>
      <c r="BF392" s="317"/>
      <c r="BG392" s="317"/>
      <c r="BH392" s="317"/>
      <c r="BI392" s="317"/>
      <c r="BJ392" s="317"/>
      <c r="BK392" s="317"/>
      <c r="BL392" s="317"/>
      <c r="BM392" s="317"/>
      <c r="BN392" s="317"/>
      <c r="BO392" s="317"/>
      <c r="BP392" s="317"/>
      <c r="BQ392" s="317"/>
      <c r="BR392" s="317"/>
      <c r="BS392" s="317"/>
      <c r="BT392" s="317"/>
      <c r="BU392" s="317"/>
      <c r="BV392" s="317"/>
      <c r="BW392" s="317"/>
      <c r="BX392" s="317"/>
      <c r="BY392" s="319"/>
      <c r="BZ392" s="345"/>
      <c r="CA392" s="345"/>
      <c r="CB392" s="345"/>
      <c r="CC392" s="345"/>
      <c r="CD392" s="345"/>
      <c r="CE392" s="345"/>
      <c r="CF392" s="345"/>
      <c r="CG392" s="345"/>
      <c r="CH392" s="345"/>
      <c r="CI392" s="345"/>
      <c r="CJ392" s="345"/>
      <c r="CK392" s="345"/>
      <c r="CL392" s="345"/>
      <c r="CM392" s="345"/>
      <c r="CN392" s="345"/>
      <c r="CO392" s="345"/>
      <c r="CP392" s="345"/>
      <c r="CQ392" s="345"/>
      <c r="CR392" s="345"/>
      <c r="CS392" s="345"/>
      <c r="CT392" s="345"/>
      <c r="CU392" s="345"/>
      <c r="CV392" s="345"/>
      <c r="CW392" s="345"/>
      <c r="CX392" s="345"/>
      <c r="CY392" s="345"/>
      <c r="CZ392" s="345"/>
    </row>
    <row r="393" s="439" customFormat="true" ht="15" customHeight="true" x14ac:dyDescent="0.2">
      <c r="Z393" s="346"/>
      <c r="AA393" s="346"/>
      <c r="AB393" s="346"/>
      <c r="AC393" s="346"/>
      <c r="AD393" s="346"/>
      <c r="AE393" s="346"/>
      <c r="AF393" s="346"/>
      <c r="AG393" s="346"/>
      <c r="AH393" s="346"/>
      <c r="AI393" s="346"/>
      <c r="AJ393" s="346"/>
      <c r="AK393" s="346"/>
      <c r="AL393" s="346"/>
      <c r="AM393" s="346"/>
      <c r="AN393" s="346"/>
      <c r="AO393" s="346"/>
      <c r="AP393" s="346"/>
      <c r="AQ393" s="346"/>
      <c r="AR393" s="346"/>
      <c r="AS393" s="346"/>
      <c r="AT393" s="346"/>
      <c r="AU393" s="346"/>
      <c r="AV393" s="346"/>
      <c r="AW393" s="346"/>
      <c r="AX393" s="346"/>
      <c r="AY393" s="346"/>
      <c r="AZ393" s="346"/>
      <c r="BA393" s="319"/>
      <c r="BB393" s="317"/>
      <c r="BC393" s="317"/>
      <c r="BD393" s="317"/>
      <c r="BE393" s="317"/>
      <c r="BF393" s="317"/>
      <c r="BG393" s="317"/>
      <c r="BH393" s="317"/>
      <c r="BI393" s="317"/>
      <c r="BJ393" s="317"/>
      <c r="BK393" s="317"/>
      <c r="BL393" s="317"/>
      <c r="BM393" s="317"/>
      <c r="BN393" s="317"/>
      <c r="BO393" s="317"/>
      <c r="BP393" s="317"/>
      <c r="BQ393" s="317"/>
      <c r="BR393" s="317"/>
      <c r="BS393" s="317"/>
      <c r="BT393" s="317"/>
      <c r="BU393" s="317"/>
      <c r="BV393" s="317"/>
      <c r="BW393" s="317"/>
      <c r="BX393" s="317"/>
      <c r="BY393" s="319"/>
      <c r="BZ393" s="345"/>
      <c r="CA393" s="345"/>
      <c r="CB393" s="345"/>
      <c r="CC393" s="345"/>
      <c r="CD393" s="345"/>
      <c r="CE393" s="345"/>
      <c r="CF393" s="345"/>
      <c r="CG393" s="345"/>
      <c r="CH393" s="345"/>
      <c r="CI393" s="345"/>
      <c r="CJ393" s="345"/>
      <c r="CK393" s="345"/>
      <c r="CL393" s="345"/>
      <c r="CM393" s="345"/>
      <c r="CN393" s="345"/>
      <c r="CO393" s="345"/>
      <c r="CP393" s="345"/>
      <c r="CQ393" s="345"/>
      <c r="CR393" s="345"/>
      <c r="CS393" s="345"/>
      <c r="CT393" s="345"/>
      <c r="CU393" s="345"/>
      <c r="CV393" s="345"/>
      <c r="CW393" s="345"/>
      <c r="CX393" s="345"/>
      <c r="CY393" s="345"/>
      <c r="CZ393" s="345"/>
    </row>
    <row r="394" s="439" customFormat="true" ht="15" customHeight="true" x14ac:dyDescent="0.2">
      <c r="Z394" s="346"/>
      <c r="AA394" s="346"/>
      <c r="AB394" s="346"/>
      <c r="AC394" s="346"/>
      <c r="AD394" s="346"/>
      <c r="AE394" s="346"/>
      <c r="AF394" s="346"/>
      <c r="AG394" s="346"/>
      <c r="AH394" s="346"/>
      <c r="AI394" s="346"/>
      <c r="AJ394" s="346"/>
      <c r="AK394" s="346"/>
      <c r="AL394" s="346"/>
      <c r="AM394" s="346"/>
      <c r="AN394" s="346"/>
      <c r="AO394" s="346"/>
      <c r="AP394" s="346"/>
      <c r="AQ394" s="346"/>
      <c r="AR394" s="346"/>
      <c r="AS394" s="346"/>
      <c r="AT394" s="346"/>
      <c r="AU394" s="346"/>
      <c r="AV394" s="346"/>
      <c r="AW394" s="346"/>
      <c r="AX394" s="346"/>
      <c r="AY394" s="346"/>
      <c r="AZ394" s="346"/>
      <c r="BA394" s="319"/>
      <c r="BB394" s="317"/>
      <c r="BC394" s="317"/>
      <c r="BD394" s="317"/>
      <c r="BE394" s="317"/>
      <c r="BF394" s="317"/>
      <c r="BG394" s="317"/>
      <c r="BH394" s="317"/>
      <c r="BI394" s="317"/>
      <c r="BJ394" s="317"/>
      <c r="BK394" s="317"/>
      <c r="BL394" s="317"/>
      <c r="BM394" s="317"/>
      <c r="BN394" s="317"/>
      <c r="BO394" s="317"/>
      <c r="BP394" s="317"/>
      <c r="BQ394" s="317"/>
      <c r="BR394" s="317"/>
      <c r="BS394" s="317"/>
      <c r="BT394" s="317"/>
      <c r="BU394" s="317"/>
      <c r="BV394" s="317"/>
      <c r="BW394" s="317"/>
      <c r="BX394" s="317"/>
      <c r="BY394" s="319"/>
      <c r="BZ394" s="345"/>
      <c r="CA394" s="345"/>
      <c r="CB394" s="345"/>
      <c r="CC394" s="345"/>
      <c r="CD394" s="345"/>
      <c r="CE394" s="345"/>
      <c r="CF394" s="345"/>
      <c r="CG394" s="345"/>
      <c r="CH394" s="345"/>
      <c r="CI394" s="345"/>
      <c r="CJ394" s="345"/>
      <c r="CK394" s="345"/>
      <c r="CL394" s="345"/>
      <c r="CM394" s="345"/>
      <c r="CN394" s="345"/>
      <c r="CO394" s="345"/>
      <c r="CP394" s="345"/>
      <c r="CQ394" s="345"/>
      <c r="CR394" s="345"/>
      <c r="CS394" s="345"/>
      <c r="CT394" s="345"/>
      <c r="CU394" s="345"/>
      <c r="CV394" s="345"/>
      <c r="CW394" s="345"/>
      <c r="CX394" s="345"/>
      <c r="CY394" s="345"/>
      <c r="CZ394" s="345"/>
    </row>
    <row r="395" s="439" customFormat="true" ht="15" customHeight="true" x14ac:dyDescent="0.2">
      <c r="Z395" s="346"/>
      <c r="AA395" s="346"/>
      <c r="AB395" s="346"/>
      <c r="AC395" s="346"/>
      <c r="AD395" s="346"/>
      <c r="AE395" s="346"/>
      <c r="AF395" s="346"/>
      <c r="AG395" s="346"/>
      <c r="AH395" s="346"/>
      <c r="AI395" s="346"/>
      <c r="AJ395" s="346"/>
      <c r="AK395" s="346"/>
      <c r="AL395" s="346"/>
      <c r="AM395" s="346"/>
      <c r="AN395" s="346"/>
      <c r="AO395" s="346"/>
      <c r="AP395" s="346"/>
      <c r="AQ395" s="346"/>
      <c r="AR395" s="346"/>
      <c r="AS395" s="346"/>
      <c r="AT395" s="346"/>
      <c r="AU395" s="346"/>
      <c r="AV395" s="346"/>
      <c r="AW395" s="346"/>
      <c r="AX395" s="346"/>
      <c r="AY395" s="346"/>
      <c r="AZ395" s="346"/>
      <c r="BA395" s="319"/>
      <c r="BB395" s="317"/>
      <c r="BC395" s="317"/>
      <c r="BD395" s="317"/>
      <c r="BE395" s="317"/>
      <c r="BF395" s="317"/>
      <c r="BG395" s="317"/>
      <c r="BH395" s="317"/>
      <c r="BI395" s="317"/>
      <c r="BJ395" s="317"/>
      <c r="BK395" s="317"/>
      <c r="BL395" s="317"/>
      <c r="BM395" s="317"/>
      <c r="BN395" s="317"/>
      <c r="BO395" s="317"/>
      <c r="BP395" s="317"/>
      <c r="BQ395" s="317"/>
      <c r="BR395" s="317"/>
      <c r="BS395" s="317"/>
      <c r="BT395" s="317"/>
      <c r="BU395" s="317"/>
      <c r="BV395" s="317"/>
      <c r="BW395" s="317"/>
      <c r="BX395" s="317"/>
      <c r="BY395" s="319"/>
      <c r="BZ395" s="345"/>
      <c r="CA395" s="345"/>
      <c r="CB395" s="345"/>
      <c r="CC395" s="345"/>
      <c r="CD395" s="345"/>
      <c r="CE395" s="345"/>
      <c r="CF395" s="345"/>
      <c r="CG395" s="345"/>
      <c r="CH395" s="345"/>
      <c r="CI395" s="345"/>
      <c r="CJ395" s="345"/>
      <c r="CK395" s="345"/>
      <c r="CL395" s="345"/>
      <c r="CM395" s="345"/>
      <c r="CN395" s="345"/>
      <c r="CO395" s="345"/>
      <c r="CP395" s="345"/>
      <c r="CQ395" s="345"/>
      <c r="CR395" s="345"/>
      <c r="CS395" s="345"/>
      <c r="CT395" s="345"/>
      <c r="CU395" s="345"/>
      <c r="CV395" s="345"/>
      <c r="CW395" s="345"/>
      <c r="CX395" s="345"/>
      <c r="CY395" s="345"/>
      <c r="CZ395" s="345"/>
    </row>
    <row r="396" s="439" customFormat="true" ht="15" customHeight="true" x14ac:dyDescent="0.2">
      <c r="Z396" s="346"/>
      <c r="AA396" s="346"/>
      <c r="AB396" s="346"/>
      <c r="AC396" s="346"/>
      <c r="AD396" s="346"/>
      <c r="AE396" s="346"/>
      <c r="AF396" s="346"/>
      <c r="AG396" s="346"/>
      <c r="AH396" s="346"/>
      <c r="AI396" s="346"/>
      <c r="AJ396" s="346"/>
      <c r="AK396" s="346"/>
      <c r="AL396" s="346"/>
      <c r="AM396" s="346"/>
      <c r="AN396" s="346"/>
      <c r="AO396" s="346"/>
      <c r="AP396" s="346"/>
      <c r="AQ396" s="346"/>
      <c r="AR396" s="346"/>
      <c r="AS396" s="346"/>
      <c r="AT396" s="346"/>
      <c r="AU396" s="346"/>
      <c r="AV396" s="346"/>
      <c r="AW396" s="346"/>
      <c r="AX396" s="346"/>
      <c r="AY396" s="346"/>
      <c r="AZ396" s="346"/>
      <c r="BA396" s="319"/>
      <c r="BB396" s="317"/>
      <c r="BC396" s="317"/>
      <c r="BD396" s="317"/>
      <c r="BE396" s="317"/>
      <c r="BF396" s="317"/>
      <c r="BG396" s="317"/>
      <c r="BH396" s="317"/>
      <c r="BI396" s="317"/>
      <c r="BJ396" s="317"/>
      <c r="BK396" s="317"/>
      <c r="BL396" s="317"/>
      <c r="BM396" s="317"/>
      <c r="BN396" s="317"/>
      <c r="BO396" s="317"/>
      <c r="BP396" s="317"/>
      <c r="BQ396" s="317"/>
      <c r="BR396" s="317"/>
      <c r="BS396" s="317"/>
      <c r="BT396" s="317"/>
      <c r="BU396" s="317"/>
      <c r="BV396" s="317"/>
      <c r="BW396" s="317"/>
      <c r="BX396" s="317"/>
      <c r="BY396" s="319"/>
      <c r="BZ396" s="345"/>
      <c r="CA396" s="345"/>
      <c r="CB396" s="345"/>
      <c r="CC396" s="345"/>
      <c r="CD396" s="345"/>
      <c r="CE396" s="345"/>
      <c r="CF396" s="345"/>
      <c r="CG396" s="345"/>
      <c r="CH396" s="345"/>
      <c r="CI396" s="345"/>
      <c r="CJ396" s="345"/>
      <c r="CK396" s="345"/>
      <c r="CL396" s="345"/>
      <c r="CM396" s="345"/>
      <c r="CN396" s="345"/>
      <c r="CO396" s="345"/>
      <c r="CP396" s="345"/>
      <c r="CQ396" s="345"/>
      <c r="CR396" s="345"/>
      <c r="CS396" s="345"/>
      <c r="CT396" s="345"/>
      <c r="CU396" s="345"/>
      <c r="CV396" s="345"/>
      <c r="CW396" s="345"/>
      <c r="CX396" s="345"/>
      <c r="CY396" s="345"/>
      <c r="CZ396" s="345"/>
    </row>
    <row r="397" s="439" customFormat="true" ht="15" customHeight="true" x14ac:dyDescent="0.2">
      <c r="Z397" s="346"/>
      <c r="AA397" s="346"/>
      <c r="AB397" s="346"/>
      <c r="AC397" s="346"/>
      <c r="AD397" s="346"/>
      <c r="AE397" s="346"/>
      <c r="AF397" s="346"/>
      <c r="AG397" s="346"/>
      <c r="AH397" s="346"/>
      <c r="AI397" s="346"/>
      <c r="AJ397" s="346"/>
      <c r="AK397" s="346"/>
      <c r="AL397" s="346"/>
      <c r="AM397" s="346"/>
      <c r="AN397" s="346"/>
      <c r="AO397" s="346"/>
      <c r="AP397" s="346"/>
      <c r="AQ397" s="346"/>
      <c r="AR397" s="346"/>
      <c r="AS397" s="346"/>
      <c r="AT397" s="346"/>
      <c r="AU397" s="346"/>
      <c r="AV397" s="346"/>
      <c r="AW397" s="346"/>
      <c r="AX397" s="346"/>
      <c r="AY397" s="346"/>
      <c r="AZ397" s="346"/>
      <c r="BA397" s="319"/>
      <c r="BB397" s="317"/>
      <c r="BC397" s="317"/>
      <c r="BD397" s="317"/>
      <c r="BE397" s="317"/>
      <c r="BF397" s="317"/>
      <c r="BG397" s="317"/>
      <c r="BH397" s="317"/>
      <c r="BI397" s="317"/>
      <c r="BJ397" s="317"/>
      <c r="BK397" s="317"/>
      <c r="BL397" s="317"/>
      <c r="BM397" s="317"/>
      <c r="BN397" s="317"/>
      <c r="BO397" s="317"/>
      <c r="BP397" s="317"/>
      <c r="BQ397" s="317"/>
      <c r="BR397" s="317"/>
      <c r="BS397" s="317"/>
      <c r="BT397" s="317"/>
      <c r="BU397" s="317"/>
      <c r="BV397" s="317"/>
      <c r="BW397" s="317"/>
      <c r="BX397" s="317"/>
      <c r="BY397" s="319"/>
      <c r="BZ397" s="345"/>
      <c r="CA397" s="345"/>
      <c r="CB397" s="345"/>
      <c r="CC397" s="345"/>
      <c r="CD397" s="345"/>
      <c r="CE397" s="345"/>
      <c r="CF397" s="345"/>
      <c r="CG397" s="345"/>
      <c r="CH397" s="345"/>
      <c r="CI397" s="345"/>
      <c r="CJ397" s="345"/>
      <c r="CK397" s="345"/>
      <c r="CL397" s="345"/>
      <c r="CM397" s="345"/>
      <c r="CN397" s="345"/>
      <c r="CO397" s="345"/>
      <c r="CP397" s="345"/>
      <c r="CQ397" s="345"/>
      <c r="CR397" s="345"/>
      <c r="CS397" s="345"/>
      <c r="CT397" s="345"/>
      <c r="CU397" s="345"/>
      <c r="CV397" s="345"/>
      <c r="CW397" s="345"/>
      <c r="CX397" s="345"/>
      <c r="CY397" s="345"/>
      <c r="CZ397" s="345"/>
    </row>
    <row r="398" s="439" customFormat="true" ht="15" customHeight="true" x14ac:dyDescent="0.2">
      <c r="Z398" s="346"/>
      <c r="AA398" s="346"/>
      <c r="AB398" s="346"/>
      <c r="AC398" s="346"/>
      <c r="AD398" s="346"/>
      <c r="AE398" s="346"/>
      <c r="AF398" s="346"/>
      <c r="AG398" s="346"/>
      <c r="AH398" s="346"/>
      <c r="AI398" s="346"/>
      <c r="AJ398" s="346"/>
      <c r="AK398" s="346"/>
      <c r="AL398" s="346"/>
      <c r="AM398" s="346"/>
      <c r="AN398" s="346"/>
      <c r="AO398" s="346"/>
      <c r="AP398" s="346"/>
      <c r="AQ398" s="346"/>
      <c r="AR398" s="346"/>
      <c r="AS398" s="346"/>
      <c r="AT398" s="346"/>
      <c r="AU398" s="346"/>
      <c r="AV398" s="346"/>
      <c r="AW398" s="346"/>
      <c r="AX398" s="346"/>
      <c r="AY398" s="346"/>
      <c r="AZ398" s="346"/>
      <c r="BA398" s="319"/>
      <c r="BB398" s="317"/>
      <c r="BC398" s="317"/>
      <c r="BD398" s="317"/>
      <c r="BE398" s="317"/>
      <c r="BF398" s="317"/>
      <c r="BG398" s="317"/>
      <c r="BH398" s="317"/>
      <c r="BI398" s="317"/>
      <c r="BJ398" s="317"/>
      <c r="BK398" s="317"/>
      <c r="BL398" s="317"/>
      <c r="BM398" s="317"/>
      <c r="BN398" s="317"/>
      <c r="BO398" s="317"/>
      <c r="BP398" s="317"/>
      <c r="BQ398" s="317"/>
      <c r="BR398" s="317"/>
      <c r="BS398" s="317"/>
      <c r="BT398" s="317"/>
      <c r="BU398" s="317"/>
      <c r="BV398" s="317"/>
      <c r="BW398" s="317"/>
      <c r="BX398" s="317"/>
      <c r="BY398" s="319"/>
      <c r="BZ398" s="345"/>
      <c r="CA398" s="345"/>
      <c r="CB398" s="345"/>
      <c r="CC398" s="345"/>
      <c r="CD398" s="345"/>
      <c r="CE398" s="345"/>
      <c r="CF398" s="345"/>
      <c r="CG398" s="345"/>
      <c r="CH398" s="345"/>
      <c r="CI398" s="345"/>
      <c r="CJ398" s="345"/>
      <c r="CK398" s="345"/>
      <c r="CL398" s="345"/>
      <c r="CM398" s="345"/>
      <c r="CN398" s="345"/>
      <c r="CO398" s="345"/>
      <c r="CP398" s="345"/>
      <c r="CQ398" s="345"/>
      <c r="CR398" s="345"/>
      <c r="CS398" s="345"/>
      <c r="CT398" s="345"/>
      <c r="CU398" s="345"/>
      <c r="CV398" s="345"/>
      <c r="CW398" s="345"/>
      <c r="CX398" s="345"/>
      <c r="CY398" s="345"/>
      <c r="CZ398" s="345"/>
    </row>
    <row r="399" s="453" customFormat="true" ht="15" customHeight="true" x14ac:dyDescent="0.25">
      <c r="A399" s="323"/>
      <c r="B399" s="323"/>
      <c r="C399" s="1023" t="s">
        <v>129</v>
      </c>
      <c r="D399" s="1024"/>
      <c r="E399" s="1024"/>
      <c r="F399" s="1024"/>
      <c r="G399" s="323"/>
      <c r="H399" s="1025" t="s">
        <v>130</v>
      </c>
      <c r="I399" s="1026"/>
      <c r="J399" s="1026"/>
      <c r="K399" s="1026"/>
      <c r="M399" s="1025" t="s">
        <v>131</v>
      </c>
      <c r="N399" s="1026"/>
      <c r="O399" s="1026"/>
      <c r="P399" s="1026"/>
      <c r="Z399" s="341"/>
      <c r="AA399" s="341"/>
      <c r="AB399" s="341"/>
      <c r="AC399" s="341"/>
      <c r="AD399" s="341"/>
      <c r="AE399" s="341"/>
      <c r="AF399" s="341"/>
      <c r="AG399" s="341"/>
      <c r="AH399" s="341"/>
      <c r="AI399" s="341"/>
      <c r="AJ399" s="341"/>
      <c r="AK399" s="341"/>
      <c r="AL399" s="341"/>
      <c r="AM399" s="341"/>
      <c r="AN399" s="341"/>
      <c r="AO399" s="341"/>
      <c r="AP399" s="341"/>
      <c r="AQ399" s="341"/>
      <c r="AR399" s="341"/>
      <c r="AS399" s="341"/>
      <c r="AT399" s="341"/>
      <c r="AU399" s="341"/>
      <c r="AV399" s="341"/>
      <c r="AW399" s="341"/>
      <c r="AX399" s="341"/>
      <c r="AY399" s="341"/>
      <c r="AZ399" s="341"/>
      <c r="BB399" s="323"/>
      <c r="BZ399" s="341"/>
      <c r="CA399" s="341"/>
      <c r="CB399" s="341"/>
      <c r="CC399" s="341"/>
      <c r="CD399" s="341"/>
      <c r="CE399" s="341"/>
      <c r="CF399" s="341"/>
      <c r="CG399" s="341"/>
      <c r="CH399" s="341"/>
      <c r="CI399" s="341"/>
      <c r="CJ399" s="341"/>
      <c r="CK399" s="341"/>
      <c r="CL399" s="341"/>
      <c r="CM399" s="341"/>
      <c r="CN399" s="341"/>
      <c r="CO399" s="341"/>
      <c r="CP399" s="341"/>
      <c r="CQ399" s="341"/>
      <c r="CR399" s="341"/>
      <c r="CS399" s="341"/>
      <c r="CT399" s="341"/>
      <c r="CU399" s="341"/>
      <c r="CV399" s="341"/>
      <c r="CW399" s="341"/>
      <c r="CX399" s="341"/>
      <c r="CY399" s="341"/>
      <c r="CZ399" s="341"/>
    </row>
    <row r="400" s="348" customFormat="true" ht="15" customHeight="true" x14ac:dyDescent="0.2">
      <c r="C400" s="1027" t="s">
        <v>193</v>
      </c>
      <c r="D400" s="904"/>
      <c r="E400" s="904"/>
      <c r="F400" s="460"/>
      <c r="G400" s="460"/>
      <c r="H400" s="1033" t="s">
        <v>193</v>
      </c>
      <c r="I400" s="1033"/>
      <c r="J400" s="1033"/>
      <c r="K400" s="460"/>
      <c r="L400" s="460"/>
      <c r="M400" s="1033" t="s">
        <v>193</v>
      </c>
      <c r="N400" s="1033"/>
      <c r="O400" s="1033"/>
      <c r="P400" s="460"/>
      <c r="Q400" s="460"/>
      <c r="Z400" s="341"/>
      <c r="AA400" s="341"/>
      <c r="AB400" s="341"/>
      <c r="AC400" s="341"/>
      <c r="AD400" s="341"/>
      <c r="AE400" s="341"/>
      <c r="AF400" s="341"/>
      <c r="AG400" s="341"/>
      <c r="AH400" s="341"/>
      <c r="AI400" s="341"/>
      <c r="AJ400" s="341"/>
      <c r="AK400" s="341"/>
      <c r="AL400" s="341"/>
      <c r="AM400" s="341"/>
      <c r="AN400" s="341"/>
      <c r="AO400" s="341"/>
      <c r="AP400" s="341"/>
      <c r="AQ400" s="341"/>
      <c r="AR400" s="341"/>
      <c r="AS400" s="341"/>
      <c r="AT400" s="341"/>
      <c r="AU400" s="341"/>
      <c r="AV400" s="341"/>
      <c r="AW400" s="341"/>
      <c r="AX400" s="341"/>
      <c r="AY400" s="341"/>
      <c r="AZ400" s="341"/>
      <c r="BA400" s="453"/>
      <c r="BB400" s="323"/>
      <c r="BC400" s="453"/>
      <c r="BD400" s="453"/>
      <c r="BE400" s="453"/>
      <c r="BF400" s="453"/>
      <c r="BG400" s="453"/>
      <c r="BH400" s="453"/>
      <c r="BI400" s="453"/>
      <c r="BJ400" s="453"/>
      <c r="BK400" s="453"/>
      <c r="BL400" s="453"/>
      <c r="BM400" s="453"/>
      <c r="BN400" s="453"/>
      <c r="BO400" s="453"/>
      <c r="BP400" s="453"/>
      <c r="BQ400" s="453"/>
      <c r="BR400" s="453"/>
      <c r="BS400" s="453"/>
      <c r="BT400" s="453"/>
      <c r="BU400" s="453"/>
      <c r="BV400" s="453"/>
      <c r="BW400" s="453"/>
      <c r="BX400" s="453"/>
      <c r="BY400" s="453"/>
      <c r="BZ400" s="341"/>
      <c r="CA400" s="341"/>
      <c r="CB400" s="341"/>
      <c r="CC400" s="341"/>
      <c r="CD400" s="341"/>
      <c r="CE400" s="341"/>
      <c r="CF400" s="341"/>
      <c r="CG400" s="341"/>
      <c r="CH400" s="341"/>
      <c r="CI400" s="341"/>
      <c r="CJ400" s="341"/>
      <c r="CK400" s="341"/>
      <c r="CL400" s="341"/>
      <c r="CM400" s="341"/>
      <c r="CN400" s="341"/>
      <c r="CO400" s="341"/>
      <c r="CP400" s="341"/>
      <c r="CQ400" s="341"/>
      <c r="CR400" s="341"/>
      <c r="CS400" s="341"/>
      <c r="CT400" s="341"/>
      <c r="CU400" s="341"/>
      <c r="CV400" s="341"/>
      <c r="CW400" s="341"/>
      <c r="CX400" s="341"/>
      <c r="CY400" s="341"/>
      <c r="CZ400" s="341"/>
    </row>
    <row r="401" s="348" customFormat="true" ht="25.15" customHeight="true" x14ac:dyDescent="0.2">
      <c r="C401" s="1027"/>
      <c r="D401" s="904"/>
      <c r="E401" s="470" t="s">
        <v>194</v>
      </c>
      <c r="F401" s="460"/>
      <c r="G401" s="460"/>
      <c r="H401" s="1033"/>
      <c r="I401" s="1033"/>
      <c r="J401" s="471" t="s">
        <v>194</v>
      </c>
      <c r="K401" s="460"/>
      <c r="L401" s="460"/>
      <c r="M401" s="1033"/>
      <c r="N401" s="1033"/>
      <c r="O401" s="472" t="s">
        <v>194</v>
      </c>
      <c r="P401" s="460"/>
      <c r="Q401" s="460"/>
      <c r="Z401" s="341"/>
      <c r="AA401" s="341"/>
      <c r="AB401" s="341"/>
      <c r="AC401" s="341"/>
      <c r="AD401" s="341"/>
      <c r="AE401" s="341"/>
      <c r="AF401" s="341"/>
      <c r="AG401" s="341"/>
      <c r="AH401" s="341"/>
      <c r="AI401" s="341"/>
      <c r="AJ401" s="341"/>
      <c r="AK401" s="341"/>
      <c r="AL401" s="341"/>
      <c r="AM401" s="341"/>
      <c r="AN401" s="341"/>
      <c r="AO401" s="341"/>
      <c r="AP401" s="341"/>
      <c r="AQ401" s="341"/>
      <c r="AR401" s="341"/>
      <c r="AS401" s="341"/>
      <c r="AT401" s="341"/>
      <c r="AU401" s="341"/>
      <c r="AV401" s="341"/>
      <c r="AW401" s="341"/>
      <c r="AX401" s="341"/>
      <c r="AY401" s="341"/>
      <c r="AZ401" s="341"/>
      <c r="BA401" s="453"/>
      <c r="BB401" s="323"/>
      <c r="BC401" s="453"/>
      <c r="BD401" s="453"/>
      <c r="BE401" s="453"/>
      <c r="BF401" s="453"/>
      <c r="BG401" s="453"/>
      <c r="BH401" s="453"/>
      <c r="BI401" s="453"/>
      <c r="BJ401" s="453"/>
      <c r="BK401" s="453"/>
      <c r="BL401" s="453"/>
      <c r="BM401" s="453"/>
      <c r="BN401" s="453"/>
      <c r="BO401" s="453"/>
      <c r="BP401" s="453"/>
      <c r="BQ401" s="453"/>
      <c r="BR401" s="453"/>
      <c r="BS401" s="453"/>
      <c r="BT401" s="453"/>
      <c r="BU401" s="453"/>
      <c r="BV401" s="453"/>
      <c r="BW401" s="453"/>
      <c r="BX401" s="453"/>
      <c r="BY401" s="453"/>
      <c r="BZ401" s="341"/>
      <c r="CA401" s="341"/>
      <c r="CB401" s="341"/>
      <c r="CC401" s="341"/>
      <c r="CD401" s="341"/>
      <c r="CE401" s="341"/>
      <c r="CF401" s="341"/>
      <c r="CG401" s="341"/>
      <c r="CH401" s="341"/>
      <c r="CI401" s="341"/>
      <c r="CJ401" s="341"/>
      <c r="CK401" s="341"/>
      <c r="CL401" s="341"/>
      <c r="CM401" s="341"/>
      <c r="CN401" s="341"/>
      <c r="CO401" s="341"/>
      <c r="CP401" s="341"/>
      <c r="CQ401" s="341"/>
      <c r="CR401" s="341"/>
      <c r="CS401" s="341"/>
      <c r="CT401" s="341"/>
      <c r="CU401" s="341"/>
      <c r="CV401" s="341"/>
      <c r="CW401" s="341"/>
      <c r="CX401" s="341"/>
      <c r="CY401" s="341"/>
      <c r="CZ401" s="341"/>
    </row>
    <row r="402" s="348" customFormat="true" ht="25.15" customHeight="true" x14ac:dyDescent="0.2">
      <c r="B402" s="1018" t="s">
        <v>135</v>
      </c>
      <c r="C402" s="904"/>
      <c r="D402" s="904"/>
      <c r="E402" s="473" t="s">
        <v>195</v>
      </c>
      <c r="F402" s="460"/>
      <c r="G402" s="460"/>
      <c r="H402" s="1033"/>
      <c r="I402" s="1033"/>
      <c r="J402" s="474" t="s">
        <v>195</v>
      </c>
      <c r="K402" s="460"/>
      <c r="L402" s="460"/>
      <c r="M402" s="1033"/>
      <c r="N402" s="1033"/>
      <c r="O402" s="475" t="s">
        <v>195</v>
      </c>
      <c r="P402" s="460"/>
      <c r="Q402" s="460"/>
      <c r="Z402" s="341"/>
      <c r="AA402" s="341"/>
      <c r="AB402" s="341"/>
      <c r="AC402" s="341"/>
      <c r="AD402" s="341"/>
      <c r="AE402" s="341"/>
      <c r="AF402" s="341"/>
      <c r="AG402" s="341"/>
      <c r="AH402" s="341"/>
      <c r="AI402" s="341"/>
      <c r="AJ402" s="341"/>
      <c r="AK402" s="341"/>
      <c r="AL402" s="341"/>
      <c r="AM402" s="341"/>
      <c r="AN402" s="341"/>
      <c r="AO402" s="341"/>
      <c r="AP402" s="341"/>
      <c r="AQ402" s="341"/>
      <c r="AR402" s="341"/>
      <c r="AS402" s="341"/>
      <c r="AT402" s="341"/>
      <c r="AU402" s="341"/>
      <c r="AV402" s="341"/>
      <c r="AW402" s="341"/>
      <c r="AX402" s="341"/>
      <c r="AY402" s="341"/>
      <c r="AZ402" s="341"/>
      <c r="BA402" s="453"/>
      <c r="BB402" s="323"/>
      <c r="BC402" s="453"/>
      <c r="BD402" s="453"/>
      <c r="BE402" s="453"/>
      <c r="BF402" s="453"/>
      <c r="BG402" s="453"/>
      <c r="BH402" s="453"/>
      <c r="BI402" s="453"/>
      <c r="BJ402" s="453"/>
      <c r="BK402" s="453"/>
      <c r="BL402" s="453"/>
      <c r="BM402" s="453"/>
      <c r="BN402" s="453"/>
      <c r="BO402" s="453"/>
      <c r="BP402" s="453"/>
      <c r="BQ402" s="453"/>
      <c r="BR402" s="453"/>
      <c r="BS402" s="453"/>
      <c r="BT402" s="453"/>
      <c r="BU402" s="453"/>
      <c r="BV402" s="453"/>
      <c r="BW402" s="453"/>
      <c r="BX402" s="453"/>
      <c r="BY402" s="453"/>
      <c r="BZ402" s="341"/>
      <c r="CA402" s="341"/>
      <c r="CB402" s="341"/>
      <c r="CC402" s="341"/>
      <c r="CD402" s="341"/>
      <c r="CE402" s="341"/>
      <c r="CF402" s="341"/>
      <c r="CG402" s="341"/>
      <c r="CH402" s="341"/>
      <c r="CI402" s="341"/>
      <c r="CJ402" s="341"/>
      <c r="CK402" s="341"/>
      <c r="CL402" s="341"/>
      <c r="CM402" s="341"/>
      <c r="CN402" s="341"/>
      <c r="CO402" s="341"/>
      <c r="CP402" s="341"/>
      <c r="CQ402" s="341"/>
      <c r="CR402" s="341"/>
      <c r="CS402" s="341"/>
      <c r="CT402" s="341"/>
      <c r="CU402" s="341"/>
      <c r="CV402" s="341"/>
      <c r="CW402" s="341"/>
      <c r="CX402" s="341"/>
      <c r="CY402" s="341"/>
      <c r="CZ402" s="341"/>
    </row>
    <row r="403" s="348" customFormat="true" ht="25.15" customHeight="true" x14ac:dyDescent="0.2">
      <c r="B403" s="904"/>
      <c r="C403" s="1028" t="s">
        <v>275</v>
      </c>
      <c r="D403" s="1020"/>
      <c r="E403" s="625">
        <v>0.735209294712586</v>
      </c>
      <c r="F403" s="577"/>
      <c r="G403" s="577"/>
      <c r="H403" s="1020" t="s">
        <v>276</v>
      </c>
      <c r="I403" s="1020"/>
      <c r="J403" s="626">
        <v>0.71295172532470064</v>
      </c>
      <c r="K403" s="577"/>
      <c r="L403" s="577"/>
      <c r="M403" s="1020" t="s">
        <v>277</v>
      </c>
      <c r="N403" s="1020"/>
      <c r="O403" s="627">
        <v>0.70467616331000182</v>
      </c>
      <c r="P403" s="577"/>
      <c r="Q403" s="577"/>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A403" s="343"/>
      <c r="BB403" s="394"/>
      <c r="BC403" s="343"/>
      <c r="BD403" s="343"/>
      <c r="BE403" s="343"/>
      <c r="BF403" s="343"/>
      <c r="BG403" s="343"/>
      <c r="BH403" s="343"/>
      <c r="BI403" s="343"/>
      <c r="BJ403" s="343"/>
      <c r="BK403" s="343"/>
      <c r="BL403" s="343"/>
      <c r="BM403" s="343"/>
      <c r="BN403" s="343"/>
      <c r="BO403" s="343"/>
      <c r="BP403" s="343"/>
      <c r="BQ403" s="343"/>
      <c r="BR403" s="343"/>
      <c r="BS403" s="343"/>
      <c r="BT403" s="343"/>
      <c r="BU403" s="343"/>
      <c r="BV403" s="343"/>
      <c r="BW403" s="343"/>
      <c r="BX403" s="343"/>
      <c r="BY403" s="343"/>
      <c r="BZ403" s="344"/>
      <c r="CA403" s="344"/>
      <c r="CB403" s="344"/>
      <c r="CC403" s="344"/>
      <c r="CD403" s="344"/>
      <c r="CE403" s="344"/>
      <c r="CF403" s="344"/>
      <c r="CG403" s="344"/>
      <c r="CH403" s="344"/>
      <c r="CI403" s="344"/>
      <c r="CJ403" s="344"/>
      <c r="CK403" s="344"/>
      <c r="CL403" s="344"/>
      <c r="CM403" s="344"/>
      <c r="CN403" s="344"/>
      <c r="CO403" s="344"/>
      <c r="CP403" s="344"/>
      <c r="CQ403" s="344"/>
      <c r="CR403" s="344"/>
      <c r="CS403" s="344"/>
      <c r="CT403" s="344"/>
      <c r="CU403" s="344"/>
      <c r="CV403" s="344"/>
      <c r="CW403" s="344"/>
      <c r="CX403" s="344"/>
      <c r="CY403" s="344"/>
      <c r="CZ403" s="344"/>
    </row>
    <row r="404" s="348" customFormat="true" ht="25.15" customHeight="true" x14ac:dyDescent="0.2">
      <c r="B404" s="904"/>
      <c r="C404" s="1028" t="s">
        <v>278</v>
      </c>
      <c r="D404" s="1020"/>
      <c r="E404" s="628">
        <v>-0.69230498475051072</v>
      </c>
      <c r="F404" s="577"/>
      <c r="G404" s="577"/>
      <c r="H404" s="1020" t="s">
        <v>275</v>
      </c>
      <c r="I404" s="1020"/>
      <c r="J404" s="629">
        <v>0.65916910116939853</v>
      </c>
      <c r="K404" s="577"/>
      <c r="L404" s="577"/>
      <c r="M404" s="1020" t="s">
        <v>279</v>
      </c>
      <c r="N404" s="1020"/>
      <c r="O404" s="630">
        <v>0.68277251642338155</v>
      </c>
      <c r="P404" s="577"/>
      <c r="Q404" s="577"/>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A404" s="343"/>
      <c r="BB404" s="394"/>
      <c r="BC404" s="343"/>
      <c r="BD404" s="343"/>
      <c r="BE404" s="343"/>
      <c r="BF404" s="343"/>
      <c r="BG404" s="343"/>
      <c r="BH404" s="343"/>
      <c r="BI404" s="343"/>
      <c r="BJ404" s="343"/>
      <c r="BK404" s="343"/>
      <c r="BL404" s="343"/>
      <c r="BM404" s="343"/>
      <c r="BN404" s="343"/>
      <c r="BO404" s="343"/>
      <c r="BP404" s="343"/>
      <c r="BQ404" s="343"/>
      <c r="BR404" s="343"/>
      <c r="BS404" s="343"/>
      <c r="BT404" s="343"/>
      <c r="BU404" s="343"/>
      <c r="BV404" s="343"/>
      <c r="BW404" s="343"/>
      <c r="BX404" s="343"/>
      <c r="BY404" s="343"/>
      <c r="BZ404" s="344"/>
      <c r="CA404" s="344"/>
      <c r="CB404" s="344"/>
      <c r="CC404" s="344"/>
      <c r="CD404" s="344"/>
      <c r="CE404" s="344"/>
      <c r="CF404" s="344"/>
      <c r="CG404" s="344"/>
      <c r="CH404" s="344"/>
      <c r="CI404" s="344"/>
      <c r="CJ404" s="344"/>
      <c r="CK404" s="344"/>
      <c r="CL404" s="344"/>
      <c r="CM404" s="344"/>
      <c r="CN404" s="344"/>
      <c r="CO404" s="344"/>
      <c r="CP404" s="344"/>
      <c r="CQ404" s="344"/>
      <c r="CR404" s="344"/>
      <c r="CS404" s="344"/>
      <c r="CT404" s="344"/>
      <c r="CU404" s="344"/>
      <c r="CV404" s="344"/>
      <c r="CW404" s="344"/>
      <c r="CX404" s="344"/>
      <c r="CY404" s="344"/>
      <c r="CZ404" s="344"/>
    </row>
    <row r="405" s="348" customFormat="true" ht="25.15" customHeight="true" x14ac:dyDescent="0.2">
      <c r="B405" s="904"/>
      <c r="C405" s="1028" t="s">
        <v>280</v>
      </c>
      <c r="D405" s="1020"/>
      <c r="E405" s="628">
        <v>0.69230498475051061</v>
      </c>
      <c r="F405" s="577"/>
      <c r="G405" s="577"/>
      <c r="H405" s="1020" t="s">
        <v>281</v>
      </c>
      <c r="I405" s="1020"/>
      <c r="J405" s="629">
        <v>0.6433398817758077</v>
      </c>
      <c r="K405" s="577"/>
      <c r="L405" s="577"/>
      <c r="M405" s="1020" t="s">
        <v>282</v>
      </c>
      <c r="N405" s="1020"/>
      <c r="O405" s="630">
        <v>-0.63953702958175107</v>
      </c>
      <c r="P405" s="577"/>
      <c r="Q405" s="577"/>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A405" s="343"/>
      <c r="BB405" s="394"/>
      <c r="BC405" s="343"/>
      <c r="BD405" s="343"/>
      <c r="BE405" s="343"/>
      <c r="BF405" s="343"/>
      <c r="BG405" s="343"/>
      <c r="BH405" s="343"/>
      <c r="BI405" s="343"/>
      <c r="BJ405" s="343"/>
      <c r="BK405" s="343"/>
      <c r="BL405" s="343"/>
      <c r="BM405" s="343"/>
      <c r="BN405" s="343"/>
      <c r="BO405" s="343"/>
      <c r="BP405" s="343"/>
      <c r="BQ405" s="343"/>
      <c r="BR405" s="343"/>
      <c r="BS405" s="343"/>
      <c r="BT405" s="343"/>
      <c r="BU405" s="343"/>
      <c r="BV405" s="343"/>
      <c r="BW405" s="343"/>
      <c r="BX405" s="343"/>
      <c r="BY405" s="343"/>
      <c r="BZ405" s="344"/>
      <c r="CA405" s="344"/>
      <c r="CB405" s="344"/>
      <c r="CC405" s="344"/>
      <c r="CD405" s="344"/>
      <c r="CE405" s="344"/>
      <c r="CF405" s="344"/>
      <c r="CG405" s="344"/>
      <c r="CH405" s="344"/>
      <c r="CI405" s="344"/>
      <c r="CJ405" s="344"/>
      <c r="CK405" s="344"/>
      <c r="CL405" s="344"/>
      <c r="CM405" s="344"/>
      <c r="CN405" s="344"/>
      <c r="CO405" s="344"/>
      <c r="CP405" s="344"/>
      <c r="CQ405" s="344"/>
      <c r="CR405" s="344"/>
      <c r="CS405" s="344"/>
      <c r="CT405" s="344"/>
      <c r="CU405" s="344"/>
      <c r="CV405" s="344"/>
      <c r="CW405" s="344"/>
      <c r="CX405" s="344"/>
      <c r="CY405" s="344"/>
      <c r="CZ405" s="344"/>
    </row>
    <row r="406" s="348" customFormat="true" ht="25.15" customHeight="true" x14ac:dyDescent="0.2">
      <c r="B406" s="904"/>
      <c r="C406" s="1028" t="s">
        <v>283</v>
      </c>
      <c r="D406" s="1020"/>
      <c r="E406" s="628">
        <v>0.65560032136841362</v>
      </c>
      <c r="F406" s="577"/>
      <c r="G406" s="577"/>
      <c r="H406" s="1020" t="s">
        <v>284</v>
      </c>
      <c r="I406" s="1020"/>
      <c r="J406" s="629">
        <v>0.63625768147985984</v>
      </c>
      <c r="K406" s="577"/>
      <c r="L406" s="577"/>
      <c r="M406" s="1020" t="s">
        <v>285</v>
      </c>
      <c r="N406" s="1020"/>
      <c r="O406" s="630">
        <v>0.60885215471649423</v>
      </c>
      <c r="P406" s="577"/>
      <c r="Q406" s="577"/>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A406" s="343"/>
      <c r="BB406" s="394"/>
      <c r="BC406" s="343"/>
      <c r="BD406" s="343"/>
      <c r="BE406" s="343"/>
      <c r="BF406" s="343"/>
      <c r="BG406" s="343"/>
      <c r="BH406" s="343"/>
      <c r="BI406" s="343"/>
      <c r="BJ406" s="343"/>
      <c r="BK406" s="343"/>
      <c r="BL406" s="343"/>
      <c r="BM406" s="343"/>
      <c r="BN406" s="343"/>
      <c r="BO406" s="343"/>
      <c r="BP406" s="343"/>
      <c r="BQ406" s="343"/>
      <c r="BR406" s="343"/>
      <c r="BS406" s="343"/>
      <c r="BT406" s="343"/>
      <c r="BU406" s="343"/>
      <c r="BV406" s="343"/>
      <c r="BW406" s="343"/>
      <c r="BX406" s="343"/>
      <c r="BY406" s="343"/>
      <c r="BZ406" s="344"/>
      <c r="CA406" s="344"/>
      <c r="CB406" s="344"/>
      <c r="CC406" s="344"/>
      <c r="CD406" s="344"/>
      <c r="CE406" s="344"/>
      <c r="CF406" s="344"/>
      <c r="CG406" s="344"/>
      <c r="CH406" s="344"/>
      <c r="CI406" s="344"/>
      <c r="CJ406" s="344"/>
      <c r="CK406" s="344"/>
      <c r="CL406" s="344"/>
      <c r="CM406" s="344"/>
      <c r="CN406" s="344"/>
      <c r="CO406" s="344"/>
      <c r="CP406" s="344"/>
      <c r="CQ406" s="344"/>
      <c r="CR406" s="344"/>
      <c r="CS406" s="344"/>
      <c r="CT406" s="344"/>
      <c r="CU406" s="344"/>
      <c r="CV406" s="344"/>
      <c r="CW406" s="344"/>
      <c r="CX406" s="344"/>
      <c r="CY406" s="344"/>
      <c r="CZ406" s="344"/>
    </row>
    <row r="407" s="348" customFormat="true" ht="25.15" customHeight="true" x14ac:dyDescent="0.2">
      <c r="B407" s="904"/>
      <c r="C407" s="1028" t="s">
        <v>276</v>
      </c>
      <c r="D407" s="1020"/>
      <c r="E407" s="628">
        <v>0.64170625245163138</v>
      </c>
      <c r="F407" s="577"/>
      <c r="G407" s="577"/>
      <c r="H407" s="1020" t="s">
        <v>283</v>
      </c>
      <c r="I407" s="1020"/>
      <c r="J407" s="629">
        <v>0.60910503237692926</v>
      </c>
      <c r="K407" s="577"/>
      <c r="L407" s="577"/>
      <c r="M407" s="1020" t="s">
        <v>286</v>
      </c>
      <c r="N407" s="1020"/>
      <c r="O407" s="630">
        <v>-0.60471849046143056</v>
      </c>
      <c r="P407" s="577"/>
      <c r="Q407" s="577"/>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A407" s="343"/>
      <c r="BB407" s="394"/>
      <c r="BC407" s="343"/>
      <c r="BD407" s="343"/>
      <c r="BE407" s="343"/>
      <c r="BF407" s="343"/>
      <c r="BG407" s="343"/>
      <c r="BH407" s="343"/>
      <c r="BI407" s="343"/>
      <c r="BJ407" s="343"/>
      <c r="BK407" s="343"/>
      <c r="BL407" s="343"/>
      <c r="BM407" s="343"/>
      <c r="BN407" s="343"/>
      <c r="BO407" s="343"/>
      <c r="BP407" s="343"/>
      <c r="BQ407" s="343"/>
      <c r="BR407" s="343"/>
      <c r="BS407" s="343"/>
      <c r="BT407" s="343"/>
      <c r="BU407" s="343"/>
      <c r="BV407" s="343"/>
      <c r="BW407" s="343"/>
      <c r="BX407" s="343"/>
      <c r="BY407" s="343"/>
      <c r="BZ407" s="344"/>
      <c r="CA407" s="344"/>
      <c r="CB407" s="344"/>
      <c r="CC407" s="344"/>
      <c r="CD407" s="344"/>
      <c r="CE407" s="344"/>
      <c r="CF407" s="344"/>
      <c r="CG407" s="344"/>
      <c r="CH407" s="344"/>
      <c r="CI407" s="344"/>
      <c r="CJ407" s="344"/>
      <c r="CK407" s="344"/>
      <c r="CL407" s="344"/>
      <c r="CM407" s="344"/>
      <c r="CN407" s="344"/>
      <c r="CO407" s="344"/>
      <c r="CP407" s="344"/>
      <c r="CQ407" s="344"/>
      <c r="CR407" s="344"/>
      <c r="CS407" s="344"/>
      <c r="CT407" s="344"/>
      <c r="CU407" s="344"/>
      <c r="CV407" s="344"/>
      <c r="CW407" s="344"/>
      <c r="CX407" s="344"/>
      <c r="CY407" s="344"/>
      <c r="CZ407" s="344"/>
    </row>
    <row r="408" s="348" customFormat="true" ht="25.15" customHeight="true" x14ac:dyDescent="0.2">
      <c r="B408" s="904"/>
      <c r="C408" s="1028" t="s">
        <v>277</v>
      </c>
      <c r="D408" s="1020"/>
      <c r="E408" s="628">
        <v>0.62559705393975129</v>
      </c>
      <c r="F408" s="577"/>
      <c r="G408" s="577"/>
      <c r="H408" s="1020" t="s">
        <v>287</v>
      </c>
      <c r="I408" s="1020"/>
      <c r="J408" s="629">
        <v>0.57323795711328518</v>
      </c>
      <c r="K408" s="577"/>
      <c r="L408" s="577"/>
      <c r="M408" s="1020" t="s">
        <v>288</v>
      </c>
      <c r="N408" s="1020"/>
      <c r="O408" s="630">
        <v>0.59909341424499885</v>
      </c>
      <c r="P408" s="577"/>
      <c r="Q408" s="577"/>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A408" s="343"/>
      <c r="BB408" s="394"/>
      <c r="BC408" s="343"/>
      <c r="BD408" s="343"/>
      <c r="BE408" s="343"/>
      <c r="BF408" s="343"/>
      <c r="BG408" s="343"/>
      <c r="BH408" s="343"/>
      <c r="BI408" s="343"/>
      <c r="BJ408" s="343"/>
      <c r="BK408" s="343"/>
      <c r="BL408" s="343"/>
      <c r="BM408" s="343"/>
      <c r="BN408" s="343"/>
      <c r="BO408" s="343"/>
      <c r="BP408" s="343"/>
      <c r="BQ408" s="343"/>
      <c r="BR408" s="343"/>
      <c r="BS408" s="343"/>
      <c r="BT408" s="343"/>
      <c r="BU408" s="343"/>
      <c r="BV408" s="343"/>
      <c r="BW408" s="343"/>
      <c r="BX408" s="343"/>
      <c r="BY408" s="343"/>
      <c r="BZ408" s="344"/>
      <c r="CA408" s="344"/>
      <c r="CB408" s="344"/>
      <c r="CC408" s="344"/>
      <c r="CD408" s="344"/>
      <c r="CE408" s="344"/>
      <c r="CF408" s="344"/>
      <c r="CG408" s="344"/>
      <c r="CH408" s="344"/>
      <c r="CI408" s="344"/>
      <c r="CJ408" s="344"/>
      <c r="CK408" s="344"/>
      <c r="CL408" s="344"/>
      <c r="CM408" s="344"/>
      <c r="CN408" s="344"/>
      <c r="CO408" s="344"/>
      <c r="CP408" s="344"/>
      <c r="CQ408" s="344"/>
      <c r="CR408" s="344"/>
      <c r="CS408" s="344"/>
      <c r="CT408" s="344"/>
      <c r="CU408" s="344"/>
      <c r="CV408" s="344"/>
      <c r="CW408" s="344"/>
      <c r="CX408" s="344"/>
      <c r="CY408" s="344"/>
      <c r="CZ408" s="344"/>
    </row>
    <row r="409" s="348" customFormat="true" ht="25.15" customHeight="true" x14ac:dyDescent="0.2">
      <c r="B409" s="904"/>
      <c r="C409" s="1028" t="s">
        <v>284</v>
      </c>
      <c r="D409" s="1020"/>
      <c r="E409" s="628">
        <v>0.586234635647916</v>
      </c>
      <c r="F409" s="577"/>
      <c r="G409" s="577"/>
      <c r="H409" s="1020" t="s">
        <v>289</v>
      </c>
      <c r="I409" s="1020"/>
      <c r="J409" s="629">
        <v>0.56797849729996608</v>
      </c>
      <c r="K409" s="577"/>
      <c r="L409" s="577"/>
      <c r="M409" s="1020" t="s">
        <v>283</v>
      </c>
      <c r="N409" s="1020"/>
      <c r="O409" s="630">
        <v>0.57932582539084221</v>
      </c>
      <c r="P409" s="577"/>
      <c r="Q409" s="577"/>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A409" s="343"/>
      <c r="BB409" s="394"/>
      <c r="BC409" s="343"/>
      <c r="BD409" s="343"/>
      <c r="BE409" s="343"/>
      <c r="BF409" s="343"/>
      <c r="BG409" s="343"/>
      <c r="BH409" s="343"/>
      <c r="BI409" s="343"/>
      <c r="BJ409" s="343"/>
      <c r="BK409" s="343"/>
      <c r="BL409" s="343"/>
      <c r="BM409" s="343"/>
      <c r="BN409" s="343"/>
      <c r="BO409" s="343"/>
      <c r="BP409" s="343"/>
      <c r="BQ409" s="343"/>
      <c r="BR409" s="343"/>
      <c r="BS409" s="343"/>
      <c r="BT409" s="343"/>
      <c r="BU409" s="343"/>
      <c r="BV409" s="343"/>
      <c r="BW409" s="343"/>
      <c r="BX409" s="343"/>
      <c r="BY409" s="343"/>
      <c r="BZ409" s="344"/>
      <c r="CA409" s="344"/>
      <c r="CB409" s="344"/>
      <c r="CC409" s="344"/>
      <c r="CD409" s="344"/>
      <c r="CE409" s="344"/>
      <c r="CF409" s="344"/>
      <c r="CG409" s="344"/>
      <c r="CH409" s="344"/>
      <c r="CI409" s="344"/>
      <c r="CJ409" s="344"/>
      <c r="CK409" s="344"/>
      <c r="CL409" s="344"/>
      <c r="CM409" s="344"/>
      <c r="CN409" s="344"/>
      <c r="CO409" s="344"/>
      <c r="CP409" s="344"/>
      <c r="CQ409" s="344"/>
      <c r="CR409" s="344"/>
      <c r="CS409" s="344"/>
      <c r="CT409" s="344"/>
      <c r="CU409" s="344"/>
      <c r="CV409" s="344"/>
      <c r="CW409" s="344"/>
      <c r="CX409" s="344"/>
      <c r="CY409" s="344"/>
      <c r="CZ409" s="344"/>
    </row>
    <row r="410" s="348" customFormat="true" ht="25.15" customHeight="true" x14ac:dyDescent="0.2">
      <c r="B410" s="904"/>
      <c r="C410" s="1028" t="s">
        <v>281</v>
      </c>
      <c r="D410" s="1020"/>
      <c r="E410" s="628">
        <v>0.58517420846582957</v>
      </c>
      <c r="F410" s="577"/>
      <c r="G410" s="577"/>
      <c r="H410" s="1020" t="s">
        <v>290</v>
      </c>
      <c r="I410" s="1020"/>
      <c r="J410" s="629">
        <v>0.55021527355585287</v>
      </c>
      <c r="K410" s="577"/>
      <c r="L410" s="577"/>
      <c r="M410" s="1020" t="s">
        <v>275</v>
      </c>
      <c r="N410" s="1020"/>
      <c r="O410" s="630">
        <v>0.55940131001745463</v>
      </c>
      <c r="P410" s="577"/>
      <c r="Q410" s="577"/>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A410" s="343"/>
      <c r="BB410" s="394"/>
      <c r="BC410" s="343"/>
      <c r="BD410" s="343"/>
      <c r="BE410" s="343"/>
      <c r="BF410" s="343"/>
      <c r="BG410" s="343"/>
      <c r="BH410" s="343"/>
      <c r="BI410" s="343"/>
      <c r="BJ410" s="343"/>
      <c r="BK410" s="343"/>
      <c r="BL410" s="343"/>
      <c r="BM410" s="343"/>
      <c r="BN410" s="343"/>
      <c r="BO410" s="343"/>
      <c r="BP410" s="343"/>
      <c r="BQ410" s="343"/>
      <c r="BR410" s="343"/>
      <c r="BS410" s="343"/>
      <c r="BT410" s="343"/>
      <c r="BU410" s="343"/>
      <c r="BV410" s="343"/>
      <c r="BW410" s="343"/>
      <c r="BX410" s="343"/>
      <c r="BY410" s="343"/>
      <c r="BZ410" s="344"/>
      <c r="CA410" s="344"/>
      <c r="CB410" s="344"/>
      <c r="CC410" s="344"/>
      <c r="CD410" s="344"/>
      <c r="CE410" s="344"/>
      <c r="CF410" s="344"/>
      <c r="CG410" s="344"/>
      <c r="CH410" s="344"/>
      <c r="CI410" s="344"/>
      <c r="CJ410" s="344"/>
      <c r="CK410" s="344"/>
      <c r="CL410" s="344"/>
      <c r="CM410" s="344"/>
      <c r="CN410" s="344"/>
      <c r="CO410" s="344"/>
      <c r="CP410" s="344"/>
      <c r="CQ410" s="344"/>
      <c r="CR410" s="344"/>
      <c r="CS410" s="344"/>
      <c r="CT410" s="344"/>
      <c r="CU410" s="344"/>
      <c r="CV410" s="344"/>
      <c r="CW410" s="344"/>
      <c r="CX410" s="344"/>
      <c r="CY410" s="344"/>
      <c r="CZ410" s="344"/>
    </row>
    <row r="411" s="348" customFormat="true" ht="25.15" customHeight="true" x14ac:dyDescent="0.2">
      <c r="B411" s="904"/>
      <c r="C411" s="1028" t="s">
        <v>286</v>
      </c>
      <c r="D411" s="1020"/>
      <c r="E411" s="628">
        <v>-0.58345583437246107</v>
      </c>
      <c r="F411" s="577"/>
      <c r="G411" s="577"/>
      <c r="H411" s="1020" t="s">
        <v>291</v>
      </c>
      <c r="I411" s="1020"/>
      <c r="J411" s="629">
        <v>0.51943552230419021</v>
      </c>
      <c r="K411" s="577"/>
      <c r="L411" s="577"/>
      <c r="M411" s="1020" t="s">
        <v>292</v>
      </c>
      <c r="N411" s="1020"/>
      <c r="O411" s="630">
        <v>0.5502361375919419</v>
      </c>
      <c r="P411" s="577"/>
      <c r="Q411" s="577"/>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A411" s="343"/>
      <c r="BB411" s="394"/>
      <c r="BC411" s="343"/>
      <c r="BD411" s="343"/>
      <c r="BE411" s="343"/>
      <c r="BF411" s="343"/>
      <c r="BG411" s="343"/>
      <c r="BH411" s="343"/>
      <c r="BI411" s="343"/>
      <c r="BJ411" s="343"/>
      <c r="BK411" s="343"/>
      <c r="BL411" s="343"/>
      <c r="BM411" s="343"/>
      <c r="BN411" s="343"/>
      <c r="BO411" s="343"/>
      <c r="BP411" s="343"/>
      <c r="BQ411" s="343"/>
      <c r="BR411" s="343"/>
      <c r="BS411" s="343"/>
      <c r="BT411" s="343"/>
      <c r="BU411" s="343"/>
      <c r="BV411" s="343"/>
      <c r="BW411" s="343"/>
      <c r="BX411" s="343"/>
      <c r="BY411" s="343"/>
      <c r="BZ411" s="344"/>
      <c r="CA411" s="344"/>
      <c r="CB411" s="344"/>
      <c r="CC411" s="344"/>
      <c r="CD411" s="344"/>
      <c r="CE411" s="344"/>
      <c r="CF411" s="344"/>
      <c r="CG411" s="344"/>
      <c r="CH411" s="344"/>
      <c r="CI411" s="344"/>
      <c r="CJ411" s="344"/>
      <c r="CK411" s="344"/>
      <c r="CL411" s="344"/>
      <c r="CM411" s="344"/>
      <c r="CN411" s="344"/>
      <c r="CO411" s="344"/>
      <c r="CP411" s="344"/>
      <c r="CQ411" s="344"/>
      <c r="CR411" s="344"/>
      <c r="CS411" s="344"/>
      <c r="CT411" s="344"/>
      <c r="CU411" s="344"/>
      <c r="CV411" s="344"/>
      <c r="CW411" s="344"/>
      <c r="CX411" s="344"/>
      <c r="CY411" s="344"/>
      <c r="CZ411" s="344"/>
    </row>
    <row r="412" s="348" customFormat="true" ht="25.15" customHeight="true" x14ac:dyDescent="0.2">
      <c r="B412" s="904"/>
      <c r="C412" s="1028" t="s">
        <v>279</v>
      </c>
      <c r="D412" s="1020"/>
      <c r="E412" s="628">
        <v>0.50701417072586186</v>
      </c>
      <c r="F412" s="577"/>
      <c r="G412" s="577"/>
      <c r="H412" s="1020" t="s">
        <v>293</v>
      </c>
      <c r="I412" s="1020"/>
      <c r="J412" s="629">
        <v>0.51018963267921191</v>
      </c>
      <c r="K412" s="577"/>
      <c r="L412" s="577"/>
      <c r="M412" s="1020" t="s">
        <v>294</v>
      </c>
      <c r="N412" s="1020"/>
      <c r="O412" s="630">
        <v>0.52548438977037959</v>
      </c>
      <c r="P412" s="577"/>
      <c r="Q412" s="577"/>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A412" s="343"/>
      <c r="BB412" s="394"/>
      <c r="BC412" s="343"/>
      <c r="BD412" s="343"/>
      <c r="BE412" s="343"/>
      <c r="BF412" s="343"/>
      <c r="BG412" s="343"/>
      <c r="BH412" s="343"/>
      <c r="BI412" s="343"/>
      <c r="BJ412" s="343"/>
      <c r="BK412" s="343"/>
      <c r="BL412" s="343"/>
      <c r="BM412" s="343"/>
      <c r="BN412" s="343"/>
      <c r="BO412" s="343"/>
      <c r="BP412" s="343"/>
      <c r="BQ412" s="343"/>
      <c r="BR412" s="343"/>
      <c r="BS412" s="343"/>
      <c r="BT412" s="343"/>
      <c r="BU412" s="343"/>
      <c r="BV412" s="343"/>
      <c r="BW412" s="343"/>
      <c r="BX412" s="343"/>
      <c r="BY412" s="343"/>
      <c r="BZ412" s="344"/>
      <c r="CA412" s="344"/>
      <c r="CB412" s="344"/>
      <c r="CC412" s="344"/>
      <c r="CD412" s="344"/>
      <c r="CE412" s="344"/>
      <c r="CF412" s="344"/>
      <c r="CG412" s="344"/>
      <c r="CH412" s="344"/>
      <c r="CI412" s="344"/>
      <c r="CJ412" s="344"/>
      <c r="CK412" s="344"/>
      <c r="CL412" s="344"/>
      <c r="CM412" s="344"/>
      <c r="CN412" s="344"/>
      <c r="CO412" s="344"/>
      <c r="CP412" s="344"/>
      <c r="CQ412" s="344"/>
      <c r="CR412" s="344"/>
      <c r="CS412" s="344"/>
      <c r="CT412" s="344"/>
      <c r="CU412" s="344"/>
      <c r="CV412" s="344"/>
      <c r="CW412" s="344"/>
      <c r="CX412" s="344"/>
      <c r="CY412" s="344"/>
      <c r="CZ412" s="344"/>
    </row>
    <row r="413" s="348" customFormat="true" ht="25.15" customHeight="true" x14ac:dyDescent="0.2">
      <c r="B413" s="904"/>
      <c r="C413" s="1028" t="s">
        <v>285</v>
      </c>
      <c r="D413" s="1020"/>
      <c r="E413" s="628">
        <v>0.50283363758343591</v>
      </c>
      <c r="F413" s="577"/>
      <c r="G413" s="577"/>
      <c r="H413" s="1020" t="s">
        <v>280</v>
      </c>
      <c r="I413" s="1020"/>
      <c r="J413" s="629">
        <v>0.49515514639571678</v>
      </c>
      <c r="K413" s="577"/>
      <c r="L413" s="577"/>
      <c r="M413" s="1020" t="s">
        <v>295</v>
      </c>
      <c r="N413" s="1020"/>
      <c r="O413" s="630">
        <v>0.51288176134408747</v>
      </c>
      <c r="P413" s="577"/>
      <c r="Q413" s="577"/>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A413" s="343"/>
      <c r="BB413" s="394"/>
      <c r="BC413" s="343"/>
      <c r="BD413" s="343"/>
      <c r="BE413" s="343"/>
      <c r="BF413" s="343"/>
      <c r="BG413" s="343"/>
      <c r="BH413" s="343"/>
      <c r="BI413" s="343"/>
      <c r="BJ413" s="343"/>
      <c r="BK413" s="343"/>
      <c r="BL413" s="343"/>
      <c r="BM413" s="343"/>
      <c r="BN413" s="343"/>
      <c r="BO413" s="343"/>
      <c r="BP413" s="343"/>
      <c r="BQ413" s="343"/>
      <c r="BR413" s="343"/>
      <c r="BS413" s="343"/>
      <c r="BT413" s="343"/>
      <c r="BU413" s="343"/>
      <c r="BV413" s="343"/>
      <c r="BW413" s="343"/>
      <c r="BX413" s="343"/>
      <c r="BY413" s="343"/>
      <c r="BZ413" s="344"/>
      <c r="CA413" s="344"/>
      <c r="CB413" s="344"/>
      <c r="CC413" s="344"/>
      <c r="CD413" s="344"/>
      <c r="CE413" s="344"/>
      <c r="CF413" s="344"/>
      <c r="CG413" s="344"/>
      <c r="CH413" s="344"/>
      <c r="CI413" s="344"/>
      <c r="CJ413" s="344"/>
      <c r="CK413" s="344"/>
      <c r="CL413" s="344"/>
      <c r="CM413" s="344"/>
      <c r="CN413" s="344"/>
      <c r="CO413" s="344"/>
      <c r="CP413" s="344"/>
      <c r="CQ413" s="344"/>
      <c r="CR413" s="344"/>
      <c r="CS413" s="344"/>
      <c r="CT413" s="344"/>
      <c r="CU413" s="344"/>
      <c r="CV413" s="344"/>
      <c r="CW413" s="344"/>
      <c r="CX413" s="344"/>
      <c r="CY413" s="344"/>
      <c r="CZ413" s="344"/>
    </row>
    <row r="414" s="348" customFormat="true" ht="25.15" customHeight="true" x14ac:dyDescent="0.2">
      <c r="B414" s="904"/>
      <c r="C414" s="1028" t="s">
        <v>296</v>
      </c>
      <c r="D414" s="1020"/>
      <c r="E414" s="628">
        <v>-0.49887805859859241</v>
      </c>
      <c r="F414" s="577"/>
      <c r="G414" s="577"/>
      <c r="H414" s="1020" t="s">
        <v>278</v>
      </c>
      <c r="I414" s="1020"/>
      <c r="J414" s="629">
        <v>-0.49515514639571417</v>
      </c>
      <c r="K414" s="577"/>
      <c r="L414" s="577"/>
      <c r="M414" s="1020" t="s">
        <v>297</v>
      </c>
      <c r="N414" s="1020"/>
      <c r="O414" s="630">
        <v>0.48572419273624168</v>
      </c>
      <c r="P414" s="577"/>
      <c r="Q414" s="577"/>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A414" s="343"/>
      <c r="BB414" s="394"/>
      <c r="BC414" s="343"/>
      <c r="BD414" s="343"/>
      <c r="BE414" s="343"/>
      <c r="BF414" s="343"/>
      <c r="BG414" s="343"/>
      <c r="BH414" s="343"/>
      <c r="BI414" s="343"/>
      <c r="BJ414" s="343"/>
      <c r="BK414" s="343"/>
      <c r="BL414" s="343"/>
      <c r="BM414" s="343"/>
      <c r="BN414" s="343"/>
      <c r="BO414" s="343"/>
      <c r="BP414" s="343"/>
      <c r="BQ414" s="343"/>
      <c r="BR414" s="343"/>
      <c r="BS414" s="343"/>
      <c r="BT414" s="343"/>
      <c r="BU414" s="343"/>
      <c r="BV414" s="343"/>
      <c r="BW414" s="343"/>
      <c r="BX414" s="343"/>
      <c r="BY414" s="343"/>
      <c r="BZ414" s="344"/>
      <c r="CA414" s="344"/>
      <c r="CB414" s="344"/>
      <c r="CC414" s="344"/>
      <c r="CD414" s="344"/>
      <c r="CE414" s="344"/>
      <c r="CF414" s="344"/>
      <c r="CG414" s="344"/>
      <c r="CH414" s="344"/>
      <c r="CI414" s="344"/>
      <c r="CJ414" s="344"/>
      <c r="CK414" s="344"/>
      <c r="CL414" s="344"/>
      <c r="CM414" s="344"/>
      <c r="CN414" s="344"/>
      <c r="CO414" s="344"/>
      <c r="CP414" s="344"/>
      <c r="CQ414" s="344"/>
      <c r="CR414" s="344"/>
      <c r="CS414" s="344"/>
      <c r="CT414" s="344"/>
      <c r="CU414" s="344"/>
      <c r="CV414" s="344"/>
      <c r="CW414" s="344"/>
      <c r="CX414" s="344"/>
      <c r="CY414" s="344"/>
      <c r="CZ414" s="344"/>
    </row>
    <row r="415" s="348" customFormat="true" ht="25.15" customHeight="true" x14ac:dyDescent="0.2">
      <c r="B415" s="904"/>
      <c r="C415" s="1028" t="s">
        <v>282</v>
      </c>
      <c r="D415" s="1020"/>
      <c r="E415" s="628">
        <v>-0.48746765068012515</v>
      </c>
      <c r="F415" s="577"/>
      <c r="G415" s="577"/>
      <c r="H415" s="1020" t="s">
        <v>277</v>
      </c>
      <c r="I415" s="1020"/>
      <c r="J415" s="629">
        <v>0.46656435794310819</v>
      </c>
      <c r="K415" s="577"/>
      <c r="L415" s="577"/>
      <c r="M415" s="1020" t="s">
        <v>280</v>
      </c>
      <c r="N415" s="1020"/>
      <c r="O415" s="630">
        <v>0.40335091434287407</v>
      </c>
      <c r="P415" s="577"/>
      <c r="Q415" s="577"/>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A415" s="343"/>
      <c r="BB415" s="394"/>
      <c r="BC415" s="343"/>
      <c r="BD415" s="343"/>
      <c r="BE415" s="343"/>
      <c r="BF415" s="343"/>
      <c r="BG415" s="343"/>
      <c r="BH415" s="343"/>
      <c r="BI415" s="343"/>
      <c r="BJ415" s="343"/>
      <c r="BK415" s="343"/>
      <c r="BL415" s="343"/>
      <c r="BM415" s="343"/>
      <c r="BN415" s="343"/>
      <c r="BO415" s="343"/>
      <c r="BP415" s="343"/>
      <c r="BQ415" s="343"/>
      <c r="BR415" s="343"/>
      <c r="BS415" s="343"/>
      <c r="BT415" s="343"/>
      <c r="BU415" s="343"/>
      <c r="BV415" s="343"/>
      <c r="BW415" s="343"/>
      <c r="BX415" s="343"/>
      <c r="BY415" s="343"/>
      <c r="BZ415" s="344"/>
      <c r="CA415" s="344"/>
      <c r="CB415" s="344"/>
      <c r="CC415" s="344"/>
      <c r="CD415" s="344"/>
      <c r="CE415" s="344"/>
      <c r="CF415" s="344"/>
      <c r="CG415" s="344"/>
      <c r="CH415" s="344"/>
      <c r="CI415" s="344"/>
      <c r="CJ415" s="344"/>
      <c r="CK415" s="344"/>
      <c r="CL415" s="344"/>
      <c r="CM415" s="344"/>
      <c r="CN415" s="344"/>
      <c r="CO415" s="344"/>
      <c r="CP415" s="344"/>
      <c r="CQ415" s="344"/>
      <c r="CR415" s="344"/>
      <c r="CS415" s="344"/>
      <c r="CT415" s="344"/>
      <c r="CU415" s="344"/>
      <c r="CV415" s="344"/>
      <c r="CW415" s="344"/>
      <c r="CX415" s="344"/>
      <c r="CY415" s="344"/>
      <c r="CZ415" s="344"/>
    </row>
    <row r="416" s="348" customFormat="true" ht="25.15" customHeight="true" x14ac:dyDescent="0.2">
      <c r="B416" s="904"/>
      <c r="C416" s="1028" t="s">
        <v>289</v>
      </c>
      <c r="D416" s="1020"/>
      <c r="E416" s="628">
        <v>0.47252859776097339</v>
      </c>
      <c r="F416" s="577"/>
      <c r="G416" s="577"/>
      <c r="H416" s="1020" t="s">
        <v>298</v>
      </c>
      <c r="I416" s="1020"/>
      <c r="J416" s="629">
        <v>0.42886951740467372</v>
      </c>
      <c r="K416" s="577"/>
      <c r="L416" s="577"/>
      <c r="M416" s="1020" t="s">
        <v>278</v>
      </c>
      <c r="N416" s="1020"/>
      <c r="O416" s="630">
        <v>-0.40335091434287268</v>
      </c>
      <c r="P416" s="577"/>
      <c r="Q416" s="577"/>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A416" s="343"/>
      <c r="BB416" s="394"/>
      <c r="BC416" s="343"/>
      <c r="BD416" s="343"/>
      <c r="BE416" s="343"/>
      <c r="BF416" s="343"/>
      <c r="BG416" s="343"/>
      <c r="BH416" s="343"/>
      <c r="BI416" s="343"/>
      <c r="BJ416" s="343"/>
      <c r="BK416" s="343"/>
      <c r="BL416" s="343"/>
      <c r="BM416" s="343"/>
      <c r="BN416" s="343"/>
      <c r="BO416" s="343"/>
      <c r="BP416" s="343"/>
      <c r="BQ416" s="343"/>
      <c r="BR416" s="343"/>
      <c r="BS416" s="343"/>
      <c r="BT416" s="343"/>
      <c r="BU416" s="343"/>
      <c r="BV416" s="343"/>
      <c r="BW416" s="343"/>
      <c r="BX416" s="343"/>
      <c r="BY416" s="343"/>
      <c r="BZ416" s="344"/>
      <c r="CA416" s="344"/>
      <c r="CB416" s="344"/>
      <c r="CC416" s="344"/>
      <c r="CD416" s="344"/>
      <c r="CE416" s="344"/>
      <c r="CF416" s="344"/>
      <c r="CG416" s="344"/>
      <c r="CH416" s="344"/>
      <c r="CI416" s="344"/>
      <c r="CJ416" s="344"/>
      <c r="CK416" s="344"/>
      <c r="CL416" s="344"/>
      <c r="CM416" s="344"/>
      <c r="CN416" s="344"/>
      <c r="CO416" s="344"/>
      <c r="CP416" s="344"/>
      <c r="CQ416" s="344"/>
      <c r="CR416" s="344"/>
      <c r="CS416" s="344"/>
      <c r="CT416" s="344"/>
      <c r="CU416" s="344"/>
      <c r="CV416" s="344"/>
      <c r="CW416" s="344"/>
      <c r="CX416" s="344"/>
      <c r="CY416" s="344"/>
      <c r="CZ416" s="344"/>
    </row>
    <row r="417" s="348" customFormat="true" ht="25.15" customHeight="true" x14ac:dyDescent="0.2">
      <c r="B417" s="904"/>
      <c r="C417" s="1028" t="s">
        <v>290</v>
      </c>
      <c r="D417" s="1020"/>
      <c r="E417" s="628">
        <v>0.45294969704682569</v>
      </c>
      <c r="F417" s="577"/>
      <c r="G417" s="577"/>
      <c r="H417" s="1020" t="s">
        <v>299</v>
      </c>
      <c r="I417" s="1020"/>
      <c r="J417" s="629">
        <v>0.3691748522148775</v>
      </c>
      <c r="K417" s="577"/>
      <c r="L417" s="577"/>
      <c r="M417" s="1020" t="s">
        <v>281</v>
      </c>
      <c r="N417" s="1020"/>
      <c r="O417" s="630">
        <v>0.36561430976038523</v>
      </c>
      <c r="P417" s="577"/>
      <c r="Q417" s="577"/>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A417" s="343"/>
      <c r="BB417" s="394"/>
      <c r="BC417" s="343"/>
      <c r="BD417" s="343"/>
      <c r="BE417" s="343"/>
      <c r="BF417" s="343"/>
      <c r="BG417" s="343"/>
      <c r="BH417" s="343"/>
      <c r="BI417" s="343"/>
      <c r="BJ417" s="343"/>
      <c r="BK417" s="343"/>
      <c r="BL417" s="343"/>
      <c r="BM417" s="343"/>
      <c r="BN417" s="343"/>
      <c r="BO417" s="343"/>
      <c r="BP417" s="343"/>
      <c r="BQ417" s="343"/>
      <c r="BR417" s="343"/>
      <c r="BS417" s="343"/>
      <c r="BT417" s="343"/>
      <c r="BU417" s="343"/>
      <c r="BV417" s="343"/>
      <c r="BW417" s="343"/>
      <c r="BX417" s="343"/>
      <c r="BY417" s="343"/>
      <c r="BZ417" s="344"/>
      <c r="CA417" s="344"/>
      <c r="CB417" s="344"/>
      <c r="CC417" s="344"/>
      <c r="CD417" s="344"/>
      <c r="CE417" s="344"/>
      <c r="CF417" s="344"/>
      <c r="CG417" s="344"/>
      <c r="CH417" s="344"/>
      <c r="CI417" s="344"/>
      <c r="CJ417" s="344"/>
      <c r="CK417" s="344"/>
      <c r="CL417" s="344"/>
      <c r="CM417" s="344"/>
      <c r="CN417" s="344"/>
      <c r="CO417" s="344"/>
      <c r="CP417" s="344"/>
      <c r="CQ417" s="344"/>
      <c r="CR417" s="344"/>
      <c r="CS417" s="344"/>
      <c r="CT417" s="344"/>
      <c r="CU417" s="344"/>
      <c r="CV417" s="344"/>
      <c r="CW417" s="344"/>
      <c r="CX417" s="344"/>
      <c r="CY417" s="344"/>
      <c r="CZ417" s="344"/>
    </row>
    <row r="418" s="348" customFormat="true" ht="25.15" customHeight="true" x14ac:dyDescent="0.2">
      <c r="B418" s="904"/>
      <c r="C418" s="1028" t="s">
        <v>287</v>
      </c>
      <c r="D418" s="1020"/>
      <c r="E418" s="628">
        <v>0.44530086702281541</v>
      </c>
      <c r="F418" s="577"/>
      <c r="G418" s="577"/>
      <c r="H418" s="1020" t="s">
        <v>286</v>
      </c>
      <c r="I418" s="1020"/>
      <c r="J418" s="629">
        <v>-0.36907177710246586</v>
      </c>
      <c r="K418" s="577"/>
      <c r="L418" s="577"/>
      <c r="M418" s="1020" t="s">
        <v>284</v>
      </c>
      <c r="N418" s="1020"/>
      <c r="O418" s="630">
        <v>0.36366047241802441</v>
      </c>
      <c r="P418" s="577"/>
      <c r="Q418" s="577"/>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A418" s="343"/>
      <c r="BB418" s="394"/>
      <c r="BC418" s="343"/>
      <c r="BD418" s="343"/>
      <c r="BE418" s="343"/>
      <c r="BF418" s="343"/>
      <c r="BG418" s="343"/>
      <c r="BH418" s="343"/>
      <c r="BI418" s="343"/>
      <c r="BJ418" s="343"/>
      <c r="BK418" s="343"/>
      <c r="BL418" s="343"/>
      <c r="BM418" s="343"/>
      <c r="BN418" s="343"/>
      <c r="BO418" s="343"/>
      <c r="BP418" s="343"/>
      <c r="BQ418" s="343"/>
      <c r="BR418" s="343"/>
      <c r="BS418" s="343"/>
      <c r="BT418" s="343"/>
      <c r="BU418" s="343"/>
      <c r="BV418" s="343"/>
      <c r="BW418" s="343"/>
      <c r="BX418" s="343"/>
      <c r="BY418" s="343"/>
      <c r="BZ418" s="344"/>
      <c r="CA418" s="344"/>
      <c r="CB418" s="344"/>
      <c r="CC418" s="344"/>
      <c r="CD418" s="344"/>
      <c r="CE418" s="344"/>
      <c r="CF418" s="344"/>
      <c r="CG418" s="344"/>
      <c r="CH418" s="344"/>
      <c r="CI418" s="344"/>
      <c r="CJ418" s="344"/>
      <c r="CK418" s="344"/>
      <c r="CL418" s="344"/>
      <c r="CM418" s="344"/>
      <c r="CN418" s="344"/>
      <c r="CO418" s="344"/>
      <c r="CP418" s="344"/>
      <c r="CQ418" s="344"/>
      <c r="CR418" s="344"/>
      <c r="CS418" s="344"/>
      <c r="CT418" s="344"/>
      <c r="CU418" s="344"/>
      <c r="CV418" s="344"/>
      <c r="CW418" s="344"/>
      <c r="CX418" s="344"/>
      <c r="CY418" s="344"/>
      <c r="CZ418" s="344"/>
    </row>
    <row r="419" s="348" customFormat="true" ht="25.15" customHeight="true" x14ac:dyDescent="0.2">
      <c r="B419" s="904"/>
      <c r="C419" s="1028" t="s">
        <v>292</v>
      </c>
      <c r="D419" s="1020"/>
      <c r="E419" s="628">
        <v>0.43526444156047278</v>
      </c>
      <c r="F419" s="577"/>
      <c r="G419" s="577"/>
      <c r="H419" s="1020" t="s">
        <v>295</v>
      </c>
      <c r="I419" s="1020"/>
      <c r="J419" s="629">
        <v>0.35538827001036116</v>
      </c>
      <c r="K419" s="577"/>
      <c r="L419" s="577"/>
      <c r="M419" s="1020" t="s">
        <v>300</v>
      </c>
      <c r="N419" s="1020"/>
      <c r="O419" s="630">
        <v>0.33938690981386294</v>
      </c>
      <c r="P419" s="577"/>
      <c r="Q419" s="577"/>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A419" s="343"/>
      <c r="BB419" s="394"/>
      <c r="BC419" s="343"/>
      <c r="BD419" s="343"/>
      <c r="BE419" s="343"/>
      <c r="BF419" s="343"/>
      <c r="BG419" s="343"/>
      <c r="BH419" s="343"/>
      <c r="BI419" s="343"/>
      <c r="BJ419" s="343"/>
      <c r="BK419" s="343"/>
      <c r="BL419" s="343"/>
      <c r="BM419" s="343"/>
      <c r="BN419" s="343"/>
      <c r="BO419" s="343"/>
      <c r="BP419" s="343"/>
      <c r="BQ419" s="343"/>
      <c r="BR419" s="343"/>
      <c r="BS419" s="343"/>
      <c r="BT419" s="343"/>
      <c r="BU419" s="343"/>
      <c r="BV419" s="343"/>
      <c r="BW419" s="343"/>
      <c r="BX419" s="343"/>
      <c r="BY419" s="343"/>
      <c r="BZ419" s="344"/>
      <c r="CA419" s="344"/>
      <c r="CB419" s="344"/>
      <c r="CC419" s="344"/>
      <c r="CD419" s="344"/>
      <c r="CE419" s="344"/>
      <c r="CF419" s="344"/>
      <c r="CG419" s="344"/>
      <c r="CH419" s="344"/>
      <c r="CI419" s="344"/>
      <c r="CJ419" s="344"/>
      <c r="CK419" s="344"/>
      <c r="CL419" s="344"/>
      <c r="CM419" s="344"/>
      <c r="CN419" s="344"/>
      <c r="CO419" s="344"/>
      <c r="CP419" s="344"/>
      <c r="CQ419" s="344"/>
      <c r="CR419" s="344"/>
      <c r="CS419" s="344"/>
      <c r="CT419" s="344"/>
      <c r="CU419" s="344"/>
      <c r="CV419" s="344"/>
      <c r="CW419" s="344"/>
      <c r="CX419" s="344"/>
      <c r="CY419" s="344"/>
      <c r="CZ419" s="344"/>
    </row>
    <row r="420" s="348" customFormat="true" ht="25.15" customHeight="true" x14ac:dyDescent="0.2">
      <c r="B420" s="904"/>
      <c r="C420" s="1028" t="s">
        <v>295</v>
      </c>
      <c r="D420" s="1020"/>
      <c r="E420" s="628">
        <v>0.42953588942545379</v>
      </c>
      <c r="F420" s="577"/>
      <c r="G420" s="577"/>
      <c r="H420" s="1020" t="s">
        <v>301</v>
      </c>
      <c r="I420" s="1020"/>
      <c r="J420" s="629">
        <v>-0.35481596821017652</v>
      </c>
      <c r="K420" s="577"/>
      <c r="L420" s="577"/>
      <c r="M420" s="1020" t="s">
        <v>276</v>
      </c>
      <c r="N420" s="1020"/>
      <c r="O420" s="630">
        <v>0.33624904057724131</v>
      </c>
      <c r="P420" s="577"/>
      <c r="Q420" s="577"/>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A420" s="343"/>
      <c r="BB420" s="394"/>
      <c r="BC420" s="343"/>
      <c r="BD420" s="343"/>
      <c r="BE420" s="343"/>
      <c r="BF420" s="343"/>
      <c r="BG420" s="343"/>
      <c r="BH420" s="343"/>
      <c r="BI420" s="343"/>
      <c r="BJ420" s="343"/>
      <c r="BK420" s="343"/>
      <c r="BL420" s="343"/>
      <c r="BM420" s="343"/>
      <c r="BN420" s="343"/>
      <c r="BO420" s="343"/>
      <c r="BP420" s="343"/>
      <c r="BQ420" s="343"/>
      <c r="BR420" s="343"/>
      <c r="BS420" s="343"/>
      <c r="BT420" s="343"/>
      <c r="BU420" s="343"/>
      <c r="BV420" s="343"/>
      <c r="BW420" s="343"/>
      <c r="BX420" s="343"/>
      <c r="BY420" s="343"/>
      <c r="BZ420" s="344"/>
      <c r="CA420" s="344"/>
      <c r="CB420" s="344"/>
      <c r="CC420" s="344"/>
      <c r="CD420" s="344"/>
      <c r="CE420" s="344"/>
      <c r="CF420" s="344"/>
      <c r="CG420" s="344"/>
      <c r="CH420" s="344"/>
      <c r="CI420" s="344"/>
      <c r="CJ420" s="344"/>
      <c r="CK420" s="344"/>
      <c r="CL420" s="344"/>
      <c r="CM420" s="344"/>
      <c r="CN420" s="344"/>
      <c r="CO420" s="344"/>
      <c r="CP420" s="344"/>
      <c r="CQ420" s="344"/>
      <c r="CR420" s="344"/>
      <c r="CS420" s="344"/>
      <c r="CT420" s="344"/>
      <c r="CU420" s="344"/>
      <c r="CV420" s="344"/>
      <c r="CW420" s="344"/>
      <c r="CX420" s="344"/>
      <c r="CY420" s="344"/>
      <c r="CZ420" s="344"/>
    </row>
    <row r="421" s="348" customFormat="true" ht="25.15" customHeight="true" x14ac:dyDescent="0.2">
      <c r="B421" s="904"/>
      <c r="C421" s="1028" t="s">
        <v>302</v>
      </c>
      <c r="D421" s="1020"/>
      <c r="E421" s="628">
        <v>0.4289872338746914</v>
      </c>
      <c r="F421" s="577"/>
      <c r="G421" s="577"/>
      <c r="H421" s="1020" t="s">
        <v>296</v>
      </c>
      <c r="I421" s="1020"/>
      <c r="J421" s="629">
        <v>-0.34096916285885998</v>
      </c>
      <c r="K421" s="577"/>
      <c r="L421" s="577"/>
      <c r="M421" s="1020" t="s">
        <v>290</v>
      </c>
      <c r="N421" s="1020"/>
      <c r="O421" s="630">
        <v>0.29096920289989292</v>
      </c>
      <c r="P421" s="577"/>
      <c r="Q421" s="577"/>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A421" s="343"/>
      <c r="BB421" s="394"/>
      <c r="BC421" s="343"/>
      <c r="BD421" s="343"/>
      <c r="BE421" s="343"/>
      <c r="BF421" s="343"/>
      <c r="BG421" s="343"/>
      <c r="BH421" s="343"/>
      <c r="BI421" s="343"/>
      <c r="BJ421" s="343"/>
      <c r="BK421" s="343"/>
      <c r="BL421" s="343"/>
      <c r="BM421" s="343"/>
      <c r="BN421" s="343"/>
      <c r="BO421" s="343"/>
      <c r="BP421" s="343"/>
      <c r="BQ421" s="343"/>
      <c r="BR421" s="343"/>
      <c r="BS421" s="343"/>
      <c r="BT421" s="343"/>
      <c r="BU421" s="343"/>
      <c r="BV421" s="343"/>
      <c r="BW421" s="343"/>
      <c r="BX421" s="343"/>
      <c r="BY421" s="343"/>
      <c r="BZ421" s="344"/>
      <c r="CA421" s="344"/>
      <c r="CB421" s="344"/>
      <c r="CC421" s="344"/>
      <c r="CD421" s="344"/>
      <c r="CE421" s="344"/>
      <c r="CF421" s="344"/>
      <c r="CG421" s="344"/>
      <c r="CH421" s="344"/>
      <c r="CI421" s="344"/>
      <c r="CJ421" s="344"/>
      <c r="CK421" s="344"/>
      <c r="CL421" s="344"/>
      <c r="CM421" s="344"/>
      <c r="CN421" s="344"/>
      <c r="CO421" s="344"/>
      <c r="CP421" s="344"/>
      <c r="CQ421" s="344"/>
      <c r="CR421" s="344"/>
      <c r="CS421" s="344"/>
      <c r="CT421" s="344"/>
      <c r="CU421" s="344"/>
      <c r="CV421" s="344"/>
      <c r="CW421" s="344"/>
      <c r="CX421" s="344"/>
      <c r="CY421" s="344"/>
      <c r="CZ421" s="344"/>
    </row>
    <row r="422" s="348" customFormat="true" ht="25.15" customHeight="true" x14ac:dyDescent="0.2">
      <c r="B422" s="904"/>
      <c r="C422" s="1028" t="s">
        <v>293</v>
      </c>
      <c r="D422" s="1020"/>
      <c r="E422" s="628">
        <v>0.42340147383481785</v>
      </c>
      <c r="F422" s="577"/>
      <c r="G422" s="577"/>
      <c r="H422" s="1020" t="s">
        <v>292</v>
      </c>
      <c r="I422" s="1020"/>
      <c r="J422" s="629">
        <v>0.33757737323078407</v>
      </c>
      <c r="K422" s="577"/>
      <c r="L422" s="577"/>
      <c r="M422" s="1020" t="s">
        <v>301</v>
      </c>
      <c r="N422" s="1020"/>
      <c r="O422" s="630">
        <v>-0.28190272735191019</v>
      </c>
      <c r="P422" s="577"/>
      <c r="Q422" s="577"/>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A422" s="343"/>
      <c r="BB422" s="394"/>
      <c r="BC422" s="343"/>
      <c r="BD422" s="343"/>
      <c r="BE422" s="343"/>
      <c r="BF422" s="343"/>
      <c r="BG422" s="343"/>
      <c r="BH422" s="343"/>
      <c r="BI422" s="343"/>
      <c r="BJ422" s="343"/>
      <c r="BK422" s="343"/>
      <c r="BL422" s="343"/>
      <c r="BM422" s="343"/>
      <c r="BN422" s="343"/>
      <c r="BO422" s="343"/>
      <c r="BP422" s="343"/>
      <c r="BQ422" s="343"/>
      <c r="BR422" s="343"/>
      <c r="BS422" s="343"/>
      <c r="BT422" s="343"/>
      <c r="BU422" s="343"/>
      <c r="BV422" s="343"/>
      <c r="BW422" s="343"/>
      <c r="BX422" s="343"/>
      <c r="BY422" s="343"/>
      <c r="BZ422" s="344"/>
      <c r="CA422" s="344"/>
      <c r="CB422" s="344"/>
      <c r="CC422" s="344"/>
      <c r="CD422" s="344"/>
      <c r="CE422" s="344"/>
      <c r="CF422" s="344"/>
      <c r="CG422" s="344"/>
      <c r="CH422" s="344"/>
      <c r="CI422" s="344"/>
      <c r="CJ422" s="344"/>
      <c r="CK422" s="344"/>
      <c r="CL422" s="344"/>
      <c r="CM422" s="344"/>
      <c r="CN422" s="344"/>
      <c r="CO422" s="344"/>
      <c r="CP422" s="344"/>
      <c r="CQ422" s="344"/>
      <c r="CR422" s="344"/>
      <c r="CS422" s="344"/>
      <c r="CT422" s="344"/>
      <c r="CU422" s="344"/>
      <c r="CV422" s="344"/>
      <c r="CW422" s="344"/>
      <c r="CX422" s="344"/>
      <c r="CY422" s="344"/>
      <c r="CZ422" s="344"/>
    </row>
    <row r="423" s="348" customFormat="true" ht="25.15" customHeight="true" x14ac:dyDescent="0.2">
      <c r="B423" s="904"/>
      <c r="C423" s="1028" t="s">
        <v>294</v>
      </c>
      <c r="D423" s="1020"/>
      <c r="E423" s="628">
        <v>0.41995565389177225</v>
      </c>
      <c r="F423" s="577"/>
      <c r="G423" s="577"/>
      <c r="H423" s="1020" t="s">
        <v>282</v>
      </c>
      <c r="I423" s="1020"/>
      <c r="J423" s="629">
        <v>-0.33601511302749704</v>
      </c>
      <c r="K423" s="577"/>
      <c r="L423" s="577"/>
      <c r="M423" s="1020" t="s">
        <v>287</v>
      </c>
      <c r="N423" s="1020"/>
      <c r="O423" s="630">
        <v>0.26672746340622538</v>
      </c>
      <c r="P423" s="577"/>
      <c r="Q423" s="577"/>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A423" s="343"/>
      <c r="BB423" s="394"/>
      <c r="BC423" s="343"/>
      <c r="BD423" s="343"/>
      <c r="BE423" s="343"/>
      <c r="BF423" s="343"/>
      <c r="BG423" s="343"/>
      <c r="BH423" s="343"/>
      <c r="BI423" s="343"/>
      <c r="BJ423" s="343"/>
      <c r="BK423" s="343"/>
      <c r="BL423" s="343"/>
      <c r="BM423" s="343"/>
      <c r="BN423" s="343"/>
      <c r="BO423" s="343"/>
      <c r="BP423" s="343"/>
      <c r="BQ423" s="343"/>
      <c r="BR423" s="343"/>
      <c r="BS423" s="343"/>
      <c r="BT423" s="343"/>
      <c r="BU423" s="343"/>
      <c r="BV423" s="343"/>
      <c r="BW423" s="343"/>
      <c r="BX423" s="343"/>
      <c r="BY423" s="343"/>
      <c r="BZ423" s="344"/>
      <c r="CA423" s="344"/>
      <c r="CB423" s="344"/>
      <c r="CC423" s="344"/>
      <c r="CD423" s="344"/>
      <c r="CE423" s="344"/>
      <c r="CF423" s="344"/>
      <c r="CG423" s="344"/>
      <c r="CH423" s="344"/>
      <c r="CI423" s="344"/>
      <c r="CJ423" s="344"/>
      <c r="CK423" s="344"/>
      <c r="CL423" s="344"/>
      <c r="CM423" s="344"/>
      <c r="CN423" s="344"/>
      <c r="CO423" s="344"/>
      <c r="CP423" s="344"/>
      <c r="CQ423" s="344"/>
      <c r="CR423" s="344"/>
      <c r="CS423" s="344"/>
      <c r="CT423" s="344"/>
      <c r="CU423" s="344"/>
      <c r="CV423" s="344"/>
      <c r="CW423" s="344"/>
      <c r="CX423" s="344"/>
      <c r="CY423" s="344"/>
      <c r="CZ423" s="344"/>
    </row>
    <row r="424" s="348" customFormat="true" ht="25.15" customHeight="true" x14ac:dyDescent="0.2">
      <c r="B424" s="904"/>
      <c r="C424" s="1028" t="s">
        <v>291</v>
      </c>
      <c r="D424" s="1020"/>
      <c r="E424" s="628">
        <v>0.40024950530000664</v>
      </c>
      <c r="F424" s="577"/>
      <c r="G424" s="577"/>
      <c r="H424" s="1020" t="s">
        <v>285</v>
      </c>
      <c r="I424" s="1020"/>
      <c r="J424" s="629">
        <v>0.31222881809032571</v>
      </c>
      <c r="K424" s="577"/>
      <c r="L424" s="577"/>
      <c r="M424" s="1020" t="s">
        <v>303</v>
      </c>
      <c r="N424" s="1020"/>
      <c r="O424" s="630">
        <v>0.24006871481428821</v>
      </c>
      <c r="P424" s="577"/>
      <c r="Q424" s="577"/>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A424" s="343"/>
      <c r="BB424" s="394"/>
      <c r="BC424" s="343"/>
      <c r="BD424" s="343"/>
      <c r="BE424" s="343"/>
      <c r="BF424" s="343"/>
      <c r="BG424" s="343"/>
      <c r="BH424" s="343"/>
      <c r="BI424" s="343"/>
      <c r="BJ424" s="343"/>
      <c r="BK424" s="343"/>
      <c r="BL424" s="343"/>
      <c r="BM424" s="343"/>
      <c r="BN424" s="343"/>
      <c r="BO424" s="343"/>
      <c r="BP424" s="343"/>
      <c r="BQ424" s="343"/>
      <c r="BR424" s="343"/>
      <c r="BS424" s="343"/>
      <c r="BT424" s="343"/>
      <c r="BU424" s="343"/>
      <c r="BV424" s="343"/>
      <c r="BW424" s="343"/>
      <c r="BX424" s="343"/>
      <c r="BY424" s="343"/>
      <c r="BZ424" s="344"/>
      <c r="CA424" s="344"/>
      <c r="CB424" s="344"/>
      <c r="CC424" s="344"/>
      <c r="CD424" s="344"/>
      <c r="CE424" s="344"/>
      <c r="CF424" s="344"/>
      <c r="CG424" s="344"/>
      <c r="CH424" s="344"/>
      <c r="CI424" s="344"/>
      <c r="CJ424" s="344"/>
      <c r="CK424" s="344"/>
      <c r="CL424" s="344"/>
      <c r="CM424" s="344"/>
      <c r="CN424" s="344"/>
      <c r="CO424" s="344"/>
      <c r="CP424" s="344"/>
      <c r="CQ424" s="344"/>
      <c r="CR424" s="344"/>
      <c r="CS424" s="344"/>
      <c r="CT424" s="344"/>
      <c r="CU424" s="344"/>
      <c r="CV424" s="344"/>
      <c r="CW424" s="344"/>
      <c r="CX424" s="344"/>
      <c r="CY424" s="344"/>
      <c r="CZ424" s="344"/>
    </row>
    <row r="425" s="348" customFormat="true" ht="25.15" customHeight="true" x14ac:dyDescent="0.2">
      <c r="B425" s="904"/>
      <c r="C425" s="1028" t="s">
        <v>297</v>
      </c>
      <c r="D425" s="1020"/>
      <c r="E425" s="628">
        <v>0.37803496229621697</v>
      </c>
      <c r="F425" s="577"/>
      <c r="G425" s="577"/>
      <c r="H425" s="1020" t="s">
        <v>297</v>
      </c>
      <c r="I425" s="1020"/>
      <c r="J425" s="629">
        <v>0.30759180129128633</v>
      </c>
      <c r="K425" s="577"/>
      <c r="L425" s="577"/>
      <c r="M425" s="1020" t="s">
        <v>293</v>
      </c>
      <c r="N425" s="1020"/>
      <c r="O425" s="630">
        <v>0.23739472320159494</v>
      </c>
      <c r="P425" s="577"/>
      <c r="Q425" s="577"/>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A425" s="343"/>
      <c r="BB425" s="394"/>
      <c r="BC425" s="343"/>
      <c r="BD425" s="343"/>
      <c r="BE425" s="343"/>
      <c r="BF425" s="343"/>
      <c r="BG425" s="343"/>
      <c r="BH425" s="343"/>
      <c r="BI425" s="343"/>
      <c r="BJ425" s="343"/>
      <c r="BK425" s="343"/>
      <c r="BL425" s="343"/>
      <c r="BM425" s="343"/>
      <c r="BN425" s="343"/>
      <c r="BO425" s="343"/>
      <c r="BP425" s="343"/>
      <c r="BQ425" s="343"/>
      <c r="BR425" s="343"/>
      <c r="BS425" s="343"/>
      <c r="BT425" s="343"/>
      <c r="BU425" s="343"/>
      <c r="BV425" s="343"/>
      <c r="BW425" s="343"/>
      <c r="BX425" s="343"/>
      <c r="BY425" s="343"/>
      <c r="BZ425" s="344"/>
      <c r="CA425" s="344"/>
      <c r="CB425" s="344"/>
      <c r="CC425" s="344"/>
      <c r="CD425" s="344"/>
      <c r="CE425" s="344"/>
      <c r="CF425" s="344"/>
      <c r="CG425" s="344"/>
      <c r="CH425" s="344"/>
      <c r="CI425" s="344"/>
      <c r="CJ425" s="344"/>
      <c r="CK425" s="344"/>
      <c r="CL425" s="344"/>
      <c r="CM425" s="344"/>
      <c r="CN425" s="344"/>
      <c r="CO425" s="344"/>
      <c r="CP425" s="344"/>
      <c r="CQ425" s="344"/>
      <c r="CR425" s="344"/>
      <c r="CS425" s="344"/>
      <c r="CT425" s="344"/>
      <c r="CU425" s="344"/>
      <c r="CV425" s="344"/>
      <c r="CW425" s="344"/>
      <c r="CX425" s="344"/>
      <c r="CY425" s="344"/>
      <c r="CZ425" s="344"/>
    </row>
    <row r="426" s="348" customFormat="true" ht="25.15" customHeight="true" x14ac:dyDescent="0.2">
      <c r="B426" s="904"/>
      <c r="C426" s="1028" t="s">
        <v>298</v>
      </c>
      <c r="D426" s="1020"/>
      <c r="E426" s="628">
        <v>0.33558994508703943</v>
      </c>
      <c r="F426" s="577"/>
      <c r="G426" s="577"/>
      <c r="H426" s="1020" t="s">
        <v>304</v>
      </c>
      <c r="I426" s="1020"/>
      <c r="J426" s="629">
        <v>-0.30275110869725552</v>
      </c>
      <c r="K426" s="577"/>
      <c r="L426" s="577"/>
      <c r="M426" s="1020" t="s">
        <v>305</v>
      </c>
      <c r="N426" s="1020"/>
      <c r="O426" s="630">
        <v>0.22684085407599619</v>
      </c>
      <c r="P426" s="577"/>
      <c r="Q426" s="577"/>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A426" s="343"/>
      <c r="BB426" s="394"/>
      <c r="BC426" s="343"/>
      <c r="BD426" s="343"/>
      <c r="BE426" s="343"/>
      <c r="BF426" s="343"/>
      <c r="BG426" s="343"/>
      <c r="BH426" s="343"/>
      <c r="BI426" s="343"/>
      <c r="BJ426" s="343"/>
      <c r="BK426" s="343"/>
      <c r="BL426" s="343"/>
      <c r="BM426" s="343"/>
      <c r="BN426" s="343"/>
      <c r="BO426" s="343"/>
      <c r="BP426" s="343"/>
      <c r="BQ426" s="343"/>
      <c r="BR426" s="343"/>
      <c r="BS426" s="343"/>
      <c r="BT426" s="343"/>
      <c r="BU426" s="343"/>
      <c r="BV426" s="343"/>
      <c r="BW426" s="343"/>
      <c r="BX426" s="343"/>
      <c r="BY426" s="343"/>
      <c r="BZ426" s="344"/>
      <c r="CA426" s="344"/>
      <c r="CB426" s="344"/>
      <c r="CC426" s="344"/>
      <c r="CD426" s="344"/>
      <c r="CE426" s="344"/>
      <c r="CF426" s="344"/>
      <c r="CG426" s="344"/>
      <c r="CH426" s="344"/>
      <c r="CI426" s="344"/>
      <c r="CJ426" s="344"/>
      <c r="CK426" s="344"/>
      <c r="CL426" s="344"/>
      <c r="CM426" s="344"/>
      <c r="CN426" s="344"/>
      <c r="CO426" s="344"/>
      <c r="CP426" s="344"/>
      <c r="CQ426" s="344"/>
      <c r="CR426" s="344"/>
      <c r="CS426" s="344"/>
      <c r="CT426" s="344"/>
      <c r="CU426" s="344"/>
      <c r="CV426" s="344"/>
      <c r="CW426" s="344"/>
      <c r="CX426" s="344"/>
      <c r="CY426" s="344"/>
      <c r="CZ426" s="344"/>
    </row>
    <row r="427" s="348" customFormat="true" ht="25.15" customHeight="true" x14ac:dyDescent="0.2">
      <c r="B427" s="904"/>
      <c r="C427" s="1028" t="s">
        <v>302</v>
      </c>
      <c r="D427" s="1020"/>
      <c r="E427" s="628">
        <v>-0.3242454073804254</v>
      </c>
      <c r="F427" s="577"/>
      <c r="G427" s="577"/>
      <c r="H427" s="1020" t="s">
        <v>279</v>
      </c>
      <c r="I427" s="1020"/>
      <c r="J427" s="629">
        <v>0.29806302076501318</v>
      </c>
      <c r="K427" s="577"/>
      <c r="L427" s="577"/>
      <c r="M427" s="1020" t="s">
        <v>289</v>
      </c>
      <c r="N427" s="1020"/>
      <c r="O427" s="630">
        <v>0.20372643671086779</v>
      </c>
      <c r="P427" s="577"/>
      <c r="Q427" s="577"/>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A427" s="343"/>
      <c r="BB427" s="394"/>
      <c r="BC427" s="343"/>
      <c r="BD427" s="343"/>
      <c r="BE427" s="343"/>
      <c r="BF427" s="343"/>
      <c r="BG427" s="343"/>
      <c r="BH427" s="343"/>
      <c r="BI427" s="343"/>
      <c r="BJ427" s="343"/>
      <c r="BK427" s="343"/>
      <c r="BL427" s="343"/>
      <c r="BM427" s="343"/>
      <c r="BN427" s="343"/>
      <c r="BO427" s="343"/>
      <c r="BP427" s="343"/>
      <c r="BQ427" s="343"/>
      <c r="BR427" s="343"/>
      <c r="BS427" s="343"/>
      <c r="BT427" s="343"/>
      <c r="BU427" s="343"/>
      <c r="BV427" s="343"/>
      <c r="BW427" s="343"/>
      <c r="BX427" s="343"/>
      <c r="BY427" s="343"/>
      <c r="BZ427" s="344"/>
      <c r="CA427" s="344"/>
      <c r="CB427" s="344"/>
      <c r="CC427" s="344"/>
      <c r="CD427" s="344"/>
      <c r="CE427" s="344"/>
      <c r="CF427" s="344"/>
      <c r="CG427" s="344"/>
      <c r="CH427" s="344"/>
      <c r="CI427" s="344"/>
      <c r="CJ427" s="344"/>
      <c r="CK427" s="344"/>
      <c r="CL427" s="344"/>
      <c r="CM427" s="344"/>
      <c r="CN427" s="344"/>
      <c r="CO427" s="344"/>
      <c r="CP427" s="344"/>
      <c r="CQ427" s="344"/>
      <c r="CR427" s="344"/>
      <c r="CS427" s="344"/>
      <c r="CT427" s="344"/>
      <c r="CU427" s="344"/>
      <c r="CV427" s="344"/>
      <c r="CW427" s="344"/>
      <c r="CX427" s="344"/>
      <c r="CY427" s="344"/>
      <c r="CZ427" s="344"/>
    </row>
    <row r="428" s="348" customFormat="true" ht="25.15" customHeight="true" x14ac:dyDescent="0.2">
      <c r="B428" s="904"/>
      <c r="C428" s="1028" t="s">
        <v>301</v>
      </c>
      <c r="D428" s="1020"/>
      <c r="E428" s="628">
        <v>-0.32213119473842355</v>
      </c>
      <c r="F428" s="577"/>
      <c r="G428" s="577"/>
      <c r="H428" s="1020" t="s">
        <v>288</v>
      </c>
      <c r="I428" s="1020"/>
      <c r="J428" s="629">
        <v>-0.27906479645627547</v>
      </c>
      <c r="K428" s="577"/>
      <c r="L428" s="577"/>
      <c r="M428" s="1020" t="s">
        <v>306</v>
      </c>
      <c r="N428" s="1020"/>
      <c r="O428" s="630">
        <v>-0.17474866103414752</v>
      </c>
      <c r="P428" s="577"/>
      <c r="Q428" s="577"/>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A428" s="343"/>
      <c r="BB428" s="394"/>
      <c r="BC428" s="343"/>
      <c r="BD428" s="343"/>
      <c r="BE428" s="343"/>
      <c r="BF428" s="343"/>
      <c r="BG428" s="343"/>
      <c r="BH428" s="343"/>
      <c r="BI428" s="343"/>
      <c r="BJ428" s="343"/>
      <c r="BK428" s="343"/>
      <c r="BL428" s="343"/>
      <c r="BM428" s="343"/>
      <c r="BN428" s="343"/>
      <c r="BO428" s="343"/>
      <c r="BP428" s="343"/>
      <c r="BQ428" s="343"/>
      <c r="BR428" s="343"/>
      <c r="BS428" s="343"/>
      <c r="BT428" s="343"/>
      <c r="BU428" s="343"/>
      <c r="BV428" s="343"/>
      <c r="BW428" s="343"/>
      <c r="BX428" s="343"/>
      <c r="BY428" s="343"/>
      <c r="BZ428" s="344"/>
      <c r="CA428" s="344"/>
      <c r="CB428" s="344"/>
      <c r="CC428" s="344"/>
      <c r="CD428" s="344"/>
      <c r="CE428" s="344"/>
      <c r="CF428" s="344"/>
      <c r="CG428" s="344"/>
      <c r="CH428" s="344"/>
      <c r="CI428" s="344"/>
      <c r="CJ428" s="344"/>
      <c r="CK428" s="344"/>
      <c r="CL428" s="344"/>
      <c r="CM428" s="344"/>
      <c r="CN428" s="344"/>
      <c r="CO428" s="344"/>
      <c r="CP428" s="344"/>
      <c r="CQ428" s="344"/>
      <c r="CR428" s="344"/>
      <c r="CS428" s="344"/>
      <c r="CT428" s="344"/>
      <c r="CU428" s="344"/>
      <c r="CV428" s="344"/>
      <c r="CW428" s="344"/>
      <c r="CX428" s="344"/>
      <c r="CY428" s="344"/>
      <c r="CZ428" s="344"/>
    </row>
    <row r="429" s="348" customFormat="true" ht="25.15" customHeight="true" x14ac:dyDescent="0.2">
      <c r="B429" s="904"/>
      <c r="C429" s="1028" t="s">
        <v>304</v>
      </c>
      <c r="D429" s="1020"/>
      <c r="E429" s="628">
        <v>-0.28285639308406896</v>
      </c>
      <c r="F429" s="577"/>
      <c r="G429" s="577"/>
      <c r="H429" s="1020" t="s">
        <v>307</v>
      </c>
      <c r="I429" s="1020"/>
      <c r="J429" s="629">
        <v>0.20728878013884611</v>
      </c>
      <c r="K429" s="577"/>
      <c r="L429" s="577"/>
      <c r="M429" s="1020" t="s">
        <v>291</v>
      </c>
      <c r="N429" s="1020"/>
      <c r="O429" s="630">
        <v>0.16143191016189309</v>
      </c>
      <c r="P429" s="577"/>
      <c r="Q429" s="577"/>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A429" s="343"/>
      <c r="BB429" s="394"/>
      <c r="BC429" s="343"/>
      <c r="BD429" s="343"/>
      <c r="BE429" s="343"/>
      <c r="BF429" s="343"/>
      <c r="BG429" s="343"/>
      <c r="BH429" s="343"/>
      <c r="BI429" s="343"/>
      <c r="BJ429" s="343"/>
      <c r="BK429" s="343"/>
      <c r="BL429" s="343"/>
      <c r="BM429" s="343"/>
      <c r="BN429" s="343"/>
      <c r="BO429" s="343"/>
      <c r="BP429" s="343"/>
      <c r="BQ429" s="343"/>
      <c r="BR429" s="343"/>
      <c r="BS429" s="343"/>
      <c r="BT429" s="343"/>
      <c r="BU429" s="343"/>
      <c r="BV429" s="343"/>
      <c r="BW429" s="343"/>
      <c r="BX429" s="343"/>
      <c r="BY429" s="343"/>
      <c r="BZ429" s="344"/>
      <c r="CA429" s="344"/>
      <c r="CB429" s="344"/>
      <c r="CC429" s="344"/>
      <c r="CD429" s="344"/>
      <c r="CE429" s="344"/>
      <c r="CF429" s="344"/>
      <c r="CG429" s="344"/>
      <c r="CH429" s="344"/>
      <c r="CI429" s="344"/>
      <c r="CJ429" s="344"/>
      <c r="CK429" s="344"/>
      <c r="CL429" s="344"/>
      <c r="CM429" s="344"/>
      <c r="CN429" s="344"/>
      <c r="CO429" s="344"/>
      <c r="CP429" s="344"/>
      <c r="CQ429" s="344"/>
      <c r="CR429" s="344"/>
      <c r="CS429" s="344"/>
      <c r="CT429" s="344"/>
      <c r="CU429" s="344"/>
      <c r="CV429" s="344"/>
      <c r="CW429" s="344"/>
      <c r="CX429" s="344"/>
      <c r="CY429" s="344"/>
      <c r="CZ429" s="344"/>
    </row>
    <row r="430" s="348" customFormat="true" ht="25.15" customHeight="true" x14ac:dyDescent="0.2">
      <c r="B430" s="904"/>
      <c r="C430" s="1028" t="s">
        <v>299</v>
      </c>
      <c r="D430" s="1020"/>
      <c r="E430" s="628">
        <v>0.27444037888957362</v>
      </c>
      <c r="F430" s="577"/>
      <c r="G430" s="577"/>
      <c r="H430" s="1020" t="s">
        <v>305</v>
      </c>
      <c r="I430" s="1020"/>
      <c r="J430" s="629">
        <v>0.1706539878573233</v>
      </c>
      <c r="K430" s="577"/>
      <c r="L430" s="577"/>
      <c r="M430" s="1020" t="s">
        <v>308</v>
      </c>
      <c r="N430" s="1020"/>
      <c r="O430" s="630">
        <v>0.15607438657131004</v>
      </c>
      <c r="P430" s="577"/>
      <c r="Q430" s="577"/>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A430" s="343"/>
      <c r="BB430" s="394"/>
      <c r="BC430" s="343"/>
      <c r="BD430" s="343"/>
      <c r="BE430" s="343"/>
      <c r="BF430" s="343"/>
      <c r="BG430" s="343"/>
      <c r="BH430" s="343"/>
      <c r="BI430" s="343"/>
      <c r="BJ430" s="343"/>
      <c r="BK430" s="343"/>
      <c r="BL430" s="343"/>
      <c r="BM430" s="343"/>
      <c r="BN430" s="343"/>
      <c r="BO430" s="343"/>
      <c r="BP430" s="343"/>
      <c r="BQ430" s="343"/>
      <c r="BR430" s="343"/>
      <c r="BS430" s="343"/>
      <c r="BT430" s="343"/>
      <c r="BU430" s="343"/>
      <c r="BV430" s="343"/>
      <c r="BW430" s="343"/>
      <c r="BX430" s="343"/>
      <c r="BY430" s="343"/>
      <c r="BZ430" s="344"/>
      <c r="CA430" s="344"/>
      <c r="CB430" s="344"/>
      <c r="CC430" s="344"/>
      <c r="CD430" s="344"/>
      <c r="CE430" s="344"/>
      <c r="CF430" s="344"/>
      <c r="CG430" s="344"/>
      <c r="CH430" s="344"/>
      <c r="CI430" s="344"/>
      <c r="CJ430" s="344"/>
      <c r="CK430" s="344"/>
      <c r="CL430" s="344"/>
      <c r="CM430" s="344"/>
      <c r="CN430" s="344"/>
      <c r="CO430" s="344"/>
      <c r="CP430" s="344"/>
      <c r="CQ430" s="344"/>
      <c r="CR430" s="344"/>
      <c r="CS430" s="344"/>
      <c r="CT430" s="344"/>
      <c r="CU430" s="344"/>
      <c r="CV430" s="344"/>
      <c r="CW430" s="344"/>
      <c r="CX430" s="344"/>
      <c r="CY430" s="344"/>
      <c r="CZ430" s="344"/>
    </row>
    <row r="431" s="348" customFormat="true" ht="25.15" customHeight="true" x14ac:dyDescent="0.2">
      <c r="B431" s="904"/>
      <c r="C431" s="1028" t="s">
        <v>300</v>
      </c>
      <c r="D431" s="1020"/>
      <c r="E431" s="628">
        <v>0.23922845586874161</v>
      </c>
      <c r="F431" s="577"/>
      <c r="G431" s="577"/>
      <c r="H431" s="1020" t="s">
        <v>302</v>
      </c>
      <c r="I431" s="1020"/>
      <c r="J431" s="629">
        <v>0.15522912281345788</v>
      </c>
      <c r="K431" s="577"/>
      <c r="L431" s="577"/>
      <c r="M431" s="1020" t="s">
        <v>298</v>
      </c>
      <c r="N431" s="1020"/>
      <c r="O431" s="630">
        <v>0.15445207817755641</v>
      </c>
      <c r="P431" s="577"/>
      <c r="Q431" s="577"/>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A431" s="343"/>
      <c r="BB431" s="394"/>
      <c r="BC431" s="343"/>
      <c r="BD431" s="343"/>
      <c r="BE431" s="343"/>
      <c r="BF431" s="343"/>
      <c r="BG431" s="343"/>
      <c r="BH431" s="343"/>
      <c r="BI431" s="343"/>
      <c r="BJ431" s="343"/>
      <c r="BK431" s="343"/>
      <c r="BL431" s="343"/>
      <c r="BM431" s="343"/>
      <c r="BN431" s="343"/>
      <c r="BO431" s="343"/>
      <c r="BP431" s="343"/>
      <c r="BQ431" s="343"/>
      <c r="BR431" s="343"/>
      <c r="BS431" s="343"/>
      <c r="BT431" s="343"/>
      <c r="BU431" s="343"/>
      <c r="BV431" s="343"/>
      <c r="BW431" s="343"/>
      <c r="BX431" s="343"/>
      <c r="BY431" s="343"/>
      <c r="BZ431" s="344"/>
      <c r="CA431" s="344"/>
      <c r="CB431" s="344"/>
      <c r="CC431" s="344"/>
      <c r="CD431" s="344"/>
      <c r="CE431" s="344"/>
      <c r="CF431" s="344"/>
      <c r="CG431" s="344"/>
      <c r="CH431" s="344"/>
      <c r="CI431" s="344"/>
      <c r="CJ431" s="344"/>
      <c r="CK431" s="344"/>
      <c r="CL431" s="344"/>
      <c r="CM431" s="344"/>
      <c r="CN431" s="344"/>
      <c r="CO431" s="344"/>
      <c r="CP431" s="344"/>
      <c r="CQ431" s="344"/>
      <c r="CR431" s="344"/>
      <c r="CS431" s="344"/>
      <c r="CT431" s="344"/>
      <c r="CU431" s="344"/>
      <c r="CV431" s="344"/>
      <c r="CW431" s="344"/>
      <c r="CX431" s="344"/>
      <c r="CY431" s="344"/>
      <c r="CZ431" s="344"/>
    </row>
    <row r="432" s="348" customFormat="true" ht="25.15" customHeight="true" x14ac:dyDescent="0.2">
      <c r="B432" s="904"/>
      <c r="C432" s="1028" t="s">
        <v>308</v>
      </c>
      <c r="D432" s="1020"/>
      <c r="E432" s="628">
        <v>-0.22065933138900892</v>
      </c>
      <c r="F432" s="577"/>
      <c r="G432" s="577"/>
      <c r="H432" s="1020" t="s">
        <v>300</v>
      </c>
      <c r="I432" s="1020"/>
      <c r="J432" s="629">
        <v>0.14583825435229314</v>
      </c>
      <c r="K432" s="577"/>
      <c r="L432" s="577"/>
      <c r="M432" s="1020" t="s">
        <v>309</v>
      </c>
      <c r="N432" s="1020"/>
      <c r="O432" s="630">
        <v>0.14352939664788955</v>
      </c>
      <c r="P432" s="577"/>
      <c r="Q432" s="577"/>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A432" s="343"/>
      <c r="BB432" s="394"/>
      <c r="BC432" s="343"/>
      <c r="BD432" s="343"/>
      <c r="BE432" s="343"/>
      <c r="BF432" s="343"/>
      <c r="BG432" s="343"/>
      <c r="BH432" s="343"/>
      <c r="BI432" s="343"/>
      <c r="BJ432" s="343"/>
      <c r="BK432" s="343"/>
      <c r="BL432" s="343"/>
      <c r="BM432" s="343"/>
      <c r="BN432" s="343"/>
      <c r="BO432" s="343"/>
      <c r="BP432" s="343"/>
      <c r="BQ432" s="343"/>
      <c r="BR432" s="343"/>
      <c r="BS432" s="343"/>
      <c r="BT432" s="343"/>
      <c r="BU432" s="343"/>
      <c r="BV432" s="343"/>
      <c r="BW432" s="343"/>
      <c r="BX432" s="343"/>
      <c r="BY432" s="343"/>
      <c r="BZ432" s="344"/>
      <c r="CA432" s="344"/>
      <c r="CB432" s="344"/>
      <c r="CC432" s="344"/>
      <c r="CD432" s="344"/>
      <c r="CE432" s="344"/>
      <c r="CF432" s="344"/>
      <c r="CG432" s="344"/>
      <c r="CH432" s="344"/>
      <c r="CI432" s="344"/>
      <c r="CJ432" s="344"/>
      <c r="CK432" s="344"/>
      <c r="CL432" s="344"/>
      <c r="CM432" s="344"/>
      <c r="CN432" s="344"/>
      <c r="CO432" s="344"/>
      <c r="CP432" s="344"/>
      <c r="CQ432" s="344"/>
      <c r="CR432" s="344"/>
      <c r="CS432" s="344"/>
      <c r="CT432" s="344"/>
      <c r="CU432" s="344"/>
      <c r="CV432" s="344"/>
      <c r="CW432" s="344"/>
      <c r="CX432" s="344"/>
      <c r="CY432" s="344"/>
      <c r="CZ432" s="344"/>
    </row>
    <row r="433" s="348" customFormat="true" ht="25.15" customHeight="true" x14ac:dyDescent="0.2">
      <c r="B433" s="904"/>
      <c r="C433" s="1028" t="s">
        <v>305</v>
      </c>
      <c r="D433" s="1020"/>
      <c r="E433" s="628">
        <v>0.21496308454382357</v>
      </c>
      <c r="F433" s="577"/>
      <c r="G433" s="577"/>
      <c r="H433" s="1020" t="s">
        <v>294</v>
      </c>
      <c r="I433" s="1020"/>
      <c r="J433" s="629">
        <v>-0.14508138188022424</v>
      </c>
      <c r="K433" s="577"/>
      <c r="L433" s="577"/>
      <c r="M433" s="1020" t="s">
        <v>302</v>
      </c>
      <c r="N433" s="1020"/>
      <c r="O433" s="630">
        <v>-9.3958398569597867E-2</v>
      </c>
      <c r="P433" s="577"/>
      <c r="Q433" s="577"/>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A433" s="343"/>
      <c r="BB433" s="394"/>
      <c r="BC433" s="343"/>
      <c r="BD433" s="343"/>
      <c r="BE433" s="343"/>
      <c r="BF433" s="343"/>
      <c r="BG433" s="343"/>
      <c r="BH433" s="343"/>
      <c r="BI433" s="343"/>
      <c r="BJ433" s="343"/>
      <c r="BK433" s="343"/>
      <c r="BL433" s="343"/>
      <c r="BM433" s="343"/>
      <c r="BN433" s="343"/>
      <c r="BO433" s="343"/>
      <c r="BP433" s="343"/>
      <c r="BQ433" s="343"/>
      <c r="BR433" s="343"/>
      <c r="BS433" s="343"/>
      <c r="BT433" s="343"/>
      <c r="BU433" s="343"/>
      <c r="BV433" s="343"/>
      <c r="BW433" s="343"/>
      <c r="BX433" s="343"/>
      <c r="BY433" s="343"/>
      <c r="BZ433" s="344"/>
      <c r="CA433" s="344"/>
      <c r="CB433" s="344"/>
      <c r="CC433" s="344"/>
      <c r="CD433" s="344"/>
      <c r="CE433" s="344"/>
      <c r="CF433" s="344"/>
      <c r="CG433" s="344"/>
      <c r="CH433" s="344"/>
      <c r="CI433" s="344"/>
      <c r="CJ433" s="344"/>
      <c r="CK433" s="344"/>
      <c r="CL433" s="344"/>
      <c r="CM433" s="344"/>
      <c r="CN433" s="344"/>
      <c r="CO433" s="344"/>
      <c r="CP433" s="344"/>
      <c r="CQ433" s="344"/>
      <c r="CR433" s="344"/>
      <c r="CS433" s="344"/>
      <c r="CT433" s="344"/>
      <c r="CU433" s="344"/>
      <c r="CV433" s="344"/>
      <c r="CW433" s="344"/>
      <c r="CX433" s="344"/>
      <c r="CY433" s="344"/>
      <c r="CZ433" s="344"/>
    </row>
    <row r="434" s="348" customFormat="true" ht="25.15" customHeight="true" x14ac:dyDescent="0.2">
      <c r="B434" s="904"/>
      <c r="C434" s="1028" t="s">
        <v>307</v>
      </c>
      <c r="D434" s="1020"/>
      <c r="E434" s="628">
        <v>0.16264940013854456</v>
      </c>
      <c r="F434" s="577"/>
      <c r="G434" s="577"/>
      <c r="H434" s="1020" t="s">
        <v>302</v>
      </c>
      <c r="I434" s="1020"/>
      <c r="J434" s="629">
        <v>-0.14347963308958572</v>
      </c>
      <c r="K434" s="577"/>
      <c r="L434" s="577"/>
      <c r="M434" s="1020" t="s">
        <v>310</v>
      </c>
      <c r="N434" s="1020"/>
      <c r="O434" s="630">
        <v>9.3046563346209366E-2</v>
      </c>
      <c r="P434" s="577"/>
      <c r="Q434" s="577"/>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A434" s="343"/>
      <c r="BB434" s="394"/>
      <c r="BC434" s="343"/>
      <c r="BD434" s="343"/>
      <c r="BE434" s="343"/>
      <c r="BF434" s="343"/>
      <c r="BG434" s="343"/>
      <c r="BH434" s="343"/>
      <c r="BI434" s="343"/>
      <c r="BJ434" s="343"/>
      <c r="BK434" s="343"/>
      <c r="BL434" s="343"/>
      <c r="BM434" s="343"/>
      <c r="BN434" s="343"/>
      <c r="BO434" s="343"/>
      <c r="BP434" s="343"/>
      <c r="BQ434" s="343"/>
      <c r="BR434" s="343"/>
      <c r="BS434" s="343"/>
      <c r="BT434" s="343"/>
      <c r="BU434" s="343"/>
      <c r="BV434" s="343"/>
      <c r="BW434" s="343"/>
      <c r="BX434" s="343"/>
      <c r="BY434" s="343"/>
      <c r="BZ434" s="344"/>
      <c r="CA434" s="344"/>
      <c r="CB434" s="344"/>
      <c r="CC434" s="344"/>
      <c r="CD434" s="344"/>
      <c r="CE434" s="344"/>
      <c r="CF434" s="344"/>
      <c r="CG434" s="344"/>
      <c r="CH434" s="344"/>
      <c r="CI434" s="344"/>
      <c r="CJ434" s="344"/>
      <c r="CK434" s="344"/>
      <c r="CL434" s="344"/>
      <c r="CM434" s="344"/>
      <c r="CN434" s="344"/>
      <c r="CO434" s="344"/>
      <c r="CP434" s="344"/>
      <c r="CQ434" s="344"/>
      <c r="CR434" s="344"/>
      <c r="CS434" s="344"/>
      <c r="CT434" s="344"/>
      <c r="CU434" s="344"/>
      <c r="CV434" s="344"/>
      <c r="CW434" s="344"/>
      <c r="CX434" s="344"/>
      <c r="CY434" s="344"/>
      <c r="CZ434" s="344"/>
    </row>
    <row r="435" s="348" customFormat="true" ht="25.15" customHeight="true" x14ac:dyDescent="0.2">
      <c r="B435" s="904"/>
      <c r="C435" s="1028" t="s">
        <v>288</v>
      </c>
      <c r="D435" s="1020"/>
      <c r="E435" s="628">
        <v>0.14390809439412552</v>
      </c>
      <c r="F435" s="577"/>
      <c r="G435" s="577"/>
      <c r="H435" s="1020" t="s">
        <v>303</v>
      </c>
      <c r="I435" s="1020"/>
      <c r="J435" s="629">
        <v>-0.13452328018644433</v>
      </c>
      <c r="K435" s="577"/>
      <c r="L435" s="577"/>
      <c r="M435" s="1020" t="s">
        <v>299</v>
      </c>
      <c r="N435" s="1020"/>
      <c r="O435" s="630">
        <v>9.1876872449855762E-2</v>
      </c>
      <c r="P435" s="577"/>
      <c r="Q435" s="577"/>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A435" s="343"/>
      <c r="BB435" s="394"/>
      <c r="BC435" s="343"/>
      <c r="BD435" s="343"/>
      <c r="BE435" s="343"/>
      <c r="BF435" s="343"/>
      <c r="BG435" s="343"/>
      <c r="BH435" s="343"/>
      <c r="BI435" s="343"/>
      <c r="BJ435" s="343"/>
      <c r="BK435" s="343"/>
      <c r="BL435" s="343"/>
      <c r="BM435" s="343"/>
      <c r="BN435" s="343"/>
      <c r="BO435" s="343"/>
      <c r="BP435" s="343"/>
      <c r="BQ435" s="343"/>
      <c r="BR435" s="343"/>
      <c r="BS435" s="343"/>
      <c r="BT435" s="343"/>
      <c r="BU435" s="343"/>
      <c r="BV435" s="343"/>
      <c r="BW435" s="343"/>
      <c r="BX435" s="343"/>
      <c r="BY435" s="343"/>
      <c r="BZ435" s="344"/>
      <c r="CA435" s="344"/>
      <c r="CB435" s="344"/>
      <c r="CC435" s="344"/>
      <c r="CD435" s="344"/>
      <c r="CE435" s="344"/>
      <c r="CF435" s="344"/>
      <c r="CG435" s="344"/>
      <c r="CH435" s="344"/>
      <c r="CI435" s="344"/>
      <c r="CJ435" s="344"/>
      <c r="CK435" s="344"/>
      <c r="CL435" s="344"/>
      <c r="CM435" s="344"/>
      <c r="CN435" s="344"/>
      <c r="CO435" s="344"/>
      <c r="CP435" s="344"/>
      <c r="CQ435" s="344"/>
      <c r="CR435" s="344"/>
      <c r="CS435" s="344"/>
      <c r="CT435" s="344"/>
      <c r="CU435" s="344"/>
      <c r="CV435" s="344"/>
      <c r="CW435" s="344"/>
      <c r="CX435" s="344"/>
      <c r="CY435" s="344"/>
      <c r="CZ435" s="344"/>
    </row>
    <row r="436" s="348" customFormat="true" ht="25.15" customHeight="true" x14ac:dyDescent="0.2">
      <c r="B436" s="904"/>
      <c r="C436" s="1028" t="s">
        <v>306</v>
      </c>
      <c r="D436" s="1020"/>
      <c r="E436" s="628">
        <v>-0.13344656734585639</v>
      </c>
      <c r="F436" s="577"/>
      <c r="G436" s="577"/>
      <c r="H436" s="1020" t="s">
        <v>310</v>
      </c>
      <c r="I436" s="1020"/>
      <c r="J436" s="629">
        <v>9.6173744999687186E-2</v>
      </c>
      <c r="K436" s="577"/>
      <c r="L436" s="577"/>
      <c r="M436" s="1020" t="s">
        <v>311</v>
      </c>
      <c r="N436" s="1020"/>
      <c r="O436" s="630">
        <v>-8.8753867111477217E-2</v>
      </c>
      <c r="P436" s="577"/>
      <c r="Q436" s="577"/>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A436" s="343"/>
      <c r="BB436" s="394"/>
      <c r="BC436" s="343"/>
      <c r="BD436" s="343"/>
      <c r="BE436" s="343"/>
      <c r="BF436" s="343"/>
      <c r="BG436" s="343"/>
      <c r="BH436" s="343"/>
      <c r="BI436" s="343"/>
      <c r="BJ436" s="343"/>
      <c r="BK436" s="343"/>
      <c r="BL436" s="343"/>
      <c r="BM436" s="343"/>
      <c r="BN436" s="343"/>
      <c r="BO436" s="343"/>
      <c r="BP436" s="343"/>
      <c r="BQ436" s="343"/>
      <c r="BR436" s="343"/>
      <c r="BS436" s="343"/>
      <c r="BT436" s="343"/>
      <c r="BU436" s="343"/>
      <c r="BV436" s="343"/>
      <c r="BW436" s="343"/>
      <c r="BX436" s="343"/>
      <c r="BY436" s="343"/>
      <c r="BZ436" s="344"/>
      <c r="CA436" s="344"/>
      <c r="CB436" s="344"/>
      <c r="CC436" s="344"/>
      <c r="CD436" s="344"/>
      <c r="CE436" s="344"/>
      <c r="CF436" s="344"/>
      <c r="CG436" s="344"/>
      <c r="CH436" s="344"/>
      <c r="CI436" s="344"/>
      <c r="CJ436" s="344"/>
      <c r="CK436" s="344"/>
      <c r="CL436" s="344"/>
      <c r="CM436" s="344"/>
      <c r="CN436" s="344"/>
      <c r="CO436" s="344"/>
      <c r="CP436" s="344"/>
      <c r="CQ436" s="344"/>
      <c r="CR436" s="344"/>
      <c r="CS436" s="344"/>
      <c r="CT436" s="344"/>
      <c r="CU436" s="344"/>
      <c r="CV436" s="344"/>
      <c r="CW436" s="344"/>
      <c r="CX436" s="344"/>
      <c r="CY436" s="344"/>
      <c r="CZ436" s="344"/>
    </row>
    <row r="437" s="348" customFormat="true" ht="25.15" customHeight="true" x14ac:dyDescent="0.2">
      <c r="B437" s="904"/>
      <c r="C437" s="1028" t="s">
        <v>302</v>
      </c>
      <c r="D437" s="1020"/>
      <c r="E437" s="628">
        <v>-0.1128293783759745</v>
      </c>
      <c r="F437" s="577"/>
      <c r="G437" s="577"/>
      <c r="H437" s="1020" t="s">
        <v>302</v>
      </c>
      <c r="I437" s="1020"/>
      <c r="J437" s="629">
        <v>-9.169905740429414E-2</v>
      </c>
      <c r="K437" s="577"/>
      <c r="L437" s="577"/>
      <c r="M437" s="1020" t="s">
        <v>312</v>
      </c>
      <c r="N437" s="1020"/>
      <c r="O437" s="630">
        <v>-6.6214719183390919E-2</v>
      </c>
      <c r="P437" s="577"/>
      <c r="Q437" s="577"/>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A437" s="343"/>
      <c r="BB437" s="394"/>
      <c r="BC437" s="343"/>
      <c r="BD437" s="343"/>
      <c r="BE437" s="343"/>
      <c r="BF437" s="343"/>
      <c r="BG437" s="343"/>
      <c r="BH437" s="343"/>
      <c r="BI437" s="343"/>
      <c r="BJ437" s="343"/>
      <c r="BK437" s="343"/>
      <c r="BL437" s="343"/>
      <c r="BM437" s="343"/>
      <c r="BN437" s="343"/>
      <c r="BO437" s="343"/>
      <c r="BP437" s="343"/>
      <c r="BQ437" s="343"/>
      <c r="BR437" s="343"/>
      <c r="BS437" s="343"/>
      <c r="BT437" s="343"/>
      <c r="BU437" s="343"/>
      <c r="BV437" s="343"/>
      <c r="BW437" s="343"/>
      <c r="BX437" s="343"/>
      <c r="BY437" s="343"/>
      <c r="BZ437" s="344"/>
      <c r="CA437" s="344"/>
      <c r="CB437" s="344"/>
      <c r="CC437" s="344"/>
      <c r="CD437" s="344"/>
      <c r="CE437" s="344"/>
      <c r="CF437" s="344"/>
      <c r="CG437" s="344"/>
      <c r="CH437" s="344"/>
      <c r="CI437" s="344"/>
      <c r="CJ437" s="344"/>
      <c r="CK437" s="344"/>
      <c r="CL437" s="344"/>
      <c r="CM437" s="344"/>
      <c r="CN437" s="344"/>
      <c r="CO437" s="344"/>
      <c r="CP437" s="344"/>
      <c r="CQ437" s="344"/>
      <c r="CR437" s="344"/>
      <c r="CS437" s="344"/>
      <c r="CT437" s="344"/>
      <c r="CU437" s="344"/>
      <c r="CV437" s="344"/>
      <c r="CW437" s="344"/>
      <c r="CX437" s="344"/>
      <c r="CY437" s="344"/>
      <c r="CZ437" s="344"/>
    </row>
    <row r="438" s="348" customFormat="true" ht="25.15" customHeight="true" x14ac:dyDescent="0.2">
      <c r="B438" s="904"/>
      <c r="C438" s="1028" t="s">
        <v>310</v>
      </c>
      <c r="D438" s="1020"/>
      <c r="E438" s="628">
        <v>0.10838861212953765</v>
      </c>
      <c r="F438" s="577"/>
      <c r="G438" s="577"/>
      <c r="H438" s="1020" t="s">
        <v>306</v>
      </c>
      <c r="I438" s="1020"/>
      <c r="J438" s="629">
        <v>-5.4832409045807037E-2</v>
      </c>
      <c r="K438" s="577"/>
      <c r="L438" s="577"/>
      <c r="M438" s="1020" t="s">
        <v>302</v>
      </c>
      <c r="N438" s="1020"/>
      <c r="O438" s="630">
        <v>5.3359008570306413E-2</v>
      </c>
      <c r="P438" s="577"/>
      <c r="Q438" s="577"/>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A438" s="343"/>
      <c r="BB438" s="394"/>
      <c r="BC438" s="343"/>
      <c r="BD438" s="343"/>
      <c r="BE438" s="343"/>
      <c r="BF438" s="343"/>
      <c r="BG438" s="343"/>
      <c r="BH438" s="343"/>
      <c r="BI438" s="343"/>
      <c r="BJ438" s="343"/>
      <c r="BK438" s="343"/>
      <c r="BL438" s="343"/>
      <c r="BM438" s="343"/>
      <c r="BN438" s="343"/>
      <c r="BO438" s="343"/>
      <c r="BP438" s="343"/>
      <c r="BQ438" s="343"/>
      <c r="BR438" s="343"/>
      <c r="BS438" s="343"/>
      <c r="BT438" s="343"/>
      <c r="BU438" s="343"/>
      <c r="BV438" s="343"/>
      <c r="BW438" s="343"/>
      <c r="BX438" s="343"/>
      <c r="BY438" s="343"/>
      <c r="BZ438" s="344"/>
      <c r="CA438" s="344"/>
      <c r="CB438" s="344"/>
      <c r="CC438" s="344"/>
      <c r="CD438" s="344"/>
      <c r="CE438" s="344"/>
      <c r="CF438" s="344"/>
      <c r="CG438" s="344"/>
      <c r="CH438" s="344"/>
      <c r="CI438" s="344"/>
      <c r="CJ438" s="344"/>
      <c r="CK438" s="344"/>
      <c r="CL438" s="344"/>
      <c r="CM438" s="344"/>
      <c r="CN438" s="344"/>
      <c r="CO438" s="344"/>
      <c r="CP438" s="344"/>
      <c r="CQ438" s="344"/>
      <c r="CR438" s="344"/>
      <c r="CS438" s="344"/>
      <c r="CT438" s="344"/>
      <c r="CU438" s="344"/>
      <c r="CV438" s="344"/>
      <c r="CW438" s="344"/>
      <c r="CX438" s="344"/>
      <c r="CY438" s="344"/>
      <c r="CZ438" s="344"/>
    </row>
    <row r="439" s="348" customFormat="true" ht="25.15" customHeight="true" x14ac:dyDescent="0.2">
      <c r="B439" s="904"/>
      <c r="C439" s="1028" t="s">
        <v>311</v>
      </c>
      <c r="D439" s="1020"/>
      <c r="E439" s="628">
        <v>-7.6258787860458144E-2</v>
      </c>
      <c r="F439" s="577"/>
      <c r="G439" s="577"/>
      <c r="H439" s="1020" t="s">
        <v>313</v>
      </c>
      <c r="I439" s="1020"/>
      <c r="J439" s="629">
        <v>4.4493320516973744E-2</v>
      </c>
      <c r="K439" s="577"/>
      <c r="L439" s="577"/>
      <c r="M439" s="1020" t="s">
        <v>302</v>
      </c>
      <c r="N439" s="1020"/>
      <c r="O439" s="630">
        <v>4.6909597924947991E-2</v>
      </c>
      <c r="P439" s="577"/>
      <c r="Q439" s="577"/>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A439" s="343"/>
      <c r="BB439" s="394"/>
      <c r="BC439" s="343"/>
      <c r="BD439" s="343"/>
      <c r="BE439" s="343"/>
      <c r="BF439" s="343"/>
      <c r="BG439" s="343"/>
      <c r="BH439" s="343"/>
      <c r="BI439" s="343"/>
      <c r="BJ439" s="343"/>
      <c r="BK439" s="343"/>
      <c r="BL439" s="343"/>
      <c r="BM439" s="343"/>
      <c r="BN439" s="343"/>
      <c r="BO439" s="343"/>
      <c r="BP439" s="343"/>
      <c r="BQ439" s="343"/>
      <c r="BR439" s="343"/>
      <c r="BS439" s="343"/>
      <c r="BT439" s="343"/>
      <c r="BU439" s="343"/>
      <c r="BV439" s="343"/>
      <c r="BW439" s="343"/>
      <c r="BX439" s="343"/>
      <c r="BY439" s="343"/>
      <c r="BZ439" s="344"/>
      <c r="CA439" s="344"/>
      <c r="CB439" s="344"/>
      <c r="CC439" s="344"/>
      <c r="CD439" s="344"/>
      <c r="CE439" s="344"/>
      <c r="CF439" s="344"/>
      <c r="CG439" s="344"/>
      <c r="CH439" s="344"/>
      <c r="CI439" s="344"/>
      <c r="CJ439" s="344"/>
      <c r="CK439" s="344"/>
      <c r="CL439" s="344"/>
      <c r="CM439" s="344"/>
      <c r="CN439" s="344"/>
      <c r="CO439" s="344"/>
      <c r="CP439" s="344"/>
      <c r="CQ439" s="344"/>
      <c r="CR439" s="344"/>
      <c r="CS439" s="344"/>
      <c r="CT439" s="344"/>
      <c r="CU439" s="344"/>
      <c r="CV439" s="344"/>
      <c r="CW439" s="344"/>
      <c r="CX439" s="344"/>
      <c r="CY439" s="344"/>
      <c r="CZ439" s="344"/>
    </row>
    <row r="440" s="348" customFormat="true" ht="25.15" customHeight="true" x14ac:dyDescent="0.2">
      <c r="B440" s="904"/>
      <c r="C440" s="1028" t="s">
        <v>309</v>
      </c>
      <c r="D440" s="1020"/>
      <c r="E440" s="628">
        <v>6.2129626307872908E-2</v>
      </c>
      <c r="F440" s="577"/>
      <c r="G440" s="577"/>
      <c r="H440" s="1020" t="s">
        <v>314</v>
      </c>
      <c r="I440" s="1020"/>
      <c r="J440" s="629">
        <v>4.18456893409727E-2</v>
      </c>
      <c r="K440" s="577"/>
      <c r="L440" s="577"/>
      <c r="M440" s="1020" t="s">
        <v>315</v>
      </c>
      <c r="N440" s="1020"/>
      <c r="O440" s="630">
        <v>-4.1577708553259957E-2</v>
      </c>
      <c r="P440" s="577"/>
      <c r="Q440" s="577"/>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A440" s="343"/>
      <c r="BB440" s="394"/>
      <c r="BC440" s="343"/>
      <c r="BD440" s="343"/>
      <c r="BE440" s="343"/>
      <c r="BF440" s="343"/>
      <c r="BG440" s="343"/>
      <c r="BH440" s="343"/>
      <c r="BI440" s="343"/>
      <c r="BJ440" s="343"/>
      <c r="BK440" s="343"/>
      <c r="BL440" s="343"/>
      <c r="BM440" s="343"/>
      <c r="BN440" s="343"/>
      <c r="BO440" s="343"/>
      <c r="BP440" s="343"/>
      <c r="BQ440" s="343"/>
      <c r="BR440" s="343"/>
      <c r="BS440" s="343"/>
      <c r="BT440" s="343"/>
      <c r="BU440" s="343"/>
      <c r="BV440" s="343"/>
      <c r="BW440" s="343"/>
      <c r="BX440" s="343"/>
      <c r="BY440" s="343"/>
      <c r="BZ440" s="344"/>
      <c r="CA440" s="344"/>
      <c r="CB440" s="344"/>
      <c r="CC440" s="344"/>
      <c r="CD440" s="344"/>
      <c r="CE440" s="344"/>
      <c r="CF440" s="344"/>
      <c r="CG440" s="344"/>
      <c r="CH440" s="344"/>
      <c r="CI440" s="344"/>
      <c r="CJ440" s="344"/>
      <c r="CK440" s="344"/>
      <c r="CL440" s="344"/>
      <c r="CM440" s="344"/>
      <c r="CN440" s="344"/>
      <c r="CO440" s="344"/>
      <c r="CP440" s="344"/>
      <c r="CQ440" s="344"/>
      <c r="CR440" s="344"/>
      <c r="CS440" s="344"/>
      <c r="CT440" s="344"/>
      <c r="CU440" s="344"/>
      <c r="CV440" s="344"/>
      <c r="CW440" s="344"/>
      <c r="CX440" s="344"/>
      <c r="CY440" s="344"/>
      <c r="CZ440" s="344"/>
    </row>
    <row r="441" s="348" customFormat="true" ht="25.15" customHeight="true" x14ac:dyDescent="0.2">
      <c r="B441" s="904"/>
      <c r="C441" s="1028" t="s">
        <v>312</v>
      </c>
      <c r="D441" s="1020"/>
      <c r="E441" s="628">
        <v>-4.7213650446099521E-2</v>
      </c>
      <c r="F441" s="577"/>
      <c r="G441" s="577"/>
      <c r="H441" s="1020" t="s">
        <v>309</v>
      </c>
      <c r="I441" s="1020"/>
      <c r="J441" s="629">
        <v>4.1628404763402113E-2</v>
      </c>
      <c r="K441" s="577"/>
      <c r="L441" s="577"/>
      <c r="M441" s="1020" t="s">
        <v>316</v>
      </c>
      <c r="N441" s="1020"/>
      <c r="O441" s="630">
        <v>-4.0130332827166486E-2</v>
      </c>
      <c r="P441" s="577"/>
      <c r="Q441" s="577"/>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A441" s="343"/>
      <c r="BB441" s="394"/>
      <c r="BC441" s="343"/>
      <c r="BD441" s="343"/>
      <c r="BE441" s="343"/>
      <c r="BF441" s="343"/>
      <c r="BG441" s="343"/>
      <c r="BH441" s="343"/>
      <c r="BI441" s="343"/>
      <c r="BJ441" s="343"/>
      <c r="BK441" s="343"/>
      <c r="BL441" s="343"/>
      <c r="BM441" s="343"/>
      <c r="BN441" s="343"/>
      <c r="BO441" s="343"/>
      <c r="BP441" s="343"/>
      <c r="BQ441" s="343"/>
      <c r="BR441" s="343"/>
      <c r="BS441" s="343"/>
      <c r="BT441" s="343"/>
      <c r="BU441" s="343"/>
      <c r="BV441" s="343"/>
      <c r="BW441" s="343"/>
      <c r="BX441" s="343"/>
      <c r="BY441" s="343"/>
      <c r="BZ441" s="344"/>
      <c r="CA441" s="344"/>
      <c r="CB441" s="344"/>
      <c r="CC441" s="344"/>
      <c r="CD441" s="344"/>
      <c r="CE441" s="344"/>
      <c r="CF441" s="344"/>
      <c r="CG441" s="344"/>
      <c r="CH441" s="344"/>
      <c r="CI441" s="344"/>
      <c r="CJ441" s="344"/>
      <c r="CK441" s="344"/>
      <c r="CL441" s="344"/>
      <c r="CM441" s="344"/>
      <c r="CN441" s="344"/>
      <c r="CO441" s="344"/>
      <c r="CP441" s="344"/>
      <c r="CQ441" s="344"/>
      <c r="CR441" s="344"/>
      <c r="CS441" s="344"/>
      <c r="CT441" s="344"/>
      <c r="CU441" s="344"/>
      <c r="CV441" s="344"/>
      <c r="CW441" s="344"/>
      <c r="CX441" s="344"/>
      <c r="CY441" s="344"/>
      <c r="CZ441" s="344"/>
    </row>
    <row r="442" s="348" customFormat="true" ht="25.15" customHeight="true" x14ac:dyDescent="0.2">
      <c r="B442" s="904"/>
      <c r="C442" s="1028" t="s">
        <v>303</v>
      </c>
      <c r="D442" s="1020"/>
      <c r="E442" s="628">
        <v>-4.6584829610284317E-2</v>
      </c>
      <c r="F442" s="577"/>
      <c r="G442" s="577"/>
      <c r="H442" s="1020" t="s">
        <v>311</v>
      </c>
      <c r="I442" s="1020"/>
      <c r="J442" s="629">
        <v>-3.91910294183015E-2</v>
      </c>
      <c r="K442" s="577"/>
      <c r="L442" s="577"/>
      <c r="M442" s="1020" t="s">
        <v>296</v>
      </c>
      <c r="N442" s="1020"/>
      <c r="O442" s="630">
        <v>-3.5785770531224857E-2</v>
      </c>
      <c r="P442" s="577"/>
      <c r="Q442" s="577"/>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A442" s="343"/>
      <c r="BB442" s="394"/>
      <c r="BC442" s="343"/>
      <c r="BD442" s="343"/>
      <c r="BE442" s="343"/>
      <c r="BF442" s="343"/>
      <c r="BG442" s="343"/>
      <c r="BH442" s="343"/>
      <c r="BI442" s="343"/>
      <c r="BJ442" s="343"/>
      <c r="BK442" s="343"/>
      <c r="BL442" s="343"/>
      <c r="BM442" s="343"/>
      <c r="BN442" s="343"/>
      <c r="BO442" s="343"/>
      <c r="BP442" s="343"/>
      <c r="BQ442" s="343"/>
      <c r="BR442" s="343"/>
      <c r="BS442" s="343"/>
      <c r="BT442" s="343"/>
      <c r="BU442" s="343"/>
      <c r="BV442" s="343"/>
      <c r="BW442" s="343"/>
      <c r="BX442" s="343"/>
      <c r="BY442" s="343"/>
      <c r="BZ442" s="344"/>
      <c r="CA442" s="344"/>
      <c r="CB442" s="344"/>
      <c r="CC442" s="344"/>
      <c r="CD442" s="344"/>
      <c r="CE442" s="344"/>
      <c r="CF442" s="344"/>
      <c r="CG442" s="344"/>
      <c r="CH442" s="344"/>
      <c r="CI442" s="344"/>
      <c r="CJ442" s="344"/>
      <c r="CK442" s="344"/>
      <c r="CL442" s="344"/>
      <c r="CM442" s="344"/>
      <c r="CN442" s="344"/>
      <c r="CO442" s="344"/>
      <c r="CP442" s="344"/>
      <c r="CQ442" s="344"/>
      <c r="CR442" s="344"/>
      <c r="CS442" s="344"/>
      <c r="CT442" s="344"/>
      <c r="CU442" s="344"/>
      <c r="CV442" s="344"/>
      <c r="CW442" s="344"/>
      <c r="CX442" s="344"/>
      <c r="CY442" s="344"/>
      <c r="CZ442" s="344"/>
    </row>
    <row r="443" s="348" customFormat="true" ht="25.15" customHeight="true" x14ac:dyDescent="0.2">
      <c r="B443" s="904"/>
      <c r="C443" s="1028" t="s">
        <v>314</v>
      </c>
      <c r="D443" s="1020"/>
      <c r="E443" s="628">
        <v>4.6375695294263664E-2</v>
      </c>
      <c r="F443" s="577"/>
      <c r="G443" s="577"/>
      <c r="H443" s="1020" t="s">
        <v>315</v>
      </c>
      <c r="I443" s="1020"/>
      <c r="J443" s="629">
        <v>2.9516224624943591E-2</v>
      </c>
      <c r="K443" s="577"/>
      <c r="L443" s="577"/>
      <c r="M443" s="1020" t="s">
        <v>307</v>
      </c>
      <c r="N443" s="1020"/>
      <c r="O443" s="630">
        <v>2.7263732728542885E-2</v>
      </c>
      <c r="P443" s="577"/>
      <c r="Q443" s="577"/>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A443" s="343"/>
      <c r="BB443" s="394"/>
      <c r="BC443" s="343"/>
      <c r="BD443" s="343"/>
      <c r="BE443" s="343"/>
      <c r="BF443" s="343"/>
      <c r="BG443" s="343"/>
      <c r="BH443" s="343"/>
      <c r="BI443" s="343"/>
      <c r="BJ443" s="343"/>
      <c r="BK443" s="343"/>
      <c r="BL443" s="343"/>
      <c r="BM443" s="343"/>
      <c r="BN443" s="343"/>
      <c r="BO443" s="343"/>
      <c r="BP443" s="343"/>
      <c r="BQ443" s="343"/>
      <c r="BR443" s="343"/>
      <c r="BS443" s="343"/>
      <c r="BT443" s="343"/>
      <c r="BU443" s="343"/>
      <c r="BV443" s="343"/>
      <c r="BW443" s="343"/>
      <c r="BX443" s="343"/>
      <c r="BY443" s="343"/>
      <c r="BZ443" s="344"/>
      <c r="CA443" s="344"/>
      <c r="CB443" s="344"/>
      <c r="CC443" s="344"/>
      <c r="CD443" s="344"/>
      <c r="CE443" s="344"/>
      <c r="CF443" s="344"/>
      <c r="CG443" s="344"/>
      <c r="CH443" s="344"/>
      <c r="CI443" s="344"/>
      <c r="CJ443" s="344"/>
      <c r="CK443" s="344"/>
      <c r="CL443" s="344"/>
      <c r="CM443" s="344"/>
      <c r="CN443" s="344"/>
      <c r="CO443" s="344"/>
      <c r="CP443" s="344"/>
      <c r="CQ443" s="344"/>
      <c r="CR443" s="344"/>
      <c r="CS443" s="344"/>
      <c r="CT443" s="344"/>
      <c r="CU443" s="344"/>
      <c r="CV443" s="344"/>
      <c r="CW443" s="344"/>
      <c r="CX443" s="344"/>
      <c r="CY443" s="344"/>
      <c r="CZ443" s="344"/>
    </row>
    <row r="444" s="348" customFormat="true" ht="25.15" customHeight="true" x14ac:dyDescent="0.2">
      <c r="B444" s="904"/>
      <c r="C444" s="1028" t="s">
        <v>316</v>
      </c>
      <c r="D444" s="1020"/>
      <c r="E444" s="628">
        <v>-2.9888705064541912E-2</v>
      </c>
      <c r="F444" s="577"/>
      <c r="G444" s="577"/>
      <c r="H444" s="1020" t="s">
        <v>308</v>
      </c>
      <c r="I444" s="1020"/>
      <c r="J444" s="631">
        <v>8.9713449286318442E-3</v>
      </c>
      <c r="K444" s="577"/>
      <c r="L444" s="577"/>
      <c r="M444" s="1020" t="s">
        <v>313</v>
      </c>
      <c r="N444" s="1020"/>
      <c r="O444" s="630">
        <v>-1.9465189298540107E-2</v>
      </c>
      <c r="P444" s="577"/>
      <c r="Q444" s="577"/>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A444" s="343"/>
      <c r="BB444" s="394"/>
      <c r="BC444" s="343"/>
      <c r="BD444" s="343"/>
      <c r="BE444" s="343"/>
      <c r="BF444" s="343"/>
      <c r="BG444" s="343"/>
      <c r="BH444" s="343"/>
      <c r="BI444" s="343"/>
      <c r="BJ444" s="343"/>
      <c r="BK444" s="343"/>
      <c r="BL444" s="343"/>
      <c r="BM444" s="343"/>
      <c r="BN444" s="343"/>
      <c r="BO444" s="343"/>
      <c r="BP444" s="343"/>
      <c r="BQ444" s="343"/>
      <c r="BR444" s="343"/>
      <c r="BS444" s="343"/>
      <c r="BT444" s="343"/>
      <c r="BU444" s="343"/>
      <c r="BV444" s="343"/>
      <c r="BW444" s="343"/>
      <c r="BX444" s="343"/>
      <c r="BY444" s="343"/>
      <c r="BZ444" s="344"/>
      <c r="CA444" s="344"/>
      <c r="CB444" s="344"/>
      <c r="CC444" s="344"/>
      <c r="CD444" s="344"/>
      <c r="CE444" s="344"/>
      <c r="CF444" s="344"/>
      <c r="CG444" s="344"/>
      <c r="CH444" s="344"/>
      <c r="CI444" s="344"/>
      <c r="CJ444" s="344"/>
      <c r="CK444" s="344"/>
      <c r="CL444" s="344"/>
      <c r="CM444" s="344"/>
      <c r="CN444" s="344"/>
      <c r="CO444" s="344"/>
      <c r="CP444" s="344"/>
      <c r="CQ444" s="344"/>
      <c r="CR444" s="344"/>
      <c r="CS444" s="344"/>
      <c r="CT444" s="344"/>
      <c r="CU444" s="344"/>
      <c r="CV444" s="344"/>
      <c r="CW444" s="344"/>
      <c r="CX444" s="344"/>
      <c r="CY444" s="344"/>
      <c r="CZ444" s="344"/>
    </row>
    <row r="445" s="348" customFormat="true" ht="25.15" customHeight="true" x14ac:dyDescent="0.2">
      <c r="B445" s="904"/>
      <c r="C445" s="1028" t="s">
        <v>313</v>
      </c>
      <c r="D445" s="1020"/>
      <c r="E445" s="628">
        <v>1.5724019603604169E-2</v>
      </c>
      <c r="F445" s="577"/>
      <c r="G445" s="577"/>
      <c r="H445" s="1020"/>
      <c r="I445" s="1020"/>
      <c r="J445" s="577"/>
      <c r="K445" s="577"/>
      <c r="L445" s="577"/>
      <c r="M445" s="1020" t="s">
        <v>314</v>
      </c>
      <c r="N445" s="1020"/>
      <c r="O445" s="630">
        <v>1.3258331605198188E-2</v>
      </c>
      <c r="P445" s="577"/>
      <c r="Q445" s="577"/>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A445" s="343"/>
      <c r="BB445" s="394"/>
      <c r="BC445" s="343"/>
      <c r="BD445" s="343"/>
      <c r="BE445" s="343"/>
      <c r="BF445" s="343"/>
      <c r="BG445" s="343"/>
      <c r="BH445" s="343"/>
      <c r="BI445" s="343"/>
      <c r="BJ445" s="343"/>
      <c r="BK445" s="343"/>
      <c r="BL445" s="343"/>
      <c r="BM445" s="343"/>
      <c r="BN445" s="343"/>
      <c r="BO445" s="343"/>
      <c r="BP445" s="343"/>
      <c r="BQ445" s="343"/>
      <c r="BR445" s="343"/>
      <c r="BS445" s="343"/>
      <c r="BT445" s="343"/>
      <c r="BU445" s="343"/>
      <c r="BV445" s="343"/>
      <c r="BW445" s="343"/>
      <c r="BX445" s="343"/>
      <c r="BY445" s="343"/>
      <c r="BZ445" s="344"/>
      <c r="CA445" s="344"/>
      <c r="CB445" s="344"/>
      <c r="CC445" s="344"/>
      <c r="CD445" s="344"/>
      <c r="CE445" s="344"/>
      <c r="CF445" s="344"/>
      <c r="CG445" s="344"/>
      <c r="CH445" s="344"/>
      <c r="CI445" s="344"/>
      <c r="CJ445" s="344"/>
      <c r="CK445" s="344"/>
      <c r="CL445" s="344"/>
      <c r="CM445" s="344"/>
      <c r="CN445" s="344"/>
      <c r="CO445" s="344"/>
      <c r="CP445" s="344"/>
      <c r="CQ445" s="344"/>
      <c r="CR445" s="344"/>
      <c r="CS445" s="344"/>
      <c r="CT445" s="344"/>
      <c r="CU445" s="344"/>
      <c r="CV445" s="344"/>
      <c r="CW445" s="344"/>
      <c r="CX445" s="344"/>
      <c r="CY445" s="344"/>
      <c r="CZ445" s="344"/>
    </row>
    <row r="446" s="348" customFormat="true" ht="25.15" customHeight="true" x14ac:dyDescent="0.2">
      <c r="C446" s="1028" t="s">
        <v>315</v>
      </c>
      <c r="D446" s="1020"/>
      <c r="E446" s="632">
        <v>1.0440257295013723E-2</v>
      </c>
      <c r="F446" s="577"/>
      <c r="G446" s="577"/>
      <c r="H446" s="1020"/>
      <c r="I446" s="1020"/>
      <c r="J446" s="577"/>
      <c r="K446" s="577"/>
      <c r="L446" s="577"/>
      <c r="M446" s="1020" t="s">
        <v>304</v>
      </c>
      <c r="N446" s="1020"/>
      <c r="O446" s="633">
        <v>1.5519136277012454E-3</v>
      </c>
      <c r="P446" s="577"/>
      <c r="Q446" s="577"/>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A446" s="343"/>
      <c r="BB446" s="394"/>
      <c r="BC446" s="343"/>
      <c r="BD446" s="343"/>
      <c r="BE446" s="343"/>
      <c r="BF446" s="343"/>
      <c r="BG446" s="343"/>
      <c r="BH446" s="343"/>
      <c r="BI446" s="343"/>
      <c r="BJ446" s="343"/>
      <c r="BK446" s="343"/>
      <c r="BL446" s="343"/>
      <c r="BM446" s="343"/>
      <c r="BN446" s="343"/>
      <c r="BO446" s="343"/>
      <c r="BP446" s="343"/>
      <c r="BQ446" s="343"/>
      <c r="BR446" s="343"/>
      <c r="BS446" s="343"/>
      <c r="BT446" s="343"/>
      <c r="BU446" s="343"/>
      <c r="BV446" s="343"/>
      <c r="BW446" s="343"/>
      <c r="BX446" s="343"/>
      <c r="BY446" s="343"/>
      <c r="BZ446" s="344"/>
      <c r="CA446" s="344"/>
      <c r="CB446" s="344"/>
      <c r="CC446" s="344"/>
      <c r="CD446" s="344"/>
      <c r="CE446" s="344"/>
      <c r="CF446" s="344"/>
      <c r="CG446" s="344"/>
      <c r="CH446" s="344"/>
      <c r="CI446" s="344"/>
      <c r="CJ446" s="344"/>
      <c r="CK446" s="344"/>
      <c r="CL446" s="344"/>
      <c r="CM446" s="344"/>
      <c r="CN446" s="344"/>
      <c r="CO446" s="344"/>
      <c r="CP446" s="344"/>
      <c r="CQ446" s="344"/>
      <c r="CR446" s="344"/>
      <c r="CS446" s="344"/>
      <c r="CT446" s="344"/>
      <c r="CU446" s="344"/>
      <c r="CV446" s="344"/>
      <c r="CW446" s="344"/>
      <c r="CX446" s="344"/>
      <c r="CY446" s="344"/>
      <c r="CZ446" s="344"/>
    </row>
    <row r="447" s="348" customFormat="true" ht="25.15" customHeight="true" x14ac:dyDescent="0.2">
      <c r="C447" s="1028"/>
      <c r="D447" s="1020"/>
      <c r="E447" s="577"/>
      <c r="F447" s="577"/>
      <c r="G447" s="577"/>
      <c r="H447" s="1020"/>
      <c r="I447" s="1020"/>
      <c r="J447" s="577"/>
      <c r="K447" s="577"/>
      <c r="L447" s="577"/>
      <c r="M447" s="1020"/>
      <c r="N447" s="1020"/>
      <c r="O447" s="577"/>
      <c r="P447" s="577"/>
      <c r="Q447" s="577"/>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A447" s="343"/>
      <c r="BB447" s="394"/>
      <c r="BC447" s="343"/>
      <c r="BD447" s="343"/>
      <c r="BE447" s="343"/>
      <c r="BF447" s="343"/>
      <c r="BG447" s="343"/>
      <c r="BH447" s="343"/>
      <c r="BI447" s="343"/>
      <c r="BJ447" s="343"/>
      <c r="BK447" s="343"/>
      <c r="BL447" s="343"/>
      <c r="BM447" s="343"/>
      <c r="BN447" s="343"/>
      <c r="BO447" s="343"/>
      <c r="BP447" s="343"/>
      <c r="BQ447" s="343"/>
      <c r="BR447" s="343"/>
      <c r="BS447" s="343"/>
      <c r="BT447" s="343"/>
      <c r="BU447" s="343"/>
      <c r="BV447" s="343"/>
      <c r="BW447" s="343"/>
      <c r="BX447" s="343"/>
      <c r="BY447" s="343"/>
      <c r="BZ447" s="344"/>
      <c r="CA447" s="344"/>
      <c r="CB447" s="344"/>
      <c r="CC447" s="344"/>
      <c r="CD447" s="344"/>
      <c r="CE447" s="344"/>
      <c r="CF447" s="344"/>
      <c r="CG447" s="344"/>
      <c r="CH447" s="344"/>
      <c r="CI447" s="344"/>
      <c r="CJ447" s="344"/>
      <c r="CK447" s="344"/>
      <c r="CL447" s="344"/>
      <c r="CM447" s="344"/>
      <c r="CN447" s="344"/>
      <c r="CO447" s="344"/>
      <c r="CP447" s="344"/>
      <c r="CQ447" s="344"/>
      <c r="CR447" s="344"/>
      <c r="CS447" s="344"/>
      <c r="CT447" s="344"/>
      <c r="CU447" s="344"/>
      <c r="CV447" s="344"/>
      <c r="CW447" s="344"/>
      <c r="CX447" s="344"/>
      <c r="CY447" s="344"/>
      <c r="CZ447" s="344"/>
    </row>
    <row r="448" s="348" customFormat="true" ht="25.15" customHeight="true" x14ac:dyDescent="0.2">
      <c r="C448" s="1028"/>
      <c r="D448" s="1020"/>
      <c r="E448" s="577"/>
      <c r="F448" s="577"/>
      <c r="G448" s="577"/>
      <c r="H448" s="1020" t="s">
        <v>238</v>
      </c>
      <c r="I448" s="1020"/>
      <c r="J448" s="1020"/>
      <c r="K448" s="577"/>
      <c r="L448" s="577"/>
      <c r="M448" s="1020"/>
      <c r="N448" s="1020"/>
      <c r="O448" s="577"/>
      <c r="P448" s="577"/>
      <c r="Q448" s="577"/>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A448" s="343"/>
      <c r="BB448" s="394"/>
      <c r="BC448" s="343"/>
      <c r="BD448" s="343"/>
      <c r="BE448" s="343"/>
      <c r="BF448" s="343"/>
      <c r="BG448" s="343"/>
      <c r="BH448" s="343"/>
      <c r="BI448" s="343"/>
      <c r="BJ448" s="343"/>
      <c r="BK448" s="343"/>
      <c r="BL448" s="343"/>
      <c r="BM448" s="343"/>
      <c r="BN448" s="343"/>
      <c r="BO448" s="343"/>
      <c r="BP448" s="343"/>
      <c r="BQ448" s="343"/>
      <c r="BR448" s="343"/>
      <c r="BS448" s="343"/>
      <c r="BT448" s="343"/>
      <c r="BU448" s="343"/>
      <c r="BV448" s="343"/>
      <c r="BW448" s="343"/>
      <c r="BX448" s="343"/>
      <c r="BY448" s="343"/>
      <c r="BZ448" s="344"/>
      <c r="CA448" s="344"/>
      <c r="CB448" s="344"/>
      <c r="CC448" s="344"/>
      <c r="CD448" s="344"/>
      <c r="CE448" s="344"/>
      <c r="CF448" s="344"/>
      <c r="CG448" s="344"/>
      <c r="CH448" s="344"/>
      <c r="CI448" s="344"/>
      <c r="CJ448" s="344"/>
      <c r="CK448" s="344"/>
      <c r="CL448" s="344"/>
      <c r="CM448" s="344"/>
      <c r="CN448" s="344"/>
      <c r="CO448" s="344"/>
      <c r="CP448" s="344"/>
      <c r="CQ448" s="344"/>
      <c r="CR448" s="344"/>
      <c r="CS448" s="344"/>
      <c r="CT448" s="344"/>
      <c r="CU448" s="344"/>
      <c r="CV448" s="344"/>
      <c r="CW448" s="344"/>
      <c r="CX448" s="344"/>
      <c r="CY448" s="344"/>
      <c r="CZ448" s="344"/>
    </row>
    <row r="449" s="348" customFormat="true" ht="25.15" customHeight="true" x14ac:dyDescent="0.2">
      <c r="C449" s="1028"/>
      <c r="D449" s="1020"/>
      <c r="E449" s="577"/>
      <c r="F449" s="577"/>
      <c r="G449" s="577"/>
      <c r="H449" s="1020"/>
      <c r="I449" s="1020"/>
      <c r="J449" s="610" t="s">
        <v>240</v>
      </c>
      <c r="K449" s="577"/>
      <c r="L449" s="577"/>
      <c r="M449" s="1020"/>
      <c r="N449" s="1020"/>
      <c r="O449" s="577"/>
      <c r="P449" s="577"/>
      <c r="Q449" s="577"/>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A449" s="343"/>
      <c r="BB449" s="394"/>
      <c r="BC449" s="343"/>
      <c r="BD449" s="343"/>
      <c r="BE449" s="343"/>
      <c r="BF449" s="343"/>
      <c r="BG449" s="343"/>
      <c r="BH449" s="343"/>
      <c r="BI449" s="343"/>
      <c r="BJ449" s="343"/>
      <c r="BK449" s="343"/>
      <c r="BL449" s="343"/>
      <c r="BM449" s="343"/>
      <c r="BN449" s="343"/>
      <c r="BO449" s="343"/>
      <c r="BP449" s="343"/>
      <c r="BQ449" s="343"/>
      <c r="BR449" s="343"/>
      <c r="BS449" s="343"/>
      <c r="BT449" s="343"/>
      <c r="BU449" s="343"/>
      <c r="BV449" s="343"/>
      <c r="BW449" s="343"/>
      <c r="BX449" s="343"/>
      <c r="BY449" s="343"/>
      <c r="BZ449" s="344"/>
      <c r="CA449" s="344"/>
      <c r="CB449" s="344"/>
      <c r="CC449" s="344"/>
      <c r="CD449" s="344"/>
      <c r="CE449" s="344"/>
      <c r="CF449" s="344"/>
      <c r="CG449" s="344"/>
      <c r="CH449" s="344"/>
      <c r="CI449" s="344"/>
      <c r="CJ449" s="344"/>
      <c r="CK449" s="344"/>
      <c r="CL449" s="344"/>
      <c r="CM449" s="344"/>
      <c r="CN449" s="344"/>
      <c r="CO449" s="344"/>
      <c r="CP449" s="344"/>
      <c r="CQ449" s="344"/>
      <c r="CR449" s="344"/>
      <c r="CS449" s="344"/>
      <c r="CT449" s="344"/>
      <c r="CU449" s="344"/>
      <c r="CV449" s="344"/>
      <c r="CW449" s="344"/>
      <c r="CX449" s="344"/>
      <c r="CY449" s="344"/>
      <c r="CZ449" s="344"/>
    </row>
    <row r="450" s="348" customFormat="true" ht="25.15" customHeight="true" x14ac:dyDescent="0.2">
      <c r="C450" s="1028" t="s">
        <v>238</v>
      </c>
      <c r="D450" s="1020"/>
      <c r="E450" s="1020"/>
      <c r="F450" s="577"/>
      <c r="G450" s="577"/>
      <c r="H450" s="1020" t="s">
        <v>300</v>
      </c>
      <c r="I450" s="1020"/>
      <c r="J450" s="626">
        <v>2.1268796432524148E-2</v>
      </c>
      <c r="K450" s="577"/>
      <c r="L450" s="577"/>
      <c r="M450" s="1020" t="s">
        <v>238</v>
      </c>
      <c r="N450" s="1020"/>
      <c r="O450" s="1020"/>
      <c r="P450" s="577"/>
      <c r="Q450" s="577"/>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A450" s="343"/>
      <c r="BB450" s="394"/>
      <c r="BC450" s="343"/>
      <c r="BD450" s="343"/>
      <c r="BE450" s="343"/>
      <c r="BF450" s="343"/>
      <c r="BG450" s="343"/>
      <c r="BH450" s="343"/>
      <c r="BI450" s="343"/>
      <c r="BJ450" s="343"/>
      <c r="BK450" s="343"/>
      <c r="BL450" s="343"/>
      <c r="BM450" s="343"/>
      <c r="BN450" s="343"/>
      <c r="BO450" s="343"/>
      <c r="BP450" s="343"/>
      <c r="BQ450" s="343"/>
      <c r="BR450" s="343"/>
      <c r="BS450" s="343"/>
      <c r="BT450" s="343"/>
      <c r="BU450" s="343"/>
      <c r="BV450" s="343"/>
      <c r="BW450" s="343"/>
      <c r="BX450" s="343"/>
      <c r="BY450" s="343"/>
      <c r="BZ450" s="344"/>
      <c r="CA450" s="344"/>
      <c r="CB450" s="344"/>
      <c r="CC450" s="344"/>
      <c r="CD450" s="344"/>
      <c r="CE450" s="344"/>
      <c r="CF450" s="344"/>
      <c r="CG450" s="344"/>
      <c r="CH450" s="344"/>
      <c r="CI450" s="344"/>
      <c r="CJ450" s="344"/>
      <c r="CK450" s="344"/>
      <c r="CL450" s="344"/>
      <c r="CM450" s="344"/>
      <c r="CN450" s="344"/>
      <c r="CO450" s="344"/>
      <c r="CP450" s="344"/>
      <c r="CQ450" s="344"/>
      <c r="CR450" s="344"/>
      <c r="CS450" s="344"/>
      <c r="CT450" s="344"/>
      <c r="CU450" s="344"/>
      <c r="CV450" s="344"/>
      <c r="CW450" s="344"/>
      <c r="CX450" s="344"/>
      <c r="CY450" s="344"/>
      <c r="CZ450" s="344"/>
    </row>
    <row r="451" s="348" customFormat="true" ht="25.15" customHeight="true" x14ac:dyDescent="0.2">
      <c r="C451" s="1028"/>
      <c r="D451" s="1020"/>
      <c r="E451" s="611" t="s">
        <v>240</v>
      </c>
      <c r="F451" s="577"/>
      <c r="G451" s="577"/>
      <c r="H451" s="1020" t="s">
        <v>295</v>
      </c>
      <c r="I451" s="1020"/>
      <c r="J451" s="629">
        <v>0.12630082246095736</v>
      </c>
      <c r="K451" s="577"/>
      <c r="L451" s="577"/>
      <c r="M451" s="1020"/>
      <c r="N451" s="1020"/>
      <c r="O451" s="612" t="s">
        <v>240</v>
      </c>
      <c r="P451" s="577"/>
      <c r="Q451" s="577"/>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A451" s="343"/>
      <c r="BB451" s="394"/>
      <c r="BC451" s="343"/>
      <c r="BD451" s="343"/>
      <c r="BE451" s="343"/>
      <c r="BF451" s="343"/>
      <c r="BG451" s="343"/>
      <c r="BH451" s="343"/>
      <c r="BI451" s="343"/>
      <c r="BJ451" s="343"/>
      <c r="BK451" s="343"/>
      <c r="BL451" s="343"/>
      <c r="BM451" s="343"/>
      <c r="BN451" s="343"/>
      <c r="BO451" s="343"/>
      <c r="BP451" s="343"/>
      <c r="BQ451" s="343"/>
      <c r="BR451" s="343"/>
      <c r="BS451" s="343"/>
      <c r="BT451" s="343"/>
      <c r="BU451" s="343"/>
      <c r="BV451" s="343"/>
      <c r="BW451" s="343"/>
      <c r="BX451" s="343"/>
      <c r="BY451" s="343"/>
      <c r="BZ451" s="344"/>
      <c r="CA451" s="344"/>
      <c r="CB451" s="344"/>
      <c r="CC451" s="344"/>
      <c r="CD451" s="344"/>
      <c r="CE451" s="344"/>
      <c r="CF451" s="344"/>
      <c r="CG451" s="344"/>
      <c r="CH451" s="344"/>
      <c r="CI451" s="344"/>
      <c r="CJ451" s="344"/>
      <c r="CK451" s="344"/>
      <c r="CL451" s="344"/>
      <c r="CM451" s="344"/>
      <c r="CN451" s="344"/>
      <c r="CO451" s="344"/>
      <c r="CP451" s="344"/>
      <c r="CQ451" s="344"/>
      <c r="CR451" s="344"/>
      <c r="CS451" s="344"/>
      <c r="CT451" s="344"/>
      <c r="CU451" s="344"/>
      <c r="CV451" s="344"/>
      <c r="CW451" s="344"/>
      <c r="CX451" s="344"/>
      <c r="CY451" s="344"/>
      <c r="CZ451" s="344"/>
    </row>
    <row r="452" s="348" customFormat="true" ht="25.15" customHeight="true" x14ac:dyDescent="0.2">
      <c r="C452" s="1028" t="s">
        <v>300</v>
      </c>
      <c r="D452" s="1020"/>
      <c r="E452" s="625">
        <v>5.7230254097342455E-2</v>
      </c>
      <c r="F452" s="577"/>
      <c r="G452" s="577"/>
      <c r="H452" s="1020" t="s">
        <v>297</v>
      </c>
      <c r="I452" s="1020"/>
      <c r="J452" s="629">
        <v>9.4612716221618168E-2</v>
      </c>
      <c r="K452" s="577"/>
      <c r="L452" s="577"/>
      <c r="M452" s="1020" t="s">
        <v>300</v>
      </c>
      <c r="N452" s="1020"/>
      <c r="O452" s="627">
        <v>0.11518347455300314</v>
      </c>
      <c r="P452" s="577"/>
      <c r="Q452" s="577"/>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A452" s="343"/>
      <c r="BB452" s="394"/>
      <c r="BC452" s="343"/>
      <c r="BD452" s="343"/>
      <c r="BE452" s="343"/>
      <c r="BF452" s="343"/>
      <c r="BG452" s="343"/>
      <c r="BH452" s="343"/>
      <c r="BI452" s="343"/>
      <c r="BJ452" s="343"/>
      <c r="BK452" s="343"/>
      <c r="BL452" s="343"/>
      <c r="BM452" s="343"/>
      <c r="BN452" s="343"/>
      <c r="BO452" s="343"/>
      <c r="BP452" s="343"/>
      <c r="BQ452" s="343"/>
      <c r="BR452" s="343"/>
      <c r="BS452" s="343"/>
      <c r="BT452" s="343"/>
      <c r="BU452" s="343"/>
      <c r="BV452" s="343"/>
      <c r="BW452" s="343"/>
      <c r="BX452" s="343"/>
      <c r="BY452" s="343"/>
      <c r="BZ452" s="344"/>
      <c r="CA452" s="344"/>
      <c r="CB452" s="344"/>
      <c r="CC452" s="344"/>
      <c r="CD452" s="344"/>
      <c r="CE452" s="344"/>
      <c r="CF452" s="344"/>
      <c r="CG452" s="344"/>
      <c r="CH452" s="344"/>
      <c r="CI452" s="344"/>
      <c r="CJ452" s="344"/>
      <c r="CK452" s="344"/>
      <c r="CL452" s="344"/>
      <c r="CM452" s="344"/>
      <c r="CN452" s="344"/>
      <c r="CO452" s="344"/>
      <c r="CP452" s="344"/>
      <c r="CQ452" s="344"/>
      <c r="CR452" s="344"/>
      <c r="CS452" s="344"/>
      <c r="CT452" s="344"/>
      <c r="CU452" s="344"/>
      <c r="CV452" s="344"/>
      <c r="CW452" s="344"/>
      <c r="CX452" s="344"/>
      <c r="CY452" s="344"/>
      <c r="CZ452" s="344"/>
    </row>
    <row r="453" s="348" customFormat="true" ht="25.15" customHeight="true" x14ac:dyDescent="0.2">
      <c r="C453" s="1028" t="s">
        <v>295</v>
      </c>
      <c r="D453" s="1020"/>
      <c r="E453" s="628">
        <v>0.18450108030451567</v>
      </c>
      <c r="F453" s="577"/>
      <c r="G453" s="577"/>
      <c r="H453" s="1020" t="s">
        <v>277</v>
      </c>
      <c r="I453" s="1020"/>
      <c r="J453" s="629">
        <v>0.21768230010286477</v>
      </c>
      <c r="K453" s="577"/>
      <c r="L453" s="577"/>
      <c r="M453" s="1020" t="s">
        <v>295</v>
      </c>
      <c r="N453" s="1020"/>
      <c r="O453" s="630">
        <v>0.2630477011194135</v>
      </c>
      <c r="P453" s="577"/>
      <c r="Q453" s="577"/>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A453" s="343"/>
      <c r="BB453" s="394"/>
      <c r="BC453" s="343"/>
      <c r="BD453" s="343"/>
      <c r="BE453" s="343"/>
      <c r="BF453" s="343"/>
      <c r="BG453" s="343"/>
      <c r="BH453" s="343"/>
      <c r="BI453" s="343"/>
      <c r="BJ453" s="343"/>
      <c r="BK453" s="343"/>
      <c r="BL453" s="343"/>
      <c r="BM453" s="343"/>
      <c r="BN453" s="343"/>
      <c r="BO453" s="343"/>
      <c r="BP453" s="343"/>
      <c r="BQ453" s="343"/>
      <c r="BR453" s="343"/>
      <c r="BS453" s="343"/>
      <c r="BT453" s="343"/>
      <c r="BU453" s="343"/>
      <c r="BV453" s="343"/>
      <c r="BW453" s="343"/>
      <c r="BX453" s="343"/>
      <c r="BY453" s="343"/>
      <c r="BZ453" s="344"/>
      <c r="CA453" s="344"/>
      <c r="CB453" s="344"/>
      <c r="CC453" s="344"/>
      <c r="CD453" s="344"/>
      <c r="CE453" s="344"/>
      <c r="CF453" s="344"/>
      <c r="CG453" s="344"/>
      <c r="CH453" s="344"/>
      <c r="CI453" s="344"/>
      <c r="CJ453" s="344"/>
      <c r="CK453" s="344"/>
      <c r="CL453" s="344"/>
      <c r="CM453" s="344"/>
      <c r="CN453" s="344"/>
      <c r="CO453" s="344"/>
      <c r="CP453" s="344"/>
      <c r="CQ453" s="344"/>
      <c r="CR453" s="344"/>
      <c r="CS453" s="344"/>
      <c r="CT453" s="344"/>
      <c r="CU453" s="344"/>
      <c r="CV453" s="344"/>
      <c r="CW453" s="344"/>
      <c r="CX453" s="344"/>
      <c r="CY453" s="344"/>
      <c r="CZ453" s="344"/>
    </row>
    <row r="454" s="348" customFormat="true" ht="25.15" customHeight="true" x14ac:dyDescent="0.2">
      <c r="C454" s="1028" t="s">
        <v>297</v>
      </c>
      <c r="D454" s="1020"/>
      <c r="E454" s="628">
        <v>0.1429104327183022</v>
      </c>
      <c r="F454" s="577"/>
      <c r="G454" s="577"/>
      <c r="H454" s="1020" t="s">
        <v>303</v>
      </c>
      <c r="I454" s="1020"/>
      <c r="J454" s="629">
        <v>1.8096512912120603E-2</v>
      </c>
      <c r="K454" s="577"/>
      <c r="L454" s="577"/>
      <c r="M454" s="1020" t="s">
        <v>297</v>
      </c>
      <c r="N454" s="1020"/>
      <c r="O454" s="630">
        <v>0.23592799140927365</v>
      </c>
      <c r="P454" s="577"/>
      <c r="Q454" s="577"/>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A454" s="343"/>
      <c r="BB454" s="394"/>
      <c r="BC454" s="343"/>
      <c r="BD454" s="343"/>
      <c r="BE454" s="343"/>
      <c r="BF454" s="343"/>
      <c r="BG454" s="343"/>
      <c r="BH454" s="343"/>
      <c r="BI454" s="343"/>
      <c r="BJ454" s="343"/>
      <c r="BK454" s="343"/>
      <c r="BL454" s="343"/>
      <c r="BM454" s="343"/>
      <c r="BN454" s="343"/>
      <c r="BO454" s="343"/>
      <c r="BP454" s="343"/>
      <c r="BQ454" s="343"/>
      <c r="BR454" s="343"/>
      <c r="BS454" s="343"/>
      <c r="BT454" s="343"/>
      <c r="BU454" s="343"/>
      <c r="BV454" s="343"/>
      <c r="BW454" s="343"/>
      <c r="BX454" s="343"/>
      <c r="BY454" s="343"/>
      <c r="BZ454" s="344"/>
      <c r="CA454" s="344"/>
      <c r="CB454" s="344"/>
      <c r="CC454" s="344"/>
      <c r="CD454" s="344"/>
      <c r="CE454" s="344"/>
      <c r="CF454" s="344"/>
      <c r="CG454" s="344"/>
      <c r="CH454" s="344"/>
      <c r="CI454" s="344"/>
      <c r="CJ454" s="344"/>
      <c r="CK454" s="344"/>
      <c r="CL454" s="344"/>
      <c r="CM454" s="344"/>
      <c r="CN454" s="344"/>
      <c r="CO454" s="344"/>
      <c r="CP454" s="344"/>
      <c r="CQ454" s="344"/>
      <c r="CR454" s="344"/>
      <c r="CS454" s="344"/>
      <c r="CT454" s="344"/>
      <c r="CU454" s="344"/>
      <c r="CV454" s="344"/>
      <c r="CW454" s="344"/>
      <c r="CX454" s="344"/>
      <c r="CY454" s="344"/>
      <c r="CZ454" s="344"/>
    </row>
    <row r="455" s="348" customFormat="true" ht="25.15" customHeight="true" x14ac:dyDescent="0.2">
      <c r="C455" s="1028" t="s">
        <v>277</v>
      </c>
      <c r="D455" s="1020"/>
      <c r="E455" s="628">
        <v>0.39137167389809607</v>
      </c>
      <c r="F455" s="577"/>
      <c r="G455" s="577"/>
      <c r="H455" s="1020" t="s">
        <v>309</v>
      </c>
      <c r="I455" s="1020"/>
      <c r="J455" s="629">
        <v>1.7329240831456397E-3</v>
      </c>
      <c r="K455" s="577"/>
      <c r="L455" s="577"/>
      <c r="M455" s="1020" t="s">
        <v>277</v>
      </c>
      <c r="N455" s="1020"/>
      <c r="O455" s="630">
        <v>0.49656849513730433</v>
      </c>
      <c r="P455" s="577"/>
      <c r="Q455" s="577"/>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A455" s="343"/>
      <c r="BB455" s="394"/>
      <c r="BC455" s="343"/>
      <c r="BD455" s="343"/>
      <c r="BE455" s="343"/>
      <c r="BF455" s="343"/>
      <c r="BG455" s="343"/>
      <c r="BH455" s="343"/>
      <c r="BI455" s="343"/>
      <c r="BJ455" s="343"/>
      <c r="BK455" s="343"/>
      <c r="BL455" s="343"/>
      <c r="BM455" s="343"/>
      <c r="BN455" s="343"/>
      <c r="BO455" s="343"/>
      <c r="BP455" s="343"/>
      <c r="BQ455" s="343"/>
      <c r="BR455" s="343"/>
      <c r="BS455" s="343"/>
      <c r="BT455" s="343"/>
      <c r="BU455" s="343"/>
      <c r="BV455" s="343"/>
      <c r="BW455" s="343"/>
      <c r="BX455" s="343"/>
      <c r="BY455" s="343"/>
      <c r="BZ455" s="344"/>
      <c r="CA455" s="344"/>
      <c r="CB455" s="344"/>
      <c r="CC455" s="344"/>
      <c r="CD455" s="344"/>
      <c r="CE455" s="344"/>
      <c r="CF455" s="344"/>
      <c r="CG455" s="344"/>
      <c r="CH455" s="344"/>
      <c r="CI455" s="344"/>
      <c r="CJ455" s="344"/>
      <c r="CK455" s="344"/>
      <c r="CL455" s="344"/>
      <c r="CM455" s="344"/>
      <c r="CN455" s="344"/>
      <c r="CO455" s="344"/>
      <c r="CP455" s="344"/>
      <c r="CQ455" s="344"/>
      <c r="CR455" s="344"/>
      <c r="CS455" s="344"/>
      <c r="CT455" s="344"/>
      <c r="CU455" s="344"/>
      <c r="CV455" s="344"/>
      <c r="CW455" s="344"/>
      <c r="CX455" s="344"/>
      <c r="CY455" s="344"/>
      <c r="CZ455" s="344"/>
    </row>
    <row r="456" s="348" customFormat="true" ht="25.15" customHeight="true" x14ac:dyDescent="0.2">
      <c r="C456" s="1028" t="s">
        <v>303</v>
      </c>
      <c r="D456" s="1020"/>
      <c r="E456" s="628">
        <v>2.1701463498192226E-3</v>
      </c>
      <c r="F456" s="577"/>
      <c r="G456" s="577"/>
      <c r="H456" s="1020" t="s">
        <v>287</v>
      </c>
      <c r="I456" s="1020"/>
      <c r="J456" s="629">
        <v>0.32860175547541259</v>
      </c>
      <c r="K456" s="577"/>
      <c r="L456" s="577"/>
      <c r="M456" s="1020" t="s">
        <v>303</v>
      </c>
      <c r="N456" s="1020"/>
      <c r="O456" s="630">
        <v>5.763298783258404E-2</v>
      </c>
      <c r="P456" s="577"/>
      <c r="Q456" s="577"/>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A456" s="343"/>
      <c r="BB456" s="394"/>
      <c r="BC456" s="343"/>
      <c r="BD456" s="343"/>
      <c r="BE456" s="343"/>
      <c r="BF456" s="343"/>
      <c r="BG456" s="343"/>
      <c r="BH456" s="343"/>
      <c r="BI456" s="343"/>
      <c r="BJ456" s="343"/>
      <c r="BK456" s="343"/>
      <c r="BL456" s="343"/>
      <c r="BM456" s="343"/>
      <c r="BN456" s="343"/>
      <c r="BO456" s="343"/>
      <c r="BP456" s="343"/>
      <c r="BQ456" s="343"/>
      <c r="BR456" s="343"/>
      <c r="BS456" s="343"/>
      <c r="BT456" s="343"/>
      <c r="BU456" s="343"/>
      <c r="BV456" s="343"/>
      <c r="BW456" s="343"/>
      <c r="BX456" s="343"/>
      <c r="BY456" s="343"/>
      <c r="BZ456" s="344"/>
      <c r="CA456" s="344"/>
      <c r="CB456" s="344"/>
      <c r="CC456" s="344"/>
      <c r="CD456" s="344"/>
      <c r="CE456" s="344"/>
      <c r="CF456" s="344"/>
      <c r="CG456" s="344"/>
      <c r="CH456" s="344"/>
      <c r="CI456" s="344"/>
      <c r="CJ456" s="344"/>
      <c r="CK456" s="344"/>
      <c r="CL456" s="344"/>
      <c r="CM456" s="344"/>
      <c r="CN456" s="344"/>
      <c r="CO456" s="344"/>
      <c r="CP456" s="344"/>
      <c r="CQ456" s="344"/>
      <c r="CR456" s="344"/>
      <c r="CS456" s="344"/>
      <c r="CT456" s="344"/>
      <c r="CU456" s="344"/>
      <c r="CV456" s="344"/>
      <c r="CW456" s="344"/>
      <c r="CX456" s="344"/>
      <c r="CY456" s="344"/>
      <c r="CZ456" s="344"/>
    </row>
    <row r="457" s="348" customFormat="true" ht="25.15" customHeight="true" x14ac:dyDescent="0.2">
      <c r="C457" s="1028" t="s">
        <v>309</v>
      </c>
      <c r="D457" s="1020"/>
      <c r="E457" s="628">
        <v>3.8600904651559334E-3</v>
      </c>
      <c r="F457" s="577"/>
      <c r="G457" s="577"/>
      <c r="H457" s="1020" t="s">
        <v>283</v>
      </c>
      <c r="I457" s="1020"/>
      <c r="J457" s="629">
        <v>0.37100894046690003</v>
      </c>
      <c r="K457" s="577"/>
      <c r="L457" s="577"/>
      <c r="M457" s="1020" t="s">
        <v>309</v>
      </c>
      <c r="N457" s="1020"/>
      <c r="O457" s="630">
        <v>2.0600687702107209E-2</v>
      </c>
      <c r="P457" s="577"/>
      <c r="Q457" s="577"/>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A457" s="343"/>
      <c r="BB457" s="394"/>
      <c r="BC457" s="343"/>
      <c r="BD457" s="343"/>
      <c r="BE457" s="343"/>
      <c r="BF457" s="343"/>
      <c r="BG457" s="343"/>
      <c r="BH457" s="343"/>
      <c r="BI457" s="343"/>
      <c r="BJ457" s="343"/>
      <c r="BK457" s="343"/>
      <c r="BL457" s="343"/>
      <c r="BM457" s="343"/>
      <c r="BN457" s="343"/>
      <c r="BO457" s="343"/>
      <c r="BP457" s="343"/>
      <c r="BQ457" s="343"/>
      <c r="BR457" s="343"/>
      <c r="BS457" s="343"/>
      <c r="BT457" s="343"/>
      <c r="BU457" s="343"/>
      <c r="BV457" s="343"/>
      <c r="BW457" s="343"/>
      <c r="BX457" s="343"/>
      <c r="BY457" s="343"/>
      <c r="BZ457" s="344"/>
      <c r="CA457" s="344"/>
      <c r="CB457" s="344"/>
      <c r="CC457" s="344"/>
      <c r="CD457" s="344"/>
      <c r="CE457" s="344"/>
      <c r="CF457" s="344"/>
      <c r="CG457" s="344"/>
      <c r="CH457" s="344"/>
      <c r="CI457" s="344"/>
      <c r="CJ457" s="344"/>
      <c r="CK457" s="344"/>
      <c r="CL457" s="344"/>
      <c r="CM457" s="344"/>
      <c r="CN457" s="344"/>
      <c r="CO457" s="344"/>
      <c r="CP457" s="344"/>
      <c r="CQ457" s="344"/>
      <c r="CR457" s="344"/>
      <c r="CS457" s="344"/>
      <c r="CT457" s="344"/>
      <c r="CU457" s="344"/>
      <c r="CV457" s="344"/>
      <c r="CW457" s="344"/>
      <c r="CX457" s="344"/>
      <c r="CY457" s="344"/>
      <c r="CZ457" s="344"/>
    </row>
    <row r="458" s="348" customFormat="true" ht="25.15" customHeight="true" x14ac:dyDescent="0.2">
      <c r="C458" s="1028" t="s">
        <v>287</v>
      </c>
      <c r="D458" s="1020"/>
      <c r="E458" s="628">
        <v>0.19829286217127112</v>
      </c>
      <c r="F458" s="577"/>
      <c r="G458" s="577"/>
      <c r="H458" s="1020" t="s">
        <v>284</v>
      </c>
      <c r="I458" s="1020"/>
      <c r="J458" s="629">
        <v>0.40482383724212678</v>
      </c>
      <c r="K458" s="577"/>
      <c r="L458" s="577"/>
      <c r="M458" s="1020" t="s">
        <v>287</v>
      </c>
      <c r="N458" s="1020"/>
      <c r="O458" s="630">
        <v>7.1143539735119304E-2</v>
      </c>
      <c r="P458" s="577"/>
      <c r="Q458" s="577"/>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A458" s="343"/>
      <c r="BB458" s="394"/>
      <c r="BC458" s="343"/>
      <c r="BD458" s="343"/>
      <c r="BE458" s="343"/>
      <c r="BF458" s="343"/>
      <c r="BG458" s="343"/>
      <c r="BH458" s="343"/>
      <c r="BI458" s="343"/>
      <c r="BJ458" s="343"/>
      <c r="BK458" s="343"/>
      <c r="BL458" s="343"/>
      <c r="BM458" s="343"/>
      <c r="BN458" s="343"/>
      <c r="BO458" s="343"/>
      <c r="BP458" s="343"/>
      <c r="BQ458" s="343"/>
      <c r="BR458" s="343"/>
      <c r="BS458" s="343"/>
      <c r="BT458" s="343"/>
      <c r="BU458" s="343"/>
      <c r="BV458" s="343"/>
      <c r="BW458" s="343"/>
      <c r="BX458" s="343"/>
      <c r="BY458" s="343"/>
      <c r="BZ458" s="344"/>
      <c r="CA458" s="344"/>
      <c r="CB458" s="344"/>
      <c r="CC458" s="344"/>
      <c r="CD458" s="344"/>
      <c r="CE458" s="344"/>
      <c r="CF458" s="344"/>
      <c r="CG458" s="344"/>
      <c r="CH458" s="344"/>
      <c r="CI458" s="344"/>
      <c r="CJ458" s="344"/>
      <c r="CK458" s="344"/>
      <c r="CL458" s="344"/>
      <c r="CM458" s="344"/>
      <c r="CN458" s="344"/>
      <c r="CO458" s="344"/>
      <c r="CP458" s="344"/>
      <c r="CQ458" s="344"/>
      <c r="CR458" s="344"/>
      <c r="CS458" s="344"/>
      <c r="CT458" s="344"/>
      <c r="CU458" s="344"/>
      <c r="CV458" s="344"/>
      <c r="CW458" s="344"/>
      <c r="CX458" s="344"/>
      <c r="CY458" s="344"/>
      <c r="CZ458" s="344"/>
    </row>
    <row r="459" s="348" customFormat="true" ht="25.15" customHeight="true" x14ac:dyDescent="0.2">
      <c r="C459" s="1028" t="s">
        <v>283</v>
      </c>
      <c r="D459" s="1020"/>
      <c r="E459" s="628">
        <v>0.42981178137836723</v>
      </c>
      <c r="F459" s="577"/>
      <c r="G459" s="577"/>
      <c r="H459" s="1020" t="s">
        <v>281</v>
      </c>
      <c r="I459" s="1020"/>
      <c r="J459" s="629">
        <v>0.41388620348331023</v>
      </c>
      <c r="K459" s="577"/>
      <c r="L459" s="577"/>
      <c r="M459" s="1020" t="s">
        <v>283</v>
      </c>
      <c r="N459" s="1020"/>
      <c r="O459" s="630">
        <v>0.33561841196478059</v>
      </c>
      <c r="P459" s="577"/>
      <c r="Q459" s="577"/>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A459" s="343"/>
      <c r="BB459" s="394"/>
      <c r="BC459" s="343"/>
      <c r="BD459" s="343"/>
      <c r="BE459" s="343"/>
      <c r="BF459" s="343"/>
      <c r="BG459" s="343"/>
      <c r="BH459" s="343"/>
      <c r="BI459" s="343"/>
      <c r="BJ459" s="343"/>
      <c r="BK459" s="343"/>
      <c r="BL459" s="343"/>
      <c r="BM459" s="343"/>
      <c r="BN459" s="343"/>
      <c r="BO459" s="343"/>
      <c r="BP459" s="343"/>
      <c r="BQ459" s="343"/>
      <c r="BR459" s="343"/>
      <c r="BS459" s="343"/>
      <c r="BT459" s="343"/>
      <c r="BU459" s="343"/>
      <c r="BV459" s="343"/>
      <c r="BW459" s="343"/>
      <c r="BX459" s="343"/>
      <c r="BY459" s="343"/>
      <c r="BZ459" s="344"/>
      <c r="CA459" s="344"/>
      <c r="CB459" s="344"/>
      <c r="CC459" s="344"/>
      <c r="CD459" s="344"/>
      <c r="CE459" s="344"/>
      <c r="CF459" s="344"/>
      <c r="CG459" s="344"/>
      <c r="CH459" s="344"/>
      <c r="CI459" s="344"/>
      <c r="CJ459" s="344"/>
      <c r="CK459" s="344"/>
      <c r="CL459" s="344"/>
      <c r="CM459" s="344"/>
      <c r="CN459" s="344"/>
      <c r="CO459" s="344"/>
      <c r="CP459" s="344"/>
      <c r="CQ459" s="344"/>
      <c r="CR459" s="344"/>
      <c r="CS459" s="344"/>
      <c r="CT459" s="344"/>
      <c r="CU459" s="344"/>
      <c r="CV459" s="344"/>
      <c r="CW459" s="344"/>
      <c r="CX459" s="344"/>
      <c r="CY459" s="344"/>
      <c r="CZ459" s="344"/>
    </row>
    <row r="460" s="348" customFormat="true" ht="25.15" customHeight="true" x14ac:dyDescent="0.2">
      <c r="C460" s="1028" t="s">
        <v>284</v>
      </c>
      <c r="D460" s="1020"/>
      <c r="E460" s="628">
        <v>0.34367104803324483</v>
      </c>
      <c r="F460" s="577"/>
      <c r="G460" s="577"/>
      <c r="H460" s="1020" t="s">
        <v>289</v>
      </c>
      <c r="I460" s="1020"/>
      <c r="J460" s="629">
        <v>0.32259957339512757</v>
      </c>
      <c r="K460" s="577"/>
      <c r="L460" s="577"/>
      <c r="M460" s="1020" t="s">
        <v>284</v>
      </c>
      <c r="N460" s="1020"/>
      <c r="O460" s="630">
        <v>0.1322489391993007</v>
      </c>
      <c r="P460" s="577"/>
      <c r="Q460" s="577"/>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A460" s="343"/>
      <c r="BB460" s="394"/>
      <c r="BC460" s="343"/>
      <c r="BD460" s="343"/>
      <c r="BE460" s="343"/>
      <c r="BF460" s="343"/>
      <c r="BG460" s="343"/>
      <c r="BH460" s="343"/>
      <c r="BI460" s="343"/>
      <c r="BJ460" s="343"/>
      <c r="BK460" s="343"/>
      <c r="BL460" s="343"/>
      <c r="BM460" s="343"/>
      <c r="BN460" s="343"/>
      <c r="BO460" s="343"/>
      <c r="BP460" s="343"/>
      <c r="BQ460" s="343"/>
      <c r="BR460" s="343"/>
      <c r="BS460" s="343"/>
      <c r="BT460" s="343"/>
      <c r="BU460" s="343"/>
      <c r="BV460" s="343"/>
      <c r="BW460" s="343"/>
      <c r="BX460" s="343"/>
      <c r="BY460" s="343"/>
      <c r="BZ460" s="344"/>
      <c r="CA460" s="344"/>
      <c r="CB460" s="344"/>
      <c r="CC460" s="344"/>
      <c r="CD460" s="344"/>
      <c r="CE460" s="344"/>
      <c r="CF460" s="344"/>
      <c r="CG460" s="344"/>
      <c r="CH460" s="344"/>
      <c r="CI460" s="344"/>
      <c r="CJ460" s="344"/>
      <c r="CK460" s="344"/>
      <c r="CL460" s="344"/>
      <c r="CM460" s="344"/>
      <c r="CN460" s="344"/>
      <c r="CO460" s="344"/>
      <c r="CP460" s="344"/>
      <c r="CQ460" s="344"/>
      <c r="CR460" s="344"/>
      <c r="CS460" s="344"/>
      <c r="CT460" s="344"/>
      <c r="CU460" s="344"/>
      <c r="CV460" s="344"/>
      <c r="CW460" s="344"/>
      <c r="CX460" s="344"/>
      <c r="CY460" s="344"/>
      <c r="CZ460" s="344"/>
    </row>
    <row r="461" s="348" customFormat="true" ht="25.15" customHeight="true" x14ac:dyDescent="0.2">
      <c r="C461" s="1028" t="s">
        <v>281</v>
      </c>
      <c r="D461" s="1020"/>
      <c r="E461" s="628">
        <v>0.34242885425361014</v>
      </c>
      <c r="F461" s="577"/>
      <c r="G461" s="577"/>
      <c r="H461" s="1020" t="s">
        <v>292</v>
      </c>
      <c r="I461" s="1020"/>
      <c r="J461" s="629">
        <v>0.11395848291739609</v>
      </c>
      <c r="K461" s="577"/>
      <c r="L461" s="577"/>
      <c r="M461" s="1020" t="s">
        <v>281</v>
      </c>
      <c r="N461" s="1020"/>
      <c r="O461" s="630">
        <v>0.13367382350156293</v>
      </c>
      <c r="P461" s="577"/>
      <c r="Q461" s="577"/>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A461" s="343"/>
      <c r="BB461" s="394"/>
      <c r="BC461" s="343"/>
      <c r="BD461" s="343"/>
      <c r="BE461" s="343"/>
      <c r="BF461" s="343"/>
      <c r="BG461" s="343"/>
      <c r="BH461" s="343"/>
      <c r="BI461" s="343"/>
      <c r="BJ461" s="343"/>
      <c r="BK461" s="343"/>
      <c r="BL461" s="343"/>
      <c r="BM461" s="343"/>
      <c r="BN461" s="343"/>
      <c r="BO461" s="343"/>
      <c r="BP461" s="343"/>
      <c r="BQ461" s="343"/>
      <c r="BR461" s="343"/>
      <c r="BS461" s="343"/>
      <c r="BT461" s="343"/>
      <c r="BU461" s="343"/>
      <c r="BV461" s="343"/>
      <c r="BW461" s="343"/>
      <c r="BX461" s="343"/>
      <c r="BY461" s="343"/>
      <c r="BZ461" s="344"/>
      <c r="CA461" s="344"/>
      <c r="CB461" s="344"/>
      <c r="CC461" s="344"/>
      <c r="CD461" s="344"/>
      <c r="CE461" s="344"/>
      <c r="CF461" s="344"/>
      <c r="CG461" s="344"/>
      <c r="CH461" s="344"/>
      <c r="CI461" s="344"/>
      <c r="CJ461" s="344"/>
      <c r="CK461" s="344"/>
      <c r="CL461" s="344"/>
      <c r="CM461" s="344"/>
      <c r="CN461" s="344"/>
      <c r="CO461" s="344"/>
      <c r="CP461" s="344"/>
      <c r="CQ461" s="344"/>
      <c r="CR461" s="344"/>
      <c r="CS461" s="344"/>
      <c r="CT461" s="344"/>
      <c r="CU461" s="344"/>
      <c r="CV461" s="344"/>
      <c r="CW461" s="344"/>
      <c r="CX461" s="344"/>
      <c r="CY461" s="344"/>
      <c r="CZ461" s="344"/>
    </row>
    <row r="462" s="348" customFormat="true" ht="25.15" customHeight="true" x14ac:dyDescent="0.2">
      <c r="C462" s="1028" t="s">
        <v>289</v>
      </c>
      <c r="D462" s="1020"/>
      <c r="E462" s="628">
        <v>0.22328327570195178</v>
      </c>
      <c r="F462" s="577"/>
      <c r="G462" s="577"/>
      <c r="H462" s="1020" t="s">
        <v>275</v>
      </c>
      <c r="I462" s="1020"/>
      <c r="J462" s="629">
        <v>0.43450390393647276</v>
      </c>
      <c r="K462" s="577"/>
      <c r="L462" s="577"/>
      <c r="M462" s="1020" t="s">
        <v>289</v>
      </c>
      <c r="N462" s="1020"/>
      <c r="O462" s="630">
        <v>4.1504461014907221E-2</v>
      </c>
      <c r="P462" s="577"/>
      <c r="Q462" s="577"/>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A462" s="343"/>
      <c r="BB462" s="394"/>
      <c r="BC462" s="343"/>
      <c r="BD462" s="343"/>
      <c r="BE462" s="343"/>
      <c r="BF462" s="343"/>
      <c r="BG462" s="343"/>
      <c r="BH462" s="343"/>
      <c r="BI462" s="343"/>
      <c r="BJ462" s="343"/>
      <c r="BK462" s="343"/>
      <c r="BL462" s="343"/>
      <c r="BM462" s="343"/>
      <c r="BN462" s="343"/>
      <c r="BO462" s="343"/>
      <c r="BP462" s="343"/>
      <c r="BQ462" s="343"/>
      <c r="BR462" s="343"/>
      <c r="BS462" s="343"/>
      <c r="BT462" s="343"/>
      <c r="BU462" s="343"/>
      <c r="BV462" s="343"/>
      <c r="BW462" s="343"/>
      <c r="BX462" s="343"/>
      <c r="BY462" s="343"/>
      <c r="BZ462" s="344"/>
      <c r="CA462" s="344"/>
      <c r="CB462" s="344"/>
      <c r="CC462" s="344"/>
      <c r="CD462" s="344"/>
      <c r="CE462" s="344"/>
      <c r="CF462" s="344"/>
      <c r="CG462" s="344"/>
      <c r="CH462" s="344"/>
      <c r="CI462" s="344"/>
      <c r="CJ462" s="344"/>
      <c r="CK462" s="344"/>
      <c r="CL462" s="344"/>
      <c r="CM462" s="344"/>
      <c r="CN462" s="344"/>
      <c r="CO462" s="344"/>
      <c r="CP462" s="344"/>
      <c r="CQ462" s="344"/>
      <c r="CR462" s="344"/>
      <c r="CS462" s="344"/>
      <c r="CT462" s="344"/>
      <c r="CU462" s="344"/>
      <c r="CV462" s="344"/>
      <c r="CW462" s="344"/>
      <c r="CX462" s="344"/>
      <c r="CY462" s="344"/>
      <c r="CZ462" s="344"/>
    </row>
    <row r="463" s="348" customFormat="true" ht="25.15" customHeight="true" x14ac:dyDescent="0.2">
      <c r="C463" s="1028" t="s">
        <v>292</v>
      </c>
      <c r="D463" s="1020"/>
      <c r="E463" s="628">
        <v>0.18945513408695022</v>
      </c>
      <c r="F463" s="577"/>
      <c r="G463" s="577"/>
      <c r="H463" s="1020" t="s">
        <v>298</v>
      </c>
      <c r="I463" s="1020"/>
      <c r="J463" s="629">
        <v>0.18392906295891773</v>
      </c>
      <c r="K463" s="577"/>
      <c r="L463" s="577"/>
      <c r="M463" s="1020" t="s">
        <v>292</v>
      </c>
      <c r="N463" s="1020"/>
      <c r="O463" s="630">
        <v>0.30275980711209843</v>
      </c>
      <c r="P463" s="577"/>
      <c r="Q463" s="577"/>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A463" s="343"/>
      <c r="BB463" s="394"/>
      <c r="BC463" s="343"/>
      <c r="BD463" s="343"/>
      <c r="BE463" s="343"/>
      <c r="BF463" s="343"/>
      <c r="BG463" s="343"/>
      <c r="BH463" s="343"/>
      <c r="BI463" s="343"/>
      <c r="BJ463" s="343"/>
      <c r="BK463" s="343"/>
      <c r="BL463" s="343"/>
      <c r="BM463" s="343"/>
      <c r="BN463" s="343"/>
      <c r="BO463" s="343"/>
      <c r="BP463" s="343"/>
      <c r="BQ463" s="343"/>
      <c r="BR463" s="343"/>
      <c r="BS463" s="343"/>
      <c r="BT463" s="343"/>
      <c r="BU463" s="343"/>
      <c r="BV463" s="343"/>
      <c r="BW463" s="343"/>
      <c r="BX463" s="343"/>
      <c r="BY463" s="343"/>
      <c r="BZ463" s="344"/>
      <c r="CA463" s="344"/>
      <c r="CB463" s="344"/>
      <c r="CC463" s="344"/>
      <c r="CD463" s="344"/>
      <c r="CE463" s="344"/>
      <c r="CF463" s="344"/>
      <c r="CG463" s="344"/>
      <c r="CH463" s="344"/>
      <c r="CI463" s="344"/>
      <c r="CJ463" s="344"/>
      <c r="CK463" s="344"/>
      <c r="CL463" s="344"/>
      <c r="CM463" s="344"/>
      <c r="CN463" s="344"/>
      <c r="CO463" s="344"/>
      <c r="CP463" s="344"/>
      <c r="CQ463" s="344"/>
      <c r="CR463" s="344"/>
      <c r="CS463" s="344"/>
      <c r="CT463" s="344"/>
      <c r="CU463" s="344"/>
      <c r="CV463" s="344"/>
      <c r="CW463" s="344"/>
      <c r="CX463" s="344"/>
      <c r="CY463" s="344"/>
      <c r="CZ463" s="344"/>
    </row>
    <row r="464" s="348" customFormat="true" ht="25.15" customHeight="true" x14ac:dyDescent="0.2">
      <c r="C464" s="1028" t="s">
        <v>275</v>
      </c>
      <c r="D464" s="1020"/>
      <c r="E464" s="628">
        <v>0.54053270703177814</v>
      </c>
      <c r="F464" s="577"/>
      <c r="G464" s="577"/>
      <c r="H464" s="1020" t="s">
        <v>305</v>
      </c>
      <c r="I464" s="1020"/>
      <c r="J464" s="629">
        <v>2.9122783571607448E-2</v>
      </c>
      <c r="K464" s="577"/>
      <c r="L464" s="577"/>
      <c r="M464" s="1020" t="s">
        <v>275</v>
      </c>
      <c r="N464" s="1020"/>
      <c r="O464" s="630">
        <v>0.31292982564924438</v>
      </c>
      <c r="P464" s="577"/>
      <c r="Q464" s="577"/>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A464" s="343"/>
      <c r="BB464" s="394"/>
      <c r="BC464" s="343"/>
      <c r="BD464" s="343"/>
      <c r="BE464" s="343"/>
      <c r="BF464" s="343"/>
      <c r="BG464" s="343"/>
      <c r="BH464" s="343"/>
      <c r="BI464" s="343"/>
      <c r="BJ464" s="343"/>
      <c r="BK464" s="343"/>
      <c r="BL464" s="343"/>
      <c r="BM464" s="343"/>
      <c r="BN464" s="343"/>
      <c r="BO464" s="343"/>
      <c r="BP464" s="343"/>
      <c r="BQ464" s="343"/>
      <c r="BR464" s="343"/>
      <c r="BS464" s="343"/>
      <c r="BT464" s="343"/>
      <c r="BU464" s="343"/>
      <c r="BV464" s="343"/>
      <c r="BW464" s="343"/>
      <c r="BX464" s="343"/>
      <c r="BY464" s="343"/>
      <c r="BZ464" s="344"/>
      <c r="CA464" s="344"/>
      <c r="CB464" s="344"/>
      <c r="CC464" s="344"/>
      <c r="CD464" s="344"/>
      <c r="CE464" s="344"/>
      <c r="CF464" s="344"/>
      <c r="CG464" s="344"/>
      <c r="CH464" s="344"/>
      <c r="CI464" s="344"/>
      <c r="CJ464" s="344"/>
      <c r="CK464" s="344"/>
      <c r="CL464" s="344"/>
      <c r="CM464" s="344"/>
      <c r="CN464" s="344"/>
      <c r="CO464" s="344"/>
      <c r="CP464" s="344"/>
      <c r="CQ464" s="344"/>
      <c r="CR464" s="344"/>
      <c r="CS464" s="344"/>
      <c r="CT464" s="344"/>
      <c r="CU464" s="344"/>
      <c r="CV464" s="344"/>
      <c r="CW464" s="344"/>
      <c r="CX464" s="344"/>
      <c r="CY464" s="344"/>
      <c r="CZ464" s="344"/>
    </row>
    <row r="465" s="348" customFormat="true" ht="25.15" customHeight="true" x14ac:dyDescent="0.2">
      <c r="C465" s="1028" t="s">
        <v>298</v>
      </c>
      <c r="D465" s="1020"/>
      <c r="E465" s="628">
        <v>0.11262061124352214</v>
      </c>
      <c r="F465" s="577"/>
      <c r="G465" s="577"/>
      <c r="H465" s="1020" t="s">
        <v>276</v>
      </c>
      <c r="I465" s="1020"/>
      <c r="J465" s="629">
        <v>0.50830016264346733</v>
      </c>
      <c r="K465" s="577"/>
      <c r="L465" s="577"/>
      <c r="M465" s="1020" t="s">
        <v>298</v>
      </c>
      <c r="N465" s="1020"/>
      <c r="O465" s="630">
        <v>2.3855444453365997E-2</v>
      </c>
      <c r="P465" s="577"/>
      <c r="Q465" s="577"/>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A465" s="343"/>
      <c r="BB465" s="394"/>
      <c r="BC465" s="343"/>
      <c r="BD465" s="343"/>
      <c r="BE465" s="343"/>
      <c r="BF465" s="343"/>
      <c r="BG465" s="343"/>
      <c r="BH465" s="343"/>
      <c r="BI465" s="343"/>
      <c r="BJ465" s="343"/>
      <c r="BK465" s="343"/>
      <c r="BL465" s="343"/>
      <c r="BM465" s="343"/>
      <c r="BN465" s="343"/>
      <c r="BO465" s="343"/>
      <c r="BP465" s="343"/>
      <c r="BQ465" s="343"/>
      <c r="BR465" s="343"/>
      <c r="BS465" s="343"/>
      <c r="BT465" s="343"/>
      <c r="BU465" s="343"/>
      <c r="BV465" s="343"/>
      <c r="BW465" s="343"/>
      <c r="BX465" s="343"/>
      <c r="BY465" s="343"/>
      <c r="BZ465" s="344"/>
      <c r="CA465" s="344"/>
      <c r="CB465" s="344"/>
      <c r="CC465" s="344"/>
      <c r="CD465" s="344"/>
      <c r="CE465" s="344"/>
      <c r="CF465" s="344"/>
      <c r="CG465" s="344"/>
      <c r="CH465" s="344"/>
      <c r="CI465" s="344"/>
      <c r="CJ465" s="344"/>
      <c r="CK465" s="344"/>
      <c r="CL465" s="344"/>
      <c r="CM465" s="344"/>
      <c r="CN465" s="344"/>
      <c r="CO465" s="344"/>
      <c r="CP465" s="344"/>
      <c r="CQ465" s="344"/>
      <c r="CR465" s="344"/>
      <c r="CS465" s="344"/>
      <c r="CT465" s="344"/>
      <c r="CU465" s="344"/>
      <c r="CV465" s="344"/>
      <c r="CW465" s="344"/>
      <c r="CX465" s="344"/>
      <c r="CY465" s="344"/>
      <c r="CZ465" s="344"/>
    </row>
    <row r="466" s="348" customFormat="true" ht="25.15" customHeight="true" x14ac:dyDescent="0.2">
      <c r="C466" s="1028" t="s">
        <v>305</v>
      </c>
      <c r="D466" s="1020"/>
      <c r="E466" s="628">
        <v>4.6209127716595036E-2</v>
      </c>
      <c r="F466" s="577"/>
      <c r="G466" s="577"/>
      <c r="H466" s="1020" t="s">
        <v>288</v>
      </c>
      <c r="I466" s="1020"/>
      <c r="J466" s="629">
        <v>7.7877160621182454E-2</v>
      </c>
      <c r="K466" s="577"/>
      <c r="L466" s="577"/>
      <c r="M466" s="1020" t="s">
        <v>305</v>
      </c>
      <c r="N466" s="1020"/>
      <c r="O466" s="630">
        <v>5.1456773077927398E-2</v>
      </c>
      <c r="P466" s="577"/>
      <c r="Q466" s="577"/>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A466" s="343"/>
      <c r="BB466" s="394"/>
      <c r="BC466" s="343"/>
      <c r="BD466" s="343"/>
      <c r="BE466" s="343"/>
      <c r="BF466" s="343"/>
      <c r="BG466" s="343"/>
      <c r="BH466" s="343"/>
      <c r="BI466" s="343"/>
      <c r="BJ466" s="343"/>
      <c r="BK466" s="343"/>
      <c r="BL466" s="343"/>
      <c r="BM466" s="343"/>
      <c r="BN466" s="343"/>
      <c r="BO466" s="343"/>
      <c r="BP466" s="343"/>
      <c r="BQ466" s="343"/>
      <c r="BR466" s="343"/>
      <c r="BS466" s="343"/>
      <c r="BT466" s="343"/>
      <c r="BU466" s="343"/>
      <c r="BV466" s="343"/>
      <c r="BW466" s="343"/>
      <c r="BX466" s="343"/>
      <c r="BY466" s="343"/>
      <c r="BZ466" s="344"/>
      <c r="CA466" s="344"/>
      <c r="CB466" s="344"/>
      <c r="CC466" s="344"/>
      <c r="CD466" s="344"/>
      <c r="CE466" s="344"/>
      <c r="CF466" s="344"/>
      <c r="CG466" s="344"/>
      <c r="CH466" s="344"/>
      <c r="CI466" s="344"/>
      <c r="CJ466" s="344"/>
      <c r="CK466" s="344"/>
      <c r="CL466" s="344"/>
      <c r="CM466" s="344"/>
      <c r="CN466" s="344"/>
      <c r="CO466" s="344"/>
      <c r="CP466" s="344"/>
      <c r="CQ466" s="344"/>
      <c r="CR466" s="344"/>
      <c r="CS466" s="344"/>
      <c r="CT466" s="344"/>
      <c r="CU466" s="344"/>
      <c r="CV466" s="344"/>
      <c r="CW466" s="344"/>
      <c r="CX466" s="344"/>
      <c r="CY466" s="344"/>
      <c r="CZ466" s="344"/>
    </row>
    <row r="467" s="348" customFormat="true" ht="25.15" customHeight="true" x14ac:dyDescent="0.2">
      <c r="C467" s="1028" t="s">
        <v>276</v>
      </c>
      <c r="D467" s="1020"/>
      <c r="E467" s="628">
        <v>0.41178691443551685</v>
      </c>
      <c r="F467" s="577"/>
      <c r="G467" s="577"/>
      <c r="H467" s="1020" t="s">
        <v>285</v>
      </c>
      <c r="I467" s="1020"/>
      <c r="J467" s="629">
        <v>9.7486834846081699E-2</v>
      </c>
      <c r="K467" s="577"/>
      <c r="L467" s="577"/>
      <c r="M467" s="1020" t="s">
        <v>276</v>
      </c>
      <c r="N467" s="1020"/>
      <c r="O467" s="630">
        <v>0.11306341728911527</v>
      </c>
      <c r="P467" s="577"/>
      <c r="Q467" s="577"/>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A467" s="343"/>
      <c r="BB467" s="394"/>
      <c r="BC467" s="343"/>
      <c r="BD467" s="343"/>
      <c r="BE467" s="343"/>
      <c r="BF467" s="343"/>
      <c r="BG467" s="343"/>
      <c r="BH467" s="343"/>
      <c r="BI467" s="343"/>
      <c r="BJ467" s="343"/>
      <c r="BK467" s="343"/>
      <c r="BL467" s="343"/>
      <c r="BM467" s="343"/>
      <c r="BN467" s="343"/>
      <c r="BO467" s="343"/>
      <c r="BP467" s="343"/>
      <c r="BQ467" s="343"/>
      <c r="BR467" s="343"/>
      <c r="BS467" s="343"/>
      <c r="BT467" s="343"/>
      <c r="BU467" s="343"/>
      <c r="BV467" s="343"/>
      <c r="BW467" s="343"/>
      <c r="BX467" s="343"/>
      <c r="BY467" s="343"/>
      <c r="BZ467" s="344"/>
      <c r="CA467" s="344"/>
      <c r="CB467" s="344"/>
      <c r="CC467" s="344"/>
      <c r="CD467" s="344"/>
      <c r="CE467" s="344"/>
      <c r="CF467" s="344"/>
      <c r="CG467" s="344"/>
      <c r="CH467" s="344"/>
      <c r="CI467" s="344"/>
      <c r="CJ467" s="344"/>
      <c r="CK467" s="344"/>
      <c r="CL467" s="344"/>
      <c r="CM467" s="344"/>
      <c r="CN467" s="344"/>
      <c r="CO467" s="344"/>
      <c r="CP467" s="344"/>
      <c r="CQ467" s="344"/>
      <c r="CR467" s="344"/>
      <c r="CS467" s="344"/>
      <c r="CT467" s="344"/>
      <c r="CU467" s="344"/>
      <c r="CV467" s="344"/>
      <c r="CW467" s="344"/>
      <c r="CX467" s="344"/>
      <c r="CY467" s="344"/>
      <c r="CZ467" s="344"/>
    </row>
    <row r="468" s="348" customFormat="true" ht="25.15" customHeight="true" x14ac:dyDescent="0.2">
      <c r="C468" s="1028" t="s">
        <v>288</v>
      </c>
      <c r="D468" s="1020"/>
      <c r="E468" s="628">
        <v>2.0709539632148541E-2</v>
      </c>
      <c r="F468" s="577"/>
      <c r="G468" s="577"/>
      <c r="H468" s="1020" t="s">
        <v>291</v>
      </c>
      <c r="I468" s="1020"/>
      <c r="J468" s="629">
        <v>0.2698132618314269</v>
      </c>
      <c r="K468" s="577"/>
      <c r="L468" s="577"/>
      <c r="M468" s="1020" t="s">
        <v>288</v>
      </c>
      <c r="N468" s="1020"/>
      <c r="O468" s="630">
        <v>0.35891291899172978</v>
      </c>
      <c r="P468" s="577"/>
      <c r="Q468" s="577"/>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A468" s="343"/>
      <c r="BB468" s="394"/>
      <c r="BC468" s="343"/>
      <c r="BD468" s="343"/>
      <c r="BE468" s="343"/>
      <c r="BF468" s="343"/>
      <c r="BG468" s="343"/>
      <c r="BH468" s="343"/>
      <c r="BI468" s="343"/>
      <c r="BJ468" s="343"/>
      <c r="BK468" s="343"/>
      <c r="BL468" s="343"/>
      <c r="BM468" s="343"/>
      <c r="BN468" s="343"/>
      <c r="BO468" s="343"/>
      <c r="BP468" s="343"/>
      <c r="BQ468" s="343"/>
      <c r="BR468" s="343"/>
      <c r="BS468" s="343"/>
      <c r="BT468" s="343"/>
      <c r="BU468" s="343"/>
      <c r="BV468" s="343"/>
      <c r="BW468" s="343"/>
      <c r="BX468" s="343"/>
      <c r="BY468" s="343"/>
      <c r="BZ468" s="344"/>
      <c r="CA468" s="344"/>
      <c r="CB468" s="344"/>
      <c r="CC468" s="344"/>
      <c r="CD468" s="344"/>
      <c r="CE468" s="344"/>
      <c r="CF468" s="344"/>
      <c r="CG468" s="344"/>
      <c r="CH468" s="344"/>
      <c r="CI468" s="344"/>
      <c r="CJ468" s="344"/>
      <c r="CK468" s="344"/>
      <c r="CL468" s="344"/>
      <c r="CM468" s="344"/>
      <c r="CN468" s="344"/>
      <c r="CO468" s="344"/>
      <c r="CP468" s="344"/>
      <c r="CQ468" s="344"/>
      <c r="CR468" s="344"/>
      <c r="CS468" s="344"/>
      <c r="CT468" s="344"/>
      <c r="CU468" s="344"/>
      <c r="CV468" s="344"/>
      <c r="CW468" s="344"/>
      <c r="CX468" s="344"/>
      <c r="CY468" s="344"/>
      <c r="CZ468" s="344"/>
    </row>
    <row r="469" s="348" customFormat="true" ht="25.15" customHeight="true" x14ac:dyDescent="0.2">
      <c r="C469" s="1028" t="s">
        <v>285</v>
      </c>
      <c r="D469" s="1020"/>
      <c r="E469" s="628">
        <v>0.25284166708539019</v>
      </c>
      <c r="F469" s="577"/>
      <c r="G469" s="577"/>
      <c r="H469" s="1020" t="s">
        <v>299</v>
      </c>
      <c r="I469" s="1020"/>
      <c r="J469" s="629">
        <v>0.13629007150787664</v>
      </c>
      <c r="K469" s="577"/>
      <c r="L469" s="577"/>
      <c r="M469" s="1020" t="s">
        <v>285</v>
      </c>
      <c r="N469" s="1020"/>
      <c r="O469" s="630">
        <v>0.37070094630291783</v>
      </c>
      <c r="P469" s="577"/>
      <c r="Q469" s="577"/>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A469" s="343"/>
      <c r="BB469" s="394"/>
      <c r="BC469" s="343"/>
      <c r="BD469" s="343"/>
      <c r="BE469" s="343"/>
      <c r="BF469" s="343"/>
      <c r="BG469" s="343"/>
      <c r="BH469" s="343"/>
      <c r="BI469" s="343"/>
      <c r="BJ469" s="343"/>
      <c r="BK469" s="343"/>
      <c r="BL469" s="343"/>
      <c r="BM469" s="343"/>
      <c r="BN469" s="343"/>
      <c r="BO469" s="343"/>
      <c r="BP469" s="343"/>
      <c r="BQ469" s="343"/>
      <c r="BR469" s="343"/>
      <c r="BS469" s="343"/>
      <c r="BT469" s="343"/>
      <c r="BU469" s="343"/>
      <c r="BV469" s="343"/>
      <c r="BW469" s="343"/>
      <c r="BX469" s="343"/>
      <c r="BY469" s="343"/>
      <c r="BZ469" s="344"/>
      <c r="CA469" s="344"/>
      <c r="CB469" s="344"/>
      <c r="CC469" s="344"/>
      <c r="CD469" s="344"/>
      <c r="CE469" s="344"/>
      <c r="CF469" s="344"/>
      <c r="CG469" s="344"/>
      <c r="CH469" s="344"/>
      <c r="CI469" s="344"/>
      <c r="CJ469" s="344"/>
      <c r="CK469" s="344"/>
      <c r="CL469" s="344"/>
      <c r="CM469" s="344"/>
      <c r="CN469" s="344"/>
      <c r="CO469" s="344"/>
      <c r="CP469" s="344"/>
      <c r="CQ469" s="344"/>
      <c r="CR469" s="344"/>
      <c r="CS469" s="344"/>
      <c r="CT469" s="344"/>
      <c r="CU469" s="344"/>
      <c r="CV469" s="344"/>
      <c r="CW469" s="344"/>
      <c r="CX469" s="344"/>
      <c r="CY469" s="344"/>
      <c r="CZ469" s="344"/>
    </row>
    <row r="470" s="348" customFormat="true" ht="25.15" customHeight="true" x14ac:dyDescent="0.2">
      <c r="C470" s="1028" t="s">
        <v>291</v>
      </c>
      <c r="D470" s="1020"/>
      <c r="E470" s="628">
        <v>0.16019966649290004</v>
      </c>
      <c r="F470" s="577"/>
      <c r="G470" s="577"/>
      <c r="H470" s="1020" t="s">
        <v>290</v>
      </c>
      <c r="I470" s="1020"/>
      <c r="J470" s="629">
        <v>0.30273684725414202</v>
      </c>
      <c r="K470" s="577"/>
      <c r="L470" s="577"/>
      <c r="M470" s="1020" t="s">
        <v>291</v>
      </c>
      <c r="N470" s="1020"/>
      <c r="O470" s="630">
        <v>2.6060261618517523E-2</v>
      </c>
      <c r="P470" s="577"/>
      <c r="Q470" s="577"/>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A470" s="343"/>
      <c r="BB470" s="394"/>
      <c r="BC470" s="343"/>
      <c r="BD470" s="343"/>
      <c r="BE470" s="343"/>
      <c r="BF470" s="343"/>
      <c r="BG470" s="343"/>
      <c r="BH470" s="343"/>
      <c r="BI470" s="343"/>
      <c r="BJ470" s="343"/>
      <c r="BK470" s="343"/>
      <c r="BL470" s="343"/>
      <c r="BM470" s="343"/>
      <c r="BN470" s="343"/>
      <c r="BO470" s="343"/>
      <c r="BP470" s="343"/>
      <c r="BQ470" s="343"/>
      <c r="BR470" s="343"/>
      <c r="BS470" s="343"/>
      <c r="BT470" s="343"/>
      <c r="BU470" s="343"/>
      <c r="BV470" s="343"/>
      <c r="BW470" s="343"/>
      <c r="BX470" s="343"/>
      <c r="BY470" s="343"/>
      <c r="BZ470" s="344"/>
      <c r="CA470" s="344"/>
      <c r="CB470" s="344"/>
      <c r="CC470" s="344"/>
      <c r="CD470" s="344"/>
      <c r="CE470" s="344"/>
      <c r="CF470" s="344"/>
      <c r="CG470" s="344"/>
      <c r="CH470" s="344"/>
      <c r="CI470" s="344"/>
      <c r="CJ470" s="344"/>
      <c r="CK470" s="344"/>
      <c r="CL470" s="344"/>
      <c r="CM470" s="344"/>
      <c r="CN470" s="344"/>
      <c r="CO470" s="344"/>
      <c r="CP470" s="344"/>
      <c r="CQ470" s="344"/>
      <c r="CR470" s="344"/>
      <c r="CS470" s="344"/>
      <c r="CT470" s="344"/>
      <c r="CU470" s="344"/>
      <c r="CV470" s="344"/>
      <c r="CW470" s="344"/>
      <c r="CX470" s="344"/>
      <c r="CY470" s="344"/>
      <c r="CZ470" s="344"/>
    </row>
    <row r="471" s="348" customFormat="true" ht="25.15" customHeight="true" x14ac:dyDescent="0.2">
      <c r="C471" s="1028" t="s">
        <v>299</v>
      </c>
      <c r="D471" s="1020"/>
      <c r="E471" s="628">
        <v>7.5317521565052725E-2</v>
      </c>
      <c r="F471" s="577"/>
      <c r="G471" s="577"/>
      <c r="H471" s="1020" t="s">
        <v>308</v>
      </c>
      <c r="I471" s="1020"/>
      <c r="J471" s="629">
        <v>8.0485029828488312E-5</v>
      </c>
      <c r="K471" s="577"/>
      <c r="L471" s="577"/>
      <c r="M471" s="1020" t="s">
        <v>299</v>
      </c>
      <c r="N471" s="1020"/>
      <c r="O471" s="630">
        <v>8.4413596911670653E-3</v>
      </c>
      <c r="P471" s="577"/>
      <c r="Q471" s="577"/>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A471" s="343"/>
      <c r="BB471" s="394"/>
      <c r="BC471" s="343"/>
      <c r="BD471" s="343"/>
      <c r="BE471" s="343"/>
      <c r="BF471" s="343"/>
      <c r="BG471" s="343"/>
      <c r="BH471" s="343"/>
      <c r="BI471" s="343"/>
      <c r="BJ471" s="343"/>
      <c r="BK471" s="343"/>
      <c r="BL471" s="343"/>
      <c r="BM471" s="343"/>
      <c r="BN471" s="343"/>
      <c r="BO471" s="343"/>
      <c r="BP471" s="343"/>
      <c r="BQ471" s="343"/>
      <c r="BR471" s="343"/>
      <c r="BS471" s="343"/>
      <c r="BT471" s="343"/>
      <c r="BU471" s="343"/>
      <c r="BV471" s="343"/>
      <c r="BW471" s="343"/>
      <c r="BX471" s="343"/>
      <c r="BY471" s="343"/>
      <c r="BZ471" s="344"/>
      <c r="CA471" s="344"/>
      <c r="CB471" s="344"/>
      <c r="CC471" s="344"/>
      <c r="CD471" s="344"/>
      <c r="CE471" s="344"/>
      <c r="CF471" s="344"/>
      <c r="CG471" s="344"/>
      <c r="CH471" s="344"/>
      <c r="CI471" s="344"/>
      <c r="CJ471" s="344"/>
      <c r="CK471" s="344"/>
      <c r="CL471" s="344"/>
      <c r="CM471" s="344"/>
      <c r="CN471" s="344"/>
      <c r="CO471" s="344"/>
      <c r="CP471" s="344"/>
      <c r="CQ471" s="344"/>
      <c r="CR471" s="344"/>
      <c r="CS471" s="344"/>
      <c r="CT471" s="344"/>
      <c r="CU471" s="344"/>
      <c r="CV471" s="344"/>
      <c r="CW471" s="344"/>
      <c r="CX471" s="344"/>
      <c r="CY471" s="344"/>
      <c r="CZ471" s="344"/>
    </row>
    <row r="472" s="348" customFormat="true" ht="25.15" customHeight="true" x14ac:dyDescent="0.2">
      <c r="C472" s="1028" t="s">
        <v>290</v>
      </c>
      <c r="D472" s="1020"/>
      <c r="E472" s="628">
        <v>0.20516342805481116</v>
      </c>
      <c r="F472" s="577"/>
      <c r="G472" s="577"/>
      <c r="H472" s="1020" t="s">
        <v>296</v>
      </c>
      <c r="I472" s="1020"/>
      <c r="J472" s="629">
        <v>0.11625997002067177</v>
      </c>
      <c r="K472" s="577"/>
      <c r="L472" s="577"/>
      <c r="M472" s="1020" t="s">
        <v>290</v>
      </c>
      <c r="N472" s="1020"/>
      <c r="O472" s="630">
        <v>8.4663077036199061E-2</v>
      </c>
      <c r="P472" s="577"/>
      <c r="Q472" s="577"/>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A472" s="343"/>
      <c r="BB472" s="394"/>
      <c r="BC472" s="343"/>
      <c r="BD472" s="343"/>
      <c r="BE472" s="343"/>
      <c r="BF472" s="343"/>
      <c r="BG472" s="343"/>
      <c r="BH472" s="343"/>
      <c r="BI472" s="343"/>
      <c r="BJ472" s="343"/>
      <c r="BK472" s="343"/>
      <c r="BL472" s="343"/>
      <c r="BM472" s="343"/>
      <c r="BN472" s="343"/>
      <c r="BO472" s="343"/>
      <c r="BP472" s="343"/>
      <c r="BQ472" s="343"/>
      <c r="BR472" s="343"/>
      <c r="BS472" s="343"/>
      <c r="BT472" s="343"/>
      <c r="BU472" s="343"/>
      <c r="BV472" s="343"/>
      <c r="BW472" s="343"/>
      <c r="BX472" s="343"/>
      <c r="BY472" s="343"/>
      <c r="BZ472" s="344"/>
      <c r="CA472" s="344"/>
      <c r="CB472" s="344"/>
      <c r="CC472" s="344"/>
      <c r="CD472" s="344"/>
      <c r="CE472" s="344"/>
      <c r="CF472" s="344"/>
      <c r="CG472" s="344"/>
      <c r="CH472" s="344"/>
      <c r="CI472" s="344"/>
      <c r="CJ472" s="344"/>
      <c r="CK472" s="344"/>
      <c r="CL472" s="344"/>
      <c r="CM472" s="344"/>
      <c r="CN472" s="344"/>
      <c r="CO472" s="344"/>
      <c r="CP472" s="344"/>
      <c r="CQ472" s="344"/>
      <c r="CR472" s="344"/>
      <c r="CS472" s="344"/>
      <c r="CT472" s="344"/>
      <c r="CU472" s="344"/>
      <c r="CV472" s="344"/>
      <c r="CW472" s="344"/>
      <c r="CX472" s="344"/>
      <c r="CY472" s="344"/>
      <c r="CZ472" s="344"/>
    </row>
    <row r="473" s="348" customFormat="true" ht="25.15" customHeight="true" x14ac:dyDescent="0.2">
      <c r="C473" s="1028" t="s">
        <v>308</v>
      </c>
      <c r="D473" s="1020"/>
      <c r="E473" s="628">
        <v>4.8690540529044458E-2</v>
      </c>
      <c r="F473" s="577"/>
      <c r="G473" s="577"/>
      <c r="H473" s="1020" t="s">
        <v>301</v>
      </c>
      <c r="I473" s="1020"/>
      <c r="J473" s="629">
        <v>0.12589437129692499</v>
      </c>
      <c r="K473" s="577"/>
      <c r="L473" s="577"/>
      <c r="M473" s="1020" t="s">
        <v>308</v>
      </c>
      <c r="N473" s="1020"/>
      <c r="O473" s="630">
        <v>2.4359214143610721E-2</v>
      </c>
      <c r="P473" s="577"/>
      <c r="Q473" s="577"/>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A473" s="343"/>
      <c r="BB473" s="394"/>
      <c r="BC473" s="343"/>
      <c r="BD473" s="343"/>
      <c r="BE473" s="343"/>
      <c r="BF473" s="343"/>
      <c r="BG473" s="343"/>
      <c r="BH473" s="343"/>
      <c r="BI473" s="343"/>
      <c r="BJ473" s="343"/>
      <c r="BK473" s="343"/>
      <c r="BL473" s="343"/>
      <c r="BM473" s="343"/>
      <c r="BN473" s="343"/>
      <c r="BO473" s="343"/>
      <c r="BP473" s="343"/>
      <c r="BQ473" s="343"/>
      <c r="BR473" s="343"/>
      <c r="BS473" s="343"/>
      <c r="BT473" s="343"/>
      <c r="BU473" s="343"/>
      <c r="BV473" s="343"/>
      <c r="BW473" s="343"/>
      <c r="BX473" s="343"/>
      <c r="BY473" s="343"/>
      <c r="BZ473" s="344"/>
      <c r="CA473" s="344"/>
      <c r="CB473" s="344"/>
      <c r="CC473" s="344"/>
      <c r="CD473" s="344"/>
      <c r="CE473" s="344"/>
      <c r="CF473" s="344"/>
      <c r="CG473" s="344"/>
      <c r="CH473" s="344"/>
      <c r="CI473" s="344"/>
      <c r="CJ473" s="344"/>
      <c r="CK473" s="344"/>
      <c r="CL473" s="344"/>
      <c r="CM473" s="344"/>
      <c r="CN473" s="344"/>
      <c r="CO473" s="344"/>
      <c r="CP473" s="344"/>
      <c r="CQ473" s="344"/>
      <c r="CR473" s="344"/>
      <c r="CS473" s="344"/>
      <c r="CT473" s="344"/>
      <c r="CU473" s="344"/>
      <c r="CV473" s="344"/>
      <c r="CW473" s="344"/>
      <c r="CX473" s="344"/>
      <c r="CY473" s="344"/>
      <c r="CZ473" s="344"/>
    </row>
    <row r="474" s="348" customFormat="true" ht="25.15" customHeight="true" x14ac:dyDescent="0.2">
      <c r="C474" s="1028" t="s">
        <v>296</v>
      </c>
      <c r="D474" s="1020"/>
      <c r="E474" s="628">
        <v>0.24887931735110061</v>
      </c>
      <c r="F474" s="577"/>
      <c r="G474" s="577"/>
      <c r="H474" s="1020" t="s">
        <v>286</v>
      </c>
      <c r="I474" s="1020"/>
      <c r="J474" s="629">
        <v>0.13621397665357224</v>
      </c>
      <c r="K474" s="577"/>
      <c r="L474" s="577"/>
      <c r="M474" s="1020" t="s">
        <v>296</v>
      </c>
      <c r="N474" s="1020"/>
      <c r="O474" s="630">
        <v>1.2806213725134814E-3</v>
      </c>
      <c r="P474" s="577"/>
      <c r="Q474" s="577"/>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A474" s="343"/>
      <c r="BB474" s="394"/>
      <c r="BC474" s="343"/>
      <c r="BD474" s="343"/>
      <c r="BE474" s="343"/>
      <c r="BF474" s="343"/>
      <c r="BG474" s="343"/>
      <c r="BH474" s="343"/>
      <c r="BI474" s="343"/>
      <c r="BJ474" s="343"/>
      <c r="BK474" s="343"/>
      <c r="BL474" s="343"/>
      <c r="BM474" s="343"/>
      <c r="BN474" s="343"/>
      <c r="BO474" s="343"/>
      <c r="BP474" s="343"/>
      <c r="BQ474" s="343"/>
      <c r="BR474" s="343"/>
      <c r="BS474" s="343"/>
      <c r="BT474" s="343"/>
      <c r="BU474" s="343"/>
      <c r="BV474" s="343"/>
      <c r="BW474" s="343"/>
      <c r="BX474" s="343"/>
      <c r="BY474" s="343"/>
      <c r="BZ474" s="344"/>
      <c r="CA474" s="344"/>
      <c r="CB474" s="344"/>
      <c r="CC474" s="344"/>
      <c r="CD474" s="344"/>
      <c r="CE474" s="344"/>
      <c r="CF474" s="344"/>
      <c r="CG474" s="344"/>
      <c r="CH474" s="344"/>
      <c r="CI474" s="344"/>
      <c r="CJ474" s="344"/>
      <c r="CK474" s="344"/>
      <c r="CL474" s="344"/>
      <c r="CM474" s="344"/>
      <c r="CN474" s="344"/>
      <c r="CO474" s="344"/>
      <c r="CP474" s="344"/>
      <c r="CQ474" s="344"/>
      <c r="CR474" s="344"/>
      <c r="CS474" s="344"/>
      <c r="CT474" s="344"/>
      <c r="CU474" s="344"/>
      <c r="CV474" s="344"/>
      <c r="CW474" s="344"/>
      <c r="CX474" s="344"/>
      <c r="CY474" s="344"/>
      <c r="CZ474" s="344"/>
    </row>
    <row r="475" s="348" customFormat="true" ht="25.15" customHeight="true" x14ac:dyDescent="0.2">
      <c r="C475" s="1028" t="s">
        <v>301</v>
      </c>
      <c r="D475" s="1020"/>
      <c r="E475" s="628">
        <v>0.10376850662360416</v>
      </c>
      <c r="F475" s="577"/>
      <c r="G475" s="577"/>
      <c r="H475" s="1020" t="s">
        <v>315</v>
      </c>
      <c r="I475" s="1020"/>
      <c r="J475" s="629">
        <v>8.7120751611012635E-4</v>
      </c>
      <c r="K475" s="577"/>
      <c r="L475" s="577"/>
      <c r="M475" s="1020" t="s">
        <v>301</v>
      </c>
      <c r="N475" s="1020"/>
      <c r="O475" s="630">
        <v>7.9469147688445416E-2</v>
      </c>
      <c r="P475" s="577"/>
      <c r="Q475" s="577"/>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A475" s="343"/>
      <c r="BB475" s="394"/>
      <c r="BC475" s="343"/>
      <c r="BD475" s="343"/>
      <c r="BE475" s="343"/>
      <c r="BF475" s="343"/>
      <c r="BG475" s="343"/>
      <c r="BH475" s="343"/>
      <c r="BI475" s="343"/>
      <c r="BJ475" s="343"/>
      <c r="BK475" s="343"/>
      <c r="BL475" s="343"/>
      <c r="BM475" s="343"/>
      <c r="BN475" s="343"/>
      <c r="BO475" s="343"/>
      <c r="BP475" s="343"/>
      <c r="BQ475" s="343"/>
      <c r="BR475" s="343"/>
      <c r="BS475" s="343"/>
      <c r="BT475" s="343"/>
      <c r="BU475" s="343"/>
      <c r="BV475" s="343"/>
      <c r="BW475" s="343"/>
      <c r="BX475" s="343"/>
      <c r="BY475" s="343"/>
      <c r="BZ475" s="344"/>
      <c r="CA475" s="344"/>
      <c r="CB475" s="344"/>
      <c r="CC475" s="344"/>
      <c r="CD475" s="344"/>
      <c r="CE475" s="344"/>
      <c r="CF475" s="344"/>
      <c r="CG475" s="344"/>
      <c r="CH475" s="344"/>
      <c r="CI475" s="344"/>
      <c r="CJ475" s="344"/>
      <c r="CK475" s="344"/>
      <c r="CL475" s="344"/>
      <c r="CM475" s="344"/>
      <c r="CN475" s="344"/>
      <c r="CO475" s="344"/>
      <c r="CP475" s="344"/>
      <c r="CQ475" s="344"/>
      <c r="CR475" s="344"/>
      <c r="CS475" s="344"/>
      <c r="CT475" s="344"/>
      <c r="CU475" s="344"/>
      <c r="CV475" s="344"/>
      <c r="CW475" s="344"/>
      <c r="CX475" s="344"/>
      <c r="CY475" s="344"/>
      <c r="CZ475" s="344"/>
    </row>
    <row r="476" s="348" customFormat="true" ht="25.15" customHeight="true" x14ac:dyDescent="0.2">
      <c r="C476" s="1028" t="s">
        <v>286</v>
      </c>
      <c r="D476" s="1020"/>
      <c r="E476" s="628">
        <v>0.34042071066326474</v>
      </c>
      <c r="F476" s="577"/>
      <c r="G476" s="577"/>
      <c r="H476" s="1020" t="s">
        <v>307</v>
      </c>
      <c r="I476" s="1020"/>
      <c r="J476" s="629">
        <v>4.296863837145088E-2</v>
      </c>
      <c r="K476" s="577"/>
      <c r="L476" s="577"/>
      <c r="M476" s="1020" t="s">
        <v>286</v>
      </c>
      <c r="N476" s="1020"/>
      <c r="O476" s="630">
        <v>0.36568445270595129</v>
      </c>
      <c r="P476" s="577"/>
      <c r="Q476" s="577"/>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A476" s="343"/>
      <c r="BB476" s="394"/>
      <c r="BC476" s="343"/>
      <c r="BD476" s="343"/>
      <c r="BE476" s="343"/>
      <c r="BF476" s="343"/>
      <c r="BG476" s="343"/>
      <c r="BH476" s="343"/>
      <c r="BI476" s="343"/>
      <c r="BJ476" s="343"/>
      <c r="BK476" s="343"/>
      <c r="BL476" s="343"/>
      <c r="BM476" s="343"/>
      <c r="BN476" s="343"/>
      <c r="BO476" s="343"/>
      <c r="BP476" s="343"/>
      <c r="BQ476" s="343"/>
      <c r="BR476" s="343"/>
      <c r="BS476" s="343"/>
      <c r="BT476" s="343"/>
      <c r="BU476" s="343"/>
      <c r="BV476" s="343"/>
      <c r="BW476" s="343"/>
      <c r="BX476" s="343"/>
      <c r="BY476" s="343"/>
      <c r="BZ476" s="344"/>
      <c r="CA476" s="344"/>
      <c r="CB476" s="344"/>
      <c r="CC476" s="344"/>
      <c r="CD476" s="344"/>
      <c r="CE476" s="344"/>
      <c r="CF476" s="344"/>
      <c r="CG476" s="344"/>
      <c r="CH476" s="344"/>
      <c r="CI476" s="344"/>
      <c r="CJ476" s="344"/>
      <c r="CK476" s="344"/>
      <c r="CL476" s="344"/>
      <c r="CM476" s="344"/>
      <c r="CN476" s="344"/>
      <c r="CO476" s="344"/>
      <c r="CP476" s="344"/>
      <c r="CQ476" s="344"/>
      <c r="CR476" s="344"/>
      <c r="CS476" s="344"/>
      <c r="CT476" s="344"/>
      <c r="CU476" s="344"/>
      <c r="CV476" s="344"/>
      <c r="CW476" s="344"/>
      <c r="CX476" s="344"/>
      <c r="CY476" s="344"/>
      <c r="CZ476" s="344"/>
    </row>
    <row r="477" s="348" customFormat="true" ht="25.15" customHeight="true" x14ac:dyDescent="0.2">
      <c r="C477" s="1028" t="s">
        <v>315</v>
      </c>
      <c r="D477" s="1020"/>
      <c r="E477" s="628">
        <v>1.0899897238608726E-4</v>
      </c>
      <c r="F477" s="577"/>
      <c r="G477" s="577"/>
      <c r="H477" s="1020" t="s">
        <v>314</v>
      </c>
      <c r="I477" s="1020"/>
      <c r="J477" s="629">
        <v>1.7510617164211962E-3</v>
      </c>
      <c r="K477" s="577"/>
      <c r="L477" s="577"/>
      <c r="M477" s="1020" t="s">
        <v>315</v>
      </c>
      <c r="N477" s="1020"/>
      <c r="O477" s="630">
        <v>1.7287058485398262E-3</v>
      </c>
      <c r="P477" s="577"/>
      <c r="Q477" s="577"/>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A477" s="343"/>
      <c r="BB477" s="394"/>
      <c r="BC477" s="343"/>
      <c r="BD477" s="343"/>
      <c r="BE477" s="343"/>
      <c r="BF477" s="343"/>
      <c r="BG477" s="343"/>
      <c r="BH477" s="343"/>
      <c r="BI477" s="343"/>
      <c r="BJ477" s="343"/>
      <c r="BK477" s="343"/>
      <c r="BL477" s="343"/>
      <c r="BM477" s="343"/>
      <c r="BN477" s="343"/>
      <c r="BO477" s="343"/>
      <c r="BP477" s="343"/>
      <c r="BQ477" s="343"/>
      <c r="BR477" s="343"/>
      <c r="BS477" s="343"/>
      <c r="BT477" s="343"/>
      <c r="BU477" s="343"/>
      <c r="BV477" s="343"/>
      <c r="BW477" s="343"/>
      <c r="BX477" s="343"/>
      <c r="BY477" s="343"/>
      <c r="BZ477" s="344"/>
      <c r="CA477" s="344"/>
      <c r="CB477" s="344"/>
      <c r="CC477" s="344"/>
      <c r="CD477" s="344"/>
      <c r="CE477" s="344"/>
      <c r="CF477" s="344"/>
      <c r="CG477" s="344"/>
      <c r="CH477" s="344"/>
      <c r="CI477" s="344"/>
      <c r="CJ477" s="344"/>
      <c r="CK477" s="344"/>
      <c r="CL477" s="344"/>
      <c r="CM477" s="344"/>
      <c r="CN477" s="344"/>
      <c r="CO477" s="344"/>
      <c r="CP477" s="344"/>
      <c r="CQ477" s="344"/>
      <c r="CR477" s="344"/>
      <c r="CS477" s="344"/>
      <c r="CT477" s="344"/>
      <c r="CU477" s="344"/>
      <c r="CV477" s="344"/>
      <c r="CW477" s="344"/>
      <c r="CX477" s="344"/>
      <c r="CY477" s="344"/>
      <c r="CZ477" s="344"/>
    </row>
    <row r="478" s="348" customFormat="true" ht="25.15" customHeight="true" x14ac:dyDescent="0.2">
      <c r="C478" s="1028" t="s">
        <v>307</v>
      </c>
      <c r="D478" s="1020"/>
      <c r="E478" s="628">
        <v>2.6454827365428382E-2</v>
      </c>
      <c r="F478" s="577"/>
      <c r="G478" s="577"/>
      <c r="H478" s="1020" t="s">
        <v>293</v>
      </c>
      <c r="I478" s="1020"/>
      <c r="J478" s="629">
        <v>0.26029346129334918</v>
      </c>
      <c r="K478" s="577"/>
      <c r="L478" s="577"/>
      <c r="M478" s="1020" t="s">
        <v>307</v>
      </c>
      <c r="N478" s="1020"/>
      <c r="O478" s="630">
        <v>7.4331112229342048E-4</v>
      </c>
      <c r="P478" s="577"/>
      <c r="Q478" s="577"/>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A478" s="343"/>
      <c r="BB478" s="394"/>
      <c r="BC478" s="343"/>
      <c r="BD478" s="343"/>
      <c r="BE478" s="343"/>
      <c r="BF478" s="343"/>
      <c r="BG478" s="343"/>
      <c r="BH478" s="343"/>
      <c r="BI478" s="343"/>
      <c r="BJ478" s="343"/>
      <c r="BK478" s="343"/>
      <c r="BL478" s="343"/>
      <c r="BM478" s="343"/>
      <c r="BN478" s="343"/>
      <c r="BO478" s="343"/>
      <c r="BP478" s="343"/>
      <c r="BQ478" s="343"/>
      <c r="BR478" s="343"/>
      <c r="BS478" s="343"/>
      <c r="BT478" s="343"/>
      <c r="BU478" s="343"/>
      <c r="BV478" s="343"/>
      <c r="BW478" s="343"/>
      <c r="BX478" s="343"/>
      <c r="BY478" s="343"/>
      <c r="BZ478" s="344"/>
      <c r="CA478" s="344"/>
      <c r="CB478" s="344"/>
      <c r="CC478" s="344"/>
      <c r="CD478" s="344"/>
      <c r="CE478" s="344"/>
      <c r="CF478" s="344"/>
      <c r="CG478" s="344"/>
      <c r="CH478" s="344"/>
      <c r="CI478" s="344"/>
      <c r="CJ478" s="344"/>
      <c r="CK478" s="344"/>
      <c r="CL478" s="344"/>
      <c r="CM478" s="344"/>
      <c r="CN478" s="344"/>
      <c r="CO478" s="344"/>
      <c r="CP478" s="344"/>
      <c r="CQ478" s="344"/>
      <c r="CR478" s="344"/>
      <c r="CS478" s="344"/>
      <c r="CT478" s="344"/>
      <c r="CU478" s="344"/>
      <c r="CV478" s="344"/>
      <c r="CW478" s="344"/>
      <c r="CX478" s="344"/>
      <c r="CY478" s="344"/>
      <c r="CZ478" s="344"/>
    </row>
    <row r="479" s="348" customFormat="true" ht="25.15" customHeight="true" x14ac:dyDescent="0.2">
      <c r="C479" s="1028" t="s">
        <v>314</v>
      </c>
      <c r="D479" s="1020"/>
      <c r="E479" s="628">
        <v>2.1507051140263887E-3</v>
      </c>
      <c r="F479" s="577"/>
      <c r="G479" s="577"/>
      <c r="H479" s="1020" t="s">
        <v>294</v>
      </c>
      <c r="I479" s="1020"/>
      <c r="J479" s="629">
        <v>2.1048607368275456E-2</v>
      </c>
      <c r="K479" s="577"/>
      <c r="L479" s="577"/>
      <c r="M479" s="1020" t="s">
        <v>314</v>
      </c>
      <c r="N479" s="1020"/>
      <c r="O479" s="630">
        <v>1.7578335695339717E-4</v>
      </c>
      <c r="P479" s="577"/>
      <c r="Q479" s="577"/>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A479" s="343"/>
      <c r="BB479" s="394"/>
      <c r="BC479" s="343"/>
      <c r="BD479" s="343"/>
      <c r="BE479" s="343"/>
      <c r="BF479" s="343"/>
      <c r="BG479" s="343"/>
      <c r="BH479" s="343"/>
      <c r="BI479" s="343"/>
      <c r="BJ479" s="343"/>
      <c r="BK479" s="343"/>
      <c r="BL479" s="343"/>
      <c r="BM479" s="343"/>
      <c r="BN479" s="343"/>
      <c r="BO479" s="343"/>
      <c r="BP479" s="343"/>
      <c r="BQ479" s="343"/>
      <c r="BR479" s="343"/>
      <c r="BS479" s="343"/>
      <c r="BT479" s="343"/>
      <c r="BU479" s="343"/>
      <c r="BV479" s="343"/>
      <c r="BW479" s="343"/>
      <c r="BX479" s="343"/>
      <c r="BY479" s="343"/>
      <c r="BZ479" s="344"/>
      <c r="CA479" s="344"/>
      <c r="CB479" s="344"/>
      <c r="CC479" s="344"/>
      <c r="CD479" s="344"/>
      <c r="CE479" s="344"/>
      <c r="CF479" s="344"/>
      <c r="CG479" s="344"/>
      <c r="CH479" s="344"/>
      <c r="CI479" s="344"/>
      <c r="CJ479" s="344"/>
      <c r="CK479" s="344"/>
      <c r="CL479" s="344"/>
      <c r="CM479" s="344"/>
      <c r="CN479" s="344"/>
      <c r="CO479" s="344"/>
      <c r="CP479" s="344"/>
      <c r="CQ479" s="344"/>
      <c r="CR479" s="344"/>
      <c r="CS479" s="344"/>
      <c r="CT479" s="344"/>
      <c r="CU479" s="344"/>
      <c r="CV479" s="344"/>
      <c r="CW479" s="344"/>
      <c r="CX479" s="344"/>
      <c r="CY479" s="344"/>
      <c r="CZ479" s="344"/>
    </row>
    <row r="480" s="348" customFormat="true" ht="25.15" customHeight="true" x14ac:dyDescent="0.2">
      <c r="C480" s="1028" t="s">
        <v>293</v>
      </c>
      <c r="D480" s="1020"/>
      <c r="E480" s="628">
        <v>0.17926880804549594</v>
      </c>
      <c r="F480" s="577"/>
      <c r="G480" s="577"/>
      <c r="H480" s="1020" t="s">
        <v>304</v>
      </c>
      <c r="I480" s="1020"/>
      <c r="J480" s="629">
        <v>9.1658233817417431E-2</v>
      </c>
      <c r="K480" s="577"/>
      <c r="L480" s="577"/>
      <c r="M480" s="1020" t="s">
        <v>293</v>
      </c>
      <c r="N480" s="1020"/>
      <c r="O480" s="630">
        <v>5.6356254603961875E-2</v>
      </c>
      <c r="P480" s="577"/>
      <c r="Q480" s="577"/>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A480" s="343"/>
      <c r="BB480" s="394"/>
      <c r="BC480" s="343"/>
      <c r="BD480" s="343"/>
      <c r="BE480" s="343"/>
      <c r="BF480" s="343"/>
      <c r="BG480" s="343"/>
      <c r="BH480" s="343"/>
      <c r="BI480" s="343"/>
      <c r="BJ480" s="343"/>
      <c r="BK480" s="343"/>
      <c r="BL480" s="343"/>
      <c r="BM480" s="343"/>
      <c r="BN480" s="343"/>
      <c r="BO480" s="343"/>
      <c r="BP480" s="343"/>
      <c r="BQ480" s="343"/>
      <c r="BR480" s="343"/>
      <c r="BS480" s="343"/>
      <c r="BT480" s="343"/>
      <c r="BU480" s="343"/>
      <c r="BV480" s="343"/>
      <c r="BW480" s="343"/>
      <c r="BX480" s="343"/>
      <c r="BY480" s="343"/>
      <c r="BZ480" s="344"/>
      <c r="CA480" s="344"/>
      <c r="CB480" s="344"/>
      <c r="CC480" s="344"/>
      <c r="CD480" s="344"/>
      <c r="CE480" s="344"/>
      <c r="CF480" s="344"/>
      <c r="CG480" s="344"/>
      <c r="CH480" s="344"/>
      <c r="CI480" s="344"/>
      <c r="CJ480" s="344"/>
      <c r="CK480" s="344"/>
      <c r="CL480" s="344"/>
      <c r="CM480" s="344"/>
      <c r="CN480" s="344"/>
      <c r="CO480" s="344"/>
      <c r="CP480" s="344"/>
      <c r="CQ480" s="344"/>
      <c r="CR480" s="344"/>
      <c r="CS480" s="344"/>
      <c r="CT480" s="344"/>
      <c r="CU480" s="344"/>
      <c r="CV480" s="344"/>
      <c r="CW480" s="344"/>
      <c r="CX480" s="344"/>
      <c r="CY480" s="344"/>
      <c r="CZ480" s="344"/>
    </row>
    <row r="481" s="348" customFormat="true" ht="25.15" customHeight="true" x14ac:dyDescent="0.2">
      <c r="C481" s="1028" t="s">
        <v>294</v>
      </c>
      <c r="D481" s="1020"/>
      <c r="E481" s="628">
        <v>0.176362751235666</v>
      </c>
      <c r="F481" s="577"/>
      <c r="G481" s="577"/>
      <c r="H481" s="1020" t="s">
        <v>310</v>
      </c>
      <c r="I481" s="1020"/>
      <c r="J481" s="629">
        <v>9.2493892272648565E-3</v>
      </c>
      <c r="K481" s="577"/>
      <c r="L481" s="577"/>
      <c r="M481" s="1020" t="s">
        <v>294</v>
      </c>
      <c r="N481" s="1020"/>
      <c r="O481" s="630">
        <v>0.27613384389234824</v>
      </c>
      <c r="P481" s="577"/>
      <c r="Q481" s="577"/>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A481" s="343"/>
      <c r="BB481" s="394"/>
      <c r="BC481" s="343"/>
      <c r="BD481" s="343"/>
      <c r="BE481" s="343"/>
      <c r="BF481" s="343"/>
      <c r="BG481" s="343"/>
      <c r="BH481" s="343"/>
      <c r="BI481" s="343"/>
      <c r="BJ481" s="343"/>
      <c r="BK481" s="343"/>
      <c r="BL481" s="343"/>
      <c r="BM481" s="343"/>
      <c r="BN481" s="343"/>
      <c r="BO481" s="343"/>
      <c r="BP481" s="343"/>
      <c r="BQ481" s="343"/>
      <c r="BR481" s="343"/>
      <c r="BS481" s="343"/>
      <c r="BT481" s="343"/>
      <c r="BU481" s="343"/>
      <c r="BV481" s="343"/>
      <c r="BW481" s="343"/>
      <c r="BX481" s="343"/>
      <c r="BY481" s="343"/>
      <c r="BZ481" s="344"/>
      <c r="CA481" s="344"/>
      <c r="CB481" s="344"/>
      <c r="CC481" s="344"/>
      <c r="CD481" s="344"/>
      <c r="CE481" s="344"/>
      <c r="CF481" s="344"/>
      <c r="CG481" s="344"/>
      <c r="CH481" s="344"/>
      <c r="CI481" s="344"/>
      <c r="CJ481" s="344"/>
      <c r="CK481" s="344"/>
      <c r="CL481" s="344"/>
      <c r="CM481" s="344"/>
      <c r="CN481" s="344"/>
      <c r="CO481" s="344"/>
      <c r="CP481" s="344"/>
      <c r="CQ481" s="344"/>
      <c r="CR481" s="344"/>
      <c r="CS481" s="344"/>
      <c r="CT481" s="344"/>
      <c r="CU481" s="344"/>
      <c r="CV481" s="344"/>
      <c r="CW481" s="344"/>
      <c r="CX481" s="344"/>
      <c r="CY481" s="344"/>
      <c r="CZ481" s="344"/>
    </row>
    <row r="482" s="348" customFormat="true" ht="25.15" customHeight="true" x14ac:dyDescent="0.2">
      <c r="C482" s="1028" t="s">
        <v>304</v>
      </c>
      <c r="D482" s="1020"/>
      <c r="E482" s="628">
        <v>8.0007739108529333E-2</v>
      </c>
      <c r="F482" s="577"/>
      <c r="G482" s="577"/>
      <c r="H482" s="1020" t="s">
        <v>313</v>
      </c>
      <c r="I482" s="1020"/>
      <c r="J482" s="629">
        <v>1.9796555706261569E-3</v>
      </c>
      <c r="K482" s="577"/>
      <c r="L482" s="577"/>
      <c r="M482" s="1020" t="s">
        <v>304</v>
      </c>
      <c r="N482" s="1020"/>
      <c r="O482" s="630">
        <v>2.4084359078448396E-6</v>
      </c>
      <c r="P482" s="577"/>
      <c r="Q482" s="577"/>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A482" s="343"/>
      <c r="BB482" s="394"/>
      <c r="BC482" s="343"/>
      <c r="BD482" s="343"/>
      <c r="BE482" s="343"/>
      <c r="BF482" s="343"/>
      <c r="BG482" s="343"/>
      <c r="BH482" s="343"/>
      <c r="BI482" s="343"/>
      <c r="BJ482" s="343"/>
      <c r="BK482" s="343"/>
      <c r="BL482" s="343"/>
      <c r="BM482" s="343"/>
      <c r="BN482" s="343"/>
      <c r="BO482" s="343"/>
      <c r="BP482" s="343"/>
      <c r="BQ482" s="343"/>
      <c r="BR482" s="343"/>
      <c r="BS482" s="343"/>
      <c r="BT482" s="343"/>
      <c r="BU482" s="343"/>
      <c r="BV482" s="343"/>
      <c r="BW482" s="343"/>
      <c r="BX482" s="343"/>
      <c r="BY482" s="343"/>
      <c r="BZ482" s="344"/>
      <c r="CA482" s="344"/>
      <c r="CB482" s="344"/>
      <c r="CC482" s="344"/>
      <c r="CD482" s="344"/>
      <c r="CE482" s="344"/>
      <c r="CF482" s="344"/>
      <c r="CG482" s="344"/>
      <c r="CH482" s="344"/>
      <c r="CI482" s="344"/>
      <c r="CJ482" s="344"/>
      <c r="CK482" s="344"/>
      <c r="CL482" s="344"/>
      <c r="CM482" s="344"/>
      <c r="CN482" s="344"/>
      <c r="CO482" s="344"/>
      <c r="CP482" s="344"/>
      <c r="CQ482" s="344"/>
      <c r="CR482" s="344"/>
      <c r="CS482" s="344"/>
      <c r="CT482" s="344"/>
      <c r="CU482" s="344"/>
      <c r="CV482" s="344"/>
      <c r="CW482" s="344"/>
      <c r="CX482" s="344"/>
      <c r="CY482" s="344"/>
      <c r="CZ482" s="344"/>
    </row>
    <row r="483" s="348" customFormat="true" ht="25.15" customHeight="true" x14ac:dyDescent="0.2">
      <c r="C483" s="1028" t="s">
        <v>310</v>
      </c>
      <c r="D483" s="1020"/>
      <c r="E483" s="628">
        <v>1.1748091239367356E-2</v>
      </c>
      <c r="F483" s="577"/>
      <c r="G483" s="577"/>
      <c r="H483" s="1020" t="s">
        <v>279</v>
      </c>
      <c r="I483" s="1020"/>
      <c r="J483" s="629">
        <v>8.8841564347564669E-2</v>
      </c>
      <c r="K483" s="577"/>
      <c r="L483" s="577"/>
      <c r="M483" s="1020" t="s">
        <v>310</v>
      </c>
      <c r="N483" s="1020"/>
      <c r="O483" s="630">
        <v>8.6576629505401518E-3</v>
      </c>
      <c r="P483" s="577"/>
      <c r="Q483" s="577"/>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A483" s="343"/>
      <c r="BB483" s="394"/>
      <c r="BC483" s="343"/>
      <c r="BD483" s="343"/>
      <c r="BE483" s="343"/>
      <c r="BF483" s="343"/>
      <c r="BG483" s="343"/>
      <c r="BH483" s="343"/>
      <c r="BI483" s="343"/>
      <c r="BJ483" s="343"/>
      <c r="BK483" s="343"/>
      <c r="BL483" s="343"/>
      <c r="BM483" s="343"/>
      <c r="BN483" s="343"/>
      <c r="BO483" s="343"/>
      <c r="BP483" s="343"/>
      <c r="BQ483" s="343"/>
      <c r="BR483" s="343"/>
      <c r="BS483" s="343"/>
      <c r="BT483" s="343"/>
      <c r="BU483" s="343"/>
      <c r="BV483" s="343"/>
      <c r="BW483" s="343"/>
      <c r="BX483" s="343"/>
      <c r="BY483" s="343"/>
      <c r="BZ483" s="344"/>
      <c r="CA483" s="344"/>
      <c r="CB483" s="344"/>
      <c r="CC483" s="344"/>
      <c r="CD483" s="344"/>
      <c r="CE483" s="344"/>
      <c r="CF483" s="344"/>
      <c r="CG483" s="344"/>
      <c r="CH483" s="344"/>
      <c r="CI483" s="344"/>
      <c r="CJ483" s="344"/>
      <c r="CK483" s="344"/>
      <c r="CL483" s="344"/>
      <c r="CM483" s="344"/>
      <c r="CN483" s="344"/>
      <c r="CO483" s="344"/>
      <c r="CP483" s="344"/>
      <c r="CQ483" s="344"/>
      <c r="CR483" s="344"/>
      <c r="CS483" s="344"/>
      <c r="CT483" s="344"/>
      <c r="CU483" s="344"/>
      <c r="CV483" s="344"/>
      <c r="CW483" s="344"/>
      <c r="CX483" s="344"/>
      <c r="CY483" s="344"/>
      <c r="CZ483" s="344"/>
    </row>
    <row r="484" s="348" customFormat="true" ht="25.15" customHeight="true" x14ac:dyDescent="0.2">
      <c r="C484" s="1028" t="s">
        <v>313</v>
      </c>
      <c r="D484" s="1020"/>
      <c r="E484" s="628">
        <v>2.4724479249452821E-4</v>
      </c>
      <c r="F484" s="577"/>
      <c r="G484" s="577"/>
      <c r="H484" s="1020" t="s">
        <v>282</v>
      </c>
      <c r="I484" s="1020"/>
      <c r="J484" s="629">
        <v>0.11290615618288161</v>
      </c>
      <c r="K484" s="577"/>
      <c r="L484" s="577"/>
      <c r="M484" s="1020" t="s">
        <v>313</v>
      </c>
      <c r="N484" s="1020"/>
      <c r="O484" s="630">
        <v>3.788935944280003E-4</v>
      </c>
      <c r="P484" s="577"/>
      <c r="Q484" s="577"/>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A484" s="343"/>
      <c r="BB484" s="394"/>
      <c r="BC484" s="343"/>
      <c r="BD484" s="343"/>
      <c r="BE484" s="343"/>
      <c r="BF484" s="343"/>
      <c r="BG484" s="343"/>
      <c r="BH484" s="343"/>
      <c r="BI484" s="343"/>
      <c r="BJ484" s="343"/>
      <c r="BK484" s="343"/>
      <c r="BL484" s="343"/>
      <c r="BM484" s="343"/>
      <c r="BN484" s="343"/>
      <c r="BO484" s="343"/>
      <c r="BP484" s="343"/>
      <c r="BQ484" s="343"/>
      <c r="BR484" s="343"/>
      <c r="BS484" s="343"/>
      <c r="BT484" s="343"/>
      <c r="BU484" s="343"/>
      <c r="BV484" s="343"/>
      <c r="BW484" s="343"/>
      <c r="BX484" s="343"/>
      <c r="BY484" s="343"/>
      <c r="BZ484" s="344"/>
      <c r="CA484" s="344"/>
      <c r="CB484" s="344"/>
      <c r="CC484" s="344"/>
      <c r="CD484" s="344"/>
      <c r="CE484" s="344"/>
      <c r="CF484" s="344"/>
      <c r="CG484" s="344"/>
      <c r="CH484" s="344"/>
      <c r="CI484" s="344"/>
      <c r="CJ484" s="344"/>
      <c r="CK484" s="344"/>
      <c r="CL484" s="344"/>
      <c r="CM484" s="344"/>
      <c r="CN484" s="344"/>
      <c r="CO484" s="344"/>
      <c r="CP484" s="344"/>
      <c r="CQ484" s="344"/>
      <c r="CR484" s="344"/>
      <c r="CS484" s="344"/>
      <c r="CT484" s="344"/>
      <c r="CU484" s="344"/>
      <c r="CV484" s="344"/>
      <c r="CW484" s="344"/>
      <c r="CX484" s="344"/>
      <c r="CY484" s="344"/>
      <c r="CZ484" s="344"/>
    </row>
    <row r="485" s="348" customFormat="true" ht="25.15" customHeight="true" x14ac:dyDescent="0.2">
      <c r="C485" s="1028" t="s">
        <v>279</v>
      </c>
      <c r="D485" s="1020"/>
      <c r="E485" s="628">
        <v>0.25706336931683338</v>
      </c>
      <c r="F485" s="577"/>
      <c r="G485" s="577"/>
      <c r="H485" s="1020" t="s">
        <v>306</v>
      </c>
      <c r="I485" s="1020"/>
      <c r="J485" s="629">
        <v>3.0065930817667016E-3</v>
      </c>
      <c r="K485" s="577"/>
      <c r="L485" s="577"/>
      <c r="M485" s="1020" t="s">
        <v>279</v>
      </c>
      <c r="N485" s="1020"/>
      <c r="O485" s="630">
        <v>0.46617830918311681</v>
      </c>
      <c r="P485" s="577"/>
      <c r="Q485" s="577"/>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A485" s="343"/>
      <c r="BB485" s="394"/>
      <c r="BC485" s="343"/>
      <c r="BD485" s="343"/>
      <c r="BE485" s="343"/>
      <c r="BF485" s="343"/>
      <c r="BG485" s="343"/>
      <c r="BH485" s="343"/>
      <c r="BI485" s="343"/>
      <c r="BJ485" s="343"/>
      <c r="BK485" s="343"/>
      <c r="BL485" s="343"/>
      <c r="BM485" s="343"/>
      <c r="BN485" s="343"/>
      <c r="BO485" s="343"/>
      <c r="BP485" s="343"/>
      <c r="BQ485" s="343"/>
      <c r="BR485" s="343"/>
      <c r="BS485" s="343"/>
      <c r="BT485" s="343"/>
      <c r="BU485" s="343"/>
      <c r="BV485" s="343"/>
      <c r="BW485" s="343"/>
      <c r="BX485" s="343"/>
      <c r="BY485" s="343"/>
      <c r="BZ485" s="344"/>
      <c r="CA485" s="344"/>
      <c r="CB485" s="344"/>
      <c r="CC485" s="344"/>
      <c r="CD485" s="344"/>
      <c r="CE485" s="344"/>
      <c r="CF485" s="344"/>
      <c r="CG485" s="344"/>
      <c r="CH485" s="344"/>
      <c r="CI485" s="344"/>
      <c r="CJ485" s="344"/>
      <c r="CK485" s="344"/>
      <c r="CL485" s="344"/>
      <c r="CM485" s="344"/>
      <c r="CN485" s="344"/>
      <c r="CO485" s="344"/>
      <c r="CP485" s="344"/>
      <c r="CQ485" s="344"/>
      <c r="CR485" s="344"/>
      <c r="CS485" s="344"/>
      <c r="CT485" s="344"/>
      <c r="CU485" s="344"/>
      <c r="CV485" s="344"/>
      <c r="CW485" s="344"/>
      <c r="CX485" s="344"/>
      <c r="CY485" s="344"/>
      <c r="CZ485" s="344"/>
    </row>
    <row r="486" s="348" customFormat="true" ht="25.15" customHeight="true" x14ac:dyDescent="0.2">
      <c r="C486" s="1028" t="s">
        <v>282</v>
      </c>
      <c r="D486" s="1020"/>
      <c r="E486" s="628">
        <v>0.23762471045960051</v>
      </c>
      <c r="F486" s="577"/>
      <c r="G486" s="577"/>
      <c r="H486" s="1020" t="s">
        <v>311</v>
      </c>
      <c r="I486" s="1020"/>
      <c r="J486" s="629">
        <v>1.5359367868661737E-3</v>
      </c>
      <c r="K486" s="577"/>
      <c r="L486" s="577"/>
      <c r="M486" s="1020" t="s">
        <v>282</v>
      </c>
      <c r="N486" s="1020"/>
      <c r="O486" s="630">
        <v>0.40900761220624954</v>
      </c>
      <c r="P486" s="577"/>
      <c r="Q486" s="577"/>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A486" s="343"/>
      <c r="BB486" s="394"/>
      <c r="BC486" s="343"/>
      <c r="BD486" s="343"/>
      <c r="BE486" s="343"/>
      <c r="BF486" s="343"/>
      <c r="BG486" s="343"/>
      <c r="BH486" s="343"/>
      <c r="BI486" s="343"/>
      <c r="BJ486" s="343"/>
      <c r="BK486" s="343"/>
      <c r="BL486" s="343"/>
      <c r="BM486" s="343"/>
      <c r="BN486" s="343"/>
      <c r="BO486" s="343"/>
      <c r="BP486" s="343"/>
      <c r="BQ486" s="343"/>
      <c r="BR486" s="343"/>
      <c r="BS486" s="343"/>
      <c r="BT486" s="343"/>
      <c r="BU486" s="343"/>
      <c r="BV486" s="343"/>
      <c r="BW486" s="343"/>
      <c r="BX486" s="343"/>
      <c r="BY486" s="343"/>
      <c r="BZ486" s="344"/>
      <c r="CA486" s="344"/>
      <c r="CB486" s="344"/>
      <c r="CC486" s="344"/>
      <c r="CD486" s="344"/>
      <c r="CE486" s="344"/>
      <c r="CF486" s="344"/>
      <c r="CG486" s="344"/>
      <c r="CH486" s="344"/>
      <c r="CI486" s="344"/>
      <c r="CJ486" s="344"/>
      <c r="CK486" s="344"/>
      <c r="CL486" s="344"/>
      <c r="CM486" s="344"/>
      <c r="CN486" s="344"/>
      <c r="CO486" s="344"/>
      <c r="CP486" s="344"/>
      <c r="CQ486" s="344"/>
      <c r="CR486" s="344"/>
      <c r="CS486" s="344"/>
      <c r="CT486" s="344"/>
      <c r="CU486" s="344"/>
      <c r="CV486" s="344"/>
      <c r="CW486" s="344"/>
      <c r="CX486" s="344"/>
      <c r="CY486" s="344"/>
      <c r="CZ486" s="344"/>
    </row>
    <row r="487" s="348" customFormat="true" ht="25.15" customHeight="true" x14ac:dyDescent="0.2">
      <c r="C487" s="1028" t="s">
        <v>316</v>
      </c>
      <c r="D487" s="1020"/>
      <c r="E487" s="628">
        <v>8.933346904351733E-4</v>
      </c>
      <c r="F487" s="577"/>
      <c r="G487" s="577"/>
      <c r="H487" s="1020" t="s">
        <v>280</v>
      </c>
      <c r="I487" s="1020"/>
      <c r="J487" s="629">
        <v>0.24517861900216373</v>
      </c>
      <c r="K487" s="577"/>
      <c r="L487" s="577"/>
      <c r="M487" s="1020" t="s">
        <v>316</v>
      </c>
      <c r="N487" s="1020"/>
      <c r="O487" s="630">
        <v>1.6104436128191561E-3</v>
      </c>
      <c r="P487" s="577"/>
      <c r="Q487" s="577"/>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A487" s="343"/>
      <c r="BB487" s="394"/>
      <c r="BC487" s="343"/>
      <c r="BD487" s="343"/>
      <c r="BE487" s="343"/>
      <c r="BF487" s="343"/>
      <c r="BG487" s="343"/>
      <c r="BH487" s="343"/>
      <c r="BI487" s="343"/>
      <c r="BJ487" s="343"/>
      <c r="BK487" s="343"/>
      <c r="BL487" s="343"/>
      <c r="BM487" s="343"/>
      <c r="BN487" s="343"/>
      <c r="BO487" s="343"/>
      <c r="BP487" s="343"/>
      <c r="BQ487" s="343"/>
      <c r="BR487" s="343"/>
      <c r="BS487" s="343"/>
      <c r="BT487" s="343"/>
      <c r="BU487" s="343"/>
      <c r="BV487" s="343"/>
      <c r="BW487" s="343"/>
      <c r="BX487" s="343"/>
      <c r="BY487" s="343"/>
      <c r="BZ487" s="344"/>
      <c r="CA487" s="344"/>
      <c r="CB487" s="344"/>
      <c r="CC487" s="344"/>
      <c r="CD487" s="344"/>
      <c r="CE487" s="344"/>
      <c r="CF487" s="344"/>
      <c r="CG487" s="344"/>
      <c r="CH487" s="344"/>
      <c r="CI487" s="344"/>
      <c r="CJ487" s="344"/>
      <c r="CK487" s="344"/>
      <c r="CL487" s="344"/>
      <c r="CM487" s="344"/>
      <c r="CN487" s="344"/>
      <c r="CO487" s="344"/>
      <c r="CP487" s="344"/>
      <c r="CQ487" s="344"/>
      <c r="CR487" s="344"/>
      <c r="CS487" s="344"/>
      <c r="CT487" s="344"/>
      <c r="CU487" s="344"/>
      <c r="CV487" s="344"/>
      <c r="CW487" s="344"/>
      <c r="CX487" s="344"/>
      <c r="CY487" s="344"/>
      <c r="CZ487" s="344"/>
    </row>
    <row r="488" s="348" customFormat="true" ht="25.15" customHeight="true" x14ac:dyDescent="0.2">
      <c r="C488" s="1028" t="s">
        <v>312</v>
      </c>
      <c r="D488" s="1020"/>
      <c r="E488" s="628">
        <v>2.2291287884464734E-3</v>
      </c>
      <c r="F488" s="577"/>
      <c r="G488" s="577"/>
      <c r="H488" s="1020" t="s">
        <v>278</v>
      </c>
      <c r="I488" s="1020"/>
      <c r="J488" s="629">
        <v>0.24517861900216115</v>
      </c>
      <c r="K488" s="577"/>
      <c r="L488" s="577"/>
      <c r="M488" s="1020" t="s">
        <v>312</v>
      </c>
      <c r="N488" s="1020"/>
      <c r="O488" s="630">
        <v>4.3843890365353171E-3</v>
      </c>
      <c r="P488" s="577"/>
      <c r="Q488" s="577"/>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A488" s="343"/>
      <c r="BB488" s="394"/>
      <c r="BC488" s="343"/>
      <c r="BD488" s="343"/>
      <c r="BE488" s="343"/>
      <c r="BF488" s="343"/>
      <c r="BG488" s="343"/>
      <c r="BH488" s="343"/>
      <c r="BI488" s="343"/>
      <c r="BJ488" s="343"/>
      <c r="BK488" s="343"/>
      <c r="BL488" s="343"/>
      <c r="BM488" s="343"/>
      <c r="BN488" s="343"/>
      <c r="BO488" s="343"/>
      <c r="BP488" s="343"/>
      <c r="BQ488" s="343"/>
      <c r="BR488" s="343"/>
      <c r="BS488" s="343"/>
      <c r="BT488" s="343"/>
      <c r="BU488" s="343"/>
      <c r="BV488" s="343"/>
      <c r="BW488" s="343"/>
      <c r="BX488" s="343"/>
      <c r="BY488" s="343"/>
      <c r="BZ488" s="344"/>
      <c r="CA488" s="344"/>
      <c r="CB488" s="344"/>
      <c r="CC488" s="344"/>
      <c r="CD488" s="344"/>
      <c r="CE488" s="344"/>
      <c r="CF488" s="344"/>
      <c r="CG488" s="344"/>
      <c r="CH488" s="344"/>
      <c r="CI488" s="344"/>
      <c r="CJ488" s="344"/>
      <c r="CK488" s="344"/>
      <c r="CL488" s="344"/>
      <c r="CM488" s="344"/>
      <c r="CN488" s="344"/>
      <c r="CO488" s="344"/>
      <c r="CP488" s="344"/>
      <c r="CQ488" s="344"/>
      <c r="CR488" s="344"/>
      <c r="CS488" s="344"/>
      <c r="CT488" s="344"/>
      <c r="CU488" s="344"/>
      <c r="CV488" s="344"/>
      <c r="CW488" s="344"/>
      <c r="CX488" s="344"/>
      <c r="CY488" s="344"/>
      <c r="CZ488" s="344"/>
    </row>
    <row r="489" s="348" customFormat="true" ht="25.15" customHeight="true" x14ac:dyDescent="0.2">
      <c r="C489" s="1028" t="s">
        <v>306</v>
      </c>
      <c r="D489" s="1020"/>
      <c r="E489" s="628">
        <v>1.7807986336392183E-2</v>
      </c>
      <c r="F489" s="577"/>
      <c r="G489" s="577"/>
      <c r="H489" s="1020" t="s">
        <v>302</v>
      </c>
      <c r="I489" s="1020"/>
      <c r="J489" s="629">
        <v>8.4087171288360317E-3</v>
      </c>
      <c r="K489" s="577"/>
      <c r="L489" s="577"/>
      <c r="M489" s="1020" t="s">
        <v>306</v>
      </c>
      <c r="N489" s="1020"/>
      <c r="O489" s="630">
        <v>3.0537094533227387E-2</v>
      </c>
      <c r="P489" s="577"/>
      <c r="Q489" s="577"/>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A489" s="343"/>
      <c r="BB489" s="394"/>
      <c r="BC489" s="343"/>
      <c r="BD489" s="343"/>
      <c r="BE489" s="343"/>
      <c r="BF489" s="343"/>
      <c r="BG489" s="343"/>
      <c r="BH489" s="343"/>
      <c r="BI489" s="343"/>
      <c r="BJ489" s="343"/>
      <c r="BK489" s="343"/>
      <c r="BL489" s="343"/>
      <c r="BM489" s="343"/>
      <c r="BN489" s="343"/>
      <c r="BO489" s="343"/>
      <c r="BP489" s="343"/>
      <c r="BQ489" s="343"/>
      <c r="BR489" s="343"/>
      <c r="BS489" s="343"/>
      <c r="BT489" s="343"/>
      <c r="BU489" s="343"/>
      <c r="BV489" s="343"/>
      <c r="BW489" s="343"/>
      <c r="BX489" s="343"/>
      <c r="BY489" s="343"/>
      <c r="BZ489" s="344"/>
      <c r="CA489" s="344"/>
      <c r="CB489" s="344"/>
      <c r="CC489" s="344"/>
      <c r="CD489" s="344"/>
      <c r="CE489" s="344"/>
      <c r="CF489" s="344"/>
      <c r="CG489" s="344"/>
      <c r="CH489" s="344"/>
      <c r="CI489" s="344"/>
      <c r="CJ489" s="344"/>
      <c r="CK489" s="344"/>
      <c r="CL489" s="344"/>
      <c r="CM489" s="344"/>
      <c r="CN489" s="344"/>
      <c r="CO489" s="344"/>
      <c r="CP489" s="344"/>
      <c r="CQ489" s="344"/>
      <c r="CR489" s="344"/>
      <c r="CS489" s="344"/>
      <c r="CT489" s="344"/>
      <c r="CU489" s="344"/>
      <c r="CV489" s="344"/>
      <c r="CW489" s="344"/>
      <c r="CX489" s="344"/>
      <c r="CY489" s="344"/>
      <c r="CZ489" s="344"/>
    </row>
    <row r="490" s="348" customFormat="true" ht="25.15" customHeight="true" x14ac:dyDescent="0.2">
      <c r="C490" s="1028" t="s">
        <v>311</v>
      </c>
      <c r="D490" s="1020"/>
      <c r="E490" s="628">
        <v>5.8154027259463585E-3</v>
      </c>
      <c r="F490" s="577"/>
      <c r="G490" s="577"/>
      <c r="H490" s="1020" t="s">
        <v>302</v>
      </c>
      <c r="I490" s="1020"/>
      <c r="J490" s="629">
        <v>2.0586405111522141E-2</v>
      </c>
      <c r="K490" s="577"/>
      <c r="L490" s="577"/>
      <c r="M490" s="1020" t="s">
        <v>311</v>
      </c>
      <c r="N490" s="1020"/>
      <c r="O490" s="630">
        <v>7.8772489272417572E-3</v>
      </c>
      <c r="P490" s="577"/>
      <c r="Q490" s="577"/>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A490" s="343"/>
      <c r="BB490" s="394"/>
      <c r="BC490" s="343"/>
      <c r="BD490" s="343"/>
      <c r="BE490" s="343"/>
      <c r="BF490" s="343"/>
      <c r="BG490" s="343"/>
      <c r="BH490" s="343"/>
      <c r="BI490" s="343"/>
      <c r="BJ490" s="343"/>
      <c r="BK490" s="343"/>
      <c r="BL490" s="343"/>
      <c r="BM490" s="343"/>
      <c r="BN490" s="343"/>
      <c r="BO490" s="343"/>
      <c r="BP490" s="343"/>
      <c r="BQ490" s="343"/>
      <c r="BR490" s="343"/>
      <c r="BS490" s="343"/>
      <c r="BT490" s="343"/>
      <c r="BU490" s="343"/>
      <c r="BV490" s="343"/>
      <c r="BW490" s="343"/>
      <c r="BX490" s="343"/>
      <c r="BY490" s="343"/>
      <c r="BZ490" s="344"/>
      <c r="CA490" s="344"/>
      <c r="CB490" s="344"/>
      <c r="CC490" s="344"/>
      <c r="CD490" s="344"/>
      <c r="CE490" s="344"/>
      <c r="CF490" s="344"/>
      <c r="CG490" s="344"/>
      <c r="CH490" s="344"/>
      <c r="CI490" s="344"/>
      <c r="CJ490" s="344"/>
      <c r="CK490" s="344"/>
      <c r="CL490" s="344"/>
      <c r="CM490" s="344"/>
      <c r="CN490" s="344"/>
      <c r="CO490" s="344"/>
      <c r="CP490" s="344"/>
      <c r="CQ490" s="344"/>
      <c r="CR490" s="344"/>
      <c r="CS490" s="344"/>
      <c r="CT490" s="344"/>
      <c r="CU490" s="344"/>
      <c r="CV490" s="344"/>
      <c r="CW490" s="344"/>
      <c r="CX490" s="344"/>
      <c r="CY490" s="344"/>
      <c r="CZ490" s="344"/>
    </row>
    <row r="491" s="348" customFormat="true" ht="25.15" customHeight="true" x14ac:dyDescent="0.2">
      <c r="C491" s="1028" t="s">
        <v>280</v>
      </c>
      <c r="D491" s="1020"/>
      <c r="E491" s="628">
        <v>0.47928619191040472</v>
      </c>
      <c r="F491" s="577"/>
      <c r="G491" s="577"/>
      <c r="H491" s="1020" t="s">
        <v>302</v>
      </c>
      <c r="I491" s="1020"/>
      <c r="J491" s="631">
        <v>2.4096080569435591E-2</v>
      </c>
      <c r="K491" s="577"/>
      <c r="L491" s="577"/>
      <c r="M491" s="1020" t="s">
        <v>280</v>
      </c>
      <c r="N491" s="1020"/>
      <c r="O491" s="630">
        <v>0.16269196010123255</v>
      </c>
      <c r="P491" s="577"/>
      <c r="Q491" s="577"/>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A491" s="343"/>
      <c r="BB491" s="394"/>
      <c r="BC491" s="343"/>
      <c r="BD491" s="343"/>
      <c r="BE491" s="343"/>
      <c r="BF491" s="343"/>
      <c r="BG491" s="343"/>
      <c r="BH491" s="343"/>
      <c r="BI491" s="343"/>
      <c r="BJ491" s="343"/>
      <c r="BK491" s="343"/>
      <c r="BL491" s="343"/>
      <c r="BM491" s="343"/>
      <c r="BN491" s="343"/>
      <c r="BO491" s="343"/>
      <c r="BP491" s="343"/>
      <c r="BQ491" s="343"/>
      <c r="BR491" s="343"/>
      <c r="BS491" s="343"/>
      <c r="BT491" s="343"/>
      <c r="BU491" s="343"/>
      <c r="BV491" s="343"/>
      <c r="BW491" s="343"/>
      <c r="BX491" s="343"/>
      <c r="BY491" s="343"/>
      <c r="BZ491" s="344"/>
      <c r="CA491" s="344"/>
      <c r="CB491" s="344"/>
      <c r="CC491" s="344"/>
      <c r="CD491" s="344"/>
      <c r="CE491" s="344"/>
      <c r="CF491" s="344"/>
      <c r="CG491" s="344"/>
      <c r="CH491" s="344"/>
      <c r="CI491" s="344"/>
      <c r="CJ491" s="344"/>
      <c r="CK491" s="344"/>
      <c r="CL491" s="344"/>
      <c r="CM491" s="344"/>
      <c r="CN491" s="344"/>
      <c r="CO491" s="344"/>
      <c r="CP491" s="344"/>
      <c r="CQ491" s="344"/>
      <c r="CR491" s="344"/>
      <c r="CS491" s="344"/>
      <c r="CT491" s="344"/>
      <c r="CU491" s="344"/>
      <c r="CV491" s="344"/>
      <c r="CW491" s="344"/>
      <c r="CX491" s="344"/>
      <c r="CY491" s="344"/>
      <c r="CZ491" s="344"/>
    </row>
    <row r="492" s="348" customFormat="true" ht="25.15" customHeight="true" x14ac:dyDescent="0.2">
      <c r="C492" s="1028" t="s">
        <v>278</v>
      </c>
      <c r="D492" s="1020"/>
      <c r="E492" s="628">
        <v>0.47928619191040489</v>
      </c>
      <c r="F492" s="577"/>
      <c r="G492" s="577"/>
      <c r="H492" s="1020"/>
      <c r="I492" s="1020"/>
      <c r="J492" s="577"/>
      <c r="K492" s="577"/>
      <c r="L492" s="577"/>
      <c r="M492" s="1020" t="s">
        <v>278</v>
      </c>
      <c r="N492" s="1020"/>
      <c r="O492" s="630">
        <v>0.16269196010123141</v>
      </c>
      <c r="P492" s="577"/>
      <c r="Q492" s="577"/>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A492" s="343"/>
      <c r="BB492" s="394"/>
      <c r="BC492" s="343"/>
      <c r="BD492" s="343"/>
      <c r="BE492" s="343"/>
      <c r="BF492" s="343"/>
      <c r="BG492" s="343"/>
      <c r="BH492" s="343"/>
      <c r="BI492" s="343"/>
      <c r="BJ492" s="343"/>
      <c r="BK492" s="343"/>
      <c r="BL492" s="343"/>
      <c r="BM492" s="343"/>
      <c r="BN492" s="343"/>
      <c r="BO492" s="343"/>
      <c r="BP492" s="343"/>
      <c r="BQ492" s="343"/>
      <c r="BR492" s="343"/>
      <c r="BS492" s="343"/>
      <c r="BT492" s="343"/>
      <c r="BU492" s="343"/>
      <c r="BV492" s="343"/>
      <c r="BW492" s="343"/>
      <c r="BX492" s="343"/>
      <c r="BY492" s="343"/>
      <c r="BZ492" s="344"/>
      <c r="CA492" s="344"/>
      <c r="CB492" s="344"/>
      <c r="CC492" s="344"/>
      <c r="CD492" s="344"/>
      <c r="CE492" s="344"/>
      <c r="CF492" s="344"/>
      <c r="CG492" s="344"/>
      <c r="CH492" s="344"/>
      <c r="CI492" s="344"/>
      <c r="CJ492" s="344"/>
      <c r="CK492" s="344"/>
      <c r="CL492" s="344"/>
      <c r="CM492" s="344"/>
      <c r="CN492" s="344"/>
      <c r="CO492" s="344"/>
      <c r="CP492" s="344"/>
      <c r="CQ492" s="344"/>
      <c r="CR492" s="344"/>
      <c r="CS492" s="344"/>
      <c r="CT492" s="344"/>
      <c r="CU492" s="344"/>
      <c r="CV492" s="344"/>
      <c r="CW492" s="344"/>
      <c r="CX492" s="344"/>
      <c r="CY492" s="344"/>
      <c r="CZ492" s="344"/>
    </row>
    <row r="493" s="348" customFormat="true" ht="25.15" customHeight="true" x14ac:dyDescent="0.2">
      <c r="C493" s="1028" t="s">
        <v>302</v>
      </c>
      <c r="D493" s="1020"/>
      <c r="E493" s="628">
        <v>0.10513508420729803</v>
      </c>
      <c r="F493" s="577"/>
      <c r="G493" s="577"/>
      <c r="H493" s="1020"/>
      <c r="I493" s="1020"/>
      <c r="J493" s="577"/>
      <c r="K493" s="577"/>
      <c r="L493" s="577"/>
      <c r="M493" s="1020" t="s">
        <v>302</v>
      </c>
      <c r="N493" s="1020"/>
      <c r="O493" s="630">
        <v>2.8471837956060334E-3</v>
      </c>
      <c r="P493" s="577"/>
      <c r="Q493" s="577"/>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A493" s="343"/>
      <c r="BB493" s="394"/>
      <c r="BC493" s="343"/>
      <c r="BD493" s="343"/>
      <c r="BE493" s="343"/>
      <c r="BF493" s="343"/>
      <c r="BG493" s="343"/>
      <c r="BH493" s="343"/>
      <c r="BI493" s="343"/>
      <c r="BJ493" s="343"/>
      <c r="BK493" s="343"/>
      <c r="BL493" s="343"/>
      <c r="BM493" s="343"/>
      <c r="BN493" s="343"/>
      <c r="BO493" s="343"/>
      <c r="BP493" s="343"/>
      <c r="BQ493" s="343"/>
      <c r="BR493" s="343"/>
      <c r="BS493" s="343"/>
      <c r="BT493" s="343"/>
      <c r="BU493" s="343"/>
      <c r="BV493" s="343"/>
      <c r="BW493" s="343"/>
      <c r="BX493" s="343"/>
      <c r="BY493" s="343"/>
      <c r="BZ493" s="344"/>
      <c r="CA493" s="344"/>
      <c r="CB493" s="344"/>
      <c r="CC493" s="344"/>
      <c r="CD493" s="344"/>
      <c r="CE493" s="344"/>
      <c r="CF493" s="344"/>
      <c r="CG493" s="344"/>
      <c r="CH493" s="344"/>
      <c r="CI493" s="344"/>
      <c r="CJ493" s="344"/>
      <c r="CK493" s="344"/>
      <c r="CL493" s="344"/>
      <c r="CM493" s="344"/>
      <c r="CN493" s="344"/>
      <c r="CO493" s="344"/>
      <c r="CP493" s="344"/>
      <c r="CQ493" s="344"/>
      <c r="CR493" s="344"/>
      <c r="CS493" s="344"/>
      <c r="CT493" s="344"/>
      <c r="CU493" s="344"/>
      <c r="CV493" s="344"/>
      <c r="CW493" s="344"/>
      <c r="CX493" s="344"/>
      <c r="CY493" s="344"/>
      <c r="CZ493" s="344"/>
    </row>
    <row r="494" s="348" customFormat="true" ht="25.15" customHeight="true" x14ac:dyDescent="0.2">
      <c r="C494" s="1028" t="s">
        <v>302</v>
      </c>
      <c r="D494" s="1020"/>
      <c r="E494" s="628">
        <v>1.2730468624708821E-2</v>
      </c>
      <c r="F494" s="577"/>
      <c r="G494" s="577"/>
      <c r="H494" s="1020" t="s">
        <v>241</v>
      </c>
      <c r="I494" s="1020"/>
      <c r="J494" s="1020"/>
      <c r="K494" s="1020"/>
      <c r="L494" s="1020"/>
      <c r="M494" s="1020" t="s">
        <v>302</v>
      </c>
      <c r="N494" s="1020"/>
      <c r="O494" s="630">
        <v>8.8281806617634111E-3</v>
      </c>
      <c r="P494" s="577"/>
      <c r="Q494" s="577"/>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A494" s="343"/>
      <c r="BB494" s="394"/>
      <c r="BC494" s="343"/>
      <c r="BD494" s="343"/>
      <c r="BE494" s="343"/>
      <c r="BF494" s="343"/>
      <c r="BG494" s="343"/>
      <c r="BH494" s="343"/>
      <c r="BI494" s="343"/>
      <c r="BJ494" s="343"/>
      <c r="BK494" s="343"/>
      <c r="BL494" s="343"/>
      <c r="BM494" s="343"/>
      <c r="BN494" s="343"/>
      <c r="BO494" s="343"/>
      <c r="BP494" s="343"/>
      <c r="BQ494" s="343"/>
      <c r="BR494" s="343"/>
      <c r="BS494" s="343"/>
      <c r="BT494" s="343"/>
      <c r="BU494" s="343"/>
      <c r="BV494" s="343"/>
      <c r="BW494" s="343"/>
      <c r="BX494" s="343"/>
      <c r="BY494" s="343"/>
      <c r="BZ494" s="344"/>
      <c r="CA494" s="344"/>
      <c r="CB494" s="344"/>
      <c r="CC494" s="344"/>
      <c r="CD494" s="344"/>
      <c r="CE494" s="344"/>
      <c r="CF494" s="344"/>
      <c r="CG494" s="344"/>
      <c r="CH494" s="344"/>
      <c r="CI494" s="344"/>
      <c r="CJ494" s="344"/>
      <c r="CK494" s="344"/>
      <c r="CL494" s="344"/>
      <c r="CM494" s="344"/>
      <c r="CN494" s="344"/>
      <c r="CO494" s="344"/>
      <c r="CP494" s="344"/>
      <c r="CQ494" s="344"/>
      <c r="CR494" s="344"/>
      <c r="CS494" s="344"/>
      <c r="CT494" s="344"/>
      <c r="CU494" s="344"/>
      <c r="CV494" s="344"/>
      <c r="CW494" s="344"/>
      <c r="CX494" s="344"/>
      <c r="CY494" s="344"/>
      <c r="CZ494" s="344"/>
    </row>
    <row r="495" s="348" customFormat="true" ht="25.15" customHeight="true" x14ac:dyDescent="0.2">
      <c r="C495" s="1028" t="s">
        <v>302</v>
      </c>
      <c r="D495" s="1020"/>
      <c r="E495" s="632">
        <v>0.18403004682745919</v>
      </c>
      <c r="F495" s="577"/>
      <c r="G495" s="577"/>
      <c r="H495" s="1020" t="s">
        <v>194</v>
      </c>
      <c r="I495" s="1020"/>
      <c r="J495" s="1030" t="s">
        <v>242</v>
      </c>
      <c r="K495" s="1031"/>
      <c r="L495" s="1032"/>
      <c r="M495" s="1020" t="s">
        <v>302</v>
      </c>
      <c r="N495" s="1020"/>
      <c r="O495" s="633">
        <v>2.200510377480285E-3</v>
      </c>
      <c r="P495" s="577"/>
      <c r="Q495" s="577"/>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A495" s="343"/>
      <c r="BB495" s="394"/>
      <c r="BC495" s="343"/>
      <c r="BD495" s="343"/>
      <c r="BE495" s="343"/>
      <c r="BF495" s="343"/>
      <c r="BG495" s="343"/>
      <c r="BH495" s="343"/>
      <c r="BI495" s="343"/>
      <c r="BJ495" s="343"/>
      <c r="BK495" s="343"/>
      <c r="BL495" s="343"/>
      <c r="BM495" s="343"/>
      <c r="BN495" s="343"/>
      <c r="BO495" s="343"/>
      <c r="BP495" s="343"/>
      <c r="BQ495" s="343"/>
      <c r="BR495" s="343"/>
      <c r="BS495" s="343"/>
      <c r="BT495" s="343"/>
      <c r="BU495" s="343"/>
      <c r="BV495" s="343"/>
      <c r="BW495" s="343"/>
      <c r="BX495" s="343"/>
      <c r="BY495" s="343"/>
      <c r="BZ495" s="344"/>
      <c r="CA495" s="344"/>
      <c r="CB495" s="344"/>
      <c r="CC495" s="344"/>
      <c r="CD495" s="344"/>
      <c r="CE495" s="344"/>
      <c r="CF495" s="344"/>
      <c r="CG495" s="344"/>
      <c r="CH495" s="344"/>
      <c r="CI495" s="344"/>
      <c r="CJ495" s="344"/>
      <c r="CK495" s="344"/>
      <c r="CL495" s="344"/>
      <c r="CM495" s="344"/>
      <c r="CN495" s="344"/>
      <c r="CO495" s="344"/>
      <c r="CP495" s="344"/>
      <c r="CQ495" s="344"/>
      <c r="CR495" s="344"/>
      <c r="CS495" s="344"/>
      <c r="CT495" s="344"/>
      <c r="CU495" s="344"/>
      <c r="CV495" s="344"/>
      <c r="CW495" s="344"/>
      <c r="CX495" s="344"/>
      <c r="CY495" s="344"/>
      <c r="CZ495" s="344"/>
    </row>
    <row r="496" s="348" customFormat="true" ht="25.15" customHeight="true" x14ac:dyDescent="0.2">
      <c r="C496" s="1028"/>
      <c r="D496" s="1020"/>
      <c r="E496" s="577"/>
      <c r="F496" s="577"/>
      <c r="G496" s="577"/>
      <c r="H496" s="1020"/>
      <c r="I496" s="1020"/>
      <c r="J496" s="613" t="s">
        <v>174</v>
      </c>
      <c r="K496" s="614" t="s">
        <v>243</v>
      </c>
      <c r="L496" s="615" t="s">
        <v>244</v>
      </c>
      <c r="M496" s="1020"/>
      <c r="N496" s="1020"/>
      <c r="O496" s="577"/>
      <c r="P496" s="577"/>
      <c r="Q496" s="577"/>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A496" s="343"/>
      <c r="BB496" s="394"/>
      <c r="BC496" s="343"/>
      <c r="BD496" s="343"/>
      <c r="BE496" s="343"/>
      <c r="BF496" s="343"/>
      <c r="BG496" s="343"/>
      <c r="BH496" s="343"/>
      <c r="BI496" s="343"/>
      <c r="BJ496" s="343"/>
      <c r="BK496" s="343"/>
      <c r="BL496" s="343"/>
      <c r="BM496" s="343"/>
      <c r="BN496" s="343"/>
      <c r="BO496" s="343"/>
      <c r="BP496" s="343"/>
      <c r="BQ496" s="343"/>
      <c r="BR496" s="343"/>
      <c r="BS496" s="343"/>
      <c r="BT496" s="343"/>
      <c r="BU496" s="343"/>
      <c r="BV496" s="343"/>
      <c r="BW496" s="343"/>
      <c r="BX496" s="343"/>
      <c r="BY496" s="343"/>
      <c r="BZ496" s="344"/>
      <c r="CA496" s="344"/>
      <c r="CB496" s="344"/>
      <c r="CC496" s="344"/>
      <c r="CD496" s="344"/>
      <c r="CE496" s="344"/>
      <c r="CF496" s="344"/>
      <c r="CG496" s="344"/>
      <c r="CH496" s="344"/>
      <c r="CI496" s="344"/>
      <c r="CJ496" s="344"/>
      <c r="CK496" s="344"/>
      <c r="CL496" s="344"/>
      <c r="CM496" s="344"/>
      <c r="CN496" s="344"/>
      <c r="CO496" s="344"/>
      <c r="CP496" s="344"/>
      <c r="CQ496" s="344"/>
      <c r="CR496" s="344"/>
      <c r="CS496" s="344"/>
      <c r="CT496" s="344"/>
      <c r="CU496" s="344"/>
      <c r="CV496" s="344"/>
      <c r="CW496" s="344"/>
      <c r="CX496" s="344"/>
      <c r="CY496" s="344"/>
      <c r="CZ496" s="344"/>
    </row>
    <row r="497" s="348" customFormat="true" ht="25.15" customHeight="true" x14ac:dyDescent="0.2">
      <c r="C497" s="1028"/>
      <c r="D497" s="1020"/>
      <c r="E497" s="577"/>
      <c r="F497" s="577"/>
      <c r="G497" s="577"/>
      <c r="H497" s="1020" t="s">
        <v>195</v>
      </c>
      <c r="I497" s="1020"/>
      <c r="J497" s="634">
        <v>6.0326407034597898</v>
      </c>
      <c r="K497" s="635">
        <v>14.363430246332834</v>
      </c>
      <c r="L497" s="636">
        <v>14.363430246332834</v>
      </c>
      <c r="M497" s="1020"/>
      <c r="N497" s="1020"/>
      <c r="O497" s="577"/>
      <c r="P497" s="577"/>
      <c r="Q497" s="577"/>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A497" s="343"/>
      <c r="BB497" s="394"/>
      <c r="BC497" s="343"/>
      <c r="BD497" s="343"/>
      <c r="BE497" s="343"/>
      <c r="BF497" s="343"/>
      <c r="BG497" s="343"/>
      <c r="BH497" s="343"/>
      <c r="BI497" s="343"/>
      <c r="BJ497" s="343"/>
      <c r="BK497" s="343"/>
      <c r="BL497" s="343"/>
      <c r="BM497" s="343"/>
      <c r="BN497" s="343"/>
      <c r="BO497" s="343"/>
      <c r="BP497" s="343"/>
      <c r="BQ497" s="343"/>
      <c r="BR497" s="343"/>
      <c r="BS497" s="343"/>
      <c r="BT497" s="343"/>
      <c r="BU497" s="343"/>
      <c r="BV497" s="343"/>
      <c r="BW497" s="343"/>
      <c r="BX497" s="343"/>
      <c r="BY497" s="343"/>
      <c r="BZ497" s="344"/>
      <c r="CA497" s="344"/>
      <c r="CB497" s="344"/>
      <c r="CC497" s="344"/>
      <c r="CD497" s="344"/>
      <c r="CE497" s="344"/>
      <c r="CF497" s="344"/>
      <c r="CG497" s="344"/>
      <c r="CH497" s="344"/>
      <c r="CI497" s="344"/>
      <c r="CJ497" s="344"/>
      <c r="CK497" s="344"/>
      <c r="CL497" s="344"/>
      <c r="CM497" s="344"/>
      <c r="CN497" s="344"/>
      <c r="CO497" s="344"/>
      <c r="CP497" s="344"/>
      <c r="CQ497" s="344"/>
      <c r="CR497" s="344"/>
      <c r="CS497" s="344"/>
      <c r="CT497" s="344"/>
      <c r="CU497" s="344"/>
      <c r="CV497" s="344"/>
      <c r="CW497" s="344"/>
      <c r="CX497" s="344"/>
      <c r="CY497" s="344"/>
      <c r="CZ497" s="344"/>
    </row>
    <row r="498" s="348" customFormat="true" ht="25.15" customHeight="true" x14ac:dyDescent="0.2">
      <c r="C498" s="1028" t="s">
        <v>241</v>
      </c>
      <c r="D498" s="1020"/>
      <c r="E498" s="1020"/>
      <c r="F498" s="1020"/>
      <c r="G498" s="1020"/>
      <c r="H498" s="1020"/>
      <c r="I498" s="1020"/>
      <c r="J498" s="577"/>
      <c r="K498" s="577"/>
      <c r="L498" s="577"/>
      <c r="M498" s="1020" t="s">
        <v>241</v>
      </c>
      <c r="N498" s="1020"/>
      <c r="O498" s="1020"/>
      <c r="P498" s="1020"/>
      <c r="Q498" s="1020"/>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A498" s="343"/>
      <c r="BB498" s="394"/>
      <c r="BC498" s="343"/>
      <c r="BD498" s="343"/>
      <c r="BE498" s="343"/>
      <c r="BF498" s="343"/>
      <c r="BG498" s="343"/>
      <c r="BH498" s="343"/>
      <c r="BI498" s="343"/>
      <c r="BJ498" s="343"/>
      <c r="BK498" s="343"/>
      <c r="BL498" s="343"/>
      <c r="BM498" s="343"/>
      <c r="BN498" s="343"/>
      <c r="BO498" s="343"/>
      <c r="BP498" s="343"/>
      <c r="BQ498" s="343"/>
      <c r="BR498" s="343"/>
      <c r="BS498" s="343"/>
      <c r="BT498" s="343"/>
      <c r="BU498" s="343"/>
      <c r="BV498" s="343"/>
      <c r="BW498" s="343"/>
      <c r="BX498" s="343"/>
      <c r="BY498" s="343"/>
      <c r="BZ498" s="344"/>
      <c r="CA498" s="344"/>
      <c r="CB498" s="344"/>
      <c r="CC498" s="344"/>
      <c r="CD498" s="344"/>
      <c r="CE498" s="344"/>
      <c r="CF498" s="344"/>
      <c r="CG498" s="344"/>
      <c r="CH498" s="344"/>
      <c r="CI498" s="344"/>
      <c r="CJ498" s="344"/>
      <c r="CK498" s="344"/>
      <c r="CL498" s="344"/>
      <c r="CM498" s="344"/>
      <c r="CN498" s="344"/>
      <c r="CO498" s="344"/>
      <c r="CP498" s="344"/>
      <c r="CQ498" s="344"/>
      <c r="CR498" s="344"/>
      <c r="CS498" s="344"/>
      <c r="CT498" s="344"/>
      <c r="CU498" s="344"/>
      <c r="CV498" s="344"/>
      <c r="CW498" s="344"/>
      <c r="CX498" s="344"/>
      <c r="CY498" s="344"/>
      <c r="CZ498" s="344"/>
    </row>
    <row r="499" s="348" customFormat="true" ht="25.15" customHeight="true" x14ac:dyDescent="0.2">
      <c r="C499" s="1028" t="s">
        <v>194</v>
      </c>
      <c r="D499" s="1020"/>
      <c r="E499" s="1030" t="s">
        <v>242</v>
      </c>
      <c r="F499" s="1031"/>
      <c r="G499" s="1032"/>
      <c r="H499" s="1020"/>
      <c r="I499" s="1020"/>
      <c r="J499" s="577"/>
      <c r="K499" s="577"/>
      <c r="L499" s="577"/>
      <c r="M499" s="1020" t="s">
        <v>194</v>
      </c>
      <c r="N499" s="1020"/>
      <c r="O499" s="1030" t="s">
        <v>242</v>
      </c>
      <c r="P499" s="1031"/>
      <c r="Q499" s="1032"/>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A499" s="343"/>
      <c r="BB499" s="394"/>
      <c r="BC499" s="343"/>
      <c r="BD499" s="343"/>
      <c r="BE499" s="343"/>
      <c r="BF499" s="343"/>
      <c r="BG499" s="343"/>
      <c r="BH499" s="343"/>
      <c r="BI499" s="343"/>
      <c r="BJ499" s="343"/>
      <c r="BK499" s="343"/>
      <c r="BL499" s="343"/>
      <c r="BM499" s="343"/>
      <c r="BN499" s="343"/>
      <c r="BO499" s="343"/>
      <c r="BP499" s="343"/>
      <c r="BQ499" s="343"/>
      <c r="BR499" s="343"/>
      <c r="BS499" s="343"/>
      <c r="BT499" s="343"/>
      <c r="BU499" s="343"/>
      <c r="BV499" s="343"/>
      <c r="BW499" s="343"/>
      <c r="BX499" s="343"/>
      <c r="BY499" s="343"/>
      <c r="BZ499" s="344"/>
      <c r="CA499" s="344"/>
      <c r="CB499" s="344"/>
      <c r="CC499" s="344"/>
      <c r="CD499" s="344"/>
      <c r="CE499" s="344"/>
      <c r="CF499" s="344"/>
      <c r="CG499" s="344"/>
      <c r="CH499" s="344"/>
      <c r="CI499" s="344"/>
      <c r="CJ499" s="344"/>
      <c r="CK499" s="344"/>
      <c r="CL499" s="344"/>
      <c r="CM499" s="344"/>
      <c r="CN499" s="344"/>
      <c r="CO499" s="344"/>
      <c r="CP499" s="344"/>
      <c r="CQ499" s="344"/>
      <c r="CR499" s="344"/>
      <c r="CS499" s="344"/>
      <c r="CT499" s="344"/>
      <c r="CU499" s="344"/>
      <c r="CV499" s="344"/>
      <c r="CW499" s="344"/>
      <c r="CX499" s="344"/>
      <c r="CY499" s="344"/>
      <c r="CZ499" s="344"/>
    </row>
    <row r="500" s="348" customFormat="true" ht="25.15" customHeight="true" x14ac:dyDescent="0.2">
      <c r="C500" s="1020"/>
      <c r="D500" s="1020"/>
      <c r="E500" s="616" t="s">
        <v>174</v>
      </c>
      <c r="F500" s="617" t="s">
        <v>243</v>
      </c>
      <c r="G500" s="618" t="s">
        <v>244</v>
      </c>
      <c r="H500" s="1020" t="s">
        <v>245</v>
      </c>
      <c r="I500" s="1020"/>
      <c r="J500" s="1020"/>
      <c r="K500" s="577"/>
      <c r="L500" s="577"/>
      <c r="M500" s="1020"/>
      <c r="N500" s="1020"/>
      <c r="O500" s="619" t="s">
        <v>174</v>
      </c>
      <c r="P500" s="620" t="s">
        <v>243</v>
      </c>
      <c r="Q500" s="621" t="s">
        <v>244</v>
      </c>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A500" s="343"/>
      <c r="BB500" s="394"/>
      <c r="BC500" s="343"/>
      <c r="BD500" s="343"/>
      <c r="BE500" s="343"/>
      <c r="BF500" s="343"/>
      <c r="BG500" s="343"/>
      <c r="BH500" s="343"/>
      <c r="BI500" s="343"/>
      <c r="BJ500" s="343"/>
      <c r="BK500" s="343"/>
      <c r="BL500" s="343"/>
      <c r="BM500" s="343"/>
      <c r="BN500" s="343"/>
      <c r="BO500" s="343"/>
      <c r="BP500" s="343"/>
      <c r="BQ500" s="343"/>
      <c r="BR500" s="343"/>
      <c r="BS500" s="343"/>
      <c r="BT500" s="343"/>
      <c r="BU500" s="343"/>
      <c r="BV500" s="343"/>
      <c r="BW500" s="343"/>
      <c r="BX500" s="343"/>
      <c r="BY500" s="343"/>
      <c r="BZ500" s="344"/>
      <c r="CA500" s="344"/>
      <c r="CB500" s="344"/>
      <c r="CC500" s="344"/>
      <c r="CD500" s="344"/>
      <c r="CE500" s="344"/>
      <c r="CF500" s="344"/>
      <c r="CG500" s="344"/>
      <c r="CH500" s="344"/>
      <c r="CI500" s="344"/>
      <c r="CJ500" s="344"/>
      <c r="CK500" s="344"/>
      <c r="CL500" s="344"/>
      <c r="CM500" s="344"/>
      <c r="CN500" s="344"/>
      <c r="CO500" s="344"/>
      <c r="CP500" s="344"/>
      <c r="CQ500" s="344"/>
      <c r="CR500" s="344"/>
      <c r="CS500" s="344"/>
      <c r="CT500" s="344"/>
      <c r="CU500" s="344"/>
      <c r="CV500" s="344"/>
      <c r="CW500" s="344"/>
      <c r="CX500" s="344"/>
      <c r="CY500" s="344"/>
      <c r="CZ500" s="344"/>
    </row>
    <row r="501" s="348" customFormat="true" ht="25.15" customHeight="true" x14ac:dyDescent="0.2">
      <c r="C501" s="1028" t="s">
        <v>195</v>
      </c>
      <c r="D501" s="1020"/>
      <c r="E501" s="637">
        <v>7.3343779735546795</v>
      </c>
      <c r="F501" s="638">
        <v>16.669040848987908</v>
      </c>
      <c r="G501" s="639">
        <v>16.669040848987908</v>
      </c>
      <c r="H501" s="1020"/>
      <c r="I501" s="1020"/>
      <c r="J501" s="622" t="s">
        <v>194</v>
      </c>
      <c r="K501" s="577"/>
      <c r="L501" s="577"/>
      <c r="M501" s="1020" t="s">
        <v>195</v>
      </c>
      <c r="N501" s="1020"/>
      <c r="O501" s="640">
        <v>5.6298195366436365</v>
      </c>
      <c r="P501" s="641">
        <v>12.79504440146281</v>
      </c>
      <c r="Q501" s="642">
        <v>12.79504440146281</v>
      </c>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A501" s="343"/>
      <c r="BB501" s="394"/>
      <c r="BC501" s="343"/>
      <c r="BD501" s="343"/>
      <c r="BE501" s="343"/>
      <c r="BF501" s="343"/>
      <c r="BG501" s="343"/>
      <c r="BH501" s="343"/>
      <c r="BI501" s="343"/>
      <c r="BJ501" s="343"/>
      <c r="BK501" s="343"/>
      <c r="BL501" s="343"/>
      <c r="BM501" s="343"/>
      <c r="BN501" s="343"/>
      <c r="BO501" s="343"/>
      <c r="BP501" s="343"/>
      <c r="BQ501" s="343"/>
      <c r="BR501" s="343"/>
      <c r="BS501" s="343"/>
      <c r="BT501" s="343"/>
      <c r="BU501" s="343"/>
      <c r="BV501" s="343"/>
      <c r="BW501" s="343"/>
      <c r="BX501" s="343"/>
      <c r="BY501" s="343"/>
      <c r="BZ501" s="344"/>
      <c r="CA501" s="344"/>
      <c r="CB501" s="344"/>
      <c r="CC501" s="344"/>
      <c r="CD501" s="344"/>
      <c r="CE501" s="344"/>
      <c r="CF501" s="344"/>
      <c r="CG501" s="344"/>
      <c r="CH501" s="344"/>
      <c r="CI501" s="344"/>
      <c r="CJ501" s="344"/>
      <c r="CK501" s="344"/>
      <c r="CL501" s="344"/>
      <c r="CM501" s="344"/>
      <c r="CN501" s="344"/>
      <c r="CO501" s="344"/>
      <c r="CP501" s="344"/>
      <c r="CQ501" s="344"/>
      <c r="CR501" s="344"/>
      <c r="CS501" s="344"/>
      <c r="CT501" s="344"/>
      <c r="CU501" s="344"/>
      <c r="CV501" s="344"/>
      <c r="CW501" s="344"/>
      <c r="CX501" s="344"/>
      <c r="CY501" s="344"/>
      <c r="CZ501" s="344"/>
    </row>
    <row r="502" s="348" customFormat="true" ht="25.15" customHeight="true" x14ac:dyDescent="0.2">
      <c r="C502" s="1028"/>
      <c r="D502" s="1020"/>
      <c r="E502" s="577"/>
      <c r="F502" s="577"/>
      <c r="G502" s="577"/>
      <c r="H502" s="1020"/>
      <c r="I502" s="1020"/>
      <c r="J502" s="643" t="s">
        <v>195</v>
      </c>
      <c r="K502" s="577"/>
      <c r="L502" s="577"/>
      <c r="M502" s="1020"/>
      <c r="N502" s="1020"/>
      <c r="O502" s="577"/>
      <c r="P502" s="577"/>
      <c r="Q502" s="577"/>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A502" s="343"/>
      <c r="BB502" s="394"/>
      <c r="BC502" s="343"/>
      <c r="BD502" s="343"/>
      <c r="BE502" s="343"/>
      <c r="BF502" s="343"/>
      <c r="BG502" s="343"/>
      <c r="BH502" s="343"/>
      <c r="BI502" s="343"/>
      <c r="BJ502" s="343"/>
      <c r="BK502" s="343"/>
      <c r="BL502" s="343"/>
      <c r="BM502" s="343"/>
      <c r="BN502" s="343"/>
      <c r="BO502" s="343"/>
      <c r="BP502" s="343"/>
      <c r="BQ502" s="343"/>
      <c r="BR502" s="343"/>
      <c r="BS502" s="343"/>
      <c r="BT502" s="343"/>
      <c r="BU502" s="343"/>
      <c r="BV502" s="343"/>
      <c r="BW502" s="343"/>
      <c r="BX502" s="343"/>
      <c r="BY502" s="343"/>
      <c r="BZ502" s="344"/>
      <c r="CA502" s="344"/>
      <c r="CB502" s="344"/>
      <c r="CC502" s="344"/>
      <c r="CD502" s="344"/>
      <c r="CE502" s="344"/>
      <c r="CF502" s="344"/>
      <c r="CG502" s="344"/>
      <c r="CH502" s="344"/>
      <c r="CI502" s="344"/>
      <c r="CJ502" s="344"/>
      <c r="CK502" s="344"/>
      <c r="CL502" s="344"/>
      <c r="CM502" s="344"/>
      <c r="CN502" s="344"/>
      <c r="CO502" s="344"/>
      <c r="CP502" s="344"/>
      <c r="CQ502" s="344"/>
      <c r="CR502" s="344"/>
      <c r="CS502" s="344"/>
      <c r="CT502" s="344"/>
      <c r="CU502" s="344"/>
      <c r="CV502" s="344"/>
      <c r="CW502" s="344"/>
      <c r="CX502" s="344"/>
      <c r="CY502" s="344"/>
      <c r="CZ502" s="344"/>
    </row>
    <row r="503" s="348" customFormat="true" ht="25.15" customHeight="true" x14ac:dyDescent="0.2">
      <c r="C503" s="1028"/>
      <c r="D503" s="1020"/>
      <c r="E503" s="577"/>
      <c r="F503" s="577"/>
      <c r="G503" s="577"/>
      <c r="H503" s="1020" t="s">
        <v>300</v>
      </c>
      <c r="I503" s="1020"/>
      <c r="J503" s="626">
        <v>2.4174861643699939E-2</v>
      </c>
      <c r="K503" s="577"/>
      <c r="L503" s="577"/>
      <c r="M503" s="1020"/>
      <c r="N503" s="1020"/>
      <c r="O503" s="577"/>
      <c r="P503" s="577"/>
      <c r="Q503" s="577"/>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A503" s="343"/>
      <c r="BB503" s="394"/>
      <c r="BC503" s="343"/>
      <c r="BD503" s="343"/>
      <c r="BE503" s="343"/>
      <c r="BF503" s="343"/>
      <c r="BG503" s="343"/>
      <c r="BH503" s="343"/>
      <c r="BI503" s="343"/>
      <c r="BJ503" s="343"/>
      <c r="BK503" s="343"/>
      <c r="BL503" s="343"/>
      <c r="BM503" s="343"/>
      <c r="BN503" s="343"/>
      <c r="BO503" s="343"/>
      <c r="BP503" s="343"/>
      <c r="BQ503" s="343"/>
      <c r="BR503" s="343"/>
      <c r="BS503" s="343"/>
      <c r="BT503" s="343"/>
      <c r="BU503" s="343"/>
      <c r="BV503" s="343"/>
      <c r="BW503" s="343"/>
      <c r="BX503" s="343"/>
      <c r="BY503" s="343"/>
      <c r="BZ503" s="344"/>
      <c r="CA503" s="344"/>
      <c r="CB503" s="344"/>
      <c r="CC503" s="344"/>
      <c r="CD503" s="344"/>
      <c r="CE503" s="344"/>
      <c r="CF503" s="344"/>
      <c r="CG503" s="344"/>
      <c r="CH503" s="344"/>
      <c r="CI503" s="344"/>
      <c r="CJ503" s="344"/>
      <c r="CK503" s="344"/>
      <c r="CL503" s="344"/>
      <c r="CM503" s="344"/>
      <c r="CN503" s="344"/>
      <c r="CO503" s="344"/>
      <c r="CP503" s="344"/>
      <c r="CQ503" s="344"/>
      <c r="CR503" s="344"/>
      <c r="CS503" s="344"/>
      <c r="CT503" s="344"/>
      <c r="CU503" s="344"/>
      <c r="CV503" s="344"/>
      <c r="CW503" s="344"/>
      <c r="CX503" s="344"/>
      <c r="CY503" s="344"/>
      <c r="CZ503" s="344"/>
    </row>
    <row r="504" s="348" customFormat="true" ht="25.15" customHeight="true" x14ac:dyDescent="0.2">
      <c r="C504" s="1028" t="s">
        <v>245</v>
      </c>
      <c r="D504" s="1020"/>
      <c r="E504" s="1020"/>
      <c r="F504" s="577"/>
      <c r="G504" s="577"/>
      <c r="H504" s="1020" t="s">
        <v>295</v>
      </c>
      <c r="I504" s="1020"/>
      <c r="J504" s="629">
        <v>5.891089615307965E-2</v>
      </c>
      <c r="K504" s="577"/>
      <c r="L504" s="577"/>
      <c r="M504" s="1020" t="s">
        <v>245</v>
      </c>
      <c r="N504" s="1020"/>
      <c r="O504" s="1020"/>
      <c r="P504" s="577"/>
      <c r="Q504" s="577"/>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A504" s="343"/>
      <c r="BB504" s="394"/>
      <c r="BC504" s="343"/>
      <c r="BD504" s="343"/>
      <c r="BE504" s="343"/>
      <c r="BF504" s="343"/>
      <c r="BG504" s="343"/>
      <c r="BH504" s="343"/>
      <c r="BI504" s="343"/>
      <c r="BJ504" s="343"/>
      <c r="BK504" s="343"/>
      <c r="BL504" s="343"/>
      <c r="BM504" s="343"/>
      <c r="BN504" s="343"/>
      <c r="BO504" s="343"/>
      <c r="BP504" s="343"/>
      <c r="BQ504" s="343"/>
      <c r="BR504" s="343"/>
      <c r="BS504" s="343"/>
      <c r="BT504" s="343"/>
      <c r="BU504" s="343"/>
      <c r="BV504" s="343"/>
      <c r="BW504" s="343"/>
      <c r="BX504" s="343"/>
      <c r="BY504" s="343"/>
      <c r="BZ504" s="344"/>
      <c r="CA504" s="344"/>
      <c r="CB504" s="344"/>
      <c r="CC504" s="344"/>
      <c r="CD504" s="344"/>
      <c r="CE504" s="344"/>
      <c r="CF504" s="344"/>
      <c r="CG504" s="344"/>
      <c r="CH504" s="344"/>
      <c r="CI504" s="344"/>
      <c r="CJ504" s="344"/>
      <c r="CK504" s="344"/>
      <c r="CL504" s="344"/>
      <c r="CM504" s="344"/>
      <c r="CN504" s="344"/>
      <c r="CO504" s="344"/>
      <c r="CP504" s="344"/>
      <c r="CQ504" s="344"/>
      <c r="CR504" s="344"/>
      <c r="CS504" s="344"/>
      <c r="CT504" s="344"/>
      <c r="CU504" s="344"/>
      <c r="CV504" s="344"/>
      <c r="CW504" s="344"/>
      <c r="CX504" s="344"/>
      <c r="CY504" s="344"/>
      <c r="CZ504" s="344"/>
    </row>
    <row r="505" s="348" customFormat="true" ht="25.15" customHeight="true" x14ac:dyDescent="0.2">
      <c r="C505" s="1028"/>
      <c r="D505" s="1020"/>
      <c r="E505" s="623" t="s">
        <v>194</v>
      </c>
      <c r="F505" s="577"/>
      <c r="G505" s="577"/>
      <c r="H505" s="1020" t="s">
        <v>297</v>
      </c>
      <c r="I505" s="1020"/>
      <c r="J505" s="629">
        <v>5.0987919952679886E-2</v>
      </c>
      <c r="K505" s="577"/>
      <c r="L505" s="577"/>
      <c r="M505" s="1020"/>
      <c r="N505" s="1020"/>
      <c r="O505" s="624" t="s">
        <v>194</v>
      </c>
      <c r="P505" s="577"/>
      <c r="Q505" s="577"/>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A505" s="343"/>
      <c r="BB505" s="394"/>
      <c r="BC505" s="343"/>
      <c r="BD505" s="343"/>
      <c r="BE505" s="343"/>
      <c r="BF505" s="343"/>
      <c r="BG505" s="343"/>
      <c r="BH505" s="343"/>
      <c r="BI505" s="343"/>
      <c r="BJ505" s="343"/>
      <c r="BK505" s="343"/>
      <c r="BL505" s="343"/>
      <c r="BM505" s="343"/>
      <c r="BN505" s="343"/>
      <c r="BO505" s="343"/>
      <c r="BP505" s="343"/>
      <c r="BQ505" s="343"/>
      <c r="BR505" s="343"/>
      <c r="BS505" s="343"/>
      <c r="BT505" s="343"/>
      <c r="BU505" s="343"/>
      <c r="BV505" s="343"/>
      <c r="BW505" s="343"/>
      <c r="BX505" s="343"/>
      <c r="BY505" s="343"/>
      <c r="BZ505" s="344"/>
      <c r="CA505" s="344"/>
      <c r="CB505" s="344"/>
      <c r="CC505" s="344"/>
      <c r="CD505" s="344"/>
      <c r="CE505" s="344"/>
      <c r="CF505" s="344"/>
      <c r="CG505" s="344"/>
      <c r="CH505" s="344"/>
      <c r="CI505" s="344"/>
      <c r="CJ505" s="344"/>
      <c r="CK505" s="344"/>
      <c r="CL505" s="344"/>
      <c r="CM505" s="344"/>
      <c r="CN505" s="344"/>
      <c r="CO505" s="344"/>
      <c r="CP505" s="344"/>
      <c r="CQ505" s="344"/>
      <c r="CR505" s="344"/>
      <c r="CS505" s="344"/>
      <c r="CT505" s="344"/>
      <c r="CU505" s="344"/>
      <c r="CV505" s="344"/>
      <c r="CW505" s="344"/>
      <c r="CX505" s="344"/>
      <c r="CY505" s="344"/>
      <c r="CZ505" s="344"/>
    </row>
    <row r="506" s="348" customFormat="true" ht="25.15" customHeight="true" x14ac:dyDescent="0.2">
      <c r="C506" s="1020"/>
      <c r="D506" s="1020"/>
      <c r="E506" s="644" t="s">
        <v>195</v>
      </c>
      <c r="F506" s="577"/>
      <c r="G506" s="577"/>
      <c r="H506" s="1020" t="s">
        <v>277</v>
      </c>
      <c r="I506" s="1020"/>
      <c r="J506" s="629">
        <v>7.7339987723042736E-2</v>
      </c>
      <c r="K506" s="577"/>
      <c r="L506" s="577"/>
      <c r="M506" s="1020"/>
      <c r="N506" s="1020"/>
      <c r="O506" s="645" t="s">
        <v>195</v>
      </c>
      <c r="P506" s="577"/>
      <c r="Q506" s="577"/>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A506" s="343"/>
      <c r="BB506" s="394"/>
      <c r="BC506" s="343"/>
      <c r="BD506" s="343"/>
      <c r="BE506" s="343"/>
      <c r="BF506" s="343"/>
      <c r="BG506" s="343"/>
      <c r="BH506" s="343"/>
      <c r="BI506" s="343"/>
      <c r="BJ506" s="343"/>
      <c r="BK506" s="343"/>
      <c r="BL506" s="343"/>
      <c r="BM506" s="343"/>
      <c r="BN506" s="343"/>
      <c r="BO506" s="343"/>
      <c r="BP506" s="343"/>
      <c r="BQ506" s="343"/>
      <c r="BR506" s="343"/>
      <c r="BS506" s="343"/>
      <c r="BT506" s="343"/>
      <c r="BU506" s="343"/>
      <c r="BV506" s="343"/>
      <c r="BW506" s="343"/>
      <c r="BX506" s="343"/>
      <c r="BY506" s="343"/>
      <c r="BZ506" s="344"/>
      <c r="CA506" s="344"/>
      <c r="CB506" s="344"/>
      <c r="CC506" s="344"/>
      <c r="CD506" s="344"/>
      <c r="CE506" s="344"/>
      <c r="CF506" s="344"/>
      <c r="CG506" s="344"/>
      <c r="CH506" s="344"/>
      <c r="CI506" s="344"/>
      <c r="CJ506" s="344"/>
      <c r="CK506" s="344"/>
      <c r="CL506" s="344"/>
      <c r="CM506" s="344"/>
      <c r="CN506" s="344"/>
      <c r="CO506" s="344"/>
      <c r="CP506" s="344"/>
      <c r="CQ506" s="344"/>
      <c r="CR506" s="344"/>
      <c r="CS506" s="344"/>
      <c r="CT506" s="344"/>
      <c r="CU506" s="344"/>
      <c r="CV506" s="344"/>
      <c r="CW506" s="344"/>
      <c r="CX506" s="344"/>
      <c r="CY506" s="344"/>
      <c r="CZ506" s="344"/>
    </row>
    <row r="507" s="348" customFormat="true" ht="25.15" customHeight="true" x14ac:dyDescent="0.2">
      <c r="C507" s="1028" t="s">
        <v>300</v>
      </c>
      <c r="D507" s="1020"/>
      <c r="E507" s="625">
        <v>3.2617415782404395E-2</v>
      </c>
      <c r="F507" s="577"/>
      <c r="G507" s="577"/>
      <c r="H507" s="1020" t="s">
        <v>303</v>
      </c>
      <c r="I507" s="1020"/>
      <c r="J507" s="629">
        <v>-2.2299236238169068E-2</v>
      </c>
      <c r="K507" s="577"/>
      <c r="L507" s="577"/>
      <c r="M507" s="1020" t="s">
        <v>300</v>
      </c>
      <c r="N507" s="1020"/>
      <c r="O507" s="627">
        <v>6.028379908180808E-2</v>
      </c>
      <c r="P507" s="577"/>
      <c r="Q507" s="577"/>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A507" s="343"/>
      <c r="BB507" s="394"/>
      <c r="BC507" s="343"/>
      <c r="BD507" s="343"/>
      <c r="BE507" s="343"/>
      <c r="BF507" s="343"/>
      <c r="BG507" s="343"/>
      <c r="BH507" s="343"/>
      <c r="BI507" s="343"/>
      <c r="BJ507" s="343"/>
      <c r="BK507" s="343"/>
      <c r="BL507" s="343"/>
      <c r="BM507" s="343"/>
      <c r="BN507" s="343"/>
      <c r="BO507" s="343"/>
      <c r="BP507" s="343"/>
      <c r="BQ507" s="343"/>
      <c r="BR507" s="343"/>
      <c r="BS507" s="343"/>
      <c r="BT507" s="343"/>
      <c r="BU507" s="343"/>
      <c r="BV507" s="343"/>
      <c r="BW507" s="343"/>
      <c r="BX507" s="343"/>
      <c r="BY507" s="343"/>
      <c r="BZ507" s="344"/>
      <c r="CA507" s="344"/>
      <c r="CB507" s="344"/>
      <c r="CC507" s="344"/>
      <c r="CD507" s="344"/>
      <c r="CE507" s="344"/>
      <c r="CF507" s="344"/>
      <c r="CG507" s="344"/>
      <c r="CH507" s="344"/>
      <c r="CI507" s="344"/>
      <c r="CJ507" s="344"/>
      <c r="CK507" s="344"/>
      <c r="CL507" s="344"/>
      <c r="CM507" s="344"/>
      <c r="CN507" s="344"/>
      <c r="CO507" s="344"/>
      <c r="CP507" s="344"/>
      <c r="CQ507" s="344"/>
      <c r="CR507" s="344"/>
      <c r="CS507" s="344"/>
      <c r="CT507" s="344"/>
      <c r="CU507" s="344"/>
      <c r="CV507" s="344"/>
      <c r="CW507" s="344"/>
      <c r="CX507" s="344"/>
      <c r="CY507" s="344"/>
      <c r="CZ507" s="344"/>
    </row>
    <row r="508" s="348" customFormat="true" ht="25.15" customHeight="true" x14ac:dyDescent="0.2">
      <c r="C508" s="1028" t="s">
        <v>295</v>
      </c>
      <c r="D508" s="1020"/>
      <c r="E508" s="628">
        <v>5.8564733229486791E-2</v>
      </c>
      <c r="F508" s="577"/>
      <c r="G508" s="577"/>
      <c r="H508" s="1020" t="s">
        <v>309</v>
      </c>
      <c r="I508" s="1020"/>
      <c r="J508" s="629">
        <v>6.9005277804009982E-3</v>
      </c>
      <c r="K508" s="577"/>
      <c r="L508" s="577"/>
      <c r="M508" s="1020" t="s">
        <v>295</v>
      </c>
      <c r="N508" s="1020"/>
      <c r="O508" s="630">
        <v>9.1100923929411631E-2</v>
      </c>
      <c r="P508" s="577"/>
      <c r="Q508" s="577"/>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A508" s="343"/>
      <c r="BB508" s="394"/>
      <c r="BC508" s="343"/>
      <c r="BD508" s="343"/>
      <c r="BE508" s="343"/>
      <c r="BF508" s="343"/>
      <c r="BG508" s="343"/>
      <c r="BH508" s="343"/>
      <c r="BI508" s="343"/>
      <c r="BJ508" s="343"/>
      <c r="BK508" s="343"/>
      <c r="BL508" s="343"/>
      <c r="BM508" s="343"/>
      <c r="BN508" s="343"/>
      <c r="BO508" s="343"/>
      <c r="BP508" s="343"/>
      <c r="BQ508" s="343"/>
      <c r="BR508" s="343"/>
      <c r="BS508" s="343"/>
      <c r="BT508" s="343"/>
      <c r="BU508" s="343"/>
      <c r="BV508" s="343"/>
      <c r="BW508" s="343"/>
      <c r="BX508" s="343"/>
      <c r="BY508" s="343"/>
      <c r="BZ508" s="344"/>
      <c r="CA508" s="344"/>
      <c r="CB508" s="344"/>
      <c r="CC508" s="344"/>
      <c r="CD508" s="344"/>
      <c r="CE508" s="344"/>
      <c r="CF508" s="344"/>
      <c r="CG508" s="344"/>
      <c r="CH508" s="344"/>
      <c r="CI508" s="344"/>
      <c r="CJ508" s="344"/>
      <c r="CK508" s="344"/>
      <c r="CL508" s="344"/>
      <c r="CM508" s="344"/>
      <c r="CN508" s="344"/>
      <c r="CO508" s="344"/>
      <c r="CP508" s="344"/>
      <c r="CQ508" s="344"/>
      <c r="CR508" s="344"/>
      <c r="CS508" s="344"/>
      <c r="CT508" s="344"/>
      <c r="CU508" s="344"/>
      <c r="CV508" s="344"/>
      <c r="CW508" s="344"/>
      <c r="CX508" s="344"/>
      <c r="CY508" s="344"/>
      <c r="CZ508" s="344"/>
    </row>
    <row r="509" s="348" customFormat="true" ht="25.15" customHeight="true" x14ac:dyDescent="0.2">
      <c r="C509" s="1028" t="s">
        <v>297</v>
      </c>
      <c r="D509" s="1020"/>
      <c r="E509" s="628">
        <v>5.1542879799661934E-2</v>
      </c>
      <c r="F509" s="577"/>
      <c r="G509" s="577"/>
      <c r="H509" s="1020" t="s">
        <v>287</v>
      </c>
      <c r="I509" s="1020"/>
      <c r="J509" s="629">
        <v>9.5022724755433607E-2</v>
      </c>
      <c r="K509" s="577"/>
      <c r="L509" s="577"/>
      <c r="M509" s="1020" t="s">
        <v>297</v>
      </c>
      <c r="N509" s="1020"/>
      <c r="O509" s="630">
        <v>8.6277044863469765E-2</v>
      </c>
      <c r="P509" s="577"/>
      <c r="Q509" s="577"/>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A509" s="343"/>
      <c r="BB509" s="394"/>
      <c r="BC509" s="343"/>
      <c r="BD509" s="343"/>
      <c r="BE509" s="343"/>
      <c r="BF509" s="343"/>
      <c r="BG509" s="343"/>
      <c r="BH509" s="343"/>
      <c r="BI509" s="343"/>
      <c r="BJ509" s="343"/>
      <c r="BK509" s="343"/>
      <c r="BL509" s="343"/>
      <c r="BM509" s="343"/>
      <c r="BN509" s="343"/>
      <c r="BO509" s="343"/>
      <c r="BP509" s="343"/>
      <c r="BQ509" s="343"/>
      <c r="BR509" s="343"/>
      <c r="BS509" s="343"/>
      <c r="BT509" s="343"/>
      <c r="BU509" s="343"/>
      <c r="BV509" s="343"/>
      <c r="BW509" s="343"/>
      <c r="BX509" s="343"/>
      <c r="BY509" s="343"/>
      <c r="BZ509" s="344"/>
      <c r="CA509" s="344"/>
      <c r="CB509" s="344"/>
      <c r="CC509" s="344"/>
      <c r="CD509" s="344"/>
      <c r="CE509" s="344"/>
      <c r="CF509" s="344"/>
      <c r="CG509" s="344"/>
      <c r="CH509" s="344"/>
      <c r="CI509" s="344"/>
      <c r="CJ509" s="344"/>
      <c r="CK509" s="344"/>
      <c r="CL509" s="344"/>
      <c r="CM509" s="344"/>
      <c r="CN509" s="344"/>
      <c r="CO509" s="344"/>
      <c r="CP509" s="344"/>
      <c r="CQ509" s="344"/>
      <c r="CR509" s="344"/>
      <c r="CS509" s="344"/>
      <c r="CT509" s="344"/>
      <c r="CU509" s="344"/>
      <c r="CV509" s="344"/>
      <c r="CW509" s="344"/>
      <c r="CX509" s="344"/>
      <c r="CY509" s="344"/>
      <c r="CZ509" s="344"/>
    </row>
    <row r="510" s="348" customFormat="true" ht="25.15" customHeight="true" x14ac:dyDescent="0.2">
      <c r="C510" s="1028" t="s">
        <v>277</v>
      </c>
      <c r="D510" s="1020"/>
      <c r="E510" s="628">
        <v>8.5296538601561778E-2</v>
      </c>
      <c r="F510" s="577"/>
      <c r="G510" s="577"/>
      <c r="H510" s="1020" t="s">
        <v>283</v>
      </c>
      <c r="I510" s="1020"/>
      <c r="J510" s="629">
        <v>0.10096822640665476</v>
      </c>
      <c r="K510" s="577"/>
      <c r="L510" s="577"/>
      <c r="M510" s="1020" t="s">
        <v>277</v>
      </c>
      <c r="N510" s="1020"/>
      <c r="O510" s="630">
        <v>0.12516851716531446</v>
      </c>
      <c r="P510" s="577"/>
      <c r="Q510" s="577"/>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A510" s="343"/>
      <c r="BB510" s="394"/>
      <c r="BC510" s="343"/>
      <c r="BD510" s="343"/>
      <c r="BE510" s="343"/>
      <c r="BF510" s="343"/>
      <c r="BG510" s="343"/>
      <c r="BH510" s="343"/>
      <c r="BI510" s="343"/>
      <c r="BJ510" s="343"/>
      <c r="BK510" s="343"/>
      <c r="BL510" s="343"/>
      <c r="BM510" s="343"/>
      <c r="BN510" s="343"/>
      <c r="BO510" s="343"/>
      <c r="BP510" s="343"/>
      <c r="BQ510" s="343"/>
      <c r="BR510" s="343"/>
      <c r="BS510" s="343"/>
      <c r="BT510" s="343"/>
      <c r="BU510" s="343"/>
      <c r="BV510" s="343"/>
      <c r="BW510" s="343"/>
      <c r="BX510" s="343"/>
      <c r="BY510" s="343"/>
      <c r="BZ510" s="344"/>
      <c r="CA510" s="344"/>
      <c r="CB510" s="344"/>
      <c r="CC510" s="344"/>
      <c r="CD510" s="344"/>
      <c r="CE510" s="344"/>
      <c r="CF510" s="344"/>
      <c r="CG510" s="344"/>
      <c r="CH510" s="344"/>
      <c r="CI510" s="344"/>
      <c r="CJ510" s="344"/>
      <c r="CK510" s="344"/>
      <c r="CL510" s="344"/>
      <c r="CM510" s="344"/>
      <c r="CN510" s="344"/>
      <c r="CO510" s="344"/>
      <c r="CP510" s="344"/>
      <c r="CQ510" s="344"/>
      <c r="CR510" s="344"/>
      <c r="CS510" s="344"/>
      <c r="CT510" s="344"/>
      <c r="CU510" s="344"/>
      <c r="CV510" s="344"/>
      <c r="CW510" s="344"/>
      <c r="CX510" s="344"/>
      <c r="CY510" s="344"/>
      <c r="CZ510" s="344"/>
    </row>
    <row r="511" s="348" customFormat="true" ht="25.15" customHeight="true" x14ac:dyDescent="0.2">
      <c r="C511" s="1028" t="s">
        <v>303</v>
      </c>
      <c r="D511" s="1020"/>
      <c r="E511" s="628">
        <v>-6.3515719776446851E-3</v>
      </c>
      <c r="F511" s="577"/>
      <c r="G511" s="577"/>
      <c r="H511" s="1020" t="s">
        <v>284</v>
      </c>
      <c r="I511" s="1020"/>
      <c r="J511" s="629">
        <v>0.10546918219660562</v>
      </c>
      <c r="K511" s="577"/>
      <c r="L511" s="577"/>
      <c r="M511" s="1020" t="s">
        <v>303</v>
      </c>
      <c r="N511" s="1020"/>
      <c r="O511" s="630">
        <v>4.2642346393470962E-2</v>
      </c>
      <c r="P511" s="577"/>
      <c r="Q511" s="577"/>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A511" s="343"/>
      <c r="BB511" s="394"/>
      <c r="BC511" s="343"/>
      <c r="BD511" s="343"/>
      <c r="BE511" s="343"/>
      <c r="BF511" s="343"/>
      <c r="BG511" s="343"/>
      <c r="BH511" s="343"/>
      <c r="BI511" s="343"/>
      <c r="BJ511" s="343"/>
      <c r="BK511" s="343"/>
      <c r="BL511" s="343"/>
      <c r="BM511" s="343"/>
      <c r="BN511" s="343"/>
      <c r="BO511" s="343"/>
      <c r="BP511" s="343"/>
      <c r="BQ511" s="343"/>
      <c r="BR511" s="343"/>
      <c r="BS511" s="343"/>
      <c r="BT511" s="343"/>
      <c r="BU511" s="343"/>
      <c r="BV511" s="343"/>
      <c r="BW511" s="343"/>
      <c r="BX511" s="343"/>
      <c r="BY511" s="343"/>
      <c r="BZ511" s="344"/>
      <c r="CA511" s="344"/>
      <c r="CB511" s="344"/>
      <c r="CC511" s="344"/>
      <c r="CD511" s="344"/>
      <c r="CE511" s="344"/>
      <c r="CF511" s="344"/>
      <c r="CG511" s="344"/>
      <c r="CH511" s="344"/>
      <c r="CI511" s="344"/>
      <c r="CJ511" s="344"/>
      <c r="CK511" s="344"/>
      <c r="CL511" s="344"/>
      <c r="CM511" s="344"/>
      <c r="CN511" s="344"/>
      <c r="CO511" s="344"/>
      <c r="CP511" s="344"/>
      <c r="CQ511" s="344"/>
      <c r="CR511" s="344"/>
      <c r="CS511" s="344"/>
      <c r="CT511" s="344"/>
      <c r="CU511" s="344"/>
      <c r="CV511" s="344"/>
      <c r="CW511" s="344"/>
      <c r="CX511" s="344"/>
      <c r="CY511" s="344"/>
      <c r="CZ511" s="344"/>
    </row>
    <row r="512" s="348" customFormat="true" ht="25.15" customHeight="true" x14ac:dyDescent="0.2">
      <c r="C512" s="1028" t="s">
        <v>309</v>
      </c>
      <c r="D512" s="1020"/>
      <c r="E512" s="628">
        <v>8.4710150652027496E-3</v>
      </c>
      <c r="F512" s="577"/>
      <c r="G512" s="577"/>
      <c r="H512" s="1020" t="s">
        <v>281</v>
      </c>
      <c r="I512" s="1020"/>
      <c r="J512" s="629">
        <v>0.10664316232306767</v>
      </c>
      <c r="K512" s="577"/>
      <c r="L512" s="577"/>
      <c r="M512" s="1020" t="s">
        <v>309</v>
      </c>
      <c r="N512" s="1020"/>
      <c r="O512" s="630">
        <v>2.5494493333876614E-2</v>
      </c>
      <c r="P512" s="577"/>
      <c r="Q512" s="577"/>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A512" s="343"/>
      <c r="BB512" s="394"/>
      <c r="BC512" s="343"/>
      <c r="BD512" s="343"/>
      <c r="BE512" s="343"/>
      <c r="BF512" s="343"/>
      <c r="BG512" s="343"/>
      <c r="BH512" s="343"/>
      <c r="BI512" s="343"/>
      <c r="BJ512" s="343"/>
      <c r="BK512" s="343"/>
      <c r="BL512" s="343"/>
      <c r="BM512" s="343"/>
      <c r="BN512" s="343"/>
      <c r="BO512" s="343"/>
      <c r="BP512" s="343"/>
      <c r="BQ512" s="343"/>
      <c r="BR512" s="343"/>
      <c r="BS512" s="343"/>
      <c r="BT512" s="343"/>
      <c r="BU512" s="343"/>
      <c r="BV512" s="343"/>
      <c r="BW512" s="343"/>
      <c r="BX512" s="343"/>
      <c r="BY512" s="343"/>
      <c r="BZ512" s="344"/>
      <c r="CA512" s="344"/>
      <c r="CB512" s="344"/>
      <c r="CC512" s="344"/>
      <c r="CD512" s="344"/>
      <c r="CE512" s="344"/>
      <c r="CF512" s="344"/>
      <c r="CG512" s="344"/>
      <c r="CH512" s="344"/>
      <c r="CI512" s="344"/>
      <c r="CJ512" s="344"/>
      <c r="CK512" s="344"/>
      <c r="CL512" s="344"/>
      <c r="CM512" s="344"/>
      <c r="CN512" s="344"/>
      <c r="CO512" s="344"/>
      <c r="CP512" s="344"/>
      <c r="CQ512" s="344"/>
      <c r="CR512" s="344"/>
      <c r="CS512" s="344"/>
      <c r="CT512" s="344"/>
      <c r="CU512" s="344"/>
      <c r="CV512" s="344"/>
      <c r="CW512" s="344"/>
      <c r="CX512" s="344"/>
      <c r="CY512" s="344"/>
      <c r="CZ512" s="344"/>
    </row>
    <row r="513" s="348" customFormat="true" ht="25.15" customHeight="true" x14ac:dyDescent="0.2">
      <c r="C513" s="1028" t="s">
        <v>287</v>
      </c>
      <c r="D513" s="1020"/>
      <c r="E513" s="628">
        <v>6.0714196708762727E-2</v>
      </c>
      <c r="F513" s="577"/>
      <c r="G513" s="577"/>
      <c r="H513" s="1020" t="s">
        <v>289</v>
      </c>
      <c r="I513" s="1020"/>
      <c r="J513" s="629">
        <v>9.4150890997738948E-2</v>
      </c>
      <c r="K513" s="577"/>
      <c r="L513" s="577"/>
      <c r="M513" s="1020" t="s">
        <v>287</v>
      </c>
      <c r="N513" s="1020"/>
      <c r="O513" s="630">
        <v>4.7377622261270888E-2</v>
      </c>
      <c r="P513" s="577"/>
      <c r="Q513" s="577"/>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A513" s="343"/>
      <c r="BB513" s="394"/>
      <c r="BC513" s="343"/>
      <c r="BD513" s="343"/>
      <c r="BE513" s="343"/>
      <c r="BF513" s="343"/>
      <c r="BG513" s="343"/>
      <c r="BH513" s="343"/>
      <c r="BI513" s="343"/>
      <c r="BJ513" s="343"/>
      <c r="BK513" s="343"/>
      <c r="BL513" s="343"/>
      <c r="BM513" s="343"/>
      <c r="BN513" s="343"/>
      <c r="BO513" s="343"/>
      <c r="BP513" s="343"/>
      <c r="BQ513" s="343"/>
      <c r="BR513" s="343"/>
      <c r="BS513" s="343"/>
      <c r="BT513" s="343"/>
      <c r="BU513" s="343"/>
      <c r="BV513" s="343"/>
      <c r="BW513" s="343"/>
      <c r="BX513" s="343"/>
      <c r="BY513" s="343"/>
      <c r="BZ513" s="344"/>
      <c r="CA513" s="344"/>
      <c r="CB513" s="344"/>
      <c r="CC513" s="344"/>
      <c r="CD513" s="344"/>
      <c r="CE513" s="344"/>
      <c r="CF513" s="344"/>
      <c r="CG513" s="344"/>
      <c r="CH513" s="344"/>
      <c r="CI513" s="344"/>
      <c r="CJ513" s="344"/>
      <c r="CK513" s="344"/>
      <c r="CL513" s="344"/>
      <c r="CM513" s="344"/>
      <c r="CN513" s="344"/>
      <c r="CO513" s="344"/>
      <c r="CP513" s="344"/>
      <c r="CQ513" s="344"/>
      <c r="CR513" s="344"/>
      <c r="CS513" s="344"/>
      <c r="CT513" s="344"/>
      <c r="CU513" s="344"/>
      <c r="CV513" s="344"/>
      <c r="CW513" s="344"/>
      <c r="CX513" s="344"/>
      <c r="CY513" s="344"/>
      <c r="CZ513" s="344"/>
    </row>
    <row r="514" s="348" customFormat="true" ht="25.15" customHeight="true" x14ac:dyDescent="0.2">
      <c r="C514" s="1028" t="s">
        <v>283</v>
      </c>
      <c r="D514" s="1020"/>
      <c r="E514" s="628">
        <v>8.9387310516623172E-2</v>
      </c>
      <c r="F514" s="577"/>
      <c r="G514" s="577"/>
      <c r="H514" s="1020" t="s">
        <v>292</v>
      </c>
      <c r="I514" s="1020"/>
      <c r="J514" s="629">
        <v>5.5958474874391144E-2</v>
      </c>
      <c r="K514" s="577"/>
      <c r="L514" s="577"/>
      <c r="M514" s="1020" t="s">
        <v>283</v>
      </c>
      <c r="N514" s="1020"/>
      <c r="O514" s="630">
        <v>0.1029030898095576</v>
      </c>
      <c r="P514" s="577"/>
      <c r="Q514" s="577"/>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A514" s="343"/>
      <c r="BB514" s="394"/>
      <c r="BC514" s="343"/>
      <c r="BD514" s="343"/>
      <c r="BE514" s="343"/>
      <c r="BF514" s="343"/>
      <c r="BG514" s="343"/>
      <c r="BH514" s="343"/>
      <c r="BI514" s="343"/>
      <c r="BJ514" s="343"/>
      <c r="BK514" s="343"/>
      <c r="BL514" s="343"/>
      <c r="BM514" s="343"/>
      <c r="BN514" s="343"/>
      <c r="BO514" s="343"/>
      <c r="BP514" s="343"/>
      <c r="BQ514" s="343"/>
      <c r="BR514" s="343"/>
      <c r="BS514" s="343"/>
      <c r="BT514" s="343"/>
      <c r="BU514" s="343"/>
      <c r="BV514" s="343"/>
      <c r="BW514" s="343"/>
      <c r="BX514" s="343"/>
      <c r="BY514" s="343"/>
      <c r="BZ514" s="344"/>
      <c r="CA514" s="344"/>
      <c r="CB514" s="344"/>
      <c r="CC514" s="344"/>
      <c r="CD514" s="344"/>
      <c r="CE514" s="344"/>
      <c r="CF514" s="344"/>
      <c r="CG514" s="344"/>
      <c r="CH514" s="344"/>
      <c r="CI514" s="344"/>
      <c r="CJ514" s="344"/>
      <c r="CK514" s="344"/>
      <c r="CL514" s="344"/>
      <c r="CM514" s="344"/>
      <c r="CN514" s="344"/>
      <c r="CO514" s="344"/>
      <c r="CP514" s="344"/>
      <c r="CQ514" s="344"/>
      <c r="CR514" s="344"/>
      <c r="CS514" s="344"/>
      <c r="CT514" s="344"/>
      <c r="CU514" s="344"/>
      <c r="CV514" s="344"/>
      <c r="CW514" s="344"/>
      <c r="CX514" s="344"/>
      <c r="CY514" s="344"/>
      <c r="CZ514" s="344"/>
    </row>
    <row r="515" s="348" customFormat="true" ht="25.15" customHeight="true" x14ac:dyDescent="0.2">
      <c r="C515" s="1028" t="s">
        <v>284</v>
      </c>
      <c r="D515" s="1020"/>
      <c r="E515" s="628">
        <v>7.9929700618332253E-2</v>
      </c>
      <c r="F515" s="577"/>
      <c r="G515" s="577"/>
      <c r="H515" s="1020" t="s">
        <v>275</v>
      </c>
      <c r="I515" s="1020"/>
      <c r="J515" s="629">
        <v>0.10926709107528269</v>
      </c>
      <c r="K515" s="577"/>
      <c r="L515" s="577"/>
      <c r="M515" s="1020" t="s">
        <v>284</v>
      </c>
      <c r="N515" s="1020"/>
      <c r="O515" s="630">
        <v>6.4595404888382973E-2</v>
      </c>
      <c r="P515" s="577"/>
      <c r="Q515" s="577"/>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A515" s="343"/>
      <c r="BB515" s="394"/>
      <c r="BC515" s="343"/>
      <c r="BD515" s="343"/>
      <c r="BE515" s="343"/>
      <c r="BF515" s="343"/>
      <c r="BG515" s="343"/>
      <c r="BH515" s="343"/>
      <c r="BI515" s="343"/>
      <c r="BJ515" s="343"/>
      <c r="BK515" s="343"/>
      <c r="BL515" s="343"/>
      <c r="BM515" s="343"/>
      <c r="BN515" s="343"/>
      <c r="BO515" s="343"/>
      <c r="BP515" s="343"/>
      <c r="BQ515" s="343"/>
      <c r="BR515" s="343"/>
      <c r="BS515" s="343"/>
      <c r="BT515" s="343"/>
      <c r="BU515" s="343"/>
      <c r="BV515" s="343"/>
      <c r="BW515" s="343"/>
      <c r="BX515" s="343"/>
      <c r="BY515" s="343"/>
      <c r="BZ515" s="344"/>
      <c r="CA515" s="344"/>
      <c r="CB515" s="344"/>
      <c r="CC515" s="344"/>
      <c r="CD515" s="344"/>
      <c r="CE515" s="344"/>
      <c r="CF515" s="344"/>
      <c r="CG515" s="344"/>
      <c r="CH515" s="344"/>
      <c r="CI515" s="344"/>
      <c r="CJ515" s="344"/>
      <c r="CK515" s="344"/>
      <c r="CL515" s="344"/>
      <c r="CM515" s="344"/>
      <c r="CN515" s="344"/>
      <c r="CO515" s="344"/>
      <c r="CP515" s="344"/>
      <c r="CQ515" s="344"/>
      <c r="CR515" s="344"/>
      <c r="CS515" s="344"/>
      <c r="CT515" s="344"/>
      <c r="CU515" s="344"/>
      <c r="CV515" s="344"/>
      <c r="CW515" s="344"/>
      <c r="CX515" s="344"/>
      <c r="CY515" s="344"/>
      <c r="CZ515" s="344"/>
    </row>
    <row r="516" s="348" customFormat="true" ht="25.15" customHeight="true" x14ac:dyDescent="0.2">
      <c r="C516" s="1028" t="s">
        <v>281</v>
      </c>
      <c r="D516" s="1020"/>
      <c r="E516" s="628">
        <v>7.9785117507684022E-2</v>
      </c>
      <c r="F516" s="577"/>
      <c r="G516" s="577"/>
      <c r="H516" s="1020" t="s">
        <v>298</v>
      </c>
      <c r="I516" s="1020"/>
      <c r="J516" s="629">
        <v>7.1091506768953094E-2</v>
      </c>
      <c r="K516" s="577"/>
      <c r="L516" s="577"/>
      <c r="M516" s="1020" t="s">
        <v>281</v>
      </c>
      <c r="N516" s="1020"/>
      <c r="O516" s="630">
        <v>6.4942456393256909E-2</v>
      </c>
      <c r="P516" s="577"/>
      <c r="Q516" s="577"/>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A516" s="343"/>
      <c r="BB516" s="394"/>
      <c r="BC516" s="343"/>
      <c r="BD516" s="343"/>
      <c r="BE516" s="343"/>
      <c r="BF516" s="343"/>
      <c r="BG516" s="343"/>
      <c r="BH516" s="343"/>
      <c r="BI516" s="343"/>
      <c r="BJ516" s="343"/>
      <c r="BK516" s="343"/>
      <c r="BL516" s="343"/>
      <c r="BM516" s="343"/>
      <c r="BN516" s="343"/>
      <c r="BO516" s="343"/>
      <c r="BP516" s="343"/>
      <c r="BQ516" s="343"/>
      <c r="BR516" s="343"/>
      <c r="BS516" s="343"/>
      <c r="BT516" s="343"/>
      <c r="BU516" s="343"/>
      <c r="BV516" s="343"/>
      <c r="BW516" s="343"/>
      <c r="BX516" s="343"/>
      <c r="BY516" s="343"/>
      <c r="BZ516" s="344"/>
      <c r="CA516" s="344"/>
      <c r="CB516" s="344"/>
      <c r="CC516" s="344"/>
      <c r="CD516" s="344"/>
      <c r="CE516" s="344"/>
      <c r="CF516" s="344"/>
      <c r="CG516" s="344"/>
      <c r="CH516" s="344"/>
      <c r="CI516" s="344"/>
      <c r="CJ516" s="344"/>
      <c r="CK516" s="344"/>
      <c r="CL516" s="344"/>
      <c r="CM516" s="344"/>
      <c r="CN516" s="344"/>
      <c r="CO516" s="344"/>
      <c r="CP516" s="344"/>
      <c r="CQ516" s="344"/>
      <c r="CR516" s="344"/>
      <c r="CS516" s="344"/>
      <c r="CT516" s="344"/>
      <c r="CU516" s="344"/>
      <c r="CV516" s="344"/>
      <c r="CW516" s="344"/>
      <c r="CX516" s="344"/>
      <c r="CY516" s="344"/>
      <c r="CZ516" s="344"/>
    </row>
    <row r="517" s="348" customFormat="true" ht="25.15" customHeight="true" x14ac:dyDescent="0.2">
      <c r="C517" s="1028" t="s">
        <v>289</v>
      </c>
      <c r="D517" s="1020"/>
      <c r="E517" s="628">
        <v>6.4426540255322781E-2</v>
      </c>
      <c r="F517" s="577"/>
      <c r="G517" s="577"/>
      <c r="H517" s="1020" t="s">
        <v>305</v>
      </c>
      <c r="I517" s="1020"/>
      <c r="J517" s="629">
        <v>2.8288438885387488E-2</v>
      </c>
      <c r="K517" s="577"/>
      <c r="L517" s="577"/>
      <c r="M517" s="1020" t="s">
        <v>289</v>
      </c>
      <c r="N517" s="1020"/>
      <c r="O517" s="630">
        <v>3.6187027911790681E-2</v>
      </c>
      <c r="P517" s="577"/>
      <c r="Q517" s="577"/>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A517" s="343"/>
      <c r="BB517" s="394"/>
      <c r="BC517" s="343"/>
      <c r="BD517" s="343"/>
      <c r="BE517" s="343"/>
      <c r="BF517" s="343"/>
      <c r="BG517" s="343"/>
      <c r="BH517" s="343"/>
      <c r="BI517" s="343"/>
      <c r="BJ517" s="343"/>
      <c r="BK517" s="343"/>
      <c r="BL517" s="343"/>
      <c r="BM517" s="343"/>
      <c r="BN517" s="343"/>
      <c r="BO517" s="343"/>
      <c r="BP517" s="343"/>
      <c r="BQ517" s="343"/>
      <c r="BR517" s="343"/>
      <c r="BS517" s="343"/>
      <c r="BT517" s="343"/>
      <c r="BU517" s="343"/>
      <c r="BV517" s="343"/>
      <c r="BW517" s="343"/>
      <c r="BX517" s="343"/>
      <c r="BY517" s="343"/>
      <c r="BZ517" s="344"/>
      <c r="CA517" s="344"/>
      <c r="CB517" s="344"/>
      <c r="CC517" s="344"/>
      <c r="CD517" s="344"/>
      <c r="CE517" s="344"/>
      <c r="CF517" s="344"/>
      <c r="CG517" s="344"/>
      <c r="CH517" s="344"/>
      <c r="CI517" s="344"/>
      <c r="CJ517" s="344"/>
      <c r="CK517" s="344"/>
      <c r="CL517" s="344"/>
      <c r="CM517" s="344"/>
      <c r="CN517" s="344"/>
      <c r="CO517" s="344"/>
      <c r="CP517" s="344"/>
      <c r="CQ517" s="344"/>
      <c r="CR517" s="344"/>
      <c r="CS517" s="344"/>
      <c r="CT517" s="344"/>
      <c r="CU517" s="344"/>
      <c r="CV517" s="344"/>
      <c r="CW517" s="344"/>
      <c r="CX517" s="344"/>
      <c r="CY517" s="344"/>
      <c r="CZ517" s="344"/>
    </row>
    <row r="518" s="348" customFormat="true" ht="25.15" customHeight="true" x14ac:dyDescent="0.2">
      <c r="C518" s="1028" t="s">
        <v>292</v>
      </c>
      <c r="D518" s="1020"/>
      <c r="E518" s="628">
        <v>5.9345788167707081E-2</v>
      </c>
      <c r="F518" s="577"/>
      <c r="G518" s="577"/>
      <c r="H518" s="1020" t="s">
        <v>276</v>
      </c>
      <c r="I518" s="1020"/>
      <c r="J518" s="629">
        <v>0.11818236165064733</v>
      </c>
      <c r="K518" s="577"/>
      <c r="L518" s="577"/>
      <c r="M518" s="1020" t="s">
        <v>292</v>
      </c>
      <c r="N518" s="1020"/>
      <c r="O518" s="630">
        <v>9.7736016938116524E-2</v>
      </c>
      <c r="P518" s="577"/>
      <c r="Q518" s="577"/>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A518" s="343"/>
      <c r="BB518" s="394"/>
      <c r="BC518" s="343"/>
      <c r="BD518" s="343"/>
      <c r="BE518" s="343"/>
      <c r="BF518" s="343"/>
      <c r="BG518" s="343"/>
      <c r="BH518" s="343"/>
      <c r="BI518" s="343"/>
      <c r="BJ518" s="343"/>
      <c r="BK518" s="343"/>
      <c r="BL518" s="343"/>
      <c r="BM518" s="343"/>
      <c r="BN518" s="343"/>
      <c r="BO518" s="343"/>
      <c r="BP518" s="343"/>
      <c r="BQ518" s="343"/>
      <c r="BR518" s="343"/>
      <c r="BS518" s="343"/>
      <c r="BT518" s="343"/>
      <c r="BU518" s="343"/>
      <c r="BV518" s="343"/>
      <c r="BW518" s="343"/>
      <c r="BX518" s="343"/>
      <c r="BY518" s="343"/>
      <c r="BZ518" s="344"/>
      <c r="CA518" s="344"/>
      <c r="CB518" s="344"/>
      <c r="CC518" s="344"/>
      <c r="CD518" s="344"/>
      <c r="CE518" s="344"/>
      <c r="CF518" s="344"/>
      <c r="CG518" s="344"/>
      <c r="CH518" s="344"/>
      <c r="CI518" s="344"/>
      <c r="CJ518" s="344"/>
      <c r="CK518" s="344"/>
      <c r="CL518" s="344"/>
      <c r="CM518" s="344"/>
      <c r="CN518" s="344"/>
      <c r="CO518" s="344"/>
      <c r="CP518" s="344"/>
      <c r="CQ518" s="344"/>
      <c r="CR518" s="344"/>
      <c r="CS518" s="344"/>
      <c r="CT518" s="344"/>
      <c r="CU518" s="344"/>
      <c r="CV518" s="344"/>
      <c r="CW518" s="344"/>
      <c r="CX518" s="344"/>
      <c r="CY518" s="344"/>
      <c r="CZ518" s="344"/>
    </row>
    <row r="519" s="348" customFormat="true" ht="25.15" customHeight="true" x14ac:dyDescent="0.2">
      <c r="C519" s="1028" t="s">
        <v>275</v>
      </c>
      <c r="D519" s="1020"/>
      <c r="E519" s="628">
        <v>0.10024153341476337</v>
      </c>
      <c r="F519" s="577"/>
      <c r="G519" s="577"/>
      <c r="H519" s="1020" t="s">
        <v>288</v>
      </c>
      <c r="I519" s="1020"/>
      <c r="J519" s="629">
        <v>-4.6259144241132817E-2</v>
      </c>
      <c r="K519" s="577"/>
      <c r="L519" s="577"/>
      <c r="M519" s="1020" t="s">
        <v>275</v>
      </c>
      <c r="N519" s="1020"/>
      <c r="O519" s="630">
        <v>9.9363986070316587E-2</v>
      </c>
      <c r="P519" s="577"/>
      <c r="Q519" s="577"/>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A519" s="343"/>
      <c r="BB519" s="394"/>
      <c r="BC519" s="343"/>
      <c r="BD519" s="343"/>
      <c r="BE519" s="343"/>
      <c r="BF519" s="343"/>
      <c r="BG519" s="343"/>
      <c r="BH519" s="343"/>
      <c r="BI519" s="343"/>
      <c r="BJ519" s="343"/>
      <c r="BK519" s="343"/>
      <c r="BL519" s="343"/>
      <c r="BM519" s="343"/>
      <c r="BN519" s="343"/>
      <c r="BO519" s="343"/>
      <c r="BP519" s="343"/>
      <c r="BQ519" s="343"/>
      <c r="BR519" s="343"/>
      <c r="BS519" s="343"/>
      <c r="BT519" s="343"/>
      <c r="BU519" s="343"/>
      <c r="BV519" s="343"/>
      <c r="BW519" s="343"/>
      <c r="BX519" s="343"/>
      <c r="BY519" s="343"/>
      <c r="BZ519" s="344"/>
      <c r="CA519" s="344"/>
      <c r="CB519" s="344"/>
      <c r="CC519" s="344"/>
      <c r="CD519" s="344"/>
      <c r="CE519" s="344"/>
      <c r="CF519" s="344"/>
      <c r="CG519" s="344"/>
      <c r="CH519" s="344"/>
      <c r="CI519" s="344"/>
      <c r="CJ519" s="344"/>
      <c r="CK519" s="344"/>
      <c r="CL519" s="344"/>
      <c r="CM519" s="344"/>
      <c r="CN519" s="344"/>
      <c r="CO519" s="344"/>
      <c r="CP519" s="344"/>
      <c r="CQ519" s="344"/>
      <c r="CR519" s="344"/>
      <c r="CS519" s="344"/>
      <c r="CT519" s="344"/>
      <c r="CU519" s="344"/>
      <c r="CV519" s="344"/>
      <c r="CW519" s="344"/>
      <c r="CX519" s="344"/>
      <c r="CY519" s="344"/>
      <c r="CZ519" s="344"/>
    </row>
    <row r="520" s="348" customFormat="true" ht="25.15" customHeight="true" x14ac:dyDescent="0.2">
      <c r="C520" s="1028" t="s">
        <v>298</v>
      </c>
      <c r="D520" s="1020"/>
      <c r="E520" s="628">
        <v>4.5755747289963074E-2</v>
      </c>
      <c r="F520" s="577"/>
      <c r="G520" s="577"/>
      <c r="H520" s="1020" t="s">
        <v>285</v>
      </c>
      <c r="I520" s="1020"/>
      <c r="J520" s="629">
        <v>5.1756574514914958E-2</v>
      </c>
      <c r="K520" s="577"/>
      <c r="L520" s="577"/>
      <c r="M520" s="1020" t="s">
        <v>298</v>
      </c>
      <c r="N520" s="1020"/>
      <c r="O520" s="630">
        <v>2.7434641052390997E-2</v>
      </c>
      <c r="P520" s="577"/>
      <c r="Q520" s="577"/>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A520" s="343"/>
      <c r="BB520" s="394"/>
      <c r="BC520" s="343"/>
      <c r="BD520" s="343"/>
      <c r="BE520" s="343"/>
      <c r="BF520" s="343"/>
      <c r="BG520" s="343"/>
      <c r="BH520" s="343"/>
      <c r="BI520" s="343"/>
      <c r="BJ520" s="343"/>
      <c r="BK520" s="343"/>
      <c r="BL520" s="343"/>
      <c r="BM520" s="343"/>
      <c r="BN520" s="343"/>
      <c r="BO520" s="343"/>
      <c r="BP520" s="343"/>
      <c r="BQ520" s="343"/>
      <c r="BR520" s="343"/>
      <c r="BS520" s="343"/>
      <c r="BT520" s="343"/>
      <c r="BU520" s="343"/>
      <c r="BV520" s="343"/>
      <c r="BW520" s="343"/>
      <c r="BX520" s="343"/>
      <c r="BY520" s="343"/>
      <c r="BZ520" s="344"/>
      <c r="CA520" s="344"/>
      <c r="CB520" s="344"/>
      <c r="CC520" s="344"/>
      <c r="CD520" s="344"/>
      <c r="CE520" s="344"/>
      <c r="CF520" s="344"/>
      <c r="CG520" s="344"/>
      <c r="CH520" s="344"/>
      <c r="CI520" s="344"/>
      <c r="CJ520" s="344"/>
      <c r="CK520" s="344"/>
      <c r="CL520" s="344"/>
      <c r="CM520" s="344"/>
      <c r="CN520" s="344"/>
      <c r="CO520" s="344"/>
      <c r="CP520" s="344"/>
      <c r="CQ520" s="344"/>
      <c r="CR520" s="344"/>
      <c r="CS520" s="344"/>
      <c r="CT520" s="344"/>
      <c r="CU520" s="344"/>
      <c r="CV520" s="344"/>
      <c r="CW520" s="344"/>
      <c r="CX520" s="344"/>
      <c r="CY520" s="344"/>
      <c r="CZ520" s="344"/>
    </row>
    <row r="521" s="348" customFormat="true" ht="25.15" customHeight="true" x14ac:dyDescent="0.2">
      <c r="C521" s="1028" t="s">
        <v>305</v>
      </c>
      <c r="D521" s="1020"/>
      <c r="E521" s="628">
        <v>2.930897280163481E-2</v>
      </c>
      <c r="F521" s="577"/>
      <c r="G521" s="577"/>
      <c r="H521" s="1020" t="s">
        <v>291</v>
      </c>
      <c r="I521" s="1020"/>
      <c r="J521" s="629">
        <v>8.6104170269296454E-2</v>
      </c>
      <c r="K521" s="577"/>
      <c r="L521" s="577"/>
      <c r="M521" s="1020" t="s">
        <v>305</v>
      </c>
      <c r="N521" s="1020"/>
      <c r="O521" s="630">
        <v>4.0292739864843559E-2</v>
      </c>
      <c r="P521" s="577"/>
      <c r="Q521" s="577"/>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A521" s="343"/>
      <c r="BB521" s="394"/>
      <c r="BC521" s="343"/>
      <c r="BD521" s="343"/>
      <c r="BE521" s="343"/>
      <c r="BF521" s="343"/>
      <c r="BG521" s="343"/>
      <c r="BH521" s="343"/>
      <c r="BI521" s="343"/>
      <c r="BJ521" s="343"/>
      <c r="BK521" s="343"/>
      <c r="BL521" s="343"/>
      <c r="BM521" s="343"/>
      <c r="BN521" s="343"/>
      <c r="BO521" s="343"/>
      <c r="BP521" s="343"/>
      <c r="BQ521" s="343"/>
      <c r="BR521" s="343"/>
      <c r="BS521" s="343"/>
      <c r="BT521" s="343"/>
      <c r="BU521" s="343"/>
      <c r="BV521" s="343"/>
      <c r="BW521" s="343"/>
      <c r="BX521" s="343"/>
      <c r="BY521" s="343"/>
      <c r="BZ521" s="344"/>
      <c r="CA521" s="344"/>
      <c r="CB521" s="344"/>
      <c r="CC521" s="344"/>
      <c r="CD521" s="344"/>
      <c r="CE521" s="344"/>
      <c r="CF521" s="344"/>
      <c r="CG521" s="344"/>
      <c r="CH521" s="344"/>
      <c r="CI521" s="344"/>
      <c r="CJ521" s="344"/>
      <c r="CK521" s="344"/>
      <c r="CL521" s="344"/>
      <c r="CM521" s="344"/>
      <c r="CN521" s="344"/>
      <c r="CO521" s="344"/>
      <c r="CP521" s="344"/>
      <c r="CQ521" s="344"/>
      <c r="CR521" s="344"/>
      <c r="CS521" s="344"/>
      <c r="CT521" s="344"/>
      <c r="CU521" s="344"/>
      <c r="CV521" s="344"/>
      <c r="CW521" s="344"/>
      <c r="CX521" s="344"/>
      <c r="CY521" s="344"/>
      <c r="CZ521" s="344"/>
    </row>
    <row r="522" s="348" customFormat="true" ht="25.15" customHeight="true" x14ac:dyDescent="0.2">
      <c r="C522" s="1028" t="s">
        <v>276</v>
      </c>
      <c r="D522" s="1020"/>
      <c r="E522" s="628">
        <v>8.749293461087089E-2</v>
      </c>
      <c r="F522" s="577"/>
      <c r="G522" s="577"/>
      <c r="H522" s="1020" t="s">
        <v>299</v>
      </c>
      <c r="I522" s="1020"/>
      <c r="J522" s="629">
        <v>6.1196227383996417E-2</v>
      </c>
      <c r="K522" s="577"/>
      <c r="L522" s="577"/>
      <c r="M522" s="1020" t="s">
        <v>276</v>
      </c>
      <c r="N522" s="1020"/>
      <c r="O522" s="630">
        <v>5.9726433216668408E-2</v>
      </c>
      <c r="P522" s="577"/>
      <c r="Q522" s="577"/>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A522" s="343"/>
      <c r="BB522" s="394"/>
      <c r="BC522" s="343"/>
      <c r="BD522" s="343"/>
      <c r="BE522" s="343"/>
      <c r="BF522" s="343"/>
      <c r="BG522" s="343"/>
      <c r="BH522" s="343"/>
      <c r="BI522" s="343"/>
      <c r="BJ522" s="343"/>
      <c r="BK522" s="343"/>
      <c r="BL522" s="343"/>
      <c r="BM522" s="343"/>
      <c r="BN522" s="343"/>
      <c r="BO522" s="343"/>
      <c r="BP522" s="343"/>
      <c r="BQ522" s="343"/>
      <c r="BR522" s="343"/>
      <c r="BS522" s="343"/>
      <c r="BT522" s="343"/>
      <c r="BU522" s="343"/>
      <c r="BV522" s="343"/>
      <c r="BW522" s="343"/>
      <c r="BX522" s="343"/>
      <c r="BY522" s="343"/>
      <c r="BZ522" s="344"/>
      <c r="CA522" s="344"/>
      <c r="CB522" s="344"/>
      <c r="CC522" s="344"/>
      <c r="CD522" s="344"/>
      <c r="CE522" s="344"/>
      <c r="CF522" s="344"/>
      <c r="CG522" s="344"/>
      <c r="CH522" s="344"/>
      <c r="CI522" s="344"/>
      <c r="CJ522" s="344"/>
      <c r="CK522" s="344"/>
      <c r="CL522" s="344"/>
      <c r="CM522" s="344"/>
      <c r="CN522" s="344"/>
      <c r="CO522" s="344"/>
      <c r="CP522" s="344"/>
      <c r="CQ522" s="344"/>
      <c r="CR522" s="344"/>
      <c r="CS522" s="344"/>
      <c r="CT522" s="344"/>
      <c r="CU522" s="344"/>
      <c r="CV522" s="344"/>
      <c r="CW522" s="344"/>
      <c r="CX522" s="344"/>
      <c r="CY522" s="344"/>
      <c r="CZ522" s="344"/>
    </row>
    <row r="523" s="348" customFormat="true" ht="25.15" customHeight="true" x14ac:dyDescent="0.2">
      <c r="C523" s="1028" t="s">
        <v>288</v>
      </c>
      <c r="D523" s="1020"/>
      <c r="E523" s="628">
        <v>1.9621036018733981E-2</v>
      </c>
      <c r="F523" s="577"/>
      <c r="G523" s="577"/>
      <c r="H523" s="1020" t="s">
        <v>290</v>
      </c>
      <c r="I523" s="1020"/>
      <c r="J523" s="629">
        <v>9.1206372234351338E-2</v>
      </c>
      <c r="K523" s="577"/>
      <c r="L523" s="577"/>
      <c r="M523" s="1020" t="s">
        <v>288</v>
      </c>
      <c r="N523" s="1020"/>
      <c r="O523" s="630">
        <v>0.10641431938370156</v>
      </c>
      <c r="P523" s="577"/>
      <c r="Q523" s="577"/>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A523" s="343"/>
      <c r="BB523" s="394"/>
      <c r="BC523" s="343"/>
      <c r="BD523" s="343"/>
      <c r="BE523" s="343"/>
      <c r="BF523" s="343"/>
      <c r="BG523" s="343"/>
      <c r="BH523" s="343"/>
      <c r="BI523" s="343"/>
      <c r="BJ523" s="343"/>
      <c r="BK523" s="343"/>
      <c r="BL523" s="343"/>
      <c r="BM523" s="343"/>
      <c r="BN523" s="343"/>
      <c r="BO523" s="343"/>
      <c r="BP523" s="343"/>
      <c r="BQ523" s="343"/>
      <c r="BR523" s="343"/>
      <c r="BS523" s="343"/>
      <c r="BT523" s="343"/>
      <c r="BU523" s="343"/>
      <c r="BV523" s="343"/>
      <c r="BW523" s="343"/>
      <c r="BX523" s="343"/>
      <c r="BY523" s="343"/>
      <c r="BZ523" s="344"/>
      <c r="CA523" s="344"/>
      <c r="CB523" s="344"/>
      <c r="CC523" s="344"/>
      <c r="CD523" s="344"/>
      <c r="CE523" s="344"/>
      <c r="CF523" s="344"/>
      <c r="CG523" s="344"/>
      <c r="CH523" s="344"/>
      <c r="CI523" s="344"/>
      <c r="CJ523" s="344"/>
      <c r="CK523" s="344"/>
      <c r="CL523" s="344"/>
      <c r="CM523" s="344"/>
      <c r="CN523" s="344"/>
      <c r="CO523" s="344"/>
      <c r="CP523" s="344"/>
      <c r="CQ523" s="344"/>
      <c r="CR523" s="344"/>
      <c r="CS523" s="344"/>
      <c r="CT523" s="344"/>
      <c r="CU523" s="344"/>
      <c r="CV523" s="344"/>
      <c r="CW523" s="344"/>
      <c r="CX523" s="344"/>
      <c r="CY523" s="344"/>
      <c r="CZ523" s="344"/>
    </row>
    <row r="524" s="348" customFormat="true" ht="25.15" customHeight="true" x14ac:dyDescent="0.2">
      <c r="C524" s="1028" t="s">
        <v>285</v>
      </c>
      <c r="D524" s="1020"/>
      <c r="E524" s="628">
        <v>6.8558457090224442E-2</v>
      </c>
      <c r="F524" s="577"/>
      <c r="G524" s="577"/>
      <c r="H524" s="1020" t="s">
        <v>308</v>
      </c>
      <c r="I524" s="1020"/>
      <c r="J524" s="629">
        <v>1.4871339716099237E-3</v>
      </c>
      <c r="K524" s="577"/>
      <c r="L524" s="577"/>
      <c r="M524" s="1020" t="s">
        <v>285</v>
      </c>
      <c r="N524" s="1020"/>
      <c r="O524" s="630">
        <v>0.10814772138850424</v>
      </c>
      <c r="P524" s="577"/>
      <c r="Q524" s="577"/>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A524" s="343"/>
      <c r="BB524" s="394"/>
      <c r="BC524" s="343"/>
      <c r="BD524" s="343"/>
      <c r="BE524" s="343"/>
      <c r="BF524" s="343"/>
      <c r="BG524" s="343"/>
      <c r="BH524" s="343"/>
      <c r="BI524" s="343"/>
      <c r="BJ524" s="343"/>
      <c r="BK524" s="343"/>
      <c r="BL524" s="343"/>
      <c r="BM524" s="343"/>
      <c r="BN524" s="343"/>
      <c r="BO524" s="343"/>
      <c r="BP524" s="343"/>
      <c r="BQ524" s="343"/>
      <c r="BR524" s="343"/>
      <c r="BS524" s="343"/>
      <c r="BT524" s="343"/>
      <c r="BU524" s="343"/>
      <c r="BV524" s="343"/>
      <c r="BW524" s="343"/>
      <c r="BX524" s="343"/>
      <c r="BY524" s="343"/>
      <c r="BZ524" s="344"/>
      <c r="CA524" s="344"/>
      <c r="CB524" s="344"/>
      <c r="CC524" s="344"/>
      <c r="CD524" s="344"/>
      <c r="CE524" s="344"/>
      <c r="CF524" s="344"/>
      <c r="CG524" s="344"/>
      <c r="CH524" s="344"/>
      <c r="CI524" s="344"/>
      <c r="CJ524" s="344"/>
      <c r="CK524" s="344"/>
      <c r="CL524" s="344"/>
      <c r="CM524" s="344"/>
      <c r="CN524" s="344"/>
      <c r="CO524" s="344"/>
      <c r="CP524" s="344"/>
      <c r="CQ524" s="344"/>
      <c r="CR524" s="344"/>
      <c r="CS524" s="344"/>
      <c r="CT524" s="344"/>
      <c r="CU524" s="344"/>
      <c r="CV524" s="344"/>
      <c r="CW524" s="344"/>
      <c r="CX524" s="344"/>
      <c r="CY524" s="344"/>
      <c r="CZ524" s="344"/>
    </row>
    <row r="525" s="348" customFormat="true" ht="25.15" customHeight="true" x14ac:dyDescent="0.2">
      <c r="C525" s="1028" t="s">
        <v>291</v>
      </c>
      <c r="D525" s="1020"/>
      <c r="E525" s="628">
        <v>5.4571704204933638E-2</v>
      </c>
      <c r="F525" s="577"/>
      <c r="G525" s="577"/>
      <c r="H525" s="1020" t="s">
        <v>296</v>
      </c>
      <c r="I525" s="1020"/>
      <c r="J525" s="629">
        <v>-5.652071449627525E-2</v>
      </c>
      <c r="K525" s="577"/>
      <c r="L525" s="577"/>
      <c r="M525" s="1020" t="s">
        <v>291</v>
      </c>
      <c r="N525" s="1020"/>
      <c r="O525" s="630">
        <v>2.8674437805893668E-2</v>
      </c>
      <c r="P525" s="577"/>
      <c r="Q525" s="577"/>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A525" s="343"/>
      <c r="BB525" s="394"/>
      <c r="BC525" s="343"/>
      <c r="BD525" s="343"/>
      <c r="BE525" s="343"/>
      <c r="BF525" s="343"/>
      <c r="BG525" s="343"/>
      <c r="BH525" s="343"/>
      <c r="BI525" s="343"/>
      <c r="BJ525" s="343"/>
      <c r="BK525" s="343"/>
      <c r="BL525" s="343"/>
      <c r="BM525" s="343"/>
      <c r="BN525" s="343"/>
      <c r="BO525" s="343"/>
      <c r="BP525" s="343"/>
      <c r="BQ525" s="343"/>
      <c r="BR525" s="343"/>
      <c r="BS525" s="343"/>
      <c r="BT525" s="343"/>
      <c r="BU525" s="343"/>
      <c r="BV525" s="343"/>
      <c r="BW525" s="343"/>
      <c r="BX525" s="343"/>
      <c r="BY525" s="343"/>
      <c r="BZ525" s="344"/>
      <c r="CA525" s="344"/>
      <c r="CB525" s="344"/>
      <c r="CC525" s="344"/>
      <c r="CD525" s="344"/>
      <c r="CE525" s="344"/>
      <c r="CF525" s="344"/>
      <c r="CG525" s="344"/>
      <c r="CH525" s="344"/>
      <c r="CI525" s="344"/>
      <c r="CJ525" s="344"/>
      <c r="CK525" s="344"/>
      <c r="CL525" s="344"/>
      <c r="CM525" s="344"/>
      <c r="CN525" s="344"/>
      <c r="CO525" s="344"/>
      <c r="CP525" s="344"/>
      <c r="CQ525" s="344"/>
      <c r="CR525" s="344"/>
      <c r="CS525" s="344"/>
      <c r="CT525" s="344"/>
      <c r="CU525" s="344"/>
      <c r="CV525" s="344"/>
      <c r="CW525" s="344"/>
      <c r="CX525" s="344"/>
      <c r="CY525" s="344"/>
      <c r="CZ525" s="344"/>
    </row>
    <row r="526" s="348" customFormat="true" ht="25.15" customHeight="true" x14ac:dyDescent="0.2">
      <c r="C526" s="1028" t="s">
        <v>299</v>
      </c>
      <c r="D526" s="1020"/>
      <c r="E526" s="628">
        <v>3.7418357750188772E-2</v>
      </c>
      <c r="F526" s="577"/>
      <c r="G526" s="577"/>
      <c r="H526" s="1020" t="s">
        <v>301</v>
      </c>
      <c r="I526" s="1020"/>
      <c r="J526" s="629">
        <v>-5.8816028610271007E-2</v>
      </c>
      <c r="K526" s="577"/>
      <c r="L526" s="577"/>
      <c r="M526" s="1020" t="s">
        <v>299</v>
      </c>
      <c r="N526" s="1020"/>
      <c r="O526" s="630">
        <v>1.6319683402255293E-2</v>
      </c>
      <c r="P526" s="577"/>
      <c r="Q526" s="577"/>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A526" s="343"/>
      <c r="BB526" s="394"/>
      <c r="BC526" s="343"/>
      <c r="BD526" s="343"/>
      <c r="BE526" s="343"/>
      <c r="BF526" s="343"/>
      <c r="BG526" s="343"/>
      <c r="BH526" s="343"/>
      <c r="BI526" s="343"/>
      <c r="BJ526" s="343"/>
      <c r="BK526" s="343"/>
      <c r="BL526" s="343"/>
      <c r="BM526" s="343"/>
      <c r="BN526" s="343"/>
      <c r="BO526" s="343"/>
      <c r="BP526" s="343"/>
      <c r="BQ526" s="343"/>
      <c r="BR526" s="343"/>
      <c r="BS526" s="343"/>
      <c r="BT526" s="343"/>
      <c r="BU526" s="343"/>
      <c r="BV526" s="343"/>
      <c r="BW526" s="343"/>
      <c r="BX526" s="343"/>
      <c r="BY526" s="343"/>
      <c r="BZ526" s="344"/>
      <c r="CA526" s="344"/>
      <c r="CB526" s="344"/>
      <c r="CC526" s="344"/>
      <c r="CD526" s="344"/>
      <c r="CE526" s="344"/>
      <c r="CF526" s="344"/>
      <c r="CG526" s="344"/>
      <c r="CH526" s="344"/>
      <c r="CI526" s="344"/>
      <c r="CJ526" s="344"/>
      <c r="CK526" s="344"/>
      <c r="CL526" s="344"/>
      <c r="CM526" s="344"/>
      <c r="CN526" s="344"/>
      <c r="CO526" s="344"/>
      <c r="CP526" s="344"/>
      <c r="CQ526" s="344"/>
      <c r="CR526" s="344"/>
      <c r="CS526" s="344"/>
      <c r="CT526" s="344"/>
      <c r="CU526" s="344"/>
      <c r="CV526" s="344"/>
      <c r="CW526" s="344"/>
      <c r="CX526" s="344"/>
      <c r="CY526" s="344"/>
      <c r="CZ526" s="344"/>
    </row>
    <row r="527" s="348" customFormat="true" ht="25.15" customHeight="true" x14ac:dyDescent="0.2">
      <c r="C527" s="1028" t="s">
        <v>290</v>
      </c>
      <c r="D527" s="1020"/>
      <c r="E527" s="628">
        <v>6.1757070426423505E-2</v>
      </c>
      <c r="F527" s="577"/>
      <c r="G527" s="577"/>
      <c r="H527" s="1020" t="s">
        <v>286</v>
      </c>
      <c r="I527" s="1020"/>
      <c r="J527" s="629">
        <v>-6.1179141149712228E-2</v>
      </c>
      <c r="K527" s="577"/>
      <c r="L527" s="577"/>
      <c r="M527" s="1020" t="s">
        <v>290</v>
      </c>
      <c r="N527" s="1020"/>
      <c r="O527" s="630">
        <v>5.1683575469163565E-2</v>
      </c>
      <c r="P527" s="577"/>
      <c r="Q527" s="577"/>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A527" s="343"/>
      <c r="BB527" s="394"/>
      <c r="BC527" s="343"/>
      <c r="BD527" s="343"/>
      <c r="BE527" s="343"/>
      <c r="BF527" s="343"/>
      <c r="BG527" s="343"/>
      <c r="BH527" s="343"/>
      <c r="BI527" s="343"/>
      <c r="BJ527" s="343"/>
      <c r="BK527" s="343"/>
      <c r="BL527" s="343"/>
      <c r="BM527" s="343"/>
      <c r="BN527" s="343"/>
      <c r="BO527" s="343"/>
      <c r="BP527" s="343"/>
      <c r="BQ527" s="343"/>
      <c r="BR527" s="343"/>
      <c r="BS527" s="343"/>
      <c r="BT527" s="343"/>
      <c r="BU527" s="343"/>
      <c r="BV527" s="343"/>
      <c r="BW527" s="343"/>
      <c r="BX527" s="343"/>
      <c r="BY527" s="343"/>
      <c r="BZ527" s="344"/>
      <c r="CA527" s="344"/>
      <c r="CB527" s="344"/>
      <c r="CC527" s="344"/>
      <c r="CD527" s="344"/>
      <c r="CE527" s="344"/>
      <c r="CF527" s="344"/>
      <c r="CG527" s="344"/>
      <c r="CH527" s="344"/>
      <c r="CI527" s="344"/>
      <c r="CJ527" s="344"/>
      <c r="CK527" s="344"/>
      <c r="CL527" s="344"/>
      <c r="CM527" s="344"/>
      <c r="CN527" s="344"/>
      <c r="CO527" s="344"/>
      <c r="CP527" s="344"/>
      <c r="CQ527" s="344"/>
      <c r="CR527" s="344"/>
      <c r="CS527" s="344"/>
      <c r="CT527" s="344"/>
      <c r="CU527" s="344"/>
      <c r="CV527" s="344"/>
      <c r="CW527" s="344"/>
      <c r="CX527" s="344"/>
      <c r="CY527" s="344"/>
      <c r="CZ527" s="344"/>
    </row>
    <row r="528" s="348" customFormat="true" ht="25.15" customHeight="true" x14ac:dyDescent="0.2">
      <c r="C528" s="1028" t="s">
        <v>308</v>
      </c>
      <c r="D528" s="1020"/>
      <c r="E528" s="628">
        <v>-3.0085623100504614E-2</v>
      </c>
      <c r="F528" s="577"/>
      <c r="G528" s="577"/>
      <c r="H528" s="1020" t="s">
        <v>315</v>
      </c>
      <c r="I528" s="1020"/>
      <c r="J528" s="629">
        <v>4.8927536175021463E-3</v>
      </c>
      <c r="K528" s="577"/>
      <c r="L528" s="577"/>
      <c r="M528" s="1020" t="s">
        <v>308</v>
      </c>
      <c r="N528" s="1020"/>
      <c r="O528" s="630">
        <v>2.7722804533155215E-2</v>
      </c>
      <c r="P528" s="577"/>
      <c r="Q528" s="577"/>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A528" s="343"/>
      <c r="BB528" s="394"/>
      <c r="BC528" s="343"/>
      <c r="BD528" s="343"/>
      <c r="BE528" s="343"/>
      <c r="BF528" s="343"/>
      <c r="BG528" s="343"/>
      <c r="BH528" s="343"/>
      <c r="BI528" s="343"/>
      <c r="BJ528" s="343"/>
      <c r="BK528" s="343"/>
      <c r="BL528" s="343"/>
      <c r="BM528" s="343"/>
      <c r="BN528" s="343"/>
      <c r="BO528" s="343"/>
      <c r="BP528" s="343"/>
      <c r="BQ528" s="343"/>
      <c r="BR528" s="343"/>
      <c r="BS528" s="343"/>
      <c r="BT528" s="343"/>
      <c r="BU528" s="343"/>
      <c r="BV528" s="343"/>
      <c r="BW528" s="343"/>
      <c r="BX528" s="343"/>
      <c r="BY528" s="343"/>
      <c r="BZ528" s="344"/>
      <c r="CA528" s="344"/>
      <c r="CB528" s="344"/>
      <c r="CC528" s="344"/>
      <c r="CD528" s="344"/>
      <c r="CE528" s="344"/>
      <c r="CF528" s="344"/>
      <c r="CG528" s="344"/>
      <c r="CH528" s="344"/>
      <c r="CI528" s="344"/>
      <c r="CJ528" s="344"/>
      <c r="CK528" s="344"/>
      <c r="CL528" s="344"/>
      <c r="CM528" s="344"/>
      <c r="CN528" s="344"/>
      <c r="CO528" s="344"/>
      <c r="CP528" s="344"/>
      <c r="CQ528" s="344"/>
      <c r="CR528" s="344"/>
      <c r="CS528" s="344"/>
      <c r="CT528" s="344"/>
      <c r="CU528" s="344"/>
      <c r="CV528" s="344"/>
      <c r="CW528" s="344"/>
      <c r="CX528" s="344"/>
      <c r="CY528" s="344"/>
      <c r="CZ528" s="344"/>
    </row>
    <row r="529" s="348" customFormat="true" ht="25.15" customHeight="true" x14ac:dyDescent="0.2">
      <c r="C529" s="1028" t="s">
        <v>296</v>
      </c>
      <c r="D529" s="1020"/>
      <c r="E529" s="628">
        <v>-6.8019136782611997E-2</v>
      </c>
      <c r="F529" s="577"/>
      <c r="G529" s="577"/>
      <c r="H529" s="1020" t="s">
        <v>307</v>
      </c>
      <c r="I529" s="1020"/>
      <c r="J529" s="629">
        <v>3.4361201060749982E-2</v>
      </c>
      <c r="K529" s="577"/>
      <c r="L529" s="577"/>
      <c r="M529" s="1020" t="s">
        <v>296</v>
      </c>
      <c r="N529" s="1020"/>
      <c r="O529" s="630">
        <v>-6.3564684974892587E-3</v>
      </c>
      <c r="P529" s="577"/>
      <c r="Q529" s="577"/>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A529" s="343"/>
      <c r="BB529" s="394"/>
      <c r="BC529" s="343"/>
      <c r="BD529" s="343"/>
      <c r="BE529" s="343"/>
      <c r="BF529" s="343"/>
      <c r="BG529" s="343"/>
      <c r="BH529" s="343"/>
      <c r="BI529" s="343"/>
      <c r="BJ529" s="343"/>
      <c r="BK529" s="343"/>
      <c r="BL529" s="343"/>
      <c r="BM529" s="343"/>
      <c r="BN529" s="343"/>
      <c r="BO529" s="343"/>
      <c r="BP529" s="343"/>
      <c r="BQ529" s="343"/>
      <c r="BR529" s="343"/>
      <c r="BS529" s="343"/>
      <c r="BT529" s="343"/>
      <c r="BU529" s="343"/>
      <c r="BV529" s="343"/>
      <c r="BW529" s="343"/>
      <c r="BX529" s="343"/>
      <c r="BY529" s="343"/>
      <c r="BZ529" s="344"/>
      <c r="CA529" s="344"/>
      <c r="CB529" s="344"/>
      <c r="CC529" s="344"/>
      <c r="CD529" s="344"/>
      <c r="CE529" s="344"/>
      <c r="CF529" s="344"/>
      <c r="CG529" s="344"/>
      <c r="CH529" s="344"/>
      <c r="CI529" s="344"/>
      <c r="CJ529" s="344"/>
      <c r="CK529" s="344"/>
      <c r="CL529" s="344"/>
      <c r="CM529" s="344"/>
      <c r="CN529" s="344"/>
      <c r="CO529" s="344"/>
      <c r="CP529" s="344"/>
      <c r="CQ529" s="344"/>
      <c r="CR529" s="344"/>
      <c r="CS529" s="344"/>
      <c r="CT529" s="344"/>
      <c r="CU529" s="344"/>
      <c r="CV529" s="344"/>
      <c r="CW529" s="344"/>
      <c r="CX529" s="344"/>
      <c r="CY529" s="344"/>
      <c r="CZ529" s="344"/>
    </row>
    <row r="530" s="348" customFormat="true" ht="25.15" customHeight="true" x14ac:dyDescent="0.2">
      <c r="C530" s="1028" t="s">
        <v>301</v>
      </c>
      <c r="D530" s="1020"/>
      <c r="E530" s="628">
        <v>-4.3920724552228035E-2</v>
      </c>
      <c r="F530" s="577"/>
      <c r="G530" s="577"/>
      <c r="H530" s="1020" t="s">
        <v>314</v>
      </c>
      <c r="I530" s="1020"/>
      <c r="J530" s="629">
        <v>6.9365459336860049E-3</v>
      </c>
      <c r="K530" s="577"/>
      <c r="L530" s="577"/>
      <c r="M530" s="1020" t="s">
        <v>301</v>
      </c>
      <c r="N530" s="1020"/>
      <c r="O530" s="630">
        <v>-5.0073137427771579E-2</v>
      </c>
      <c r="P530" s="577"/>
      <c r="Q530" s="577"/>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A530" s="343"/>
      <c r="BB530" s="394"/>
      <c r="BC530" s="343"/>
      <c r="BD530" s="343"/>
      <c r="BE530" s="343"/>
      <c r="BF530" s="343"/>
      <c r="BG530" s="343"/>
      <c r="BH530" s="343"/>
      <c r="BI530" s="343"/>
      <c r="BJ530" s="343"/>
      <c r="BK530" s="343"/>
      <c r="BL530" s="343"/>
      <c r="BM530" s="343"/>
      <c r="BN530" s="343"/>
      <c r="BO530" s="343"/>
      <c r="BP530" s="343"/>
      <c r="BQ530" s="343"/>
      <c r="BR530" s="343"/>
      <c r="BS530" s="343"/>
      <c r="BT530" s="343"/>
      <c r="BU530" s="343"/>
      <c r="BV530" s="343"/>
      <c r="BW530" s="343"/>
      <c r="BX530" s="343"/>
      <c r="BY530" s="343"/>
      <c r="BZ530" s="344"/>
      <c r="CA530" s="344"/>
      <c r="CB530" s="344"/>
      <c r="CC530" s="344"/>
      <c r="CD530" s="344"/>
      <c r="CE530" s="344"/>
      <c r="CF530" s="344"/>
      <c r="CG530" s="344"/>
      <c r="CH530" s="344"/>
      <c r="CI530" s="344"/>
      <c r="CJ530" s="344"/>
      <c r="CK530" s="344"/>
      <c r="CL530" s="344"/>
      <c r="CM530" s="344"/>
      <c r="CN530" s="344"/>
      <c r="CO530" s="344"/>
      <c r="CP530" s="344"/>
      <c r="CQ530" s="344"/>
      <c r="CR530" s="344"/>
      <c r="CS530" s="344"/>
      <c r="CT530" s="344"/>
      <c r="CU530" s="344"/>
      <c r="CV530" s="344"/>
      <c r="CW530" s="344"/>
      <c r="CX530" s="344"/>
      <c r="CY530" s="344"/>
      <c r="CZ530" s="344"/>
    </row>
    <row r="531" s="348" customFormat="true" ht="25.15" customHeight="true" x14ac:dyDescent="0.2">
      <c r="C531" s="1028" t="s">
        <v>286</v>
      </c>
      <c r="D531" s="1020"/>
      <c r="E531" s="628">
        <v>-7.95508271425618E-2</v>
      </c>
      <c r="F531" s="577"/>
      <c r="G531" s="577"/>
      <c r="H531" s="1020" t="s">
        <v>293</v>
      </c>
      <c r="I531" s="1020"/>
      <c r="J531" s="629">
        <v>8.4571526427325933E-2</v>
      </c>
      <c r="K531" s="577"/>
      <c r="L531" s="577"/>
      <c r="M531" s="1020" t="s">
        <v>286</v>
      </c>
      <c r="N531" s="1020"/>
      <c r="O531" s="630">
        <v>-0.10741347684866451</v>
      </c>
      <c r="P531" s="577"/>
      <c r="Q531" s="577"/>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A531" s="343"/>
      <c r="BB531" s="394"/>
      <c r="BC531" s="343"/>
      <c r="BD531" s="343"/>
      <c r="BE531" s="343"/>
      <c r="BF531" s="343"/>
      <c r="BG531" s="343"/>
      <c r="BH531" s="343"/>
      <c r="BI531" s="343"/>
      <c r="BJ531" s="343"/>
      <c r="BK531" s="343"/>
      <c r="BL531" s="343"/>
      <c r="BM531" s="343"/>
      <c r="BN531" s="343"/>
      <c r="BO531" s="343"/>
      <c r="BP531" s="343"/>
      <c r="BQ531" s="343"/>
      <c r="BR531" s="343"/>
      <c r="BS531" s="343"/>
      <c r="BT531" s="343"/>
      <c r="BU531" s="343"/>
      <c r="BV531" s="343"/>
      <c r="BW531" s="343"/>
      <c r="BX531" s="343"/>
      <c r="BY531" s="343"/>
      <c r="BZ531" s="344"/>
      <c r="CA531" s="344"/>
      <c r="CB531" s="344"/>
      <c r="CC531" s="344"/>
      <c r="CD531" s="344"/>
      <c r="CE531" s="344"/>
      <c r="CF531" s="344"/>
      <c r="CG531" s="344"/>
      <c r="CH531" s="344"/>
      <c r="CI531" s="344"/>
      <c r="CJ531" s="344"/>
      <c r="CK531" s="344"/>
      <c r="CL531" s="344"/>
      <c r="CM531" s="344"/>
      <c r="CN531" s="344"/>
      <c r="CO531" s="344"/>
      <c r="CP531" s="344"/>
      <c r="CQ531" s="344"/>
      <c r="CR531" s="344"/>
      <c r="CS531" s="344"/>
      <c r="CT531" s="344"/>
      <c r="CU531" s="344"/>
      <c r="CV531" s="344"/>
      <c r="CW531" s="344"/>
      <c r="CX531" s="344"/>
      <c r="CY531" s="344"/>
      <c r="CZ531" s="344"/>
    </row>
    <row r="532" s="348" customFormat="true" ht="25.15" customHeight="true" x14ac:dyDescent="0.2">
      <c r="C532" s="1028" t="s">
        <v>315</v>
      </c>
      <c r="D532" s="1020"/>
      <c r="E532" s="628">
        <v>1.4234686748702899E-3</v>
      </c>
      <c r="F532" s="577"/>
      <c r="G532" s="577"/>
      <c r="H532" s="1020" t="s">
        <v>294</v>
      </c>
      <c r="I532" s="1020"/>
      <c r="J532" s="629">
        <v>-2.4049398764461195E-2</v>
      </c>
      <c r="K532" s="577"/>
      <c r="L532" s="577"/>
      <c r="M532" s="1020" t="s">
        <v>315</v>
      </c>
      <c r="N532" s="1020"/>
      <c r="O532" s="630">
        <v>-7.3852648886233363E-3</v>
      </c>
      <c r="P532" s="577"/>
      <c r="Q532" s="577"/>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A532" s="343"/>
      <c r="BB532" s="394"/>
      <c r="BC532" s="343"/>
      <c r="BD532" s="343"/>
      <c r="BE532" s="343"/>
      <c r="BF532" s="343"/>
      <c r="BG532" s="343"/>
      <c r="BH532" s="343"/>
      <c r="BI532" s="343"/>
      <c r="BJ532" s="343"/>
      <c r="BK532" s="343"/>
      <c r="BL532" s="343"/>
      <c r="BM532" s="343"/>
      <c r="BN532" s="343"/>
      <c r="BO532" s="343"/>
      <c r="BP532" s="343"/>
      <c r="BQ532" s="343"/>
      <c r="BR532" s="343"/>
      <c r="BS532" s="343"/>
      <c r="BT532" s="343"/>
      <c r="BU532" s="343"/>
      <c r="BV532" s="343"/>
      <c r="BW532" s="343"/>
      <c r="BX532" s="343"/>
      <c r="BY532" s="343"/>
      <c r="BZ532" s="344"/>
      <c r="CA532" s="344"/>
      <c r="CB532" s="344"/>
      <c r="CC532" s="344"/>
      <c r="CD532" s="344"/>
      <c r="CE532" s="344"/>
      <c r="CF532" s="344"/>
      <c r="CG532" s="344"/>
      <c r="CH532" s="344"/>
      <c r="CI532" s="344"/>
      <c r="CJ532" s="344"/>
      <c r="CK532" s="344"/>
      <c r="CL532" s="344"/>
      <c r="CM532" s="344"/>
      <c r="CN532" s="344"/>
      <c r="CO532" s="344"/>
      <c r="CP532" s="344"/>
      <c r="CQ532" s="344"/>
      <c r="CR532" s="344"/>
      <c r="CS532" s="344"/>
      <c r="CT532" s="344"/>
      <c r="CU532" s="344"/>
      <c r="CV532" s="344"/>
      <c r="CW532" s="344"/>
      <c r="CX532" s="344"/>
      <c r="CY532" s="344"/>
      <c r="CZ532" s="344"/>
    </row>
    <row r="533" s="348" customFormat="true" ht="25.15" customHeight="true" x14ac:dyDescent="0.2">
      <c r="C533" s="1028" t="s">
        <v>307</v>
      </c>
      <c r="D533" s="1020"/>
      <c r="E533" s="628">
        <v>2.2176304619833342E-2</v>
      </c>
      <c r="F533" s="577"/>
      <c r="G533" s="577"/>
      <c r="H533" s="1020" t="s">
        <v>304</v>
      </c>
      <c r="I533" s="1020"/>
      <c r="J533" s="629">
        <v>-5.0185503095456045E-2</v>
      </c>
      <c r="K533" s="577"/>
      <c r="L533" s="577"/>
      <c r="M533" s="1020" t="s">
        <v>307</v>
      </c>
      <c r="N533" s="1020"/>
      <c r="O533" s="630">
        <v>4.842736530200906E-3</v>
      </c>
      <c r="P533" s="577"/>
      <c r="Q533" s="577"/>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A533" s="343"/>
      <c r="BB533" s="394"/>
      <c r="BC533" s="343"/>
      <c r="BD533" s="343"/>
      <c r="BE533" s="343"/>
      <c r="BF533" s="343"/>
      <c r="BG533" s="343"/>
      <c r="BH533" s="343"/>
      <c r="BI533" s="343"/>
      <c r="BJ533" s="343"/>
      <c r="BK533" s="343"/>
      <c r="BL533" s="343"/>
      <c r="BM533" s="343"/>
      <c r="BN533" s="343"/>
      <c r="BO533" s="343"/>
      <c r="BP533" s="343"/>
      <c r="BQ533" s="343"/>
      <c r="BR533" s="343"/>
      <c r="BS533" s="343"/>
      <c r="BT533" s="343"/>
      <c r="BU533" s="343"/>
      <c r="BV533" s="343"/>
      <c r="BW533" s="343"/>
      <c r="BX533" s="343"/>
      <c r="BY533" s="343"/>
      <c r="BZ533" s="344"/>
      <c r="CA533" s="344"/>
      <c r="CB533" s="344"/>
      <c r="CC533" s="344"/>
      <c r="CD533" s="344"/>
      <c r="CE533" s="344"/>
      <c r="CF533" s="344"/>
      <c r="CG533" s="344"/>
      <c r="CH533" s="344"/>
      <c r="CI533" s="344"/>
      <c r="CJ533" s="344"/>
      <c r="CK533" s="344"/>
      <c r="CL533" s="344"/>
      <c r="CM533" s="344"/>
      <c r="CN533" s="344"/>
      <c r="CO533" s="344"/>
      <c r="CP533" s="344"/>
      <c r="CQ533" s="344"/>
      <c r="CR533" s="344"/>
      <c r="CS533" s="344"/>
      <c r="CT533" s="344"/>
      <c r="CU533" s="344"/>
      <c r="CV533" s="344"/>
      <c r="CW533" s="344"/>
      <c r="CX533" s="344"/>
      <c r="CY533" s="344"/>
      <c r="CZ533" s="344"/>
    </row>
    <row r="534" s="348" customFormat="true" ht="25.15" customHeight="true" x14ac:dyDescent="0.2">
      <c r="C534" s="1028" t="s">
        <v>314</v>
      </c>
      <c r="D534" s="1020"/>
      <c r="E534" s="628">
        <v>6.3230577237059424E-3</v>
      </c>
      <c r="F534" s="577"/>
      <c r="G534" s="577"/>
      <c r="H534" s="1020" t="s">
        <v>310</v>
      </c>
      <c r="I534" s="1020"/>
      <c r="J534" s="629">
        <v>1.5942229900171311E-2</v>
      </c>
      <c r="K534" s="577"/>
      <c r="L534" s="577"/>
      <c r="M534" s="1020" t="s">
        <v>314</v>
      </c>
      <c r="N534" s="1020"/>
      <c r="O534" s="630">
        <v>2.3550189342485539E-3</v>
      </c>
      <c r="P534" s="577"/>
      <c r="Q534" s="577"/>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A534" s="343"/>
      <c r="BB534" s="394"/>
      <c r="BC534" s="343"/>
      <c r="BD534" s="343"/>
      <c r="BE534" s="343"/>
      <c r="BF534" s="343"/>
      <c r="BG534" s="343"/>
      <c r="BH534" s="343"/>
      <c r="BI534" s="343"/>
      <c r="BJ534" s="343"/>
      <c r="BK534" s="343"/>
      <c r="BL534" s="343"/>
      <c r="BM534" s="343"/>
      <c r="BN534" s="343"/>
      <c r="BO534" s="343"/>
      <c r="BP534" s="343"/>
      <c r="BQ534" s="343"/>
      <c r="BR534" s="343"/>
      <c r="BS534" s="343"/>
      <c r="BT534" s="343"/>
      <c r="BU534" s="343"/>
      <c r="BV534" s="343"/>
      <c r="BW534" s="343"/>
      <c r="BX534" s="343"/>
      <c r="BY534" s="343"/>
      <c r="BZ534" s="344"/>
      <c r="CA534" s="344"/>
      <c r="CB534" s="344"/>
      <c r="CC534" s="344"/>
      <c r="CD534" s="344"/>
      <c r="CE534" s="344"/>
      <c r="CF534" s="344"/>
      <c r="CG534" s="344"/>
      <c r="CH534" s="344"/>
      <c r="CI534" s="344"/>
      <c r="CJ534" s="344"/>
      <c r="CK534" s="344"/>
      <c r="CL534" s="344"/>
      <c r="CM534" s="344"/>
      <c r="CN534" s="344"/>
      <c r="CO534" s="344"/>
      <c r="CP534" s="344"/>
      <c r="CQ534" s="344"/>
      <c r="CR534" s="344"/>
      <c r="CS534" s="344"/>
      <c r="CT534" s="344"/>
      <c r="CU534" s="344"/>
      <c r="CV534" s="344"/>
      <c r="CW534" s="344"/>
      <c r="CX534" s="344"/>
      <c r="CY534" s="344"/>
      <c r="CZ534" s="344"/>
    </row>
    <row r="535" s="348" customFormat="true" ht="25.15" customHeight="true" x14ac:dyDescent="0.2">
      <c r="C535" s="1028" t="s">
        <v>293</v>
      </c>
      <c r="D535" s="1020"/>
      <c r="E535" s="628">
        <v>5.7728341157418157E-2</v>
      </c>
      <c r="F535" s="577"/>
      <c r="G535" s="577"/>
      <c r="H535" s="1020" t="s">
        <v>313</v>
      </c>
      <c r="I535" s="1020"/>
      <c r="J535" s="629">
        <v>7.3754302144094699E-3</v>
      </c>
      <c r="K535" s="577"/>
      <c r="L535" s="577"/>
      <c r="M535" s="1020" t="s">
        <v>293</v>
      </c>
      <c r="N535" s="1020"/>
      <c r="O535" s="630">
        <v>4.2167377063585934E-2</v>
      </c>
      <c r="P535" s="577"/>
      <c r="Q535" s="577"/>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A535" s="343"/>
      <c r="BB535" s="394"/>
      <c r="BC535" s="343"/>
      <c r="BD535" s="343"/>
      <c r="BE535" s="343"/>
      <c r="BF535" s="343"/>
      <c r="BG535" s="343"/>
      <c r="BH535" s="343"/>
      <c r="BI535" s="343"/>
      <c r="BJ535" s="343"/>
      <c r="BK535" s="343"/>
      <c r="BL535" s="343"/>
      <c r="BM535" s="343"/>
      <c r="BN535" s="343"/>
      <c r="BO535" s="343"/>
      <c r="BP535" s="343"/>
      <c r="BQ535" s="343"/>
      <c r="BR535" s="343"/>
      <c r="BS535" s="343"/>
      <c r="BT535" s="343"/>
      <c r="BU535" s="343"/>
      <c r="BV535" s="343"/>
      <c r="BW535" s="343"/>
      <c r="BX535" s="343"/>
      <c r="BY535" s="343"/>
      <c r="BZ535" s="344"/>
      <c r="CA535" s="344"/>
      <c r="CB535" s="344"/>
      <c r="CC535" s="344"/>
      <c r="CD535" s="344"/>
      <c r="CE535" s="344"/>
      <c r="CF535" s="344"/>
      <c r="CG535" s="344"/>
      <c r="CH535" s="344"/>
      <c r="CI535" s="344"/>
      <c r="CJ535" s="344"/>
      <c r="CK535" s="344"/>
      <c r="CL535" s="344"/>
      <c r="CM535" s="344"/>
      <c r="CN535" s="344"/>
      <c r="CO535" s="344"/>
      <c r="CP535" s="344"/>
      <c r="CQ535" s="344"/>
      <c r="CR535" s="344"/>
      <c r="CS535" s="344"/>
      <c r="CT535" s="344"/>
      <c r="CU535" s="344"/>
      <c r="CV535" s="344"/>
      <c r="CW535" s="344"/>
      <c r="CX535" s="344"/>
      <c r="CY535" s="344"/>
      <c r="CZ535" s="344"/>
    </row>
    <row r="536" s="348" customFormat="true" ht="25.15" customHeight="true" x14ac:dyDescent="0.2">
      <c r="C536" s="1028" t="s">
        <v>294</v>
      </c>
      <c r="D536" s="1020"/>
      <c r="E536" s="628">
        <v>5.72585235456902E-2</v>
      </c>
      <c r="F536" s="577"/>
      <c r="G536" s="577"/>
      <c r="H536" s="1020" t="s">
        <v>279</v>
      </c>
      <c r="I536" s="1020"/>
      <c r="J536" s="629">
        <v>4.9408382732634891E-2</v>
      </c>
      <c r="K536" s="577"/>
      <c r="L536" s="577"/>
      <c r="M536" s="1020" t="s">
        <v>294</v>
      </c>
      <c r="N536" s="1020"/>
      <c r="O536" s="630">
        <v>9.333947320159762E-2</v>
      </c>
      <c r="P536" s="577"/>
      <c r="Q536" s="577"/>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A536" s="343"/>
      <c r="BB536" s="394"/>
      <c r="BC536" s="343"/>
      <c r="BD536" s="343"/>
      <c r="BE536" s="343"/>
      <c r="BF536" s="343"/>
      <c r="BG536" s="343"/>
      <c r="BH536" s="343"/>
      <c r="BI536" s="343"/>
      <c r="BJ536" s="343"/>
      <c r="BK536" s="343"/>
      <c r="BL536" s="343"/>
      <c r="BM536" s="343"/>
      <c r="BN536" s="343"/>
      <c r="BO536" s="343"/>
      <c r="BP536" s="343"/>
      <c r="BQ536" s="343"/>
      <c r="BR536" s="343"/>
      <c r="BS536" s="343"/>
      <c r="BT536" s="343"/>
      <c r="BU536" s="343"/>
      <c r="BV536" s="343"/>
      <c r="BW536" s="343"/>
      <c r="BX536" s="343"/>
      <c r="BY536" s="343"/>
      <c r="BZ536" s="344"/>
      <c r="CA536" s="344"/>
      <c r="CB536" s="344"/>
      <c r="CC536" s="344"/>
      <c r="CD536" s="344"/>
      <c r="CE536" s="344"/>
      <c r="CF536" s="344"/>
      <c r="CG536" s="344"/>
      <c r="CH536" s="344"/>
      <c r="CI536" s="344"/>
      <c r="CJ536" s="344"/>
      <c r="CK536" s="344"/>
      <c r="CL536" s="344"/>
      <c r="CM536" s="344"/>
      <c r="CN536" s="344"/>
      <c r="CO536" s="344"/>
      <c r="CP536" s="344"/>
      <c r="CQ536" s="344"/>
      <c r="CR536" s="344"/>
      <c r="CS536" s="344"/>
      <c r="CT536" s="344"/>
      <c r="CU536" s="344"/>
      <c r="CV536" s="344"/>
      <c r="CW536" s="344"/>
      <c r="CX536" s="344"/>
      <c r="CY536" s="344"/>
      <c r="CZ536" s="344"/>
    </row>
    <row r="537" s="348" customFormat="true" ht="25.15" customHeight="true" x14ac:dyDescent="0.2">
      <c r="C537" s="1028" t="s">
        <v>304</v>
      </c>
      <c r="D537" s="1020"/>
      <c r="E537" s="628">
        <v>-3.8565832590569331E-2</v>
      </c>
      <c r="F537" s="577"/>
      <c r="G537" s="577"/>
      <c r="H537" s="1020" t="s">
        <v>282</v>
      </c>
      <c r="I537" s="1020"/>
      <c r="J537" s="629">
        <v>-5.5699506989499367E-2</v>
      </c>
      <c r="K537" s="577"/>
      <c r="L537" s="577"/>
      <c r="M537" s="1020" t="s">
        <v>304</v>
      </c>
      <c r="N537" s="1020"/>
      <c r="O537" s="630">
        <v>2.7565956912119048E-4</v>
      </c>
      <c r="P537" s="577"/>
      <c r="Q537" s="577"/>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A537" s="343"/>
      <c r="BB537" s="394"/>
      <c r="BC537" s="343"/>
      <c r="BD537" s="343"/>
      <c r="BE537" s="343"/>
      <c r="BF537" s="343"/>
      <c r="BG537" s="343"/>
      <c r="BH537" s="343"/>
      <c r="BI537" s="343"/>
      <c r="BJ537" s="343"/>
      <c r="BK537" s="343"/>
      <c r="BL537" s="343"/>
      <c r="BM537" s="343"/>
      <c r="BN537" s="343"/>
      <c r="BO537" s="343"/>
      <c r="BP537" s="343"/>
      <c r="BQ537" s="343"/>
      <c r="BR537" s="343"/>
      <c r="BS537" s="343"/>
      <c r="BT537" s="343"/>
      <c r="BU537" s="343"/>
      <c r="BV537" s="343"/>
      <c r="BW537" s="343"/>
      <c r="BX537" s="343"/>
      <c r="BY537" s="343"/>
      <c r="BZ537" s="344"/>
      <c r="CA537" s="344"/>
      <c r="CB537" s="344"/>
      <c r="CC537" s="344"/>
      <c r="CD537" s="344"/>
      <c r="CE537" s="344"/>
      <c r="CF537" s="344"/>
      <c r="CG537" s="344"/>
      <c r="CH537" s="344"/>
      <c r="CI537" s="344"/>
      <c r="CJ537" s="344"/>
      <c r="CK537" s="344"/>
      <c r="CL537" s="344"/>
      <c r="CM537" s="344"/>
      <c r="CN537" s="344"/>
      <c r="CO537" s="344"/>
      <c r="CP537" s="344"/>
      <c r="CQ537" s="344"/>
      <c r="CR537" s="344"/>
      <c r="CS537" s="344"/>
      <c r="CT537" s="344"/>
      <c r="CU537" s="344"/>
      <c r="CV537" s="344"/>
      <c r="CW537" s="344"/>
      <c r="CX537" s="344"/>
      <c r="CY537" s="344"/>
      <c r="CZ537" s="344"/>
    </row>
    <row r="538" s="348" customFormat="true" ht="25.15" customHeight="true" x14ac:dyDescent="0.2">
      <c r="C538" s="1028" t="s">
        <v>310</v>
      </c>
      <c r="D538" s="1020"/>
      <c r="E538" s="628">
        <v>1.4778160127600571E-2</v>
      </c>
      <c r="F538" s="577"/>
      <c r="G538" s="577"/>
      <c r="H538" s="1020" t="s">
        <v>306</v>
      </c>
      <c r="I538" s="1020"/>
      <c r="J538" s="629">
        <v>-9.0892880483268278E-3</v>
      </c>
      <c r="K538" s="577"/>
      <c r="L538" s="577"/>
      <c r="M538" s="1020" t="s">
        <v>310</v>
      </c>
      <c r="N538" s="1020"/>
      <c r="O538" s="630">
        <v>1.6527450434349354E-2</v>
      </c>
      <c r="P538" s="577"/>
      <c r="Q538" s="577"/>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A538" s="343"/>
      <c r="BB538" s="394"/>
      <c r="BC538" s="343"/>
      <c r="BD538" s="343"/>
      <c r="BE538" s="343"/>
      <c r="BF538" s="343"/>
      <c r="BG538" s="343"/>
      <c r="BH538" s="343"/>
      <c r="BI538" s="343"/>
      <c r="BJ538" s="343"/>
      <c r="BK538" s="343"/>
      <c r="BL538" s="343"/>
      <c r="BM538" s="343"/>
      <c r="BN538" s="343"/>
      <c r="BO538" s="343"/>
      <c r="BP538" s="343"/>
      <c r="BQ538" s="343"/>
      <c r="BR538" s="343"/>
      <c r="BS538" s="343"/>
      <c r="BT538" s="343"/>
      <c r="BU538" s="343"/>
      <c r="BV538" s="343"/>
      <c r="BW538" s="343"/>
      <c r="BX538" s="343"/>
      <c r="BY538" s="343"/>
      <c r="BZ538" s="344"/>
      <c r="CA538" s="344"/>
      <c r="CB538" s="344"/>
      <c r="CC538" s="344"/>
      <c r="CD538" s="344"/>
      <c r="CE538" s="344"/>
      <c r="CF538" s="344"/>
      <c r="CG538" s="344"/>
      <c r="CH538" s="344"/>
      <c r="CI538" s="344"/>
      <c r="CJ538" s="344"/>
      <c r="CK538" s="344"/>
      <c r="CL538" s="344"/>
      <c r="CM538" s="344"/>
      <c r="CN538" s="344"/>
      <c r="CO538" s="344"/>
      <c r="CP538" s="344"/>
      <c r="CQ538" s="344"/>
      <c r="CR538" s="344"/>
      <c r="CS538" s="344"/>
      <c r="CT538" s="344"/>
      <c r="CU538" s="344"/>
      <c r="CV538" s="344"/>
      <c r="CW538" s="344"/>
      <c r="CX538" s="344"/>
      <c r="CY538" s="344"/>
      <c r="CZ538" s="344"/>
    </row>
    <row r="539" s="348" customFormat="true" ht="25.15" customHeight="true" x14ac:dyDescent="0.2">
      <c r="C539" s="1028" t="s">
        <v>313</v>
      </c>
      <c r="D539" s="1020"/>
      <c r="E539" s="628">
        <v>2.1438790938099641E-3</v>
      </c>
      <c r="F539" s="577"/>
      <c r="G539" s="577"/>
      <c r="H539" s="1020" t="s">
        <v>311</v>
      </c>
      <c r="I539" s="1020"/>
      <c r="J539" s="629">
        <v>-6.4964965335702783E-3</v>
      </c>
      <c r="K539" s="577"/>
      <c r="L539" s="577"/>
      <c r="M539" s="1020" t="s">
        <v>313</v>
      </c>
      <c r="N539" s="1020"/>
      <c r="O539" s="630">
        <v>-3.4575156755636935E-3</v>
      </c>
      <c r="P539" s="577"/>
      <c r="Q539" s="577"/>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A539" s="343"/>
      <c r="BB539" s="394"/>
      <c r="BC539" s="343"/>
      <c r="BD539" s="343"/>
      <c r="BE539" s="343"/>
      <c r="BF539" s="343"/>
      <c r="BG539" s="343"/>
      <c r="BH539" s="343"/>
      <c r="BI539" s="343"/>
      <c r="BJ539" s="343"/>
      <c r="BK539" s="343"/>
      <c r="BL539" s="343"/>
      <c r="BM539" s="343"/>
      <c r="BN539" s="343"/>
      <c r="BO539" s="343"/>
      <c r="BP539" s="343"/>
      <c r="BQ539" s="343"/>
      <c r="BR539" s="343"/>
      <c r="BS539" s="343"/>
      <c r="BT539" s="343"/>
      <c r="BU539" s="343"/>
      <c r="BV539" s="343"/>
      <c r="BW539" s="343"/>
      <c r="BX539" s="343"/>
      <c r="BY539" s="343"/>
      <c r="BZ539" s="344"/>
      <c r="CA539" s="344"/>
      <c r="CB539" s="344"/>
      <c r="CC539" s="344"/>
      <c r="CD539" s="344"/>
      <c r="CE539" s="344"/>
      <c r="CF539" s="344"/>
      <c r="CG539" s="344"/>
      <c r="CH539" s="344"/>
      <c r="CI539" s="344"/>
      <c r="CJ539" s="344"/>
      <c r="CK539" s="344"/>
      <c r="CL539" s="344"/>
      <c r="CM539" s="344"/>
      <c r="CN539" s="344"/>
      <c r="CO539" s="344"/>
      <c r="CP539" s="344"/>
      <c r="CQ539" s="344"/>
      <c r="CR539" s="344"/>
      <c r="CS539" s="344"/>
      <c r="CT539" s="344"/>
      <c r="CU539" s="344"/>
      <c r="CV539" s="344"/>
      <c r="CW539" s="344"/>
      <c r="CX539" s="344"/>
      <c r="CY539" s="344"/>
      <c r="CZ539" s="344"/>
    </row>
    <row r="540" s="348" customFormat="true" ht="25.15" customHeight="true" x14ac:dyDescent="0.2">
      <c r="C540" s="1028" t="s">
        <v>279</v>
      </c>
      <c r="D540" s="1020"/>
      <c r="E540" s="628">
        <v>6.9128448595639019E-2</v>
      </c>
      <c r="F540" s="577"/>
      <c r="G540" s="577"/>
      <c r="H540" s="1020" t="s">
        <v>280</v>
      </c>
      <c r="I540" s="1020"/>
      <c r="J540" s="629">
        <v>8.207933651870554E-2</v>
      </c>
      <c r="K540" s="577"/>
      <c r="L540" s="577"/>
      <c r="M540" s="1020" t="s">
        <v>279</v>
      </c>
      <c r="N540" s="1020"/>
      <c r="O540" s="630">
        <v>0.12127786902925027</v>
      </c>
      <c r="P540" s="577"/>
      <c r="Q540" s="577"/>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A540" s="343"/>
      <c r="BB540" s="394"/>
      <c r="BC540" s="343"/>
      <c r="BD540" s="343"/>
      <c r="BE540" s="343"/>
      <c r="BF540" s="343"/>
      <c r="BG540" s="343"/>
      <c r="BH540" s="343"/>
      <c r="BI540" s="343"/>
      <c r="BJ540" s="343"/>
      <c r="BK540" s="343"/>
      <c r="BL540" s="343"/>
      <c r="BM540" s="343"/>
      <c r="BN540" s="343"/>
      <c r="BO540" s="343"/>
      <c r="BP540" s="343"/>
      <c r="BQ540" s="343"/>
      <c r="BR540" s="343"/>
      <c r="BS540" s="343"/>
      <c r="BT540" s="343"/>
      <c r="BU540" s="343"/>
      <c r="BV540" s="343"/>
      <c r="BW540" s="343"/>
      <c r="BX540" s="343"/>
      <c r="BY540" s="343"/>
      <c r="BZ540" s="344"/>
      <c r="CA540" s="344"/>
      <c r="CB540" s="344"/>
      <c r="CC540" s="344"/>
      <c r="CD540" s="344"/>
      <c r="CE540" s="344"/>
      <c r="CF540" s="344"/>
      <c r="CG540" s="344"/>
      <c r="CH540" s="344"/>
      <c r="CI540" s="344"/>
      <c r="CJ540" s="344"/>
      <c r="CK540" s="344"/>
      <c r="CL540" s="344"/>
      <c r="CM540" s="344"/>
      <c r="CN540" s="344"/>
      <c r="CO540" s="344"/>
      <c r="CP540" s="344"/>
      <c r="CQ540" s="344"/>
      <c r="CR540" s="344"/>
      <c r="CS540" s="344"/>
      <c r="CT540" s="344"/>
      <c r="CU540" s="344"/>
      <c r="CV540" s="344"/>
      <c r="CW540" s="344"/>
      <c r="CX540" s="344"/>
      <c r="CY540" s="344"/>
      <c r="CZ540" s="344"/>
    </row>
    <row r="541" s="348" customFormat="true" ht="25.15" customHeight="true" x14ac:dyDescent="0.2">
      <c r="C541" s="1028" t="s">
        <v>282</v>
      </c>
      <c r="D541" s="1020"/>
      <c r="E541" s="628">
        <v>-6.6463393683523109E-2</v>
      </c>
      <c r="F541" s="577"/>
      <c r="G541" s="577"/>
      <c r="H541" s="1020" t="s">
        <v>278</v>
      </c>
      <c r="I541" s="1020"/>
      <c r="J541" s="629">
        <v>-8.2079336518705109E-2</v>
      </c>
      <c r="K541" s="577"/>
      <c r="L541" s="577"/>
      <c r="M541" s="1020" t="s">
        <v>282</v>
      </c>
      <c r="N541" s="1020"/>
      <c r="O541" s="630">
        <v>-0.11359814029900993</v>
      </c>
      <c r="P541" s="577"/>
      <c r="Q541" s="577"/>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A541" s="343"/>
      <c r="BB541" s="394"/>
      <c r="BC541" s="343"/>
      <c r="BD541" s="343"/>
      <c r="BE541" s="343"/>
      <c r="BF541" s="343"/>
      <c r="BG541" s="343"/>
      <c r="BH541" s="343"/>
      <c r="BI541" s="343"/>
      <c r="BJ541" s="343"/>
      <c r="BK541" s="343"/>
      <c r="BL541" s="343"/>
      <c r="BM541" s="343"/>
      <c r="BN541" s="343"/>
      <c r="BO541" s="343"/>
      <c r="BP541" s="343"/>
      <c r="BQ541" s="343"/>
      <c r="BR541" s="343"/>
      <c r="BS541" s="343"/>
      <c r="BT541" s="343"/>
      <c r="BU541" s="343"/>
      <c r="BV541" s="343"/>
      <c r="BW541" s="343"/>
      <c r="BX541" s="343"/>
      <c r="BY541" s="343"/>
      <c r="BZ541" s="344"/>
      <c r="CA541" s="344"/>
      <c r="CB541" s="344"/>
      <c r="CC541" s="344"/>
      <c r="CD541" s="344"/>
      <c r="CE541" s="344"/>
      <c r="CF541" s="344"/>
      <c r="CG541" s="344"/>
      <c r="CH541" s="344"/>
      <c r="CI541" s="344"/>
      <c r="CJ541" s="344"/>
      <c r="CK541" s="344"/>
      <c r="CL541" s="344"/>
      <c r="CM541" s="344"/>
      <c r="CN541" s="344"/>
      <c r="CO541" s="344"/>
      <c r="CP541" s="344"/>
      <c r="CQ541" s="344"/>
      <c r="CR541" s="344"/>
      <c r="CS541" s="344"/>
      <c r="CT541" s="344"/>
      <c r="CU541" s="344"/>
      <c r="CV541" s="344"/>
      <c r="CW541" s="344"/>
      <c r="CX541" s="344"/>
      <c r="CY541" s="344"/>
      <c r="CZ541" s="344"/>
    </row>
    <row r="542" s="348" customFormat="true" ht="25.15" customHeight="true" x14ac:dyDescent="0.2">
      <c r="C542" s="1028" t="s">
        <v>316</v>
      </c>
      <c r="D542" s="1020"/>
      <c r="E542" s="628">
        <v>-4.0751519995711437E-3</v>
      </c>
      <c r="F542" s="577"/>
      <c r="G542" s="577"/>
      <c r="H542" s="1020" t="s">
        <v>302</v>
      </c>
      <c r="I542" s="1020"/>
      <c r="J542" s="629">
        <v>-1.5200483819913829E-2</v>
      </c>
      <c r="K542" s="577"/>
      <c r="L542" s="577"/>
      <c r="M542" s="1020" t="s">
        <v>316</v>
      </c>
      <c r="N542" s="1020"/>
      <c r="O542" s="630">
        <v>-7.1281739256408242E-3</v>
      </c>
      <c r="P542" s="577"/>
      <c r="Q542" s="577"/>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A542" s="343"/>
      <c r="BB542" s="394"/>
      <c r="BC542" s="343"/>
      <c r="BD542" s="343"/>
      <c r="BE542" s="343"/>
      <c r="BF542" s="343"/>
      <c r="BG542" s="343"/>
      <c r="BH542" s="343"/>
      <c r="BI542" s="343"/>
      <c r="BJ542" s="343"/>
      <c r="BK542" s="343"/>
      <c r="BL542" s="343"/>
      <c r="BM542" s="343"/>
      <c r="BN542" s="343"/>
      <c r="BO542" s="343"/>
      <c r="BP542" s="343"/>
      <c r="BQ542" s="343"/>
      <c r="BR542" s="343"/>
      <c r="BS542" s="343"/>
      <c r="BT542" s="343"/>
      <c r="BU542" s="343"/>
      <c r="BV542" s="343"/>
      <c r="BW542" s="343"/>
      <c r="BX542" s="343"/>
      <c r="BY542" s="343"/>
      <c r="BZ542" s="344"/>
      <c r="CA542" s="344"/>
      <c r="CB542" s="344"/>
      <c r="CC542" s="344"/>
      <c r="CD542" s="344"/>
      <c r="CE542" s="344"/>
      <c r="CF542" s="344"/>
      <c r="CG542" s="344"/>
      <c r="CH542" s="344"/>
      <c r="CI542" s="344"/>
      <c r="CJ542" s="344"/>
      <c r="CK542" s="344"/>
      <c r="CL542" s="344"/>
      <c r="CM542" s="344"/>
      <c r="CN542" s="344"/>
      <c r="CO542" s="344"/>
      <c r="CP542" s="344"/>
      <c r="CQ542" s="344"/>
      <c r="CR542" s="344"/>
      <c r="CS542" s="344"/>
      <c r="CT542" s="344"/>
      <c r="CU542" s="344"/>
      <c r="CV542" s="344"/>
      <c r="CW542" s="344"/>
      <c r="CX542" s="344"/>
      <c r="CY542" s="344"/>
      <c r="CZ542" s="344"/>
    </row>
    <row r="543" s="348" customFormat="true" ht="25.15" customHeight="true" x14ac:dyDescent="0.2">
      <c r="C543" s="1028" t="s">
        <v>312</v>
      </c>
      <c r="D543" s="1020"/>
      <c r="E543" s="628">
        <v>-6.4373080602521697E-3</v>
      </c>
      <c r="F543" s="577"/>
      <c r="G543" s="577"/>
      <c r="H543" s="1020" t="s">
        <v>302</v>
      </c>
      <c r="I543" s="1020"/>
      <c r="J543" s="629">
        <v>-2.37838850583789E-2</v>
      </c>
      <c r="K543" s="577"/>
      <c r="L543" s="577"/>
      <c r="M543" s="1020" t="s">
        <v>312</v>
      </c>
      <c r="N543" s="1020"/>
      <c r="O543" s="630">
        <v>-1.176142836416148E-2</v>
      </c>
      <c r="P543" s="577"/>
      <c r="Q543" s="577"/>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A543" s="343"/>
      <c r="BB543" s="394"/>
      <c r="BC543" s="343"/>
      <c r="BD543" s="343"/>
      <c r="BE543" s="343"/>
      <c r="BF543" s="343"/>
      <c r="BG543" s="343"/>
      <c r="BH543" s="343"/>
      <c r="BI543" s="343"/>
      <c r="BJ543" s="343"/>
      <c r="BK543" s="343"/>
      <c r="BL543" s="343"/>
      <c r="BM543" s="343"/>
      <c r="BN543" s="343"/>
      <c r="BO543" s="343"/>
      <c r="BP543" s="343"/>
      <c r="BQ543" s="343"/>
      <c r="BR543" s="343"/>
      <c r="BS543" s="343"/>
      <c r="BT543" s="343"/>
      <c r="BU543" s="343"/>
      <c r="BV543" s="343"/>
      <c r="BW543" s="343"/>
      <c r="BX543" s="343"/>
      <c r="BY543" s="343"/>
      <c r="BZ543" s="344"/>
      <c r="CA543" s="344"/>
      <c r="CB543" s="344"/>
      <c r="CC543" s="344"/>
      <c r="CD543" s="344"/>
      <c r="CE543" s="344"/>
      <c r="CF543" s="344"/>
      <c r="CG543" s="344"/>
      <c r="CH543" s="344"/>
      <c r="CI543" s="344"/>
      <c r="CJ543" s="344"/>
      <c r="CK543" s="344"/>
      <c r="CL543" s="344"/>
      <c r="CM543" s="344"/>
      <c r="CN543" s="344"/>
      <c r="CO543" s="344"/>
      <c r="CP543" s="344"/>
      <c r="CQ543" s="344"/>
      <c r="CR543" s="344"/>
      <c r="CS543" s="344"/>
      <c r="CT543" s="344"/>
      <c r="CU543" s="344"/>
      <c r="CV543" s="344"/>
      <c r="CW543" s="344"/>
      <c r="CX543" s="344"/>
      <c r="CY543" s="344"/>
      <c r="CZ543" s="344"/>
    </row>
    <row r="544" s="348" customFormat="true" ht="25.15" customHeight="true" x14ac:dyDescent="0.2">
      <c r="C544" s="1028" t="s">
        <v>306</v>
      </c>
      <c r="D544" s="1020"/>
      <c r="E544" s="628">
        <v>-1.8194667336074059E-2</v>
      </c>
      <c r="F544" s="577"/>
      <c r="G544" s="577"/>
      <c r="H544" s="1020" t="s">
        <v>302</v>
      </c>
      <c r="I544" s="1020"/>
      <c r="J544" s="631">
        <v>2.5731537885959645E-2</v>
      </c>
      <c r="K544" s="577"/>
      <c r="L544" s="577"/>
      <c r="M544" s="1020" t="s">
        <v>306</v>
      </c>
      <c r="N544" s="1020"/>
      <c r="O544" s="630">
        <v>-3.1039833496746227E-2</v>
      </c>
      <c r="P544" s="577"/>
      <c r="Q544" s="577"/>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A544" s="343"/>
      <c r="BB544" s="394"/>
      <c r="BC544" s="343"/>
      <c r="BD544" s="343"/>
      <c r="BE544" s="343"/>
      <c r="BF544" s="343"/>
      <c r="BG544" s="343"/>
      <c r="BH544" s="343"/>
      <c r="BI544" s="343"/>
      <c r="BJ544" s="343"/>
      <c r="BK544" s="343"/>
      <c r="BL544" s="343"/>
      <c r="BM544" s="343"/>
      <c r="BN544" s="343"/>
      <c r="BO544" s="343"/>
      <c r="BP544" s="343"/>
      <c r="BQ544" s="343"/>
      <c r="BR544" s="343"/>
      <c r="BS544" s="343"/>
      <c r="BT544" s="343"/>
      <c r="BU544" s="343"/>
      <c r="BV544" s="343"/>
      <c r="BW544" s="343"/>
      <c r="BX544" s="343"/>
      <c r="BY544" s="343"/>
      <c r="BZ544" s="344"/>
      <c r="CA544" s="344"/>
      <c r="CB544" s="344"/>
      <c r="CC544" s="344"/>
      <c r="CD544" s="344"/>
      <c r="CE544" s="344"/>
      <c r="CF544" s="344"/>
      <c r="CG544" s="344"/>
      <c r="CH544" s="344"/>
      <c r="CI544" s="344"/>
      <c r="CJ544" s="344"/>
      <c r="CK544" s="344"/>
      <c r="CL544" s="344"/>
      <c r="CM544" s="344"/>
      <c r="CN544" s="344"/>
      <c r="CO544" s="344"/>
      <c r="CP544" s="344"/>
      <c r="CQ544" s="344"/>
      <c r="CR544" s="344"/>
      <c r="CS544" s="344"/>
      <c r="CT544" s="344"/>
      <c r="CU544" s="344"/>
      <c r="CV544" s="344"/>
      <c r="CW544" s="344"/>
      <c r="CX544" s="344"/>
      <c r="CY544" s="344"/>
      <c r="CZ544" s="344"/>
    </row>
    <row r="545" s="348" customFormat="true" ht="25.15" customHeight="true" x14ac:dyDescent="0.2">
      <c r="C545" s="1028" t="s">
        <v>311</v>
      </c>
      <c r="D545" s="1020"/>
      <c r="E545" s="628">
        <v>-1.0397444491601317E-2</v>
      </c>
      <c r="F545" s="577"/>
      <c r="G545" s="577"/>
      <c r="H545" s="1020"/>
      <c r="I545" s="1020"/>
      <c r="J545" s="577"/>
      <c r="K545" s="577"/>
      <c r="L545" s="577"/>
      <c r="M545" s="1020" t="s">
        <v>311</v>
      </c>
      <c r="N545" s="1020"/>
      <c r="O545" s="630">
        <v>-1.5764957745766417E-2</v>
      </c>
      <c r="P545" s="577"/>
      <c r="Q545" s="577"/>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A545" s="343"/>
      <c r="BB545" s="394"/>
      <c r="BC545" s="343"/>
      <c r="BD545" s="343"/>
      <c r="BE545" s="343"/>
      <c r="BF545" s="343"/>
      <c r="BG545" s="343"/>
      <c r="BH545" s="343"/>
      <c r="BI545" s="343"/>
      <c r="BJ545" s="343"/>
      <c r="BK545" s="343"/>
      <c r="BL545" s="343"/>
      <c r="BM545" s="343"/>
      <c r="BN545" s="343"/>
      <c r="BO545" s="343"/>
      <c r="BP545" s="343"/>
      <c r="BQ545" s="343"/>
      <c r="BR545" s="343"/>
      <c r="BS545" s="343"/>
      <c r="BT545" s="343"/>
      <c r="BU545" s="343"/>
      <c r="BV545" s="343"/>
      <c r="BW545" s="343"/>
      <c r="BX545" s="343"/>
      <c r="BY545" s="343"/>
      <c r="BZ545" s="344"/>
      <c r="CA545" s="344"/>
      <c r="CB545" s="344"/>
      <c r="CC545" s="344"/>
      <c r="CD545" s="344"/>
      <c r="CE545" s="344"/>
      <c r="CF545" s="344"/>
      <c r="CG545" s="344"/>
      <c r="CH545" s="344"/>
      <c r="CI545" s="344"/>
      <c r="CJ545" s="344"/>
      <c r="CK545" s="344"/>
      <c r="CL545" s="344"/>
      <c r="CM545" s="344"/>
      <c r="CN545" s="344"/>
      <c r="CO545" s="344"/>
      <c r="CP545" s="344"/>
      <c r="CQ545" s="344"/>
      <c r="CR545" s="344"/>
      <c r="CS545" s="344"/>
      <c r="CT545" s="344"/>
      <c r="CU545" s="344"/>
      <c r="CV545" s="344"/>
      <c r="CW545" s="344"/>
      <c r="CX545" s="344"/>
      <c r="CY545" s="344"/>
      <c r="CZ545" s="344"/>
    </row>
    <row r="546" s="348" customFormat="true" ht="25.15" customHeight="true" x14ac:dyDescent="0.2">
      <c r="C546" s="1028" t="s">
        <v>280</v>
      </c>
      <c r="D546" s="1020"/>
      <c r="E546" s="628">
        <v>9.4391778995673706E-2</v>
      </c>
      <c r="F546" s="577"/>
      <c r="G546" s="577"/>
      <c r="H546" s="1020"/>
      <c r="I546" s="1020"/>
      <c r="J546" s="577"/>
      <c r="K546" s="577"/>
      <c r="L546" s="577"/>
      <c r="M546" s="1020" t="s">
        <v>280</v>
      </c>
      <c r="N546" s="1020"/>
      <c r="O546" s="630">
        <v>7.1645442934276035E-2</v>
      </c>
      <c r="P546" s="577"/>
      <c r="Q546" s="577"/>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A546" s="343"/>
      <c r="BB546" s="394"/>
      <c r="BC546" s="343"/>
      <c r="BD546" s="343"/>
      <c r="BE546" s="343"/>
      <c r="BF546" s="343"/>
      <c r="BG546" s="343"/>
      <c r="BH546" s="343"/>
      <c r="BI546" s="343"/>
      <c r="BJ546" s="343"/>
      <c r="BK546" s="343"/>
      <c r="BL546" s="343"/>
      <c r="BM546" s="343"/>
      <c r="BN546" s="343"/>
      <c r="BO546" s="343"/>
      <c r="BP546" s="343"/>
      <c r="BQ546" s="343"/>
      <c r="BR546" s="343"/>
      <c r="BS546" s="343"/>
      <c r="BT546" s="343"/>
      <c r="BU546" s="343"/>
      <c r="BV546" s="343"/>
      <c r="BW546" s="343"/>
      <c r="BX546" s="343"/>
      <c r="BY546" s="343"/>
      <c r="BZ546" s="344"/>
      <c r="CA546" s="344"/>
      <c r="CB546" s="344"/>
      <c r="CC546" s="344"/>
      <c r="CD546" s="344"/>
      <c r="CE546" s="344"/>
      <c r="CF546" s="344"/>
      <c r="CG546" s="344"/>
      <c r="CH546" s="344"/>
      <c r="CI546" s="344"/>
      <c r="CJ546" s="344"/>
      <c r="CK546" s="344"/>
      <c r="CL546" s="344"/>
      <c r="CM546" s="344"/>
      <c r="CN546" s="344"/>
      <c r="CO546" s="344"/>
      <c r="CP546" s="344"/>
      <c r="CQ546" s="344"/>
      <c r="CR546" s="344"/>
      <c r="CS546" s="344"/>
      <c r="CT546" s="344"/>
      <c r="CU546" s="344"/>
      <c r="CV546" s="344"/>
      <c r="CW546" s="344"/>
      <c r="CX546" s="344"/>
      <c r="CY546" s="344"/>
      <c r="CZ546" s="344"/>
    </row>
    <row r="547" s="348" customFormat="true" ht="25.15" customHeight="true" x14ac:dyDescent="0.2">
      <c r="C547" s="1028" t="s">
        <v>278</v>
      </c>
      <c r="D547" s="1020"/>
      <c r="E547" s="628">
        <v>-9.439177899567372E-2</v>
      </c>
      <c r="F547" s="577"/>
      <c r="G547" s="577"/>
      <c r="H547" s="1020" t="s">
        <v>246</v>
      </c>
      <c r="I547" s="1020"/>
      <c r="J547" s="1020"/>
      <c r="K547" s="577"/>
      <c r="L547" s="577"/>
      <c r="M547" s="1020" t="s">
        <v>278</v>
      </c>
      <c r="N547" s="1020"/>
      <c r="O547" s="630">
        <v>-7.1645442934275785E-2</v>
      </c>
      <c r="P547" s="577"/>
      <c r="Q547" s="577"/>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A547" s="343"/>
      <c r="BB547" s="394"/>
      <c r="BC547" s="343"/>
      <c r="BD547" s="343"/>
      <c r="BE547" s="343"/>
      <c r="BF547" s="343"/>
      <c r="BG547" s="343"/>
      <c r="BH547" s="343"/>
      <c r="BI547" s="343"/>
      <c r="BJ547" s="343"/>
      <c r="BK547" s="343"/>
      <c r="BL547" s="343"/>
      <c r="BM547" s="343"/>
      <c r="BN547" s="343"/>
      <c r="BO547" s="343"/>
      <c r="BP547" s="343"/>
      <c r="BQ547" s="343"/>
      <c r="BR547" s="343"/>
      <c r="BS547" s="343"/>
      <c r="BT547" s="343"/>
      <c r="BU547" s="343"/>
      <c r="BV547" s="343"/>
      <c r="BW547" s="343"/>
      <c r="BX547" s="343"/>
      <c r="BY547" s="343"/>
      <c r="BZ547" s="344"/>
      <c r="CA547" s="344"/>
      <c r="CB547" s="344"/>
      <c r="CC547" s="344"/>
      <c r="CD547" s="344"/>
      <c r="CE547" s="344"/>
      <c r="CF547" s="344"/>
      <c r="CG547" s="344"/>
      <c r="CH547" s="344"/>
      <c r="CI547" s="344"/>
      <c r="CJ547" s="344"/>
      <c r="CK547" s="344"/>
      <c r="CL547" s="344"/>
      <c r="CM547" s="344"/>
      <c r="CN547" s="344"/>
      <c r="CO547" s="344"/>
      <c r="CP547" s="344"/>
      <c r="CQ547" s="344"/>
      <c r="CR547" s="344"/>
      <c r="CS547" s="344"/>
      <c r="CT547" s="344"/>
      <c r="CU547" s="344"/>
      <c r="CV547" s="344"/>
      <c r="CW547" s="344"/>
      <c r="CX547" s="344"/>
      <c r="CY547" s="344"/>
      <c r="CZ547" s="344"/>
    </row>
    <row r="548" s="348" customFormat="true" ht="25.15" customHeight="true" x14ac:dyDescent="0.2">
      <c r="C548" s="1028" t="s">
        <v>302</v>
      </c>
      <c r="D548" s="1020"/>
      <c r="E548" s="628">
        <v>-4.4208985213135474E-2</v>
      </c>
      <c r="F548" s="577"/>
      <c r="G548" s="577"/>
      <c r="H548" s="1020" t="s">
        <v>194</v>
      </c>
      <c r="I548" s="1020"/>
      <c r="J548" s="646" t="s">
        <v>195</v>
      </c>
      <c r="K548" s="577"/>
      <c r="L548" s="577"/>
      <c r="M548" s="1020" t="s">
        <v>302</v>
      </c>
      <c r="N548" s="1020"/>
      <c r="O548" s="630">
        <v>9.4779252199827645E-3</v>
      </c>
      <c r="P548" s="577"/>
      <c r="Q548" s="577"/>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A548" s="343"/>
      <c r="BB548" s="394"/>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c r="BZ548" s="344"/>
      <c r="CA548" s="344"/>
      <c r="CB548" s="344"/>
      <c r="CC548" s="344"/>
      <c r="CD548" s="344"/>
      <c r="CE548" s="344"/>
      <c r="CF548" s="344"/>
      <c r="CG548" s="344"/>
      <c r="CH548" s="344"/>
      <c r="CI548" s="344"/>
      <c r="CJ548" s="344"/>
      <c r="CK548" s="344"/>
      <c r="CL548" s="344"/>
      <c r="CM548" s="344"/>
      <c r="CN548" s="344"/>
      <c r="CO548" s="344"/>
      <c r="CP548" s="344"/>
      <c r="CQ548" s="344"/>
      <c r="CR548" s="344"/>
      <c r="CS548" s="344"/>
      <c r="CT548" s="344"/>
      <c r="CU548" s="344"/>
      <c r="CV548" s="344"/>
      <c r="CW548" s="344"/>
      <c r="CX548" s="344"/>
      <c r="CY548" s="344"/>
      <c r="CZ548" s="344"/>
    </row>
    <row r="549" s="348" customFormat="true" ht="25.15" customHeight="true" x14ac:dyDescent="0.2">
      <c r="C549" s="1028" t="s">
        <v>302</v>
      </c>
      <c r="D549" s="1020"/>
      <c r="E549" s="628">
        <v>-1.5383632911038888E-2</v>
      </c>
      <c r="F549" s="577"/>
      <c r="G549" s="577"/>
      <c r="H549" s="1020" t="s">
        <v>195</v>
      </c>
      <c r="I549" s="1020"/>
      <c r="J549" s="647">
        <v>0.99999999999999956</v>
      </c>
      <c r="K549" s="577"/>
      <c r="L549" s="577"/>
      <c r="M549" s="1020" t="s">
        <v>302</v>
      </c>
      <c r="N549" s="1020"/>
      <c r="O549" s="630">
        <v>-1.6689415701167144E-2</v>
      </c>
      <c r="P549" s="577"/>
      <c r="Q549" s="577"/>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A549" s="343"/>
      <c r="BB549" s="394"/>
      <c r="BC549" s="343"/>
      <c r="BD549" s="343"/>
      <c r="BE549" s="343"/>
      <c r="BF549" s="343"/>
      <c r="BG549" s="343"/>
      <c r="BH549" s="343"/>
      <c r="BI549" s="343"/>
      <c r="BJ549" s="343"/>
      <c r="BK549" s="343"/>
      <c r="BL549" s="343"/>
      <c r="BM549" s="343"/>
      <c r="BN549" s="343"/>
      <c r="BO549" s="343"/>
      <c r="BP549" s="343"/>
      <c r="BQ549" s="343"/>
      <c r="BR549" s="343"/>
      <c r="BS549" s="343"/>
      <c r="BT549" s="343"/>
      <c r="BU549" s="343"/>
      <c r="BV549" s="343"/>
      <c r="BW549" s="343"/>
      <c r="BX549" s="343"/>
      <c r="BY549" s="343"/>
      <c r="BZ549" s="344"/>
      <c r="CA549" s="344"/>
      <c r="CB549" s="344"/>
      <c r="CC549" s="344"/>
      <c r="CD549" s="344"/>
      <c r="CE549" s="344"/>
      <c r="CF549" s="344"/>
      <c r="CG549" s="344"/>
      <c r="CH549" s="344"/>
      <c r="CI549" s="344"/>
      <c r="CJ549" s="344"/>
      <c r="CK549" s="344"/>
      <c r="CL549" s="344"/>
      <c r="CM549" s="344"/>
      <c r="CN549" s="344"/>
      <c r="CO549" s="344"/>
      <c r="CP549" s="344"/>
      <c r="CQ549" s="344"/>
      <c r="CR549" s="344"/>
      <c r="CS549" s="344"/>
      <c r="CT549" s="344"/>
      <c r="CU549" s="344"/>
      <c r="CV549" s="344"/>
      <c r="CW549" s="344"/>
      <c r="CX549" s="344"/>
      <c r="CY549" s="344"/>
      <c r="CZ549" s="344"/>
    </row>
    <row r="550" s="348" customFormat="true" ht="25.15" customHeight="true" x14ac:dyDescent="0.2">
      <c r="C550" s="1028" t="s">
        <v>302</v>
      </c>
      <c r="D550" s="1020"/>
      <c r="E550" s="632">
        <v>5.84899272196601E-2</v>
      </c>
      <c r="F550" s="577"/>
      <c r="G550" s="577"/>
      <c r="H550" s="1020"/>
      <c r="I550" s="1020"/>
      <c r="J550" s="577"/>
      <c r="K550" s="577"/>
      <c r="L550" s="577"/>
      <c r="M550" s="1020" t="s">
        <v>302</v>
      </c>
      <c r="N550" s="1020"/>
      <c r="O550" s="633">
        <v>8.3323448681828192E-3</v>
      </c>
      <c r="P550" s="577"/>
      <c r="Q550" s="577"/>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A550" s="343"/>
      <c r="BB550" s="394"/>
      <c r="BC550" s="343"/>
      <c r="BD550" s="343"/>
      <c r="BE550" s="343"/>
      <c r="BF550" s="343"/>
      <c r="BG550" s="343"/>
      <c r="BH550" s="343"/>
      <c r="BI550" s="343"/>
      <c r="BJ550" s="343"/>
      <c r="BK550" s="343"/>
      <c r="BL550" s="343"/>
      <c r="BM550" s="343"/>
      <c r="BN550" s="343"/>
      <c r="BO550" s="343"/>
      <c r="BP550" s="343"/>
      <c r="BQ550" s="343"/>
      <c r="BR550" s="343"/>
      <c r="BS550" s="343"/>
      <c r="BT550" s="343"/>
      <c r="BU550" s="343"/>
      <c r="BV550" s="343"/>
      <c r="BW550" s="343"/>
      <c r="BX550" s="343"/>
      <c r="BY550" s="343"/>
      <c r="BZ550" s="344"/>
      <c r="CA550" s="344"/>
      <c r="CB550" s="344"/>
      <c r="CC550" s="344"/>
      <c r="CD550" s="344"/>
      <c r="CE550" s="344"/>
      <c r="CF550" s="344"/>
      <c r="CG550" s="344"/>
      <c r="CH550" s="344"/>
      <c r="CI550" s="344"/>
      <c r="CJ550" s="344"/>
      <c r="CK550" s="344"/>
      <c r="CL550" s="344"/>
      <c r="CM550" s="344"/>
      <c r="CN550" s="344"/>
      <c r="CO550" s="344"/>
      <c r="CP550" s="344"/>
      <c r="CQ550" s="344"/>
      <c r="CR550" s="344"/>
      <c r="CS550" s="344"/>
      <c r="CT550" s="344"/>
      <c r="CU550" s="344"/>
      <c r="CV550" s="344"/>
      <c r="CW550" s="344"/>
      <c r="CX550" s="344"/>
      <c r="CY550" s="344"/>
      <c r="CZ550" s="344"/>
    </row>
    <row r="551" s="348" customFormat="true" ht="25.15" customHeight="true" x14ac:dyDescent="0.2">
      <c r="C551" s="1028"/>
      <c r="D551" s="1020"/>
      <c r="E551" s="577"/>
      <c r="F551" s="577"/>
      <c r="G551" s="577"/>
      <c r="H551" s="1020"/>
      <c r="I551" s="1020"/>
      <c r="J551" s="577"/>
      <c r="K551" s="577"/>
      <c r="L551" s="577"/>
      <c r="M551" s="1020"/>
      <c r="N551" s="1020"/>
      <c r="O551" s="577"/>
      <c r="P551" s="577"/>
      <c r="Q551" s="577"/>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A551" s="343"/>
      <c r="BB551" s="394"/>
      <c r="BC551" s="343"/>
      <c r="BD551" s="343"/>
      <c r="BE551" s="343"/>
      <c r="BF551" s="343"/>
      <c r="BG551" s="343"/>
      <c r="BH551" s="343"/>
      <c r="BI551" s="343"/>
      <c r="BJ551" s="343"/>
      <c r="BK551" s="343"/>
      <c r="BL551" s="343"/>
      <c r="BM551" s="343"/>
      <c r="BN551" s="343"/>
      <c r="BO551" s="343"/>
      <c r="BP551" s="343"/>
      <c r="BQ551" s="343"/>
      <c r="BR551" s="343"/>
      <c r="BS551" s="343"/>
      <c r="BT551" s="343"/>
      <c r="BU551" s="343"/>
      <c r="BV551" s="343"/>
      <c r="BW551" s="343"/>
      <c r="BX551" s="343"/>
      <c r="BY551" s="343"/>
      <c r="BZ551" s="344"/>
      <c r="CA551" s="344"/>
      <c r="CB551" s="344"/>
      <c r="CC551" s="344"/>
      <c r="CD551" s="344"/>
      <c r="CE551" s="344"/>
      <c r="CF551" s="344"/>
      <c r="CG551" s="344"/>
      <c r="CH551" s="344"/>
      <c r="CI551" s="344"/>
      <c r="CJ551" s="344"/>
      <c r="CK551" s="344"/>
      <c r="CL551" s="344"/>
      <c r="CM551" s="344"/>
      <c r="CN551" s="344"/>
      <c r="CO551" s="344"/>
      <c r="CP551" s="344"/>
      <c r="CQ551" s="344"/>
      <c r="CR551" s="344"/>
      <c r="CS551" s="344"/>
      <c r="CT551" s="344"/>
      <c r="CU551" s="344"/>
      <c r="CV551" s="344"/>
      <c r="CW551" s="344"/>
      <c r="CX551" s="344"/>
      <c r="CY551" s="344"/>
      <c r="CZ551" s="344"/>
    </row>
    <row r="552" s="348" customFormat="true" ht="25.15" customHeight="true" x14ac:dyDescent="0.2">
      <c r="C552" s="1028"/>
      <c r="D552" s="1020"/>
      <c r="E552" s="577"/>
      <c r="F552" s="577"/>
      <c r="G552" s="577"/>
      <c r="H552" s="1020"/>
      <c r="I552" s="1020"/>
      <c r="J552" s="577"/>
      <c r="K552" s="577"/>
      <c r="L552" s="577"/>
      <c r="M552" s="1020"/>
      <c r="N552" s="1020"/>
      <c r="O552" s="577"/>
      <c r="P552" s="577"/>
      <c r="Q552" s="577"/>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A552" s="343"/>
      <c r="BB552" s="394"/>
      <c r="BC552" s="343"/>
      <c r="BD552" s="343"/>
      <c r="BE552" s="343"/>
      <c r="BF552" s="343"/>
      <c r="BG552" s="343"/>
      <c r="BH552" s="343"/>
      <c r="BI552" s="343"/>
      <c r="BJ552" s="343"/>
      <c r="BK552" s="343"/>
      <c r="BL552" s="343"/>
      <c r="BM552" s="343"/>
      <c r="BN552" s="343"/>
      <c r="BO552" s="343"/>
      <c r="BP552" s="343"/>
      <c r="BQ552" s="343"/>
      <c r="BR552" s="343"/>
      <c r="BS552" s="343"/>
      <c r="BT552" s="343"/>
      <c r="BU552" s="343"/>
      <c r="BV552" s="343"/>
      <c r="BW552" s="343"/>
      <c r="BX552" s="343"/>
      <c r="BY552" s="343"/>
      <c r="BZ552" s="344"/>
      <c r="CA552" s="344"/>
      <c r="CB552" s="344"/>
      <c r="CC552" s="344"/>
      <c r="CD552" s="344"/>
      <c r="CE552" s="344"/>
      <c r="CF552" s="344"/>
      <c r="CG552" s="344"/>
      <c r="CH552" s="344"/>
      <c r="CI552" s="344"/>
      <c r="CJ552" s="344"/>
      <c r="CK552" s="344"/>
      <c r="CL552" s="344"/>
      <c r="CM552" s="344"/>
      <c r="CN552" s="344"/>
      <c r="CO552" s="344"/>
      <c r="CP552" s="344"/>
      <c r="CQ552" s="344"/>
      <c r="CR552" s="344"/>
      <c r="CS552" s="344"/>
      <c r="CT552" s="344"/>
      <c r="CU552" s="344"/>
      <c r="CV552" s="344"/>
      <c r="CW552" s="344"/>
      <c r="CX552" s="344"/>
      <c r="CY552" s="344"/>
      <c r="CZ552" s="344"/>
    </row>
    <row r="553" s="348" customFormat="true" ht="25.15" customHeight="true" x14ac:dyDescent="0.2">
      <c r="C553" s="1028" t="s">
        <v>246</v>
      </c>
      <c r="D553" s="1020"/>
      <c r="E553" s="1020"/>
      <c r="F553" s="577"/>
      <c r="G553" s="577"/>
      <c r="H553" s="1020"/>
      <c r="I553" s="1020"/>
      <c r="J553" s="577"/>
      <c r="K553" s="577"/>
      <c r="L553" s="577"/>
      <c r="M553" s="1020" t="s">
        <v>246</v>
      </c>
      <c r="N553" s="1020"/>
      <c r="O553" s="1020"/>
      <c r="P553" s="577"/>
      <c r="Q553" s="577"/>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A553" s="343"/>
      <c r="BB553" s="394"/>
      <c r="BC553" s="343"/>
      <c r="BD553" s="343"/>
      <c r="BE553" s="343"/>
      <c r="BF553" s="343"/>
      <c r="BG553" s="343"/>
      <c r="BH553" s="343"/>
      <c r="BI553" s="343"/>
      <c r="BJ553" s="343"/>
      <c r="BK553" s="343"/>
      <c r="BL553" s="343"/>
      <c r="BM553" s="343"/>
      <c r="BN553" s="343"/>
      <c r="BO553" s="343"/>
      <c r="BP553" s="343"/>
      <c r="BQ553" s="343"/>
      <c r="BR553" s="343"/>
      <c r="BS553" s="343"/>
      <c r="BT553" s="343"/>
      <c r="BU553" s="343"/>
      <c r="BV553" s="343"/>
      <c r="BW553" s="343"/>
      <c r="BX553" s="343"/>
      <c r="BY553" s="343"/>
      <c r="BZ553" s="344"/>
      <c r="CA553" s="344"/>
      <c r="CB553" s="344"/>
      <c r="CC553" s="344"/>
      <c r="CD553" s="344"/>
      <c r="CE553" s="344"/>
      <c r="CF553" s="344"/>
      <c r="CG553" s="344"/>
      <c r="CH553" s="344"/>
      <c r="CI553" s="344"/>
      <c r="CJ553" s="344"/>
      <c r="CK553" s="344"/>
      <c r="CL553" s="344"/>
      <c r="CM553" s="344"/>
      <c r="CN553" s="344"/>
      <c r="CO553" s="344"/>
      <c r="CP553" s="344"/>
      <c r="CQ553" s="344"/>
      <c r="CR553" s="344"/>
      <c r="CS553" s="344"/>
      <c r="CT553" s="344"/>
      <c r="CU553" s="344"/>
      <c r="CV553" s="344"/>
      <c r="CW553" s="344"/>
      <c r="CX553" s="344"/>
      <c r="CY553" s="344"/>
      <c r="CZ553" s="344"/>
    </row>
    <row r="554" s="348" customFormat="true" ht="25.15" customHeight="true" x14ac:dyDescent="0.2">
      <c r="C554" s="1028" t="s">
        <v>194</v>
      </c>
      <c r="D554" s="1020"/>
      <c r="E554" s="648" t="s">
        <v>195</v>
      </c>
      <c r="F554" s="577"/>
      <c r="G554" s="577"/>
      <c r="H554" s="1020"/>
      <c r="I554" s="1020"/>
      <c r="J554" s="577"/>
      <c r="K554" s="577"/>
      <c r="L554" s="577"/>
      <c r="M554" s="1020" t="s">
        <v>194</v>
      </c>
      <c r="N554" s="1020"/>
      <c r="O554" s="649" t="s">
        <v>195</v>
      </c>
      <c r="P554" s="577"/>
      <c r="Q554" s="577"/>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A554" s="343"/>
      <c r="BB554" s="394"/>
      <c r="BC554" s="343"/>
      <c r="BD554" s="343"/>
      <c r="BE554" s="343"/>
      <c r="BF554" s="343"/>
      <c r="BG554" s="343"/>
      <c r="BH554" s="343"/>
      <c r="BI554" s="343"/>
      <c r="BJ554" s="343"/>
      <c r="BK554" s="343"/>
      <c r="BL554" s="343"/>
      <c r="BM554" s="343"/>
      <c r="BN554" s="343"/>
      <c r="BO554" s="343"/>
      <c r="BP554" s="343"/>
      <c r="BQ554" s="343"/>
      <c r="BR554" s="343"/>
      <c r="BS554" s="343"/>
      <c r="BT554" s="343"/>
      <c r="BU554" s="343"/>
      <c r="BV554" s="343"/>
      <c r="BW554" s="343"/>
      <c r="BX554" s="343"/>
      <c r="BY554" s="343"/>
      <c r="BZ554" s="344"/>
      <c r="CA554" s="344"/>
      <c r="CB554" s="344"/>
      <c r="CC554" s="344"/>
      <c r="CD554" s="344"/>
      <c r="CE554" s="344"/>
      <c r="CF554" s="344"/>
      <c r="CG554" s="344"/>
      <c r="CH554" s="344"/>
      <c r="CI554" s="344"/>
      <c r="CJ554" s="344"/>
      <c r="CK554" s="344"/>
      <c r="CL554" s="344"/>
      <c r="CM554" s="344"/>
      <c r="CN554" s="344"/>
      <c r="CO554" s="344"/>
      <c r="CP554" s="344"/>
      <c r="CQ554" s="344"/>
      <c r="CR554" s="344"/>
      <c r="CS554" s="344"/>
      <c r="CT554" s="344"/>
      <c r="CU554" s="344"/>
      <c r="CV554" s="344"/>
      <c r="CW554" s="344"/>
      <c r="CX554" s="344"/>
      <c r="CY554" s="344"/>
      <c r="CZ554" s="344"/>
    </row>
    <row r="555" s="348" customFormat="true" ht="25.15" customHeight="true" x14ac:dyDescent="0.2">
      <c r="C555" s="1028" t="s">
        <v>195</v>
      </c>
      <c r="D555" s="1020"/>
      <c r="E555" s="650">
        <v>0.99999999999999989</v>
      </c>
      <c r="F555" s="577"/>
      <c r="G555" s="577"/>
      <c r="H555" s="1020"/>
      <c r="I555" s="1020"/>
      <c r="J555" s="577"/>
      <c r="K555" s="577"/>
      <c r="L555" s="577"/>
      <c r="M555" s="1020" t="s">
        <v>195</v>
      </c>
      <c r="N555" s="1020"/>
      <c r="O555" s="651">
        <v>0.99999999999999978</v>
      </c>
      <c r="P555" s="577"/>
      <c r="Q555" s="577"/>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A555" s="343"/>
      <c r="BB555" s="394"/>
      <c r="BC555" s="343"/>
      <c r="BD555" s="343"/>
      <c r="BE555" s="343"/>
      <c r="BF555" s="343"/>
      <c r="BG555" s="343"/>
      <c r="BH555" s="343"/>
      <c r="BI555" s="343"/>
      <c r="BJ555" s="343"/>
      <c r="BK555" s="343"/>
      <c r="BL555" s="343"/>
      <c r="BM555" s="343"/>
      <c r="BN555" s="343"/>
      <c r="BO555" s="343"/>
      <c r="BP555" s="343"/>
      <c r="BQ555" s="343"/>
      <c r="BR555" s="343"/>
      <c r="BS555" s="343"/>
      <c r="BT555" s="343"/>
      <c r="BU555" s="343"/>
      <c r="BV555" s="343"/>
      <c r="BW555" s="343"/>
      <c r="BX555" s="343"/>
      <c r="BY555" s="343"/>
      <c r="BZ555" s="344"/>
      <c r="CA555" s="344"/>
      <c r="CB555" s="344"/>
      <c r="CC555" s="344"/>
      <c r="CD555" s="344"/>
      <c r="CE555" s="344"/>
      <c r="CF555" s="344"/>
      <c r="CG555" s="344"/>
      <c r="CH555" s="344"/>
      <c r="CI555" s="344"/>
      <c r="CJ555" s="344"/>
      <c r="CK555" s="344"/>
      <c r="CL555" s="344"/>
      <c r="CM555" s="344"/>
      <c r="CN555" s="344"/>
      <c r="CO555" s="344"/>
      <c r="CP555" s="344"/>
      <c r="CQ555" s="344"/>
      <c r="CR555" s="344"/>
      <c r="CS555" s="344"/>
      <c r="CT555" s="344"/>
      <c r="CU555" s="344"/>
      <c r="CV555" s="344"/>
      <c r="CW555" s="344"/>
      <c r="CX555" s="344"/>
      <c r="CY555" s="344"/>
      <c r="CZ555" s="344"/>
    </row>
    <row r="556" s="348" customFormat="true" ht="25.15" customHeight="true" x14ac:dyDescent="0.2">
      <c r="C556" s="1028"/>
      <c r="D556" s="1020"/>
      <c r="E556" s="577"/>
      <c r="F556" s="577"/>
      <c r="G556" s="577"/>
      <c r="H556" s="1020"/>
      <c r="I556" s="1020"/>
      <c r="J556" s="577"/>
      <c r="K556" s="577"/>
      <c r="L556" s="577"/>
      <c r="M556" s="1020"/>
      <c r="N556" s="1020"/>
      <c r="O556" s="577"/>
      <c r="P556" s="577"/>
      <c r="Q556" s="577"/>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A556" s="343"/>
      <c r="BB556" s="394"/>
      <c r="BC556" s="343"/>
      <c r="BD556" s="343"/>
      <c r="BE556" s="343"/>
      <c r="BF556" s="343"/>
      <c r="BG556" s="343"/>
      <c r="BH556" s="343"/>
      <c r="BI556" s="343"/>
      <c r="BJ556" s="343"/>
      <c r="BK556" s="343"/>
      <c r="BL556" s="343"/>
      <c r="BM556" s="343"/>
      <c r="BN556" s="343"/>
      <c r="BO556" s="343"/>
      <c r="BP556" s="343"/>
      <c r="BQ556" s="343"/>
      <c r="BR556" s="343"/>
      <c r="BS556" s="343"/>
      <c r="BT556" s="343"/>
      <c r="BU556" s="343"/>
      <c r="BV556" s="343"/>
      <c r="BW556" s="343"/>
      <c r="BX556" s="343"/>
      <c r="BY556" s="343"/>
      <c r="BZ556" s="344"/>
      <c r="CA556" s="344"/>
      <c r="CB556" s="344"/>
      <c r="CC556" s="344"/>
      <c r="CD556" s="344"/>
      <c r="CE556" s="344"/>
      <c r="CF556" s="344"/>
      <c r="CG556" s="344"/>
      <c r="CH556" s="344"/>
      <c r="CI556" s="344"/>
      <c r="CJ556" s="344"/>
      <c r="CK556" s="344"/>
      <c r="CL556" s="344"/>
      <c r="CM556" s="344"/>
      <c r="CN556" s="344"/>
      <c r="CO556" s="344"/>
      <c r="CP556" s="344"/>
      <c r="CQ556" s="344"/>
      <c r="CR556" s="344"/>
      <c r="CS556" s="344"/>
      <c r="CT556" s="344"/>
      <c r="CU556" s="344"/>
      <c r="CV556" s="344"/>
      <c r="CW556" s="344"/>
      <c r="CX556" s="344"/>
      <c r="CY556" s="344"/>
      <c r="CZ556" s="344"/>
    </row>
    <row r="557" s="348" customFormat="true" ht="25.15" customHeight="true" x14ac:dyDescent="0.2">
      <c r="C557" s="1028"/>
      <c r="D557" s="1020"/>
      <c r="E557" s="577"/>
      <c r="F557" s="577"/>
      <c r="G557" s="577"/>
      <c r="H557" s="1020"/>
      <c r="I557" s="1020"/>
      <c r="J557" s="577"/>
      <c r="K557" s="577"/>
      <c r="L557" s="577"/>
      <c r="M557" s="1020"/>
      <c r="N557" s="1020"/>
      <c r="O557" s="577"/>
      <c r="P557" s="577"/>
      <c r="Q557" s="577"/>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A557" s="343"/>
      <c r="BB557" s="394"/>
      <c r="BC557" s="343"/>
      <c r="BD557" s="343"/>
      <c r="BE557" s="343"/>
      <c r="BF557" s="343"/>
      <c r="BG557" s="343"/>
      <c r="BH557" s="343"/>
      <c r="BI557" s="343"/>
      <c r="BJ557" s="343"/>
      <c r="BK557" s="343"/>
      <c r="BL557" s="343"/>
      <c r="BM557" s="343"/>
      <c r="BN557" s="343"/>
      <c r="BO557" s="343"/>
      <c r="BP557" s="343"/>
      <c r="BQ557" s="343"/>
      <c r="BR557" s="343"/>
      <c r="BS557" s="343"/>
      <c r="BT557" s="343"/>
      <c r="BU557" s="343"/>
      <c r="BV557" s="343"/>
      <c r="BW557" s="343"/>
      <c r="BX557" s="343"/>
      <c r="BY557" s="343"/>
      <c r="BZ557" s="344"/>
      <c r="CA557" s="344"/>
      <c r="CB557" s="344"/>
      <c r="CC557" s="344"/>
      <c r="CD557" s="344"/>
      <c r="CE557" s="344"/>
      <c r="CF557" s="344"/>
      <c r="CG557" s="344"/>
      <c r="CH557" s="344"/>
      <c r="CI557" s="344"/>
      <c r="CJ557" s="344"/>
      <c r="CK557" s="344"/>
      <c r="CL557" s="344"/>
      <c r="CM557" s="344"/>
      <c r="CN557" s="344"/>
      <c r="CO557" s="344"/>
      <c r="CP557" s="344"/>
      <c r="CQ557" s="344"/>
      <c r="CR557" s="344"/>
      <c r="CS557" s="344"/>
      <c r="CT557" s="344"/>
      <c r="CU557" s="344"/>
      <c r="CV557" s="344"/>
      <c r="CW557" s="344"/>
      <c r="CX557" s="344"/>
      <c r="CY557" s="344"/>
      <c r="CZ557" s="344"/>
    </row>
    <row r="558" s="348" customFormat="true" ht="25.15" customHeight="true" x14ac:dyDescent="0.2">
      <c r="C558" s="1028"/>
      <c r="D558" s="1020"/>
      <c r="E558" s="577"/>
      <c r="F558" s="577"/>
      <c r="G558" s="577"/>
      <c r="H558" s="1020"/>
      <c r="I558" s="1020"/>
      <c r="J558" s="577"/>
      <c r="K558" s="577"/>
      <c r="L558" s="577"/>
      <c r="M558" s="1020"/>
      <c r="N558" s="1020"/>
      <c r="O558" s="577"/>
      <c r="P558" s="577"/>
      <c r="Q558" s="577"/>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A558" s="343"/>
      <c r="BB558" s="394"/>
      <c r="BC558" s="343"/>
      <c r="BD558" s="343"/>
      <c r="BE558" s="343"/>
      <c r="BF558" s="343"/>
      <c r="BG558" s="343"/>
      <c r="BH558" s="343"/>
      <c r="BI558" s="343"/>
      <c r="BJ558" s="343"/>
      <c r="BK558" s="343"/>
      <c r="BL558" s="343"/>
      <c r="BM558" s="343"/>
      <c r="BN558" s="343"/>
      <c r="BO558" s="343"/>
      <c r="BP558" s="343"/>
      <c r="BQ558" s="343"/>
      <c r="BR558" s="343"/>
      <c r="BS558" s="343"/>
      <c r="BT558" s="343"/>
      <c r="BU558" s="343"/>
      <c r="BV558" s="343"/>
      <c r="BW558" s="343"/>
      <c r="BX558" s="343"/>
      <c r="BY558" s="343"/>
      <c r="BZ558" s="344"/>
      <c r="CA558" s="344"/>
      <c r="CB558" s="344"/>
      <c r="CC558" s="344"/>
      <c r="CD558" s="344"/>
      <c r="CE558" s="344"/>
      <c r="CF558" s="344"/>
      <c r="CG558" s="344"/>
      <c r="CH558" s="344"/>
      <c r="CI558" s="344"/>
      <c r="CJ558" s="344"/>
      <c r="CK558" s="344"/>
      <c r="CL558" s="344"/>
      <c r="CM558" s="344"/>
      <c r="CN558" s="344"/>
      <c r="CO558" s="344"/>
      <c r="CP558" s="344"/>
      <c r="CQ558" s="344"/>
      <c r="CR558" s="344"/>
      <c r="CS558" s="344"/>
      <c r="CT558" s="344"/>
      <c r="CU558" s="344"/>
      <c r="CV558" s="344"/>
      <c r="CW558" s="344"/>
      <c r="CX558" s="344"/>
      <c r="CY558" s="344"/>
      <c r="CZ558" s="344"/>
    </row>
    <row r="559" s="348" customFormat="true" ht="25.15" customHeight="true" x14ac:dyDescent="0.2">
      <c r="C559" s="1028"/>
      <c r="D559" s="1020"/>
      <c r="E559" s="577"/>
      <c r="F559" s="577"/>
      <c r="G559" s="577"/>
      <c r="H559" s="1020"/>
      <c r="I559" s="1020"/>
      <c r="J559" s="577"/>
      <c r="K559" s="577"/>
      <c r="L559" s="577"/>
      <c r="M559" s="1020"/>
      <c r="N559" s="1020"/>
      <c r="O559" s="577"/>
      <c r="P559" s="577"/>
      <c r="Q559" s="577"/>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A559" s="343"/>
      <c r="BB559" s="394"/>
      <c r="BC559" s="343"/>
      <c r="BD559" s="343"/>
      <c r="BE559" s="343"/>
      <c r="BF559" s="343"/>
      <c r="BG559" s="343"/>
      <c r="BH559" s="343"/>
      <c r="BI559" s="343"/>
      <c r="BJ559" s="343"/>
      <c r="BK559" s="343"/>
      <c r="BL559" s="343"/>
      <c r="BM559" s="343"/>
      <c r="BN559" s="343"/>
      <c r="BO559" s="343"/>
      <c r="BP559" s="343"/>
      <c r="BQ559" s="343"/>
      <c r="BR559" s="343"/>
      <c r="BS559" s="343"/>
      <c r="BT559" s="343"/>
      <c r="BU559" s="343"/>
      <c r="BV559" s="343"/>
      <c r="BW559" s="343"/>
      <c r="BX559" s="343"/>
      <c r="BY559" s="343"/>
      <c r="BZ559" s="344"/>
      <c r="CA559" s="344"/>
      <c r="CB559" s="344"/>
      <c r="CC559" s="344"/>
      <c r="CD559" s="344"/>
      <c r="CE559" s="344"/>
      <c r="CF559" s="344"/>
      <c r="CG559" s="344"/>
      <c r="CH559" s="344"/>
      <c r="CI559" s="344"/>
      <c r="CJ559" s="344"/>
      <c r="CK559" s="344"/>
      <c r="CL559" s="344"/>
      <c r="CM559" s="344"/>
      <c r="CN559" s="344"/>
      <c r="CO559" s="344"/>
      <c r="CP559" s="344"/>
      <c r="CQ559" s="344"/>
      <c r="CR559" s="344"/>
      <c r="CS559" s="344"/>
      <c r="CT559" s="344"/>
      <c r="CU559" s="344"/>
      <c r="CV559" s="344"/>
      <c r="CW559" s="344"/>
      <c r="CX559" s="344"/>
      <c r="CY559" s="344"/>
      <c r="CZ559" s="344"/>
    </row>
    <row r="560" s="348" customFormat="true" ht="25.15" customHeight="true" x14ac:dyDescent="0.2">
      <c r="C560" s="1028"/>
      <c r="D560" s="1020"/>
      <c r="E560" s="577"/>
      <c r="F560" s="577"/>
      <c r="G560" s="577"/>
      <c r="H560" s="1020"/>
      <c r="I560" s="1020"/>
      <c r="J560" s="577"/>
      <c r="K560" s="577"/>
      <c r="L560" s="577"/>
      <c r="M560" s="1020"/>
      <c r="N560" s="1020"/>
      <c r="O560" s="577"/>
      <c r="P560" s="577"/>
      <c r="Q560" s="577"/>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A560" s="343"/>
      <c r="BB560" s="394"/>
      <c r="BC560" s="343"/>
      <c r="BD560" s="343"/>
      <c r="BE560" s="343"/>
      <c r="BF560" s="343"/>
      <c r="BG560" s="343"/>
      <c r="BH560" s="343"/>
      <c r="BI560" s="343"/>
      <c r="BJ560" s="343"/>
      <c r="BK560" s="343"/>
      <c r="BL560" s="343"/>
      <c r="BM560" s="343"/>
      <c r="BN560" s="343"/>
      <c r="BO560" s="343"/>
      <c r="BP560" s="343"/>
      <c r="BQ560" s="343"/>
      <c r="BR560" s="343"/>
      <c r="BS560" s="343"/>
      <c r="BT560" s="343"/>
      <c r="BU560" s="343"/>
      <c r="BV560" s="343"/>
      <c r="BW560" s="343"/>
      <c r="BX560" s="343"/>
      <c r="BY560" s="343"/>
      <c r="BZ560" s="344"/>
      <c r="CA560" s="344"/>
      <c r="CB560" s="344"/>
      <c r="CC560" s="344"/>
      <c r="CD560" s="344"/>
      <c r="CE560" s="344"/>
      <c r="CF560" s="344"/>
      <c r="CG560" s="344"/>
      <c r="CH560" s="344"/>
      <c r="CI560" s="344"/>
      <c r="CJ560" s="344"/>
      <c r="CK560" s="344"/>
      <c r="CL560" s="344"/>
      <c r="CM560" s="344"/>
      <c r="CN560" s="344"/>
      <c r="CO560" s="344"/>
      <c r="CP560" s="344"/>
      <c r="CQ560" s="344"/>
      <c r="CR560" s="344"/>
      <c r="CS560" s="344"/>
      <c r="CT560" s="344"/>
      <c r="CU560" s="344"/>
      <c r="CV560" s="344"/>
      <c r="CW560" s="344"/>
      <c r="CX560" s="344"/>
      <c r="CY560" s="344"/>
      <c r="CZ560" s="344"/>
    </row>
    <row r="561" s="348" customFormat="true" ht="25.15" customHeight="true" x14ac:dyDescent="0.2">
      <c r="C561" s="1028"/>
      <c r="D561" s="1020"/>
      <c r="E561" s="561"/>
      <c r="F561" s="561"/>
      <c r="G561" s="561"/>
      <c r="H561" s="1028"/>
      <c r="I561" s="1020"/>
      <c r="J561" s="561"/>
      <c r="K561" s="561"/>
      <c r="L561" s="561"/>
      <c r="M561" s="1028"/>
      <c r="N561" s="1020"/>
      <c r="O561" s="561"/>
      <c r="P561" s="561"/>
      <c r="Q561" s="561"/>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A561" s="343"/>
      <c r="BB561" s="394"/>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3"/>
      <c r="BZ561" s="344"/>
      <c r="CA561" s="344"/>
      <c r="CB561" s="344"/>
      <c r="CC561" s="344"/>
      <c r="CD561" s="344"/>
      <c r="CE561" s="344"/>
      <c r="CF561" s="344"/>
      <c r="CG561" s="344"/>
      <c r="CH561" s="344"/>
      <c r="CI561" s="344"/>
      <c r="CJ561" s="344"/>
      <c r="CK561" s="344"/>
      <c r="CL561" s="344"/>
      <c r="CM561" s="344"/>
      <c r="CN561" s="344"/>
      <c r="CO561" s="344"/>
      <c r="CP561" s="344"/>
      <c r="CQ561" s="344"/>
      <c r="CR561" s="344"/>
      <c r="CS561" s="344"/>
      <c r="CT561" s="344"/>
      <c r="CU561" s="344"/>
      <c r="CV561" s="344"/>
      <c r="CW561" s="344"/>
      <c r="CX561" s="344"/>
      <c r="CY561" s="344"/>
      <c r="CZ561" s="344"/>
    </row>
    <row r="562" s="348" customFormat="true" ht="25.15" customHeight="true" x14ac:dyDescent="0.2">
      <c r="C562" s="1028"/>
      <c r="D562" s="1020"/>
      <c r="E562" s="561"/>
      <c r="F562" s="561"/>
      <c r="G562" s="561"/>
      <c r="H562" s="1028"/>
      <c r="I562" s="1020"/>
      <c r="J562" s="561"/>
      <c r="K562" s="561"/>
      <c r="L562" s="561"/>
      <c r="M562" s="1028"/>
      <c r="N562" s="1020"/>
      <c r="O562" s="561"/>
      <c r="P562" s="561"/>
      <c r="Q562" s="561"/>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A562" s="343"/>
      <c r="BB562" s="394"/>
      <c r="BC562" s="343"/>
      <c r="BD562" s="343"/>
      <c r="BE562" s="343"/>
      <c r="BF562" s="343"/>
      <c r="BG562" s="343"/>
      <c r="BH562" s="343"/>
      <c r="BI562" s="343"/>
      <c r="BJ562" s="343"/>
      <c r="BK562" s="343"/>
      <c r="BL562" s="343"/>
      <c r="BM562" s="343"/>
      <c r="BN562" s="343"/>
      <c r="BO562" s="343"/>
      <c r="BP562" s="343"/>
      <c r="BQ562" s="343"/>
      <c r="BR562" s="343"/>
      <c r="BS562" s="343"/>
      <c r="BT562" s="343"/>
      <c r="BU562" s="343"/>
      <c r="BV562" s="343"/>
      <c r="BW562" s="343"/>
      <c r="BX562" s="343"/>
      <c r="BY562" s="343"/>
      <c r="BZ562" s="344"/>
      <c r="CA562" s="344"/>
      <c r="CB562" s="344"/>
      <c r="CC562" s="344"/>
      <c r="CD562" s="344"/>
      <c r="CE562" s="344"/>
      <c r="CF562" s="344"/>
      <c r="CG562" s="344"/>
      <c r="CH562" s="344"/>
      <c r="CI562" s="344"/>
      <c r="CJ562" s="344"/>
      <c r="CK562" s="344"/>
      <c r="CL562" s="344"/>
      <c r="CM562" s="344"/>
      <c r="CN562" s="344"/>
      <c r="CO562" s="344"/>
      <c r="CP562" s="344"/>
      <c r="CQ562" s="344"/>
      <c r="CR562" s="344"/>
      <c r="CS562" s="344"/>
      <c r="CT562" s="344"/>
      <c r="CU562" s="344"/>
      <c r="CV562" s="344"/>
      <c r="CW562" s="344"/>
      <c r="CX562" s="344"/>
      <c r="CY562" s="344"/>
      <c r="CZ562" s="344"/>
    </row>
    <row r="563" s="348" customFormat="true" ht="25.15" customHeight="true" x14ac:dyDescent="0.2">
      <c r="C563" s="1028"/>
      <c r="D563" s="1020"/>
      <c r="E563" s="561"/>
      <c r="F563" s="561"/>
      <c r="G563" s="561"/>
      <c r="H563" s="1028"/>
      <c r="I563" s="1020"/>
      <c r="J563" s="561"/>
      <c r="K563" s="561"/>
      <c r="L563" s="561"/>
      <c r="M563" s="1028"/>
      <c r="N563" s="1020"/>
      <c r="O563" s="561"/>
      <c r="P563" s="561"/>
      <c r="Q563" s="561"/>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A563" s="343"/>
      <c r="BB563" s="394"/>
      <c r="BC563" s="343"/>
      <c r="BD563" s="343"/>
      <c r="BE563" s="343"/>
      <c r="BF563" s="343"/>
      <c r="BG563" s="343"/>
      <c r="BH563" s="343"/>
      <c r="BI563" s="343"/>
      <c r="BJ563" s="343"/>
      <c r="BK563" s="343"/>
      <c r="BL563" s="343"/>
      <c r="BM563" s="343"/>
      <c r="BN563" s="343"/>
      <c r="BO563" s="343"/>
      <c r="BP563" s="343"/>
      <c r="BQ563" s="343"/>
      <c r="BR563" s="343"/>
      <c r="BS563" s="343"/>
      <c r="BT563" s="343"/>
      <c r="BU563" s="343"/>
      <c r="BV563" s="343"/>
      <c r="BW563" s="343"/>
      <c r="BX563" s="343"/>
      <c r="BY563" s="343"/>
      <c r="BZ563" s="344"/>
      <c r="CA563" s="344"/>
      <c r="CB563" s="344"/>
      <c r="CC563" s="344"/>
      <c r="CD563" s="344"/>
      <c r="CE563" s="344"/>
      <c r="CF563" s="344"/>
      <c r="CG563" s="344"/>
      <c r="CH563" s="344"/>
      <c r="CI563" s="344"/>
      <c r="CJ563" s="344"/>
      <c r="CK563" s="344"/>
      <c r="CL563" s="344"/>
      <c r="CM563" s="344"/>
      <c r="CN563" s="344"/>
      <c r="CO563" s="344"/>
      <c r="CP563" s="344"/>
      <c r="CQ563" s="344"/>
      <c r="CR563" s="344"/>
      <c r="CS563" s="344"/>
      <c r="CT563" s="344"/>
      <c r="CU563" s="344"/>
      <c r="CV563" s="344"/>
      <c r="CW563" s="344"/>
      <c r="CX563" s="344"/>
      <c r="CY563" s="344"/>
      <c r="CZ563" s="344"/>
    </row>
    <row r="564" s="348" customFormat="true" ht="25.15" customHeight="true" x14ac:dyDescent="0.2">
      <c r="C564" s="1028"/>
      <c r="D564" s="1020"/>
      <c r="E564" s="561"/>
      <c r="F564" s="561"/>
      <c r="G564" s="561"/>
      <c r="H564" s="1028"/>
      <c r="I564" s="1020"/>
      <c r="J564" s="561"/>
      <c r="K564" s="561"/>
      <c r="L564" s="561"/>
      <c r="M564" s="1028"/>
      <c r="N564" s="1020"/>
      <c r="O564" s="561"/>
      <c r="P564" s="561"/>
      <c r="Q564" s="561"/>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A564" s="343"/>
      <c r="BB564" s="394"/>
      <c r="BC564" s="343"/>
      <c r="BD564" s="343"/>
      <c r="BE564" s="343"/>
      <c r="BF564" s="343"/>
      <c r="BG564" s="343"/>
      <c r="BH564" s="343"/>
      <c r="BI564" s="343"/>
      <c r="BJ564" s="343"/>
      <c r="BK564" s="343"/>
      <c r="BL564" s="343"/>
      <c r="BM564" s="343"/>
      <c r="BN564" s="343"/>
      <c r="BO564" s="343"/>
      <c r="BP564" s="343"/>
      <c r="BQ564" s="343"/>
      <c r="BR564" s="343"/>
      <c r="BS564" s="343"/>
      <c r="BT564" s="343"/>
      <c r="BU564" s="343"/>
      <c r="BV564" s="343"/>
      <c r="BW564" s="343"/>
      <c r="BX564" s="343"/>
      <c r="BY564" s="343"/>
      <c r="BZ564" s="344"/>
      <c r="CA564" s="344"/>
      <c r="CB564" s="344"/>
      <c r="CC564" s="344"/>
      <c r="CD564" s="344"/>
      <c r="CE564" s="344"/>
      <c r="CF564" s="344"/>
      <c r="CG564" s="344"/>
      <c r="CH564" s="344"/>
      <c r="CI564" s="344"/>
      <c r="CJ564" s="344"/>
      <c r="CK564" s="344"/>
      <c r="CL564" s="344"/>
      <c r="CM564" s="344"/>
      <c r="CN564" s="344"/>
      <c r="CO564" s="344"/>
      <c r="CP564" s="344"/>
      <c r="CQ564" s="344"/>
      <c r="CR564" s="344"/>
      <c r="CS564" s="344"/>
      <c r="CT564" s="344"/>
      <c r="CU564" s="344"/>
      <c r="CV564" s="344"/>
      <c r="CW564" s="344"/>
      <c r="CX564" s="344"/>
      <c r="CY564" s="344"/>
      <c r="CZ564" s="344"/>
    </row>
    <row r="565" s="348" customFormat="true" ht="25.15" customHeight="true" x14ac:dyDescent="0.2">
      <c r="C565" s="1028"/>
      <c r="D565" s="1020"/>
      <c r="E565" s="561"/>
      <c r="F565" s="561"/>
      <c r="G565" s="561"/>
      <c r="H565" s="1028"/>
      <c r="I565" s="1020"/>
      <c r="J565" s="561"/>
      <c r="K565" s="561"/>
      <c r="L565" s="561"/>
      <c r="M565" s="1028"/>
      <c r="N565" s="1020"/>
      <c r="O565" s="561"/>
      <c r="P565" s="561"/>
      <c r="Q565" s="561"/>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A565" s="343"/>
      <c r="BB565" s="394"/>
      <c r="BC565" s="343"/>
      <c r="BD565" s="343"/>
      <c r="BE565" s="343"/>
      <c r="BF565" s="343"/>
      <c r="BG565" s="343"/>
      <c r="BH565" s="343"/>
      <c r="BI565" s="343"/>
      <c r="BJ565" s="343"/>
      <c r="BK565" s="343"/>
      <c r="BL565" s="343"/>
      <c r="BM565" s="343"/>
      <c r="BN565" s="343"/>
      <c r="BO565" s="343"/>
      <c r="BP565" s="343"/>
      <c r="BQ565" s="343"/>
      <c r="BR565" s="343"/>
      <c r="BS565" s="343"/>
      <c r="BT565" s="343"/>
      <c r="BU565" s="343"/>
      <c r="BV565" s="343"/>
      <c r="BW565" s="343"/>
      <c r="BX565" s="343"/>
      <c r="BY565" s="343"/>
      <c r="BZ565" s="344"/>
      <c r="CA565" s="344"/>
      <c r="CB565" s="344"/>
      <c r="CC565" s="344"/>
      <c r="CD565" s="344"/>
      <c r="CE565" s="344"/>
      <c r="CF565" s="344"/>
      <c r="CG565" s="344"/>
      <c r="CH565" s="344"/>
      <c r="CI565" s="344"/>
      <c r="CJ565" s="344"/>
      <c r="CK565" s="344"/>
      <c r="CL565" s="344"/>
      <c r="CM565" s="344"/>
      <c r="CN565" s="344"/>
      <c r="CO565" s="344"/>
      <c r="CP565" s="344"/>
      <c r="CQ565" s="344"/>
      <c r="CR565" s="344"/>
      <c r="CS565" s="344"/>
      <c r="CT565" s="344"/>
      <c r="CU565" s="344"/>
      <c r="CV565" s="344"/>
      <c r="CW565" s="344"/>
      <c r="CX565" s="344"/>
      <c r="CY565" s="344"/>
      <c r="CZ565" s="344"/>
    </row>
    <row r="566" s="348" customFormat="true" ht="25.15" customHeight="true" x14ac:dyDescent="0.2">
      <c r="C566" s="1028"/>
      <c r="D566" s="1020"/>
      <c r="E566" s="561"/>
      <c r="F566" s="561"/>
      <c r="G566" s="561"/>
      <c r="H566" s="1028"/>
      <c r="I566" s="1020"/>
      <c r="J566" s="561"/>
      <c r="K566" s="561"/>
      <c r="L566" s="561"/>
      <c r="M566" s="1028"/>
      <c r="N566" s="1020"/>
      <c r="O566" s="561"/>
      <c r="P566" s="561"/>
      <c r="Q566" s="561"/>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A566" s="343"/>
      <c r="BB566" s="394"/>
      <c r="BC566" s="343"/>
      <c r="BD566" s="343"/>
      <c r="BE566" s="343"/>
      <c r="BF566" s="343"/>
      <c r="BG566" s="343"/>
      <c r="BH566" s="343"/>
      <c r="BI566" s="343"/>
      <c r="BJ566" s="343"/>
      <c r="BK566" s="343"/>
      <c r="BL566" s="343"/>
      <c r="BM566" s="343"/>
      <c r="BN566" s="343"/>
      <c r="BO566" s="343"/>
      <c r="BP566" s="343"/>
      <c r="BQ566" s="343"/>
      <c r="BR566" s="343"/>
      <c r="BS566" s="343"/>
      <c r="BT566" s="343"/>
      <c r="BU566" s="343"/>
      <c r="BV566" s="343"/>
      <c r="BW566" s="343"/>
      <c r="BX566" s="343"/>
      <c r="BY566" s="343"/>
      <c r="BZ566" s="344"/>
      <c r="CA566" s="344"/>
      <c r="CB566" s="344"/>
      <c r="CC566" s="344"/>
      <c r="CD566" s="344"/>
      <c r="CE566" s="344"/>
      <c r="CF566" s="344"/>
      <c r="CG566" s="344"/>
      <c r="CH566" s="344"/>
      <c r="CI566" s="344"/>
      <c r="CJ566" s="344"/>
      <c r="CK566" s="344"/>
      <c r="CL566" s="344"/>
      <c r="CM566" s="344"/>
      <c r="CN566" s="344"/>
      <c r="CO566" s="344"/>
      <c r="CP566" s="344"/>
      <c r="CQ566" s="344"/>
      <c r="CR566" s="344"/>
      <c r="CS566" s="344"/>
      <c r="CT566" s="344"/>
      <c r="CU566" s="344"/>
      <c r="CV566" s="344"/>
      <c r="CW566" s="344"/>
      <c r="CX566" s="344"/>
      <c r="CY566" s="344"/>
      <c r="CZ566" s="344"/>
    </row>
    <row r="567" s="348" customFormat="true" ht="25.15" customHeight="true" x14ac:dyDescent="0.2">
      <c r="C567" s="1028"/>
      <c r="D567" s="1020"/>
      <c r="E567" s="561"/>
      <c r="F567" s="561"/>
      <c r="G567" s="561"/>
      <c r="H567" s="1028"/>
      <c r="I567" s="1020"/>
      <c r="J567" s="561"/>
      <c r="K567" s="561"/>
      <c r="L567" s="561"/>
      <c r="M567" s="1028"/>
      <c r="N567" s="1020"/>
      <c r="O567" s="561"/>
      <c r="P567" s="561"/>
      <c r="Q567" s="561"/>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A567" s="343"/>
      <c r="BB567" s="394"/>
      <c r="BC567" s="343"/>
      <c r="BD567" s="343"/>
      <c r="BE567" s="343"/>
      <c r="BF567" s="343"/>
      <c r="BG567" s="343"/>
      <c r="BH567" s="343"/>
      <c r="BI567" s="343"/>
      <c r="BJ567" s="343"/>
      <c r="BK567" s="343"/>
      <c r="BL567" s="343"/>
      <c r="BM567" s="343"/>
      <c r="BN567" s="343"/>
      <c r="BO567" s="343"/>
      <c r="BP567" s="343"/>
      <c r="BQ567" s="343"/>
      <c r="BR567" s="343"/>
      <c r="BS567" s="343"/>
      <c r="BT567" s="343"/>
      <c r="BU567" s="343"/>
      <c r="BV567" s="343"/>
      <c r="BW567" s="343"/>
      <c r="BX567" s="343"/>
      <c r="BY567" s="343"/>
      <c r="BZ567" s="344"/>
      <c r="CA567" s="344"/>
      <c r="CB567" s="344"/>
      <c r="CC567" s="344"/>
      <c r="CD567" s="344"/>
      <c r="CE567" s="344"/>
      <c r="CF567" s="344"/>
      <c r="CG567" s="344"/>
      <c r="CH567" s="344"/>
      <c r="CI567" s="344"/>
      <c r="CJ567" s="344"/>
      <c r="CK567" s="344"/>
      <c r="CL567" s="344"/>
      <c r="CM567" s="344"/>
      <c r="CN567" s="344"/>
      <c r="CO567" s="344"/>
      <c r="CP567" s="344"/>
      <c r="CQ567" s="344"/>
      <c r="CR567" s="344"/>
      <c r="CS567" s="344"/>
      <c r="CT567" s="344"/>
      <c r="CU567" s="344"/>
      <c r="CV567" s="344"/>
      <c r="CW567" s="344"/>
      <c r="CX567" s="344"/>
      <c r="CY567" s="344"/>
      <c r="CZ567" s="344"/>
    </row>
    <row r="568" s="348" customFormat="true" ht="25.15" customHeight="true" x14ac:dyDescent="0.2">
      <c r="C568" s="1028"/>
      <c r="D568" s="1020"/>
      <c r="E568" s="561"/>
      <c r="F568" s="561"/>
      <c r="G568" s="561"/>
      <c r="H568" s="1028"/>
      <c r="I568" s="1020"/>
      <c r="J568" s="561"/>
      <c r="K568" s="561"/>
      <c r="L568" s="561"/>
      <c r="M568" s="1028"/>
      <c r="N568" s="1020"/>
      <c r="O568" s="561"/>
      <c r="P568" s="561"/>
      <c r="Q568" s="561"/>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A568" s="343"/>
      <c r="BB568" s="394"/>
      <c r="BC568" s="343"/>
      <c r="BD568" s="343"/>
      <c r="BE568" s="343"/>
      <c r="BF568" s="343"/>
      <c r="BG568" s="343"/>
      <c r="BH568" s="343"/>
      <c r="BI568" s="343"/>
      <c r="BJ568" s="343"/>
      <c r="BK568" s="343"/>
      <c r="BL568" s="343"/>
      <c r="BM568" s="343"/>
      <c r="BN568" s="343"/>
      <c r="BO568" s="343"/>
      <c r="BP568" s="343"/>
      <c r="BQ568" s="343"/>
      <c r="BR568" s="343"/>
      <c r="BS568" s="343"/>
      <c r="BT568" s="343"/>
      <c r="BU568" s="343"/>
      <c r="BV568" s="343"/>
      <c r="BW568" s="343"/>
      <c r="BX568" s="343"/>
      <c r="BY568" s="343"/>
      <c r="BZ568" s="344"/>
      <c r="CA568" s="344"/>
      <c r="CB568" s="344"/>
      <c r="CC568" s="344"/>
      <c r="CD568" s="344"/>
      <c r="CE568" s="344"/>
      <c r="CF568" s="344"/>
      <c r="CG568" s="344"/>
      <c r="CH568" s="344"/>
      <c r="CI568" s="344"/>
      <c r="CJ568" s="344"/>
      <c r="CK568" s="344"/>
      <c r="CL568" s="344"/>
      <c r="CM568" s="344"/>
      <c r="CN568" s="344"/>
      <c r="CO568" s="344"/>
      <c r="CP568" s="344"/>
      <c r="CQ568" s="344"/>
      <c r="CR568" s="344"/>
      <c r="CS568" s="344"/>
      <c r="CT568" s="344"/>
      <c r="CU568" s="344"/>
      <c r="CV568" s="344"/>
      <c r="CW568" s="344"/>
      <c r="CX568" s="344"/>
      <c r="CY568" s="344"/>
      <c r="CZ568" s="344"/>
    </row>
    <row r="569" s="348" customFormat="true" ht="25.15" customHeight="true" x14ac:dyDescent="0.2">
      <c r="C569" s="1028"/>
      <c r="D569" s="1020"/>
      <c r="E569" s="561"/>
      <c r="F569" s="561"/>
      <c r="G569" s="561"/>
      <c r="H569" s="1028"/>
      <c r="I569" s="1020"/>
      <c r="J569" s="561"/>
      <c r="K569" s="561"/>
      <c r="L569" s="561"/>
      <c r="M569" s="1028"/>
      <c r="N569" s="1020"/>
      <c r="O569" s="561"/>
      <c r="P569" s="561"/>
      <c r="Q569" s="561"/>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A569" s="343"/>
      <c r="BB569" s="394"/>
      <c r="BC569" s="343"/>
      <c r="BD569" s="343"/>
      <c r="BE569" s="343"/>
      <c r="BF569" s="343"/>
      <c r="BG569" s="343"/>
      <c r="BH569" s="343"/>
      <c r="BI569" s="343"/>
      <c r="BJ569" s="343"/>
      <c r="BK569" s="343"/>
      <c r="BL569" s="343"/>
      <c r="BM569" s="343"/>
      <c r="BN569" s="343"/>
      <c r="BO569" s="343"/>
      <c r="BP569" s="343"/>
      <c r="BQ569" s="343"/>
      <c r="BR569" s="343"/>
      <c r="BS569" s="343"/>
      <c r="BT569" s="343"/>
      <c r="BU569" s="343"/>
      <c r="BV569" s="343"/>
      <c r="BW569" s="343"/>
      <c r="BX569" s="343"/>
      <c r="BY569" s="343"/>
      <c r="BZ569" s="344"/>
      <c r="CA569" s="344"/>
      <c r="CB569" s="344"/>
      <c r="CC569" s="344"/>
      <c r="CD569" s="344"/>
      <c r="CE569" s="344"/>
      <c r="CF569" s="344"/>
      <c r="CG569" s="344"/>
      <c r="CH569" s="344"/>
      <c r="CI569" s="344"/>
      <c r="CJ569" s="344"/>
      <c r="CK569" s="344"/>
      <c r="CL569" s="344"/>
      <c r="CM569" s="344"/>
      <c r="CN569" s="344"/>
      <c r="CO569" s="344"/>
      <c r="CP569" s="344"/>
      <c r="CQ569" s="344"/>
      <c r="CR569" s="344"/>
      <c r="CS569" s="344"/>
      <c r="CT569" s="344"/>
      <c r="CU569" s="344"/>
      <c r="CV569" s="344"/>
      <c r="CW569" s="344"/>
      <c r="CX569" s="344"/>
      <c r="CY569" s="344"/>
      <c r="CZ569" s="344"/>
    </row>
    <row r="570" s="348" customFormat="true" ht="25.15" customHeight="true" x14ac:dyDescent="0.2">
      <c r="C570" s="1028"/>
      <c r="D570" s="1020"/>
      <c r="E570" s="561"/>
      <c r="F570" s="561"/>
      <c r="G570" s="561"/>
      <c r="H570" s="1028"/>
      <c r="I570" s="1020"/>
      <c r="J570" s="561"/>
      <c r="K570" s="561"/>
      <c r="L570" s="561"/>
      <c r="M570" s="1028"/>
      <c r="N570" s="1020"/>
      <c r="O570" s="561"/>
      <c r="P570" s="561"/>
      <c r="Q570" s="561"/>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A570" s="343"/>
      <c r="BB570" s="394"/>
      <c r="BC570" s="343"/>
      <c r="BD570" s="343"/>
      <c r="BE570" s="343"/>
      <c r="BF570" s="343"/>
      <c r="BG570" s="343"/>
      <c r="BH570" s="343"/>
      <c r="BI570" s="343"/>
      <c r="BJ570" s="343"/>
      <c r="BK570" s="343"/>
      <c r="BL570" s="343"/>
      <c r="BM570" s="343"/>
      <c r="BN570" s="343"/>
      <c r="BO570" s="343"/>
      <c r="BP570" s="343"/>
      <c r="BQ570" s="343"/>
      <c r="BR570" s="343"/>
      <c r="BS570" s="343"/>
      <c r="BT570" s="343"/>
      <c r="BU570" s="343"/>
      <c r="BV570" s="343"/>
      <c r="BW570" s="343"/>
      <c r="BX570" s="343"/>
      <c r="BY570" s="343"/>
      <c r="BZ570" s="344"/>
      <c r="CA570" s="344"/>
      <c r="CB570" s="344"/>
      <c r="CC570" s="344"/>
      <c r="CD570" s="344"/>
      <c r="CE570" s="344"/>
      <c r="CF570" s="344"/>
      <c r="CG570" s="344"/>
      <c r="CH570" s="344"/>
      <c r="CI570" s="344"/>
      <c r="CJ570" s="344"/>
      <c r="CK570" s="344"/>
      <c r="CL570" s="344"/>
      <c r="CM570" s="344"/>
      <c r="CN570" s="344"/>
      <c r="CO570" s="344"/>
      <c r="CP570" s="344"/>
      <c r="CQ570" s="344"/>
      <c r="CR570" s="344"/>
      <c r="CS570" s="344"/>
      <c r="CT570" s="344"/>
      <c r="CU570" s="344"/>
      <c r="CV570" s="344"/>
      <c r="CW570" s="344"/>
      <c r="CX570" s="344"/>
      <c r="CY570" s="344"/>
      <c r="CZ570" s="344"/>
    </row>
    <row r="571" s="348" customFormat="true" ht="25.15" customHeight="true" x14ac:dyDescent="0.2">
      <c r="C571" s="1028"/>
      <c r="D571" s="1020"/>
      <c r="E571" s="561"/>
      <c r="F571" s="561"/>
      <c r="G571" s="561"/>
      <c r="H571" s="1028"/>
      <c r="I571" s="1020"/>
      <c r="J571" s="561"/>
      <c r="K571" s="561"/>
      <c r="L571" s="561"/>
      <c r="M571" s="1028"/>
      <c r="N571" s="1020"/>
      <c r="O571" s="561"/>
      <c r="P571" s="561"/>
      <c r="Q571" s="561"/>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A571" s="343"/>
      <c r="BB571" s="394"/>
      <c r="BC571" s="343"/>
      <c r="BD571" s="343"/>
      <c r="BE571" s="343"/>
      <c r="BF571" s="343"/>
      <c r="BG571" s="343"/>
      <c r="BH571" s="343"/>
      <c r="BI571" s="343"/>
      <c r="BJ571" s="343"/>
      <c r="BK571" s="343"/>
      <c r="BL571" s="343"/>
      <c r="BM571" s="343"/>
      <c r="BN571" s="343"/>
      <c r="BO571" s="343"/>
      <c r="BP571" s="343"/>
      <c r="BQ571" s="343"/>
      <c r="BR571" s="343"/>
      <c r="BS571" s="343"/>
      <c r="BT571" s="343"/>
      <c r="BU571" s="343"/>
      <c r="BV571" s="343"/>
      <c r="BW571" s="343"/>
      <c r="BX571" s="343"/>
      <c r="BY571" s="343"/>
      <c r="BZ571" s="344"/>
      <c r="CA571" s="344"/>
      <c r="CB571" s="344"/>
      <c r="CC571" s="344"/>
      <c r="CD571" s="344"/>
      <c r="CE571" s="344"/>
      <c r="CF571" s="344"/>
      <c r="CG571" s="344"/>
      <c r="CH571" s="344"/>
      <c r="CI571" s="344"/>
      <c r="CJ571" s="344"/>
      <c r="CK571" s="344"/>
      <c r="CL571" s="344"/>
      <c r="CM571" s="344"/>
      <c r="CN571" s="344"/>
      <c r="CO571" s="344"/>
      <c r="CP571" s="344"/>
      <c r="CQ571" s="344"/>
      <c r="CR571" s="344"/>
      <c r="CS571" s="344"/>
      <c r="CT571" s="344"/>
      <c r="CU571" s="344"/>
      <c r="CV571" s="344"/>
      <c r="CW571" s="344"/>
      <c r="CX571" s="344"/>
      <c r="CY571" s="344"/>
      <c r="CZ571" s="344"/>
    </row>
    <row r="572" s="348" customFormat="true" ht="25.15" customHeight="true" x14ac:dyDescent="0.2">
      <c r="C572" s="1028"/>
      <c r="D572" s="1020"/>
      <c r="E572" s="561"/>
      <c r="F572" s="561"/>
      <c r="G572" s="561"/>
      <c r="H572" s="1028"/>
      <c r="I572" s="1020"/>
      <c r="J572" s="561"/>
      <c r="K572" s="561"/>
      <c r="L572" s="561"/>
      <c r="M572" s="1028"/>
      <c r="N572" s="1020"/>
      <c r="O572" s="561"/>
      <c r="P572" s="561"/>
      <c r="Q572" s="561"/>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A572" s="343"/>
      <c r="BB572" s="394"/>
      <c r="BC572" s="343"/>
      <c r="BD572" s="343"/>
      <c r="BE572" s="343"/>
      <c r="BF572" s="343"/>
      <c r="BG572" s="343"/>
      <c r="BH572" s="343"/>
      <c r="BI572" s="343"/>
      <c r="BJ572" s="343"/>
      <c r="BK572" s="343"/>
      <c r="BL572" s="343"/>
      <c r="BM572" s="343"/>
      <c r="BN572" s="343"/>
      <c r="BO572" s="343"/>
      <c r="BP572" s="343"/>
      <c r="BQ572" s="343"/>
      <c r="BR572" s="343"/>
      <c r="BS572" s="343"/>
      <c r="BT572" s="343"/>
      <c r="BU572" s="343"/>
      <c r="BV572" s="343"/>
      <c r="BW572" s="343"/>
      <c r="BX572" s="343"/>
      <c r="BY572" s="343"/>
      <c r="BZ572" s="344"/>
      <c r="CA572" s="344"/>
      <c r="CB572" s="344"/>
      <c r="CC572" s="344"/>
      <c r="CD572" s="344"/>
      <c r="CE572" s="344"/>
      <c r="CF572" s="344"/>
      <c r="CG572" s="344"/>
      <c r="CH572" s="344"/>
      <c r="CI572" s="344"/>
      <c r="CJ572" s="344"/>
      <c r="CK572" s="344"/>
      <c r="CL572" s="344"/>
      <c r="CM572" s="344"/>
      <c r="CN572" s="344"/>
      <c r="CO572" s="344"/>
      <c r="CP572" s="344"/>
      <c r="CQ572" s="344"/>
      <c r="CR572" s="344"/>
      <c r="CS572" s="344"/>
      <c r="CT572" s="344"/>
      <c r="CU572" s="344"/>
      <c r="CV572" s="344"/>
      <c r="CW572" s="344"/>
      <c r="CX572" s="344"/>
      <c r="CY572" s="344"/>
      <c r="CZ572" s="344"/>
    </row>
    <row r="573" s="348" customFormat="true" ht="25.15" customHeight="true" x14ac:dyDescent="0.2">
      <c r="C573" s="1028"/>
      <c r="D573" s="1020"/>
      <c r="E573" s="561"/>
      <c r="F573" s="561"/>
      <c r="G573" s="561"/>
      <c r="H573" s="1028"/>
      <c r="I573" s="1020"/>
      <c r="J573" s="561"/>
      <c r="K573" s="561"/>
      <c r="L573" s="561"/>
      <c r="M573" s="1028"/>
      <c r="N573" s="1020"/>
      <c r="O573" s="561"/>
      <c r="P573" s="561"/>
      <c r="Q573" s="561"/>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A573" s="343"/>
      <c r="BB573" s="394"/>
      <c r="BC573" s="343"/>
      <c r="BD573" s="343"/>
      <c r="BE573" s="343"/>
      <c r="BF573" s="343"/>
      <c r="BG573" s="343"/>
      <c r="BH573" s="343"/>
      <c r="BI573" s="343"/>
      <c r="BJ573" s="343"/>
      <c r="BK573" s="343"/>
      <c r="BL573" s="343"/>
      <c r="BM573" s="343"/>
      <c r="BN573" s="343"/>
      <c r="BO573" s="343"/>
      <c r="BP573" s="343"/>
      <c r="BQ573" s="343"/>
      <c r="BR573" s="343"/>
      <c r="BS573" s="343"/>
      <c r="BT573" s="343"/>
      <c r="BU573" s="343"/>
      <c r="BV573" s="343"/>
      <c r="BW573" s="343"/>
      <c r="BX573" s="343"/>
      <c r="BY573" s="343"/>
      <c r="BZ573" s="344"/>
      <c r="CA573" s="344"/>
      <c r="CB573" s="344"/>
      <c r="CC573" s="344"/>
      <c r="CD573" s="344"/>
      <c r="CE573" s="344"/>
      <c r="CF573" s="344"/>
      <c r="CG573" s="344"/>
      <c r="CH573" s="344"/>
      <c r="CI573" s="344"/>
      <c r="CJ573" s="344"/>
      <c r="CK573" s="344"/>
      <c r="CL573" s="344"/>
      <c r="CM573" s="344"/>
      <c r="CN573" s="344"/>
      <c r="CO573" s="344"/>
      <c r="CP573" s="344"/>
      <c r="CQ573" s="344"/>
      <c r="CR573" s="344"/>
      <c r="CS573" s="344"/>
      <c r="CT573" s="344"/>
      <c r="CU573" s="344"/>
      <c r="CV573" s="344"/>
      <c r="CW573" s="344"/>
      <c r="CX573" s="344"/>
      <c r="CY573" s="344"/>
      <c r="CZ573" s="344"/>
    </row>
    <row r="574" s="348" customFormat="true" ht="25.15" customHeight="true" x14ac:dyDescent="0.2">
      <c r="C574" s="1028"/>
      <c r="D574" s="1020"/>
      <c r="E574" s="561"/>
      <c r="F574" s="561"/>
      <c r="G574" s="561"/>
      <c r="H574" s="1028"/>
      <c r="I574" s="1020"/>
      <c r="J574" s="561"/>
      <c r="K574" s="561"/>
      <c r="L574" s="561"/>
      <c r="M574" s="1028"/>
      <c r="N574" s="1020"/>
      <c r="O574" s="561"/>
      <c r="P574" s="561"/>
      <c r="Q574" s="561"/>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A574" s="343"/>
      <c r="BB574" s="394"/>
      <c r="BC574" s="343"/>
      <c r="BD574" s="343"/>
      <c r="BE574" s="343"/>
      <c r="BF574" s="343"/>
      <c r="BG574" s="343"/>
      <c r="BH574" s="343"/>
      <c r="BI574" s="343"/>
      <c r="BJ574" s="343"/>
      <c r="BK574" s="343"/>
      <c r="BL574" s="343"/>
      <c r="BM574" s="343"/>
      <c r="BN574" s="343"/>
      <c r="BO574" s="343"/>
      <c r="BP574" s="343"/>
      <c r="BQ574" s="343"/>
      <c r="BR574" s="343"/>
      <c r="BS574" s="343"/>
      <c r="BT574" s="343"/>
      <c r="BU574" s="343"/>
      <c r="BV574" s="343"/>
      <c r="BW574" s="343"/>
      <c r="BX574" s="343"/>
      <c r="BY574" s="343"/>
      <c r="BZ574" s="344"/>
      <c r="CA574" s="344"/>
      <c r="CB574" s="344"/>
      <c r="CC574" s="344"/>
      <c r="CD574" s="344"/>
      <c r="CE574" s="344"/>
      <c r="CF574" s="344"/>
      <c r="CG574" s="344"/>
      <c r="CH574" s="344"/>
      <c r="CI574" s="344"/>
      <c r="CJ574" s="344"/>
      <c r="CK574" s="344"/>
      <c r="CL574" s="344"/>
      <c r="CM574" s="344"/>
      <c r="CN574" s="344"/>
      <c r="CO574" s="344"/>
      <c r="CP574" s="344"/>
      <c r="CQ574" s="344"/>
      <c r="CR574" s="344"/>
      <c r="CS574" s="344"/>
      <c r="CT574" s="344"/>
      <c r="CU574" s="344"/>
      <c r="CV574" s="344"/>
      <c r="CW574" s="344"/>
      <c r="CX574" s="344"/>
      <c r="CY574" s="344"/>
      <c r="CZ574" s="344"/>
    </row>
    <row r="575" s="348" customFormat="true" ht="25.15" customHeight="true" x14ac:dyDescent="0.2">
      <c r="C575" s="1028"/>
      <c r="D575" s="1020"/>
      <c r="E575" s="561"/>
      <c r="F575" s="561"/>
      <c r="G575" s="561"/>
      <c r="H575" s="1028"/>
      <c r="I575" s="1020"/>
      <c r="J575" s="561"/>
      <c r="K575" s="561"/>
      <c r="L575" s="561"/>
      <c r="M575" s="1028"/>
      <c r="N575" s="1020"/>
      <c r="O575" s="561"/>
      <c r="P575" s="561"/>
      <c r="Q575" s="561"/>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A575" s="343"/>
      <c r="BB575" s="394"/>
      <c r="BC575" s="343"/>
      <c r="BD575" s="343"/>
      <c r="BE575" s="343"/>
      <c r="BF575" s="343"/>
      <c r="BG575" s="343"/>
      <c r="BH575" s="343"/>
      <c r="BI575" s="343"/>
      <c r="BJ575" s="343"/>
      <c r="BK575" s="343"/>
      <c r="BL575" s="343"/>
      <c r="BM575" s="343"/>
      <c r="BN575" s="343"/>
      <c r="BO575" s="343"/>
      <c r="BP575" s="343"/>
      <c r="BQ575" s="343"/>
      <c r="BR575" s="343"/>
      <c r="BS575" s="343"/>
      <c r="BT575" s="343"/>
      <c r="BU575" s="343"/>
      <c r="BV575" s="343"/>
      <c r="BW575" s="343"/>
      <c r="BX575" s="343"/>
      <c r="BY575" s="343"/>
      <c r="BZ575" s="344"/>
      <c r="CA575" s="344"/>
      <c r="CB575" s="344"/>
      <c r="CC575" s="344"/>
      <c r="CD575" s="344"/>
      <c r="CE575" s="344"/>
      <c r="CF575" s="344"/>
      <c r="CG575" s="344"/>
      <c r="CH575" s="344"/>
      <c r="CI575" s="344"/>
      <c r="CJ575" s="344"/>
      <c r="CK575" s="344"/>
      <c r="CL575" s="344"/>
      <c r="CM575" s="344"/>
      <c r="CN575" s="344"/>
      <c r="CO575" s="344"/>
      <c r="CP575" s="344"/>
      <c r="CQ575" s="344"/>
      <c r="CR575" s="344"/>
      <c r="CS575" s="344"/>
      <c r="CT575" s="344"/>
      <c r="CU575" s="344"/>
      <c r="CV575" s="344"/>
      <c r="CW575" s="344"/>
      <c r="CX575" s="344"/>
      <c r="CY575" s="344"/>
      <c r="CZ575" s="344"/>
    </row>
    <row r="576" s="348" customFormat="true" ht="25.15" customHeight="true" x14ac:dyDescent="0.2">
      <c r="C576" s="1028"/>
      <c r="D576" s="1020"/>
      <c r="E576" s="561"/>
      <c r="F576" s="561"/>
      <c r="G576" s="561"/>
      <c r="H576" s="1028"/>
      <c r="I576" s="1020"/>
      <c r="J576" s="561"/>
      <c r="K576" s="561"/>
      <c r="L576" s="561"/>
      <c r="M576" s="1028"/>
      <c r="N576" s="1020"/>
      <c r="O576" s="561"/>
      <c r="P576" s="561"/>
      <c r="Q576" s="561"/>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A576" s="343"/>
      <c r="BB576" s="394"/>
      <c r="BC576" s="343"/>
      <c r="BD576" s="343"/>
      <c r="BE576" s="343"/>
      <c r="BF576" s="343"/>
      <c r="BG576" s="343"/>
      <c r="BH576" s="343"/>
      <c r="BI576" s="343"/>
      <c r="BJ576" s="343"/>
      <c r="BK576" s="343"/>
      <c r="BL576" s="343"/>
      <c r="BM576" s="343"/>
      <c r="BN576" s="343"/>
      <c r="BO576" s="343"/>
      <c r="BP576" s="343"/>
      <c r="BQ576" s="343"/>
      <c r="BR576" s="343"/>
      <c r="BS576" s="343"/>
      <c r="BT576" s="343"/>
      <c r="BU576" s="343"/>
      <c r="BV576" s="343"/>
      <c r="BW576" s="343"/>
      <c r="BX576" s="343"/>
      <c r="BY576" s="343"/>
      <c r="BZ576" s="344"/>
      <c r="CA576" s="344"/>
      <c r="CB576" s="344"/>
      <c r="CC576" s="344"/>
      <c r="CD576" s="344"/>
      <c r="CE576" s="344"/>
      <c r="CF576" s="344"/>
      <c r="CG576" s="344"/>
      <c r="CH576" s="344"/>
      <c r="CI576" s="344"/>
      <c r="CJ576" s="344"/>
      <c r="CK576" s="344"/>
      <c r="CL576" s="344"/>
      <c r="CM576" s="344"/>
      <c r="CN576" s="344"/>
      <c r="CO576" s="344"/>
      <c r="CP576" s="344"/>
      <c r="CQ576" s="344"/>
      <c r="CR576" s="344"/>
      <c r="CS576" s="344"/>
      <c r="CT576" s="344"/>
      <c r="CU576" s="344"/>
      <c r="CV576" s="344"/>
      <c r="CW576" s="344"/>
      <c r="CX576" s="344"/>
      <c r="CY576" s="344"/>
      <c r="CZ576" s="344"/>
    </row>
    <row r="577" s="348" customFormat="true" ht="25.15" customHeight="true" x14ac:dyDescent="0.2">
      <c r="C577" s="1028"/>
      <c r="D577" s="1020"/>
      <c r="E577" s="561"/>
      <c r="F577" s="561"/>
      <c r="G577" s="561"/>
      <c r="H577" s="1028"/>
      <c r="I577" s="1020"/>
      <c r="J577" s="561"/>
      <c r="K577" s="561"/>
      <c r="L577" s="561"/>
      <c r="M577" s="1028"/>
      <c r="N577" s="1020"/>
      <c r="O577" s="561"/>
      <c r="P577" s="561"/>
      <c r="Q577" s="561"/>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A577" s="343"/>
      <c r="BB577" s="394"/>
      <c r="BC577" s="343"/>
      <c r="BD577" s="343"/>
      <c r="BE577" s="343"/>
      <c r="BF577" s="343"/>
      <c r="BG577" s="343"/>
      <c r="BH577" s="343"/>
      <c r="BI577" s="343"/>
      <c r="BJ577" s="343"/>
      <c r="BK577" s="343"/>
      <c r="BL577" s="343"/>
      <c r="BM577" s="343"/>
      <c r="BN577" s="343"/>
      <c r="BO577" s="343"/>
      <c r="BP577" s="343"/>
      <c r="BQ577" s="343"/>
      <c r="BR577" s="343"/>
      <c r="BS577" s="343"/>
      <c r="BT577" s="343"/>
      <c r="BU577" s="343"/>
      <c r="BV577" s="343"/>
      <c r="BW577" s="343"/>
      <c r="BX577" s="343"/>
      <c r="BY577" s="343"/>
      <c r="BZ577" s="344"/>
      <c r="CA577" s="344"/>
      <c r="CB577" s="344"/>
      <c r="CC577" s="344"/>
      <c r="CD577" s="344"/>
      <c r="CE577" s="344"/>
      <c r="CF577" s="344"/>
      <c r="CG577" s="344"/>
      <c r="CH577" s="344"/>
      <c r="CI577" s="344"/>
      <c r="CJ577" s="344"/>
      <c r="CK577" s="344"/>
      <c r="CL577" s="344"/>
      <c r="CM577" s="344"/>
      <c r="CN577" s="344"/>
      <c r="CO577" s="344"/>
      <c r="CP577" s="344"/>
      <c r="CQ577" s="344"/>
      <c r="CR577" s="344"/>
      <c r="CS577" s="344"/>
      <c r="CT577" s="344"/>
      <c r="CU577" s="344"/>
      <c r="CV577" s="344"/>
      <c r="CW577" s="344"/>
      <c r="CX577" s="344"/>
      <c r="CY577" s="344"/>
      <c r="CZ577" s="344"/>
    </row>
    <row r="578" s="348" customFormat="true" ht="25.15" customHeight="true" x14ac:dyDescent="0.2">
      <c r="C578" s="1028"/>
      <c r="D578" s="1020"/>
      <c r="E578" s="561"/>
      <c r="F578" s="561"/>
      <c r="G578" s="561"/>
      <c r="H578" s="1028"/>
      <c r="I578" s="1020"/>
      <c r="J578" s="561"/>
      <c r="K578" s="561"/>
      <c r="L578" s="561"/>
      <c r="M578" s="1028"/>
      <c r="N578" s="1020"/>
      <c r="O578" s="561"/>
      <c r="P578" s="561"/>
      <c r="Q578" s="561"/>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A578" s="343"/>
      <c r="BB578" s="394"/>
      <c r="BC578" s="343"/>
      <c r="BD578" s="343"/>
      <c r="BE578" s="343"/>
      <c r="BF578" s="343"/>
      <c r="BG578" s="343"/>
      <c r="BH578" s="343"/>
      <c r="BI578" s="343"/>
      <c r="BJ578" s="343"/>
      <c r="BK578" s="343"/>
      <c r="BL578" s="343"/>
      <c r="BM578" s="343"/>
      <c r="BN578" s="343"/>
      <c r="BO578" s="343"/>
      <c r="BP578" s="343"/>
      <c r="BQ578" s="343"/>
      <c r="BR578" s="343"/>
      <c r="BS578" s="343"/>
      <c r="BT578" s="343"/>
      <c r="BU578" s="343"/>
      <c r="BV578" s="343"/>
      <c r="BW578" s="343"/>
      <c r="BX578" s="343"/>
      <c r="BY578" s="343"/>
      <c r="BZ578" s="344"/>
      <c r="CA578" s="344"/>
      <c r="CB578" s="344"/>
      <c r="CC578" s="344"/>
      <c r="CD578" s="344"/>
      <c r="CE578" s="344"/>
      <c r="CF578" s="344"/>
      <c r="CG578" s="344"/>
      <c r="CH578" s="344"/>
      <c r="CI578" s="344"/>
      <c r="CJ578" s="344"/>
      <c r="CK578" s="344"/>
      <c r="CL578" s="344"/>
      <c r="CM578" s="344"/>
      <c r="CN578" s="344"/>
      <c r="CO578" s="344"/>
      <c r="CP578" s="344"/>
      <c r="CQ578" s="344"/>
      <c r="CR578" s="344"/>
      <c r="CS578" s="344"/>
      <c r="CT578" s="344"/>
      <c r="CU578" s="344"/>
      <c r="CV578" s="344"/>
      <c r="CW578" s="344"/>
      <c r="CX578" s="344"/>
      <c r="CY578" s="344"/>
      <c r="CZ578" s="344"/>
    </row>
    <row r="579" s="348" customFormat="true" ht="25.15" customHeight="true" x14ac:dyDescent="0.2">
      <c r="C579" s="1028"/>
      <c r="D579" s="1020"/>
      <c r="E579" s="561"/>
      <c r="F579" s="561"/>
      <c r="G579" s="561"/>
      <c r="H579" s="1028"/>
      <c r="I579" s="1020"/>
      <c r="J579" s="561"/>
      <c r="K579" s="561"/>
      <c r="L579" s="561"/>
      <c r="M579" s="1028"/>
      <c r="N579" s="1020"/>
      <c r="O579" s="561"/>
      <c r="P579" s="561"/>
      <c r="Q579" s="561"/>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A579" s="343"/>
      <c r="BB579" s="394"/>
      <c r="BC579" s="343"/>
      <c r="BD579" s="343"/>
      <c r="BE579" s="343"/>
      <c r="BF579" s="343"/>
      <c r="BG579" s="343"/>
      <c r="BH579" s="343"/>
      <c r="BI579" s="343"/>
      <c r="BJ579" s="343"/>
      <c r="BK579" s="343"/>
      <c r="BL579" s="343"/>
      <c r="BM579" s="343"/>
      <c r="BN579" s="343"/>
      <c r="BO579" s="343"/>
      <c r="BP579" s="343"/>
      <c r="BQ579" s="343"/>
      <c r="BR579" s="343"/>
      <c r="BS579" s="343"/>
      <c r="BT579" s="343"/>
      <c r="BU579" s="343"/>
      <c r="BV579" s="343"/>
      <c r="BW579" s="343"/>
      <c r="BX579" s="343"/>
      <c r="BY579" s="343"/>
      <c r="BZ579" s="344"/>
      <c r="CA579" s="344"/>
      <c r="CB579" s="344"/>
      <c r="CC579" s="344"/>
      <c r="CD579" s="344"/>
      <c r="CE579" s="344"/>
      <c r="CF579" s="344"/>
      <c r="CG579" s="344"/>
      <c r="CH579" s="344"/>
      <c r="CI579" s="344"/>
      <c r="CJ579" s="344"/>
      <c r="CK579" s="344"/>
      <c r="CL579" s="344"/>
      <c r="CM579" s="344"/>
      <c r="CN579" s="344"/>
      <c r="CO579" s="344"/>
      <c r="CP579" s="344"/>
      <c r="CQ579" s="344"/>
      <c r="CR579" s="344"/>
      <c r="CS579" s="344"/>
      <c r="CT579" s="344"/>
      <c r="CU579" s="344"/>
      <c r="CV579" s="344"/>
      <c r="CW579" s="344"/>
      <c r="CX579" s="344"/>
      <c r="CY579" s="344"/>
      <c r="CZ579" s="344"/>
    </row>
    <row r="580" s="348" customFormat="true" ht="25.15" customHeight="true" x14ac:dyDescent="0.2">
      <c r="C580" s="1028"/>
      <c r="D580" s="1020"/>
      <c r="E580" s="561"/>
      <c r="F580" s="561"/>
      <c r="G580" s="561"/>
      <c r="H580" s="1028"/>
      <c r="I580" s="1020"/>
      <c r="J580" s="561"/>
      <c r="K580" s="561"/>
      <c r="L580" s="561"/>
      <c r="M580" s="1028"/>
      <c r="N580" s="1020"/>
      <c r="O580" s="561"/>
      <c r="P580" s="561"/>
      <c r="Q580" s="561"/>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A580" s="343"/>
      <c r="BB580" s="394"/>
      <c r="BC580" s="343"/>
      <c r="BD580" s="343"/>
      <c r="BE580" s="343"/>
      <c r="BF580" s="343"/>
      <c r="BG580" s="343"/>
      <c r="BH580" s="343"/>
      <c r="BI580" s="343"/>
      <c r="BJ580" s="343"/>
      <c r="BK580" s="343"/>
      <c r="BL580" s="343"/>
      <c r="BM580" s="343"/>
      <c r="BN580" s="343"/>
      <c r="BO580" s="343"/>
      <c r="BP580" s="343"/>
      <c r="BQ580" s="343"/>
      <c r="BR580" s="343"/>
      <c r="BS580" s="343"/>
      <c r="BT580" s="343"/>
      <c r="BU580" s="343"/>
      <c r="BV580" s="343"/>
      <c r="BW580" s="343"/>
      <c r="BX580" s="343"/>
      <c r="BY580" s="343"/>
      <c r="BZ580" s="344"/>
      <c r="CA580" s="344"/>
      <c r="CB580" s="344"/>
      <c r="CC580" s="344"/>
      <c r="CD580" s="344"/>
      <c r="CE580" s="344"/>
      <c r="CF580" s="344"/>
      <c r="CG580" s="344"/>
      <c r="CH580" s="344"/>
      <c r="CI580" s="344"/>
      <c r="CJ580" s="344"/>
      <c r="CK580" s="344"/>
      <c r="CL580" s="344"/>
      <c r="CM580" s="344"/>
      <c r="CN580" s="344"/>
      <c r="CO580" s="344"/>
      <c r="CP580" s="344"/>
      <c r="CQ580" s="344"/>
      <c r="CR580" s="344"/>
      <c r="CS580" s="344"/>
      <c r="CT580" s="344"/>
      <c r="CU580" s="344"/>
      <c r="CV580" s="344"/>
      <c r="CW580" s="344"/>
      <c r="CX580" s="344"/>
      <c r="CY580" s="344"/>
      <c r="CZ580" s="344"/>
    </row>
    <row r="581" s="348" customFormat="true" ht="25.15" customHeight="true" x14ac:dyDescent="0.2">
      <c r="C581" s="1028"/>
      <c r="D581" s="1020"/>
      <c r="E581" s="561"/>
      <c r="F581" s="561"/>
      <c r="G581" s="561"/>
      <c r="H581" s="1028"/>
      <c r="I581" s="1020"/>
      <c r="J581" s="561"/>
      <c r="K581" s="561"/>
      <c r="L581" s="561"/>
      <c r="M581" s="1028"/>
      <c r="N581" s="1020"/>
      <c r="O581" s="561"/>
      <c r="P581" s="561"/>
      <c r="Q581" s="561"/>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A581" s="343"/>
      <c r="BB581" s="394"/>
      <c r="BC581" s="343"/>
      <c r="BD581" s="343"/>
      <c r="BE581" s="343"/>
      <c r="BF581" s="343"/>
      <c r="BG581" s="343"/>
      <c r="BH581" s="343"/>
      <c r="BI581" s="343"/>
      <c r="BJ581" s="343"/>
      <c r="BK581" s="343"/>
      <c r="BL581" s="343"/>
      <c r="BM581" s="343"/>
      <c r="BN581" s="343"/>
      <c r="BO581" s="343"/>
      <c r="BP581" s="343"/>
      <c r="BQ581" s="343"/>
      <c r="BR581" s="343"/>
      <c r="BS581" s="343"/>
      <c r="BT581" s="343"/>
      <c r="BU581" s="343"/>
      <c r="BV581" s="343"/>
      <c r="BW581" s="343"/>
      <c r="BX581" s="343"/>
      <c r="BY581" s="343"/>
      <c r="BZ581" s="344"/>
      <c r="CA581" s="344"/>
      <c r="CB581" s="344"/>
      <c r="CC581" s="344"/>
      <c r="CD581" s="344"/>
      <c r="CE581" s="344"/>
      <c r="CF581" s="344"/>
      <c r="CG581" s="344"/>
      <c r="CH581" s="344"/>
      <c r="CI581" s="344"/>
      <c r="CJ581" s="344"/>
      <c r="CK581" s="344"/>
      <c r="CL581" s="344"/>
      <c r="CM581" s="344"/>
      <c r="CN581" s="344"/>
      <c r="CO581" s="344"/>
      <c r="CP581" s="344"/>
      <c r="CQ581" s="344"/>
      <c r="CR581" s="344"/>
      <c r="CS581" s="344"/>
      <c r="CT581" s="344"/>
      <c r="CU581" s="344"/>
      <c r="CV581" s="344"/>
      <c r="CW581" s="344"/>
      <c r="CX581" s="344"/>
      <c r="CY581" s="344"/>
      <c r="CZ581" s="344"/>
    </row>
    <row r="582" s="348" customFormat="true" ht="25.15" customHeight="true" x14ac:dyDescent="0.2">
      <c r="C582" s="1028"/>
      <c r="D582" s="1020"/>
      <c r="E582" s="561"/>
      <c r="F582" s="561"/>
      <c r="G582" s="561"/>
      <c r="H582" s="1028"/>
      <c r="I582" s="1020"/>
      <c r="J582" s="561"/>
      <c r="K582" s="561"/>
      <c r="L582" s="561"/>
      <c r="M582" s="1028"/>
      <c r="N582" s="1020"/>
      <c r="O582" s="561"/>
      <c r="P582" s="561"/>
      <c r="Q582" s="561"/>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A582" s="343"/>
      <c r="BB582" s="394"/>
      <c r="BC582" s="343"/>
      <c r="BD582" s="343"/>
      <c r="BE582" s="343"/>
      <c r="BF582" s="343"/>
      <c r="BG582" s="343"/>
      <c r="BH582" s="343"/>
      <c r="BI582" s="343"/>
      <c r="BJ582" s="343"/>
      <c r="BK582" s="343"/>
      <c r="BL582" s="343"/>
      <c r="BM582" s="343"/>
      <c r="BN582" s="343"/>
      <c r="BO582" s="343"/>
      <c r="BP582" s="343"/>
      <c r="BQ582" s="343"/>
      <c r="BR582" s="343"/>
      <c r="BS582" s="343"/>
      <c r="BT582" s="343"/>
      <c r="BU582" s="343"/>
      <c r="BV582" s="343"/>
      <c r="BW582" s="343"/>
      <c r="BX582" s="343"/>
      <c r="BY582" s="343"/>
      <c r="BZ582" s="344"/>
      <c r="CA582" s="344"/>
      <c r="CB582" s="344"/>
      <c r="CC582" s="344"/>
      <c r="CD582" s="344"/>
      <c r="CE582" s="344"/>
      <c r="CF582" s="344"/>
      <c r="CG582" s="344"/>
      <c r="CH582" s="344"/>
      <c r="CI582" s="344"/>
      <c r="CJ582" s="344"/>
      <c r="CK582" s="344"/>
      <c r="CL582" s="344"/>
      <c r="CM582" s="344"/>
      <c r="CN582" s="344"/>
      <c r="CO582" s="344"/>
      <c r="CP582" s="344"/>
      <c r="CQ582" s="344"/>
      <c r="CR582" s="344"/>
      <c r="CS582" s="344"/>
      <c r="CT582" s="344"/>
      <c r="CU582" s="344"/>
      <c r="CV582" s="344"/>
      <c r="CW582" s="344"/>
      <c r="CX582" s="344"/>
      <c r="CY582" s="344"/>
      <c r="CZ582" s="344"/>
    </row>
    <row r="583" s="348" customFormat="true" ht="25.15" customHeight="true" x14ac:dyDescent="0.2">
      <c r="C583" s="1028"/>
      <c r="D583" s="1020"/>
      <c r="E583" s="561"/>
      <c r="F583" s="561"/>
      <c r="G583" s="561"/>
      <c r="H583" s="1028"/>
      <c r="I583" s="1020"/>
      <c r="J583" s="561"/>
      <c r="K583" s="561"/>
      <c r="L583" s="561"/>
      <c r="M583" s="1028"/>
      <c r="N583" s="1020"/>
      <c r="O583" s="561"/>
      <c r="P583" s="561"/>
      <c r="Q583" s="561"/>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A583" s="343"/>
      <c r="BB583" s="394"/>
      <c r="BC583" s="343"/>
      <c r="BD583" s="343"/>
      <c r="BE583" s="343"/>
      <c r="BF583" s="343"/>
      <c r="BG583" s="343"/>
      <c r="BH583" s="343"/>
      <c r="BI583" s="343"/>
      <c r="BJ583" s="343"/>
      <c r="BK583" s="343"/>
      <c r="BL583" s="343"/>
      <c r="BM583" s="343"/>
      <c r="BN583" s="343"/>
      <c r="BO583" s="343"/>
      <c r="BP583" s="343"/>
      <c r="BQ583" s="343"/>
      <c r="BR583" s="343"/>
      <c r="BS583" s="343"/>
      <c r="BT583" s="343"/>
      <c r="BU583" s="343"/>
      <c r="BV583" s="343"/>
      <c r="BW583" s="343"/>
      <c r="BX583" s="343"/>
      <c r="BY583" s="343"/>
      <c r="BZ583" s="344"/>
      <c r="CA583" s="344"/>
      <c r="CB583" s="344"/>
      <c r="CC583" s="344"/>
      <c r="CD583" s="344"/>
      <c r="CE583" s="344"/>
      <c r="CF583" s="344"/>
      <c r="CG583" s="344"/>
      <c r="CH583" s="344"/>
      <c r="CI583" s="344"/>
      <c r="CJ583" s="344"/>
      <c r="CK583" s="344"/>
      <c r="CL583" s="344"/>
      <c r="CM583" s="344"/>
      <c r="CN583" s="344"/>
      <c r="CO583" s="344"/>
      <c r="CP583" s="344"/>
      <c r="CQ583" s="344"/>
      <c r="CR583" s="344"/>
      <c r="CS583" s="344"/>
      <c r="CT583" s="344"/>
      <c r="CU583" s="344"/>
      <c r="CV583" s="344"/>
      <c r="CW583" s="344"/>
      <c r="CX583" s="344"/>
      <c r="CY583" s="344"/>
      <c r="CZ583" s="344"/>
    </row>
    <row r="584" s="348" customFormat="true" ht="25.15" customHeight="true" x14ac:dyDescent="0.2">
      <c r="C584" s="1028"/>
      <c r="D584" s="1020"/>
      <c r="E584" s="561"/>
      <c r="F584" s="561"/>
      <c r="G584" s="561"/>
      <c r="H584" s="1028"/>
      <c r="I584" s="1020"/>
      <c r="J584" s="561"/>
      <c r="K584" s="561"/>
      <c r="L584" s="561"/>
      <c r="M584" s="1028"/>
      <c r="N584" s="1020"/>
      <c r="O584" s="561"/>
      <c r="P584" s="561"/>
      <c r="Q584" s="561"/>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A584" s="343"/>
      <c r="BB584" s="394"/>
      <c r="BC584" s="343"/>
      <c r="BD584" s="343"/>
      <c r="BE584" s="343"/>
      <c r="BF584" s="343"/>
      <c r="BG584" s="343"/>
      <c r="BH584" s="343"/>
      <c r="BI584" s="343"/>
      <c r="BJ584" s="343"/>
      <c r="BK584" s="343"/>
      <c r="BL584" s="343"/>
      <c r="BM584" s="343"/>
      <c r="BN584" s="343"/>
      <c r="BO584" s="343"/>
      <c r="BP584" s="343"/>
      <c r="BQ584" s="343"/>
      <c r="BR584" s="343"/>
      <c r="BS584" s="343"/>
      <c r="BT584" s="343"/>
      <c r="BU584" s="343"/>
      <c r="BV584" s="343"/>
      <c r="BW584" s="343"/>
      <c r="BX584" s="343"/>
      <c r="BY584" s="343"/>
      <c r="BZ584" s="344"/>
      <c r="CA584" s="344"/>
      <c r="CB584" s="344"/>
      <c r="CC584" s="344"/>
      <c r="CD584" s="344"/>
      <c r="CE584" s="344"/>
      <c r="CF584" s="344"/>
      <c r="CG584" s="344"/>
      <c r="CH584" s="344"/>
      <c r="CI584" s="344"/>
      <c r="CJ584" s="344"/>
      <c r="CK584" s="344"/>
      <c r="CL584" s="344"/>
      <c r="CM584" s="344"/>
      <c r="CN584" s="344"/>
      <c r="CO584" s="344"/>
      <c r="CP584" s="344"/>
      <c r="CQ584" s="344"/>
      <c r="CR584" s="344"/>
      <c r="CS584" s="344"/>
      <c r="CT584" s="344"/>
      <c r="CU584" s="344"/>
      <c r="CV584" s="344"/>
      <c r="CW584" s="344"/>
      <c r="CX584" s="344"/>
      <c r="CY584" s="344"/>
      <c r="CZ584" s="344"/>
    </row>
    <row r="585" s="348" customFormat="true" ht="25.15" customHeight="true" x14ac:dyDescent="0.2">
      <c r="C585" s="1028"/>
      <c r="D585" s="1020"/>
      <c r="E585" s="561"/>
      <c r="F585" s="561"/>
      <c r="G585" s="561"/>
      <c r="H585" s="1028"/>
      <c r="I585" s="1020"/>
      <c r="J585" s="561"/>
      <c r="K585" s="561"/>
      <c r="L585" s="561"/>
      <c r="M585" s="1028"/>
      <c r="N585" s="1020"/>
      <c r="O585" s="561"/>
      <c r="P585" s="561"/>
      <c r="Q585" s="561"/>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A585" s="343"/>
      <c r="BB585" s="394"/>
      <c r="BC585" s="343"/>
      <c r="BD585" s="343"/>
      <c r="BE585" s="343"/>
      <c r="BF585" s="343"/>
      <c r="BG585" s="343"/>
      <c r="BH585" s="343"/>
      <c r="BI585" s="343"/>
      <c r="BJ585" s="343"/>
      <c r="BK585" s="343"/>
      <c r="BL585" s="343"/>
      <c r="BM585" s="343"/>
      <c r="BN585" s="343"/>
      <c r="BO585" s="343"/>
      <c r="BP585" s="343"/>
      <c r="BQ585" s="343"/>
      <c r="BR585" s="343"/>
      <c r="BS585" s="343"/>
      <c r="BT585" s="343"/>
      <c r="BU585" s="343"/>
      <c r="BV585" s="343"/>
      <c r="BW585" s="343"/>
      <c r="BX585" s="343"/>
      <c r="BY585" s="343"/>
      <c r="BZ585" s="344"/>
      <c r="CA585" s="344"/>
      <c r="CB585" s="344"/>
      <c r="CC585" s="344"/>
      <c r="CD585" s="344"/>
      <c r="CE585" s="344"/>
      <c r="CF585" s="344"/>
      <c r="CG585" s="344"/>
      <c r="CH585" s="344"/>
      <c r="CI585" s="344"/>
      <c r="CJ585" s="344"/>
      <c r="CK585" s="344"/>
      <c r="CL585" s="344"/>
      <c r="CM585" s="344"/>
      <c r="CN585" s="344"/>
      <c r="CO585" s="344"/>
      <c r="CP585" s="344"/>
      <c r="CQ585" s="344"/>
      <c r="CR585" s="344"/>
      <c r="CS585" s="344"/>
      <c r="CT585" s="344"/>
      <c r="CU585" s="344"/>
      <c r="CV585" s="344"/>
      <c r="CW585" s="344"/>
      <c r="CX585" s="344"/>
      <c r="CY585" s="344"/>
      <c r="CZ585" s="344"/>
    </row>
    <row r="586" s="348" customFormat="true" ht="25.15" customHeight="true" x14ac:dyDescent="0.2">
      <c r="C586" s="1028"/>
      <c r="D586" s="1020"/>
      <c r="E586" s="561"/>
      <c r="F586" s="561"/>
      <c r="G586" s="561"/>
      <c r="H586" s="1028"/>
      <c r="I586" s="1020"/>
      <c r="J586" s="561"/>
      <c r="K586" s="561"/>
      <c r="L586" s="561"/>
      <c r="M586" s="1028"/>
      <c r="N586" s="1020"/>
      <c r="O586" s="561"/>
      <c r="P586" s="561"/>
      <c r="Q586" s="561"/>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A586" s="343"/>
      <c r="BB586" s="394"/>
      <c r="BC586" s="343"/>
      <c r="BD586" s="343"/>
      <c r="BE586" s="343"/>
      <c r="BF586" s="343"/>
      <c r="BG586" s="343"/>
      <c r="BH586" s="343"/>
      <c r="BI586" s="343"/>
      <c r="BJ586" s="343"/>
      <c r="BK586" s="343"/>
      <c r="BL586" s="343"/>
      <c r="BM586" s="343"/>
      <c r="BN586" s="343"/>
      <c r="BO586" s="343"/>
      <c r="BP586" s="343"/>
      <c r="BQ586" s="343"/>
      <c r="BR586" s="343"/>
      <c r="BS586" s="343"/>
      <c r="BT586" s="343"/>
      <c r="BU586" s="343"/>
      <c r="BV586" s="343"/>
      <c r="BW586" s="343"/>
      <c r="BX586" s="343"/>
      <c r="BY586" s="343"/>
      <c r="BZ586" s="344"/>
      <c r="CA586" s="344"/>
      <c r="CB586" s="344"/>
      <c r="CC586" s="344"/>
      <c r="CD586" s="344"/>
      <c r="CE586" s="344"/>
      <c r="CF586" s="344"/>
      <c r="CG586" s="344"/>
      <c r="CH586" s="344"/>
      <c r="CI586" s="344"/>
      <c r="CJ586" s="344"/>
      <c r="CK586" s="344"/>
      <c r="CL586" s="344"/>
      <c r="CM586" s="344"/>
      <c r="CN586" s="344"/>
      <c r="CO586" s="344"/>
      <c r="CP586" s="344"/>
      <c r="CQ586" s="344"/>
      <c r="CR586" s="344"/>
      <c r="CS586" s="344"/>
      <c r="CT586" s="344"/>
      <c r="CU586" s="344"/>
      <c r="CV586" s="344"/>
      <c r="CW586" s="344"/>
      <c r="CX586" s="344"/>
      <c r="CY586" s="344"/>
      <c r="CZ586" s="344"/>
    </row>
    <row r="587" s="348" customFormat="true" ht="25.15" customHeight="true" x14ac:dyDescent="0.2">
      <c r="C587" s="1028"/>
      <c r="D587" s="1020"/>
      <c r="E587" s="561"/>
      <c r="F587" s="561"/>
      <c r="G587" s="561"/>
      <c r="H587" s="1028"/>
      <c r="I587" s="1020"/>
      <c r="J587" s="561"/>
      <c r="K587" s="561"/>
      <c r="L587" s="561"/>
      <c r="M587" s="1028"/>
      <c r="N587" s="1020"/>
      <c r="O587" s="561"/>
      <c r="P587" s="561"/>
      <c r="Q587" s="561"/>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A587" s="343"/>
      <c r="BB587" s="394"/>
      <c r="BC587" s="343"/>
      <c r="BD587" s="343"/>
      <c r="BE587" s="343"/>
      <c r="BF587" s="343"/>
      <c r="BG587" s="343"/>
      <c r="BH587" s="343"/>
      <c r="BI587" s="343"/>
      <c r="BJ587" s="343"/>
      <c r="BK587" s="343"/>
      <c r="BL587" s="343"/>
      <c r="BM587" s="343"/>
      <c r="BN587" s="343"/>
      <c r="BO587" s="343"/>
      <c r="BP587" s="343"/>
      <c r="BQ587" s="343"/>
      <c r="BR587" s="343"/>
      <c r="BS587" s="343"/>
      <c r="BT587" s="343"/>
      <c r="BU587" s="343"/>
      <c r="BV587" s="343"/>
      <c r="BW587" s="343"/>
      <c r="BX587" s="343"/>
      <c r="BY587" s="343"/>
      <c r="BZ587" s="344"/>
      <c r="CA587" s="344"/>
      <c r="CB587" s="344"/>
      <c r="CC587" s="344"/>
      <c r="CD587" s="344"/>
      <c r="CE587" s="344"/>
      <c r="CF587" s="344"/>
      <c r="CG587" s="344"/>
      <c r="CH587" s="344"/>
      <c r="CI587" s="344"/>
      <c r="CJ587" s="344"/>
      <c r="CK587" s="344"/>
      <c r="CL587" s="344"/>
      <c r="CM587" s="344"/>
      <c r="CN587" s="344"/>
      <c r="CO587" s="344"/>
      <c r="CP587" s="344"/>
      <c r="CQ587" s="344"/>
      <c r="CR587" s="344"/>
      <c r="CS587" s="344"/>
      <c r="CT587" s="344"/>
      <c r="CU587" s="344"/>
      <c r="CV587" s="344"/>
      <c r="CW587" s="344"/>
      <c r="CX587" s="344"/>
      <c r="CY587" s="344"/>
      <c r="CZ587" s="344"/>
    </row>
    <row r="588" s="348" customFormat="true" ht="25.15" customHeight="true" x14ac:dyDescent="0.2">
      <c r="C588" s="1028"/>
      <c r="D588" s="1020"/>
      <c r="E588" s="561"/>
      <c r="F588" s="561"/>
      <c r="G588" s="561"/>
      <c r="H588" s="1028"/>
      <c r="I588" s="1020"/>
      <c r="J588" s="561"/>
      <c r="K588" s="561"/>
      <c r="L588" s="561"/>
      <c r="M588" s="1028"/>
      <c r="N588" s="1020"/>
      <c r="O588" s="561"/>
      <c r="P588" s="561"/>
      <c r="Q588" s="561"/>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A588" s="343"/>
      <c r="BB588" s="394"/>
      <c r="BC588" s="343"/>
      <c r="BD588" s="343"/>
      <c r="BE588" s="343"/>
      <c r="BF588" s="343"/>
      <c r="BG588" s="343"/>
      <c r="BH588" s="343"/>
      <c r="BI588" s="343"/>
      <c r="BJ588" s="343"/>
      <c r="BK588" s="343"/>
      <c r="BL588" s="343"/>
      <c r="BM588" s="343"/>
      <c r="BN588" s="343"/>
      <c r="BO588" s="343"/>
      <c r="BP588" s="343"/>
      <c r="BQ588" s="343"/>
      <c r="BR588" s="343"/>
      <c r="BS588" s="343"/>
      <c r="BT588" s="343"/>
      <c r="BU588" s="343"/>
      <c r="BV588" s="343"/>
      <c r="BW588" s="343"/>
      <c r="BX588" s="343"/>
      <c r="BY588" s="343"/>
      <c r="BZ588" s="344"/>
      <c r="CA588" s="344"/>
      <c r="CB588" s="344"/>
      <c r="CC588" s="344"/>
      <c r="CD588" s="344"/>
      <c r="CE588" s="344"/>
      <c r="CF588" s="344"/>
      <c r="CG588" s="344"/>
      <c r="CH588" s="344"/>
      <c r="CI588" s="344"/>
      <c r="CJ588" s="344"/>
      <c r="CK588" s="344"/>
      <c r="CL588" s="344"/>
      <c r="CM588" s="344"/>
      <c r="CN588" s="344"/>
      <c r="CO588" s="344"/>
      <c r="CP588" s="344"/>
      <c r="CQ588" s="344"/>
      <c r="CR588" s="344"/>
      <c r="CS588" s="344"/>
      <c r="CT588" s="344"/>
      <c r="CU588" s="344"/>
      <c r="CV588" s="344"/>
      <c r="CW588" s="344"/>
      <c r="CX588" s="344"/>
      <c r="CY588" s="344"/>
      <c r="CZ588" s="344"/>
    </row>
    <row r="589" s="348" customFormat="true" ht="25.15" customHeight="true" x14ac:dyDescent="0.2">
      <c r="C589" s="1028"/>
      <c r="D589" s="1020"/>
      <c r="E589" s="561"/>
      <c r="F589" s="561"/>
      <c r="G589" s="561"/>
      <c r="H589" s="1028"/>
      <c r="I589" s="1020"/>
      <c r="J589" s="561"/>
      <c r="K589" s="561"/>
      <c r="L589" s="561"/>
      <c r="M589" s="1028"/>
      <c r="N589" s="1020"/>
      <c r="O589" s="561"/>
      <c r="P589" s="561"/>
      <c r="Q589" s="561"/>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A589" s="343"/>
      <c r="BB589" s="394"/>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c r="BZ589" s="344"/>
      <c r="CA589" s="344"/>
      <c r="CB589" s="344"/>
      <c r="CC589" s="344"/>
      <c r="CD589" s="344"/>
      <c r="CE589" s="344"/>
      <c r="CF589" s="344"/>
      <c r="CG589" s="344"/>
      <c r="CH589" s="344"/>
      <c r="CI589" s="344"/>
      <c r="CJ589" s="344"/>
      <c r="CK589" s="344"/>
      <c r="CL589" s="344"/>
      <c r="CM589" s="344"/>
      <c r="CN589" s="344"/>
      <c r="CO589" s="344"/>
      <c r="CP589" s="344"/>
      <c r="CQ589" s="344"/>
      <c r="CR589" s="344"/>
      <c r="CS589" s="344"/>
      <c r="CT589" s="344"/>
      <c r="CU589" s="344"/>
      <c r="CV589" s="344"/>
      <c r="CW589" s="344"/>
      <c r="CX589" s="344"/>
      <c r="CY589" s="344"/>
      <c r="CZ589" s="344"/>
    </row>
    <row r="590" s="348" customFormat="true" ht="25.15" customHeight="true" x14ac:dyDescent="0.2">
      <c r="C590" s="1028"/>
      <c r="D590" s="1020"/>
      <c r="E590" s="561"/>
      <c r="F590" s="561"/>
      <c r="G590" s="561"/>
      <c r="H590" s="1028"/>
      <c r="I590" s="1020"/>
      <c r="J590" s="561"/>
      <c r="K590" s="561"/>
      <c r="L590" s="561"/>
      <c r="M590" s="1028"/>
      <c r="N590" s="1020"/>
      <c r="O590" s="561"/>
      <c r="P590" s="561"/>
      <c r="Q590" s="561"/>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A590" s="343"/>
      <c r="BB590" s="394"/>
      <c r="BC590" s="343"/>
      <c r="BD590" s="343"/>
      <c r="BE590" s="343"/>
      <c r="BF590" s="343"/>
      <c r="BG590" s="343"/>
      <c r="BH590" s="343"/>
      <c r="BI590" s="343"/>
      <c r="BJ590" s="343"/>
      <c r="BK590" s="343"/>
      <c r="BL590" s="343"/>
      <c r="BM590" s="343"/>
      <c r="BN590" s="343"/>
      <c r="BO590" s="343"/>
      <c r="BP590" s="343"/>
      <c r="BQ590" s="343"/>
      <c r="BR590" s="343"/>
      <c r="BS590" s="343"/>
      <c r="BT590" s="343"/>
      <c r="BU590" s="343"/>
      <c r="BV590" s="343"/>
      <c r="BW590" s="343"/>
      <c r="BX590" s="343"/>
      <c r="BY590" s="343"/>
      <c r="BZ590" s="344"/>
      <c r="CA590" s="344"/>
      <c r="CB590" s="344"/>
      <c r="CC590" s="344"/>
      <c r="CD590" s="344"/>
      <c r="CE590" s="344"/>
      <c r="CF590" s="344"/>
      <c r="CG590" s="344"/>
      <c r="CH590" s="344"/>
      <c r="CI590" s="344"/>
      <c r="CJ590" s="344"/>
      <c r="CK590" s="344"/>
      <c r="CL590" s="344"/>
      <c r="CM590" s="344"/>
      <c r="CN590" s="344"/>
      <c r="CO590" s="344"/>
      <c r="CP590" s="344"/>
      <c r="CQ590" s="344"/>
      <c r="CR590" s="344"/>
      <c r="CS590" s="344"/>
      <c r="CT590" s="344"/>
      <c r="CU590" s="344"/>
      <c r="CV590" s="344"/>
      <c r="CW590" s="344"/>
      <c r="CX590" s="344"/>
      <c r="CY590" s="344"/>
      <c r="CZ590" s="344"/>
    </row>
    <row r="591" s="348" customFormat="true" ht="25.15" customHeight="true" x14ac:dyDescent="0.2">
      <c r="C591" s="1028"/>
      <c r="D591" s="1020"/>
      <c r="E591" s="561"/>
      <c r="F591" s="561"/>
      <c r="G591" s="561"/>
      <c r="H591" s="1028"/>
      <c r="I591" s="1020"/>
      <c r="J591" s="561"/>
      <c r="K591" s="561"/>
      <c r="L591" s="561"/>
      <c r="M591" s="1028"/>
      <c r="N591" s="1020"/>
      <c r="O591" s="561"/>
      <c r="P591" s="561"/>
      <c r="Q591" s="561"/>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A591" s="343"/>
      <c r="BB591" s="394"/>
      <c r="BC591" s="343"/>
      <c r="BD591" s="343"/>
      <c r="BE591" s="343"/>
      <c r="BF591" s="343"/>
      <c r="BG591" s="343"/>
      <c r="BH591" s="343"/>
      <c r="BI591" s="343"/>
      <c r="BJ591" s="343"/>
      <c r="BK591" s="343"/>
      <c r="BL591" s="343"/>
      <c r="BM591" s="343"/>
      <c r="BN591" s="343"/>
      <c r="BO591" s="343"/>
      <c r="BP591" s="343"/>
      <c r="BQ591" s="343"/>
      <c r="BR591" s="343"/>
      <c r="BS591" s="343"/>
      <c r="BT591" s="343"/>
      <c r="BU591" s="343"/>
      <c r="BV591" s="343"/>
      <c r="BW591" s="343"/>
      <c r="BX591" s="343"/>
      <c r="BY591" s="343"/>
      <c r="BZ591" s="344"/>
      <c r="CA591" s="344"/>
      <c r="CB591" s="344"/>
      <c r="CC591" s="344"/>
      <c r="CD591" s="344"/>
      <c r="CE591" s="344"/>
      <c r="CF591" s="344"/>
      <c r="CG591" s="344"/>
      <c r="CH591" s="344"/>
      <c r="CI591" s="344"/>
      <c r="CJ591" s="344"/>
      <c r="CK591" s="344"/>
      <c r="CL591" s="344"/>
      <c r="CM591" s="344"/>
      <c r="CN591" s="344"/>
      <c r="CO591" s="344"/>
      <c r="CP591" s="344"/>
      <c r="CQ591" s="344"/>
      <c r="CR591" s="344"/>
      <c r="CS591" s="344"/>
      <c r="CT591" s="344"/>
      <c r="CU591" s="344"/>
      <c r="CV591" s="344"/>
      <c r="CW591" s="344"/>
      <c r="CX591" s="344"/>
      <c r="CY591" s="344"/>
      <c r="CZ591" s="344"/>
    </row>
    <row r="592" s="348" customFormat="true" ht="25.15" customHeight="true" x14ac:dyDescent="0.2">
      <c r="C592" s="1028"/>
      <c r="D592" s="1020"/>
      <c r="E592" s="561"/>
      <c r="F592" s="561"/>
      <c r="G592" s="561"/>
      <c r="H592" s="1028"/>
      <c r="I592" s="1020"/>
      <c r="J592" s="561"/>
      <c r="K592" s="561"/>
      <c r="L592" s="561"/>
      <c r="M592" s="1028"/>
      <c r="N592" s="1020"/>
      <c r="O592" s="561"/>
      <c r="P592" s="561"/>
      <c r="Q592" s="561"/>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A592" s="343"/>
      <c r="BB592" s="394"/>
      <c r="BC592" s="343"/>
      <c r="BD592" s="343"/>
      <c r="BE592" s="343"/>
      <c r="BF592" s="343"/>
      <c r="BG592" s="343"/>
      <c r="BH592" s="343"/>
      <c r="BI592" s="343"/>
      <c r="BJ592" s="343"/>
      <c r="BK592" s="343"/>
      <c r="BL592" s="343"/>
      <c r="BM592" s="343"/>
      <c r="BN592" s="343"/>
      <c r="BO592" s="343"/>
      <c r="BP592" s="343"/>
      <c r="BQ592" s="343"/>
      <c r="BR592" s="343"/>
      <c r="BS592" s="343"/>
      <c r="BT592" s="343"/>
      <c r="BU592" s="343"/>
      <c r="BV592" s="343"/>
      <c r="BW592" s="343"/>
      <c r="BX592" s="343"/>
      <c r="BY592" s="343"/>
      <c r="BZ592" s="344"/>
      <c r="CA592" s="344"/>
      <c r="CB592" s="344"/>
      <c r="CC592" s="344"/>
      <c r="CD592" s="344"/>
      <c r="CE592" s="344"/>
      <c r="CF592" s="344"/>
      <c r="CG592" s="344"/>
      <c r="CH592" s="344"/>
      <c r="CI592" s="344"/>
      <c r="CJ592" s="344"/>
      <c r="CK592" s="344"/>
      <c r="CL592" s="344"/>
      <c r="CM592" s="344"/>
      <c r="CN592" s="344"/>
      <c r="CO592" s="344"/>
      <c r="CP592" s="344"/>
      <c r="CQ592" s="344"/>
      <c r="CR592" s="344"/>
      <c r="CS592" s="344"/>
      <c r="CT592" s="344"/>
      <c r="CU592" s="344"/>
      <c r="CV592" s="344"/>
      <c r="CW592" s="344"/>
      <c r="CX592" s="344"/>
      <c r="CY592" s="344"/>
      <c r="CZ592" s="344"/>
    </row>
    <row r="593" s="348" customFormat="true" ht="25.15" customHeight="true" x14ac:dyDescent="0.2">
      <c r="C593" s="1028"/>
      <c r="D593" s="1020"/>
      <c r="E593" s="561"/>
      <c r="F593" s="561"/>
      <c r="G593" s="561"/>
      <c r="H593" s="1028"/>
      <c r="I593" s="1020"/>
      <c r="J593" s="561"/>
      <c r="K593" s="561"/>
      <c r="L593" s="561"/>
      <c r="M593" s="1028"/>
      <c r="N593" s="1020"/>
      <c r="O593" s="561"/>
      <c r="P593" s="561"/>
      <c r="Q593" s="561"/>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A593" s="343"/>
      <c r="BB593" s="394"/>
      <c r="BC593" s="343"/>
      <c r="BD593" s="343"/>
      <c r="BE593" s="343"/>
      <c r="BF593" s="343"/>
      <c r="BG593" s="343"/>
      <c r="BH593" s="343"/>
      <c r="BI593" s="343"/>
      <c r="BJ593" s="343"/>
      <c r="BK593" s="343"/>
      <c r="BL593" s="343"/>
      <c r="BM593" s="343"/>
      <c r="BN593" s="343"/>
      <c r="BO593" s="343"/>
      <c r="BP593" s="343"/>
      <c r="BQ593" s="343"/>
      <c r="BR593" s="343"/>
      <c r="BS593" s="343"/>
      <c r="BT593" s="343"/>
      <c r="BU593" s="343"/>
      <c r="BV593" s="343"/>
      <c r="BW593" s="343"/>
      <c r="BX593" s="343"/>
      <c r="BY593" s="343"/>
      <c r="BZ593" s="344"/>
      <c r="CA593" s="344"/>
      <c r="CB593" s="344"/>
      <c r="CC593" s="344"/>
      <c r="CD593" s="344"/>
      <c r="CE593" s="344"/>
      <c r="CF593" s="344"/>
      <c r="CG593" s="344"/>
      <c r="CH593" s="344"/>
      <c r="CI593" s="344"/>
      <c r="CJ593" s="344"/>
      <c r="CK593" s="344"/>
      <c r="CL593" s="344"/>
      <c r="CM593" s="344"/>
      <c r="CN593" s="344"/>
      <c r="CO593" s="344"/>
      <c r="CP593" s="344"/>
      <c r="CQ593" s="344"/>
      <c r="CR593" s="344"/>
      <c r="CS593" s="344"/>
      <c r="CT593" s="344"/>
      <c r="CU593" s="344"/>
      <c r="CV593" s="344"/>
      <c r="CW593" s="344"/>
      <c r="CX593" s="344"/>
      <c r="CY593" s="344"/>
      <c r="CZ593" s="344"/>
    </row>
    <row r="594" s="348" customFormat="true" ht="25.15" customHeight="true" x14ac:dyDescent="0.2">
      <c r="C594" s="1028"/>
      <c r="D594" s="1020"/>
      <c r="E594" s="561"/>
      <c r="F594" s="561"/>
      <c r="G594" s="561"/>
      <c r="H594" s="1028"/>
      <c r="I594" s="1020"/>
      <c r="J594" s="561"/>
      <c r="K594" s="561"/>
      <c r="L594" s="561"/>
      <c r="M594" s="1028"/>
      <c r="N594" s="1020"/>
      <c r="O594" s="561"/>
      <c r="P594" s="561"/>
      <c r="Q594" s="561"/>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A594" s="343"/>
      <c r="BB594" s="394"/>
      <c r="BC594" s="343"/>
      <c r="BD594" s="343"/>
      <c r="BE594" s="343"/>
      <c r="BF594" s="343"/>
      <c r="BG594" s="343"/>
      <c r="BH594" s="343"/>
      <c r="BI594" s="343"/>
      <c r="BJ594" s="343"/>
      <c r="BK594" s="343"/>
      <c r="BL594" s="343"/>
      <c r="BM594" s="343"/>
      <c r="BN594" s="343"/>
      <c r="BO594" s="343"/>
      <c r="BP594" s="343"/>
      <c r="BQ594" s="343"/>
      <c r="BR594" s="343"/>
      <c r="BS594" s="343"/>
      <c r="BT594" s="343"/>
      <c r="BU594" s="343"/>
      <c r="BV594" s="343"/>
      <c r="BW594" s="343"/>
      <c r="BX594" s="343"/>
      <c r="BY594" s="343"/>
      <c r="BZ594" s="344"/>
      <c r="CA594" s="344"/>
      <c r="CB594" s="344"/>
      <c r="CC594" s="344"/>
      <c r="CD594" s="344"/>
      <c r="CE594" s="344"/>
      <c r="CF594" s="344"/>
      <c r="CG594" s="344"/>
      <c r="CH594" s="344"/>
      <c r="CI594" s="344"/>
      <c r="CJ594" s="344"/>
      <c r="CK594" s="344"/>
      <c r="CL594" s="344"/>
      <c r="CM594" s="344"/>
      <c r="CN594" s="344"/>
      <c r="CO594" s="344"/>
      <c r="CP594" s="344"/>
      <c r="CQ594" s="344"/>
      <c r="CR594" s="344"/>
      <c r="CS594" s="344"/>
      <c r="CT594" s="344"/>
      <c r="CU594" s="344"/>
      <c r="CV594" s="344"/>
      <c r="CW594" s="344"/>
      <c r="CX594" s="344"/>
      <c r="CY594" s="344"/>
      <c r="CZ594" s="344"/>
    </row>
    <row r="595" s="348" customFormat="true" ht="25.15" customHeight="true" x14ac:dyDescent="0.2">
      <c r="C595" s="1028"/>
      <c r="D595" s="1020"/>
      <c r="E595" s="561"/>
      <c r="F595" s="561"/>
      <c r="G595" s="561"/>
      <c r="H595" s="1028"/>
      <c r="I595" s="1020"/>
      <c r="J595" s="561"/>
      <c r="K595" s="561"/>
      <c r="L595" s="561"/>
      <c r="M595" s="1028"/>
      <c r="N595" s="1020"/>
      <c r="O595" s="561"/>
      <c r="P595" s="561"/>
      <c r="Q595" s="561"/>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A595" s="343"/>
      <c r="BB595" s="394"/>
      <c r="BC595" s="343"/>
      <c r="BD595" s="343"/>
      <c r="BE595" s="343"/>
      <c r="BF595" s="343"/>
      <c r="BG595" s="343"/>
      <c r="BH595" s="343"/>
      <c r="BI595" s="343"/>
      <c r="BJ595" s="343"/>
      <c r="BK595" s="343"/>
      <c r="BL595" s="343"/>
      <c r="BM595" s="343"/>
      <c r="BN595" s="343"/>
      <c r="BO595" s="343"/>
      <c r="BP595" s="343"/>
      <c r="BQ595" s="343"/>
      <c r="BR595" s="343"/>
      <c r="BS595" s="343"/>
      <c r="BT595" s="343"/>
      <c r="BU595" s="343"/>
      <c r="BV595" s="343"/>
      <c r="BW595" s="343"/>
      <c r="BX595" s="343"/>
      <c r="BY595" s="343"/>
      <c r="BZ595" s="344"/>
      <c r="CA595" s="344"/>
      <c r="CB595" s="344"/>
      <c r="CC595" s="344"/>
      <c r="CD595" s="344"/>
      <c r="CE595" s="344"/>
      <c r="CF595" s="344"/>
      <c r="CG595" s="344"/>
      <c r="CH595" s="344"/>
      <c r="CI595" s="344"/>
      <c r="CJ595" s="344"/>
      <c r="CK595" s="344"/>
      <c r="CL595" s="344"/>
      <c r="CM595" s="344"/>
      <c r="CN595" s="344"/>
      <c r="CO595" s="344"/>
      <c r="CP595" s="344"/>
      <c r="CQ595" s="344"/>
      <c r="CR595" s="344"/>
      <c r="CS595" s="344"/>
      <c r="CT595" s="344"/>
      <c r="CU595" s="344"/>
      <c r="CV595" s="344"/>
      <c r="CW595" s="344"/>
      <c r="CX595" s="344"/>
      <c r="CY595" s="344"/>
      <c r="CZ595" s="344"/>
    </row>
    <row r="596" s="348" customFormat="true" ht="25.15" customHeight="true" x14ac:dyDescent="0.2">
      <c r="C596" s="1028"/>
      <c r="D596" s="1020"/>
      <c r="E596" s="561"/>
      <c r="F596" s="561"/>
      <c r="G596" s="561"/>
      <c r="H596" s="1028"/>
      <c r="I596" s="1020"/>
      <c r="J596" s="561"/>
      <c r="K596" s="561"/>
      <c r="L596" s="561"/>
      <c r="M596" s="1028"/>
      <c r="N596" s="1020"/>
      <c r="O596" s="561"/>
      <c r="P596" s="561"/>
      <c r="Q596" s="561"/>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A596" s="343"/>
      <c r="BB596" s="394"/>
      <c r="BC596" s="343"/>
      <c r="BD596" s="343"/>
      <c r="BE596" s="343"/>
      <c r="BF596" s="343"/>
      <c r="BG596" s="343"/>
      <c r="BH596" s="343"/>
      <c r="BI596" s="343"/>
      <c r="BJ596" s="343"/>
      <c r="BK596" s="343"/>
      <c r="BL596" s="343"/>
      <c r="BM596" s="343"/>
      <c r="BN596" s="343"/>
      <c r="BO596" s="343"/>
      <c r="BP596" s="343"/>
      <c r="BQ596" s="343"/>
      <c r="BR596" s="343"/>
      <c r="BS596" s="343"/>
      <c r="BT596" s="343"/>
      <c r="BU596" s="343"/>
      <c r="BV596" s="343"/>
      <c r="BW596" s="343"/>
      <c r="BX596" s="343"/>
      <c r="BY596" s="343"/>
      <c r="BZ596" s="344"/>
      <c r="CA596" s="344"/>
      <c r="CB596" s="344"/>
      <c r="CC596" s="344"/>
      <c r="CD596" s="344"/>
      <c r="CE596" s="344"/>
      <c r="CF596" s="344"/>
      <c r="CG596" s="344"/>
      <c r="CH596" s="344"/>
      <c r="CI596" s="344"/>
      <c r="CJ596" s="344"/>
      <c r="CK596" s="344"/>
      <c r="CL596" s="344"/>
      <c r="CM596" s="344"/>
      <c r="CN596" s="344"/>
      <c r="CO596" s="344"/>
      <c r="CP596" s="344"/>
      <c r="CQ596" s="344"/>
      <c r="CR596" s="344"/>
      <c r="CS596" s="344"/>
      <c r="CT596" s="344"/>
      <c r="CU596" s="344"/>
      <c r="CV596" s="344"/>
      <c r="CW596" s="344"/>
      <c r="CX596" s="344"/>
      <c r="CY596" s="344"/>
      <c r="CZ596" s="344"/>
    </row>
    <row r="597" s="348" customFormat="true" ht="25.15" customHeight="true" x14ac:dyDescent="0.2">
      <c r="C597" s="1028"/>
      <c r="D597" s="1020"/>
      <c r="E597" s="561"/>
      <c r="F597" s="561"/>
      <c r="G597" s="561"/>
      <c r="H597" s="1028"/>
      <c r="I597" s="1020"/>
      <c r="J597" s="561"/>
      <c r="K597" s="561"/>
      <c r="L597" s="561"/>
      <c r="M597" s="1028"/>
      <c r="N597" s="1020"/>
      <c r="O597" s="561"/>
      <c r="P597" s="561"/>
      <c r="Q597" s="561"/>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A597" s="343"/>
      <c r="BB597" s="394"/>
      <c r="BC597" s="343"/>
      <c r="BD597" s="343"/>
      <c r="BE597" s="343"/>
      <c r="BF597" s="343"/>
      <c r="BG597" s="343"/>
      <c r="BH597" s="343"/>
      <c r="BI597" s="343"/>
      <c r="BJ597" s="343"/>
      <c r="BK597" s="343"/>
      <c r="BL597" s="343"/>
      <c r="BM597" s="343"/>
      <c r="BN597" s="343"/>
      <c r="BO597" s="343"/>
      <c r="BP597" s="343"/>
      <c r="BQ597" s="343"/>
      <c r="BR597" s="343"/>
      <c r="BS597" s="343"/>
      <c r="BT597" s="343"/>
      <c r="BU597" s="343"/>
      <c r="BV597" s="343"/>
      <c r="BW597" s="343"/>
      <c r="BX597" s="343"/>
      <c r="BY597" s="343"/>
      <c r="BZ597" s="344"/>
      <c r="CA597" s="344"/>
      <c r="CB597" s="344"/>
      <c r="CC597" s="344"/>
      <c r="CD597" s="344"/>
      <c r="CE597" s="344"/>
      <c r="CF597" s="344"/>
      <c r="CG597" s="344"/>
      <c r="CH597" s="344"/>
      <c r="CI597" s="344"/>
      <c r="CJ597" s="344"/>
      <c r="CK597" s="344"/>
      <c r="CL597" s="344"/>
      <c r="CM597" s="344"/>
      <c r="CN597" s="344"/>
      <c r="CO597" s="344"/>
      <c r="CP597" s="344"/>
      <c r="CQ597" s="344"/>
      <c r="CR597" s="344"/>
      <c r="CS597" s="344"/>
      <c r="CT597" s="344"/>
      <c r="CU597" s="344"/>
      <c r="CV597" s="344"/>
      <c r="CW597" s="344"/>
      <c r="CX597" s="344"/>
      <c r="CY597" s="344"/>
      <c r="CZ597" s="344"/>
    </row>
    <row r="598" s="348" customFormat="true" ht="25.15" customHeight="true" x14ac:dyDescent="0.2">
      <c r="C598" s="1028"/>
      <c r="D598" s="1020"/>
      <c r="E598" s="561"/>
      <c r="F598" s="561"/>
      <c r="G598" s="561"/>
      <c r="H598" s="1028"/>
      <c r="I598" s="1020"/>
      <c r="J598" s="561"/>
      <c r="K598" s="561"/>
      <c r="L598" s="561"/>
      <c r="M598" s="1028"/>
      <c r="N598" s="1020"/>
      <c r="O598" s="561"/>
      <c r="P598" s="561"/>
      <c r="Q598" s="561"/>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A598" s="343"/>
      <c r="BB598" s="394"/>
      <c r="BC598" s="343"/>
      <c r="BD598" s="343"/>
      <c r="BE598" s="343"/>
      <c r="BF598" s="343"/>
      <c r="BG598" s="343"/>
      <c r="BH598" s="343"/>
      <c r="BI598" s="343"/>
      <c r="BJ598" s="343"/>
      <c r="BK598" s="343"/>
      <c r="BL598" s="343"/>
      <c r="BM598" s="343"/>
      <c r="BN598" s="343"/>
      <c r="BO598" s="343"/>
      <c r="BP598" s="343"/>
      <c r="BQ598" s="343"/>
      <c r="BR598" s="343"/>
      <c r="BS598" s="343"/>
      <c r="BT598" s="343"/>
      <c r="BU598" s="343"/>
      <c r="BV598" s="343"/>
      <c r="BW598" s="343"/>
      <c r="BX598" s="343"/>
      <c r="BY598" s="343"/>
      <c r="BZ598" s="344"/>
      <c r="CA598" s="344"/>
      <c r="CB598" s="344"/>
      <c r="CC598" s="344"/>
      <c r="CD598" s="344"/>
      <c r="CE598" s="344"/>
      <c r="CF598" s="344"/>
      <c r="CG598" s="344"/>
      <c r="CH598" s="344"/>
      <c r="CI598" s="344"/>
      <c r="CJ598" s="344"/>
      <c r="CK598" s="344"/>
      <c r="CL598" s="344"/>
      <c r="CM598" s="344"/>
      <c r="CN598" s="344"/>
      <c r="CO598" s="344"/>
      <c r="CP598" s="344"/>
      <c r="CQ598" s="344"/>
      <c r="CR598" s="344"/>
      <c r="CS598" s="344"/>
      <c r="CT598" s="344"/>
      <c r="CU598" s="344"/>
      <c r="CV598" s="344"/>
      <c r="CW598" s="344"/>
      <c r="CX598" s="344"/>
      <c r="CY598" s="344"/>
      <c r="CZ598" s="344"/>
    </row>
    <row r="599" s="348" customFormat="true" ht="25.15" customHeight="true" x14ac:dyDescent="0.2">
      <c r="C599" s="1028"/>
      <c r="D599" s="1020"/>
      <c r="E599" s="561"/>
      <c r="F599" s="561"/>
      <c r="G599" s="561"/>
      <c r="H599" s="1028"/>
      <c r="I599" s="1020"/>
      <c r="J599" s="561"/>
      <c r="K599" s="561"/>
      <c r="L599" s="561"/>
      <c r="M599" s="1028"/>
      <c r="N599" s="1020"/>
      <c r="O599" s="561"/>
      <c r="P599" s="561"/>
      <c r="Q599" s="561"/>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A599" s="343"/>
      <c r="BB599" s="394"/>
      <c r="BC599" s="343"/>
      <c r="BD599" s="343"/>
      <c r="BE599" s="343"/>
      <c r="BF599" s="343"/>
      <c r="BG599" s="343"/>
      <c r="BH599" s="343"/>
      <c r="BI599" s="343"/>
      <c r="BJ599" s="343"/>
      <c r="BK599" s="343"/>
      <c r="BL599" s="343"/>
      <c r="BM599" s="343"/>
      <c r="BN599" s="343"/>
      <c r="BO599" s="343"/>
      <c r="BP599" s="343"/>
      <c r="BQ599" s="343"/>
      <c r="BR599" s="343"/>
      <c r="BS599" s="343"/>
      <c r="BT599" s="343"/>
      <c r="BU599" s="343"/>
      <c r="BV599" s="343"/>
      <c r="BW599" s="343"/>
      <c r="BX599" s="343"/>
      <c r="BY599" s="343"/>
      <c r="BZ599" s="344"/>
      <c r="CA599" s="344"/>
      <c r="CB599" s="344"/>
      <c r="CC599" s="344"/>
      <c r="CD599" s="344"/>
      <c r="CE599" s="344"/>
      <c r="CF599" s="344"/>
      <c r="CG599" s="344"/>
      <c r="CH599" s="344"/>
      <c r="CI599" s="344"/>
      <c r="CJ599" s="344"/>
      <c r="CK599" s="344"/>
      <c r="CL599" s="344"/>
      <c r="CM599" s="344"/>
      <c r="CN599" s="344"/>
      <c r="CO599" s="344"/>
      <c r="CP599" s="344"/>
      <c r="CQ599" s="344"/>
      <c r="CR599" s="344"/>
      <c r="CS599" s="344"/>
      <c r="CT599" s="344"/>
      <c r="CU599" s="344"/>
      <c r="CV599" s="344"/>
      <c r="CW599" s="344"/>
      <c r="CX599" s="344"/>
      <c r="CY599" s="344"/>
      <c r="CZ599" s="344"/>
    </row>
    <row r="600" s="348" customFormat="true" ht="25.15" customHeight="true" x14ac:dyDescent="0.2">
      <c r="C600" s="1028"/>
      <c r="D600" s="1020"/>
      <c r="E600" s="561"/>
      <c r="F600" s="561"/>
      <c r="G600" s="561"/>
      <c r="H600" s="1028"/>
      <c r="I600" s="1020"/>
      <c r="J600" s="561"/>
      <c r="K600" s="561"/>
      <c r="L600" s="561"/>
      <c r="M600" s="1028"/>
      <c r="N600" s="1020"/>
      <c r="O600" s="561"/>
      <c r="P600" s="561"/>
      <c r="Q600" s="561"/>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A600" s="343"/>
      <c r="BB600" s="394"/>
      <c r="BC600" s="343"/>
      <c r="BD600" s="343"/>
      <c r="BE600" s="343"/>
      <c r="BF600" s="343"/>
      <c r="BG600" s="343"/>
      <c r="BH600" s="343"/>
      <c r="BI600" s="343"/>
      <c r="BJ600" s="343"/>
      <c r="BK600" s="343"/>
      <c r="BL600" s="343"/>
      <c r="BM600" s="343"/>
      <c r="BN600" s="343"/>
      <c r="BO600" s="343"/>
      <c r="BP600" s="343"/>
      <c r="BQ600" s="343"/>
      <c r="BR600" s="343"/>
      <c r="BS600" s="343"/>
      <c r="BT600" s="343"/>
      <c r="BU600" s="343"/>
      <c r="BV600" s="343"/>
      <c r="BW600" s="343"/>
      <c r="BX600" s="343"/>
      <c r="BY600" s="343"/>
      <c r="BZ600" s="344"/>
      <c r="CA600" s="344"/>
      <c r="CB600" s="344"/>
      <c r="CC600" s="344"/>
      <c r="CD600" s="344"/>
      <c r="CE600" s="344"/>
      <c r="CF600" s="344"/>
      <c r="CG600" s="344"/>
      <c r="CH600" s="344"/>
      <c r="CI600" s="344"/>
      <c r="CJ600" s="344"/>
      <c r="CK600" s="344"/>
      <c r="CL600" s="344"/>
      <c r="CM600" s="344"/>
      <c r="CN600" s="344"/>
      <c r="CO600" s="344"/>
      <c r="CP600" s="344"/>
      <c r="CQ600" s="344"/>
      <c r="CR600" s="344"/>
      <c r="CS600" s="344"/>
      <c r="CT600" s="344"/>
      <c r="CU600" s="344"/>
      <c r="CV600" s="344"/>
      <c r="CW600" s="344"/>
      <c r="CX600" s="344"/>
      <c r="CY600" s="344"/>
      <c r="CZ600" s="344"/>
    </row>
    <row r="601" s="348" customFormat="true" ht="25.15" customHeight="true" x14ac:dyDescent="0.2">
      <c r="C601" s="1028"/>
      <c r="D601" s="1020"/>
      <c r="E601" s="561"/>
      <c r="F601" s="561"/>
      <c r="G601" s="561"/>
      <c r="H601" s="1028"/>
      <c r="I601" s="1020"/>
      <c r="J601" s="561"/>
      <c r="K601" s="561"/>
      <c r="L601" s="561"/>
      <c r="M601" s="1028"/>
      <c r="N601" s="1020"/>
      <c r="O601" s="561"/>
      <c r="P601" s="561"/>
      <c r="Q601" s="561"/>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A601" s="343"/>
      <c r="BB601" s="394"/>
      <c r="BC601" s="343"/>
      <c r="BD601" s="343"/>
      <c r="BE601" s="343"/>
      <c r="BF601" s="343"/>
      <c r="BG601" s="343"/>
      <c r="BH601" s="343"/>
      <c r="BI601" s="343"/>
      <c r="BJ601" s="343"/>
      <c r="BK601" s="343"/>
      <c r="BL601" s="343"/>
      <c r="BM601" s="343"/>
      <c r="BN601" s="343"/>
      <c r="BO601" s="343"/>
      <c r="BP601" s="343"/>
      <c r="BQ601" s="343"/>
      <c r="BR601" s="343"/>
      <c r="BS601" s="343"/>
      <c r="BT601" s="343"/>
      <c r="BU601" s="343"/>
      <c r="BV601" s="343"/>
      <c r="BW601" s="343"/>
      <c r="BX601" s="343"/>
      <c r="BY601" s="343"/>
      <c r="BZ601" s="344"/>
      <c r="CA601" s="344"/>
      <c r="CB601" s="344"/>
      <c r="CC601" s="344"/>
      <c r="CD601" s="344"/>
      <c r="CE601" s="344"/>
      <c r="CF601" s="344"/>
      <c r="CG601" s="344"/>
      <c r="CH601" s="344"/>
      <c r="CI601" s="344"/>
      <c r="CJ601" s="344"/>
      <c r="CK601" s="344"/>
      <c r="CL601" s="344"/>
      <c r="CM601" s="344"/>
      <c r="CN601" s="344"/>
      <c r="CO601" s="344"/>
      <c r="CP601" s="344"/>
      <c r="CQ601" s="344"/>
      <c r="CR601" s="344"/>
      <c r="CS601" s="344"/>
      <c r="CT601" s="344"/>
      <c r="CU601" s="344"/>
      <c r="CV601" s="344"/>
      <c r="CW601" s="344"/>
      <c r="CX601" s="344"/>
      <c r="CY601" s="344"/>
      <c r="CZ601" s="344"/>
    </row>
    <row r="602" s="348" customFormat="true" ht="25.15" customHeight="true" x14ac:dyDescent="0.2">
      <c r="C602" s="1028"/>
      <c r="D602" s="1020"/>
      <c r="E602" s="561"/>
      <c r="F602" s="561"/>
      <c r="G602" s="561"/>
      <c r="H602" s="1028"/>
      <c r="I602" s="1020"/>
      <c r="J602" s="561"/>
      <c r="K602" s="561"/>
      <c r="L602" s="561"/>
      <c r="M602" s="1028"/>
      <c r="N602" s="1020"/>
      <c r="O602" s="561"/>
      <c r="P602" s="561"/>
      <c r="Q602" s="561"/>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A602" s="343"/>
      <c r="BB602" s="394"/>
      <c r="BC602" s="343"/>
      <c r="BD602" s="343"/>
      <c r="BE602" s="343"/>
      <c r="BF602" s="343"/>
      <c r="BG602" s="343"/>
      <c r="BH602" s="343"/>
      <c r="BI602" s="343"/>
      <c r="BJ602" s="343"/>
      <c r="BK602" s="343"/>
      <c r="BL602" s="343"/>
      <c r="BM602" s="343"/>
      <c r="BN602" s="343"/>
      <c r="BO602" s="343"/>
      <c r="BP602" s="343"/>
      <c r="BQ602" s="343"/>
      <c r="BR602" s="343"/>
      <c r="BS602" s="343"/>
      <c r="BT602" s="343"/>
      <c r="BU602" s="343"/>
      <c r="BV602" s="343"/>
      <c r="BW602" s="343"/>
      <c r="BX602" s="343"/>
      <c r="BY602" s="343"/>
      <c r="BZ602" s="344"/>
      <c r="CA602" s="344"/>
      <c r="CB602" s="344"/>
      <c r="CC602" s="344"/>
      <c r="CD602" s="344"/>
      <c r="CE602" s="344"/>
      <c r="CF602" s="344"/>
      <c r="CG602" s="344"/>
      <c r="CH602" s="344"/>
      <c r="CI602" s="344"/>
      <c r="CJ602" s="344"/>
      <c r="CK602" s="344"/>
      <c r="CL602" s="344"/>
      <c r="CM602" s="344"/>
      <c r="CN602" s="344"/>
      <c r="CO602" s="344"/>
      <c r="CP602" s="344"/>
      <c r="CQ602" s="344"/>
      <c r="CR602" s="344"/>
      <c r="CS602" s="344"/>
      <c r="CT602" s="344"/>
      <c r="CU602" s="344"/>
      <c r="CV602" s="344"/>
      <c r="CW602" s="344"/>
      <c r="CX602" s="344"/>
      <c r="CY602" s="344"/>
      <c r="CZ602" s="344"/>
    </row>
    <row r="603" s="348" customFormat="true" ht="25.15" customHeight="true" x14ac:dyDescent="0.2">
      <c r="C603" s="1028"/>
      <c r="D603" s="1020"/>
      <c r="E603" s="561"/>
      <c r="F603" s="561"/>
      <c r="G603" s="561"/>
      <c r="H603" s="1028"/>
      <c r="I603" s="1020"/>
      <c r="J603" s="561"/>
      <c r="K603" s="561"/>
      <c r="L603" s="561"/>
      <c r="M603" s="1028"/>
      <c r="N603" s="1020"/>
      <c r="O603" s="561"/>
      <c r="P603" s="561"/>
      <c r="Q603" s="561"/>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A603" s="343"/>
      <c r="BB603" s="394"/>
      <c r="BC603" s="343"/>
      <c r="BD603" s="343"/>
      <c r="BE603" s="343"/>
      <c r="BF603" s="343"/>
      <c r="BG603" s="343"/>
      <c r="BH603" s="343"/>
      <c r="BI603" s="343"/>
      <c r="BJ603" s="343"/>
      <c r="BK603" s="343"/>
      <c r="BL603" s="343"/>
      <c r="BM603" s="343"/>
      <c r="BN603" s="343"/>
      <c r="BO603" s="343"/>
      <c r="BP603" s="343"/>
      <c r="BQ603" s="343"/>
      <c r="BR603" s="343"/>
      <c r="BS603" s="343"/>
      <c r="BT603" s="343"/>
      <c r="BU603" s="343"/>
      <c r="BV603" s="343"/>
      <c r="BW603" s="343"/>
      <c r="BX603" s="343"/>
      <c r="BY603" s="343"/>
      <c r="BZ603" s="344"/>
      <c r="CA603" s="344"/>
      <c r="CB603" s="344"/>
      <c r="CC603" s="344"/>
      <c r="CD603" s="344"/>
      <c r="CE603" s="344"/>
      <c r="CF603" s="344"/>
      <c r="CG603" s="344"/>
      <c r="CH603" s="344"/>
      <c r="CI603" s="344"/>
      <c r="CJ603" s="344"/>
      <c r="CK603" s="344"/>
      <c r="CL603" s="344"/>
      <c r="CM603" s="344"/>
      <c r="CN603" s="344"/>
      <c r="CO603" s="344"/>
      <c r="CP603" s="344"/>
      <c r="CQ603" s="344"/>
      <c r="CR603" s="344"/>
      <c r="CS603" s="344"/>
      <c r="CT603" s="344"/>
      <c r="CU603" s="344"/>
      <c r="CV603" s="344"/>
      <c r="CW603" s="344"/>
      <c r="CX603" s="344"/>
      <c r="CY603" s="344"/>
      <c r="CZ603" s="344"/>
    </row>
    <row r="604" s="348" customFormat="true" ht="25.15" customHeight="true" x14ac:dyDescent="0.2">
      <c r="C604" s="1028"/>
      <c r="D604" s="1020"/>
      <c r="E604" s="561"/>
      <c r="F604" s="561"/>
      <c r="G604" s="561"/>
      <c r="H604" s="1028"/>
      <c r="I604" s="1020"/>
      <c r="J604" s="561"/>
      <c r="K604" s="561"/>
      <c r="L604" s="561"/>
      <c r="M604" s="1028"/>
      <c r="N604" s="1020"/>
      <c r="O604" s="561"/>
      <c r="P604" s="561"/>
      <c r="Q604" s="561"/>
      <c r="Z604" s="341"/>
      <c r="AA604" s="341"/>
      <c r="AB604" s="341"/>
      <c r="AC604" s="341"/>
      <c r="AD604" s="341"/>
      <c r="AE604" s="341"/>
      <c r="AF604" s="341"/>
      <c r="AG604" s="341"/>
      <c r="AH604" s="341"/>
      <c r="AI604" s="341"/>
      <c r="AJ604" s="341"/>
      <c r="AK604" s="341"/>
      <c r="AL604" s="341"/>
      <c r="AM604" s="341"/>
      <c r="AN604" s="341"/>
      <c r="AO604" s="341"/>
      <c r="AP604" s="341"/>
      <c r="AQ604" s="341"/>
      <c r="AR604" s="341"/>
      <c r="AS604" s="341"/>
      <c r="AT604" s="341"/>
      <c r="AU604" s="341"/>
      <c r="AV604" s="341"/>
      <c r="AW604" s="341"/>
      <c r="AX604" s="341"/>
      <c r="AY604" s="341"/>
      <c r="AZ604" s="341"/>
      <c r="BA604" s="344"/>
      <c r="BB604" s="395"/>
      <c r="BC604" s="344"/>
      <c r="BD604" s="344"/>
      <c r="BE604" s="344"/>
      <c r="BF604" s="344"/>
      <c r="BG604" s="344"/>
      <c r="BH604" s="344"/>
      <c r="BI604" s="344"/>
      <c r="BJ604" s="344"/>
      <c r="BK604" s="344"/>
      <c r="BL604" s="344"/>
      <c r="BM604" s="344"/>
      <c r="BN604" s="344"/>
      <c r="BO604" s="344"/>
      <c r="BP604" s="344"/>
      <c r="BQ604" s="344"/>
      <c r="BR604" s="344"/>
      <c r="BS604" s="344"/>
      <c r="BT604" s="344"/>
      <c r="BU604" s="344"/>
      <c r="BV604" s="344"/>
      <c r="BW604" s="344"/>
      <c r="BX604" s="344"/>
      <c r="BY604" s="344"/>
      <c r="BZ604" s="344"/>
      <c r="CA604" s="344"/>
      <c r="CB604" s="344"/>
      <c r="CC604" s="344"/>
      <c r="CD604" s="344"/>
      <c r="CE604" s="344"/>
      <c r="CF604" s="344"/>
      <c r="CG604" s="344"/>
      <c r="CH604" s="344"/>
      <c r="CI604" s="344"/>
      <c r="CJ604" s="344"/>
      <c r="CK604" s="344"/>
      <c r="CL604" s="344"/>
      <c r="CM604" s="344"/>
      <c r="CN604" s="344"/>
      <c r="CO604" s="344"/>
      <c r="CP604" s="344"/>
      <c r="CQ604" s="344"/>
      <c r="CR604" s="344"/>
      <c r="CS604" s="344"/>
      <c r="CT604" s="344"/>
      <c r="CU604" s="344"/>
      <c r="CV604" s="344"/>
      <c r="CW604" s="344"/>
      <c r="CX604" s="344"/>
      <c r="CY604" s="344"/>
      <c r="CZ604" s="344"/>
    </row>
    <row r="605" s="348" customFormat="true" ht="25.15" customHeight="true" x14ac:dyDescent="0.2">
      <c r="C605" s="1028"/>
      <c r="D605" s="1020"/>
      <c r="E605" s="561"/>
      <c r="F605" s="561"/>
      <c r="G605" s="561"/>
      <c r="H605" s="1028"/>
      <c r="I605" s="1020"/>
      <c r="J605" s="561"/>
      <c r="K605" s="561"/>
      <c r="L605" s="561"/>
      <c r="M605" s="1028"/>
      <c r="N605" s="1020"/>
      <c r="O605" s="561"/>
      <c r="P605" s="561"/>
      <c r="Q605" s="561"/>
      <c r="Z605" s="341"/>
      <c r="AA605" s="341"/>
      <c r="AB605" s="341"/>
      <c r="AC605" s="341"/>
      <c r="AD605" s="341"/>
      <c r="AE605" s="341"/>
      <c r="AF605" s="341"/>
      <c r="AG605" s="341"/>
      <c r="AH605" s="341"/>
      <c r="AI605" s="341"/>
      <c r="AJ605" s="341"/>
      <c r="AK605" s="341"/>
      <c r="AL605" s="341"/>
      <c r="AM605" s="341"/>
      <c r="AN605" s="341"/>
      <c r="AO605" s="341"/>
      <c r="AP605" s="341"/>
      <c r="AQ605" s="341"/>
      <c r="AR605" s="341"/>
      <c r="AS605" s="341"/>
      <c r="AT605" s="341"/>
      <c r="AU605" s="341"/>
      <c r="AV605" s="341"/>
      <c r="AW605" s="341"/>
      <c r="AX605" s="341"/>
      <c r="AY605" s="341"/>
      <c r="AZ605" s="341"/>
      <c r="BA605" s="344"/>
      <c r="BB605" s="395"/>
      <c r="BC605" s="344"/>
      <c r="BD605" s="344"/>
      <c r="BE605" s="344"/>
      <c r="BF605" s="344"/>
      <c r="BG605" s="344"/>
      <c r="BH605" s="344"/>
      <c r="BI605" s="344"/>
      <c r="BJ605" s="344"/>
      <c r="BK605" s="344"/>
      <c r="BL605" s="344"/>
      <c r="BM605" s="344"/>
      <c r="BN605" s="344"/>
      <c r="BO605" s="344"/>
      <c r="BP605" s="344"/>
      <c r="BQ605" s="344"/>
      <c r="BR605" s="344"/>
      <c r="BS605" s="344"/>
      <c r="BT605" s="344"/>
      <c r="BU605" s="344"/>
      <c r="BV605" s="344"/>
      <c r="BW605" s="344"/>
      <c r="BX605" s="344"/>
      <c r="BY605" s="344"/>
      <c r="BZ605" s="344"/>
      <c r="CA605" s="344"/>
      <c r="CB605" s="344"/>
      <c r="CC605" s="344"/>
      <c r="CD605" s="344"/>
      <c r="CE605" s="344"/>
      <c r="CF605" s="344"/>
      <c r="CG605" s="344"/>
      <c r="CH605" s="344"/>
      <c r="CI605" s="344"/>
      <c r="CJ605" s="344"/>
      <c r="CK605" s="344"/>
      <c r="CL605" s="344"/>
      <c r="CM605" s="344"/>
      <c r="CN605" s="344"/>
      <c r="CO605" s="344"/>
      <c r="CP605" s="344"/>
      <c r="CQ605" s="344"/>
      <c r="CR605" s="344"/>
      <c r="CS605" s="344"/>
      <c r="CT605" s="344"/>
      <c r="CU605" s="344"/>
      <c r="CV605" s="344"/>
      <c r="CW605" s="344"/>
      <c r="CX605" s="344"/>
      <c r="CY605" s="344"/>
      <c r="CZ605" s="344"/>
    </row>
    <row r="606" s="348" customFormat="true" ht="25.15" customHeight="true" x14ac:dyDescent="0.2">
      <c r="C606" s="1028"/>
      <c r="D606" s="1020"/>
      <c r="E606" s="561"/>
      <c r="F606" s="561"/>
      <c r="G606" s="561"/>
      <c r="H606" s="1028"/>
      <c r="I606" s="1020"/>
      <c r="J606" s="561"/>
      <c r="K606" s="561"/>
      <c r="L606" s="561"/>
      <c r="M606" s="1028"/>
      <c r="N606" s="1020"/>
      <c r="O606" s="561"/>
      <c r="P606" s="561"/>
      <c r="Q606" s="561"/>
      <c r="Z606" s="341"/>
      <c r="AA606" s="341"/>
      <c r="AB606" s="341"/>
      <c r="AC606" s="341"/>
      <c r="AD606" s="341"/>
      <c r="AE606" s="341"/>
      <c r="AF606" s="341"/>
      <c r="AG606" s="341"/>
      <c r="AH606" s="341"/>
      <c r="AI606" s="341"/>
      <c r="AJ606" s="341"/>
      <c r="AK606" s="341"/>
      <c r="AL606" s="341"/>
      <c r="AM606" s="341"/>
      <c r="AN606" s="341"/>
      <c r="AO606" s="341"/>
      <c r="AP606" s="341"/>
      <c r="AQ606" s="341"/>
      <c r="AR606" s="341"/>
      <c r="AS606" s="341"/>
      <c r="AT606" s="341"/>
      <c r="AU606" s="341"/>
      <c r="AV606" s="341"/>
      <c r="AW606" s="341"/>
      <c r="AX606" s="341"/>
      <c r="AY606" s="341"/>
      <c r="AZ606" s="341"/>
      <c r="BA606" s="344"/>
      <c r="BB606" s="395"/>
      <c r="BC606" s="344"/>
      <c r="BD606" s="344"/>
      <c r="BE606" s="344"/>
      <c r="BF606" s="344"/>
      <c r="BG606" s="344"/>
      <c r="BH606" s="344"/>
      <c r="BI606" s="344"/>
      <c r="BJ606" s="344"/>
      <c r="BK606" s="344"/>
      <c r="BL606" s="344"/>
      <c r="BM606" s="344"/>
      <c r="BN606" s="344"/>
      <c r="BO606" s="344"/>
      <c r="BP606" s="344"/>
      <c r="BQ606" s="344"/>
      <c r="BR606" s="344"/>
      <c r="BS606" s="344"/>
      <c r="BT606" s="344"/>
      <c r="BU606" s="344"/>
      <c r="BV606" s="344"/>
      <c r="BW606" s="344"/>
      <c r="BX606" s="344"/>
      <c r="BY606" s="344"/>
      <c r="BZ606" s="344"/>
      <c r="CA606" s="344"/>
      <c r="CB606" s="344"/>
      <c r="CC606" s="344"/>
      <c r="CD606" s="344"/>
      <c r="CE606" s="344"/>
      <c r="CF606" s="344"/>
      <c r="CG606" s="344"/>
      <c r="CH606" s="344"/>
      <c r="CI606" s="344"/>
      <c r="CJ606" s="344"/>
      <c r="CK606" s="344"/>
      <c r="CL606" s="344"/>
      <c r="CM606" s="344"/>
      <c r="CN606" s="344"/>
      <c r="CO606" s="344"/>
      <c r="CP606" s="344"/>
      <c r="CQ606" s="344"/>
      <c r="CR606" s="344"/>
      <c r="CS606" s="344"/>
      <c r="CT606" s="344"/>
      <c r="CU606" s="344"/>
      <c r="CV606" s="344"/>
      <c r="CW606" s="344"/>
      <c r="CX606" s="344"/>
      <c r="CY606" s="344"/>
      <c r="CZ606" s="344"/>
    </row>
    <row r="607" s="348" customFormat="true" ht="25.15" customHeight="true" x14ac:dyDescent="0.2">
      <c r="C607" s="1028"/>
      <c r="D607" s="1020"/>
      <c r="E607" s="561"/>
      <c r="F607" s="561"/>
      <c r="G607" s="561"/>
      <c r="H607" s="1028"/>
      <c r="I607" s="1020"/>
      <c r="J607" s="561"/>
      <c r="K607" s="561"/>
      <c r="L607" s="561"/>
      <c r="M607" s="1028"/>
      <c r="N607" s="1020"/>
      <c r="O607" s="561"/>
      <c r="P607" s="561"/>
      <c r="Q607" s="561"/>
      <c r="Z607" s="341"/>
      <c r="AA607" s="341"/>
      <c r="AB607" s="341"/>
      <c r="AC607" s="341"/>
      <c r="AD607" s="341"/>
      <c r="AE607" s="341"/>
      <c r="AF607" s="341"/>
      <c r="AG607" s="341"/>
      <c r="AH607" s="341"/>
      <c r="AI607" s="341"/>
      <c r="AJ607" s="341"/>
      <c r="AK607" s="341"/>
      <c r="AL607" s="341"/>
      <c r="AM607" s="341"/>
      <c r="AN607" s="341"/>
      <c r="AO607" s="341"/>
      <c r="AP607" s="341"/>
      <c r="AQ607" s="341"/>
      <c r="AR607" s="341"/>
      <c r="AS607" s="341"/>
      <c r="AT607" s="341"/>
      <c r="AU607" s="341"/>
      <c r="AV607" s="341"/>
      <c r="AW607" s="341"/>
      <c r="AX607" s="341"/>
      <c r="AY607" s="341"/>
      <c r="AZ607" s="341"/>
      <c r="BA607" s="344"/>
      <c r="BB607" s="395"/>
      <c r="BC607" s="344"/>
      <c r="BD607" s="344"/>
      <c r="BE607" s="344"/>
      <c r="BF607" s="344"/>
      <c r="BG607" s="344"/>
      <c r="BH607" s="344"/>
      <c r="BI607" s="344"/>
      <c r="BJ607" s="344"/>
      <c r="BK607" s="344"/>
      <c r="BL607" s="344"/>
      <c r="BM607" s="344"/>
      <c r="BN607" s="344"/>
      <c r="BO607" s="344"/>
      <c r="BP607" s="344"/>
      <c r="BQ607" s="344"/>
      <c r="BR607" s="344"/>
      <c r="BS607" s="344"/>
      <c r="BT607" s="344"/>
      <c r="BU607" s="344"/>
      <c r="BV607" s="344"/>
      <c r="BW607" s="344"/>
      <c r="BX607" s="344"/>
      <c r="BY607" s="344"/>
      <c r="BZ607" s="344"/>
      <c r="CA607" s="344"/>
      <c r="CB607" s="344"/>
      <c r="CC607" s="344"/>
      <c r="CD607" s="344"/>
      <c r="CE607" s="344"/>
      <c r="CF607" s="344"/>
      <c r="CG607" s="344"/>
      <c r="CH607" s="344"/>
      <c r="CI607" s="344"/>
      <c r="CJ607" s="344"/>
      <c r="CK607" s="344"/>
      <c r="CL607" s="344"/>
      <c r="CM607" s="344"/>
      <c r="CN607" s="344"/>
      <c r="CO607" s="344"/>
      <c r="CP607" s="344"/>
      <c r="CQ607" s="344"/>
      <c r="CR607" s="344"/>
      <c r="CS607" s="344"/>
      <c r="CT607" s="344"/>
      <c r="CU607" s="344"/>
      <c r="CV607" s="344"/>
      <c r="CW607" s="344"/>
      <c r="CX607" s="344"/>
      <c r="CY607" s="344"/>
      <c r="CZ607" s="344"/>
    </row>
    <row r="608" s="348" customFormat="true" ht="25.15" customHeight="true" x14ac:dyDescent="0.2">
      <c r="C608" s="1028"/>
      <c r="D608" s="1020"/>
      <c r="E608" s="561"/>
      <c r="F608" s="561"/>
      <c r="G608" s="561"/>
      <c r="H608" s="1028"/>
      <c r="I608" s="1020"/>
      <c r="J608" s="561"/>
      <c r="K608" s="561"/>
      <c r="L608" s="561"/>
      <c r="M608" s="1028"/>
      <c r="N608" s="1020"/>
      <c r="O608" s="561"/>
      <c r="P608" s="561"/>
      <c r="Q608" s="561"/>
      <c r="Z608" s="341"/>
      <c r="AA608" s="341"/>
      <c r="AB608" s="341"/>
      <c r="AC608" s="341"/>
      <c r="AD608" s="341"/>
      <c r="AE608" s="341"/>
      <c r="AF608" s="341"/>
      <c r="AG608" s="341"/>
      <c r="AH608" s="341"/>
      <c r="AI608" s="341"/>
      <c r="AJ608" s="341"/>
      <c r="AK608" s="341"/>
      <c r="AL608" s="341"/>
      <c r="AM608" s="341"/>
      <c r="AN608" s="341"/>
      <c r="AO608" s="341"/>
      <c r="AP608" s="341"/>
      <c r="AQ608" s="341"/>
      <c r="AR608" s="341"/>
      <c r="AS608" s="341"/>
      <c r="AT608" s="341"/>
      <c r="AU608" s="341"/>
      <c r="AV608" s="341"/>
      <c r="AW608" s="341"/>
      <c r="AX608" s="341"/>
      <c r="AY608" s="341"/>
      <c r="AZ608" s="341"/>
      <c r="BA608" s="344"/>
      <c r="BB608" s="395"/>
      <c r="BC608" s="344"/>
      <c r="BD608" s="344"/>
      <c r="BE608" s="344"/>
      <c r="BF608" s="344"/>
      <c r="BG608" s="344"/>
      <c r="BH608" s="344"/>
      <c r="BI608" s="344"/>
      <c r="BJ608" s="344"/>
      <c r="BK608" s="344"/>
      <c r="BL608" s="344"/>
      <c r="BM608" s="344"/>
      <c r="BN608" s="344"/>
      <c r="BO608" s="344"/>
      <c r="BP608" s="344"/>
      <c r="BQ608" s="344"/>
      <c r="BR608" s="344"/>
      <c r="BS608" s="344"/>
      <c r="BT608" s="344"/>
      <c r="BU608" s="344"/>
      <c r="BV608" s="344"/>
      <c r="BW608" s="344"/>
      <c r="BX608" s="344"/>
      <c r="BY608" s="344"/>
      <c r="BZ608" s="344"/>
      <c r="CA608" s="344"/>
      <c r="CB608" s="344"/>
      <c r="CC608" s="344"/>
      <c r="CD608" s="344"/>
      <c r="CE608" s="344"/>
      <c r="CF608" s="344"/>
      <c r="CG608" s="344"/>
      <c r="CH608" s="344"/>
      <c r="CI608" s="344"/>
      <c r="CJ608" s="344"/>
      <c r="CK608" s="344"/>
      <c r="CL608" s="344"/>
      <c r="CM608" s="344"/>
      <c r="CN608" s="344"/>
      <c r="CO608" s="344"/>
      <c r="CP608" s="344"/>
      <c r="CQ608" s="344"/>
      <c r="CR608" s="344"/>
      <c r="CS608" s="344"/>
      <c r="CT608" s="344"/>
      <c r="CU608" s="344"/>
      <c r="CV608" s="344"/>
      <c r="CW608" s="344"/>
      <c r="CX608" s="344"/>
      <c r="CY608" s="344"/>
      <c r="CZ608" s="344"/>
    </row>
    <row r="609" s="348" customFormat="true" ht="25.15" customHeight="true" x14ac:dyDescent="0.2">
      <c r="C609" s="1028"/>
      <c r="D609" s="1020"/>
      <c r="E609" s="561"/>
      <c r="F609" s="561"/>
      <c r="G609" s="561"/>
      <c r="H609" s="1028"/>
      <c r="I609" s="1020"/>
      <c r="J609" s="561"/>
      <c r="K609" s="561"/>
      <c r="L609" s="561"/>
      <c r="M609" s="1028"/>
      <c r="N609" s="1020"/>
      <c r="O609" s="561"/>
      <c r="P609" s="561"/>
      <c r="Q609" s="561"/>
      <c r="Z609" s="341"/>
      <c r="AA609" s="341"/>
      <c r="AB609" s="341"/>
      <c r="AC609" s="341"/>
      <c r="AD609" s="341"/>
      <c r="AE609" s="341"/>
      <c r="AF609" s="341"/>
      <c r="AG609" s="341"/>
      <c r="AH609" s="341"/>
      <c r="AI609" s="341"/>
      <c r="AJ609" s="341"/>
      <c r="AK609" s="341"/>
      <c r="AL609" s="341"/>
      <c r="AM609" s="341"/>
      <c r="AN609" s="341"/>
      <c r="AO609" s="341"/>
      <c r="AP609" s="341"/>
      <c r="AQ609" s="341"/>
      <c r="AR609" s="341"/>
      <c r="AS609" s="341"/>
      <c r="AT609" s="341"/>
      <c r="AU609" s="341"/>
      <c r="AV609" s="341"/>
      <c r="AW609" s="341"/>
      <c r="AX609" s="341"/>
      <c r="AY609" s="341"/>
      <c r="AZ609" s="341"/>
      <c r="BA609" s="344"/>
      <c r="BB609" s="395"/>
      <c r="BC609" s="344"/>
      <c r="BD609" s="344"/>
      <c r="BE609" s="344"/>
      <c r="BF609" s="344"/>
      <c r="BG609" s="344"/>
      <c r="BH609" s="344"/>
      <c r="BI609" s="344"/>
      <c r="BJ609" s="344"/>
      <c r="BK609" s="344"/>
      <c r="BL609" s="344"/>
      <c r="BM609" s="344"/>
      <c r="BN609" s="344"/>
      <c r="BO609" s="344"/>
      <c r="BP609" s="344"/>
      <c r="BQ609" s="344"/>
      <c r="BR609" s="344"/>
      <c r="BS609" s="344"/>
      <c r="BT609" s="344"/>
      <c r="BU609" s="344"/>
      <c r="BV609" s="344"/>
      <c r="BW609" s="344"/>
      <c r="BX609" s="344"/>
      <c r="BY609" s="344"/>
      <c r="BZ609" s="344"/>
      <c r="CA609" s="344"/>
      <c r="CB609" s="344"/>
      <c r="CC609" s="344"/>
      <c r="CD609" s="344"/>
      <c r="CE609" s="344"/>
      <c r="CF609" s="344"/>
      <c r="CG609" s="344"/>
      <c r="CH609" s="344"/>
      <c r="CI609" s="344"/>
      <c r="CJ609" s="344"/>
      <c r="CK609" s="344"/>
      <c r="CL609" s="344"/>
      <c r="CM609" s="344"/>
      <c r="CN609" s="344"/>
      <c r="CO609" s="344"/>
      <c r="CP609" s="344"/>
      <c r="CQ609" s="344"/>
      <c r="CR609" s="344"/>
      <c r="CS609" s="344"/>
      <c r="CT609" s="344"/>
      <c r="CU609" s="344"/>
      <c r="CV609" s="344"/>
      <c r="CW609" s="344"/>
      <c r="CX609" s="344"/>
      <c r="CY609" s="344"/>
      <c r="CZ609" s="344"/>
    </row>
    <row r="610" s="348" customFormat="true" ht="25.15" customHeight="true" x14ac:dyDescent="0.2">
      <c r="C610" s="1028"/>
      <c r="D610" s="1020"/>
      <c r="E610" s="561"/>
      <c r="F610" s="561"/>
      <c r="G610" s="561"/>
      <c r="H610" s="1028"/>
      <c r="I610" s="1020"/>
      <c r="J610" s="561"/>
      <c r="K610" s="561"/>
      <c r="L610" s="561"/>
      <c r="M610" s="1028"/>
      <c r="N610" s="1020"/>
      <c r="O610" s="561"/>
      <c r="P610" s="561"/>
      <c r="Q610" s="561"/>
      <c r="Z610" s="341"/>
      <c r="AA610" s="341"/>
      <c r="AB610" s="341"/>
      <c r="AC610" s="341"/>
      <c r="AD610" s="341"/>
      <c r="AE610" s="341"/>
      <c r="AF610" s="341"/>
      <c r="AG610" s="341"/>
      <c r="AH610" s="341"/>
      <c r="AI610" s="341"/>
      <c r="AJ610" s="341"/>
      <c r="AK610" s="341"/>
      <c r="AL610" s="341"/>
      <c r="AM610" s="341"/>
      <c r="AN610" s="341"/>
      <c r="AO610" s="341"/>
      <c r="AP610" s="341"/>
      <c r="AQ610" s="341"/>
      <c r="AR610" s="341"/>
      <c r="AS610" s="341"/>
      <c r="AT610" s="341"/>
      <c r="AU610" s="341"/>
      <c r="AV610" s="341"/>
      <c r="AW610" s="341"/>
      <c r="AX610" s="341"/>
      <c r="AY610" s="341"/>
      <c r="AZ610" s="341"/>
      <c r="BA610" s="344"/>
      <c r="BB610" s="395"/>
      <c r="BC610" s="344"/>
      <c r="BD610" s="344"/>
      <c r="BE610" s="344"/>
      <c r="BF610" s="344"/>
      <c r="BG610" s="344"/>
      <c r="BH610" s="344"/>
      <c r="BI610" s="344"/>
      <c r="BJ610" s="344"/>
      <c r="BK610" s="344"/>
      <c r="BL610" s="344"/>
      <c r="BM610" s="344"/>
      <c r="BN610" s="344"/>
      <c r="BO610" s="344"/>
      <c r="BP610" s="344"/>
      <c r="BQ610" s="344"/>
      <c r="BR610" s="344"/>
      <c r="BS610" s="344"/>
      <c r="BT610" s="344"/>
      <c r="BU610" s="344"/>
      <c r="BV610" s="344"/>
      <c r="BW610" s="344"/>
      <c r="BX610" s="344"/>
      <c r="BY610" s="344"/>
      <c r="BZ610" s="344"/>
      <c r="CA610" s="344"/>
      <c r="CB610" s="344"/>
      <c r="CC610" s="344"/>
      <c r="CD610" s="344"/>
      <c r="CE610" s="344"/>
      <c r="CF610" s="344"/>
      <c r="CG610" s="344"/>
      <c r="CH610" s="344"/>
      <c r="CI610" s="344"/>
      <c r="CJ610" s="344"/>
      <c r="CK610" s="344"/>
      <c r="CL610" s="344"/>
      <c r="CM610" s="344"/>
      <c r="CN610" s="344"/>
      <c r="CO610" s="344"/>
      <c r="CP610" s="344"/>
      <c r="CQ610" s="344"/>
      <c r="CR610" s="344"/>
      <c r="CS610" s="344"/>
      <c r="CT610" s="344"/>
      <c r="CU610" s="344"/>
      <c r="CV610" s="344"/>
      <c r="CW610" s="344"/>
      <c r="CX610" s="344"/>
      <c r="CY610" s="344"/>
      <c r="CZ610" s="344"/>
    </row>
    <row r="611" s="348" customFormat="true" ht="25.15" customHeight="true" x14ac:dyDescent="0.2">
      <c r="C611" s="1028"/>
      <c r="D611" s="1020"/>
      <c r="E611" s="561"/>
      <c r="F611" s="561"/>
      <c r="G611" s="561"/>
      <c r="H611" s="1028"/>
      <c r="I611" s="1020"/>
      <c r="J611" s="561"/>
      <c r="K611" s="561"/>
      <c r="L611" s="561"/>
      <c r="M611" s="1028"/>
      <c r="N611" s="1020"/>
      <c r="O611" s="561"/>
      <c r="P611" s="561"/>
      <c r="Q611" s="561"/>
      <c r="Z611" s="341"/>
      <c r="AA611" s="341"/>
      <c r="AB611" s="341"/>
      <c r="AC611" s="341"/>
      <c r="AD611" s="341"/>
      <c r="AE611" s="341"/>
      <c r="AF611" s="341"/>
      <c r="AG611" s="341"/>
      <c r="AH611" s="341"/>
      <c r="AI611" s="341"/>
      <c r="AJ611" s="341"/>
      <c r="AK611" s="341"/>
      <c r="AL611" s="341"/>
      <c r="AM611" s="341"/>
      <c r="AN611" s="341"/>
      <c r="AO611" s="341"/>
      <c r="AP611" s="341"/>
      <c r="AQ611" s="341"/>
      <c r="AR611" s="341"/>
      <c r="AS611" s="341"/>
      <c r="AT611" s="341"/>
      <c r="AU611" s="341"/>
      <c r="AV611" s="341"/>
      <c r="AW611" s="341"/>
      <c r="AX611" s="341"/>
      <c r="AY611" s="341"/>
      <c r="AZ611" s="341"/>
      <c r="BA611" s="344"/>
      <c r="BB611" s="395"/>
      <c r="BC611" s="344"/>
      <c r="BD611" s="344"/>
      <c r="BE611" s="344"/>
      <c r="BF611" s="344"/>
      <c r="BG611" s="344"/>
      <c r="BH611" s="344"/>
      <c r="BI611" s="344"/>
      <c r="BJ611" s="344"/>
      <c r="BK611" s="344"/>
      <c r="BL611" s="344"/>
      <c r="BM611" s="344"/>
      <c r="BN611" s="344"/>
      <c r="BO611" s="344"/>
      <c r="BP611" s="344"/>
      <c r="BQ611" s="344"/>
      <c r="BR611" s="344"/>
      <c r="BS611" s="344"/>
      <c r="BT611" s="344"/>
      <c r="BU611" s="344"/>
      <c r="BV611" s="344"/>
      <c r="BW611" s="344"/>
      <c r="BX611" s="344"/>
      <c r="BY611" s="344"/>
      <c r="BZ611" s="344"/>
      <c r="CA611" s="344"/>
      <c r="CB611" s="344"/>
      <c r="CC611" s="344"/>
      <c r="CD611" s="344"/>
      <c r="CE611" s="344"/>
      <c r="CF611" s="344"/>
      <c r="CG611" s="344"/>
      <c r="CH611" s="344"/>
      <c r="CI611" s="344"/>
      <c r="CJ611" s="344"/>
      <c r="CK611" s="344"/>
      <c r="CL611" s="344"/>
      <c r="CM611" s="344"/>
      <c r="CN611" s="344"/>
      <c r="CO611" s="344"/>
      <c r="CP611" s="344"/>
      <c r="CQ611" s="344"/>
      <c r="CR611" s="344"/>
      <c r="CS611" s="344"/>
      <c r="CT611" s="344"/>
      <c r="CU611" s="344"/>
      <c r="CV611" s="344"/>
      <c r="CW611" s="344"/>
      <c r="CX611" s="344"/>
      <c r="CY611" s="344"/>
      <c r="CZ611" s="344"/>
    </row>
    <row r="612" s="348" customFormat="true" ht="25.15" customHeight="true" x14ac:dyDescent="0.2">
      <c r="C612" s="1028"/>
      <c r="D612" s="1020"/>
      <c r="E612" s="561"/>
      <c r="F612" s="561"/>
      <c r="G612" s="561"/>
      <c r="H612" s="1028"/>
      <c r="I612" s="1020"/>
      <c r="J612" s="561"/>
      <c r="K612" s="561"/>
      <c r="L612" s="561"/>
      <c r="M612" s="1028"/>
      <c r="N612" s="1020"/>
      <c r="O612" s="561"/>
      <c r="P612" s="561"/>
      <c r="Q612" s="561"/>
      <c r="Z612" s="341"/>
      <c r="AA612" s="341"/>
      <c r="AB612" s="341"/>
      <c r="AC612" s="341"/>
      <c r="AD612" s="341"/>
      <c r="AE612" s="341"/>
      <c r="AF612" s="341"/>
      <c r="AG612" s="341"/>
      <c r="AH612" s="341"/>
      <c r="AI612" s="341"/>
      <c r="AJ612" s="341"/>
      <c r="AK612" s="341"/>
      <c r="AL612" s="341"/>
      <c r="AM612" s="341"/>
      <c r="AN612" s="341"/>
      <c r="AO612" s="341"/>
      <c r="AP612" s="341"/>
      <c r="AQ612" s="341"/>
      <c r="AR612" s="341"/>
      <c r="AS612" s="341"/>
      <c r="AT612" s="341"/>
      <c r="AU612" s="341"/>
      <c r="AV612" s="341"/>
      <c r="AW612" s="341"/>
      <c r="AX612" s="341"/>
      <c r="AY612" s="341"/>
      <c r="AZ612" s="341"/>
      <c r="BA612" s="344"/>
      <c r="BB612" s="395"/>
      <c r="BC612" s="344"/>
      <c r="BD612" s="344"/>
      <c r="BE612" s="344"/>
      <c r="BF612" s="344"/>
      <c r="BG612" s="344"/>
      <c r="BH612" s="344"/>
      <c r="BI612" s="344"/>
      <c r="BJ612" s="344"/>
      <c r="BK612" s="344"/>
      <c r="BL612" s="344"/>
      <c r="BM612" s="344"/>
      <c r="BN612" s="344"/>
      <c r="BO612" s="344"/>
      <c r="BP612" s="344"/>
      <c r="BQ612" s="344"/>
      <c r="BR612" s="344"/>
      <c r="BS612" s="344"/>
      <c r="BT612" s="344"/>
      <c r="BU612" s="344"/>
      <c r="BV612" s="344"/>
      <c r="BW612" s="344"/>
      <c r="BX612" s="344"/>
      <c r="BY612" s="344"/>
      <c r="BZ612" s="344"/>
      <c r="CA612" s="344"/>
      <c r="CB612" s="344"/>
      <c r="CC612" s="344"/>
      <c r="CD612" s="344"/>
      <c r="CE612" s="344"/>
      <c r="CF612" s="344"/>
      <c r="CG612" s="344"/>
      <c r="CH612" s="344"/>
      <c r="CI612" s="344"/>
      <c r="CJ612" s="344"/>
      <c r="CK612" s="344"/>
      <c r="CL612" s="344"/>
      <c r="CM612" s="344"/>
      <c r="CN612" s="344"/>
      <c r="CO612" s="344"/>
      <c r="CP612" s="344"/>
      <c r="CQ612" s="344"/>
      <c r="CR612" s="344"/>
      <c r="CS612" s="344"/>
      <c r="CT612" s="344"/>
      <c r="CU612" s="344"/>
      <c r="CV612" s="344"/>
      <c r="CW612" s="344"/>
      <c r="CX612" s="344"/>
      <c r="CY612" s="344"/>
      <c r="CZ612" s="344"/>
    </row>
    <row r="613" s="348" customFormat="true" ht="25.15" customHeight="true" x14ac:dyDescent="0.2">
      <c r="C613" s="1028"/>
      <c r="D613" s="1020"/>
      <c r="E613" s="561"/>
      <c r="F613" s="561"/>
      <c r="G613" s="561"/>
      <c r="H613" s="1028"/>
      <c r="I613" s="1020"/>
      <c r="J613" s="561"/>
      <c r="K613" s="561"/>
      <c r="L613" s="561"/>
      <c r="M613" s="1028"/>
      <c r="N613" s="1020"/>
      <c r="O613" s="561"/>
      <c r="P613" s="561"/>
      <c r="Q613" s="561"/>
      <c r="Z613" s="341"/>
      <c r="AA613" s="341"/>
      <c r="AB613" s="341"/>
      <c r="AC613" s="341"/>
      <c r="AD613" s="341"/>
      <c r="AE613" s="341"/>
      <c r="AF613" s="341"/>
      <c r="AG613" s="341"/>
      <c r="AH613" s="341"/>
      <c r="AI613" s="341"/>
      <c r="AJ613" s="341"/>
      <c r="AK613" s="341"/>
      <c r="AL613" s="341"/>
      <c r="AM613" s="341"/>
      <c r="AN613" s="341"/>
      <c r="AO613" s="341"/>
      <c r="AP613" s="341"/>
      <c r="AQ613" s="341"/>
      <c r="AR613" s="341"/>
      <c r="AS613" s="341"/>
      <c r="AT613" s="341"/>
      <c r="AU613" s="341"/>
      <c r="AV613" s="341"/>
      <c r="AW613" s="341"/>
      <c r="AX613" s="341"/>
      <c r="AY613" s="341"/>
      <c r="AZ613" s="341"/>
      <c r="BA613" s="344"/>
      <c r="BB613" s="395"/>
      <c r="BC613" s="344"/>
      <c r="BD613" s="344"/>
      <c r="BE613" s="344"/>
      <c r="BF613" s="344"/>
      <c r="BG613" s="344"/>
      <c r="BH613" s="344"/>
      <c r="BI613" s="344"/>
      <c r="BJ613" s="344"/>
      <c r="BK613" s="344"/>
      <c r="BL613" s="344"/>
      <c r="BM613" s="344"/>
      <c r="BN613" s="344"/>
      <c r="BO613" s="344"/>
      <c r="BP613" s="344"/>
      <c r="BQ613" s="344"/>
      <c r="BR613" s="344"/>
      <c r="BS613" s="344"/>
      <c r="BT613" s="344"/>
      <c r="BU613" s="344"/>
      <c r="BV613" s="344"/>
      <c r="BW613" s="344"/>
      <c r="BX613" s="344"/>
      <c r="BY613" s="344"/>
      <c r="BZ613" s="344"/>
      <c r="CA613" s="344"/>
      <c r="CB613" s="344"/>
      <c r="CC613" s="344"/>
      <c r="CD613" s="344"/>
      <c r="CE613" s="344"/>
      <c r="CF613" s="344"/>
      <c r="CG613" s="344"/>
      <c r="CH613" s="344"/>
      <c r="CI613" s="344"/>
      <c r="CJ613" s="344"/>
      <c r="CK613" s="344"/>
      <c r="CL613" s="344"/>
      <c r="CM613" s="344"/>
      <c r="CN613" s="344"/>
      <c r="CO613" s="344"/>
      <c r="CP613" s="344"/>
      <c r="CQ613" s="344"/>
      <c r="CR613" s="344"/>
      <c r="CS613" s="344"/>
      <c r="CT613" s="344"/>
      <c r="CU613" s="344"/>
      <c r="CV613" s="344"/>
      <c r="CW613" s="344"/>
      <c r="CX613" s="344"/>
      <c r="CY613" s="344"/>
      <c r="CZ613" s="344"/>
    </row>
    <row r="614" s="348" customFormat="true" ht="25.15" customHeight="true" x14ac:dyDescent="0.2">
      <c r="C614" s="1028"/>
      <c r="D614" s="1020"/>
      <c r="E614" s="561"/>
      <c r="F614" s="561"/>
      <c r="G614" s="561"/>
      <c r="H614" s="1028"/>
      <c r="I614" s="1020"/>
      <c r="J614" s="561"/>
      <c r="K614" s="561"/>
      <c r="L614" s="561"/>
      <c r="M614" s="1028"/>
      <c r="N614" s="1020"/>
      <c r="O614" s="561"/>
      <c r="P614" s="561"/>
      <c r="Q614" s="561"/>
      <c r="Z614" s="341"/>
      <c r="AA614" s="341"/>
      <c r="AB614" s="341"/>
      <c r="AC614" s="341"/>
      <c r="AD614" s="341"/>
      <c r="AE614" s="341"/>
      <c r="AF614" s="341"/>
      <c r="AG614" s="341"/>
      <c r="AH614" s="341"/>
      <c r="AI614" s="341"/>
      <c r="AJ614" s="341"/>
      <c r="AK614" s="341"/>
      <c r="AL614" s="341"/>
      <c r="AM614" s="341"/>
      <c r="AN614" s="341"/>
      <c r="AO614" s="341"/>
      <c r="AP614" s="341"/>
      <c r="AQ614" s="341"/>
      <c r="AR614" s="341"/>
      <c r="AS614" s="341"/>
      <c r="AT614" s="341"/>
      <c r="AU614" s="341"/>
      <c r="AV614" s="341"/>
      <c r="AW614" s="341"/>
      <c r="AX614" s="341"/>
      <c r="AY614" s="341"/>
      <c r="AZ614" s="341"/>
      <c r="BA614" s="344"/>
      <c r="BB614" s="395"/>
      <c r="BC614" s="344"/>
      <c r="BD614" s="344"/>
      <c r="BE614" s="344"/>
      <c r="BF614" s="344"/>
      <c r="BG614" s="344"/>
      <c r="BH614" s="344"/>
      <c r="BI614" s="344"/>
      <c r="BJ614" s="344"/>
      <c r="BK614" s="344"/>
      <c r="BL614" s="344"/>
      <c r="BM614" s="344"/>
      <c r="BN614" s="344"/>
      <c r="BO614" s="344"/>
      <c r="BP614" s="344"/>
      <c r="BQ614" s="344"/>
      <c r="BR614" s="344"/>
      <c r="BS614" s="344"/>
      <c r="BT614" s="344"/>
      <c r="BU614" s="344"/>
      <c r="BV614" s="344"/>
      <c r="BW614" s="344"/>
      <c r="BX614" s="344"/>
      <c r="BY614" s="344"/>
      <c r="BZ614" s="344"/>
      <c r="CA614" s="344"/>
      <c r="CB614" s="344"/>
      <c r="CC614" s="344"/>
      <c r="CD614" s="344"/>
      <c r="CE614" s="344"/>
      <c r="CF614" s="344"/>
      <c r="CG614" s="344"/>
      <c r="CH614" s="344"/>
      <c r="CI614" s="344"/>
      <c r="CJ614" s="344"/>
      <c r="CK614" s="344"/>
      <c r="CL614" s="344"/>
      <c r="CM614" s="344"/>
      <c r="CN614" s="344"/>
      <c r="CO614" s="344"/>
      <c r="CP614" s="344"/>
      <c r="CQ614" s="344"/>
      <c r="CR614" s="344"/>
      <c r="CS614" s="344"/>
      <c r="CT614" s="344"/>
      <c r="CU614" s="344"/>
      <c r="CV614" s="344"/>
      <c r="CW614" s="344"/>
      <c r="CX614" s="344"/>
      <c r="CY614" s="344"/>
      <c r="CZ614" s="344"/>
    </row>
    <row r="615" s="348" customFormat="true" ht="25.15" customHeight="true" x14ac:dyDescent="0.2">
      <c r="C615" s="1028"/>
      <c r="D615" s="1020"/>
      <c r="E615" s="561"/>
      <c r="F615" s="561"/>
      <c r="G615" s="561"/>
      <c r="H615" s="1028"/>
      <c r="I615" s="1020"/>
      <c r="J615" s="561"/>
      <c r="K615" s="561"/>
      <c r="L615" s="561"/>
      <c r="M615" s="1028"/>
      <c r="N615" s="1020"/>
      <c r="O615" s="561"/>
      <c r="P615" s="561"/>
      <c r="Q615" s="561"/>
      <c r="Z615" s="341"/>
      <c r="AA615" s="341"/>
      <c r="AB615" s="341"/>
      <c r="AC615" s="341"/>
      <c r="AD615" s="341"/>
      <c r="AE615" s="341"/>
      <c r="AF615" s="341"/>
      <c r="AG615" s="341"/>
      <c r="AH615" s="341"/>
      <c r="AI615" s="341"/>
      <c r="AJ615" s="341"/>
      <c r="AK615" s="341"/>
      <c r="AL615" s="341"/>
      <c r="AM615" s="341"/>
      <c r="AN615" s="341"/>
      <c r="AO615" s="341"/>
      <c r="AP615" s="341"/>
      <c r="AQ615" s="341"/>
      <c r="AR615" s="341"/>
      <c r="AS615" s="341"/>
      <c r="AT615" s="341"/>
      <c r="AU615" s="341"/>
      <c r="AV615" s="341"/>
      <c r="AW615" s="341"/>
      <c r="AX615" s="341"/>
      <c r="AY615" s="341"/>
      <c r="AZ615" s="341"/>
      <c r="BA615" s="344"/>
      <c r="BB615" s="395"/>
      <c r="BC615" s="344"/>
      <c r="BD615" s="344"/>
      <c r="BE615" s="344"/>
      <c r="BF615" s="344"/>
      <c r="BG615" s="344"/>
      <c r="BH615" s="344"/>
      <c r="BI615" s="344"/>
      <c r="BJ615" s="344"/>
      <c r="BK615" s="344"/>
      <c r="BL615" s="344"/>
      <c r="BM615" s="344"/>
      <c r="BN615" s="344"/>
      <c r="BO615" s="344"/>
      <c r="BP615" s="344"/>
      <c r="BQ615" s="344"/>
      <c r="BR615" s="344"/>
      <c r="BS615" s="344"/>
      <c r="BT615" s="344"/>
      <c r="BU615" s="344"/>
      <c r="BV615" s="344"/>
      <c r="BW615" s="344"/>
      <c r="BX615" s="344"/>
      <c r="BY615" s="344"/>
      <c r="BZ615" s="344"/>
      <c r="CA615" s="344"/>
      <c r="CB615" s="344"/>
      <c r="CC615" s="344"/>
      <c r="CD615" s="344"/>
      <c r="CE615" s="344"/>
      <c r="CF615" s="344"/>
      <c r="CG615" s="344"/>
      <c r="CH615" s="344"/>
      <c r="CI615" s="344"/>
      <c r="CJ615" s="344"/>
      <c r="CK615" s="344"/>
      <c r="CL615" s="344"/>
      <c r="CM615" s="344"/>
      <c r="CN615" s="344"/>
      <c r="CO615" s="344"/>
      <c r="CP615" s="344"/>
      <c r="CQ615" s="344"/>
      <c r="CR615" s="344"/>
      <c r="CS615" s="344"/>
      <c r="CT615" s="344"/>
      <c r="CU615" s="344"/>
      <c r="CV615" s="344"/>
      <c r="CW615" s="344"/>
      <c r="CX615" s="344"/>
      <c r="CY615" s="344"/>
      <c r="CZ615" s="344"/>
    </row>
    <row r="616" s="348" customFormat="true" ht="25.15" customHeight="true" x14ac:dyDescent="0.2">
      <c r="C616" s="1028"/>
      <c r="D616" s="1020"/>
      <c r="E616" s="561"/>
      <c r="F616" s="561"/>
      <c r="G616" s="561"/>
      <c r="H616" s="1028"/>
      <c r="I616" s="1020"/>
      <c r="J616" s="561"/>
      <c r="K616" s="561"/>
      <c r="L616" s="561"/>
      <c r="M616" s="1028"/>
      <c r="N616" s="1020"/>
      <c r="O616" s="561"/>
      <c r="P616" s="561"/>
      <c r="Q616" s="561"/>
      <c r="Z616" s="341"/>
      <c r="AA616" s="341"/>
      <c r="AB616" s="341"/>
      <c r="AC616" s="341"/>
      <c r="AD616" s="341"/>
      <c r="AE616" s="341"/>
      <c r="AF616" s="341"/>
      <c r="AG616" s="341"/>
      <c r="AH616" s="341"/>
      <c r="AI616" s="341"/>
      <c r="AJ616" s="341"/>
      <c r="AK616" s="341"/>
      <c r="AL616" s="341"/>
      <c r="AM616" s="341"/>
      <c r="AN616" s="341"/>
      <c r="AO616" s="341"/>
      <c r="AP616" s="341"/>
      <c r="AQ616" s="341"/>
      <c r="AR616" s="341"/>
      <c r="AS616" s="341"/>
      <c r="AT616" s="341"/>
      <c r="AU616" s="341"/>
      <c r="AV616" s="341"/>
      <c r="AW616" s="341"/>
      <c r="AX616" s="341"/>
      <c r="AY616" s="341"/>
      <c r="AZ616" s="341"/>
      <c r="BA616" s="344"/>
      <c r="BB616" s="395"/>
      <c r="BC616" s="344"/>
      <c r="BD616" s="344"/>
      <c r="BE616" s="344"/>
      <c r="BF616" s="344"/>
      <c r="BG616" s="344"/>
      <c r="BH616" s="344"/>
      <c r="BI616" s="344"/>
      <c r="BJ616" s="344"/>
      <c r="BK616" s="344"/>
      <c r="BL616" s="344"/>
      <c r="BM616" s="344"/>
      <c r="BN616" s="344"/>
      <c r="BO616" s="344"/>
      <c r="BP616" s="344"/>
      <c r="BQ616" s="344"/>
      <c r="BR616" s="344"/>
      <c r="BS616" s="344"/>
      <c r="BT616" s="344"/>
      <c r="BU616" s="344"/>
      <c r="BV616" s="344"/>
      <c r="BW616" s="344"/>
      <c r="BX616" s="344"/>
      <c r="BY616" s="344"/>
      <c r="BZ616" s="344"/>
      <c r="CA616" s="344"/>
      <c r="CB616" s="344"/>
      <c r="CC616" s="344"/>
      <c r="CD616" s="344"/>
      <c r="CE616" s="344"/>
      <c r="CF616" s="344"/>
      <c r="CG616" s="344"/>
      <c r="CH616" s="344"/>
      <c r="CI616" s="344"/>
      <c r="CJ616" s="344"/>
      <c r="CK616" s="344"/>
      <c r="CL616" s="344"/>
      <c r="CM616" s="344"/>
      <c r="CN616" s="344"/>
      <c r="CO616" s="344"/>
      <c r="CP616" s="344"/>
      <c r="CQ616" s="344"/>
      <c r="CR616" s="344"/>
      <c r="CS616" s="344"/>
      <c r="CT616" s="344"/>
      <c r="CU616" s="344"/>
      <c r="CV616" s="344"/>
      <c r="CW616" s="344"/>
      <c r="CX616" s="344"/>
      <c r="CY616" s="344"/>
      <c r="CZ616" s="344"/>
    </row>
    <row r="617" s="348" customFormat="true" ht="25.15" customHeight="true" x14ac:dyDescent="0.2">
      <c r="C617" s="1028"/>
      <c r="D617" s="1020"/>
      <c r="E617" s="561"/>
      <c r="F617" s="561"/>
      <c r="G617" s="561"/>
      <c r="H617" s="1028"/>
      <c r="I617" s="1020"/>
      <c r="J617" s="561"/>
      <c r="K617" s="561"/>
      <c r="L617" s="561"/>
      <c r="M617" s="1028"/>
      <c r="N617" s="1020"/>
      <c r="O617" s="561"/>
      <c r="P617" s="561"/>
      <c r="Q617" s="561"/>
      <c r="Z617" s="341"/>
      <c r="AA617" s="341"/>
      <c r="AB617" s="341"/>
      <c r="AC617" s="341"/>
      <c r="AD617" s="341"/>
      <c r="AE617" s="341"/>
      <c r="AF617" s="341"/>
      <c r="AG617" s="341"/>
      <c r="AH617" s="341"/>
      <c r="AI617" s="341"/>
      <c r="AJ617" s="341"/>
      <c r="AK617" s="341"/>
      <c r="AL617" s="341"/>
      <c r="AM617" s="341"/>
      <c r="AN617" s="341"/>
      <c r="AO617" s="341"/>
      <c r="AP617" s="341"/>
      <c r="AQ617" s="341"/>
      <c r="AR617" s="341"/>
      <c r="AS617" s="341"/>
      <c r="AT617" s="341"/>
      <c r="AU617" s="341"/>
      <c r="AV617" s="341"/>
      <c r="AW617" s="341"/>
      <c r="AX617" s="341"/>
      <c r="AY617" s="341"/>
      <c r="AZ617" s="341"/>
      <c r="BA617" s="344"/>
      <c r="BB617" s="395"/>
      <c r="BC617" s="344"/>
      <c r="BD617" s="344"/>
      <c r="BE617" s="344"/>
      <c r="BF617" s="344"/>
      <c r="BG617" s="344"/>
      <c r="BH617" s="344"/>
      <c r="BI617" s="344"/>
      <c r="BJ617" s="344"/>
      <c r="BK617" s="344"/>
      <c r="BL617" s="344"/>
      <c r="BM617" s="344"/>
      <c r="BN617" s="344"/>
      <c r="BO617" s="344"/>
      <c r="BP617" s="344"/>
      <c r="BQ617" s="344"/>
      <c r="BR617" s="344"/>
      <c r="BS617" s="344"/>
      <c r="BT617" s="344"/>
      <c r="BU617" s="344"/>
      <c r="BV617" s="344"/>
      <c r="BW617" s="344"/>
      <c r="BX617" s="344"/>
      <c r="BY617" s="344"/>
      <c r="BZ617" s="344"/>
      <c r="CA617" s="344"/>
      <c r="CB617" s="344"/>
      <c r="CC617" s="344"/>
      <c r="CD617" s="344"/>
      <c r="CE617" s="344"/>
      <c r="CF617" s="344"/>
      <c r="CG617" s="344"/>
      <c r="CH617" s="344"/>
      <c r="CI617" s="344"/>
      <c r="CJ617" s="344"/>
      <c r="CK617" s="344"/>
      <c r="CL617" s="344"/>
      <c r="CM617" s="344"/>
      <c r="CN617" s="344"/>
      <c r="CO617" s="344"/>
      <c r="CP617" s="344"/>
      <c r="CQ617" s="344"/>
      <c r="CR617" s="344"/>
      <c r="CS617" s="344"/>
      <c r="CT617" s="344"/>
      <c r="CU617" s="344"/>
      <c r="CV617" s="344"/>
      <c r="CW617" s="344"/>
      <c r="CX617" s="344"/>
      <c r="CY617" s="344"/>
      <c r="CZ617" s="344"/>
    </row>
    <row r="618" s="348" customFormat="true" ht="25.15" customHeight="true" x14ac:dyDescent="0.2">
      <c r="C618" s="1028"/>
      <c r="D618" s="1020"/>
      <c r="E618" s="561"/>
      <c r="F618" s="561"/>
      <c r="G618" s="561"/>
      <c r="H618" s="1028"/>
      <c r="I618" s="1020"/>
      <c r="J618" s="561"/>
      <c r="K618" s="561"/>
      <c r="L618" s="561"/>
      <c r="M618" s="1028"/>
      <c r="N618" s="1020"/>
      <c r="O618" s="561"/>
      <c r="P618" s="561"/>
      <c r="Q618" s="561"/>
      <c r="Z618" s="341"/>
      <c r="AA618" s="341"/>
      <c r="AB618" s="341"/>
      <c r="AC618" s="341"/>
      <c r="AD618" s="341"/>
      <c r="AE618" s="341"/>
      <c r="AF618" s="341"/>
      <c r="AG618" s="341"/>
      <c r="AH618" s="341"/>
      <c r="AI618" s="341"/>
      <c r="AJ618" s="341"/>
      <c r="AK618" s="341"/>
      <c r="AL618" s="341"/>
      <c r="AM618" s="341"/>
      <c r="AN618" s="341"/>
      <c r="AO618" s="341"/>
      <c r="AP618" s="341"/>
      <c r="AQ618" s="341"/>
      <c r="AR618" s="341"/>
      <c r="AS618" s="341"/>
      <c r="AT618" s="341"/>
      <c r="AU618" s="341"/>
      <c r="AV618" s="341"/>
      <c r="AW618" s="341"/>
      <c r="AX618" s="341"/>
      <c r="AY618" s="341"/>
      <c r="AZ618" s="341"/>
      <c r="BA618" s="344"/>
      <c r="BB618" s="395"/>
      <c r="BC618" s="344"/>
      <c r="BD618" s="344"/>
      <c r="BE618" s="344"/>
      <c r="BF618" s="344"/>
      <c r="BG618" s="344"/>
      <c r="BH618" s="344"/>
      <c r="BI618" s="344"/>
      <c r="BJ618" s="344"/>
      <c r="BK618" s="344"/>
      <c r="BL618" s="344"/>
      <c r="BM618" s="344"/>
      <c r="BN618" s="344"/>
      <c r="BO618" s="344"/>
      <c r="BP618" s="344"/>
      <c r="BQ618" s="344"/>
      <c r="BR618" s="344"/>
      <c r="BS618" s="344"/>
      <c r="BT618" s="344"/>
      <c r="BU618" s="344"/>
      <c r="BV618" s="344"/>
      <c r="BW618" s="344"/>
      <c r="BX618" s="344"/>
      <c r="BY618" s="344"/>
      <c r="BZ618" s="344"/>
      <c r="CA618" s="344"/>
      <c r="CB618" s="344"/>
      <c r="CC618" s="344"/>
      <c r="CD618" s="344"/>
      <c r="CE618" s="344"/>
      <c r="CF618" s="344"/>
      <c r="CG618" s="344"/>
      <c r="CH618" s="344"/>
      <c r="CI618" s="344"/>
      <c r="CJ618" s="344"/>
      <c r="CK618" s="344"/>
      <c r="CL618" s="344"/>
      <c r="CM618" s="344"/>
      <c r="CN618" s="344"/>
      <c r="CO618" s="344"/>
      <c r="CP618" s="344"/>
      <c r="CQ618" s="344"/>
      <c r="CR618" s="344"/>
      <c r="CS618" s="344"/>
      <c r="CT618" s="344"/>
      <c r="CU618" s="344"/>
      <c r="CV618" s="344"/>
      <c r="CW618" s="344"/>
      <c r="CX618" s="344"/>
      <c r="CY618" s="344"/>
      <c r="CZ618" s="344"/>
    </row>
    <row r="619" s="348" customFormat="true" ht="25.15" customHeight="true" x14ac:dyDescent="0.2">
      <c r="C619" s="1028"/>
      <c r="D619" s="1020"/>
      <c r="E619" s="561"/>
      <c r="F619" s="561"/>
      <c r="G619" s="561"/>
      <c r="H619" s="1028"/>
      <c r="I619" s="1020"/>
      <c r="J619" s="561"/>
      <c r="K619" s="561"/>
      <c r="L619" s="561"/>
      <c r="M619" s="1028"/>
      <c r="N619" s="1020"/>
      <c r="O619" s="561"/>
      <c r="P619" s="561"/>
      <c r="Q619" s="561"/>
      <c r="Z619" s="341"/>
      <c r="AA619" s="341"/>
      <c r="AB619" s="341"/>
      <c r="AC619" s="341"/>
      <c r="AD619" s="341"/>
      <c r="AE619" s="341"/>
      <c r="AF619" s="341"/>
      <c r="AG619" s="341"/>
      <c r="AH619" s="341"/>
      <c r="AI619" s="341"/>
      <c r="AJ619" s="341"/>
      <c r="AK619" s="341"/>
      <c r="AL619" s="341"/>
      <c r="AM619" s="341"/>
      <c r="AN619" s="341"/>
      <c r="AO619" s="341"/>
      <c r="AP619" s="341"/>
      <c r="AQ619" s="341"/>
      <c r="AR619" s="341"/>
      <c r="AS619" s="341"/>
      <c r="AT619" s="341"/>
      <c r="AU619" s="341"/>
      <c r="AV619" s="341"/>
      <c r="AW619" s="341"/>
      <c r="AX619" s="341"/>
      <c r="AY619" s="341"/>
      <c r="AZ619" s="341"/>
      <c r="BA619" s="344"/>
      <c r="BB619" s="395"/>
      <c r="BC619" s="344"/>
      <c r="BD619" s="344"/>
      <c r="BE619" s="344"/>
      <c r="BF619" s="344"/>
      <c r="BG619" s="344"/>
      <c r="BH619" s="344"/>
      <c r="BI619" s="344"/>
      <c r="BJ619" s="344"/>
      <c r="BK619" s="344"/>
      <c r="BL619" s="344"/>
      <c r="BM619" s="344"/>
      <c r="BN619" s="344"/>
      <c r="BO619" s="344"/>
      <c r="BP619" s="344"/>
      <c r="BQ619" s="344"/>
      <c r="BR619" s="344"/>
      <c r="BS619" s="344"/>
      <c r="BT619" s="344"/>
      <c r="BU619" s="344"/>
      <c r="BV619" s="344"/>
      <c r="BW619" s="344"/>
      <c r="BX619" s="344"/>
      <c r="BY619" s="344"/>
      <c r="BZ619" s="344"/>
      <c r="CA619" s="344"/>
      <c r="CB619" s="344"/>
      <c r="CC619" s="344"/>
      <c r="CD619" s="344"/>
      <c r="CE619" s="344"/>
      <c r="CF619" s="344"/>
      <c r="CG619" s="344"/>
      <c r="CH619" s="344"/>
      <c r="CI619" s="344"/>
      <c r="CJ619" s="344"/>
      <c r="CK619" s="344"/>
      <c r="CL619" s="344"/>
      <c r="CM619" s="344"/>
      <c r="CN619" s="344"/>
      <c r="CO619" s="344"/>
      <c r="CP619" s="344"/>
      <c r="CQ619" s="344"/>
      <c r="CR619" s="344"/>
      <c r="CS619" s="344"/>
      <c r="CT619" s="344"/>
      <c r="CU619" s="344"/>
      <c r="CV619" s="344"/>
      <c r="CW619" s="344"/>
      <c r="CX619" s="344"/>
      <c r="CY619" s="344"/>
      <c r="CZ619" s="344"/>
    </row>
    <row r="620" s="348" customFormat="true" ht="25.15" customHeight="true" x14ac:dyDescent="0.2">
      <c r="C620" s="1028"/>
      <c r="D620" s="1020"/>
      <c r="E620" s="561"/>
      <c r="F620" s="561"/>
      <c r="G620" s="561"/>
      <c r="H620" s="1028"/>
      <c r="I620" s="1020"/>
      <c r="J620" s="561"/>
      <c r="K620" s="561"/>
      <c r="L620" s="561"/>
      <c r="M620" s="1028"/>
      <c r="N620" s="1020"/>
      <c r="O620" s="561"/>
      <c r="P620" s="561"/>
      <c r="Q620" s="561"/>
      <c r="Z620" s="341"/>
      <c r="AA620" s="341"/>
      <c r="AB620" s="341"/>
      <c r="AC620" s="341"/>
      <c r="AD620" s="341"/>
      <c r="AE620" s="341"/>
      <c r="AF620" s="341"/>
      <c r="AG620" s="341"/>
      <c r="AH620" s="341"/>
      <c r="AI620" s="341"/>
      <c r="AJ620" s="341"/>
      <c r="AK620" s="341"/>
      <c r="AL620" s="341"/>
      <c r="AM620" s="341"/>
      <c r="AN620" s="341"/>
      <c r="AO620" s="341"/>
      <c r="AP620" s="341"/>
      <c r="AQ620" s="341"/>
      <c r="AR620" s="341"/>
      <c r="AS620" s="341"/>
      <c r="AT620" s="341"/>
      <c r="AU620" s="341"/>
      <c r="AV620" s="341"/>
      <c r="AW620" s="341"/>
      <c r="AX620" s="341"/>
      <c r="AY620" s="341"/>
      <c r="AZ620" s="341"/>
      <c r="BA620" s="344"/>
      <c r="BB620" s="395"/>
      <c r="BC620" s="344"/>
      <c r="BD620" s="344"/>
      <c r="BE620" s="344"/>
      <c r="BF620" s="344"/>
      <c r="BG620" s="344"/>
      <c r="BH620" s="344"/>
      <c r="BI620" s="344"/>
      <c r="BJ620" s="344"/>
      <c r="BK620" s="344"/>
      <c r="BL620" s="344"/>
      <c r="BM620" s="344"/>
      <c r="BN620" s="344"/>
      <c r="BO620" s="344"/>
      <c r="BP620" s="344"/>
      <c r="BQ620" s="344"/>
      <c r="BR620" s="344"/>
      <c r="BS620" s="344"/>
      <c r="BT620" s="344"/>
      <c r="BU620" s="344"/>
      <c r="BV620" s="344"/>
      <c r="BW620" s="344"/>
      <c r="BX620" s="344"/>
      <c r="BY620" s="344"/>
      <c r="BZ620" s="344"/>
      <c r="CA620" s="344"/>
      <c r="CB620" s="344"/>
      <c r="CC620" s="344"/>
      <c r="CD620" s="344"/>
      <c r="CE620" s="344"/>
      <c r="CF620" s="344"/>
      <c r="CG620" s="344"/>
      <c r="CH620" s="344"/>
      <c r="CI620" s="344"/>
      <c r="CJ620" s="344"/>
      <c r="CK620" s="344"/>
      <c r="CL620" s="344"/>
      <c r="CM620" s="344"/>
      <c r="CN620" s="344"/>
      <c r="CO620" s="344"/>
      <c r="CP620" s="344"/>
      <c r="CQ620" s="344"/>
      <c r="CR620" s="344"/>
      <c r="CS620" s="344"/>
      <c r="CT620" s="344"/>
      <c r="CU620" s="344"/>
      <c r="CV620" s="344"/>
      <c r="CW620" s="344"/>
      <c r="CX620" s="344"/>
      <c r="CY620" s="344"/>
      <c r="CZ620" s="344"/>
    </row>
    <row r="621" s="348" customFormat="true" ht="25.15" customHeight="true" x14ac:dyDescent="0.2">
      <c r="C621" s="1028"/>
      <c r="D621" s="1020"/>
      <c r="E621" s="561"/>
      <c r="F621" s="561"/>
      <c r="G621" s="561"/>
      <c r="H621" s="1028"/>
      <c r="I621" s="1020"/>
      <c r="J621" s="561"/>
      <c r="K621" s="561"/>
      <c r="L621" s="561"/>
      <c r="M621" s="1028"/>
      <c r="N621" s="1020"/>
      <c r="O621" s="561"/>
      <c r="P621" s="561"/>
      <c r="Q621" s="561"/>
      <c r="Z621" s="341"/>
      <c r="AA621" s="341"/>
      <c r="AB621" s="341"/>
      <c r="AC621" s="341"/>
      <c r="AD621" s="341"/>
      <c r="AE621" s="341"/>
      <c r="AF621" s="341"/>
      <c r="AG621" s="341"/>
      <c r="AH621" s="341"/>
      <c r="AI621" s="341"/>
      <c r="AJ621" s="341"/>
      <c r="AK621" s="341"/>
      <c r="AL621" s="341"/>
      <c r="AM621" s="341"/>
      <c r="AN621" s="341"/>
      <c r="AO621" s="341"/>
      <c r="AP621" s="341"/>
      <c r="AQ621" s="341"/>
      <c r="AR621" s="341"/>
      <c r="AS621" s="341"/>
      <c r="AT621" s="341"/>
      <c r="AU621" s="341"/>
      <c r="AV621" s="341"/>
      <c r="AW621" s="341"/>
      <c r="AX621" s="341"/>
      <c r="AY621" s="341"/>
      <c r="AZ621" s="341"/>
      <c r="BA621" s="344"/>
      <c r="BB621" s="395"/>
      <c r="BC621" s="344"/>
      <c r="BD621" s="344"/>
      <c r="BE621" s="344"/>
      <c r="BF621" s="344"/>
      <c r="BG621" s="344"/>
      <c r="BH621" s="344"/>
      <c r="BI621" s="344"/>
      <c r="BJ621" s="344"/>
      <c r="BK621" s="344"/>
      <c r="BL621" s="344"/>
      <c r="BM621" s="344"/>
      <c r="BN621" s="344"/>
      <c r="BO621" s="344"/>
      <c r="BP621" s="344"/>
      <c r="BQ621" s="344"/>
      <c r="BR621" s="344"/>
      <c r="BS621" s="344"/>
      <c r="BT621" s="344"/>
      <c r="BU621" s="344"/>
      <c r="BV621" s="344"/>
      <c r="BW621" s="344"/>
      <c r="BX621" s="344"/>
      <c r="BY621" s="344"/>
      <c r="BZ621" s="344"/>
      <c r="CA621" s="344"/>
      <c r="CB621" s="344"/>
      <c r="CC621" s="344"/>
      <c r="CD621" s="344"/>
      <c r="CE621" s="344"/>
      <c r="CF621" s="344"/>
      <c r="CG621" s="344"/>
      <c r="CH621" s="344"/>
      <c r="CI621" s="344"/>
      <c r="CJ621" s="344"/>
      <c r="CK621" s="344"/>
      <c r="CL621" s="344"/>
      <c r="CM621" s="344"/>
      <c r="CN621" s="344"/>
      <c r="CO621" s="344"/>
      <c r="CP621" s="344"/>
      <c r="CQ621" s="344"/>
      <c r="CR621" s="344"/>
      <c r="CS621" s="344"/>
      <c r="CT621" s="344"/>
      <c r="CU621" s="344"/>
      <c r="CV621" s="344"/>
      <c r="CW621" s="344"/>
      <c r="CX621" s="344"/>
      <c r="CY621" s="344"/>
      <c r="CZ621" s="344"/>
    </row>
    <row r="622" s="348" customFormat="true" ht="25.15" customHeight="true" x14ac:dyDescent="0.2">
      <c r="C622" s="1028"/>
      <c r="D622" s="1020"/>
      <c r="E622" s="561"/>
      <c r="F622" s="561"/>
      <c r="G622" s="561"/>
      <c r="H622" s="1028"/>
      <c r="I622" s="1020"/>
      <c r="J622" s="561"/>
      <c r="K622" s="561"/>
      <c r="L622" s="561"/>
      <c r="M622" s="1028"/>
      <c r="N622" s="1020"/>
      <c r="O622" s="561"/>
      <c r="P622" s="561"/>
      <c r="Q622" s="561"/>
      <c r="Z622" s="341"/>
      <c r="AA622" s="341"/>
      <c r="AB622" s="341"/>
      <c r="AC622" s="341"/>
      <c r="AD622" s="341"/>
      <c r="AE622" s="341"/>
      <c r="AF622" s="341"/>
      <c r="AG622" s="341"/>
      <c r="AH622" s="341"/>
      <c r="AI622" s="341"/>
      <c r="AJ622" s="341"/>
      <c r="AK622" s="341"/>
      <c r="AL622" s="341"/>
      <c r="AM622" s="341"/>
      <c r="AN622" s="341"/>
      <c r="AO622" s="341"/>
      <c r="AP622" s="341"/>
      <c r="AQ622" s="341"/>
      <c r="AR622" s="341"/>
      <c r="AS622" s="341"/>
      <c r="AT622" s="341"/>
      <c r="AU622" s="341"/>
      <c r="AV622" s="341"/>
      <c r="AW622" s="341"/>
      <c r="AX622" s="341"/>
      <c r="AY622" s="341"/>
      <c r="AZ622" s="341"/>
      <c r="BA622" s="344"/>
      <c r="BB622" s="395"/>
      <c r="BC622" s="344"/>
      <c r="BD622" s="344"/>
      <c r="BE622" s="344"/>
      <c r="BF622" s="344"/>
      <c r="BG622" s="344"/>
      <c r="BH622" s="344"/>
      <c r="BI622" s="344"/>
      <c r="BJ622" s="344"/>
      <c r="BK622" s="344"/>
      <c r="BL622" s="344"/>
      <c r="BM622" s="344"/>
      <c r="BN622" s="344"/>
      <c r="BO622" s="344"/>
      <c r="BP622" s="344"/>
      <c r="BQ622" s="344"/>
      <c r="BR622" s="344"/>
      <c r="BS622" s="344"/>
      <c r="BT622" s="344"/>
      <c r="BU622" s="344"/>
      <c r="BV622" s="344"/>
      <c r="BW622" s="344"/>
      <c r="BX622" s="344"/>
      <c r="BY622" s="344"/>
      <c r="BZ622" s="344"/>
      <c r="CA622" s="344"/>
      <c r="CB622" s="344"/>
      <c r="CC622" s="344"/>
      <c r="CD622" s="344"/>
      <c r="CE622" s="344"/>
      <c r="CF622" s="344"/>
      <c r="CG622" s="344"/>
      <c r="CH622" s="344"/>
      <c r="CI622" s="344"/>
      <c r="CJ622" s="344"/>
      <c r="CK622" s="344"/>
      <c r="CL622" s="344"/>
      <c r="CM622" s="344"/>
      <c r="CN622" s="344"/>
      <c r="CO622" s="344"/>
      <c r="CP622" s="344"/>
      <c r="CQ622" s="344"/>
      <c r="CR622" s="344"/>
      <c r="CS622" s="344"/>
      <c r="CT622" s="344"/>
      <c r="CU622" s="344"/>
      <c r="CV622" s="344"/>
      <c r="CW622" s="344"/>
      <c r="CX622" s="344"/>
      <c r="CY622" s="344"/>
      <c r="CZ622" s="344"/>
    </row>
    <row r="623" s="348" customFormat="true" ht="25.15" customHeight="true" x14ac:dyDescent="0.2">
      <c r="C623" s="1028"/>
      <c r="D623" s="1020"/>
      <c r="E623" s="561"/>
      <c r="F623" s="561"/>
      <c r="G623" s="561"/>
      <c r="H623" s="1028"/>
      <c r="I623" s="1020"/>
      <c r="J623" s="561"/>
      <c r="K623" s="561"/>
      <c r="L623" s="561"/>
      <c r="M623" s="1028"/>
      <c r="N623" s="1020"/>
      <c r="O623" s="561"/>
      <c r="P623" s="561"/>
      <c r="Q623" s="561"/>
      <c r="Z623" s="341"/>
      <c r="AA623" s="341"/>
      <c r="AB623" s="341"/>
      <c r="AC623" s="341"/>
      <c r="AD623" s="341"/>
      <c r="AE623" s="341"/>
      <c r="AF623" s="341"/>
      <c r="AG623" s="341"/>
      <c r="AH623" s="341"/>
      <c r="AI623" s="341"/>
      <c r="AJ623" s="341"/>
      <c r="AK623" s="341"/>
      <c r="AL623" s="341"/>
      <c r="AM623" s="341"/>
      <c r="AN623" s="341"/>
      <c r="AO623" s="341"/>
      <c r="AP623" s="341"/>
      <c r="AQ623" s="341"/>
      <c r="AR623" s="341"/>
      <c r="AS623" s="341"/>
      <c r="AT623" s="341"/>
      <c r="AU623" s="341"/>
      <c r="AV623" s="341"/>
      <c r="AW623" s="341"/>
      <c r="AX623" s="341"/>
      <c r="AY623" s="341"/>
      <c r="AZ623" s="341"/>
      <c r="BA623" s="344"/>
      <c r="BB623" s="395"/>
      <c r="BC623" s="344"/>
      <c r="BD623" s="344"/>
      <c r="BE623" s="344"/>
      <c r="BF623" s="344"/>
      <c r="BG623" s="344"/>
      <c r="BH623" s="344"/>
      <c r="BI623" s="344"/>
      <c r="BJ623" s="344"/>
      <c r="BK623" s="344"/>
      <c r="BL623" s="344"/>
      <c r="BM623" s="344"/>
      <c r="BN623" s="344"/>
      <c r="BO623" s="344"/>
      <c r="BP623" s="344"/>
      <c r="BQ623" s="344"/>
      <c r="BR623" s="344"/>
      <c r="BS623" s="344"/>
      <c r="BT623" s="344"/>
      <c r="BU623" s="344"/>
      <c r="BV623" s="344"/>
      <c r="BW623" s="344"/>
      <c r="BX623" s="344"/>
      <c r="BY623" s="344"/>
      <c r="BZ623" s="344"/>
      <c r="CA623" s="344"/>
      <c r="CB623" s="344"/>
      <c r="CC623" s="344"/>
      <c r="CD623" s="344"/>
      <c r="CE623" s="344"/>
      <c r="CF623" s="344"/>
      <c r="CG623" s="344"/>
      <c r="CH623" s="344"/>
      <c r="CI623" s="344"/>
      <c r="CJ623" s="344"/>
      <c r="CK623" s="344"/>
      <c r="CL623" s="344"/>
      <c r="CM623" s="344"/>
      <c r="CN623" s="344"/>
      <c r="CO623" s="344"/>
      <c r="CP623" s="344"/>
      <c r="CQ623" s="344"/>
      <c r="CR623" s="344"/>
      <c r="CS623" s="344"/>
      <c r="CT623" s="344"/>
      <c r="CU623" s="344"/>
      <c r="CV623" s="344"/>
      <c r="CW623" s="344"/>
      <c r="CX623" s="344"/>
      <c r="CY623" s="344"/>
      <c r="CZ623" s="344"/>
    </row>
    <row r="624" s="348" customFormat="true" ht="25.15" customHeight="true" x14ac:dyDescent="0.2">
      <c r="C624" s="1028"/>
      <c r="D624" s="1020"/>
      <c r="E624" s="561"/>
      <c r="F624" s="561"/>
      <c r="G624" s="561"/>
      <c r="H624" s="1028"/>
      <c r="I624" s="1020"/>
      <c r="J624" s="561"/>
      <c r="K624" s="561"/>
      <c r="L624" s="561"/>
      <c r="M624" s="1028"/>
      <c r="N624" s="1020"/>
      <c r="O624" s="561"/>
      <c r="P624" s="561"/>
      <c r="Q624" s="561"/>
      <c r="Z624" s="341"/>
      <c r="AA624" s="341"/>
      <c r="AB624" s="341"/>
      <c r="AC624" s="341"/>
      <c r="AD624" s="341"/>
      <c r="AE624" s="341"/>
      <c r="AF624" s="341"/>
      <c r="AG624" s="341"/>
      <c r="AH624" s="341"/>
      <c r="AI624" s="341"/>
      <c r="AJ624" s="341"/>
      <c r="AK624" s="341"/>
      <c r="AL624" s="341"/>
      <c r="AM624" s="341"/>
      <c r="AN624" s="341"/>
      <c r="AO624" s="341"/>
      <c r="AP624" s="341"/>
      <c r="AQ624" s="341"/>
      <c r="AR624" s="341"/>
      <c r="AS624" s="341"/>
      <c r="AT624" s="341"/>
      <c r="AU624" s="341"/>
      <c r="AV624" s="341"/>
      <c r="AW624" s="341"/>
      <c r="AX624" s="341"/>
      <c r="AY624" s="341"/>
      <c r="AZ624" s="341"/>
      <c r="BA624" s="344"/>
      <c r="BB624" s="395"/>
      <c r="BC624" s="344"/>
      <c r="BD624" s="344"/>
      <c r="BE624" s="344"/>
      <c r="BF624" s="344"/>
      <c r="BG624" s="344"/>
      <c r="BH624" s="344"/>
      <c r="BI624" s="344"/>
      <c r="BJ624" s="344"/>
      <c r="BK624" s="344"/>
      <c r="BL624" s="344"/>
      <c r="BM624" s="344"/>
      <c r="BN624" s="344"/>
      <c r="BO624" s="344"/>
      <c r="BP624" s="344"/>
      <c r="BQ624" s="344"/>
      <c r="BR624" s="344"/>
      <c r="BS624" s="344"/>
      <c r="BT624" s="344"/>
      <c r="BU624" s="344"/>
      <c r="BV624" s="344"/>
      <c r="BW624" s="344"/>
      <c r="BX624" s="344"/>
      <c r="BY624" s="344"/>
      <c r="BZ624" s="344"/>
      <c r="CA624" s="344"/>
      <c r="CB624" s="344"/>
      <c r="CC624" s="344"/>
      <c r="CD624" s="344"/>
      <c r="CE624" s="344"/>
      <c r="CF624" s="344"/>
      <c r="CG624" s="344"/>
      <c r="CH624" s="344"/>
      <c r="CI624" s="344"/>
      <c r="CJ624" s="344"/>
      <c r="CK624" s="344"/>
      <c r="CL624" s="344"/>
      <c r="CM624" s="344"/>
      <c r="CN624" s="344"/>
      <c r="CO624" s="344"/>
      <c r="CP624" s="344"/>
      <c r="CQ624" s="344"/>
      <c r="CR624" s="344"/>
      <c r="CS624" s="344"/>
      <c r="CT624" s="344"/>
      <c r="CU624" s="344"/>
      <c r="CV624" s="344"/>
      <c r="CW624" s="344"/>
      <c r="CX624" s="344"/>
      <c r="CY624" s="344"/>
      <c r="CZ624" s="344"/>
    </row>
    <row r="625" s="348" customFormat="true" ht="25.15" customHeight="true" x14ac:dyDescent="0.2">
      <c r="C625" s="1028"/>
      <c r="D625" s="1020"/>
      <c r="E625" s="561"/>
      <c r="F625" s="561"/>
      <c r="G625" s="561"/>
      <c r="H625" s="1028"/>
      <c r="I625" s="1020"/>
      <c r="J625" s="561"/>
      <c r="K625" s="561"/>
      <c r="L625" s="561"/>
      <c r="M625" s="1028"/>
      <c r="N625" s="1020"/>
      <c r="O625" s="561"/>
      <c r="P625" s="561"/>
      <c r="Q625" s="561"/>
      <c r="Z625" s="341"/>
      <c r="AA625" s="341"/>
      <c r="AB625" s="341"/>
      <c r="AC625" s="341"/>
      <c r="AD625" s="341"/>
      <c r="AE625" s="341"/>
      <c r="AF625" s="341"/>
      <c r="AG625" s="341"/>
      <c r="AH625" s="341"/>
      <c r="AI625" s="341"/>
      <c r="AJ625" s="341"/>
      <c r="AK625" s="341"/>
      <c r="AL625" s="341"/>
      <c r="AM625" s="341"/>
      <c r="AN625" s="341"/>
      <c r="AO625" s="341"/>
      <c r="AP625" s="341"/>
      <c r="AQ625" s="341"/>
      <c r="AR625" s="341"/>
      <c r="AS625" s="341"/>
      <c r="AT625" s="341"/>
      <c r="AU625" s="341"/>
      <c r="AV625" s="341"/>
      <c r="AW625" s="341"/>
      <c r="AX625" s="341"/>
      <c r="AY625" s="341"/>
      <c r="AZ625" s="341"/>
      <c r="BA625" s="344"/>
      <c r="BB625" s="395"/>
      <c r="BC625" s="344"/>
      <c r="BD625" s="344"/>
      <c r="BE625" s="344"/>
      <c r="BF625" s="344"/>
      <c r="BG625" s="344"/>
      <c r="BH625" s="344"/>
      <c r="BI625" s="344"/>
      <c r="BJ625" s="344"/>
      <c r="BK625" s="344"/>
      <c r="BL625" s="344"/>
      <c r="BM625" s="344"/>
      <c r="BN625" s="344"/>
      <c r="BO625" s="344"/>
      <c r="BP625" s="344"/>
      <c r="BQ625" s="344"/>
      <c r="BR625" s="344"/>
      <c r="BS625" s="344"/>
      <c r="BT625" s="344"/>
      <c r="BU625" s="344"/>
      <c r="BV625" s="344"/>
      <c r="BW625" s="344"/>
      <c r="BX625" s="344"/>
      <c r="BY625" s="344"/>
      <c r="BZ625" s="344"/>
      <c r="CA625" s="344"/>
      <c r="CB625" s="344"/>
      <c r="CC625" s="344"/>
      <c r="CD625" s="344"/>
      <c r="CE625" s="344"/>
      <c r="CF625" s="344"/>
      <c r="CG625" s="344"/>
      <c r="CH625" s="344"/>
      <c r="CI625" s="344"/>
      <c r="CJ625" s="344"/>
      <c r="CK625" s="344"/>
      <c r="CL625" s="344"/>
      <c r="CM625" s="344"/>
      <c r="CN625" s="344"/>
      <c r="CO625" s="344"/>
      <c r="CP625" s="344"/>
      <c r="CQ625" s="344"/>
      <c r="CR625" s="344"/>
      <c r="CS625" s="344"/>
      <c r="CT625" s="344"/>
      <c r="CU625" s="344"/>
      <c r="CV625" s="344"/>
      <c r="CW625" s="344"/>
      <c r="CX625" s="344"/>
      <c r="CY625" s="344"/>
      <c r="CZ625" s="344"/>
    </row>
    <row r="626" s="348" customFormat="true" ht="25.15" customHeight="true" x14ac:dyDescent="0.2">
      <c r="C626" s="1028"/>
      <c r="D626" s="1020"/>
      <c r="E626" s="561"/>
      <c r="F626" s="561"/>
      <c r="G626" s="561"/>
      <c r="H626" s="1028"/>
      <c r="I626" s="1020"/>
      <c r="J626" s="561"/>
      <c r="K626" s="561"/>
      <c r="L626" s="561"/>
      <c r="M626" s="1028"/>
      <c r="N626" s="1020"/>
      <c r="O626" s="561"/>
      <c r="P626" s="561"/>
      <c r="Q626" s="561"/>
      <c r="Z626" s="341"/>
      <c r="AA626" s="341"/>
      <c r="AB626" s="341"/>
      <c r="AC626" s="341"/>
      <c r="AD626" s="341"/>
      <c r="AE626" s="341"/>
      <c r="AF626" s="341"/>
      <c r="AG626" s="341"/>
      <c r="AH626" s="341"/>
      <c r="AI626" s="341"/>
      <c r="AJ626" s="341"/>
      <c r="AK626" s="341"/>
      <c r="AL626" s="341"/>
      <c r="AM626" s="341"/>
      <c r="AN626" s="341"/>
      <c r="AO626" s="341"/>
      <c r="AP626" s="341"/>
      <c r="AQ626" s="341"/>
      <c r="AR626" s="341"/>
      <c r="AS626" s="341"/>
      <c r="AT626" s="341"/>
      <c r="AU626" s="341"/>
      <c r="AV626" s="341"/>
      <c r="AW626" s="341"/>
      <c r="AX626" s="341"/>
      <c r="AY626" s="341"/>
      <c r="AZ626" s="341"/>
      <c r="BA626" s="344"/>
      <c r="BB626" s="395"/>
      <c r="BC626" s="344"/>
      <c r="BD626" s="344"/>
      <c r="BE626" s="344"/>
      <c r="BF626" s="344"/>
      <c r="BG626" s="344"/>
      <c r="BH626" s="344"/>
      <c r="BI626" s="344"/>
      <c r="BJ626" s="344"/>
      <c r="BK626" s="344"/>
      <c r="BL626" s="344"/>
      <c r="BM626" s="344"/>
      <c r="BN626" s="344"/>
      <c r="BO626" s="344"/>
      <c r="BP626" s="344"/>
      <c r="BQ626" s="344"/>
      <c r="BR626" s="344"/>
      <c r="BS626" s="344"/>
      <c r="BT626" s="344"/>
      <c r="BU626" s="344"/>
      <c r="BV626" s="344"/>
      <c r="BW626" s="344"/>
      <c r="BX626" s="344"/>
      <c r="BY626" s="344"/>
      <c r="BZ626" s="344"/>
      <c r="CA626" s="344"/>
      <c r="CB626" s="344"/>
      <c r="CC626" s="344"/>
      <c r="CD626" s="344"/>
      <c r="CE626" s="344"/>
      <c r="CF626" s="344"/>
      <c r="CG626" s="344"/>
      <c r="CH626" s="344"/>
      <c r="CI626" s="344"/>
      <c r="CJ626" s="344"/>
      <c r="CK626" s="344"/>
      <c r="CL626" s="344"/>
      <c r="CM626" s="344"/>
      <c r="CN626" s="344"/>
      <c r="CO626" s="344"/>
      <c r="CP626" s="344"/>
      <c r="CQ626" s="344"/>
      <c r="CR626" s="344"/>
      <c r="CS626" s="344"/>
      <c r="CT626" s="344"/>
      <c r="CU626" s="344"/>
      <c r="CV626" s="344"/>
      <c r="CW626" s="344"/>
      <c r="CX626" s="344"/>
      <c r="CY626" s="344"/>
      <c r="CZ626" s="344"/>
    </row>
    <row r="627" s="348" customFormat="true" ht="25.15" customHeight="true" x14ac:dyDescent="0.2">
      <c r="C627" s="1028"/>
      <c r="D627" s="1020"/>
      <c r="E627" s="561"/>
      <c r="F627" s="561"/>
      <c r="G627" s="561"/>
      <c r="H627" s="1028"/>
      <c r="I627" s="1020"/>
      <c r="J627" s="561"/>
      <c r="K627" s="561"/>
      <c r="L627" s="561"/>
      <c r="M627" s="1028"/>
      <c r="N627" s="1020"/>
      <c r="O627" s="561"/>
      <c r="P627" s="561"/>
      <c r="Q627" s="561"/>
      <c r="Z627" s="341"/>
      <c r="AA627" s="341"/>
      <c r="AB627" s="341"/>
      <c r="AC627" s="341"/>
      <c r="AD627" s="341"/>
      <c r="AE627" s="341"/>
      <c r="AF627" s="341"/>
      <c r="AG627" s="341"/>
      <c r="AH627" s="341"/>
      <c r="AI627" s="341"/>
      <c r="AJ627" s="341"/>
      <c r="AK627" s="341"/>
      <c r="AL627" s="341"/>
      <c r="AM627" s="341"/>
      <c r="AN627" s="341"/>
      <c r="AO627" s="341"/>
      <c r="AP627" s="341"/>
      <c r="AQ627" s="341"/>
      <c r="AR627" s="341"/>
      <c r="AS627" s="341"/>
      <c r="AT627" s="341"/>
      <c r="AU627" s="341"/>
      <c r="AV627" s="341"/>
      <c r="AW627" s="341"/>
      <c r="AX627" s="341"/>
      <c r="AY627" s="341"/>
      <c r="AZ627" s="341"/>
      <c r="BA627" s="344"/>
      <c r="BB627" s="395"/>
      <c r="BC627" s="344"/>
      <c r="BD627" s="344"/>
      <c r="BE627" s="344"/>
      <c r="BF627" s="344"/>
      <c r="BG627" s="344"/>
      <c r="BH627" s="344"/>
      <c r="BI627" s="344"/>
      <c r="BJ627" s="344"/>
      <c r="BK627" s="344"/>
      <c r="BL627" s="344"/>
      <c r="BM627" s="344"/>
      <c r="BN627" s="344"/>
      <c r="BO627" s="344"/>
      <c r="BP627" s="344"/>
      <c r="BQ627" s="344"/>
      <c r="BR627" s="344"/>
      <c r="BS627" s="344"/>
      <c r="BT627" s="344"/>
      <c r="BU627" s="344"/>
      <c r="BV627" s="344"/>
      <c r="BW627" s="344"/>
      <c r="BX627" s="344"/>
      <c r="BY627" s="344"/>
      <c r="BZ627" s="344"/>
      <c r="CA627" s="344"/>
      <c r="CB627" s="344"/>
      <c r="CC627" s="344"/>
      <c r="CD627" s="344"/>
      <c r="CE627" s="344"/>
      <c r="CF627" s="344"/>
      <c r="CG627" s="344"/>
      <c r="CH627" s="344"/>
      <c r="CI627" s="344"/>
      <c r="CJ627" s="344"/>
      <c r="CK627" s="344"/>
      <c r="CL627" s="344"/>
      <c r="CM627" s="344"/>
      <c r="CN627" s="344"/>
      <c r="CO627" s="344"/>
      <c r="CP627" s="344"/>
      <c r="CQ627" s="344"/>
      <c r="CR627" s="344"/>
      <c r="CS627" s="344"/>
      <c r="CT627" s="344"/>
      <c r="CU627" s="344"/>
      <c r="CV627" s="344"/>
      <c r="CW627" s="344"/>
      <c r="CX627" s="344"/>
      <c r="CY627" s="344"/>
      <c r="CZ627" s="344"/>
    </row>
    <row r="628" s="348" customFormat="true" ht="25.15" customHeight="true" x14ac:dyDescent="0.2">
      <c r="C628" s="1028"/>
      <c r="D628" s="1020"/>
      <c r="E628" s="561"/>
      <c r="F628" s="561"/>
      <c r="G628" s="561"/>
      <c r="H628" s="1028"/>
      <c r="I628" s="1020"/>
      <c r="J628" s="561"/>
      <c r="K628" s="561"/>
      <c r="L628" s="561"/>
      <c r="M628" s="1028"/>
      <c r="N628" s="1020"/>
      <c r="O628" s="561"/>
      <c r="P628" s="561"/>
      <c r="Q628" s="561"/>
      <c r="Z628" s="341"/>
      <c r="AA628" s="341"/>
      <c r="AB628" s="341"/>
      <c r="AC628" s="341"/>
      <c r="AD628" s="341"/>
      <c r="AE628" s="341"/>
      <c r="AF628" s="341"/>
      <c r="AG628" s="341"/>
      <c r="AH628" s="341"/>
      <c r="AI628" s="341"/>
      <c r="AJ628" s="341"/>
      <c r="AK628" s="341"/>
      <c r="AL628" s="341"/>
      <c r="AM628" s="341"/>
      <c r="AN628" s="341"/>
      <c r="AO628" s="341"/>
      <c r="AP628" s="341"/>
      <c r="AQ628" s="341"/>
      <c r="AR628" s="341"/>
      <c r="AS628" s="341"/>
      <c r="AT628" s="341"/>
      <c r="AU628" s="341"/>
      <c r="AV628" s="341"/>
      <c r="AW628" s="341"/>
      <c r="AX628" s="341"/>
      <c r="AY628" s="341"/>
      <c r="AZ628" s="341"/>
      <c r="BA628" s="344"/>
      <c r="BB628" s="395"/>
      <c r="BC628" s="344"/>
      <c r="BD628" s="344"/>
      <c r="BE628" s="344"/>
      <c r="BF628" s="344"/>
      <c r="BG628" s="344"/>
      <c r="BH628" s="344"/>
      <c r="BI628" s="344"/>
      <c r="BJ628" s="344"/>
      <c r="BK628" s="344"/>
      <c r="BL628" s="344"/>
      <c r="BM628" s="344"/>
      <c r="BN628" s="344"/>
      <c r="BO628" s="344"/>
      <c r="BP628" s="344"/>
      <c r="BQ628" s="344"/>
      <c r="BR628" s="344"/>
      <c r="BS628" s="344"/>
      <c r="BT628" s="344"/>
      <c r="BU628" s="344"/>
      <c r="BV628" s="344"/>
      <c r="BW628" s="344"/>
      <c r="BX628" s="344"/>
      <c r="BY628" s="344"/>
      <c r="BZ628" s="344"/>
      <c r="CA628" s="344"/>
      <c r="CB628" s="344"/>
      <c r="CC628" s="344"/>
      <c r="CD628" s="344"/>
      <c r="CE628" s="344"/>
      <c r="CF628" s="344"/>
      <c r="CG628" s="344"/>
      <c r="CH628" s="344"/>
      <c r="CI628" s="344"/>
      <c r="CJ628" s="344"/>
      <c r="CK628" s="344"/>
      <c r="CL628" s="344"/>
      <c r="CM628" s="344"/>
      <c r="CN628" s="344"/>
      <c r="CO628" s="344"/>
      <c r="CP628" s="344"/>
      <c r="CQ628" s="344"/>
      <c r="CR628" s="344"/>
      <c r="CS628" s="344"/>
      <c r="CT628" s="344"/>
      <c r="CU628" s="344"/>
      <c r="CV628" s="344"/>
      <c r="CW628" s="344"/>
      <c r="CX628" s="344"/>
      <c r="CY628" s="344"/>
      <c r="CZ628" s="344"/>
    </row>
    <row r="629" s="348" customFormat="true" ht="25.15" customHeight="true" x14ac:dyDescent="0.2">
      <c r="C629" s="1028"/>
      <c r="D629" s="1020"/>
      <c r="E629" s="561"/>
      <c r="F629" s="561"/>
      <c r="G629" s="561"/>
      <c r="H629" s="1028"/>
      <c r="I629" s="1020"/>
      <c r="J629" s="561"/>
      <c r="K629" s="561"/>
      <c r="L629" s="561"/>
      <c r="M629" s="1028"/>
      <c r="N629" s="1020"/>
      <c r="O629" s="561"/>
      <c r="P629" s="561"/>
      <c r="Q629" s="561"/>
      <c r="Z629" s="341"/>
      <c r="AA629" s="341"/>
      <c r="AB629" s="341"/>
      <c r="AC629" s="341"/>
      <c r="AD629" s="341"/>
      <c r="AE629" s="341"/>
      <c r="AF629" s="341"/>
      <c r="AG629" s="341"/>
      <c r="AH629" s="341"/>
      <c r="AI629" s="341"/>
      <c r="AJ629" s="341"/>
      <c r="AK629" s="341"/>
      <c r="AL629" s="341"/>
      <c r="AM629" s="341"/>
      <c r="AN629" s="341"/>
      <c r="AO629" s="341"/>
      <c r="AP629" s="341"/>
      <c r="AQ629" s="341"/>
      <c r="AR629" s="341"/>
      <c r="AS629" s="341"/>
      <c r="AT629" s="341"/>
      <c r="AU629" s="341"/>
      <c r="AV629" s="341"/>
      <c r="AW629" s="341"/>
      <c r="AX629" s="341"/>
      <c r="AY629" s="341"/>
      <c r="AZ629" s="341"/>
      <c r="BA629" s="344"/>
      <c r="BB629" s="395"/>
      <c r="BC629" s="344"/>
      <c r="BD629" s="344"/>
      <c r="BE629" s="344"/>
      <c r="BF629" s="344"/>
      <c r="BG629" s="344"/>
      <c r="BH629" s="344"/>
      <c r="BI629" s="344"/>
      <c r="BJ629" s="344"/>
      <c r="BK629" s="344"/>
      <c r="BL629" s="344"/>
      <c r="BM629" s="344"/>
      <c r="BN629" s="344"/>
      <c r="BO629" s="344"/>
      <c r="BP629" s="344"/>
      <c r="BQ629" s="344"/>
      <c r="BR629" s="344"/>
      <c r="BS629" s="344"/>
      <c r="BT629" s="344"/>
      <c r="BU629" s="344"/>
      <c r="BV629" s="344"/>
      <c r="BW629" s="344"/>
      <c r="BX629" s="344"/>
      <c r="BY629" s="344"/>
      <c r="BZ629" s="344"/>
      <c r="CA629" s="344"/>
      <c r="CB629" s="344"/>
      <c r="CC629" s="344"/>
      <c r="CD629" s="344"/>
      <c r="CE629" s="344"/>
      <c r="CF629" s="344"/>
      <c r="CG629" s="344"/>
      <c r="CH629" s="344"/>
      <c r="CI629" s="344"/>
      <c r="CJ629" s="344"/>
      <c r="CK629" s="344"/>
      <c r="CL629" s="344"/>
      <c r="CM629" s="344"/>
      <c r="CN629" s="344"/>
      <c r="CO629" s="344"/>
      <c r="CP629" s="344"/>
      <c r="CQ629" s="344"/>
      <c r="CR629" s="344"/>
      <c r="CS629" s="344"/>
      <c r="CT629" s="344"/>
      <c r="CU629" s="344"/>
      <c r="CV629" s="344"/>
      <c r="CW629" s="344"/>
      <c r="CX629" s="344"/>
      <c r="CY629" s="344"/>
      <c r="CZ629" s="344"/>
    </row>
    <row r="630" s="348" customFormat="true" ht="25.15" customHeight="true" x14ac:dyDescent="0.2">
      <c r="C630" s="1028"/>
      <c r="D630" s="1020"/>
      <c r="E630" s="561"/>
      <c r="F630" s="561"/>
      <c r="G630" s="561"/>
      <c r="H630" s="1028"/>
      <c r="I630" s="1020"/>
      <c r="J630" s="561"/>
      <c r="K630" s="561"/>
      <c r="L630" s="561"/>
      <c r="M630" s="1028"/>
      <c r="N630" s="1020"/>
      <c r="O630" s="561"/>
      <c r="P630" s="561"/>
      <c r="Q630" s="561"/>
      <c r="Z630" s="341"/>
      <c r="AA630" s="341"/>
      <c r="AB630" s="341"/>
      <c r="AC630" s="341"/>
      <c r="AD630" s="341"/>
      <c r="AE630" s="341"/>
      <c r="AF630" s="341"/>
      <c r="AG630" s="341"/>
      <c r="AH630" s="341"/>
      <c r="AI630" s="341"/>
      <c r="AJ630" s="341"/>
      <c r="AK630" s="341"/>
      <c r="AL630" s="341"/>
      <c r="AM630" s="341"/>
      <c r="AN630" s="341"/>
      <c r="AO630" s="341"/>
      <c r="AP630" s="341"/>
      <c r="AQ630" s="341"/>
      <c r="AR630" s="341"/>
      <c r="AS630" s="341"/>
      <c r="AT630" s="341"/>
      <c r="AU630" s="341"/>
      <c r="AV630" s="341"/>
      <c r="AW630" s="341"/>
      <c r="AX630" s="341"/>
      <c r="AY630" s="341"/>
      <c r="AZ630" s="341"/>
      <c r="BA630" s="344"/>
      <c r="BB630" s="395"/>
      <c r="BC630" s="344"/>
      <c r="BD630" s="344"/>
      <c r="BE630" s="344"/>
      <c r="BF630" s="344"/>
      <c r="BG630" s="344"/>
      <c r="BH630" s="344"/>
      <c r="BI630" s="344"/>
      <c r="BJ630" s="344"/>
      <c r="BK630" s="344"/>
      <c r="BL630" s="344"/>
      <c r="BM630" s="344"/>
      <c r="BN630" s="344"/>
      <c r="BO630" s="344"/>
      <c r="BP630" s="344"/>
      <c r="BQ630" s="344"/>
      <c r="BR630" s="344"/>
      <c r="BS630" s="344"/>
      <c r="BT630" s="344"/>
      <c r="BU630" s="344"/>
      <c r="BV630" s="344"/>
      <c r="BW630" s="344"/>
      <c r="BX630" s="344"/>
      <c r="BY630" s="344"/>
      <c r="BZ630" s="344"/>
      <c r="CA630" s="344"/>
      <c r="CB630" s="344"/>
      <c r="CC630" s="344"/>
      <c r="CD630" s="344"/>
      <c r="CE630" s="344"/>
      <c r="CF630" s="344"/>
      <c r="CG630" s="344"/>
      <c r="CH630" s="344"/>
      <c r="CI630" s="344"/>
      <c r="CJ630" s="344"/>
      <c r="CK630" s="344"/>
      <c r="CL630" s="344"/>
      <c r="CM630" s="344"/>
      <c r="CN630" s="344"/>
      <c r="CO630" s="344"/>
      <c r="CP630" s="344"/>
      <c r="CQ630" s="344"/>
      <c r="CR630" s="344"/>
      <c r="CS630" s="344"/>
      <c r="CT630" s="344"/>
      <c r="CU630" s="344"/>
      <c r="CV630" s="344"/>
      <c r="CW630" s="344"/>
      <c r="CX630" s="344"/>
      <c r="CY630" s="344"/>
      <c r="CZ630" s="344"/>
    </row>
    <row r="631" s="348" customFormat="true" ht="25.15" customHeight="true" x14ac:dyDescent="0.2">
      <c r="C631" s="1028"/>
      <c r="D631" s="1020"/>
      <c r="E631" s="561"/>
      <c r="F631" s="561"/>
      <c r="G631" s="561"/>
      <c r="H631" s="1028"/>
      <c r="I631" s="1020"/>
      <c r="J631" s="561"/>
      <c r="K631" s="561"/>
      <c r="L631" s="561"/>
      <c r="M631" s="1028"/>
      <c r="N631" s="1020"/>
      <c r="O631" s="561"/>
      <c r="P631" s="561"/>
      <c r="Q631" s="561"/>
      <c r="Z631" s="341"/>
      <c r="AA631" s="341"/>
      <c r="AB631" s="341"/>
      <c r="AC631" s="341"/>
      <c r="AD631" s="341"/>
      <c r="AE631" s="341"/>
      <c r="AF631" s="341"/>
      <c r="AG631" s="341"/>
      <c r="AH631" s="341"/>
      <c r="AI631" s="341"/>
      <c r="AJ631" s="341"/>
      <c r="AK631" s="341"/>
      <c r="AL631" s="341"/>
      <c r="AM631" s="341"/>
      <c r="AN631" s="341"/>
      <c r="AO631" s="341"/>
      <c r="AP631" s="341"/>
      <c r="AQ631" s="341"/>
      <c r="AR631" s="341"/>
      <c r="AS631" s="341"/>
      <c r="AT631" s="341"/>
      <c r="AU631" s="341"/>
      <c r="AV631" s="341"/>
      <c r="AW631" s="341"/>
      <c r="AX631" s="341"/>
      <c r="AY631" s="341"/>
      <c r="AZ631" s="341"/>
      <c r="BA631" s="344"/>
      <c r="BB631" s="395"/>
      <c r="BC631" s="344"/>
      <c r="BD631" s="344"/>
      <c r="BE631" s="344"/>
      <c r="BF631" s="344"/>
      <c r="BG631" s="344"/>
      <c r="BH631" s="344"/>
      <c r="BI631" s="344"/>
      <c r="BJ631" s="344"/>
      <c r="BK631" s="344"/>
      <c r="BL631" s="344"/>
      <c r="BM631" s="344"/>
      <c r="BN631" s="344"/>
      <c r="BO631" s="344"/>
      <c r="BP631" s="344"/>
      <c r="BQ631" s="344"/>
      <c r="BR631" s="344"/>
      <c r="BS631" s="344"/>
      <c r="BT631" s="344"/>
      <c r="BU631" s="344"/>
      <c r="BV631" s="344"/>
      <c r="BW631" s="344"/>
      <c r="BX631" s="344"/>
      <c r="BY631" s="344"/>
      <c r="BZ631" s="344"/>
      <c r="CA631" s="344"/>
      <c r="CB631" s="344"/>
      <c r="CC631" s="344"/>
      <c r="CD631" s="344"/>
      <c r="CE631" s="344"/>
      <c r="CF631" s="344"/>
      <c r="CG631" s="344"/>
      <c r="CH631" s="344"/>
      <c r="CI631" s="344"/>
      <c r="CJ631" s="344"/>
      <c r="CK631" s="344"/>
      <c r="CL631" s="344"/>
      <c r="CM631" s="344"/>
      <c r="CN631" s="344"/>
      <c r="CO631" s="344"/>
      <c r="CP631" s="344"/>
      <c r="CQ631" s="344"/>
      <c r="CR631" s="344"/>
      <c r="CS631" s="344"/>
      <c r="CT631" s="344"/>
      <c r="CU631" s="344"/>
      <c r="CV631" s="344"/>
      <c r="CW631" s="344"/>
      <c r="CX631" s="344"/>
      <c r="CY631" s="344"/>
      <c r="CZ631" s="344"/>
    </row>
    <row r="632" s="348" customFormat="true" ht="25.15" customHeight="true" x14ac:dyDescent="0.2">
      <c r="C632" s="1028"/>
      <c r="D632" s="1020"/>
      <c r="E632" s="561"/>
      <c r="F632" s="561"/>
      <c r="G632" s="561"/>
      <c r="H632" s="1028"/>
      <c r="I632" s="1020"/>
      <c r="J632" s="561"/>
      <c r="K632" s="561"/>
      <c r="L632" s="561"/>
      <c r="M632" s="1028"/>
      <c r="N632" s="1020"/>
      <c r="O632" s="561"/>
      <c r="P632" s="561"/>
      <c r="Q632" s="561"/>
      <c r="Z632" s="341"/>
      <c r="AA632" s="341"/>
      <c r="AB632" s="341"/>
      <c r="AC632" s="341"/>
      <c r="AD632" s="341"/>
      <c r="AE632" s="341"/>
      <c r="AF632" s="341"/>
      <c r="AG632" s="341"/>
      <c r="AH632" s="341"/>
      <c r="AI632" s="341"/>
      <c r="AJ632" s="341"/>
      <c r="AK632" s="341"/>
      <c r="AL632" s="341"/>
      <c r="AM632" s="341"/>
      <c r="AN632" s="341"/>
      <c r="AO632" s="341"/>
      <c r="AP632" s="341"/>
      <c r="AQ632" s="341"/>
      <c r="AR632" s="341"/>
      <c r="AS632" s="341"/>
      <c r="AT632" s="341"/>
      <c r="AU632" s="341"/>
      <c r="AV632" s="341"/>
      <c r="AW632" s="341"/>
      <c r="AX632" s="341"/>
      <c r="AY632" s="341"/>
      <c r="AZ632" s="341"/>
      <c r="BA632" s="344"/>
      <c r="BB632" s="395"/>
      <c r="BC632" s="344"/>
      <c r="BD632" s="344"/>
      <c r="BE632" s="344"/>
      <c r="BF632" s="344"/>
      <c r="BG632" s="344"/>
      <c r="BH632" s="344"/>
      <c r="BI632" s="344"/>
      <c r="BJ632" s="344"/>
      <c r="BK632" s="344"/>
      <c r="BL632" s="344"/>
      <c r="BM632" s="344"/>
      <c r="BN632" s="344"/>
      <c r="BO632" s="344"/>
      <c r="BP632" s="344"/>
      <c r="BQ632" s="344"/>
      <c r="BR632" s="344"/>
      <c r="BS632" s="344"/>
      <c r="BT632" s="344"/>
      <c r="BU632" s="344"/>
      <c r="BV632" s="344"/>
      <c r="BW632" s="344"/>
      <c r="BX632" s="344"/>
      <c r="BY632" s="344"/>
      <c r="BZ632" s="344"/>
      <c r="CA632" s="344"/>
      <c r="CB632" s="344"/>
      <c r="CC632" s="344"/>
      <c r="CD632" s="344"/>
      <c r="CE632" s="344"/>
      <c r="CF632" s="344"/>
      <c r="CG632" s="344"/>
      <c r="CH632" s="344"/>
      <c r="CI632" s="344"/>
      <c r="CJ632" s="344"/>
      <c r="CK632" s="344"/>
      <c r="CL632" s="344"/>
      <c r="CM632" s="344"/>
      <c r="CN632" s="344"/>
      <c r="CO632" s="344"/>
      <c r="CP632" s="344"/>
      <c r="CQ632" s="344"/>
      <c r="CR632" s="344"/>
      <c r="CS632" s="344"/>
      <c r="CT632" s="344"/>
      <c r="CU632" s="344"/>
      <c r="CV632" s="344"/>
      <c r="CW632" s="344"/>
      <c r="CX632" s="344"/>
      <c r="CY632" s="344"/>
      <c r="CZ632" s="344"/>
    </row>
    <row r="633" s="348" customFormat="true" ht="25.15" customHeight="true" x14ac:dyDescent="0.2">
      <c r="C633" s="1028"/>
      <c r="D633" s="1020"/>
      <c r="E633" s="561"/>
      <c r="F633" s="561"/>
      <c r="G633" s="561"/>
      <c r="H633" s="1028"/>
      <c r="I633" s="1020"/>
      <c r="J633" s="561"/>
      <c r="K633" s="561"/>
      <c r="L633" s="561"/>
      <c r="M633" s="1028"/>
      <c r="N633" s="1020"/>
      <c r="O633" s="561"/>
      <c r="P633" s="561"/>
      <c r="Q633" s="561"/>
      <c r="Z633" s="341"/>
      <c r="AA633" s="341"/>
      <c r="AB633" s="341"/>
      <c r="AC633" s="341"/>
      <c r="AD633" s="341"/>
      <c r="AE633" s="341"/>
      <c r="AF633" s="341"/>
      <c r="AG633" s="341"/>
      <c r="AH633" s="341"/>
      <c r="AI633" s="341"/>
      <c r="AJ633" s="341"/>
      <c r="AK633" s="341"/>
      <c r="AL633" s="341"/>
      <c r="AM633" s="341"/>
      <c r="AN633" s="341"/>
      <c r="AO633" s="341"/>
      <c r="AP633" s="341"/>
      <c r="AQ633" s="341"/>
      <c r="AR633" s="341"/>
      <c r="AS633" s="341"/>
      <c r="AT633" s="341"/>
      <c r="AU633" s="341"/>
      <c r="AV633" s="341"/>
      <c r="AW633" s="341"/>
      <c r="AX633" s="341"/>
      <c r="AY633" s="341"/>
      <c r="AZ633" s="341"/>
      <c r="BA633" s="344"/>
      <c r="BB633" s="395"/>
      <c r="BC633" s="344"/>
      <c r="BD633" s="344"/>
      <c r="BE633" s="344"/>
      <c r="BF633" s="344"/>
      <c r="BG633" s="344"/>
      <c r="BH633" s="344"/>
      <c r="BI633" s="344"/>
      <c r="BJ633" s="344"/>
      <c r="BK633" s="344"/>
      <c r="BL633" s="344"/>
      <c r="BM633" s="344"/>
      <c r="BN633" s="344"/>
      <c r="BO633" s="344"/>
      <c r="BP633" s="344"/>
      <c r="BQ633" s="344"/>
      <c r="BR633" s="344"/>
      <c r="BS633" s="344"/>
      <c r="BT633" s="344"/>
      <c r="BU633" s="344"/>
      <c r="BV633" s="344"/>
      <c r="BW633" s="344"/>
      <c r="BX633" s="344"/>
      <c r="BY633" s="344"/>
      <c r="BZ633" s="344"/>
      <c r="CA633" s="344"/>
      <c r="CB633" s="344"/>
      <c r="CC633" s="344"/>
      <c r="CD633" s="344"/>
      <c r="CE633" s="344"/>
      <c r="CF633" s="344"/>
      <c r="CG633" s="344"/>
      <c r="CH633" s="344"/>
      <c r="CI633" s="344"/>
      <c r="CJ633" s="344"/>
      <c r="CK633" s="344"/>
      <c r="CL633" s="344"/>
      <c r="CM633" s="344"/>
      <c r="CN633" s="344"/>
      <c r="CO633" s="344"/>
      <c r="CP633" s="344"/>
      <c r="CQ633" s="344"/>
      <c r="CR633" s="344"/>
      <c r="CS633" s="344"/>
      <c r="CT633" s="344"/>
      <c r="CU633" s="344"/>
      <c r="CV633" s="344"/>
      <c r="CW633" s="344"/>
      <c r="CX633" s="344"/>
      <c r="CY633" s="344"/>
      <c r="CZ633" s="344"/>
    </row>
    <row r="634" s="348" customFormat="true" ht="25.15" customHeight="true" x14ac:dyDescent="0.2">
      <c r="C634" s="1028"/>
      <c r="D634" s="1020"/>
      <c r="E634" s="561"/>
      <c r="F634" s="561"/>
      <c r="G634" s="561"/>
      <c r="H634" s="1028"/>
      <c r="I634" s="1020"/>
      <c r="J634" s="561"/>
      <c r="K634" s="561"/>
      <c r="L634" s="561"/>
      <c r="M634" s="1028"/>
      <c r="N634" s="1020"/>
      <c r="O634" s="561"/>
      <c r="P634" s="561"/>
      <c r="Q634" s="561"/>
      <c r="Z634" s="341"/>
      <c r="AA634" s="341"/>
      <c r="AB634" s="341"/>
      <c r="AC634" s="341"/>
      <c r="AD634" s="341"/>
      <c r="AE634" s="341"/>
      <c r="AF634" s="341"/>
      <c r="AG634" s="341"/>
      <c r="AH634" s="341"/>
      <c r="AI634" s="341"/>
      <c r="AJ634" s="341"/>
      <c r="AK634" s="341"/>
      <c r="AL634" s="341"/>
      <c r="AM634" s="341"/>
      <c r="AN634" s="341"/>
      <c r="AO634" s="341"/>
      <c r="AP634" s="341"/>
      <c r="AQ634" s="341"/>
      <c r="AR634" s="341"/>
      <c r="AS634" s="341"/>
      <c r="AT634" s="341"/>
      <c r="AU634" s="341"/>
      <c r="AV634" s="341"/>
      <c r="AW634" s="341"/>
      <c r="AX634" s="341"/>
      <c r="AY634" s="341"/>
      <c r="AZ634" s="341"/>
      <c r="BA634" s="344"/>
      <c r="BB634" s="395"/>
      <c r="BC634" s="344"/>
      <c r="BD634" s="344"/>
      <c r="BE634" s="344"/>
      <c r="BF634" s="344"/>
      <c r="BG634" s="344"/>
      <c r="BH634" s="344"/>
      <c r="BI634" s="344"/>
      <c r="BJ634" s="344"/>
      <c r="BK634" s="344"/>
      <c r="BL634" s="344"/>
      <c r="BM634" s="344"/>
      <c r="BN634" s="344"/>
      <c r="BO634" s="344"/>
      <c r="BP634" s="344"/>
      <c r="BQ634" s="344"/>
      <c r="BR634" s="344"/>
      <c r="BS634" s="344"/>
      <c r="BT634" s="344"/>
      <c r="BU634" s="344"/>
      <c r="BV634" s="344"/>
      <c r="BW634" s="344"/>
      <c r="BX634" s="344"/>
      <c r="BY634" s="344"/>
      <c r="BZ634" s="344"/>
      <c r="CA634" s="344"/>
      <c r="CB634" s="344"/>
      <c r="CC634" s="344"/>
      <c r="CD634" s="344"/>
      <c r="CE634" s="344"/>
      <c r="CF634" s="344"/>
      <c r="CG634" s="344"/>
      <c r="CH634" s="344"/>
      <c r="CI634" s="344"/>
      <c r="CJ634" s="344"/>
      <c r="CK634" s="344"/>
      <c r="CL634" s="344"/>
      <c r="CM634" s="344"/>
      <c r="CN634" s="344"/>
      <c r="CO634" s="344"/>
      <c r="CP634" s="344"/>
      <c r="CQ634" s="344"/>
      <c r="CR634" s="344"/>
      <c r="CS634" s="344"/>
      <c r="CT634" s="344"/>
      <c r="CU634" s="344"/>
      <c r="CV634" s="344"/>
      <c r="CW634" s="344"/>
      <c r="CX634" s="344"/>
      <c r="CY634" s="344"/>
      <c r="CZ634" s="344"/>
    </row>
    <row r="635" s="348" customFormat="true" ht="25.15" customHeight="true" x14ac:dyDescent="0.2">
      <c r="C635" s="1028"/>
      <c r="D635" s="1020"/>
      <c r="E635" s="561"/>
      <c r="F635" s="561"/>
      <c r="G635" s="561"/>
      <c r="H635" s="1028"/>
      <c r="I635" s="1020"/>
      <c r="J635" s="561"/>
      <c r="K635" s="561"/>
      <c r="L635" s="561"/>
      <c r="M635" s="1028"/>
      <c r="N635" s="1020"/>
      <c r="O635" s="561"/>
      <c r="P635" s="561"/>
      <c r="Q635" s="561"/>
      <c r="Z635" s="341"/>
      <c r="AA635" s="341"/>
      <c r="AB635" s="341"/>
      <c r="AC635" s="341"/>
      <c r="AD635" s="341"/>
      <c r="AE635" s="341"/>
      <c r="AF635" s="341"/>
      <c r="AG635" s="341"/>
      <c r="AH635" s="341"/>
      <c r="AI635" s="341"/>
      <c r="AJ635" s="341"/>
      <c r="AK635" s="341"/>
      <c r="AL635" s="341"/>
      <c r="AM635" s="341"/>
      <c r="AN635" s="341"/>
      <c r="AO635" s="341"/>
      <c r="AP635" s="341"/>
      <c r="AQ635" s="341"/>
      <c r="AR635" s="341"/>
      <c r="AS635" s="341"/>
      <c r="AT635" s="341"/>
      <c r="AU635" s="341"/>
      <c r="AV635" s="341"/>
      <c r="AW635" s="341"/>
      <c r="AX635" s="341"/>
      <c r="AY635" s="341"/>
      <c r="AZ635" s="341"/>
      <c r="BA635" s="344"/>
      <c r="BB635" s="395"/>
      <c r="BC635" s="344"/>
      <c r="BD635" s="344"/>
      <c r="BE635" s="344"/>
      <c r="BF635" s="344"/>
      <c r="BG635" s="344"/>
      <c r="BH635" s="344"/>
      <c r="BI635" s="344"/>
      <c r="BJ635" s="344"/>
      <c r="BK635" s="344"/>
      <c r="BL635" s="344"/>
      <c r="BM635" s="344"/>
      <c r="BN635" s="344"/>
      <c r="BO635" s="344"/>
      <c r="BP635" s="344"/>
      <c r="BQ635" s="344"/>
      <c r="BR635" s="344"/>
      <c r="BS635" s="344"/>
      <c r="BT635" s="344"/>
      <c r="BU635" s="344"/>
      <c r="BV635" s="344"/>
      <c r="BW635" s="344"/>
      <c r="BX635" s="344"/>
      <c r="BY635" s="344"/>
      <c r="BZ635" s="344"/>
      <c r="CA635" s="344"/>
      <c r="CB635" s="344"/>
      <c r="CC635" s="344"/>
      <c r="CD635" s="344"/>
      <c r="CE635" s="344"/>
      <c r="CF635" s="344"/>
      <c r="CG635" s="344"/>
      <c r="CH635" s="344"/>
      <c r="CI635" s="344"/>
      <c r="CJ635" s="344"/>
      <c r="CK635" s="344"/>
      <c r="CL635" s="344"/>
      <c r="CM635" s="344"/>
      <c r="CN635" s="344"/>
      <c r="CO635" s="344"/>
      <c r="CP635" s="344"/>
      <c r="CQ635" s="344"/>
      <c r="CR635" s="344"/>
      <c r="CS635" s="344"/>
      <c r="CT635" s="344"/>
      <c r="CU635" s="344"/>
      <c r="CV635" s="344"/>
      <c r="CW635" s="344"/>
      <c r="CX635" s="344"/>
      <c r="CY635" s="344"/>
      <c r="CZ635" s="344"/>
    </row>
    <row r="636" s="348" customFormat="true" ht="25.15" customHeight="true" x14ac:dyDescent="0.2">
      <c r="C636" s="1028"/>
      <c r="D636" s="1020"/>
      <c r="E636" s="561"/>
      <c r="F636" s="561"/>
      <c r="G636" s="561"/>
      <c r="H636" s="1028"/>
      <c r="I636" s="1020"/>
      <c r="J636" s="561"/>
      <c r="K636" s="561"/>
      <c r="L636" s="561"/>
      <c r="M636" s="1028"/>
      <c r="N636" s="1020"/>
      <c r="O636" s="561"/>
      <c r="P636" s="561"/>
      <c r="Q636" s="561"/>
      <c r="Z636" s="341"/>
      <c r="AA636" s="341"/>
      <c r="AB636" s="341"/>
      <c r="AC636" s="341"/>
      <c r="AD636" s="341"/>
      <c r="AE636" s="341"/>
      <c r="AF636" s="341"/>
      <c r="AG636" s="341"/>
      <c r="AH636" s="341"/>
      <c r="AI636" s="341"/>
      <c r="AJ636" s="341"/>
      <c r="AK636" s="341"/>
      <c r="AL636" s="341"/>
      <c r="AM636" s="341"/>
      <c r="AN636" s="341"/>
      <c r="AO636" s="341"/>
      <c r="AP636" s="341"/>
      <c r="AQ636" s="341"/>
      <c r="AR636" s="341"/>
      <c r="AS636" s="341"/>
      <c r="AT636" s="341"/>
      <c r="AU636" s="341"/>
      <c r="AV636" s="341"/>
      <c r="AW636" s="341"/>
      <c r="AX636" s="341"/>
      <c r="AY636" s="341"/>
      <c r="AZ636" s="341"/>
      <c r="BA636" s="344"/>
      <c r="BB636" s="395"/>
      <c r="BC636" s="344"/>
      <c r="BD636" s="344"/>
      <c r="BE636" s="344"/>
      <c r="BF636" s="344"/>
      <c r="BG636" s="344"/>
      <c r="BH636" s="344"/>
      <c r="BI636" s="344"/>
      <c r="BJ636" s="344"/>
      <c r="BK636" s="344"/>
      <c r="BL636" s="344"/>
      <c r="BM636" s="344"/>
      <c r="BN636" s="344"/>
      <c r="BO636" s="344"/>
      <c r="BP636" s="344"/>
      <c r="BQ636" s="344"/>
      <c r="BR636" s="344"/>
      <c r="BS636" s="344"/>
      <c r="BT636" s="344"/>
      <c r="BU636" s="344"/>
      <c r="BV636" s="344"/>
      <c r="BW636" s="344"/>
      <c r="BX636" s="344"/>
      <c r="BY636" s="344"/>
      <c r="BZ636" s="344"/>
      <c r="CA636" s="344"/>
      <c r="CB636" s="344"/>
      <c r="CC636" s="344"/>
      <c r="CD636" s="344"/>
      <c r="CE636" s="344"/>
      <c r="CF636" s="344"/>
      <c r="CG636" s="344"/>
      <c r="CH636" s="344"/>
      <c r="CI636" s="344"/>
      <c r="CJ636" s="344"/>
      <c r="CK636" s="344"/>
      <c r="CL636" s="344"/>
      <c r="CM636" s="344"/>
      <c r="CN636" s="344"/>
      <c r="CO636" s="344"/>
      <c r="CP636" s="344"/>
      <c r="CQ636" s="344"/>
      <c r="CR636" s="344"/>
      <c r="CS636" s="344"/>
      <c r="CT636" s="344"/>
      <c r="CU636" s="344"/>
      <c r="CV636" s="344"/>
      <c r="CW636" s="344"/>
      <c r="CX636" s="344"/>
      <c r="CY636" s="344"/>
      <c r="CZ636" s="344"/>
    </row>
    <row r="637" s="348" customFormat="true" ht="25.15" customHeight="true" x14ac:dyDescent="0.2">
      <c r="C637" s="1028"/>
      <c r="D637" s="1020"/>
      <c r="E637" s="561"/>
      <c r="F637" s="561"/>
      <c r="G637" s="561"/>
      <c r="H637" s="1028"/>
      <c r="I637" s="1020"/>
      <c r="J637" s="561"/>
      <c r="K637" s="561"/>
      <c r="L637" s="561"/>
      <c r="M637" s="1028"/>
      <c r="N637" s="1020"/>
      <c r="O637" s="561"/>
      <c r="P637" s="561"/>
      <c r="Q637" s="561"/>
      <c r="Z637" s="341"/>
      <c r="AA637" s="341"/>
      <c r="AB637" s="341"/>
      <c r="AC637" s="341"/>
      <c r="AD637" s="341"/>
      <c r="AE637" s="341"/>
      <c r="AF637" s="341"/>
      <c r="AG637" s="341"/>
      <c r="AH637" s="341"/>
      <c r="AI637" s="341"/>
      <c r="AJ637" s="341"/>
      <c r="AK637" s="341"/>
      <c r="AL637" s="341"/>
      <c r="AM637" s="341"/>
      <c r="AN637" s="341"/>
      <c r="AO637" s="341"/>
      <c r="AP637" s="341"/>
      <c r="AQ637" s="341"/>
      <c r="AR637" s="341"/>
      <c r="AS637" s="341"/>
      <c r="AT637" s="341"/>
      <c r="AU637" s="341"/>
      <c r="AV637" s="341"/>
      <c r="AW637" s="341"/>
      <c r="AX637" s="341"/>
      <c r="AY637" s="341"/>
      <c r="AZ637" s="341"/>
      <c r="BA637" s="344"/>
      <c r="BB637" s="395"/>
      <c r="BC637" s="344"/>
      <c r="BD637" s="344"/>
      <c r="BE637" s="344"/>
      <c r="BF637" s="344"/>
      <c r="BG637" s="344"/>
      <c r="BH637" s="344"/>
      <c r="BI637" s="344"/>
      <c r="BJ637" s="344"/>
      <c r="BK637" s="344"/>
      <c r="BL637" s="344"/>
      <c r="BM637" s="344"/>
      <c r="BN637" s="344"/>
      <c r="BO637" s="344"/>
      <c r="BP637" s="344"/>
      <c r="BQ637" s="344"/>
      <c r="BR637" s="344"/>
      <c r="BS637" s="344"/>
      <c r="BT637" s="344"/>
      <c r="BU637" s="344"/>
      <c r="BV637" s="344"/>
      <c r="BW637" s="344"/>
      <c r="BX637" s="344"/>
      <c r="BY637" s="344"/>
      <c r="BZ637" s="344"/>
      <c r="CA637" s="344"/>
      <c r="CB637" s="344"/>
      <c r="CC637" s="344"/>
      <c r="CD637" s="344"/>
      <c r="CE637" s="344"/>
      <c r="CF637" s="344"/>
      <c r="CG637" s="344"/>
      <c r="CH637" s="344"/>
      <c r="CI637" s="344"/>
      <c r="CJ637" s="344"/>
      <c r="CK637" s="344"/>
      <c r="CL637" s="344"/>
      <c r="CM637" s="344"/>
      <c r="CN637" s="344"/>
      <c r="CO637" s="344"/>
      <c r="CP637" s="344"/>
      <c r="CQ637" s="344"/>
      <c r="CR637" s="344"/>
      <c r="CS637" s="344"/>
      <c r="CT637" s="344"/>
      <c r="CU637" s="344"/>
      <c r="CV637" s="344"/>
      <c r="CW637" s="344"/>
      <c r="CX637" s="344"/>
      <c r="CY637" s="344"/>
      <c r="CZ637" s="344"/>
    </row>
    <row r="638" s="348" customFormat="true" ht="25.15" customHeight="true" x14ac:dyDescent="0.2">
      <c r="C638" s="1028"/>
      <c r="D638" s="1020"/>
      <c r="E638" s="561"/>
      <c r="F638" s="561"/>
      <c r="G638" s="561"/>
      <c r="H638" s="1028"/>
      <c r="I638" s="1020"/>
      <c r="J638" s="561"/>
      <c r="K638" s="561"/>
      <c r="L638" s="561"/>
      <c r="M638" s="1028"/>
      <c r="N638" s="1020"/>
      <c r="O638" s="561"/>
      <c r="P638" s="561"/>
      <c r="Q638" s="561"/>
      <c r="Z638" s="341"/>
      <c r="AA638" s="341"/>
      <c r="AB638" s="341"/>
      <c r="AC638" s="341"/>
      <c r="AD638" s="341"/>
      <c r="AE638" s="341"/>
      <c r="AF638" s="341"/>
      <c r="AG638" s="341"/>
      <c r="AH638" s="341"/>
      <c r="AI638" s="341"/>
      <c r="AJ638" s="341"/>
      <c r="AK638" s="341"/>
      <c r="AL638" s="341"/>
      <c r="AM638" s="341"/>
      <c r="AN638" s="341"/>
      <c r="AO638" s="341"/>
      <c r="AP638" s="341"/>
      <c r="AQ638" s="341"/>
      <c r="AR638" s="341"/>
      <c r="AS638" s="341"/>
      <c r="AT638" s="341"/>
      <c r="AU638" s="341"/>
      <c r="AV638" s="341"/>
      <c r="AW638" s="341"/>
      <c r="AX638" s="341"/>
      <c r="AY638" s="341"/>
      <c r="AZ638" s="341"/>
      <c r="BA638" s="344"/>
      <c r="BB638" s="395"/>
      <c r="BC638" s="344"/>
      <c r="BD638" s="344"/>
      <c r="BE638" s="344"/>
      <c r="BF638" s="344"/>
      <c r="BG638" s="344"/>
      <c r="BH638" s="344"/>
      <c r="BI638" s="344"/>
      <c r="BJ638" s="344"/>
      <c r="BK638" s="344"/>
      <c r="BL638" s="344"/>
      <c r="BM638" s="344"/>
      <c r="BN638" s="344"/>
      <c r="BO638" s="344"/>
      <c r="BP638" s="344"/>
      <c r="BQ638" s="344"/>
      <c r="BR638" s="344"/>
      <c r="BS638" s="344"/>
      <c r="BT638" s="344"/>
      <c r="BU638" s="344"/>
      <c r="BV638" s="344"/>
      <c r="BW638" s="344"/>
      <c r="BX638" s="344"/>
      <c r="BY638" s="344"/>
      <c r="BZ638" s="344"/>
      <c r="CA638" s="344"/>
      <c r="CB638" s="344"/>
      <c r="CC638" s="344"/>
      <c r="CD638" s="344"/>
      <c r="CE638" s="344"/>
      <c r="CF638" s="344"/>
      <c r="CG638" s="344"/>
      <c r="CH638" s="344"/>
      <c r="CI638" s="344"/>
      <c r="CJ638" s="344"/>
      <c r="CK638" s="344"/>
      <c r="CL638" s="344"/>
      <c r="CM638" s="344"/>
      <c r="CN638" s="344"/>
      <c r="CO638" s="344"/>
      <c r="CP638" s="344"/>
      <c r="CQ638" s="344"/>
      <c r="CR638" s="344"/>
      <c r="CS638" s="344"/>
      <c r="CT638" s="344"/>
      <c r="CU638" s="344"/>
      <c r="CV638" s="344"/>
      <c r="CW638" s="344"/>
      <c r="CX638" s="344"/>
      <c r="CY638" s="344"/>
      <c r="CZ638" s="344"/>
    </row>
    <row r="639" s="348" customFormat="true" ht="25.15" customHeight="true" x14ac:dyDescent="0.2">
      <c r="C639" s="1028"/>
      <c r="D639" s="1020"/>
      <c r="E639" s="561"/>
      <c r="F639" s="561"/>
      <c r="G639" s="561"/>
      <c r="H639" s="1028"/>
      <c r="I639" s="1020"/>
      <c r="J639" s="561"/>
      <c r="K639" s="561"/>
      <c r="L639" s="561"/>
      <c r="M639" s="1028"/>
      <c r="N639" s="1020"/>
      <c r="O639" s="561"/>
      <c r="P639" s="561"/>
      <c r="Q639" s="561"/>
      <c r="Z639" s="341"/>
      <c r="AA639" s="341"/>
      <c r="AB639" s="341"/>
      <c r="AC639" s="341"/>
      <c r="AD639" s="341"/>
      <c r="AE639" s="341"/>
      <c r="AF639" s="341"/>
      <c r="AG639" s="341"/>
      <c r="AH639" s="341"/>
      <c r="AI639" s="341"/>
      <c r="AJ639" s="341"/>
      <c r="AK639" s="341"/>
      <c r="AL639" s="341"/>
      <c r="AM639" s="341"/>
      <c r="AN639" s="341"/>
      <c r="AO639" s="341"/>
      <c r="AP639" s="341"/>
      <c r="AQ639" s="341"/>
      <c r="AR639" s="341"/>
      <c r="AS639" s="341"/>
      <c r="AT639" s="341"/>
      <c r="AU639" s="341"/>
      <c r="AV639" s="341"/>
      <c r="AW639" s="341"/>
      <c r="AX639" s="341"/>
      <c r="AY639" s="341"/>
      <c r="AZ639" s="341"/>
      <c r="BA639" s="344"/>
      <c r="BB639" s="395"/>
      <c r="BC639" s="344"/>
      <c r="BD639" s="344"/>
      <c r="BE639" s="344"/>
      <c r="BF639" s="344"/>
      <c r="BG639" s="344"/>
      <c r="BH639" s="344"/>
      <c r="BI639" s="344"/>
      <c r="BJ639" s="344"/>
      <c r="BK639" s="344"/>
      <c r="BL639" s="344"/>
      <c r="BM639" s="344"/>
      <c r="BN639" s="344"/>
      <c r="BO639" s="344"/>
      <c r="BP639" s="344"/>
      <c r="BQ639" s="344"/>
      <c r="BR639" s="344"/>
      <c r="BS639" s="344"/>
      <c r="BT639" s="344"/>
      <c r="BU639" s="344"/>
      <c r="BV639" s="344"/>
      <c r="BW639" s="344"/>
      <c r="BX639" s="344"/>
      <c r="BY639" s="344"/>
      <c r="BZ639" s="344"/>
      <c r="CA639" s="344"/>
      <c r="CB639" s="344"/>
      <c r="CC639" s="344"/>
      <c r="CD639" s="344"/>
      <c r="CE639" s="344"/>
      <c r="CF639" s="344"/>
      <c r="CG639" s="344"/>
      <c r="CH639" s="344"/>
      <c r="CI639" s="344"/>
      <c r="CJ639" s="344"/>
      <c r="CK639" s="344"/>
      <c r="CL639" s="344"/>
      <c r="CM639" s="344"/>
      <c r="CN639" s="344"/>
      <c r="CO639" s="344"/>
      <c r="CP639" s="344"/>
      <c r="CQ639" s="344"/>
      <c r="CR639" s="344"/>
      <c r="CS639" s="344"/>
      <c r="CT639" s="344"/>
      <c r="CU639" s="344"/>
      <c r="CV639" s="344"/>
      <c r="CW639" s="344"/>
      <c r="CX639" s="344"/>
      <c r="CY639" s="344"/>
      <c r="CZ639" s="344"/>
    </row>
    <row r="640" s="348" customFormat="true" ht="25.15" customHeight="true" x14ac:dyDescent="0.2">
      <c r="C640" s="1028"/>
      <c r="D640" s="1020"/>
      <c r="E640" s="561"/>
      <c r="F640" s="561"/>
      <c r="G640" s="561"/>
      <c r="H640" s="1028"/>
      <c r="I640" s="1020"/>
      <c r="J640" s="561"/>
      <c r="K640" s="561"/>
      <c r="L640" s="561"/>
      <c r="M640" s="1028"/>
      <c r="N640" s="1020"/>
      <c r="O640" s="561"/>
      <c r="P640" s="561"/>
      <c r="Q640" s="561"/>
      <c r="Z640" s="341"/>
      <c r="AA640" s="341"/>
      <c r="AB640" s="341"/>
      <c r="AC640" s="341"/>
      <c r="AD640" s="341"/>
      <c r="AE640" s="341"/>
      <c r="AF640" s="341"/>
      <c r="AG640" s="341"/>
      <c r="AH640" s="341"/>
      <c r="AI640" s="341"/>
      <c r="AJ640" s="341"/>
      <c r="AK640" s="341"/>
      <c r="AL640" s="341"/>
      <c r="AM640" s="341"/>
      <c r="AN640" s="341"/>
      <c r="AO640" s="341"/>
      <c r="AP640" s="341"/>
      <c r="AQ640" s="341"/>
      <c r="AR640" s="341"/>
      <c r="AS640" s="341"/>
      <c r="AT640" s="341"/>
      <c r="AU640" s="341"/>
      <c r="AV640" s="341"/>
      <c r="AW640" s="341"/>
      <c r="AX640" s="341"/>
      <c r="AY640" s="341"/>
      <c r="AZ640" s="341"/>
      <c r="BA640" s="344"/>
      <c r="BB640" s="395"/>
      <c r="BC640" s="344"/>
      <c r="BD640" s="344"/>
      <c r="BE640" s="344"/>
      <c r="BF640" s="344"/>
      <c r="BG640" s="344"/>
      <c r="BH640" s="344"/>
      <c r="BI640" s="344"/>
      <c r="BJ640" s="344"/>
      <c r="BK640" s="344"/>
      <c r="BL640" s="344"/>
      <c r="BM640" s="344"/>
      <c r="BN640" s="344"/>
      <c r="BO640" s="344"/>
      <c r="BP640" s="344"/>
      <c r="BQ640" s="344"/>
      <c r="BR640" s="344"/>
      <c r="BS640" s="344"/>
      <c r="BT640" s="344"/>
      <c r="BU640" s="344"/>
      <c r="BV640" s="344"/>
      <c r="BW640" s="344"/>
      <c r="BX640" s="344"/>
      <c r="BY640" s="344"/>
      <c r="BZ640" s="344"/>
      <c r="CA640" s="344"/>
      <c r="CB640" s="344"/>
      <c r="CC640" s="344"/>
      <c r="CD640" s="344"/>
      <c r="CE640" s="344"/>
      <c r="CF640" s="344"/>
      <c r="CG640" s="344"/>
      <c r="CH640" s="344"/>
      <c r="CI640" s="344"/>
      <c r="CJ640" s="344"/>
      <c r="CK640" s="344"/>
      <c r="CL640" s="344"/>
      <c r="CM640" s="344"/>
      <c r="CN640" s="344"/>
      <c r="CO640" s="344"/>
      <c r="CP640" s="344"/>
      <c r="CQ640" s="344"/>
      <c r="CR640" s="344"/>
      <c r="CS640" s="344"/>
      <c r="CT640" s="344"/>
      <c r="CU640" s="344"/>
      <c r="CV640" s="344"/>
      <c r="CW640" s="344"/>
      <c r="CX640" s="344"/>
      <c r="CY640" s="344"/>
      <c r="CZ640" s="344"/>
    </row>
    <row r="641" s="348" customFormat="true" ht="25.15" customHeight="true" x14ac:dyDescent="0.2">
      <c r="C641" s="1028"/>
      <c r="D641" s="1020"/>
      <c r="E641" s="561"/>
      <c r="F641" s="561"/>
      <c r="G641" s="561"/>
      <c r="H641" s="1028"/>
      <c r="I641" s="1020"/>
      <c r="J641" s="561"/>
      <c r="K641" s="561"/>
      <c r="L641" s="561"/>
      <c r="M641" s="1028"/>
      <c r="N641" s="1020"/>
      <c r="O641" s="561"/>
      <c r="P641" s="561"/>
      <c r="Q641" s="561"/>
      <c r="Z641" s="341"/>
      <c r="AA641" s="341"/>
      <c r="AB641" s="341"/>
      <c r="AC641" s="341"/>
      <c r="AD641" s="341"/>
      <c r="AE641" s="341"/>
      <c r="AF641" s="341"/>
      <c r="AG641" s="341"/>
      <c r="AH641" s="341"/>
      <c r="AI641" s="341"/>
      <c r="AJ641" s="341"/>
      <c r="AK641" s="341"/>
      <c r="AL641" s="341"/>
      <c r="AM641" s="341"/>
      <c r="AN641" s="341"/>
      <c r="AO641" s="341"/>
      <c r="AP641" s="341"/>
      <c r="AQ641" s="341"/>
      <c r="AR641" s="341"/>
      <c r="AS641" s="341"/>
      <c r="AT641" s="341"/>
      <c r="AU641" s="341"/>
      <c r="AV641" s="341"/>
      <c r="AW641" s="341"/>
      <c r="AX641" s="341"/>
      <c r="AY641" s="341"/>
      <c r="AZ641" s="341"/>
      <c r="BA641" s="344"/>
      <c r="BB641" s="395"/>
      <c r="BC641" s="344"/>
      <c r="BD641" s="344"/>
      <c r="BE641" s="344"/>
      <c r="BF641" s="344"/>
      <c r="BG641" s="344"/>
      <c r="BH641" s="344"/>
      <c r="BI641" s="344"/>
      <c r="BJ641" s="344"/>
      <c r="BK641" s="344"/>
      <c r="BL641" s="344"/>
      <c r="BM641" s="344"/>
      <c r="BN641" s="344"/>
      <c r="BO641" s="344"/>
      <c r="BP641" s="344"/>
      <c r="BQ641" s="344"/>
      <c r="BR641" s="344"/>
      <c r="BS641" s="344"/>
      <c r="BT641" s="344"/>
      <c r="BU641" s="344"/>
      <c r="BV641" s="344"/>
      <c r="BW641" s="344"/>
      <c r="BX641" s="344"/>
      <c r="BY641" s="344"/>
      <c r="BZ641" s="344"/>
      <c r="CA641" s="344"/>
      <c r="CB641" s="344"/>
      <c r="CC641" s="344"/>
      <c r="CD641" s="344"/>
      <c r="CE641" s="344"/>
      <c r="CF641" s="344"/>
      <c r="CG641" s="344"/>
      <c r="CH641" s="344"/>
      <c r="CI641" s="344"/>
      <c r="CJ641" s="344"/>
      <c r="CK641" s="344"/>
      <c r="CL641" s="344"/>
      <c r="CM641" s="344"/>
      <c r="CN641" s="344"/>
      <c r="CO641" s="344"/>
      <c r="CP641" s="344"/>
      <c r="CQ641" s="344"/>
      <c r="CR641" s="344"/>
      <c r="CS641" s="344"/>
      <c r="CT641" s="344"/>
      <c r="CU641" s="344"/>
      <c r="CV641" s="344"/>
      <c r="CW641" s="344"/>
      <c r="CX641" s="344"/>
      <c r="CY641" s="344"/>
      <c r="CZ641" s="344"/>
    </row>
    <row r="642" s="348" customFormat="true" ht="25.15" customHeight="true" x14ac:dyDescent="0.2">
      <c r="C642" s="1028"/>
      <c r="D642" s="1020"/>
      <c r="E642" s="561"/>
      <c r="F642" s="561"/>
      <c r="G642" s="561"/>
      <c r="H642" s="1028"/>
      <c r="I642" s="1020"/>
      <c r="J642" s="561"/>
      <c r="K642" s="561"/>
      <c r="L642" s="561"/>
      <c r="M642" s="1028"/>
      <c r="N642" s="1020"/>
      <c r="O642" s="561"/>
      <c r="P642" s="561"/>
      <c r="Q642" s="561"/>
      <c r="Z642" s="341"/>
      <c r="AA642" s="341"/>
      <c r="AB642" s="341"/>
      <c r="AC642" s="341"/>
      <c r="AD642" s="341"/>
      <c r="AE642" s="341"/>
      <c r="AF642" s="341"/>
      <c r="AG642" s="341"/>
      <c r="AH642" s="341"/>
      <c r="AI642" s="341"/>
      <c r="AJ642" s="341"/>
      <c r="AK642" s="341"/>
      <c r="AL642" s="341"/>
      <c r="AM642" s="341"/>
      <c r="AN642" s="341"/>
      <c r="AO642" s="341"/>
      <c r="AP642" s="341"/>
      <c r="AQ642" s="341"/>
      <c r="AR642" s="341"/>
      <c r="AS642" s="341"/>
      <c r="AT642" s="341"/>
      <c r="AU642" s="341"/>
      <c r="AV642" s="341"/>
      <c r="AW642" s="341"/>
      <c r="AX642" s="341"/>
      <c r="AY642" s="341"/>
      <c r="AZ642" s="341"/>
      <c r="BA642" s="344"/>
      <c r="BB642" s="395"/>
      <c r="BC642" s="344"/>
      <c r="BD642" s="344"/>
      <c r="BE642" s="344"/>
      <c r="BF642" s="344"/>
      <c r="BG642" s="344"/>
      <c r="BH642" s="344"/>
      <c r="BI642" s="344"/>
      <c r="BJ642" s="344"/>
      <c r="BK642" s="344"/>
      <c r="BL642" s="344"/>
      <c r="BM642" s="344"/>
      <c r="BN642" s="344"/>
      <c r="BO642" s="344"/>
      <c r="BP642" s="344"/>
      <c r="BQ642" s="344"/>
      <c r="BR642" s="344"/>
      <c r="BS642" s="344"/>
      <c r="BT642" s="344"/>
      <c r="BU642" s="344"/>
      <c r="BV642" s="344"/>
      <c r="BW642" s="344"/>
      <c r="BX642" s="344"/>
      <c r="BY642" s="344"/>
      <c r="BZ642" s="344"/>
      <c r="CA642" s="344"/>
      <c r="CB642" s="344"/>
      <c r="CC642" s="344"/>
      <c r="CD642" s="344"/>
      <c r="CE642" s="344"/>
      <c r="CF642" s="344"/>
      <c r="CG642" s="344"/>
      <c r="CH642" s="344"/>
      <c r="CI642" s="344"/>
      <c r="CJ642" s="344"/>
      <c r="CK642" s="344"/>
      <c r="CL642" s="344"/>
      <c r="CM642" s="344"/>
      <c r="CN642" s="344"/>
      <c r="CO642" s="344"/>
      <c r="CP642" s="344"/>
      <c r="CQ642" s="344"/>
      <c r="CR642" s="344"/>
      <c r="CS642" s="344"/>
      <c r="CT642" s="344"/>
      <c r="CU642" s="344"/>
      <c r="CV642" s="344"/>
      <c r="CW642" s="344"/>
      <c r="CX642" s="344"/>
      <c r="CY642" s="344"/>
      <c r="CZ642" s="344"/>
    </row>
    <row r="643" s="348" customFormat="true" ht="25.15" customHeight="true" x14ac:dyDescent="0.2">
      <c r="C643" s="1028"/>
      <c r="D643" s="1020"/>
      <c r="E643" s="561"/>
      <c r="F643" s="561"/>
      <c r="G643" s="561"/>
      <c r="H643" s="1028"/>
      <c r="I643" s="1020"/>
      <c r="J643" s="561"/>
      <c r="K643" s="561"/>
      <c r="L643" s="561"/>
      <c r="M643" s="1028"/>
      <c r="N643" s="1020"/>
      <c r="O643" s="561"/>
      <c r="P643" s="561"/>
      <c r="Q643" s="561"/>
      <c r="Z643" s="341"/>
      <c r="AA643" s="341"/>
      <c r="AB643" s="341"/>
      <c r="AC643" s="341"/>
      <c r="AD643" s="341"/>
      <c r="AE643" s="341"/>
      <c r="AF643" s="341"/>
      <c r="AG643" s="341"/>
      <c r="AH643" s="341"/>
      <c r="AI643" s="341"/>
      <c r="AJ643" s="341"/>
      <c r="AK643" s="341"/>
      <c r="AL643" s="341"/>
      <c r="AM643" s="341"/>
      <c r="AN643" s="341"/>
      <c r="AO643" s="341"/>
      <c r="AP643" s="341"/>
      <c r="AQ643" s="341"/>
      <c r="AR643" s="341"/>
      <c r="AS643" s="341"/>
      <c r="AT643" s="341"/>
      <c r="AU643" s="341"/>
      <c r="AV643" s="341"/>
      <c r="AW643" s="341"/>
      <c r="AX643" s="341"/>
      <c r="AY643" s="341"/>
      <c r="AZ643" s="341"/>
      <c r="BA643" s="344"/>
      <c r="BB643" s="395"/>
      <c r="BC643" s="344"/>
      <c r="BD643" s="344"/>
      <c r="BE643" s="344"/>
      <c r="BF643" s="344"/>
      <c r="BG643" s="344"/>
      <c r="BH643" s="344"/>
      <c r="BI643" s="344"/>
      <c r="BJ643" s="344"/>
      <c r="BK643" s="344"/>
      <c r="BL643" s="344"/>
      <c r="BM643" s="344"/>
      <c r="BN643" s="344"/>
      <c r="BO643" s="344"/>
      <c r="BP643" s="344"/>
      <c r="BQ643" s="344"/>
      <c r="BR643" s="344"/>
      <c r="BS643" s="344"/>
      <c r="BT643" s="344"/>
      <c r="BU643" s="344"/>
      <c r="BV643" s="344"/>
      <c r="BW643" s="344"/>
      <c r="BX643" s="344"/>
      <c r="BY643" s="344"/>
      <c r="BZ643" s="344"/>
      <c r="CA643" s="344"/>
      <c r="CB643" s="344"/>
      <c r="CC643" s="344"/>
      <c r="CD643" s="344"/>
      <c r="CE643" s="344"/>
      <c r="CF643" s="344"/>
      <c r="CG643" s="344"/>
      <c r="CH643" s="344"/>
      <c r="CI643" s="344"/>
      <c r="CJ643" s="344"/>
      <c r="CK643" s="344"/>
      <c r="CL643" s="344"/>
      <c r="CM643" s="344"/>
      <c r="CN643" s="344"/>
      <c r="CO643" s="344"/>
      <c r="CP643" s="344"/>
      <c r="CQ643" s="344"/>
      <c r="CR643" s="344"/>
      <c r="CS643" s="344"/>
      <c r="CT643" s="344"/>
      <c r="CU643" s="344"/>
      <c r="CV643" s="344"/>
      <c r="CW643" s="344"/>
      <c r="CX643" s="344"/>
      <c r="CY643" s="344"/>
      <c r="CZ643" s="344"/>
    </row>
    <row r="644" s="348" customFormat="true" ht="25.15" customHeight="true" x14ac:dyDescent="0.2">
      <c r="C644" s="1028"/>
      <c r="D644" s="1020"/>
      <c r="E644" s="561"/>
      <c r="F644" s="561"/>
      <c r="G644" s="561"/>
      <c r="H644" s="1028"/>
      <c r="I644" s="1020"/>
      <c r="J644" s="561"/>
      <c r="K644" s="561"/>
      <c r="L644" s="561"/>
      <c r="M644" s="1028"/>
      <c r="N644" s="1020"/>
      <c r="O644" s="561"/>
      <c r="P644" s="561"/>
      <c r="Q644" s="561"/>
      <c r="Z644" s="341"/>
      <c r="AA644" s="341"/>
      <c r="AB644" s="341"/>
      <c r="AC644" s="341"/>
      <c r="AD644" s="341"/>
      <c r="AE644" s="341"/>
      <c r="AF644" s="341"/>
      <c r="AG644" s="341"/>
      <c r="AH644" s="341"/>
      <c r="AI644" s="341"/>
      <c r="AJ644" s="341"/>
      <c r="AK644" s="341"/>
      <c r="AL644" s="341"/>
      <c r="AM644" s="341"/>
      <c r="AN644" s="341"/>
      <c r="AO644" s="341"/>
      <c r="AP644" s="341"/>
      <c r="AQ644" s="341"/>
      <c r="AR644" s="341"/>
      <c r="AS644" s="341"/>
      <c r="AT644" s="341"/>
      <c r="AU644" s="341"/>
      <c r="AV644" s="341"/>
      <c r="AW644" s="341"/>
      <c r="AX644" s="341"/>
      <c r="AY644" s="341"/>
      <c r="AZ644" s="341"/>
      <c r="BA644" s="344"/>
      <c r="BB644" s="395"/>
      <c r="BC644" s="344"/>
      <c r="BD644" s="344"/>
      <c r="BE644" s="344"/>
      <c r="BF644" s="344"/>
      <c r="BG644" s="344"/>
      <c r="BH644" s="344"/>
      <c r="BI644" s="344"/>
      <c r="BJ644" s="344"/>
      <c r="BK644" s="344"/>
      <c r="BL644" s="344"/>
      <c r="BM644" s="344"/>
      <c r="BN644" s="344"/>
      <c r="BO644" s="344"/>
      <c r="BP644" s="344"/>
      <c r="BQ644" s="344"/>
      <c r="BR644" s="344"/>
      <c r="BS644" s="344"/>
      <c r="BT644" s="344"/>
      <c r="BU644" s="344"/>
      <c r="BV644" s="344"/>
      <c r="BW644" s="344"/>
      <c r="BX644" s="344"/>
      <c r="BY644" s="344"/>
      <c r="BZ644" s="344"/>
      <c r="CA644" s="344"/>
      <c r="CB644" s="344"/>
      <c r="CC644" s="344"/>
      <c r="CD644" s="344"/>
      <c r="CE644" s="344"/>
      <c r="CF644" s="344"/>
      <c r="CG644" s="344"/>
      <c r="CH644" s="344"/>
      <c r="CI644" s="344"/>
      <c r="CJ644" s="344"/>
      <c r="CK644" s="344"/>
      <c r="CL644" s="344"/>
      <c r="CM644" s="344"/>
      <c r="CN644" s="344"/>
      <c r="CO644" s="344"/>
      <c r="CP644" s="344"/>
      <c r="CQ644" s="344"/>
      <c r="CR644" s="344"/>
      <c r="CS644" s="344"/>
      <c r="CT644" s="344"/>
      <c r="CU644" s="344"/>
      <c r="CV644" s="344"/>
      <c r="CW644" s="344"/>
      <c r="CX644" s="344"/>
      <c r="CY644" s="344"/>
      <c r="CZ644" s="344"/>
    </row>
    <row r="645" s="348" customFormat="true" ht="25.15" customHeight="true" x14ac:dyDescent="0.2">
      <c r="C645" s="1028"/>
      <c r="D645" s="1020"/>
      <c r="E645" s="561"/>
      <c r="F645" s="561"/>
      <c r="G645" s="561"/>
      <c r="H645" s="1028"/>
      <c r="I645" s="1020"/>
      <c r="J645" s="561"/>
      <c r="K645" s="561"/>
      <c r="L645" s="561"/>
      <c r="M645" s="1028"/>
      <c r="N645" s="1020"/>
      <c r="O645" s="561"/>
      <c r="P645" s="561"/>
      <c r="Q645" s="561"/>
      <c r="Z645" s="341"/>
      <c r="AA645" s="341"/>
      <c r="AB645" s="341"/>
      <c r="AC645" s="341"/>
      <c r="AD645" s="341"/>
      <c r="AE645" s="341"/>
      <c r="AF645" s="341"/>
      <c r="AG645" s="341"/>
      <c r="AH645" s="341"/>
      <c r="AI645" s="341"/>
      <c r="AJ645" s="341"/>
      <c r="AK645" s="341"/>
      <c r="AL645" s="341"/>
      <c r="AM645" s="341"/>
      <c r="AN645" s="341"/>
      <c r="AO645" s="341"/>
      <c r="AP645" s="341"/>
      <c r="AQ645" s="341"/>
      <c r="AR645" s="341"/>
      <c r="AS645" s="341"/>
      <c r="AT645" s="341"/>
      <c r="AU645" s="341"/>
      <c r="AV645" s="341"/>
      <c r="AW645" s="341"/>
      <c r="AX645" s="341"/>
      <c r="AY645" s="341"/>
      <c r="AZ645" s="341"/>
      <c r="BA645" s="344"/>
      <c r="BB645" s="395"/>
      <c r="BC645" s="344"/>
      <c r="BD645" s="344"/>
      <c r="BE645" s="344"/>
      <c r="BF645" s="344"/>
      <c r="BG645" s="344"/>
      <c r="BH645" s="344"/>
      <c r="BI645" s="344"/>
      <c r="BJ645" s="344"/>
      <c r="BK645" s="344"/>
      <c r="BL645" s="344"/>
      <c r="BM645" s="344"/>
      <c r="BN645" s="344"/>
      <c r="BO645" s="344"/>
      <c r="BP645" s="344"/>
      <c r="BQ645" s="344"/>
      <c r="BR645" s="344"/>
      <c r="BS645" s="344"/>
      <c r="BT645" s="344"/>
      <c r="BU645" s="344"/>
      <c r="BV645" s="344"/>
      <c r="BW645" s="344"/>
      <c r="BX645" s="344"/>
      <c r="BY645" s="344"/>
      <c r="BZ645" s="344"/>
      <c r="CA645" s="344"/>
      <c r="CB645" s="344"/>
      <c r="CC645" s="344"/>
      <c r="CD645" s="344"/>
      <c r="CE645" s="344"/>
      <c r="CF645" s="344"/>
      <c r="CG645" s="344"/>
      <c r="CH645" s="344"/>
      <c r="CI645" s="344"/>
      <c r="CJ645" s="344"/>
      <c r="CK645" s="344"/>
      <c r="CL645" s="344"/>
      <c r="CM645" s="344"/>
      <c r="CN645" s="344"/>
      <c r="CO645" s="344"/>
      <c r="CP645" s="344"/>
      <c r="CQ645" s="344"/>
      <c r="CR645" s="344"/>
      <c r="CS645" s="344"/>
      <c r="CT645" s="344"/>
      <c r="CU645" s="344"/>
      <c r="CV645" s="344"/>
      <c r="CW645" s="344"/>
      <c r="CX645" s="344"/>
      <c r="CY645" s="344"/>
      <c r="CZ645" s="344"/>
    </row>
    <row r="646" s="348" customFormat="true" ht="25.15" customHeight="true" x14ac:dyDescent="0.2">
      <c r="C646" s="1028"/>
      <c r="D646" s="1020"/>
      <c r="E646" s="561"/>
      <c r="F646" s="561"/>
      <c r="G646" s="561"/>
      <c r="H646" s="1028"/>
      <c r="I646" s="1020"/>
      <c r="J646" s="561"/>
      <c r="K646" s="561"/>
      <c r="L646" s="561"/>
      <c r="M646" s="1028"/>
      <c r="N646" s="1020"/>
      <c r="O646" s="561"/>
      <c r="P646" s="561"/>
      <c r="Q646" s="561"/>
      <c r="Z646" s="341"/>
      <c r="AA646" s="341"/>
      <c r="AB646" s="341"/>
      <c r="AC646" s="341"/>
      <c r="AD646" s="341"/>
      <c r="AE646" s="341"/>
      <c r="AF646" s="341"/>
      <c r="AG646" s="341"/>
      <c r="AH646" s="341"/>
      <c r="AI646" s="341"/>
      <c r="AJ646" s="341"/>
      <c r="AK646" s="341"/>
      <c r="AL646" s="341"/>
      <c r="AM646" s="341"/>
      <c r="AN646" s="341"/>
      <c r="AO646" s="341"/>
      <c r="AP646" s="341"/>
      <c r="AQ646" s="341"/>
      <c r="AR646" s="341"/>
      <c r="AS646" s="341"/>
      <c r="AT646" s="341"/>
      <c r="AU646" s="341"/>
      <c r="AV646" s="341"/>
      <c r="AW646" s="341"/>
      <c r="AX646" s="341"/>
      <c r="AY646" s="341"/>
      <c r="AZ646" s="341"/>
      <c r="BA646" s="344"/>
      <c r="BB646" s="395"/>
      <c r="BC646" s="344"/>
      <c r="BD646" s="344"/>
      <c r="BE646" s="344"/>
      <c r="BF646" s="344"/>
      <c r="BG646" s="344"/>
      <c r="BH646" s="344"/>
      <c r="BI646" s="344"/>
      <c r="BJ646" s="344"/>
      <c r="BK646" s="344"/>
      <c r="BL646" s="344"/>
      <c r="BM646" s="344"/>
      <c r="BN646" s="344"/>
      <c r="BO646" s="344"/>
      <c r="BP646" s="344"/>
      <c r="BQ646" s="344"/>
      <c r="BR646" s="344"/>
      <c r="BS646" s="344"/>
      <c r="BT646" s="344"/>
      <c r="BU646" s="344"/>
      <c r="BV646" s="344"/>
      <c r="BW646" s="344"/>
      <c r="BX646" s="344"/>
      <c r="BY646" s="344"/>
      <c r="BZ646" s="344"/>
      <c r="CA646" s="344"/>
      <c r="CB646" s="344"/>
      <c r="CC646" s="344"/>
      <c r="CD646" s="344"/>
      <c r="CE646" s="344"/>
      <c r="CF646" s="344"/>
      <c r="CG646" s="344"/>
      <c r="CH646" s="344"/>
      <c r="CI646" s="344"/>
      <c r="CJ646" s="344"/>
      <c r="CK646" s="344"/>
      <c r="CL646" s="344"/>
      <c r="CM646" s="344"/>
      <c r="CN646" s="344"/>
      <c r="CO646" s="344"/>
      <c r="CP646" s="344"/>
      <c r="CQ646" s="344"/>
      <c r="CR646" s="344"/>
      <c r="CS646" s="344"/>
      <c r="CT646" s="344"/>
      <c r="CU646" s="344"/>
      <c r="CV646" s="344"/>
      <c r="CW646" s="344"/>
      <c r="CX646" s="344"/>
      <c r="CY646" s="344"/>
      <c r="CZ646" s="344"/>
    </row>
    <row r="647" s="348" customFormat="true" ht="25.15" customHeight="true" x14ac:dyDescent="0.2">
      <c r="C647" s="1028"/>
      <c r="D647" s="1020"/>
      <c r="E647" s="561"/>
      <c r="F647" s="561"/>
      <c r="G647" s="561"/>
      <c r="H647" s="1028"/>
      <c r="I647" s="1020"/>
      <c r="J647" s="561"/>
      <c r="K647" s="561"/>
      <c r="L647" s="561"/>
      <c r="M647" s="1028"/>
      <c r="N647" s="1020"/>
      <c r="O647" s="561"/>
      <c r="P647" s="561"/>
      <c r="Q647" s="561"/>
      <c r="Z647" s="341"/>
      <c r="AA647" s="341"/>
      <c r="AB647" s="341"/>
      <c r="AC647" s="341"/>
      <c r="AD647" s="341"/>
      <c r="AE647" s="341"/>
      <c r="AF647" s="341"/>
      <c r="AG647" s="341"/>
      <c r="AH647" s="341"/>
      <c r="AI647" s="341"/>
      <c r="AJ647" s="341"/>
      <c r="AK647" s="341"/>
      <c r="AL647" s="341"/>
      <c r="AM647" s="341"/>
      <c r="AN647" s="341"/>
      <c r="AO647" s="341"/>
      <c r="AP647" s="341"/>
      <c r="AQ647" s="341"/>
      <c r="AR647" s="341"/>
      <c r="AS647" s="341"/>
      <c r="AT647" s="341"/>
      <c r="AU647" s="341"/>
      <c r="AV647" s="341"/>
      <c r="AW647" s="341"/>
      <c r="AX647" s="341"/>
      <c r="AY647" s="341"/>
      <c r="AZ647" s="341"/>
      <c r="BA647" s="344"/>
      <c r="BB647" s="395"/>
      <c r="BC647" s="344"/>
      <c r="BD647" s="344"/>
      <c r="BE647" s="344"/>
      <c r="BF647" s="344"/>
      <c r="BG647" s="344"/>
      <c r="BH647" s="344"/>
      <c r="BI647" s="344"/>
      <c r="BJ647" s="344"/>
      <c r="BK647" s="344"/>
      <c r="BL647" s="344"/>
      <c r="BM647" s="344"/>
      <c r="BN647" s="344"/>
      <c r="BO647" s="344"/>
      <c r="BP647" s="344"/>
      <c r="BQ647" s="344"/>
      <c r="BR647" s="344"/>
      <c r="BS647" s="344"/>
      <c r="BT647" s="344"/>
      <c r="BU647" s="344"/>
      <c r="BV647" s="344"/>
      <c r="BW647" s="344"/>
      <c r="BX647" s="344"/>
      <c r="BY647" s="344"/>
      <c r="BZ647" s="344"/>
      <c r="CA647" s="344"/>
      <c r="CB647" s="344"/>
      <c r="CC647" s="344"/>
      <c r="CD647" s="344"/>
      <c r="CE647" s="344"/>
      <c r="CF647" s="344"/>
      <c r="CG647" s="344"/>
      <c r="CH647" s="344"/>
      <c r="CI647" s="344"/>
      <c r="CJ647" s="344"/>
      <c r="CK647" s="344"/>
      <c r="CL647" s="344"/>
      <c r="CM647" s="344"/>
      <c r="CN647" s="344"/>
      <c r="CO647" s="344"/>
      <c r="CP647" s="344"/>
      <c r="CQ647" s="344"/>
      <c r="CR647" s="344"/>
      <c r="CS647" s="344"/>
      <c r="CT647" s="344"/>
      <c r="CU647" s="344"/>
      <c r="CV647" s="344"/>
      <c r="CW647" s="344"/>
      <c r="CX647" s="344"/>
      <c r="CY647" s="344"/>
      <c r="CZ647" s="344"/>
    </row>
    <row r="648" s="348" customFormat="true" ht="25.15" customHeight="true" x14ac:dyDescent="0.2">
      <c r="C648" s="1028"/>
      <c r="D648" s="1020"/>
      <c r="E648" s="561"/>
      <c r="F648" s="561"/>
      <c r="G648" s="561"/>
      <c r="H648" s="1028"/>
      <c r="I648" s="1020"/>
      <c r="J648" s="561"/>
      <c r="K648" s="561"/>
      <c r="L648" s="561"/>
      <c r="M648" s="1028"/>
      <c r="N648" s="1020"/>
      <c r="O648" s="561"/>
      <c r="P648" s="561"/>
      <c r="Q648" s="561"/>
      <c r="Z648" s="341"/>
      <c r="AA648" s="341"/>
      <c r="AB648" s="341"/>
      <c r="AC648" s="341"/>
      <c r="AD648" s="341"/>
      <c r="AE648" s="341"/>
      <c r="AF648" s="341"/>
      <c r="AG648" s="341"/>
      <c r="AH648" s="341"/>
      <c r="AI648" s="341"/>
      <c r="AJ648" s="341"/>
      <c r="AK648" s="341"/>
      <c r="AL648" s="341"/>
      <c r="AM648" s="341"/>
      <c r="AN648" s="341"/>
      <c r="AO648" s="341"/>
      <c r="AP648" s="341"/>
      <c r="AQ648" s="341"/>
      <c r="AR648" s="341"/>
      <c r="AS648" s="341"/>
      <c r="AT648" s="341"/>
      <c r="AU648" s="341"/>
      <c r="AV648" s="341"/>
      <c r="AW648" s="341"/>
      <c r="AX648" s="341"/>
      <c r="AY648" s="341"/>
      <c r="AZ648" s="341"/>
      <c r="BA648" s="344"/>
      <c r="BB648" s="395"/>
      <c r="BC648" s="344"/>
      <c r="BD648" s="344"/>
      <c r="BE648" s="344"/>
      <c r="BF648" s="344"/>
      <c r="BG648" s="344"/>
      <c r="BH648" s="344"/>
      <c r="BI648" s="344"/>
      <c r="BJ648" s="344"/>
      <c r="BK648" s="344"/>
      <c r="BL648" s="344"/>
      <c r="BM648" s="344"/>
      <c r="BN648" s="344"/>
      <c r="BO648" s="344"/>
      <c r="BP648" s="344"/>
      <c r="BQ648" s="344"/>
      <c r="BR648" s="344"/>
      <c r="BS648" s="344"/>
      <c r="BT648" s="344"/>
      <c r="BU648" s="344"/>
      <c r="BV648" s="344"/>
      <c r="BW648" s="344"/>
      <c r="BX648" s="344"/>
      <c r="BY648" s="344"/>
      <c r="BZ648" s="344"/>
      <c r="CA648" s="344"/>
      <c r="CB648" s="344"/>
      <c r="CC648" s="344"/>
      <c r="CD648" s="344"/>
      <c r="CE648" s="344"/>
      <c r="CF648" s="344"/>
      <c r="CG648" s="344"/>
      <c r="CH648" s="344"/>
      <c r="CI648" s="344"/>
      <c r="CJ648" s="344"/>
      <c r="CK648" s="344"/>
      <c r="CL648" s="344"/>
      <c r="CM648" s="344"/>
      <c r="CN648" s="344"/>
      <c r="CO648" s="344"/>
      <c r="CP648" s="344"/>
      <c r="CQ648" s="344"/>
      <c r="CR648" s="344"/>
      <c r="CS648" s="344"/>
      <c r="CT648" s="344"/>
      <c r="CU648" s="344"/>
      <c r="CV648" s="344"/>
      <c r="CW648" s="344"/>
      <c r="CX648" s="344"/>
      <c r="CY648" s="344"/>
      <c r="CZ648" s="344"/>
    </row>
    <row r="649" s="348" customFormat="true" ht="25.15" customHeight="true" x14ac:dyDescent="0.2">
      <c r="C649" s="1028"/>
      <c r="D649" s="1020"/>
      <c r="E649" s="561"/>
      <c r="F649" s="561"/>
      <c r="G649" s="561"/>
      <c r="H649" s="1028"/>
      <c r="I649" s="1020"/>
      <c r="J649" s="561"/>
      <c r="K649" s="561"/>
      <c r="L649" s="561"/>
      <c r="M649" s="1028"/>
      <c r="N649" s="1020"/>
      <c r="O649" s="561"/>
      <c r="P649" s="561"/>
      <c r="Q649" s="561"/>
      <c r="Z649" s="341"/>
      <c r="AA649" s="341"/>
      <c r="AB649" s="341"/>
      <c r="AC649" s="341"/>
      <c r="AD649" s="341"/>
      <c r="AE649" s="341"/>
      <c r="AF649" s="341"/>
      <c r="AG649" s="341"/>
      <c r="AH649" s="341"/>
      <c r="AI649" s="341"/>
      <c r="AJ649" s="341"/>
      <c r="AK649" s="341"/>
      <c r="AL649" s="341"/>
      <c r="AM649" s="341"/>
      <c r="AN649" s="341"/>
      <c r="AO649" s="341"/>
      <c r="AP649" s="341"/>
      <c r="AQ649" s="341"/>
      <c r="AR649" s="341"/>
      <c r="AS649" s="341"/>
      <c r="AT649" s="341"/>
      <c r="AU649" s="341"/>
      <c r="AV649" s="341"/>
      <c r="AW649" s="341"/>
      <c r="AX649" s="341"/>
      <c r="AY649" s="341"/>
      <c r="AZ649" s="341"/>
      <c r="BA649" s="344"/>
      <c r="BB649" s="395"/>
      <c r="BC649" s="344"/>
      <c r="BD649" s="344"/>
      <c r="BE649" s="344"/>
      <c r="BF649" s="344"/>
      <c r="BG649" s="344"/>
      <c r="BH649" s="344"/>
      <c r="BI649" s="344"/>
      <c r="BJ649" s="344"/>
      <c r="BK649" s="344"/>
      <c r="BL649" s="344"/>
      <c r="BM649" s="344"/>
      <c r="BN649" s="344"/>
      <c r="BO649" s="344"/>
      <c r="BP649" s="344"/>
      <c r="BQ649" s="344"/>
      <c r="BR649" s="344"/>
      <c r="BS649" s="344"/>
      <c r="BT649" s="344"/>
      <c r="BU649" s="344"/>
      <c r="BV649" s="344"/>
      <c r="BW649" s="344"/>
      <c r="BX649" s="344"/>
      <c r="BY649" s="344"/>
      <c r="BZ649" s="344"/>
      <c r="CA649" s="344"/>
      <c r="CB649" s="344"/>
      <c r="CC649" s="344"/>
      <c r="CD649" s="344"/>
      <c r="CE649" s="344"/>
      <c r="CF649" s="344"/>
      <c r="CG649" s="344"/>
      <c r="CH649" s="344"/>
      <c r="CI649" s="344"/>
      <c r="CJ649" s="344"/>
      <c r="CK649" s="344"/>
      <c r="CL649" s="344"/>
      <c r="CM649" s="344"/>
      <c r="CN649" s="344"/>
      <c r="CO649" s="344"/>
      <c r="CP649" s="344"/>
      <c r="CQ649" s="344"/>
      <c r="CR649" s="344"/>
      <c r="CS649" s="344"/>
      <c r="CT649" s="344"/>
      <c r="CU649" s="344"/>
      <c r="CV649" s="344"/>
      <c r="CW649" s="344"/>
      <c r="CX649" s="344"/>
      <c r="CY649" s="344"/>
      <c r="CZ649" s="344"/>
    </row>
    <row r="650" s="348" customFormat="true" ht="25.15" customHeight="true" x14ac:dyDescent="0.2">
      <c r="C650" s="1028"/>
      <c r="D650" s="1020"/>
      <c r="E650" s="561"/>
      <c r="F650" s="561"/>
      <c r="G650" s="561"/>
      <c r="H650" s="1028"/>
      <c r="I650" s="1020"/>
      <c r="J650" s="561"/>
      <c r="K650" s="561"/>
      <c r="L650" s="561"/>
      <c r="M650" s="1028"/>
      <c r="N650" s="1020"/>
      <c r="O650" s="561"/>
      <c r="P650" s="561"/>
      <c r="Q650" s="561"/>
      <c r="Z650" s="341"/>
      <c r="AA650" s="341"/>
      <c r="AB650" s="341"/>
      <c r="AC650" s="341"/>
      <c r="AD650" s="341"/>
      <c r="AE650" s="341"/>
      <c r="AF650" s="341"/>
      <c r="AG650" s="341"/>
      <c r="AH650" s="341"/>
      <c r="AI650" s="341"/>
      <c r="AJ650" s="341"/>
      <c r="AK650" s="341"/>
      <c r="AL650" s="341"/>
      <c r="AM650" s="341"/>
      <c r="AN650" s="341"/>
      <c r="AO650" s="341"/>
      <c r="AP650" s="341"/>
      <c r="AQ650" s="341"/>
      <c r="AR650" s="341"/>
      <c r="AS650" s="341"/>
      <c r="AT650" s="341"/>
      <c r="AU650" s="341"/>
      <c r="AV650" s="341"/>
      <c r="AW650" s="341"/>
      <c r="AX650" s="341"/>
      <c r="AY650" s="341"/>
      <c r="AZ650" s="341"/>
      <c r="BA650" s="344"/>
      <c r="BB650" s="395"/>
      <c r="BC650" s="344"/>
      <c r="BD650" s="344"/>
      <c r="BE650" s="344"/>
      <c r="BF650" s="344"/>
      <c r="BG650" s="344"/>
      <c r="BH650" s="344"/>
      <c r="BI650" s="344"/>
      <c r="BJ650" s="344"/>
      <c r="BK650" s="344"/>
      <c r="BL650" s="344"/>
      <c r="BM650" s="344"/>
      <c r="BN650" s="344"/>
      <c r="BO650" s="344"/>
      <c r="BP650" s="344"/>
      <c r="BQ650" s="344"/>
      <c r="BR650" s="344"/>
      <c r="BS650" s="344"/>
      <c r="BT650" s="344"/>
      <c r="BU650" s="344"/>
      <c r="BV650" s="344"/>
      <c r="BW650" s="344"/>
      <c r="BX650" s="344"/>
      <c r="BY650" s="344"/>
      <c r="BZ650" s="344"/>
      <c r="CA650" s="344"/>
      <c r="CB650" s="344"/>
      <c r="CC650" s="344"/>
      <c r="CD650" s="344"/>
      <c r="CE650" s="344"/>
      <c r="CF650" s="344"/>
      <c r="CG650" s="344"/>
      <c r="CH650" s="344"/>
      <c r="CI650" s="344"/>
      <c r="CJ650" s="344"/>
      <c r="CK650" s="344"/>
      <c r="CL650" s="344"/>
      <c r="CM650" s="344"/>
      <c r="CN650" s="344"/>
      <c r="CO650" s="344"/>
      <c r="CP650" s="344"/>
      <c r="CQ650" s="344"/>
      <c r="CR650" s="344"/>
      <c r="CS650" s="344"/>
      <c r="CT650" s="344"/>
      <c r="CU650" s="344"/>
      <c r="CV650" s="344"/>
      <c r="CW650" s="344"/>
      <c r="CX650" s="344"/>
      <c r="CY650" s="344"/>
      <c r="CZ650" s="344"/>
    </row>
    <row r="651" s="348" customFormat="true" ht="25.15" customHeight="true" x14ac:dyDescent="0.2">
      <c r="C651" s="1028"/>
      <c r="D651" s="1020"/>
      <c r="E651" s="561"/>
      <c r="F651" s="561"/>
      <c r="G651" s="561"/>
      <c r="H651" s="1028"/>
      <c r="I651" s="1020"/>
      <c r="J651" s="561"/>
      <c r="K651" s="561"/>
      <c r="L651" s="561"/>
      <c r="M651" s="1028"/>
      <c r="N651" s="1020"/>
      <c r="O651" s="561"/>
      <c r="P651" s="561"/>
      <c r="Q651" s="561"/>
      <c r="Z651" s="341"/>
      <c r="AA651" s="341"/>
      <c r="AB651" s="341"/>
      <c r="AC651" s="341"/>
      <c r="AD651" s="341"/>
      <c r="AE651" s="341"/>
      <c r="AF651" s="341"/>
      <c r="AG651" s="341"/>
      <c r="AH651" s="341"/>
      <c r="AI651" s="341"/>
      <c r="AJ651" s="341"/>
      <c r="AK651" s="341"/>
      <c r="AL651" s="341"/>
      <c r="AM651" s="341"/>
      <c r="AN651" s="341"/>
      <c r="AO651" s="341"/>
      <c r="AP651" s="341"/>
      <c r="AQ651" s="341"/>
      <c r="AR651" s="341"/>
      <c r="AS651" s="341"/>
      <c r="AT651" s="341"/>
      <c r="AU651" s="341"/>
      <c r="AV651" s="341"/>
      <c r="AW651" s="341"/>
      <c r="AX651" s="341"/>
      <c r="AY651" s="341"/>
      <c r="AZ651" s="341"/>
      <c r="BA651" s="344"/>
      <c r="BB651" s="395"/>
      <c r="BC651" s="344"/>
      <c r="BD651" s="344"/>
      <c r="BE651" s="344"/>
      <c r="BF651" s="344"/>
      <c r="BG651" s="344"/>
      <c r="BH651" s="344"/>
      <c r="BI651" s="344"/>
      <c r="BJ651" s="344"/>
      <c r="BK651" s="344"/>
      <c r="BL651" s="344"/>
      <c r="BM651" s="344"/>
      <c r="BN651" s="344"/>
      <c r="BO651" s="344"/>
      <c r="BP651" s="344"/>
      <c r="BQ651" s="344"/>
      <c r="BR651" s="344"/>
      <c r="BS651" s="344"/>
      <c r="BT651" s="344"/>
      <c r="BU651" s="344"/>
      <c r="BV651" s="344"/>
      <c r="BW651" s="344"/>
      <c r="BX651" s="344"/>
      <c r="BY651" s="344"/>
      <c r="BZ651" s="344"/>
      <c r="CA651" s="344"/>
      <c r="CB651" s="344"/>
      <c r="CC651" s="344"/>
      <c r="CD651" s="344"/>
      <c r="CE651" s="344"/>
      <c r="CF651" s="344"/>
      <c r="CG651" s="344"/>
      <c r="CH651" s="344"/>
      <c r="CI651" s="344"/>
      <c r="CJ651" s="344"/>
      <c r="CK651" s="344"/>
      <c r="CL651" s="344"/>
      <c r="CM651" s="344"/>
      <c r="CN651" s="344"/>
      <c r="CO651" s="344"/>
      <c r="CP651" s="344"/>
      <c r="CQ651" s="344"/>
      <c r="CR651" s="344"/>
      <c r="CS651" s="344"/>
      <c r="CT651" s="344"/>
      <c r="CU651" s="344"/>
      <c r="CV651" s="344"/>
      <c r="CW651" s="344"/>
      <c r="CX651" s="344"/>
      <c r="CY651" s="344"/>
      <c r="CZ651" s="344"/>
    </row>
    <row r="652" s="348" customFormat="true" ht="25.15" customHeight="true" x14ac:dyDescent="0.2">
      <c r="C652" s="1028"/>
      <c r="D652" s="1020"/>
      <c r="E652" s="561"/>
      <c r="F652" s="561"/>
      <c r="G652" s="561"/>
      <c r="H652" s="1028"/>
      <c r="I652" s="1020"/>
      <c r="J652" s="561"/>
      <c r="K652" s="561"/>
      <c r="L652" s="561"/>
      <c r="M652" s="1028"/>
      <c r="N652" s="1020"/>
      <c r="O652" s="561"/>
      <c r="P652" s="561"/>
      <c r="Q652" s="561"/>
      <c r="Z652" s="341"/>
      <c r="AA652" s="341"/>
      <c r="AB652" s="341"/>
      <c r="AC652" s="341"/>
      <c r="AD652" s="341"/>
      <c r="AE652" s="341"/>
      <c r="AF652" s="341"/>
      <c r="AG652" s="341"/>
      <c r="AH652" s="341"/>
      <c r="AI652" s="341"/>
      <c r="AJ652" s="341"/>
      <c r="AK652" s="341"/>
      <c r="AL652" s="341"/>
      <c r="AM652" s="341"/>
      <c r="AN652" s="341"/>
      <c r="AO652" s="341"/>
      <c r="AP652" s="341"/>
      <c r="AQ652" s="341"/>
      <c r="AR652" s="341"/>
      <c r="AS652" s="341"/>
      <c r="AT652" s="341"/>
      <c r="AU652" s="341"/>
      <c r="AV652" s="341"/>
      <c r="AW652" s="341"/>
      <c r="AX652" s="341"/>
      <c r="AY652" s="341"/>
      <c r="AZ652" s="341"/>
      <c r="BA652" s="344"/>
      <c r="BB652" s="395"/>
      <c r="BC652" s="344"/>
      <c r="BD652" s="344"/>
      <c r="BE652" s="344"/>
      <c r="BF652" s="344"/>
      <c r="BG652" s="344"/>
      <c r="BH652" s="344"/>
      <c r="BI652" s="344"/>
      <c r="BJ652" s="344"/>
      <c r="BK652" s="344"/>
      <c r="BL652" s="344"/>
      <c r="BM652" s="344"/>
      <c r="BN652" s="344"/>
      <c r="BO652" s="344"/>
      <c r="BP652" s="344"/>
      <c r="BQ652" s="344"/>
      <c r="BR652" s="344"/>
      <c r="BS652" s="344"/>
      <c r="BT652" s="344"/>
      <c r="BU652" s="344"/>
      <c r="BV652" s="344"/>
      <c r="BW652" s="344"/>
      <c r="BX652" s="344"/>
      <c r="BY652" s="344"/>
      <c r="BZ652" s="344"/>
      <c r="CA652" s="344"/>
      <c r="CB652" s="344"/>
      <c r="CC652" s="344"/>
      <c r="CD652" s="344"/>
      <c r="CE652" s="344"/>
      <c r="CF652" s="344"/>
      <c r="CG652" s="344"/>
      <c r="CH652" s="344"/>
      <c r="CI652" s="344"/>
      <c r="CJ652" s="344"/>
      <c r="CK652" s="344"/>
      <c r="CL652" s="344"/>
      <c r="CM652" s="344"/>
      <c r="CN652" s="344"/>
      <c r="CO652" s="344"/>
      <c r="CP652" s="344"/>
      <c r="CQ652" s="344"/>
      <c r="CR652" s="344"/>
      <c r="CS652" s="344"/>
      <c r="CT652" s="344"/>
      <c r="CU652" s="344"/>
      <c r="CV652" s="344"/>
      <c r="CW652" s="344"/>
      <c r="CX652" s="344"/>
      <c r="CY652" s="344"/>
      <c r="CZ652" s="344"/>
    </row>
    <row r="653" s="348" customFormat="true" ht="25.15" customHeight="true" x14ac:dyDescent="0.2">
      <c r="C653" s="1028"/>
      <c r="D653" s="1020"/>
      <c r="E653" s="561"/>
      <c r="F653" s="561"/>
      <c r="G653" s="561"/>
      <c r="H653" s="1028"/>
      <c r="I653" s="1020"/>
      <c r="J653" s="561"/>
      <c r="K653" s="561"/>
      <c r="L653" s="561"/>
      <c r="M653" s="1028"/>
      <c r="N653" s="1020"/>
      <c r="O653" s="561"/>
      <c r="P653" s="561"/>
      <c r="Q653" s="561"/>
      <c r="Z653" s="341"/>
      <c r="AA653" s="341"/>
      <c r="AB653" s="341"/>
      <c r="AC653" s="341"/>
      <c r="AD653" s="341"/>
      <c r="AE653" s="341"/>
      <c r="AF653" s="341"/>
      <c r="AG653" s="341"/>
      <c r="AH653" s="341"/>
      <c r="AI653" s="341"/>
      <c r="AJ653" s="341"/>
      <c r="AK653" s="341"/>
      <c r="AL653" s="341"/>
      <c r="AM653" s="341"/>
      <c r="AN653" s="341"/>
      <c r="AO653" s="341"/>
      <c r="AP653" s="341"/>
      <c r="AQ653" s="341"/>
      <c r="AR653" s="341"/>
      <c r="AS653" s="341"/>
      <c r="AT653" s="341"/>
      <c r="AU653" s="341"/>
      <c r="AV653" s="341"/>
      <c r="AW653" s="341"/>
      <c r="AX653" s="341"/>
      <c r="AY653" s="341"/>
      <c r="AZ653" s="341"/>
      <c r="BA653" s="344"/>
      <c r="BB653" s="395"/>
      <c r="BC653" s="344"/>
      <c r="BD653" s="344"/>
      <c r="BE653" s="344"/>
      <c r="BF653" s="344"/>
      <c r="BG653" s="344"/>
      <c r="BH653" s="344"/>
      <c r="BI653" s="344"/>
      <c r="BJ653" s="344"/>
      <c r="BK653" s="344"/>
      <c r="BL653" s="344"/>
      <c r="BM653" s="344"/>
      <c r="BN653" s="344"/>
      <c r="BO653" s="344"/>
      <c r="BP653" s="344"/>
      <c r="BQ653" s="344"/>
      <c r="BR653" s="344"/>
      <c r="BS653" s="344"/>
      <c r="BT653" s="344"/>
      <c r="BU653" s="344"/>
      <c r="BV653" s="344"/>
      <c r="BW653" s="344"/>
      <c r="BX653" s="344"/>
      <c r="BY653" s="344"/>
      <c r="BZ653" s="344"/>
      <c r="CA653" s="344"/>
      <c r="CB653" s="344"/>
      <c r="CC653" s="344"/>
      <c r="CD653" s="344"/>
      <c r="CE653" s="344"/>
      <c r="CF653" s="344"/>
      <c r="CG653" s="344"/>
      <c r="CH653" s="344"/>
      <c r="CI653" s="344"/>
      <c r="CJ653" s="344"/>
      <c r="CK653" s="344"/>
      <c r="CL653" s="344"/>
      <c r="CM653" s="344"/>
      <c r="CN653" s="344"/>
      <c r="CO653" s="344"/>
      <c r="CP653" s="344"/>
      <c r="CQ653" s="344"/>
      <c r="CR653" s="344"/>
      <c r="CS653" s="344"/>
      <c r="CT653" s="344"/>
      <c r="CU653" s="344"/>
      <c r="CV653" s="344"/>
      <c r="CW653" s="344"/>
      <c r="CX653" s="344"/>
      <c r="CY653" s="344"/>
      <c r="CZ653" s="344"/>
    </row>
    <row r="654" s="348" customFormat="true" ht="25.15" customHeight="true" x14ac:dyDescent="0.2">
      <c r="C654" s="1028"/>
      <c r="D654" s="1020"/>
      <c r="E654" s="561"/>
      <c r="F654" s="561"/>
      <c r="G654" s="561"/>
      <c r="H654" s="1028"/>
      <c r="I654" s="1020"/>
      <c r="J654" s="561"/>
      <c r="K654" s="561"/>
      <c r="L654" s="561"/>
      <c r="M654" s="1028"/>
      <c r="N654" s="1020"/>
      <c r="O654" s="561"/>
      <c r="P654" s="561"/>
      <c r="Q654" s="561"/>
      <c r="Z654" s="341"/>
      <c r="AA654" s="341"/>
      <c r="AB654" s="341"/>
      <c r="AC654" s="341"/>
      <c r="AD654" s="341"/>
      <c r="AE654" s="341"/>
      <c r="AF654" s="341"/>
      <c r="AG654" s="341"/>
      <c r="AH654" s="341"/>
      <c r="AI654" s="341"/>
      <c r="AJ654" s="341"/>
      <c r="AK654" s="341"/>
      <c r="AL654" s="341"/>
      <c r="AM654" s="341"/>
      <c r="AN654" s="341"/>
      <c r="AO654" s="341"/>
      <c r="AP654" s="341"/>
      <c r="AQ654" s="341"/>
      <c r="AR654" s="341"/>
      <c r="AS654" s="341"/>
      <c r="AT654" s="341"/>
      <c r="AU654" s="341"/>
      <c r="AV654" s="341"/>
      <c r="AW654" s="341"/>
      <c r="AX654" s="341"/>
      <c r="AY654" s="341"/>
      <c r="AZ654" s="341"/>
      <c r="BA654" s="344"/>
      <c r="BB654" s="395"/>
      <c r="BC654" s="344"/>
      <c r="BD654" s="344"/>
      <c r="BE654" s="344"/>
      <c r="BF654" s="344"/>
      <c r="BG654" s="344"/>
      <c r="BH654" s="344"/>
      <c r="BI654" s="344"/>
      <c r="BJ654" s="344"/>
      <c r="BK654" s="344"/>
      <c r="BL654" s="344"/>
      <c r="BM654" s="344"/>
      <c r="BN654" s="344"/>
      <c r="BO654" s="344"/>
      <c r="BP654" s="344"/>
      <c r="BQ654" s="344"/>
      <c r="BR654" s="344"/>
      <c r="BS654" s="344"/>
      <c r="BT654" s="344"/>
      <c r="BU654" s="344"/>
      <c r="BV654" s="344"/>
      <c r="BW654" s="344"/>
      <c r="BX654" s="344"/>
      <c r="BY654" s="344"/>
      <c r="BZ654" s="344"/>
      <c r="CA654" s="344"/>
      <c r="CB654" s="344"/>
      <c r="CC654" s="344"/>
      <c r="CD654" s="344"/>
      <c r="CE654" s="344"/>
      <c r="CF654" s="344"/>
      <c r="CG654" s="344"/>
      <c r="CH654" s="344"/>
      <c r="CI654" s="344"/>
      <c r="CJ654" s="344"/>
      <c r="CK654" s="344"/>
      <c r="CL654" s="344"/>
      <c r="CM654" s="344"/>
      <c r="CN654" s="344"/>
      <c r="CO654" s="344"/>
      <c r="CP654" s="344"/>
      <c r="CQ654" s="344"/>
      <c r="CR654" s="344"/>
      <c r="CS654" s="344"/>
      <c r="CT654" s="344"/>
      <c r="CU654" s="344"/>
      <c r="CV654" s="344"/>
      <c r="CW654" s="344"/>
      <c r="CX654" s="344"/>
      <c r="CY654" s="344"/>
      <c r="CZ654" s="344"/>
    </row>
    <row r="655" s="348" customFormat="true" ht="25.15" customHeight="true" x14ac:dyDescent="0.2">
      <c r="C655" s="1028"/>
      <c r="D655" s="1020"/>
      <c r="E655" s="561"/>
      <c r="F655" s="561"/>
      <c r="G655" s="561"/>
      <c r="H655" s="1028"/>
      <c r="I655" s="1020"/>
      <c r="J655" s="561"/>
      <c r="K655" s="561"/>
      <c r="L655" s="561"/>
      <c r="M655" s="1028"/>
      <c r="N655" s="1020"/>
      <c r="O655" s="561"/>
      <c r="P655" s="561"/>
      <c r="Q655" s="561"/>
      <c r="Z655" s="341"/>
      <c r="AA655" s="341"/>
      <c r="AB655" s="341"/>
      <c r="AC655" s="341"/>
      <c r="AD655" s="341"/>
      <c r="AE655" s="341"/>
      <c r="AF655" s="341"/>
      <c r="AG655" s="341"/>
      <c r="AH655" s="341"/>
      <c r="AI655" s="341"/>
      <c r="AJ655" s="341"/>
      <c r="AK655" s="341"/>
      <c r="AL655" s="341"/>
      <c r="AM655" s="341"/>
      <c r="AN655" s="341"/>
      <c r="AO655" s="341"/>
      <c r="AP655" s="341"/>
      <c r="AQ655" s="341"/>
      <c r="AR655" s="341"/>
      <c r="AS655" s="341"/>
      <c r="AT655" s="341"/>
      <c r="AU655" s="341"/>
      <c r="AV655" s="341"/>
      <c r="AW655" s="341"/>
      <c r="AX655" s="341"/>
      <c r="AY655" s="341"/>
      <c r="AZ655" s="341"/>
      <c r="BA655" s="344"/>
      <c r="BB655" s="395"/>
      <c r="BC655" s="344"/>
      <c r="BD655" s="344"/>
      <c r="BE655" s="344"/>
      <c r="BF655" s="344"/>
      <c r="BG655" s="344"/>
      <c r="BH655" s="344"/>
      <c r="BI655" s="344"/>
      <c r="BJ655" s="344"/>
      <c r="BK655" s="344"/>
      <c r="BL655" s="344"/>
      <c r="BM655" s="344"/>
      <c r="BN655" s="344"/>
      <c r="BO655" s="344"/>
      <c r="BP655" s="344"/>
      <c r="BQ655" s="344"/>
      <c r="BR655" s="344"/>
      <c r="BS655" s="344"/>
      <c r="BT655" s="344"/>
      <c r="BU655" s="344"/>
      <c r="BV655" s="344"/>
      <c r="BW655" s="344"/>
      <c r="BX655" s="344"/>
      <c r="BY655" s="344"/>
      <c r="BZ655" s="344"/>
      <c r="CA655" s="344"/>
      <c r="CB655" s="344"/>
      <c r="CC655" s="344"/>
      <c r="CD655" s="344"/>
      <c r="CE655" s="344"/>
      <c r="CF655" s="344"/>
      <c r="CG655" s="344"/>
      <c r="CH655" s="344"/>
      <c r="CI655" s="344"/>
      <c r="CJ655" s="344"/>
      <c r="CK655" s="344"/>
      <c r="CL655" s="344"/>
      <c r="CM655" s="344"/>
      <c r="CN655" s="344"/>
      <c r="CO655" s="344"/>
      <c r="CP655" s="344"/>
      <c r="CQ655" s="344"/>
      <c r="CR655" s="344"/>
      <c r="CS655" s="344"/>
      <c r="CT655" s="344"/>
      <c r="CU655" s="344"/>
      <c r="CV655" s="344"/>
      <c r="CW655" s="344"/>
      <c r="CX655" s="344"/>
      <c r="CY655" s="344"/>
      <c r="CZ655" s="344"/>
    </row>
    <row r="656" s="348" customFormat="true" ht="25.15" customHeight="true" x14ac:dyDescent="0.2">
      <c r="C656" s="1028"/>
      <c r="D656" s="1020"/>
      <c r="E656" s="561"/>
      <c r="F656" s="561"/>
      <c r="G656" s="561"/>
      <c r="H656" s="1028"/>
      <c r="I656" s="1020"/>
      <c r="J656" s="561"/>
      <c r="K656" s="561"/>
      <c r="L656" s="561"/>
      <c r="M656" s="1028"/>
      <c r="N656" s="1020"/>
      <c r="O656" s="561"/>
      <c r="P656" s="561"/>
      <c r="Q656" s="561"/>
      <c r="Z656" s="341"/>
      <c r="AA656" s="341"/>
      <c r="AB656" s="341"/>
      <c r="AC656" s="341"/>
      <c r="AD656" s="341"/>
      <c r="AE656" s="341"/>
      <c r="AF656" s="341"/>
      <c r="AG656" s="341"/>
      <c r="AH656" s="341"/>
      <c r="AI656" s="341"/>
      <c r="AJ656" s="341"/>
      <c r="AK656" s="341"/>
      <c r="AL656" s="341"/>
      <c r="AM656" s="341"/>
      <c r="AN656" s="341"/>
      <c r="AO656" s="341"/>
      <c r="AP656" s="341"/>
      <c r="AQ656" s="341"/>
      <c r="AR656" s="341"/>
      <c r="AS656" s="341"/>
      <c r="AT656" s="341"/>
      <c r="AU656" s="341"/>
      <c r="AV656" s="341"/>
      <c r="AW656" s="341"/>
      <c r="AX656" s="341"/>
      <c r="AY656" s="341"/>
      <c r="AZ656" s="341"/>
      <c r="BA656" s="344"/>
      <c r="BB656" s="395"/>
      <c r="BC656" s="344"/>
      <c r="BD656" s="344"/>
      <c r="BE656" s="344"/>
      <c r="BF656" s="344"/>
      <c r="BG656" s="344"/>
      <c r="BH656" s="344"/>
      <c r="BI656" s="344"/>
      <c r="BJ656" s="344"/>
      <c r="BK656" s="344"/>
      <c r="BL656" s="344"/>
      <c r="BM656" s="344"/>
      <c r="BN656" s="344"/>
      <c r="BO656" s="344"/>
      <c r="BP656" s="344"/>
      <c r="BQ656" s="344"/>
      <c r="BR656" s="344"/>
      <c r="BS656" s="344"/>
      <c r="BT656" s="344"/>
      <c r="BU656" s="344"/>
      <c r="BV656" s="344"/>
      <c r="BW656" s="344"/>
      <c r="BX656" s="344"/>
      <c r="BY656" s="344"/>
      <c r="BZ656" s="344"/>
      <c r="CA656" s="344"/>
      <c r="CB656" s="344"/>
      <c r="CC656" s="344"/>
      <c r="CD656" s="344"/>
      <c r="CE656" s="344"/>
      <c r="CF656" s="344"/>
      <c r="CG656" s="344"/>
      <c r="CH656" s="344"/>
      <c r="CI656" s="344"/>
      <c r="CJ656" s="344"/>
      <c r="CK656" s="344"/>
      <c r="CL656" s="344"/>
      <c r="CM656" s="344"/>
      <c r="CN656" s="344"/>
      <c r="CO656" s="344"/>
      <c r="CP656" s="344"/>
      <c r="CQ656" s="344"/>
      <c r="CR656" s="344"/>
      <c r="CS656" s="344"/>
      <c r="CT656" s="344"/>
      <c r="CU656" s="344"/>
      <c r="CV656" s="344"/>
      <c r="CW656" s="344"/>
      <c r="CX656" s="344"/>
      <c r="CY656" s="344"/>
      <c r="CZ656" s="344"/>
    </row>
    <row r="657" s="348" customFormat="true" ht="25.15" customHeight="true" x14ac:dyDescent="0.2">
      <c r="C657" s="1028"/>
      <c r="D657" s="1020"/>
      <c r="E657" s="561"/>
      <c r="F657" s="561"/>
      <c r="G657" s="561"/>
      <c r="H657" s="1028"/>
      <c r="I657" s="1020"/>
      <c r="J657" s="561"/>
      <c r="K657" s="561"/>
      <c r="L657" s="561"/>
      <c r="M657" s="1028"/>
      <c r="N657" s="1020"/>
      <c r="O657" s="561"/>
      <c r="P657" s="561"/>
      <c r="Q657" s="561"/>
      <c r="Z657" s="341"/>
      <c r="AA657" s="341"/>
      <c r="AB657" s="341"/>
      <c r="AC657" s="341"/>
      <c r="AD657" s="341"/>
      <c r="AE657" s="341"/>
      <c r="AF657" s="341"/>
      <c r="AG657" s="341"/>
      <c r="AH657" s="341"/>
      <c r="AI657" s="341"/>
      <c r="AJ657" s="341"/>
      <c r="AK657" s="341"/>
      <c r="AL657" s="341"/>
      <c r="AM657" s="341"/>
      <c r="AN657" s="341"/>
      <c r="AO657" s="341"/>
      <c r="AP657" s="341"/>
      <c r="AQ657" s="341"/>
      <c r="AR657" s="341"/>
      <c r="AS657" s="341"/>
      <c r="AT657" s="341"/>
      <c r="AU657" s="341"/>
      <c r="AV657" s="341"/>
      <c r="AW657" s="341"/>
      <c r="AX657" s="341"/>
      <c r="AY657" s="341"/>
      <c r="AZ657" s="341"/>
      <c r="BA657" s="344"/>
      <c r="BB657" s="395"/>
      <c r="BC657" s="344"/>
      <c r="BD657" s="344"/>
      <c r="BE657" s="344"/>
      <c r="BF657" s="344"/>
      <c r="BG657" s="344"/>
      <c r="BH657" s="344"/>
      <c r="BI657" s="344"/>
      <c r="BJ657" s="344"/>
      <c r="BK657" s="344"/>
      <c r="BL657" s="344"/>
      <c r="BM657" s="344"/>
      <c r="BN657" s="344"/>
      <c r="BO657" s="344"/>
      <c r="BP657" s="344"/>
      <c r="BQ657" s="344"/>
      <c r="BR657" s="344"/>
      <c r="BS657" s="344"/>
      <c r="BT657" s="344"/>
      <c r="BU657" s="344"/>
      <c r="BV657" s="344"/>
      <c r="BW657" s="344"/>
      <c r="BX657" s="344"/>
      <c r="BY657" s="344"/>
      <c r="BZ657" s="344"/>
      <c r="CA657" s="344"/>
      <c r="CB657" s="344"/>
      <c r="CC657" s="344"/>
      <c r="CD657" s="344"/>
      <c r="CE657" s="344"/>
      <c r="CF657" s="344"/>
      <c r="CG657" s="344"/>
      <c r="CH657" s="344"/>
      <c r="CI657" s="344"/>
      <c r="CJ657" s="344"/>
      <c r="CK657" s="344"/>
      <c r="CL657" s="344"/>
      <c r="CM657" s="344"/>
      <c r="CN657" s="344"/>
      <c r="CO657" s="344"/>
      <c r="CP657" s="344"/>
      <c r="CQ657" s="344"/>
      <c r="CR657" s="344"/>
      <c r="CS657" s="344"/>
      <c r="CT657" s="344"/>
      <c r="CU657" s="344"/>
      <c r="CV657" s="344"/>
      <c r="CW657" s="344"/>
      <c r="CX657" s="344"/>
      <c r="CY657" s="344"/>
      <c r="CZ657" s="344"/>
    </row>
    <row r="658" s="348" customFormat="true" ht="25.15" customHeight="true" x14ac:dyDescent="0.2">
      <c r="C658" s="1028"/>
      <c r="D658" s="1020"/>
      <c r="E658" s="561"/>
      <c r="F658" s="561"/>
      <c r="G658" s="561"/>
      <c r="H658" s="1028"/>
      <c r="I658" s="1020"/>
      <c r="J658" s="561"/>
      <c r="K658" s="561"/>
      <c r="L658" s="561"/>
      <c r="M658" s="1028"/>
      <c r="N658" s="1020"/>
      <c r="O658" s="561"/>
      <c r="P658" s="561"/>
      <c r="Q658" s="561"/>
      <c r="Z658" s="341"/>
      <c r="AA658" s="341"/>
      <c r="AB658" s="341"/>
      <c r="AC658" s="341"/>
      <c r="AD658" s="341"/>
      <c r="AE658" s="341"/>
      <c r="AF658" s="341"/>
      <c r="AG658" s="341"/>
      <c r="AH658" s="341"/>
      <c r="AI658" s="341"/>
      <c r="AJ658" s="341"/>
      <c r="AK658" s="341"/>
      <c r="AL658" s="341"/>
      <c r="AM658" s="341"/>
      <c r="AN658" s="341"/>
      <c r="AO658" s="341"/>
      <c r="AP658" s="341"/>
      <c r="AQ658" s="341"/>
      <c r="AR658" s="341"/>
      <c r="AS658" s="341"/>
      <c r="AT658" s="341"/>
      <c r="AU658" s="341"/>
      <c r="AV658" s="341"/>
      <c r="AW658" s="341"/>
      <c r="AX658" s="341"/>
      <c r="AY658" s="341"/>
      <c r="AZ658" s="341"/>
      <c r="BA658" s="344"/>
      <c r="BB658" s="395"/>
      <c r="BC658" s="344"/>
      <c r="BD658" s="344"/>
      <c r="BE658" s="344"/>
      <c r="BF658" s="344"/>
      <c r="BG658" s="344"/>
      <c r="BH658" s="344"/>
      <c r="BI658" s="344"/>
      <c r="BJ658" s="344"/>
      <c r="BK658" s="344"/>
      <c r="BL658" s="344"/>
      <c r="BM658" s="344"/>
      <c r="BN658" s="344"/>
      <c r="BO658" s="344"/>
      <c r="BP658" s="344"/>
      <c r="BQ658" s="344"/>
      <c r="BR658" s="344"/>
      <c r="BS658" s="344"/>
      <c r="BT658" s="344"/>
      <c r="BU658" s="344"/>
      <c r="BV658" s="344"/>
      <c r="BW658" s="344"/>
      <c r="BX658" s="344"/>
      <c r="BY658" s="344"/>
      <c r="BZ658" s="344"/>
      <c r="CA658" s="344"/>
      <c r="CB658" s="344"/>
      <c r="CC658" s="344"/>
      <c r="CD658" s="344"/>
      <c r="CE658" s="344"/>
      <c r="CF658" s="344"/>
      <c r="CG658" s="344"/>
      <c r="CH658" s="344"/>
      <c r="CI658" s="344"/>
      <c r="CJ658" s="344"/>
      <c r="CK658" s="344"/>
      <c r="CL658" s="344"/>
      <c r="CM658" s="344"/>
      <c r="CN658" s="344"/>
      <c r="CO658" s="344"/>
      <c r="CP658" s="344"/>
      <c r="CQ658" s="344"/>
      <c r="CR658" s="344"/>
      <c r="CS658" s="344"/>
      <c r="CT658" s="344"/>
      <c r="CU658" s="344"/>
      <c r="CV658" s="344"/>
      <c r="CW658" s="344"/>
      <c r="CX658" s="344"/>
      <c r="CY658" s="344"/>
      <c r="CZ658" s="344"/>
    </row>
    <row r="659" s="348" customFormat="true" ht="25.15" customHeight="true" x14ac:dyDescent="0.2">
      <c r="C659" s="1028"/>
      <c r="D659" s="1020"/>
      <c r="E659" s="561"/>
      <c r="F659" s="561"/>
      <c r="G659" s="561"/>
      <c r="H659" s="1028"/>
      <c r="I659" s="1020"/>
      <c r="J659" s="561"/>
      <c r="K659" s="561"/>
      <c r="L659" s="561"/>
      <c r="M659" s="1028"/>
      <c r="N659" s="1020"/>
      <c r="O659" s="561"/>
      <c r="P659" s="561"/>
      <c r="Q659" s="561"/>
      <c r="Z659" s="341"/>
      <c r="AA659" s="341"/>
      <c r="AB659" s="341"/>
      <c r="AC659" s="341"/>
      <c r="AD659" s="341"/>
      <c r="AE659" s="341"/>
      <c r="AF659" s="341"/>
      <c r="AG659" s="341"/>
      <c r="AH659" s="341"/>
      <c r="AI659" s="341"/>
      <c r="AJ659" s="341"/>
      <c r="AK659" s="341"/>
      <c r="AL659" s="341"/>
      <c r="AM659" s="341"/>
      <c r="AN659" s="341"/>
      <c r="AO659" s="341"/>
      <c r="AP659" s="341"/>
      <c r="AQ659" s="341"/>
      <c r="AR659" s="341"/>
      <c r="AS659" s="341"/>
      <c r="AT659" s="341"/>
      <c r="AU659" s="341"/>
      <c r="AV659" s="341"/>
      <c r="AW659" s="341"/>
      <c r="AX659" s="341"/>
      <c r="AY659" s="341"/>
      <c r="AZ659" s="341"/>
      <c r="BA659" s="344"/>
      <c r="BB659" s="395"/>
      <c r="BC659" s="344"/>
      <c r="BD659" s="344"/>
      <c r="BE659" s="344"/>
      <c r="BF659" s="344"/>
      <c r="BG659" s="344"/>
      <c r="BH659" s="344"/>
      <c r="BI659" s="344"/>
      <c r="BJ659" s="344"/>
      <c r="BK659" s="344"/>
      <c r="BL659" s="344"/>
      <c r="BM659" s="344"/>
      <c r="BN659" s="344"/>
      <c r="BO659" s="344"/>
      <c r="BP659" s="344"/>
      <c r="BQ659" s="344"/>
      <c r="BR659" s="344"/>
      <c r="BS659" s="344"/>
      <c r="BT659" s="344"/>
      <c r="BU659" s="344"/>
      <c r="BV659" s="344"/>
      <c r="BW659" s="344"/>
      <c r="BX659" s="344"/>
      <c r="BY659" s="344"/>
      <c r="BZ659" s="344"/>
      <c r="CA659" s="344"/>
      <c r="CB659" s="344"/>
      <c r="CC659" s="344"/>
      <c r="CD659" s="344"/>
      <c r="CE659" s="344"/>
      <c r="CF659" s="344"/>
      <c r="CG659" s="344"/>
      <c r="CH659" s="344"/>
      <c r="CI659" s="344"/>
      <c r="CJ659" s="344"/>
      <c r="CK659" s="344"/>
      <c r="CL659" s="344"/>
      <c r="CM659" s="344"/>
      <c r="CN659" s="344"/>
      <c r="CO659" s="344"/>
      <c r="CP659" s="344"/>
      <c r="CQ659" s="344"/>
      <c r="CR659" s="344"/>
      <c r="CS659" s="344"/>
      <c r="CT659" s="344"/>
      <c r="CU659" s="344"/>
      <c r="CV659" s="344"/>
      <c r="CW659" s="344"/>
      <c r="CX659" s="344"/>
      <c r="CY659" s="344"/>
      <c r="CZ659" s="344"/>
    </row>
    <row r="660" s="348" customFormat="true" ht="25.15" customHeight="true" x14ac:dyDescent="0.2">
      <c r="C660" s="1028"/>
      <c r="D660" s="1020"/>
      <c r="E660" s="561"/>
      <c r="F660" s="561"/>
      <c r="G660" s="561"/>
      <c r="H660" s="1028"/>
      <c r="I660" s="1020"/>
      <c r="J660" s="561"/>
      <c r="K660" s="561"/>
      <c r="L660" s="561"/>
      <c r="M660" s="1028"/>
      <c r="N660" s="1020"/>
      <c r="O660" s="561"/>
      <c r="P660" s="561"/>
      <c r="Q660" s="561"/>
      <c r="Z660" s="341"/>
      <c r="AA660" s="341"/>
      <c r="AB660" s="341"/>
      <c r="AC660" s="341"/>
      <c r="AD660" s="341"/>
      <c r="AE660" s="341"/>
      <c r="AF660" s="341"/>
      <c r="AG660" s="341"/>
      <c r="AH660" s="341"/>
      <c r="AI660" s="341"/>
      <c r="AJ660" s="341"/>
      <c r="AK660" s="341"/>
      <c r="AL660" s="341"/>
      <c r="AM660" s="341"/>
      <c r="AN660" s="341"/>
      <c r="AO660" s="341"/>
      <c r="AP660" s="341"/>
      <c r="AQ660" s="341"/>
      <c r="AR660" s="341"/>
      <c r="AS660" s="341"/>
      <c r="AT660" s="341"/>
      <c r="AU660" s="341"/>
      <c r="AV660" s="341"/>
      <c r="AW660" s="341"/>
      <c r="AX660" s="341"/>
      <c r="AY660" s="341"/>
      <c r="AZ660" s="341"/>
      <c r="BA660" s="344"/>
      <c r="BB660" s="395"/>
      <c r="BC660" s="344"/>
      <c r="BD660" s="344"/>
      <c r="BE660" s="344"/>
      <c r="BF660" s="344"/>
      <c r="BG660" s="344"/>
      <c r="BH660" s="344"/>
      <c r="BI660" s="344"/>
      <c r="BJ660" s="344"/>
      <c r="BK660" s="344"/>
      <c r="BL660" s="344"/>
      <c r="BM660" s="344"/>
      <c r="BN660" s="344"/>
      <c r="BO660" s="344"/>
      <c r="BP660" s="344"/>
      <c r="BQ660" s="344"/>
      <c r="BR660" s="344"/>
      <c r="BS660" s="344"/>
      <c r="BT660" s="344"/>
      <c r="BU660" s="344"/>
      <c r="BV660" s="344"/>
      <c r="BW660" s="344"/>
      <c r="BX660" s="344"/>
      <c r="BY660" s="344"/>
      <c r="BZ660" s="344"/>
      <c r="CA660" s="344"/>
      <c r="CB660" s="344"/>
      <c r="CC660" s="344"/>
      <c r="CD660" s="344"/>
      <c r="CE660" s="344"/>
      <c r="CF660" s="344"/>
      <c r="CG660" s="344"/>
      <c r="CH660" s="344"/>
      <c r="CI660" s="344"/>
      <c r="CJ660" s="344"/>
      <c r="CK660" s="344"/>
      <c r="CL660" s="344"/>
      <c r="CM660" s="344"/>
      <c r="CN660" s="344"/>
      <c r="CO660" s="344"/>
      <c r="CP660" s="344"/>
      <c r="CQ660" s="344"/>
      <c r="CR660" s="344"/>
      <c r="CS660" s="344"/>
      <c r="CT660" s="344"/>
      <c r="CU660" s="344"/>
      <c r="CV660" s="344"/>
      <c r="CW660" s="344"/>
      <c r="CX660" s="344"/>
      <c r="CY660" s="344"/>
      <c r="CZ660" s="344"/>
    </row>
    <row r="661" s="348" customFormat="true" ht="25.15" customHeight="true" x14ac:dyDescent="0.2">
      <c r="C661" s="1028"/>
      <c r="D661" s="1020"/>
      <c r="E661" s="561"/>
      <c r="F661" s="561"/>
      <c r="G661" s="561"/>
      <c r="H661" s="1028"/>
      <c r="I661" s="1020"/>
      <c r="J661" s="561"/>
      <c r="K661" s="561"/>
      <c r="L661" s="561"/>
      <c r="M661" s="1028"/>
      <c r="N661" s="1020"/>
      <c r="O661" s="561"/>
      <c r="P661" s="561"/>
      <c r="Q661" s="561"/>
      <c r="Z661" s="341"/>
      <c r="AA661" s="341"/>
      <c r="AB661" s="341"/>
      <c r="AC661" s="341"/>
      <c r="AD661" s="341"/>
      <c r="AE661" s="341"/>
      <c r="AF661" s="341"/>
      <c r="AG661" s="341"/>
      <c r="AH661" s="341"/>
      <c r="AI661" s="341"/>
      <c r="AJ661" s="341"/>
      <c r="AK661" s="341"/>
      <c r="AL661" s="341"/>
      <c r="AM661" s="341"/>
      <c r="AN661" s="341"/>
      <c r="AO661" s="341"/>
      <c r="AP661" s="341"/>
      <c r="AQ661" s="341"/>
      <c r="AR661" s="341"/>
      <c r="AS661" s="341"/>
      <c r="AT661" s="341"/>
      <c r="AU661" s="341"/>
      <c r="AV661" s="341"/>
      <c r="AW661" s="341"/>
      <c r="AX661" s="341"/>
      <c r="AY661" s="341"/>
      <c r="AZ661" s="341"/>
      <c r="BA661" s="344"/>
      <c r="BB661" s="395"/>
      <c r="BC661" s="344"/>
      <c r="BD661" s="344"/>
      <c r="BE661" s="344"/>
      <c r="BF661" s="344"/>
      <c r="BG661" s="344"/>
      <c r="BH661" s="344"/>
      <c r="BI661" s="344"/>
      <c r="BJ661" s="344"/>
      <c r="BK661" s="344"/>
      <c r="BL661" s="344"/>
      <c r="BM661" s="344"/>
      <c r="BN661" s="344"/>
      <c r="BO661" s="344"/>
      <c r="BP661" s="344"/>
      <c r="BQ661" s="344"/>
      <c r="BR661" s="344"/>
      <c r="BS661" s="344"/>
      <c r="BT661" s="344"/>
      <c r="BU661" s="344"/>
      <c r="BV661" s="344"/>
      <c r="BW661" s="344"/>
      <c r="BX661" s="344"/>
      <c r="BY661" s="344"/>
      <c r="BZ661" s="344"/>
      <c r="CA661" s="344"/>
      <c r="CB661" s="344"/>
      <c r="CC661" s="344"/>
      <c r="CD661" s="344"/>
      <c r="CE661" s="344"/>
      <c r="CF661" s="344"/>
      <c r="CG661" s="344"/>
      <c r="CH661" s="344"/>
      <c r="CI661" s="344"/>
      <c r="CJ661" s="344"/>
      <c r="CK661" s="344"/>
      <c r="CL661" s="344"/>
      <c r="CM661" s="344"/>
      <c r="CN661" s="344"/>
      <c r="CO661" s="344"/>
      <c r="CP661" s="344"/>
      <c r="CQ661" s="344"/>
      <c r="CR661" s="344"/>
      <c r="CS661" s="344"/>
      <c r="CT661" s="344"/>
      <c r="CU661" s="344"/>
      <c r="CV661" s="344"/>
      <c r="CW661" s="344"/>
      <c r="CX661" s="344"/>
      <c r="CY661" s="344"/>
      <c r="CZ661" s="344"/>
    </row>
    <row r="662" s="348" customFormat="true" ht="25.15" customHeight="true" x14ac:dyDescent="0.2">
      <c r="C662" s="1028"/>
      <c r="D662" s="1020"/>
      <c r="E662" s="561"/>
      <c r="F662" s="561"/>
      <c r="G662" s="561"/>
      <c r="H662" s="1028"/>
      <c r="I662" s="1020"/>
      <c r="J662" s="561"/>
      <c r="K662" s="561"/>
      <c r="L662" s="561"/>
      <c r="M662" s="1028"/>
      <c r="N662" s="1020"/>
      <c r="O662" s="561"/>
      <c r="P662" s="561"/>
      <c r="Q662" s="561"/>
      <c r="Z662" s="341"/>
      <c r="AA662" s="341"/>
      <c r="AB662" s="341"/>
      <c r="AC662" s="341"/>
      <c r="AD662" s="341"/>
      <c r="AE662" s="341"/>
      <c r="AF662" s="341"/>
      <c r="AG662" s="341"/>
      <c r="AH662" s="341"/>
      <c r="AI662" s="341"/>
      <c r="AJ662" s="341"/>
      <c r="AK662" s="341"/>
      <c r="AL662" s="341"/>
      <c r="AM662" s="341"/>
      <c r="AN662" s="341"/>
      <c r="AO662" s="341"/>
      <c r="AP662" s="341"/>
      <c r="AQ662" s="341"/>
      <c r="AR662" s="341"/>
      <c r="AS662" s="341"/>
      <c r="AT662" s="341"/>
      <c r="AU662" s="341"/>
      <c r="AV662" s="341"/>
      <c r="AW662" s="341"/>
      <c r="AX662" s="341"/>
      <c r="AY662" s="341"/>
      <c r="AZ662" s="341"/>
      <c r="BA662" s="344"/>
      <c r="BB662" s="395"/>
      <c r="BC662" s="344"/>
      <c r="BD662" s="344"/>
      <c r="BE662" s="344"/>
      <c r="BF662" s="344"/>
      <c r="BG662" s="344"/>
      <c r="BH662" s="344"/>
      <c r="BI662" s="344"/>
      <c r="BJ662" s="344"/>
      <c r="BK662" s="344"/>
      <c r="BL662" s="344"/>
      <c r="BM662" s="344"/>
      <c r="BN662" s="344"/>
      <c r="BO662" s="344"/>
      <c r="BP662" s="344"/>
      <c r="BQ662" s="344"/>
      <c r="BR662" s="344"/>
      <c r="BS662" s="344"/>
      <c r="BT662" s="344"/>
      <c r="BU662" s="344"/>
      <c r="BV662" s="344"/>
      <c r="BW662" s="344"/>
      <c r="BX662" s="344"/>
      <c r="BY662" s="344"/>
      <c r="BZ662" s="344"/>
      <c r="CA662" s="344"/>
      <c r="CB662" s="344"/>
      <c r="CC662" s="344"/>
      <c r="CD662" s="344"/>
      <c r="CE662" s="344"/>
      <c r="CF662" s="344"/>
      <c r="CG662" s="344"/>
      <c r="CH662" s="344"/>
      <c r="CI662" s="344"/>
      <c r="CJ662" s="344"/>
      <c r="CK662" s="344"/>
      <c r="CL662" s="344"/>
      <c r="CM662" s="344"/>
      <c r="CN662" s="344"/>
      <c r="CO662" s="344"/>
      <c r="CP662" s="344"/>
      <c r="CQ662" s="344"/>
      <c r="CR662" s="344"/>
      <c r="CS662" s="344"/>
      <c r="CT662" s="344"/>
      <c r="CU662" s="344"/>
      <c r="CV662" s="344"/>
      <c r="CW662" s="344"/>
      <c r="CX662" s="344"/>
      <c r="CY662" s="344"/>
      <c r="CZ662" s="344"/>
    </row>
    <row r="663" s="348" customFormat="true" ht="25.15" customHeight="true" x14ac:dyDescent="0.2">
      <c r="C663" s="1028"/>
      <c r="D663" s="1020"/>
      <c r="E663" s="561"/>
      <c r="F663" s="561"/>
      <c r="G663" s="561"/>
      <c r="H663" s="1028"/>
      <c r="I663" s="1020"/>
      <c r="J663" s="561"/>
      <c r="K663" s="561"/>
      <c r="L663" s="561"/>
      <c r="M663" s="1028"/>
      <c r="N663" s="1020"/>
      <c r="O663" s="561"/>
      <c r="P663" s="561"/>
      <c r="Q663" s="561"/>
      <c r="Z663" s="341"/>
      <c r="AA663" s="341"/>
      <c r="AB663" s="341"/>
      <c r="AC663" s="341"/>
      <c r="AD663" s="341"/>
      <c r="AE663" s="341"/>
      <c r="AF663" s="341"/>
      <c r="AG663" s="341"/>
      <c r="AH663" s="341"/>
      <c r="AI663" s="341"/>
      <c r="AJ663" s="341"/>
      <c r="AK663" s="341"/>
      <c r="AL663" s="341"/>
      <c r="AM663" s="341"/>
      <c r="AN663" s="341"/>
      <c r="AO663" s="341"/>
      <c r="AP663" s="341"/>
      <c r="AQ663" s="341"/>
      <c r="AR663" s="341"/>
      <c r="AS663" s="341"/>
      <c r="AT663" s="341"/>
      <c r="AU663" s="341"/>
      <c r="AV663" s="341"/>
      <c r="AW663" s="341"/>
      <c r="AX663" s="341"/>
      <c r="AY663" s="341"/>
      <c r="AZ663" s="341"/>
      <c r="BA663" s="344"/>
      <c r="BB663" s="395"/>
      <c r="BC663" s="344"/>
      <c r="BD663" s="344"/>
      <c r="BE663" s="344"/>
      <c r="BF663" s="344"/>
      <c r="BG663" s="344"/>
      <c r="BH663" s="344"/>
      <c r="BI663" s="344"/>
      <c r="BJ663" s="344"/>
      <c r="BK663" s="344"/>
      <c r="BL663" s="344"/>
      <c r="BM663" s="344"/>
      <c r="BN663" s="344"/>
      <c r="BO663" s="344"/>
      <c r="BP663" s="344"/>
      <c r="BQ663" s="344"/>
      <c r="BR663" s="344"/>
      <c r="BS663" s="344"/>
      <c r="BT663" s="344"/>
      <c r="BU663" s="344"/>
      <c r="BV663" s="344"/>
      <c r="BW663" s="344"/>
      <c r="BX663" s="344"/>
      <c r="BY663" s="344"/>
      <c r="BZ663" s="344"/>
      <c r="CA663" s="344"/>
      <c r="CB663" s="344"/>
      <c r="CC663" s="344"/>
      <c r="CD663" s="344"/>
      <c r="CE663" s="344"/>
      <c r="CF663" s="344"/>
      <c r="CG663" s="344"/>
      <c r="CH663" s="344"/>
      <c r="CI663" s="344"/>
      <c r="CJ663" s="344"/>
      <c r="CK663" s="344"/>
      <c r="CL663" s="344"/>
      <c r="CM663" s="344"/>
      <c r="CN663" s="344"/>
      <c r="CO663" s="344"/>
      <c r="CP663" s="344"/>
      <c r="CQ663" s="344"/>
      <c r="CR663" s="344"/>
      <c r="CS663" s="344"/>
      <c r="CT663" s="344"/>
      <c r="CU663" s="344"/>
      <c r="CV663" s="344"/>
      <c r="CW663" s="344"/>
      <c r="CX663" s="344"/>
      <c r="CY663" s="344"/>
      <c r="CZ663" s="344"/>
    </row>
    <row r="664" s="348" customFormat="true" ht="25.15" customHeight="true" x14ac:dyDescent="0.2">
      <c r="C664" s="1028"/>
      <c r="D664" s="1020"/>
      <c r="E664" s="561"/>
      <c r="F664" s="561"/>
      <c r="G664" s="561"/>
      <c r="H664" s="1028"/>
      <c r="I664" s="1020"/>
      <c r="J664" s="561"/>
      <c r="K664" s="561"/>
      <c r="L664" s="561"/>
      <c r="M664" s="1028"/>
      <c r="N664" s="1020"/>
      <c r="O664" s="561"/>
      <c r="P664" s="561"/>
      <c r="Q664" s="561"/>
      <c r="Z664" s="341"/>
      <c r="AA664" s="341"/>
      <c r="AB664" s="341"/>
      <c r="AC664" s="341"/>
      <c r="AD664" s="341"/>
      <c r="AE664" s="341"/>
      <c r="AF664" s="341"/>
      <c r="AG664" s="341"/>
      <c r="AH664" s="341"/>
      <c r="AI664" s="341"/>
      <c r="AJ664" s="341"/>
      <c r="AK664" s="341"/>
      <c r="AL664" s="341"/>
      <c r="AM664" s="341"/>
      <c r="AN664" s="341"/>
      <c r="AO664" s="341"/>
      <c r="AP664" s="341"/>
      <c r="AQ664" s="341"/>
      <c r="AR664" s="341"/>
      <c r="AS664" s="341"/>
      <c r="AT664" s="341"/>
      <c r="AU664" s="341"/>
      <c r="AV664" s="341"/>
      <c r="AW664" s="341"/>
      <c r="AX664" s="341"/>
      <c r="AY664" s="341"/>
      <c r="AZ664" s="341"/>
      <c r="BA664" s="344"/>
      <c r="BB664" s="395"/>
      <c r="BC664" s="344"/>
      <c r="BD664" s="344"/>
      <c r="BE664" s="344"/>
      <c r="BF664" s="344"/>
      <c r="BG664" s="344"/>
      <c r="BH664" s="344"/>
      <c r="BI664" s="344"/>
      <c r="BJ664" s="344"/>
      <c r="BK664" s="344"/>
      <c r="BL664" s="344"/>
      <c r="BM664" s="344"/>
      <c r="BN664" s="344"/>
      <c r="BO664" s="344"/>
      <c r="BP664" s="344"/>
      <c r="BQ664" s="344"/>
      <c r="BR664" s="344"/>
      <c r="BS664" s="344"/>
      <c r="BT664" s="344"/>
      <c r="BU664" s="344"/>
      <c r="BV664" s="344"/>
      <c r="BW664" s="344"/>
      <c r="BX664" s="344"/>
      <c r="BY664" s="344"/>
      <c r="BZ664" s="344"/>
      <c r="CA664" s="344"/>
      <c r="CB664" s="344"/>
      <c r="CC664" s="344"/>
      <c r="CD664" s="344"/>
      <c r="CE664" s="344"/>
      <c r="CF664" s="344"/>
      <c r="CG664" s="344"/>
      <c r="CH664" s="344"/>
      <c r="CI664" s="344"/>
      <c r="CJ664" s="344"/>
      <c r="CK664" s="344"/>
      <c r="CL664" s="344"/>
      <c r="CM664" s="344"/>
      <c r="CN664" s="344"/>
      <c r="CO664" s="344"/>
      <c r="CP664" s="344"/>
      <c r="CQ664" s="344"/>
      <c r="CR664" s="344"/>
      <c r="CS664" s="344"/>
      <c r="CT664" s="344"/>
      <c r="CU664" s="344"/>
      <c r="CV664" s="344"/>
      <c r="CW664" s="344"/>
      <c r="CX664" s="344"/>
      <c r="CY664" s="344"/>
      <c r="CZ664" s="344"/>
    </row>
    <row r="665" s="348" customFormat="true" ht="25.15" customHeight="true" x14ac:dyDescent="0.2">
      <c r="C665" s="1028"/>
      <c r="D665" s="1020"/>
      <c r="E665" s="561"/>
      <c r="F665" s="561"/>
      <c r="G665" s="561"/>
      <c r="H665" s="1028"/>
      <c r="I665" s="1020"/>
      <c r="J665" s="561"/>
      <c r="K665" s="561"/>
      <c r="L665" s="561"/>
      <c r="M665" s="1028"/>
      <c r="N665" s="1020"/>
      <c r="O665" s="561"/>
      <c r="P665" s="561"/>
      <c r="Q665" s="561"/>
      <c r="Z665" s="341"/>
      <c r="AA665" s="341"/>
      <c r="AB665" s="341"/>
      <c r="AC665" s="341"/>
      <c r="AD665" s="341"/>
      <c r="AE665" s="341"/>
      <c r="AF665" s="341"/>
      <c r="AG665" s="341"/>
      <c r="AH665" s="341"/>
      <c r="AI665" s="341"/>
      <c r="AJ665" s="341"/>
      <c r="AK665" s="341"/>
      <c r="AL665" s="341"/>
      <c r="AM665" s="341"/>
      <c r="AN665" s="341"/>
      <c r="AO665" s="341"/>
      <c r="AP665" s="341"/>
      <c r="AQ665" s="341"/>
      <c r="AR665" s="341"/>
      <c r="AS665" s="341"/>
      <c r="AT665" s="341"/>
      <c r="AU665" s="341"/>
      <c r="AV665" s="341"/>
      <c r="AW665" s="341"/>
      <c r="AX665" s="341"/>
      <c r="AY665" s="341"/>
      <c r="AZ665" s="341"/>
      <c r="BA665" s="344"/>
      <c r="BB665" s="395"/>
      <c r="BC665" s="344"/>
      <c r="BD665" s="344"/>
      <c r="BE665" s="344"/>
      <c r="BF665" s="344"/>
      <c r="BG665" s="344"/>
      <c r="BH665" s="344"/>
      <c r="BI665" s="344"/>
      <c r="BJ665" s="344"/>
      <c r="BK665" s="344"/>
      <c r="BL665" s="344"/>
      <c r="BM665" s="344"/>
      <c r="BN665" s="344"/>
      <c r="BO665" s="344"/>
      <c r="BP665" s="344"/>
      <c r="BQ665" s="344"/>
      <c r="BR665" s="344"/>
      <c r="BS665" s="344"/>
      <c r="BT665" s="344"/>
      <c r="BU665" s="344"/>
      <c r="BV665" s="344"/>
      <c r="BW665" s="344"/>
      <c r="BX665" s="344"/>
      <c r="BY665" s="344"/>
      <c r="BZ665" s="344"/>
      <c r="CA665" s="344"/>
      <c r="CB665" s="344"/>
      <c r="CC665" s="344"/>
      <c r="CD665" s="344"/>
      <c r="CE665" s="344"/>
      <c r="CF665" s="344"/>
      <c r="CG665" s="344"/>
      <c r="CH665" s="344"/>
      <c r="CI665" s="344"/>
      <c r="CJ665" s="344"/>
      <c r="CK665" s="344"/>
      <c r="CL665" s="344"/>
      <c r="CM665" s="344"/>
      <c r="CN665" s="344"/>
      <c r="CO665" s="344"/>
      <c r="CP665" s="344"/>
      <c r="CQ665" s="344"/>
      <c r="CR665" s="344"/>
      <c r="CS665" s="344"/>
      <c r="CT665" s="344"/>
      <c r="CU665" s="344"/>
      <c r="CV665" s="344"/>
      <c r="CW665" s="344"/>
      <c r="CX665" s="344"/>
      <c r="CY665" s="344"/>
      <c r="CZ665" s="344"/>
    </row>
    <row r="666" s="348" customFormat="true" ht="25.15" customHeight="true" x14ac:dyDescent="0.2">
      <c r="C666" s="1028"/>
      <c r="D666" s="1020"/>
      <c r="E666" s="561"/>
      <c r="F666" s="561"/>
      <c r="G666" s="561"/>
      <c r="H666" s="1028"/>
      <c r="I666" s="1020"/>
      <c r="J666" s="561"/>
      <c r="K666" s="561"/>
      <c r="L666" s="561"/>
      <c r="M666" s="1028"/>
      <c r="N666" s="1020"/>
      <c r="O666" s="561"/>
      <c r="P666" s="561"/>
      <c r="Q666" s="561"/>
      <c r="Z666" s="341"/>
      <c r="AA666" s="341"/>
      <c r="AB666" s="341"/>
      <c r="AC666" s="341"/>
      <c r="AD666" s="341"/>
      <c r="AE666" s="341"/>
      <c r="AF666" s="341"/>
      <c r="AG666" s="341"/>
      <c r="AH666" s="341"/>
      <c r="AI666" s="341"/>
      <c r="AJ666" s="341"/>
      <c r="AK666" s="341"/>
      <c r="AL666" s="341"/>
      <c r="AM666" s="341"/>
      <c r="AN666" s="341"/>
      <c r="AO666" s="341"/>
      <c r="AP666" s="341"/>
      <c r="AQ666" s="341"/>
      <c r="AR666" s="341"/>
      <c r="AS666" s="341"/>
      <c r="AT666" s="341"/>
      <c r="AU666" s="341"/>
      <c r="AV666" s="341"/>
      <c r="AW666" s="341"/>
      <c r="AX666" s="341"/>
      <c r="AY666" s="341"/>
      <c r="AZ666" s="341"/>
      <c r="BA666" s="344"/>
      <c r="BB666" s="395"/>
      <c r="BC666" s="344"/>
      <c r="BD666" s="344"/>
      <c r="BE666" s="344"/>
      <c r="BF666" s="344"/>
      <c r="BG666" s="344"/>
      <c r="BH666" s="344"/>
      <c r="BI666" s="344"/>
      <c r="BJ666" s="344"/>
      <c r="BK666" s="344"/>
      <c r="BL666" s="344"/>
      <c r="BM666" s="344"/>
      <c r="BN666" s="344"/>
      <c r="BO666" s="344"/>
      <c r="BP666" s="344"/>
      <c r="BQ666" s="344"/>
      <c r="BR666" s="344"/>
      <c r="BS666" s="344"/>
      <c r="BT666" s="344"/>
      <c r="BU666" s="344"/>
      <c r="BV666" s="344"/>
      <c r="BW666" s="344"/>
      <c r="BX666" s="344"/>
      <c r="BY666" s="344"/>
      <c r="BZ666" s="344"/>
      <c r="CA666" s="344"/>
      <c r="CB666" s="344"/>
      <c r="CC666" s="344"/>
      <c r="CD666" s="344"/>
      <c r="CE666" s="344"/>
      <c r="CF666" s="344"/>
      <c r="CG666" s="344"/>
      <c r="CH666" s="344"/>
      <c r="CI666" s="344"/>
      <c r="CJ666" s="344"/>
      <c r="CK666" s="344"/>
      <c r="CL666" s="344"/>
      <c r="CM666" s="344"/>
      <c r="CN666" s="344"/>
      <c r="CO666" s="344"/>
      <c r="CP666" s="344"/>
      <c r="CQ666" s="344"/>
      <c r="CR666" s="344"/>
      <c r="CS666" s="344"/>
      <c r="CT666" s="344"/>
      <c r="CU666" s="344"/>
      <c r="CV666" s="344"/>
      <c r="CW666" s="344"/>
      <c r="CX666" s="344"/>
      <c r="CY666" s="344"/>
      <c r="CZ666" s="344"/>
    </row>
    <row r="667" s="348" customFormat="true" ht="25.15" customHeight="true" x14ac:dyDescent="0.2">
      <c r="C667" s="1028"/>
      <c r="D667" s="1020"/>
      <c r="E667" s="561"/>
      <c r="F667" s="561"/>
      <c r="G667" s="561"/>
      <c r="H667" s="1028"/>
      <c r="I667" s="1020"/>
      <c r="J667" s="561"/>
      <c r="K667" s="561"/>
      <c r="L667" s="561"/>
      <c r="M667" s="1028"/>
      <c r="N667" s="1020"/>
      <c r="O667" s="561"/>
      <c r="P667" s="561"/>
      <c r="Q667" s="561"/>
      <c r="Z667" s="341"/>
      <c r="AA667" s="341"/>
      <c r="AB667" s="341"/>
      <c r="AC667" s="341"/>
      <c r="AD667" s="341"/>
      <c r="AE667" s="341"/>
      <c r="AF667" s="341"/>
      <c r="AG667" s="341"/>
      <c r="AH667" s="341"/>
      <c r="AI667" s="341"/>
      <c r="AJ667" s="341"/>
      <c r="AK667" s="341"/>
      <c r="AL667" s="341"/>
      <c r="AM667" s="341"/>
      <c r="AN667" s="341"/>
      <c r="AO667" s="341"/>
      <c r="AP667" s="341"/>
      <c r="AQ667" s="341"/>
      <c r="AR667" s="341"/>
      <c r="AS667" s="341"/>
      <c r="AT667" s="341"/>
      <c r="AU667" s="341"/>
      <c r="AV667" s="341"/>
      <c r="AW667" s="341"/>
      <c r="AX667" s="341"/>
      <c r="AY667" s="341"/>
      <c r="AZ667" s="341"/>
      <c r="BA667" s="344"/>
      <c r="BB667" s="395"/>
      <c r="BC667" s="344"/>
      <c r="BD667" s="344"/>
      <c r="BE667" s="344"/>
      <c r="BF667" s="344"/>
      <c r="BG667" s="344"/>
      <c r="BH667" s="344"/>
      <c r="BI667" s="344"/>
      <c r="BJ667" s="344"/>
      <c r="BK667" s="344"/>
      <c r="BL667" s="344"/>
      <c r="BM667" s="344"/>
      <c r="BN667" s="344"/>
      <c r="BO667" s="344"/>
      <c r="BP667" s="344"/>
      <c r="BQ667" s="344"/>
      <c r="BR667" s="344"/>
      <c r="BS667" s="344"/>
      <c r="BT667" s="344"/>
      <c r="BU667" s="344"/>
      <c r="BV667" s="344"/>
      <c r="BW667" s="344"/>
      <c r="BX667" s="344"/>
      <c r="BY667" s="344"/>
      <c r="BZ667" s="344"/>
      <c r="CA667" s="344"/>
      <c r="CB667" s="344"/>
      <c r="CC667" s="344"/>
      <c r="CD667" s="344"/>
      <c r="CE667" s="344"/>
      <c r="CF667" s="344"/>
      <c r="CG667" s="344"/>
      <c r="CH667" s="344"/>
      <c r="CI667" s="344"/>
      <c r="CJ667" s="344"/>
      <c r="CK667" s="344"/>
      <c r="CL667" s="344"/>
      <c r="CM667" s="344"/>
      <c r="CN667" s="344"/>
      <c r="CO667" s="344"/>
      <c r="CP667" s="344"/>
      <c r="CQ667" s="344"/>
      <c r="CR667" s="344"/>
      <c r="CS667" s="344"/>
      <c r="CT667" s="344"/>
      <c r="CU667" s="344"/>
      <c r="CV667" s="344"/>
      <c r="CW667" s="344"/>
      <c r="CX667" s="344"/>
      <c r="CY667" s="344"/>
      <c r="CZ667" s="344"/>
    </row>
    <row r="668" s="348" customFormat="true" ht="25.15" customHeight="true" x14ac:dyDescent="0.2">
      <c r="C668" s="1028"/>
      <c r="D668" s="1020"/>
      <c r="E668" s="561"/>
      <c r="F668" s="561"/>
      <c r="G668" s="561"/>
      <c r="H668" s="1028"/>
      <c r="I668" s="1020"/>
      <c r="J668" s="561"/>
      <c r="K668" s="561"/>
      <c r="L668" s="561"/>
      <c r="M668" s="1028"/>
      <c r="N668" s="1020"/>
      <c r="O668" s="561"/>
      <c r="P668" s="561"/>
      <c r="Q668" s="561"/>
      <c r="Z668" s="341"/>
      <c r="AA668" s="341"/>
      <c r="AB668" s="341"/>
      <c r="AC668" s="341"/>
      <c r="AD668" s="341"/>
      <c r="AE668" s="341"/>
      <c r="AF668" s="341"/>
      <c r="AG668" s="341"/>
      <c r="AH668" s="341"/>
      <c r="AI668" s="341"/>
      <c r="AJ668" s="341"/>
      <c r="AK668" s="341"/>
      <c r="AL668" s="341"/>
      <c r="AM668" s="341"/>
      <c r="AN668" s="341"/>
      <c r="AO668" s="341"/>
      <c r="AP668" s="341"/>
      <c r="AQ668" s="341"/>
      <c r="AR668" s="341"/>
      <c r="AS668" s="341"/>
      <c r="AT668" s="341"/>
      <c r="AU668" s="341"/>
      <c r="AV668" s="341"/>
      <c r="AW668" s="341"/>
      <c r="AX668" s="341"/>
      <c r="AY668" s="341"/>
      <c r="AZ668" s="341"/>
      <c r="BA668" s="344"/>
      <c r="BB668" s="395"/>
      <c r="BC668" s="344"/>
      <c r="BD668" s="344"/>
      <c r="BE668" s="344"/>
      <c r="BF668" s="344"/>
      <c r="BG668" s="344"/>
      <c r="BH668" s="344"/>
      <c r="BI668" s="344"/>
      <c r="BJ668" s="344"/>
      <c r="BK668" s="344"/>
      <c r="BL668" s="344"/>
      <c r="BM668" s="344"/>
      <c r="BN668" s="344"/>
      <c r="BO668" s="344"/>
      <c r="BP668" s="344"/>
      <c r="BQ668" s="344"/>
      <c r="BR668" s="344"/>
      <c r="BS668" s="344"/>
      <c r="BT668" s="344"/>
      <c r="BU668" s="344"/>
      <c r="BV668" s="344"/>
      <c r="BW668" s="344"/>
      <c r="BX668" s="344"/>
      <c r="BY668" s="344"/>
      <c r="BZ668" s="344"/>
      <c r="CA668" s="344"/>
      <c r="CB668" s="344"/>
      <c r="CC668" s="344"/>
      <c r="CD668" s="344"/>
      <c r="CE668" s="344"/>
      <c r="CF668" s="344"/>
      <c r="CG668" s="344"/>
      <c r="CH668" s="344"/>
      <c r="CI668" s="344"/>
      <c r="CJ668" s="344"/>
      <c r="CK668" s="344"/>
      <c r="CL668" s="344"/>
      <c r="CM668" s="344"/>
      <c r="CN668" s="344"/>
      <c r="CO668" s="344"/>
      <c r="CP668" s="344"/>
      <c r="CQ668" s="344"/>
      <c r="CR668" s="344"/>
      <c r="CS668" s="344"/>
      <c r="CT668" s="344"/>
      <c r="CU668" s="344"/>
      <c r="CV668" s="344"/>
      <c r="CW668" s="344"/>
      <c r="CX668" s="344"/>
      <c r="CY668" s="344"/>
      <c r="CZ668" s="344"/>
    </row>
    <row r="669" s="348" customFormat="true" ht="25.15" customHeight="true" x14ac:dyDescent="0.2">
      <c r="C669" s="1028"/>
      <c r="D669" s="1020"/>
      <c r="E669" s="561"/>
      <c r="F669" s="561"/>
      <c r="G669" s="561"/>
      <c r="H669" s="1028"/>
      <c r="I669" s="1020"/>
      <c r="J669" s="561"/>
      <c r="K669" s="561"/>
      <c r="L669" s="561"/>
      <c r="M669" s="1028"/>
      <c r="N669" s="1020"/>
      <c r="O669" s="561"/>
      <c r="P669" s="561"/>
      <c r="Q669" s="561"/>
      <c r="Z669" s="341"/>
      <c r="AA669" s="341"/>
      <c r="AB669" s="341"/>
      <c r="AC669" s="341"/>
      <c r="AD669" s="341"/>
      <c r="AE669" s="341"/>
      <c r="AF669" s="341"/>
      <c r="AG669" s="341"/>
      <c r="AH669" s="341"/>
      <c r="AI669" s="341"/>
      <c r="AJ669" s="341"/>
      <c r="AK669" s="341"/>
      <c r="AL669" s="341"/>
      <c r="AM669" s="341"/>
      <c r="AN669" s="341"/>
      <c r="AO669" s="341"/>
      <c r="AP669" s="341"/>
      <c r="AQ669" s="341"/>
      <c r="AR669" s="341"/>
      <c r="AS669" s="341"/>
      <c r="AT669" s="341"/>
      <c r="AU669" s="341"/>
      <c r="AV669" s="341"/>
      <c r="AW669" s="341"/>
      <c r="AX669" s="341"/>
      <c r="AY669" s="341"/>
      <c r="AZ669" s="341"/>
      <c r="BA669" s="344"/>
      <c r="BB669" s="395"/>
      <c r="BC669" s="344"/>
      <c r="BD669" s="344"/>
      <c r="BE669" s="344"/>
      <c r="BF669" s="344"/>
      <c r="BG669" s="344"/>
      <c r="BH669" s="344"/>
      <c r="BI669" s="344"/>
      <c r="BJ669" s="344"/>
      <c r="BK669" s="344"/>
      <c r="BL669" s="344"/>
      <c r="BM669" s="344"/>
      <c r="BN669" s="344"/>
      <c r="BO669" s="344"/>
      <c r="BP669" s="344"/>
      <c r="BQ669" s="344"/>
      <c r="BR669" s="344"/>
      <c r="BS669" s="344"/>
      <c r="BT669" s="344"/>
      <c r="BU669" s="344"/>
      <c r="BV669" s="344"/>
      <c r="BW669" s="344"/>
      <c r="BX669" s="344"/>
      <c r="BY669" s="344"/>
      <c r="BZ669" s="344"/>
      <c r="CA669" s="344"/>
      <c r="CB669" s="344"/>
      <c r="CC669" s="344"/>
      <c r="CD669" s="344"/>
      <c r="CE669" s="344"/>
      <c r="CF669" s="344"/>
      <c r="CG669" s="344"/>
      <c r="CH669" s="344"/>
      <c r="CI669" s="344"/>
      <c r="CJ669" s="344"/>
      <c r="CK669" s="344"/>
      <c r="CL669" s="344"/>
      <c r="CM669" s="344"/>
      <c r="CN669" s="344"/>
      <c r="CO669" s="344"/>
      <c r="CP669" s="344"/>
      <c r="CQ669" s="344"/>
      <c r="CR669" s="344"/>
      <c r="CS669" s="344"/>
      <c r="CT669" s="344"/>
      <c r="CU669" s="344"/>
      <c r="CV669" s="344"/>
      <c r="CW669" s="344"/>
      <c r="CX669" s="344"/>
      <c r="CY669" s="344"/>
      <c r="CZ669" s="344"/>
    </row>
    <row r="670" s="348" customFormat="true" ht="25.15" customHeight="true" x14ac:dyDescent="0.2">
      <c r="C670" s="1028"/>
      <c r="D670" s="1020"/>
      <c r="E670" s="561"/>
      <c r="F670" s="561"/>
      <c r="G670" s="561"/>
      <c r="H670" s="1028"/>
      <c r="I670" s="1020"/>
      <c r="J670" s="561"/>
      <c r="K670" s="561"/>
      <c r="L670" s="561"/>
      <c r="M670" s="1028"/>
      <c r="N670" s="1020"/>
      <c r="O670" s="561"/>
      <c r="P670" s="561"/>
      <c r="Q670" s="561"/>
      <c r="Z670" s="341"/>
      <c r="AA670" s="341"/>
      <c r="AB670" s="341"/>
      <c r="AC670" s="341"/>
      <c r="AD670" s="341"/>
      <c r="AE670" s="341"/>
      <c r="AF670" s="341"/>
      <c r="AG670" s="341"/>
      <c r="AH670" s="341"/>
      <c r="AI670" s="341"/>
      <c r="AJ670" s="341"/>
      <c r="AK670" s="341"/>
      <c r="AL670" s="341"/>
      <c r="AM670" s="341"/>
      <c r="AN670" s="341"/>
      <c r="AO670" s="341"/>
      <c r="AP670" s="341"/>
      <c r="AQ670" s="341"/>
      <c r="AR670" s="341"/>
      <c r="AS670" s="341"/>
      <c r="AT670" s="341"/>
      <c r="AU670" s="341"/>
      <c r="AV670" s="341"/>
      <c r="AW670" s="341"/>
      <c r="AX670" s="341"/>
      <c r="AY670" s="341"/>
      <c r="AZ670" s="341"/>
      <c r="BA670" s="344"/>
      <c r="BB670" s="395"/>
      <c r="BC670" s="344"/>
      <c r="BD670" s="344"/>
      <c r="BE670" s="344"/>
      <c r="BF670" s="344"/>
      <c r="BG670" s="344"/>
      <c r="BH670" s="344"/>
      <c r="BI670" s="344"/>
      <c r="BJ670" s="344"/>
      <c r="BK670" s="344"/>
      <c r="BL670" s="344"/>
      <c r="BM670" s="344"/>
      <c r="BN670" s="344"/>
      <c r="BO670" s="344"/>
      <c r="BP670" s="344"/>
      <c r="BQ670" s="344"/>
      <c r="BR670" s="344"/>
      <c r="BS670" s="344"/>
      <c r="BT670" s="344"/>
      <c r="BU670" s="344"/>
      <c r="BV670" s="344"/>
      <c r="BW670" s="344"/>
      <c r="BX670" s="344"/>
      <c r="BY670" s="344"/>
      <c r="BZ670" s="344"/>
      <c r="CA670" s="344"/>
      <c r="CB670" s="344"/>
      <c r="CC670" s="344"/>
      <c r="CD670" s="344"/>
      <c r="CE670" s="344"/>
      <c r="CF670" s="344"/>
      <c r="CG670" s="344"/>
      <c r="CH670" s="344"/>
      <c r="CI670" s="344"/>
      <c r="CJ670" s="344"/>
      <c r="CK670" s="344"/>
      <c r="CL670" s="344"/>
      <c r="CM670" s="344"/>
      <c r="CN670" s="344"/>
      <c r="CO670" s="344"/>
      <c r="CP670" s="344"/>
      <c r="CQ670" s="344"/>
      <c r="CR670" s="344"/>
      <c r="CS670" s="344"/>
      <c r="CT670" s="344"/>
      <c r="CU670" s="344"/>
      <c r="CV670" s="344"/>
      <c r="CW670" s="344"/>
      <c r="CX670" s="344"/>
      <c r="CY670" s="344"/>
      <c r="CZ670" s="344"/>
    </row>
    <row r="671" s="348" customFormat="true" ht="25.15" customHeight="true" x14ac:dyDescent="0.2">
      <c r="C671" s="1028"/>
      <c r="D671" s="1020"/>
      <c r="E671" s="561"/>
      <c r="F671" s="561"/>
      <c r="G671" s="561"/>
      <c r="H671" s="1028"/>
      <c r="I671" s="1020"/>
      <c r="J671" s="561"/>
      <c r="K671" s="561"/>
      <c r="L671" s="561"/>
      <c r="M671" s="1028"/>
      <c r="N671" s="1020"/>
      <c r="O671" s="561"/>
      <c r="P671" s="561"/>
      <c r="Q671" s="561"/>
      <c r="Z671" s="341"/>
      <c r="AA671" s="341"/>
      <c r="AB671" s="341"/>
      <c r="AC671" s="341"/>
      <c r="AD671" s="341"/>
      <c r="AE671" s="341"/>
      <c r="AF671" s="341"/>
      <c r="AG671" s="341"/>
      <c r="AH671" s="341"/>
      <c r="AI671" s="341"/>
      <c r="AJ671" s="341"/>
      <c r="AK671" s="341"/>
      <c r="AL671" s="341"/>
      <c r="AM671" s="341"/>
      <c r="AN671" s="341"/>
      <c r="AO671" s="341"/>
      <c r="AP671" s="341"/>
      <c r="AQ671" s="341"/>
      <c r="AR671" s="341"/>
      <c r="AS671" s="341"/>
      <c r="AT671" s="341"/>
      <c r="AU671" s="341"/>
      <c r="AV671" s="341"/>
      <c r="AW671" s="341"/>
      <c r="AX671" s="341"/>
      <c r="AY671" s="341"/>
      <c r="AZ671" s="341"/>
      <c r="BA671" s="344"/>
      <c r="BB671" s="395"/>
      <c r="BC671" s="344"/>
      <c r="BD671" s="344"/>
      <c r="BE671" s="344"/>
      <c r="BF671" s="344"/>
      <c r="BG671" s="344"/>
      <c r="BH671" s="344"/>
      <c r="BI671" s="344"/>
      <c r="BJ671" s="344"/>
      <c r="BK671" s="344"/>
      <c r="BL671" s="344"/>
      <c r="BM671" s="344"/>
      <c r="BN671" s="344"/>
      <c r="BO671" s="344"/>
      <c r="BP671" s="344"/>
      <c r="BQ671" s="344"/>
      <c r="BR671" s="344"/>
      <c r="BS671" s="344"/>
      <c r="BT671" s="344"/>
      <c r="BU671" s="344"/>
      <c r="BV671" s="344"/>
      <c r="BW671" s="344"/>
      <c r="BX671" s="344"/>
      <c r="BY671" s="344"/>
      <c r="BZ671" s="344"/>
      <c r="CA671" s="344"/>
      <c r="CB671" s="344"/>
      <c r="CC671" s="344"/>
      <c r="CD671" s="344"/>
      <c r="CE671" s="344"/>
      <c r="CF671" s="344"/>
      <c r="CG671" s="344"/>
      <c r="CH671" s="344"/>
      <c r="CI671" s="344"/>
      <c r="CJ671" s="344"/>
      <c r="CK671" s="344"/>
      <c r="CL671" s="344"/>
      <c r="CM671" s="344"/>
      <c r="CN671" s="344"/>
      <c r="CO671" s="344"/>
      <c r="CP671" s="344"/>
      <c r="CQ671" s="344"/>
      <c r="CR671" s="344"/>
      <c r="CS671" s="344"/>
      <c r="CT671" s="344"/>
      <c r="CU671" s="344"/>
      <c r="CV671" s="344"/>
      <c r="CW671" s="344"/>
      <c r="CX671" s="344"/>
      <c r="CY671" s="344"/>
      <c r="CZ671" s="344"/>
    </row>
    <row r="672" s="348" customFormat="true" ht="25.15" customHeight="true" x14ac:dyDescent="0.2">
      <c r="C672" s="1028"/>
      <c r="D672" s="1020"/>
      <c r="E672" s="561"/>
      <c r="F672" s="561"/>
      <c r="G672" s="561"/>
      <c r="H672" s="1028"/>
      <c r="I672" s="1020"/>
      <c r="J672" s="561"/>
      <c r="K672" s="561"/>
      <c r="L672" s="561"/>
      <c r="M672" s="1028"/>
      <c r="N672" s="1020"/>
      <c r="O672" s="561"/>
      <c r="P672" s="561"/>
      <c r="Q672" s="561"/>
      <c r="Z672" s="341"/>
      <c r="AA672" s="341"/>
      <c r="AB672" s="341"/>
      <c r="AC672" s="341"/>
      <c r="AD672" s="341"/>
      <c r="AE672" s="341"/>
      <c r="AF672" s="341"/>
      <c r="AG672" s="341"/>
      <c r="AH672" s="341"/>
      <c r="AI672" s="341"/>
      <c r="AJ672" s="341"/>
      <c r="AK672" s="341"/>
      <c r="AL672" s="341"/>
      <c r="AM672" s="341"/>
      <c r="AN672" s="341"/>
      <c r="AO672" s="341"/>
      <c r="AP672" s="341"/>
      <c r="AQ672" s="341"/>
      <c r="AR672" s="341"/>
      <c r="AS672" s="341"/>
      <c r="AT672" s="341"/>
      <c r="AU672" s="341"/>
      <c r="AV672" s="341"/>
      <c r="AW672" s="341"/>
      <c r="AX672" s="341"/>
      <c r="AY672" s="341"/>
      <c r="AZ672" s="341"/>
      <c r="BA672" s="344"/>
      <c r="BB672" s="395"/>
      <c r="BC672" s="344"/>
      <c r="BD672" s="344"/>
      <c r="BE672" s="344"/>
      <c r="BF672" s="344"/>
      <c r="BG672" s="344"/>
      <c r="BH672" s="344"/>
      <c r="BI672" s="344"/>
      <c r="BJ672" s="344"/>
      <c r="BK672" s="344"/>
      <c r="BL672" s="344"/>
      <c r="BM672" s="344"/>
      <c r="BN672" s="344"/>
      <c r="BO672" s="344"/>
      <c r="BP672" s="344"/>
      <c r="BQ672" s="344"/>
      <c r="BR672" s="344"/>
      <c r="BS672" s="344"/>
      <c r="BT672" s="344"/>
      <c r="BU672" s="344"/>
      <c r="BV672" s="344"/>
      <c r="BW672" s="344"/>
      <c r="BX672" s="344"/>
      <c r="BY672" s="344"/>
      <c r="BZ672" s="344"/>
      <c r="CA672" s="344"/>
      <c r="CB672" s="344"/>
      <c r="CC672" s="344"/>
      <c r="CD672" s="344"/>
      <c r="CE672" s="344"/>
      <c r="CF672" s="344"/>
      <c r="CG672" s="344"/>
      <c r="CH672" s="344"/>
      <c r="CI672" s="344"/>
      <c r="CJ672" s="344"/>
      <c r="CK672" s="344"/>
      <c r="CL672" s="344"/>
      <c r="CM672" s="344"/>
      <c r="CN672" s="344"/>
      <c r="CO672" s="344"/>
      <c r="CP672" s="344"/>
      <c r="CQ672" s="344"/>
      <c r="CR672" s="344"/>
      <c r="CS672" s="344"/>
      <c r="CT672" s="344"/>
      <c r="CU672" s="344"/>
      <c r="CV672" s="344"/>
      <c r="CW672" s="344"/>
      <c r="CX672" s="344"/>
      <c r="CY672" s="344"/>
      <c r="CZ672" s="344"/>
    </row>
    <row r="673" s="348" customFormat="true" ht="25.15" customHeight="true" x14ac:dyDescent="0.2">
      <c r="C673" s="1028"/>
      <c r="D673" s="1020"/>
      <c r="E673" s="561"/>
      <c r="F673" s="561"/>
      <c r="G673" s="561"/>
      <c r="H673" s="1028"/>
      <c r="I673" s="1020"/>
      <c r="J673" s="561"/>
      <c r="K673" s="561"/>
      <c r="L673" s="561"/>
      <c r="M673" s="1028"/>
      <c r="N673" s="1020"/>
      <c r="O673" s="561"/>
      <c r="P673" s="561"/>
      <c r="Q673" s="561"/>
      <c r="Z673" s="341"/>
      <c r="AA673" s="341"/>
      <c r="AB673" s="341"/>
      <c r="AC673" s="341"/>
      <c r="AD673" s="341"/>
      <c r="AE673" s="341"/>
      <c r="AF673" s="341"/>
      <c r="AG673" s="341"/>
      <c r="AH673" s="341"/>
      <c r="AI673" s="341"/>
      <c r="AJ673" s="341"/>
      <c r="AK673" s="341"/>
      <c r="AL673" s="341"/>
      <c r="AM673" s="341"/>
      <c r="AN673" s="341"/>
      <c r="AO673" s="341"/>
      <c r="AP673" s="341"/>
      <c r="AQ673" s="341"/>
      <c r="AR673" s="341"/>
      <c r="AS673" s="341"/>
      <c r="AT673" s="341"/>
      <c r="AU673" s="341"/>
      <c r="AV673" s="341"/>
      <c r="AW673" s="341"/>
      <c r="AX673" s="341"/>
      <c r="AY673" s="341"/>
      <c r="AZ673" s="341"/>
      <c r="BA673" s="344"/>
      <c r="BB673" s="395"/>
      <c r="BC673" s="344"/>
      <c r="BD673" s="344"/>
      <c r="BE673" s="344"/>
      <c r="BF673" s="344"/>
      <c r="BG673" s="344"/>
      <c r="BH673" s="344"/>
      <c r="BI673" s="344"/>
      <c r="BJ673" s="344"/>
      <c r="BK673" s="344"/>
      <c r="BL673" s="344"/>
      <c r="BM673" s="344"/>
      <c r="BN673" s="344"/>
      <c r="BO673" s="344"/>
      <c r="BP673" s="344"/>
      <c r="BQ673" s="344"/>
      <c r="BR673" s="344"/>
      <c r="BS673" s="344"/>
      <c r="BT673" s="344"/>
      <c r="BU673" s="344"/>
      <c r="BV673" s="344"/>
      <c r="BW673" s="344"/>
      <c r="BX673" s="344"/>
      <c r="BY673" s="344"/>
      <c r="BZ673" s="344"/>
      <c r="CA673" s="344"/>
      <c r="CB673" s="344"/>
      <c r="CC673" s="344"/>
      <c r="CD673" s="344"/>
      <c r="CE673" s="344"/>
      <c r="CF673" s="344"/>
      <c r="CG673" s="344"/>
      <c r="CH673" s="344"/>
      <c r="CI673" s="344"/>
      <c r="CJ673" s="344"/>
      <c r="CK673" s="344"/>
      <c r="CL673" s="344"/>
      <c r="CM673" s="344"/>
      <c r="CN673" s="344"/>
      <c r="CO673" s="344"/>
      <c r="CP673" s="344"/>
      <c r="CQ673" s="344"/>
      <c r="CR673" s="344"/>
      <c r="CS673" s="344"/>
      <c r="CT673" s="344"/>
      <c r="CU673" s="344"/>
      <c r="CV673" s="344"/>
      <c r="CW673" s="344"/>
      <c r="CX673" s="344"/>
      <c r="CY673" s="344"/>
      <c r="CZ673" s="344"/>
    </row>
    <row r="674" s="348" customFormat="true" ht="25.15" customHeight="true" x14ac:dyDescent="0.2">
      <c r="C674" s="1028"/>
      <c r="D674" s="1020"/>
      <c r="E674" s="561"/>
      <c r="F674" s="561"/>
      <c r="G674" s="561"/>
      <c r="H674" s="1028"/>
      <c r="I674" s="1020"/>
      <c r="J674" s="561"/>
      <c r="K674" s="561"/>
      <c r="L674" s="561"/>
      <c r="M674" s="1028"/>
      <c r="N674" s="1020"/>
      <c r="O674" s="561"/>
      <c r="P674" s="561"/>
      <c r="Q674" s="561"/>
      <c r="Z674" s="341"/>
      <c r="AA674" s="341"/>
      <c r="AB674" s="341"/>
      <c r="AC674" s="341"/>
      <c r="AD674" s="341"/>
      <c r="AE674" s="341"/>
      <c r="AF674" s="341"/>
      <c r="AG674" s="341"/>
      <c r="AH674" s="341"/>
      <c r="AI674" s="341"/>
      <c r="AJ674" s="341"/>
      <c r="AK674" s="341"/>
      <c r="AL674" s="341"/>
      <c r="AM674" s="341"/>
      <c r="AN674" s="341"/>
      <c r="AO674" s="341"/>
      <c r="AP674" s="341"/>
      <c r="AQ674" s="341"/>
      <c r="AR674" s="341"/>
      <c r="AS674" s="341"/>
      <c r="AT674" s="341"/>
      <c r="AU674" s="341"/>
      <c r="AV674" s="341"/>
      <c r="AW674" s="341"/>
      <c r="AX674" s="341"/>
      <c r="AY674" s="341"/>
      <c r="AZ674" s="341"/>
      <c r="BA674" s="344"/>
      <c r="BB674" s="395"/>
      <c r="BC674" s="344"/>
      <c r="BD674" s="344"/>
      <c r="BE674" s="344"/>
      <c r="BF674" s="344"/>
      <c r="BG674" s="344"/>
      <c r="BH674" s="344"/>
      <c r="BI674" s="344"/>
      <c r="BJ674" s="344"/>
      <c r="BK674" s="344"/>
      <c r="BL674" s="344"/>
      <c r="BM674" s="344"/>
      <c r="BN674" s="344"/>
      <c r="BO674" s="344"/>
      <c r="BP674" s="344"/>
      <c r="BQ674" s="344"/>
      <c r="BR674" s="344"/>
      <c r="BS674" s="344"/>
      <c r="BT674" s="344"/>
      <c r="BU674" s="344"/>
      <c r="BV674" s="344"/>
      <c r="BW674" s="344"/>
      <c r="BX674" s="344"/>
      <c r="BY674" s="344"/>
      <c r="BZ674" s="344"/>
      <c r="CA674" s="344"/>
      <c r="CB674" s="344"/>
      <c r="CC674" s="344"/>
      <c r="CD674" s="344"/>
      <c r="CE674" s="344"/>
      <c r="CF674" s="344"/>
      <c r="CG674" s="344"/>
      <c r="CH674" s="344"/>
      <c r="CI674" s="344"/>
      <c r="CJ674" s="344"/>
      <c r="CK674" s="344"/>
      <c r="CL674" s="344"/>
      <c r="CM674" s="344"/>
      <c r="CN674" s="344"/>
      <c r="CO674" s="344"/>
      <c r="CP674" s="344"/>
      <c r="CQ674" s="344"/>
      <c r="CR674" s="344"/>
      <c r="CS674" s="344"/>
      <c r="CT674" s="344"/>
      <c r="CU674" s="344"/>
      <c r="CV674" s="344"/>
      <c r="CW674" s="344"/>
      <c r="CX674" s="344"/>
      <c r="CY674" s="344"/>
      <c r="CZ674" s="344"/>
    </row>
    <row r="675" s="348" customFormat="true" ht="25.15" customHeight="true" x14ac:dyDescent="0.2">
      <c r="C675" s="1028"/>
      <c r="D675" s="1020"/>
      <c r="E675" s="561"/>
      <c r="F675" s="561"/>
      <c r="G675" s="561"/>
      <c r="H675" s="1028"/>
      <c r="I675" s="1020"/>
      <c r="J675" s="561"/>
      <c r="K675" s="561"/>
      <c r="L675" s="561"/>
      <c r="M675" s="1028"/>
      <c r="N675" s="1020"/>
      <c r="O675" s="561"/>
      <c r="P675" s="561"/>
      <c r="Q675" s="561"/>
      <c r="Z675" s="341"/>
      <c r="AA675" s="341"/>
      <c r="AB675" s="341"/>
      <c r="AC675" s="341"/>
      <c r="AD675" s="341"/>
      <c r="AE675" s="341"/>
      <c r="AF675" s="341"/>
      <c r="AG675" s="341"/>
      <c r="AH675" s="341"/>
      <c r="AI675" s="341"/>
      <c r="AJ675" s="341"/>
      <c r="AK675" s="341"/>
      <c r="AL675" s="341"/>
      <c r="AM675" s="341"/>
      <c r="AN675" s="341"/>
      <c r="AO675" s="341"/>
      <c r="AP675" s="341"/>
      <c r="AQ675" s="341"/>
      <c r="AR675" s="341"/>
      <c r="AS675" s="341"/>
      <c r="AT675" s="341"/>
      <c r="AU675" s="341"/>
      <c r="AV675" s="341"/>
      <c r="AW675" s="341"/>
      <c r="AX675" s="341"/>
      <c r="AY675" s="341"/>
      <c r="AZ675" s="341"/>
      <c r="BA675" s="344"/>
      <c r="BB675" s="395"/>
      <c r="BC675" s="344"/>
      <c r="BD675" s="344"/>
      <c r="BE675" s="344"/>
      <c r="BF675" s="344"/>
      <c r="BG675" s="344"/>
      <c r="BH675" s="344"/>
      <c r="BI675" s="344"/>
      <c r="BJ675" s="344"/>
      <c r="BK675" s="344"/>
      <c r="BL675" s="344"/>
      <c r="BM675" s="344"/>
      <c r="BN675" s="344"/>
      <c r="BO675" s="344"/>
      <c r="BP675" s="344"/>
      <c r="BQ675" s="344"/>
      <c r="BR675" s="344"/>
      <c r="BS675" s="344"/>
      <c r="BT675" s="344"/>
      <c r="BU675" s="344"/>
      <c r="BV675" s="344"/>
      <c r="BW675" s="344"/>
      <c r="BX675" s="344"/>
      <c r="BY675" s="344"/>
      <c r="BZ675" s="344"/>
      <c r="CA675" s="344"/>
      <c r="CB675" s="344"/>
      <c r="CC675" s="344"/>
      <c r="CD675" s="344"/>
      <c r="CE675" s="344"/>
      <c r="CF675" s="344"/>
      <c r="CG675" s="344"/>
      <c r="CH675" s="344"/>
      <c r="CI675" s="344"/>
      <c r="CJ675" s="344"/>
      <c r="CK675" s="344"/>
      <c r="CL675" s="344"/>
      <c r="CM675" s="344"/>
      <c r="CN675" s="344"/>
      <c r="CO675" s="344"/>
      <c r="CP675" s="344"/>
      <c r="CQ675" s="344"/>
      <c r="CR675" s="344"/>
      <c r="CS675" s="344"/>
      <c r="CT675" s="344"/>
      <c r="CU675" s="344"/>
      <c r="CV675" s="344"/>
      <c r="CW675" s="344"/>
      <c r="CX675" s="344"/>
      <c r="CY675" s="344"/>
      <c r="CZ675" s="344"/>
    </row>
    <row r="676" s="348" customFormat="true" ht="25.15" customHeight="true" x14ac:dyDescent="0.2">
      <c r="C676" s="1028"/>
      <c r="D676" s="1020"/>
      <c r="E676" s="561"/>
      <c r="F676" s="561"/>
      <c r="G676" s="561"/>
      <c r="H676" s="1028"/>
      <c r="I676" s="1020"/>
      <c r="J676" s="561"/>
      <c r="K676" s="561"/>
      <c r="L676" s="561"/>
      <c r="M676" s="1028"/>
      <c r="N676" s="1020"/>
      <c r="O676" s="561"/>
      <c r="P676" s="561"/>
      <c r="Q676" s="561"/>
      <c r="Z676" s="341"/>
      <c r="AA676" s="341"/>
      <c r="AB676" s="341"/>
      <c r="AC676" s="341"/>
      <c r="AD676" s="341"/>
      <c r="AE676" s="341"/>
      <c r="AF676" s="341"/>
      <c r="AG676" s="341"/>
      <c r="AH676" s="341"/>
      <c r="AI676" s="341"/>
      <c r="AJ676" s="341"/>
      <c r="AK676" s="341"/>
      <c r="AL676" s="341"/>
      <c r="AM676" s="341"/>
      <c r="AN676" s="341"/>
      <c r="AO676" s="341"/>
      <c r="AP676" s="341"/>
      <c r="AQ676" s="341"/>
      <c r="AR676" s="341"/>
      <c r="AS676" s="341"/>
      <c r="AT676" s="341"/>
      <c r="AU676" s="341"/>
      <c r="AV676" s="341"/>
      <c r="AW676" s="341"/>
      <c r="AX676" s="341"/>
      <c r="AY676" s="341"/>
      <c r="AZ676" s="341"/>
      <c r="BA676" s="344"/>
      <c r="BB676" s="395"/>
      <c r="BC676" s="344"/>
      <c r="BD676" s="344"/>
      <c r="BE676" s="344"/>
      <c r="BF676" s="344"/>
      <c r="BG676" s="344"/>
      <c r="BH676" s="344"/>
      <c r="BI676" s="344"/>
      <c r="BJ676" s="344"/>
      <c r="BK676" s="344"/>
      <c r="BL676" s="344"/>
      <c r="BM676" s="344"/>
      <c r="BN676" s="344"/>
      <c r="BO676" s="344"/>
      <c r="BP676" s="344"/>
      <c r="BQ676" s="344"/>
      <c r="BR676" s="344"/>
      <c r="BS676" s="344"/>
      <c r="BT676" s="344"/>
      <c r="BU676" s="344"/>
      <c r="BV676" s="344"/>
      <c r="BW676" s="344"/>
      <c r="BX676" s="344"/>
      <c r="BY676" s="344"/>
      <c r="BZ676" s="344"/>
      <c r="CA676" s="344"/>
      <c r="CB676" s="344"/>
      <c r="CC676" s="344"/>
      <c r="CD676" s="344"/>
      <c r="CE676" s="344"/>
      <c r="CF676" s="344"/>
      <c r="CG676" s="344"/>
      <c r="CH676" s="344"/>
      <c r="CI676" s="344"/>
      <c r="CJ676" s="344"/>
      <c r="CK676" s="344"/>
      <c r="CL676" s="344"/>
      <c r="CM676" s="344"/>
      <c r="CN676" s="344"/>
      <c r="CO676" s="344"/>
      <c r="CP676" s="344"/>
      <c r="CQ676" s="344"/>
      <c r="CR676" s="344"/>
      <c r="CS676" s="344"/>
      <c r="CT676" s="344"/>
      <c r="CU676" s="344"/>
      <c r="CV676" s="344"/>
      <c r="CW676" s="344"/>
      <c r="CX676" s="344"/>
      <c r="CY676" s="344"/>
      <c r="CZ676" s="344"/>
    </row>
    <row r="677" s="348" customFormat="true" ht="25.15" customHeight="true" x14ac:dyDescent="0.2">
      <c r="C677" s="1028"/>
      <c r="D677" s="1020"/>
      <c r="E677" s="561"/>
      <c r="F677" s="561"/>
      <c r="G677" s="561"/>
      <c r="H677" s="1028"/>
      <c r="I677" s="1020"/>
      <c r="J677" s="561"/>
      <c r="K677" s="561"/>
      <c r="L677" s="561"/>
      <c r="M677" s="1028"/>
      <c r="N677" s="1020"/>
      <c r="O677" s="561"/>
      <c r="P677" s="561"/>
      <c r="Q677" s="561"/>
      <c r="Z677" s="341"/>
      <c r="AA677" s="341"/>
      <c r="AB677" s="341"/>
      <c r="AC677" s="341"/>
      <c r="AD677" s="341"/>
      <c r="AE677" s="341"/>
      <c r="AF677" s="341"/>
      <c r="AG677" s="341"/>
      <c r="AH677" s="341"/>
      <c r="AI677" s="341"/>
      <c r="AJ677" s="341"/>
      <c r="AK677" s="341"/>
      <c r="AL677" s="341"/>
      <c r="AM677" s="341"/>
      <c r="AN677" s="341"/>
      <c r="AO677" s="341"/>
      <c r="AP677" s="341"/>
      <c r="AQ677" s="341"/>
      <c r="AR677" s="341"/>
      <c r="AS677" s="341"/>
      <c r="AT677" s="341"/>
      <c r="AU677" s="341"/>
      <c r="AV677" s="341"/>
      <c r="AW677" s="341"/>
      <c r="AX677" s="341"/>
      <c r="AY677" s="341"/>
      <c r="AZ677" s="341"/>
      <c r="BA677" s="344"/>
      <c r="BB677" s="395"/>
      <c r="BC677" s="344"/>
      <c r="BD677" s="344"/>
      <c r="BE677" s="344"/>
      <c r="BF677" s="344"/>
      <c r="BG677" s="344"/>
      <c r="BH677" s="344"/>
      <c r="BI677" s="344"/>
      <c r="BJ677" s="344"/>
      <c r="BK677" s="344"/>
      <c r="BL677" s="344"/>
      <c r="BM677" s="344"/>
      <c r="BN677" s="344"/>
      <c r="BO677" s="344"/>
      <c r="BP677" s="344"/>
      <c r="BQ677" s="344"/>
      <c r="BR677" s="344"/>
      <c r="BS677" s="344"/>
      <c r="BT677" s="344"/>
      <c r="BU677" s="344"/>
      <c r="BV677" s="344"/>
      <c r="BW677" s="344"/>
      <c r="BX677" s="344"/>
      <c r="BY677" s="344"/>
      <c r="BZ677" s="344"/>
      <c r="CA677" s="344"/>
      <c r="CB677" s="344"/>
      <c r="CC677" s="344"/>
      <c r="CD677" s="344"/>
      <c r="CE677" s="344"/>
      <c r="CF677" s="344"/>
      <c r="CG677" s="344"/>
      <c r="CH677" s="344"/>
      <c r="CI677" s="344"/>
      <c r="CJ677" s="344"/>
      <c r="CK677" s="344"/>
      <c r="CL677" s="344"/>
      <c r="CM677" s="344"/>
      <c r="CN677" s="344"/>
      <c r="CO677" s="344"/>
      <c r="CP677" s="344"/>
      <c r="CQ677" s="344"/>
      <c r="CR677" s="344"/>
      <c r="CS677" s="344"/>
      <c r="CT677" s="344"/>
      <c r="CU677" s="344"/>
      <c r="CV677" s="344"/>
      <c r="CW677" s="344"/>
      <c r="CX677" s="344"/>
      <c r="CY677" s="344"/>
      <c r="CZ677" s="344"/>
    </row>
    <row r="678" s="348" customFormat="true" ht="25.15" customHeight="true" x14ac:dyDescent="0.2">
      <c r="C678" s="1028"/>
      <c r="D678" s="1020"/>
      <c r="E678" s="561"/>
      <c r="F678" s="561"/>
      <c r="G678" s="561"/>
      <c r="H678" s="1028"/>
      <c r="I678" s="1020"/>
      <c r="J678" s="561"/>
      <c r="K678" s="561"/>
      <c r="L678" s="561"/>
      <c r="M678" s="1028"/>
      <c r="N678" s="1020"/>
      <c r="O678" s="561"/>
      <c r="P678" s="561"/>
      <c r="Q678" s="561"/>
      <c r="Z678" s="341"/>
      <c r="AA678" s="341"/>
      <c r="AB678" s="341"/>
      <c r="AC678" s="341"/>
      <c r="AD678" s="341"/>
      <c r="AE678" s="341"/>
      <c r="AF678" s="341"/>
      <c r="AG678" s="341"/>
      <c r="AH678" s="341"/>
      <c r="AI678" s="341"/>
      <c r="AJ678" s="341"/>
      <c r="AK678" s="341"/>
      <c r="AL678" s="341"/>
      <c r="AM678" s="341"/>
      <c r="AN678" s="341"/>
      <c r="AO678" s="341"/>
      <c r="AP678" s="341"/>
      <c r="AQ678" s="341"/>
      <c r="AR678" s="341"/>
      <c r="AS678" s="341"/>
      <c r="AT678" s="341"/>
      <c r="AU678" s="341"/>
      <c r="AV678" s="341"/>
      <c r="AW678" s="341"/>
      <c r="AX678" s="341"/>
      <c r="AY678" s="341"/>
      <c r="AZ678" s="341"/>
      <c r="BA678" s="344"/>
      <c r="BB678" s="395"/>
      <c r="BC678" s="344"/>
      <c r="BD678" s="344"/>
      <c r="BE678" s="344"/>
      <c r="BF678" s="344"/>
      <c r="BG678" s="344"/>
      <c r="BH678" s="344"/>
      <c r="BI678" s="344"/>
      <c r="BJ678" s="344"/>
      <c r="BK678" s="344"/>
      <c r="BL678" s="344"/>
      <c r="BM678" s="344"/>
      <c r="BN678" s="344"/>
      <c r="BO678" s="344"/>
      <c r="BP678" s="344"/>
      <c r="BQ678" s="344"/>
      <c r="BR678" s="344"/>
      <c r="BS678" s="344"/>
      <c r="BT678" s="344"/>
      <c r="BU678" s="344"/>
      <c r="BV678" s="344"/>
      <c r="BW678" s="344"/>
      <c r="BX678" s="344"/>
      <c r="BY678" s="344"/>
      <c r="BZ678" s="344"/>
      <c r="CA678" s="344"/>
      <c r="CB678" s="344"/>
      <c r="CC678" s="344"/>
      <c r="CD678" s="344"/>
      <c r="CE678" s="344"/>
      <c r="CF678" s="344"/>
      <c r="CG678" s="344"/>
      <c r="CH678" s="344"/>
      <c r="CI678" s="344"/>
      <c r="CJ678" s="344"/>
      <c r="CK678" s="344"/>
      <c r="CL678" s="344"/>
      <c r="CM678" s="344"/>
      <c r="CN678" s="344"/>
      <c r="CO678" s="344"/>
      <c r="CP678" s="344"/>
      <c r="CQ678" s="344"/>
      <c r="CR678" s="344"/>
      <c r="CS678" s="344"/>
      <c r="CT678" s="344"/>
      <c r="CU678" s="344"/>
      <c r="CV678" s="344"/>
      <c r="CW678" s="344"/>
      <c r="CX678" s="344"/>
      <c r="CY678" s="344"/>
      <c r="CZ678" s="344"/>
    </row>
    <row r="679" s="348" customFormat="true" ht="25.15" customHeight="true" x14ac:dyDescent="0.2">
      <c r="C679" s="1028"/>
      <c r="D679" s="1020"/>
      <c r="E679" s="561"/>
      <c r="F679" s="561"/>
      <c r="G679" s="561"/>
      <c r="H679" s="1028"/>
      <c r="I679" s="1020"/>
      <c r="J679" s="561"/>
      <c r="K679" s="561"/>
      <c r="L679" s="561"/>
      <c r="M679" s="1028"/>
      <c r="N679" s="1020"/>
      <c r="O679" s="561"/>
      <c r="P679" s="561"/>
      <c r="Q679" s="561"/>
      <c r="Z679" s="341"/>
      <c r="AA679" s="341"/>
      <c r="AB679" s="341"/>
      <c r="AC679" s="341"/>
      <c r="AD679" s="341"/>
      <c r="AE679" s="341"/>
      <c r="AF679" s="341"/>
      <c r="AG679" s="341"/>
      <c r="AH679" s="341"/>
      <c r="AI679" s="341"/>
      <c r="AJ679" s="341"/>
      <c r="AK679" s="341"/>
      <c r="AL679" s="341"/>
      <c r="AM679" s="341"/>
      <c r="AN679" s="341"/>
      <c r="AO679" s="341"/>
      <c r="AP679" s="341"/>
      <c r="AQ679" s="341"/>
      <c r="AR679" s="341"/>
      <c r="AS679" s="341"/>
      <c r="AT679" s="341"/>
      <c r="AU679" s="341"/>
      <c r="AV679" s="341"/>
      <c r="AW679" s="341"/>
      <c r="AX679" s="341"/>
      <c r="AY679" s="341"/>
      <c r="AZ679" s="341"/>
      <c r="BA679" s="344"/>
      <c r="BB679" s="395"/>
      <c r="BC679" s="344"/>
      <c r="BD679" s="344"/>
      <c r="BE679" s="344"/>
      <c r="BF679" s="344"/>
      <c r="BG679" s="344"/>
      <c r="BH679" s="344"/>
      <c r="BI679" s="344"/>
      <c r="BJ679" s="344"/>
      <c r="BK679" s="344"/>
      <c r="BL679" s="344"/>
      <c r="BM679" s="344"/>
      <c r="BN679" s="344"/>
      <c r="BO679" s="344"/>
      <c r="BP679" s="344"/>
      <c r="BQ679" s="344"/>
      <c r="BR679" s="344"/>
      <c r="BS679" s="344"/>
      <c r="BT679" s="344"/>
      <c r="BU679" s="344"/>
      <c r="BV679" s="344"/>
      <c r="BW679" s="344"/>
      <c r="BX679" s="344"/>
      <c r="BY679" s="344"/>
      <c r="BZ679" s="344"/>
      <c r="CA679" s="344"/>
      <c r="CB679" s="344"/>
      <c r="CC679" s="344"/>
      <c r="CD679" s="344"/>
      <c r="CE679" s="344"/>
      <c r="CF679" s="344"/>
      <c r="CG679" s="344"/>
      <c r="CH679" s="344"/>
      <c r="CI679" s="344"/>
      <c r="CJ679" s="344"/>
      <c r="CK679" s="344"/>
      <c r="CL679" s="344"/>
      <c r="CM679" s="344"/>
      <c r="CN679" s="344"/>
      <c r="CO679" s="344"/>
      <c r="CP679" s="344"/>
      <c r="CQ679" s="344"/>
      <c r="CR679" s="344"/>
      <c r="CS679" s="344"/>
      <c r="CT679" s="344"/>
      <c r="CU679" s="344"/>
      <c r="CV679" s="344"/>
      <c r="CW679" s="344"/>
      <c r="CX679" s="344"/>
      <c r="CY679" s="344"/>
      <c r="CZ679" s="344"/>
    </row>
    <row r="680" s="348" customFormat="true" ht="25.15" customHeight="true" x14ac:dyDescent="0.2">
      <c r="C680" s="1028"/>
      <c r="D680" s="1020"/>
      <c r="E680" s="561"/>
      <c r="F680" s="561"/>
      <c r="G680" s="561"/>
      <c r="H680" s="1028"/>
      <c r="I680" s="1020"/>
      <c r="J680" s="561"/>
      <c r="K680" s="561"/>
      <c r="L680" s="561"/>
      <c r="M680" s="1028"/>
      <c r="N680" s="1020"/>
      <c r="O680" s="561"/>
      <c r="P680" s="561"/>
      <c r="Q680" s="561"/>
      <c r="Z680" s="341"/>
      <c r="AA680" s="341"/>
      <c r="AB680" s="341"/>
      <c r="AC680" s="341"/>
      <c r="AD680" s="341"/>
      <c r="AE680" s="341"/>
      <c r="AF680" s="341"/>
      <c r="AG680" s="341"/>
      <c r="AH680" s="341"/>
      <c r="AI680" s="341"/>
      <c r="AJ680" s="341"/>
      <c r="AK680" s="341"/>
      <c r="AL680" s="341"/>
      <c r="AM680" s="341"/>
      <c r="AN680" s="341"/>
      <c r="AO680" s="341"/>
      <c r="AP680" s="341"/>
      <c r="AQ680" s="341"/>
      <c r="AR680" s="341"/>
      <c r="AS680" s="341"/>
      <c r="AT680" s="341"/>
      <c r="AU680" s="341"/>
      <c r="AV680" s="341"/>
      <c r="AW680" s="341"/>
      <c r="AX680" s="341"/>
      <c r="AY680" s="341"/>
      <c r="AZ680" s="341"/>
      <c r="BA680" s="344"/>
      <c r="BB680" s="395"/>
      <c r="BC680" s="344"/>
      <c r="BD680" s="344"/>
      <c r="BE680" s="344"/>
      <c r="BF680" s="344"/>
      <c r="BG680" s="344"/>
      <c r="BH680" s="344"/>
      <c r="BI680" s="344"/>
      <c r="BJ680" s="344"/>
      <c r="BK680" s="344"/>
      <c r="BL680" s="344"/>
      <c r="BM680" s="344"/>
      <c r="BN680" s="344"/>
      <c r="BO680" s="344"/>
      <c r="BP680" s="344"/>
      <c r="BQ680" s="344"/>
      <c r="BR680" s="344"/>
      <c r="BS680" s="344"/>
      <c r="BT680" s="344"/>
      <c r="BU680" s="344"/>
      <c r="BV680" s="344"/>
      <c r="BW680" s="344"/>
      <c r="BX680" s="344"/>
      <c r="BY680" s="344"/>
      <c r="BZ680" s="344"/>
      <c r="CA680" s="344"/>
      <c r="CB680" s="344"/>
      <c r="CC680" s="344"/>
      <c r="CD680" s="344"/>
      <c r="CE680" s="344"/>
      <c r="CF680" s="344"/>
      <c r="CG680" s="344"/>
      <c r="CH680" s="344"/>
      <c r="CI680" s="344"/>
      <c r="CJ680" s="344"/>
      <c r="CK680" s="344"/>
      <c r="CL680" s="344"/>
      <c r="CM680" s="344"/>
      <c r="CN680" s="344"/>
      <c r="CO680" s="344"/>
      <c r="CP680" s="344"/>
      <c r="CQ680" s="344"/>
      <c r="CR680" s="344"/>
      <c r="CS680" s="344"/>
      <c r="CT680" s="344"/>
      <c r="CU680" s="344"/>
      <c r="CV680" s="344"/>
      <c r="CW680" s="344"/>
      <c r="CX680" s="344"/>
      <c r="CY680" s="344"/>
      <c r="CZ680" s="344"/>
    </row>
    <row r="681" s="348" customFormat="true" ht="25.15" customHeight="true" x14ac:dyDescent="0.2">
      <c r="C681" s="1028"/>
      <c r="D681" s="1020"/>
      <c r="E681" s="561"/>
      <c r="F681" s="561"/>
      <c r="G681" s="561"/>
      <c r="H681" s="1028"/>
      <c r="I681" s="1020"/>
      <c r="J681" s="561"/>
      <c r="K681" s="561"/>
      <c r="L681" s="561"/>
      <c r="M681" s="1028"/>
      <c r="N681" s="1020"/>
      <c r="O681" s="561"/>
      <c r="P681" s="561"/>
      <c r="Q681" s="561"/>
      <c r="Z681" s="341"/>
      <c r="AA681" s="341"/>
      <c r="AB681" s="341"/>
      <c r="AC681" s="341"/>
      <c r="AD681" s="341"/>
      <c r="AE681" s="341"/>
      <c r="AF681" s="341"/>
      <c r="AG681" s="341"/>
      <c r="AH681" s="341"/>
      <c r="AI681" s="341"/>
      <c r="AJ681" s="341"/>
      <c r="AK681" s="341"/>
      <c r="AL681" s="341"/>
      <c r="AM681" s="341"/>
      <c r="AN681" s="341"/>
      <c r="AO681" s="341"/>
      <c r="AP681" s="341"/>
      <c r="AQ681" s="341"/>
      <c r="AR681" s="341"/>
      <c r="AS681" s="341"/>
      <c r="AT681" s="341"/>
      <c r="AU681" s="341"/>
      <c r="AV681" s="341"/>
      <c r="AW681" s="341"/>
      <c r="AX681" s="341"/>
      <c r="AY681" s="341"/>
      <c r="AZ681" s="341"/>
      <c r="BA681" s="344"/>
      <c r="BB681" s="395"/>
      <c r="BC681" s="344"/>
      <c r="BD681" s="344"/>
      <c r="BE681" s="344"/>
      <c r="BF681" s="344"/>
      <c r="BG681" s="344"/>
      <c r="BH681" s="344"/>
      <c r="BI681" s="344"/>
      <c r="BJ681" s="344"/>
      <c r="BK681" s="344"/>
      <c r="BL681" s="344"/>
      <c r="BM681" s="344"/>
      <c r="BN681" s="344"/>
      <c r="BO681" s="344"/>
      <c r="BP681" s="344"/>
      <c r="BQ681" s="344"/>
      <c r="BR681" s="344"/>
      <c r="BS681" s="344"/>
      <c r="BT681" s="344"/>
      <c r="BU681" s="344"/>
      <c r="BV681" s="344"/>
      <c r="BW681" s="344"/>
      <c r="BX681" s="344"/>
      <c r="BY681" s="344"/>
      <c r="BZ681" s="344"/>
      <c r="CA681" s="344"/>
      <c r="CB681" s="344"/>
      <c r="CC681" s="344"/>
      <c r="CD681" s="344"/>
      <c r="CE681" s="344"/>
      <c r="CF681" s="344"/>
      <c r="CG681" s="344"/>
      <c r="CH681" s="344"/>
      <c r="CI681" s="344"/>
      <c r="CJ681" s="344"/>
      <c r="CK681" s="344"/>
      <c r="CL681" s="344"/>
      <c r="CM681" s="344"/>
      <c r="CN681" s="344"/>
      <c r="CO681" s="344"/>
      <c r="CP681" s="344"/>
      <c r="CQ681" s="344"/>
      <c r="CR681" s="344"/>
      <c r="CS681" s="344"/>
      <c r="CT681" s="344"/>
      <c r="CU681" s="344"/>
      <c r="CV681" s="344"/>
      <c r="CW681" s="344"/>
      <c r="CX681" s="344"/>
      <c r="CY681" s="344"/>
      <c r="CZ681" s="344"/>
    </row>
    <row r="682" s="348" customFormat="true" ht="25.15" customHeight="true" x14ac:dyDescent="0.2">
      <c r="C682" s="1028"/>
      <c r="D682" s="1020"/>
      <c r="E682" s="561"/>
      <c r="F682" s="561"/>
      <c r="G682" s="561"/>
      <c r="H682" s="1028"/>
      <c r="I682" s="1020"/>
      <c r="J682" s="561"/>
      <c r="K682" s="561"/>
      <c r="L682" s="561"/>
      <c r="M682" s="1028"/>
      <c r="N682" s="1020"/>
      <c r="O682" s="561"/>
      <c r="P682" s="561"/>
      <c r="Q682" s="561"/>
      <c r="Z682" s="341"/>
      <c r="AA682" s="341"/>
      <c r="AB682" s="341"/>
      <c r="AC682" s="341"/>
      <c r="AD682" s="341"/>
      <c r="AE682" s="341"/>
      <c r="AF682" s="341"/>
      <c r="AG682" s="341"/>
      <c r="AH682" s="341"/>
      <c r="AI682" s="341"/>
      <c r="AJ682" s="341"/>
      <c r="AK682" s="341"/>
      <c r="AL682" s="341"/>
      <c r="AM682" s="341"/>
      <c r="AN682" s="341"/>
      <c r="AO682" s="341"/>
      <c r="AP682" s="341"/>
      <c r="AQ682" s="341"/>
      <c r="AR682" s="341"/>
      <c r="AS682" s="341"/>
      <c r="AT682" s="341"/>
      <c r="AU682" s="341"/>
      <c r="AV682" s="341"/>
      <c r="AW682" s="341"/>
      <c r="AX682" s="341"/>
      <c r="AY682" s="341"/>
      <c r="AZ682" s="341"/>
      <c r="BA682" s="344"/>
      <c r="BB682" s="395"/>
      <c r="BC682" s="344"/>
      <c r="BD682" s="344"/>
      <c r="BE682" s="344"/>
      <c r="BF682" s="344"/>
      <c r="BG682" s="344"/>
      <c r="BH682" s="344"/>
      <c r="BI682" s="344"/>
      <c r="BJ682" s="344"/>
      <c r="BK682" s="344"/>
      <c r="BL682" s="344"/>
      <c r="BM682" s="344"/>
      <c r="BN682" s="344"/>
      <c r="BO682" s="344"/>
      <c r="BP682" s="344"/>
      <c r="BQ682" s="344"/>
      <c r="BR682" s="344"/>
      <c r="BS682" s="344"/>
      <c r="BT682" s="344"/>
      <c r="BU682" s="344"/>
      <c r="BV682" s="344"/>
      <c r="BW682" s="344"/>
      <c r="BX682" s="344"/>
      <c r="BY682" s="344"/>
      <c r="BZ682" s="344"/>
      <c r="CA682" s="344"/>
      <c r="CB682" s="344"/>
      <c r="CC682" s="344"/>
      <c r="CD682" s="344"/>
      <c r="CE682" s="344"/>
      <c r="CF682" s="344"/>
      <c r="CG682" s="344"/>
      <c r="CH682" s="344"/>
      <c r="CI682" s="344"/>
      <c r="CJ682" s="344"/>
      <c r="CK682" s="344"/>
      <c r="CL682" s="344"/>
      <c r="CM682" s="344"/>
      <c r="CN682" s="344"/>
      <c r="CO682" s="344"/>
      <c r="CP682" s="344"/>
      <c r="CQ682" s="344"/>
      <c r="CR682" s="344"/>
      <c r="CS682" s="344"/>
      <c r="CT682" s="344"/>
      <c r="CU682" s="344"/>
      <c r="CV682" s="344"/>
      <c r="CW682" s="344"/>
      <c r="CX682" s="344"/>
      <c r="CY682" s="344"/>
      <c r="CZ682" s="344"/>
    </row>
    <row r="683" s="348" customFormat="true" ht="25.15" customHeight="true" x14ac:dyDescent="0.2">
      <c r="C683" s="1028"/>
      <c r="D683" s="1020"/>
      <c r="E683" s="561"/>
      <c r="F683" s="561"/>
      <c r="G683" s="561"/>
      <c r="H683" s="1028"/>
      <c r="I683" s="1020"/>
      <c r="J683" s="561"/>
      <c r="K683" s="561"/>
      <c r="L683" s="561"/>
      <c r="M683" s="1028"/>
      <c r="N683" s="1020"/>
      <c r="O683" s="561"/>
      <c r="P683" s="561"/>
      <c r="Q683" s="561"/>
      <c r="Z683" s="341"/>
      <c r="AA683" s="341"/>
      <c r="AB683" s="341"/>
      <c r="AC683" s="341"/>
      <c r="AD683" s="341"/>
      <c r="AE683" s="341"/>
      <c r="AF683" s="341"/>
      <c r="AG683" s="341"/>
      <c r="AH683" s="341"/>
      <c r="AI683" s="341"/>
      <c r="AJ683" s="341"/>
      <c r="AK683" s="341"/>
      <c r="AL683" s="341"/>
      <c r="AM683" s="341"/>
      <c r="AN683" s="341"/>
      <c r="AO683" s="341"/>
      <c r="AP683" s="341"/>
      <c r="AQ683" s="341"/>
      <c r="AR683" s="341"/>
      <c r="AS683" s="341"/>
      <c r="AT683" s="341"/>
      <c r="AU683" s="341"/>
      <c r="AV683" s="341"/>
      <c r="AW683" s="341"/>
      <c r="AX683" s="341"/>
      <c r="AY683" s="341"/>
      <c r="AZ683" s="341"/>
      <c r="BA683" s="344"/>
      <c r="BB683" s="395"/>
      <c r="BC683" s="344"/>
      <c r="BD683" s="344"/>
      <c r="BE683" s="344"/>
      <c r="BF683" s="344"/>
      <c r="BG683" s="344"/>
      <c r="BH683" s="344"/>
      <c r="BI683" s="344"/>
      <c r="BJ683" s="344"/>
      <c r="BK683" s="344"/>
      <c r="BL683" s="344"/>
      <c r="BM683" s="344"/>
      <c r="BN683" s="344"/>
      <c r="BO683" s="344"/>
      <c r="BP683" s="344"/>
      <c r="BQ683" s="344"/>
      <c r="BR683" s="344"/>
      <c r="BS683" s="344"/>
      <c r="BT683" s="344"/>
      <c r="BU683" s="344"/>
      <c r="BV683" s="344"/>
      <c r="BW683" s="344"/>
      <c r="BX683" s="344"/>
      <c r="BY683" s="344"/>
      <c r="BZ683" s="344"/>
      <c r="CA683" s="344"/>
      <c r="CB683" s="344"/>
      <c r="CC683" s="344"/>
      <c r="CD683" s="344"/>
      <c r="CE683" s="344"/>
      <c r="CF683" s="344"/>
      <c r="CG683" s="344"/>
      <c r="CH683" s="344"/>
      <c r="CI683" s="344"/>
      <c r="CJ683" s="344"/>
      <c r="CK683" s="344"/>
      <c r="CL683" s="344"/>
      <c r="CM683" s="344"/>
      <c r="CN683" s="344"/>
      <c r="CO683" s="344"/>
      <c r="CP683" s="344"/>
      <c r="CQ683" s="344"/>
      <c r="CR683" s="344"/>
      <c r="CS683" s="344"/>
      <c r="CT683" s="344"/>
      <c r="CU683" s="344"/>
      <c r="CV683" s="344"/>
      <c r="CW683" s="344"/>
      <c r="CX683" s="344"/>
      <c r="CY683" s="344"/>
      <c r="CZ683" s="344"/>
    </row>
    <row r="684" s="348" customFormat="true" ht="25.15" customHeight="true" x14ac:dyDescent="0.2">
      <c r="C684" s="1028"/>
      <c r="D684" s="1020"/>
      <c r="E684" s="561"/>
      <c r="F684" s="561"/>
      <c r="G684" s="561"/>
      <c r="H684" s="1028"/>
      <c r="I684" s="1020"/>
      <c r="J684" s="561"/>
      <c r="K684" s="561"/>
      <c r="L684" s="561"/>
      <c r="M684" s="1028"/>
      <c r="N684" s="1020"/>
      <c r="O684" s="561"/>
      <c r="P684" s="561"/>
      <c r="Q684" s="561"/>
      <c r="Z684" s="341"/>
      <c r="AA684" s="341"/>
      <c r="AB684" s="341"/>
      <c r="AC684" s="341"/>
      <c r="AD684" s="341"/>
      <c r="AE684" s="341"/>
      <c r="AF684" s="341"/>
      <c r="AG684" s="341"/>
      <c r="AH684" s="341"/>
      <c r="AI684" s="341"/>
      <c r="AJ684" s="341"/>
      <c r="AK684" s="341"/>
      <c r="AL684" s="341"/>
      <c r="AM684" s="341"/>
      <c r="AN684" s="341"/>
      <c r="AO684" s="341"/>
      <c r="AP684" s="341"/>
      <c r="AQ684" s="341"/>
      <c r="AR684" s="341"/>
      <c r="AS684" s="341"/>
      <c r="AT684" s="341"/>
      <c r="AU684" s="341"/>
      <c r="AV684" s="341"/>
      <c r="AW684" s="341"/>
      <c r="AX684" s="341"/>
      <c r="AY684" s="341"/>
      <c r="AZ684" s="341"/>
      <c r="BA684" s="344"/>
      <c r="BB684" s="395"/>
      <c r="BC684" s="344"/>
      <c r="BD684" s="344"/>
      <c r="BE684" s="344"/>
      <c r="BF684" s="344"/>
      <c r="BG684" s="344"/>
      <c r="BH684" s="344"/>
      <c r="BI684" s="344"/>
      <c r="BJ684" s="344"/>
      <c r="BK684" s="344"/>
      <c r="BL684" s="344"/>
      <c r="BM684" s="344"/>
      <c r="BN684" s="344"/>
      <c r="BO684" s="344"/>
      <c r="BP684" s="344"/>
      <c r="BQ684" s="344"/>
      <c r="BR684" s="344"/>
      <c r="BS684" s="344"/>
      <c r="BT684" s="344"/>
      <c r="BU684" s="344"/>
      <c r="BV684" s="344"/>
      <c r="BW684" s="344"/>
      <c r="BX684" s="344"/>
      <c r="BY684" s="344"/>
      <c r="BZ684" s="344"/>
      <c r="CA684" s="344"/>
      <c r="CB684" s="344"/>
      <c r="CC684" s="344"/>
      <c r="CD684" s="344"/>
      <c r="CE684" s="344"/>
      <c r="CF684" s="344"/>
      <c r="CG684" s="344"/>
      <c r="CH684" s="344"/>
      <c r="CI684" s="344"/>
      <c r="CJ684" s="344"/>
      <c r="CK684" s="344"/>
      <c r="CL684" s="344"/>
      <c r="CM684" s="344"/>
      <c r="CN684" s="344"/>
      <c r="CO684" s="344"/>
      <c r="CP684" s="344"/>
      <c r="CQ684" s="344"/>
      <c r="CR684" s="344"/>
      <c r="CS684" s="344"/>
      <c r="CT684" s="344"/>
      <c r="CU684" s="344"/>
      <c r="CV684" s="344"/>
      <c r="CW684" s="344"/>
      <c r="CX684" s="344"/>
      <c r="CY684" s="344"/>
      <c r="CZ684" s="344"/>
    </row>
    <row r="685" s="348" customFormat="true" ht="25.15" customHeight="true" x14ac:dyDescent="0.2">
      <c r="C685" s="1028"/>
      <c r="D685" s="1020"/>
      <c r="E685" s="561"/>
      <c r="F685" s="561"/>
      <c r="G685" s="561"/>
      <c r="H685" s="1028"/>
      <c r="I685" s="1020"/>
      <c r="J685" s="561"/>
      <c r="K685" s="561"/>
      <c r="L685" s="561"/>
      <c r="M685" s="1028"/>
      <c r="N685" s="1020"/>
      <c r="O685" s="561"/>
      <c r="P685" s="561"/>
      <c r="Q685" s="561"/>
      <c r="Z685" s="341"/>
      <c r="AA685" s="341"/>
      <c r="AB685" s="341"/>
      <c r="AC685" s="341"/>
      <c r="AD685" s="341"/>
      <c r="AE685" s="341"/>
      <c r="AF685" s="341"/>
      <c r="AG685" s="341"/>
      <c r="AH685" s="341"/>
      <c r="AI685" s="341"/>
      <c r="AJ685" s="341"/>
      <c r="AK685" s="341"/>
      <c r="AL685" s="341"/>
      <c r="AM685" s="341"/>
      <c r="AN685" s="341"/>
      <c r="AO685" s="341"/>
      <c r="AP685" s="341"/>
      <c r="AQ685" s="341"/>
      <c r="AR685" s="341"/>
      <c r="AS685" s="341"/>
      <c r="AT685" s="341"/>
      <c r="AU685" s="341"/>
      <c r="AV685" s="341"/>
      <c r="AW685" s="341"/>
      <c r="AX685" s="341"/>
      <c r="AY685" s="341"/>
      <c r="AZ685" s="341"/>
      <c r="BA685" s="344"/>
      <c r="BB685" s="395"/>
      <c r="BC685" s="344"/>
      <c r="BD685" s="344"/>
      <c r="BE685" s="344"/>
      <c r="BF685" s="344"/>
      <c r="BG685" s="344"/>
      <c r="BH685" s="344"/>
      <c r="BI685" s="344"/>
      <c r="BJ685" s="344"/>
      <c r="BK685" s="344"/>
      <c r="BL685" s="344"/>
      <c r="BM685" s="344"/>
      <c r="BN685" s="344"/>
      <c r="BO685" s="344"/>
      <c r="BP685" s="344"/>
      <c r="BQ685" s="344"/>
      <c r="BR685" s="344"/>
      <c r="BS685" s="344"/>
      <c r="BT685" s="344"/>
      <c r="BU685" s="344"/>
      <c r="BV685" s="344"/>
      <c r="BW685" s="344"/>
      <c r="BX685" s="344"/>
      <c r="BY685" s="344"/>
      <c r="BZ685" s="344"/>
      <c r="CA685" s="344"/>
      <c r="CB685" s="344"/>
      <c r="CC685" s="344"/>
      <c r="CD685" s="344"/>
      <c r="CE685" s="344"/>
      <c r="CF685" s="344"/>
      <c r="CG685" s="344"/>
      <c r="CH685" s="344"/>
      <c r="CI685" s="344"/>
      <c r="CJ685" s="344"/>
      <c r="CK685" s="344"/>
      <c r="CL685" s="344"/>
      <c r="CM685" s="344"/>
      <c r="CN685" s="344"/>
      <c r="CO685" s="344"/>
      <c r="CP685" s="344"/>
      <c r="CQ685" s="344"/>
      <c r="CR685" s="344"/>
      <c r="CS685" s="344"/>
      <c r="CT685" s="344"/>
      <c r="CU685" s="344"/>
      <c r="CV685" s="344"/>
      <c r="CW685" s="344"/>
      <c r="CX685" s="344"/>
      <c r="CY685" s="344"/>
      <c r="CZ685" s="344"/>
    </row>
    <row r="686" s="348" customFormat="true" ht="25.15" customHeight="true" x14ac:dyDescent="0.2">
      <c r="C686" s="1028"/>
      <c r="D686" s="1020"/>
      <c r="E686" s="561"/>
      <c r="F686" s="561"/>
      <c r="G686" s="561"/>
      <c r="H686" s="1028"/>
      <c r="I686" s="1020"/>
      <c r="J686" s="561"/>
      <c r="K686" s="561"/>
      <c r="L686" s="561"/>
      <c r="M686" s="1028"/>
      <c r="N686" s="1020"/>
      <c r="O686" s="561"/>
      <c r="P686" s="561"/>
      <c r="Q686" s="561"/>
      <c r="Z686" s="341"/>
      <c r="AA686" s="341"/>
      <c r="AB686" s="341"/>
      <c r="AC686" s="341"/>
      <c r="AD686" s="341"/>
      <c r="AE686" s="341"/>
      <c r="AF686" s="341"/>
      <c r="AG686" s="341"/>
      <c r="AH686" s="341"/>
      <c r="AI686" s="341"/>
      <c r="AJ686" s="341"/>
      <c r="AK686" s="341"/>
      <c r="AL686" s="341"/>
      <c r="AM686" s="341"/>
      <c r="AN686" s="341"/>
      <c r="AO686" s="341"/>
      <c r="AP686" s="341"/>
      <c r="AQ686" s="341"/>
      <c r="AR686" s="341"/>
      <c r="AS686" s="341"/>
      <c r="AT686" s="341"/>
      <c r="AU686" s="341"/>
      <c r="AV686" s="341"/>
      <c r="AW686" s="341"/>
      <c r="AX686" s="341"/>
      <c r="AY686" s="341"/>
      <c r="AZ686" s="341"/>
      <c r="BA686" s="344"/>
      <c r="BB686" s="395"/>
      <c r="BC686" s="344"/>
      <c r="BD686" s="344"/>
      <c r="BE686" s="344"/>
      <c r="BF686" s="344"/>
      <c r="BG686" s="344"/>
      <c r="BH686" s="344"/>
      <c r="BI686" s="344"/>
      <c r="BJ686" s="344"/>
      <c r="BK686" s="344"/>
      <c r="BL686" s="344"/>
      <c r="BM686" s="344"/>
      <c r="BN686" s="344"/>
      <c r="BO686" s="344"/>
      <c r="BP686" s="344"/>
      <c r="BQ686" s="344"/>
      <c r="BR686" s="344"/>
      <c r="BS686" s="344"/>
      <c r="BT686" s="344"/>
      <c r="BU686" s="344"/>
      <c r="BV686" s="344"/>
      <c r="BW686" s="344"/>
      <c r="BX686" s="344"/>
      <c r="BY686" s="344"/>
      <c r="BZ686" s="344"/>
      <c r="CA686" s="344"/>
      <c r="CB686" s="344"/>
      <c r="CC686" s="344"/>
      <c r="CD686" s="344"/>
      <c r="CE686" s="344"/>
      <c r="CF686" s="344"/>
      <c r="CG686" s="344"/>
      <c r="CH686" s="344"/>
      <c r="CI686" s="344"/>
      <c r="CJ686" s="344"/>
      <c r="CK686" s="344"/>
      <c r="CL686" s="344"/>
      <c r="CM686" s="344"/>
      <c r="CN686" s="344"/>
      <c r="CO686" s="344"/>
      <c r="CP686" s="344"/>
      <c r="CQ686" s="344"/>
      <c r="CR686" s="344"/>
      <c r="CS686" s="344"/>
      <c r="CT686" s="344"/>
      <c r="CU686" s="344"/>
      <c r="CV686" s="344"/>
      <c r="CW686" s="344"/>
      <c r="CX686" s="344"/>
      <c r="CY686" s="344"/>
      <c r="CZ686" s="344"/>
    </row>
    <row r="687" s="348" customFormat="true" ht="25.15" customHeight="true" x14ac:dyDescent="0.2">
      <c r="C687" s="1028"/>
      <c r="D687" s="1020"/>
      <c r="E687" s="561"/>
      <c r="F687" s="561"/>
      <c r="G687" s="561"/>
      <c r="H687" s="1028"/>
      <c r="I687" s="1020"/>
      <c r="J687" s="561"/>
      <c r="K687" s="561"/>
      <c r="L687" s="561"/>
      <c r="M687" s="1028"/>
      <c r="N687" s="1020"/>
      <c r="O687" s="561"/>
      <c r="P687" s="561"/>
      <c r="Q687" s="561"/>
      <c r="Z687" s="341"/>
      <c r="AA687" s="341"/>
      <c r="AB687" s="341"/>
      <c r="AC687" s="341"/>
      <c r="AD687" s="341"/>
      <c r="AE687" s="341"/>
      <c r="AF687" s="341"/>
      <c r="AG687" s="341"/>
      <c r="AH687" s="341"/>
      <c r="AI687" s="341"/>
      <c r="AJ687" s="341"/>
      <c r="AK687" s="341"/>
      <c r="AL687" s="341"/>
      <c r="AM687" s="341"/>
      <c r="AN687" s="341"/>
      <c r="AO687" s="341"/>
      <c r="AP687" s="341"/>
      <c r="AQ687" s="341"/>
      <c r="AR687" s="341"/>
      <c r="AS687" s="341"/>
      <c r="AT687" s="341"/>
      <c r="AU687" s="341"/>
      <c r="AV687" s="341"/>
      <c r="AW687" s="341"/>
      <c r="AX687" s="341"/>
      <c r="AY687" s="341"/>
      <c r="AZ687" s="341"/>
      <c r="BA687" s="344"/>
      <c r="BB687" s="395"/>
      <c r="BC687" s="344"/>
      <c r="BD687" s="344"/>
      <c r="BE687" s="344"/>
      <c r="BF687" s="344"/>
      <c r="BG687" s="344"/>
      <c r="BH687" s="344"/>
      <c r="BI687" s="344"/>
      <c r="BJ687" s="344"/>
      <c r="BK687" s="344"/>
      <c r="BL687" s="344"/>
      <c r="BM687" s="344"/>
      <c r="BN687" s="344"/>
      <c r="BO687" s="344"/>
      <c r="BP687" s="344"/>
      <c r="BQ687" s="344"/>
      <c r="BR687" s="344"/>
      <c r="BS687" s="344"/>
      <c r="BT687" s="344"/>
      <c r="BU687" s="344"/>
      <c r="BV687" s="344"/>
      <c r="BW687" s="344"/>
      <c r="BX687" s="344"/>
      <c r="BY687" s="344"/>
      <c r="BZ687" s="344"/>
      <c r="CA687" s="344"/>
      <c r="CB687" s="344"/>
      <c r="CC687" s="344"/>
      <c r="CD687" s="344"/>
      <c r="CE687" s="344"/>
      <c r="CF687" s="344"/>
      <c r="CG687" s="344"/>
      <c r="CH687" s="344"/>
      <c r="CI687" s="344"/>
      <c r="CJ687" s="344"/>
      <c r="CK687" s="344"/>
      <c r="CL687" s="344"/>
      <c r="CM687" s="344"/>
      <c r="CN687" s="344"/>
      <c r="CO687" s="344"/>
      <c r="CP687" s="344"/>
      <c r="CQ687" s="344"/>
      <c r="CR687" s="344"/>
      <c r="CS687" s="344"/>
      <c r="CT687" s="344"/>
      <c r="CU687" s="344"/>
      <c r="CV687" s="344"/>
      <c r="CW687" s="344"/>
      <c r="CX687" s="344"/>
      <c r="CY687" s="344"/>
      <c r="CZ687" s="344"/>
    </row>
    <row r="688" s="348" customFormat="true" ht="25.15" customHeight="true" x14ac:dyDescent="0.2">
      <c r="C688" s="1028"/>
      <c r="D688" s="1020"/>
      <c r="E688" s="561"/>
      <c r="F688" s="561"/>
      <c r="G688" s="561"/>
      <c r="H688" s="1028"/>
      <c r="I688" s="1020"/>
      <c r="J688" s="561"/>
      <c r="K688" s="561"/>
      <c r="L688" s="561"/>
      <c r="M688" s="1028"/>
      <c r="N688" s="1020"/>
      <c r="O688" s="561"/>
      <c r="P688" s="561"/>
      <c r="Q688" s="561"/>
      <c r="Z688" s="341"/>
      <c r="AA688" s="341"/>
      <c r="AB688" s="341"/>
      <c r="AC688" s="341"/>
      <c r="AD688" s="341"/>
      <c r="AE688" s="341"/>
      <c r="AF688" s="341"/>
      <c r="AG688" s="341"/>
      <c r="AH688" s="341"/>
      <c r="AI688" s="341"/>
      <c r="AJ688" s="341"/>
      <c r="AK688" s="341"/>
      <c r="AL688" s="341"/>
      <c r="AM688" s="341"/>
      <c r="AN688" s="341"/>
      <c r="AO688" s="341"/>
      <c r="AP688" s="341"/>
      <c r="AQ688" s="341"/>
      <c r="AR688" s="341"/>
      <c r="AS688" s="341"/>
      <c r="AT688" s="341"/>
      <c r="AU688" s="341"/>
      <c r="AV688" s="341"/>
      <c r="AW688" s="341"/>
      <c r="AX688" s="341"/>
      <c r="AY688" s="341"/>
      <c r="AZ688" s="341"/>
      <c r="BA688" s="344"/>
      <c r="BB688" s="395"/>
      <c r="BC688" s="344"/>
      <c r="BD688" s="344"/>
      <c r="BE688" s="344"/>
      <c r="BF688" s="344"/>
      <c r="BG688" s="344"/>
      <c r="BH688" s="344"/>
      <c r="BI688" s="344"/>
      <c r="BJ688" s="344"/>
      <c r="BK688" s="344"/>
      <c r="BL688" s="344"/>
      <c r="BM688" s="344"/>
      <c r="BN688" s="344"/>
      <c r="BO688" s="344"/>
      <c r="BP688" s="344"/>
      <c r="BQ688" s="344"/>
      <c r="BR688" s="344"/>
      <c r="BS688" s="344"/>
      <c r="BT688" s="344"/>
      <c r="BU688" s="344"/>
      <c r="BV688" s="344"/>
      <c r="BW688" s="344"/>
      <c r="BX688" s="344"/>
      <c r="BY688" s="344"/>
      <c r="BZ688" s="344"/>
      <c r="CA688" s="344"/>
      <c r="CB688" s="344"/>
      <c r="CC688" s="344"/>
      <c r="CD688" s="344"/>
      <c r="CE688" s="344"/>
      <c r="CF688" s="344"/>
      <c r="CG688" s="344"/>
      <c r="CH688" s="344"/>
      <c r="CI688" s="344"/>
      <c r="CJ688" s="344"/>
      <c r="CK688" s="344"/>
      <c r="CL688" s="344"/>
      <c r="CM688" s="344"/>
      <c r="CN688" s="344"/>
      <c r="CO688" s="344"/>
      <c r="CP688" s="344"/>
      <c r="CQ688" s="344"/>
      <c r="CR688" s="344"/>
      <c r="CS688" s="344"/>
      <c r="CT688" s="344"/>
      <c r="CU688" s="344"/>
      <c r="CV688" s="344"/>
      <c r="CW688" s="344"/>
      <c r="CX688" s="344"/>
      <c r="CY688" s="344"/>
      <c r="CZ688" s="344"/>
    </row>
    <row r="689" s="348" customFormat="true" ht="25.15" customHeight="true" x14ac:dyDescent="0.2">
      <c r="C689" s="1028"/>
      <c r="D689" s="1020"/>
      <c r="E689" s="561"/>
      <c r="F689" s="561"/>
      <c r="G689" s="561"/>
      <c r="H689" s="1028"/>
      <c r="I689" s="1020"/>
      <c r="J689" s="561"/>
      <c r="K689" s="561"/>
      <c r="L689" s="561"/>
      <c r="M689" s="1028"/>
      <c r="N689" s="1020"/>
      <c r="O689" s="561"/>
      <c r="P689" s="561"/>
      <c r="Q689" s="561"/>
      <c r="Z689" s="341"/>
      <c r="AA689" s="341"/>
      <c r="AB689" s="341"/>
      <c r="AC689" s="341"/>
      <c r="AD689" s="341"/>
      <c r="AE689" s="341"/>
      <c r="AF689" s="341"/>
      <c r="AG689" s="341"/>
      <c r="AH689" s="341"/>
      <c r="AI689" s="341"/>
      <c r="AJ689" s="341"/>
      <c r="AK689" s="341"/>
      <c r="AL689" s="341"/>
      <c r="AM689" s="341"/>
      <c r="AN689" s="341"/>
      <c r="AO689" s="341"/>
      <c r="AP689" s="341"/>
      <c r="AQ689" s="341"/>
      <c r="AR689" s="341"/>
      <c r="AS689" s="341"/>
      <c r="AT689" s="341"/>
      <c r="AU689" s="341"/>
      <c r="AV689" s="341"/>
      <c r="AW689" s="341"/>
      <c r="AX689" s="341"/>
      <c r="AY689" s="341"/>
      <c r="AZ689" s="341"/>
      <c r="BA689" s="344"/>
      <c r="BB689" s="395"/>
      <c r="BC689" s="344"/>
      <c r="BD689" s="344"/>
      <c r="BE689" s="344"/>
      <c r="BF689" s="344"/>
      <c r="BG689" s="344"/>
      <c r="BH689" s="344"/>
      <c r="BI689" s="344"/>
      <c r="BJ689" s="344"/>
      <c r="BK689" s="344"/>
      <c r="BL689" s="344"/>
      <c r="BM689" s="344"/>
      <c r="BN689" s="344"/>
      <c r="BO689" s="344"/>
      <c r="BP689" s="344"/>
      <c r="BQ689" s="344"/>
      <c r="BR689" s="344"/>
      <c r="BS689" s="344"/>
      <c r="BT689" s="344"/>
      <c r="BU689" s="344"/>
      <c r="BV689" s="344"/>
      <c r="BW689" s="344"/>
      <c r="BX689" s="344"/>
      <c r="BY689" s="344"/>
      <c r="BZ689" s="344"/>
      <c r="CA689" s="344"/>
      <c r="CB689" s="344"/>
      <c r="CC689" s="344"/>
      <c r="CD689" s="344"/>
      <c r="CE689" s="344"/>
      <c r="CF689" s="344"/>
      <c r="CG689" s="344"/>
      <c r="CH689" s="344"/>
      <c r="CI689" s="344"/>
      <c r="CJ689" s="344"/>
      <c r="CK689" s="344"/>
      <c r="CL689" s="344"/>
      <c r="CM689" s="344"/>
      <c r="CN689" s="344"/>
      <c r="CO689" s="344"/>
      <c r="CP689" s="344"/>
      <c r="CQ689" s="344"/>
      <c r="CR689" s="344"/>
      <c r="CS689" s="344"/>
      <c r="CT689" s="344"/>
      <c r="CU689" s="344"/>
      <c r="CV689" s="344"/>
      <c r="CW689" s="344"/>
      <c r="CX689" s="344"/>
      <c r="CY689" s="344"/>
      <c r="CZ689" s="344"/>
    </row>
    <row r="690" s="348" customFormat="true" ht="25.15" customHeight="true" x14ac:dyDescent="0.2">
      <c r="C690" s="1028"/>
      <c r="D690" s="1020"/>
      <c r="E690" s="561"/>
      <c r="F690" s="561"/>
      <c r="G690" s="561"/>
      <c r="H690" s="1028"/>
      <c r="I690" s="1020"/>
      <c r="J690" s="561"/>
      <c r="K690" s="561"/>
      <c r="L690" s="561"/>
      <c r="M690" s="1028"/>
      <c r="N690" s="1020"/>
      <c r="O690" s="561"/>
      <c r="P690" s="561"/>
      <c r="Q690" s="561"/>
      <c r="Z690" s="341"/>
      <c r="AA690" s="341"/>
      <c r="AB690" s="341"/>
      <c r="AC690" s="341"/>
      <c r="AD690" s="341"/>
      <c r="AE690" s="341"/>
      <c r="AF690" s="341"/>
      <c r="AG690" s="341"/>
      <c r="AH690" s="341"/>
      <c r="AI690" s="341"/>
      <c r="AJ690" s="341"/>
      <c r="AK690" s="341"/>
      <c r="AL690" s="341"/>
      <c r="AM690" s="341"/>
      <c r="AN690" s="341"/>
      <c r="AO690" s="341"/>
      <c r="AP690" s="341"/>
      <c r="AQ690" s="341"/>
      <c r="AR690" s="341"/>
      <c r="AS690" s="341"/>
      <c r="AT690" s="341"/>
      <c r="AU690" s="341"/>
      <c r="AV690" s="341"/>
      <c r="AW690" s="341"/>
      <c r="AX690" s="341"/>
      <c r="AY690" s="341"/>
      <c r="AZ690" s="341"/>
      <c r="BA690" s="344"/>
      <c r="BB690" s="395"/>
      <c r="BC690" s="344"/>
      <c r="BD690" s="344"/>
      <c r="BE690" s="344"/>
      <c r="BF690" s="344"/>
      <c r="BG690" s="344"/>
      <c r="BH690" s="344"/>
      <c r="BI690" s="344"/>
      <c r="BJ690" s="344"/>
      <c r="BK690" s="344"/>
      <c r="BL690" s="344"/>
      <c r="BM690" s="344"/>
      <c r="BN690" s="344"/>
      <c r="BO690" s="344"/>
      <c r="BP690" s="344"/>
      <c r="BQ690" s="344"/>
      <c r="BR690" s="344"/>
      <c r="BS690" s="344"/>
      <c r="BT690" s="344"/>
      <c r="BU690" s="344"/>
      <c r="BV690" s="344"/>
      <c r="BW690" s="344"/>
      <c r="BX690" s="344"/>
      <c r="BY690" s="344"/>
      <c r="BZ690" s="344"/>
      <c r="CA690" s="344"/>
      <c r="CB690" s="344"/>
      <c r="CC690" s="344"/>
      <c r="CD690" s="344"/>
      <c r="CE690" s="344"/>
      <c r="CF690" s="344"/>
      <c r="CG690" s="344"/>
      <c r="CH690" s="344"/>
      <c r="CI690" s="344"/>
      <c r="CJ690" s="344"/>
      <c r="CK690" s="344"/>
      <c r="CL690" s="344"/>
      <c r="CM690" s="344"/>
      <c r="CN690" s="344"/>
      <c r="CO690" s="344"/>
      <c r="CP690" s="344"/>
      <c r="CQ690" s="344"/>
      <c r="CR690" s="344"/>
      <c r="CS690" s="344"/>
      <c r="CT690" s="344"/>
      <c r="CU690" s="344"/>
      <c r="CV690" s="344"/>
      <c r="CW690" s="344"/>
      <c r="CX690" s="344"/>
      <c r="CY690" s="344"/>
      <c r="CZ690" s="344"/>
    </row>
    <row r="691" s="348" customFormat="true" ht="25.15" customHeight="true" x14ac:dyDescent="0.2">
      <c r="C691" s="1028"/>
      <c r="D691" s="1020"/>
      <c r="E691" s="561"/>
      <c r="F691" s="561"/>
      <c r="G691" s="561"/>
      <c r="H691" s="1028"/>
      <c r="I691" s="1020"/>
      <c r="J691" s="561"/>
      <c r="K691" s="561"/>
      <c r="L691" s="561"/>
      <c r="M691" s="1028"/>
      <c r="N691" s="1020"/>
      <c r="O691" s="561"/>
      <c r="P691" s="561"/>
      <c r="Q691" s="561"/>
      <c r="Z691" s="341"/>
      <c r="AA691" s="341"/>
      <c r="AB691" s="341"/>
      <c r="AC691" s="341"/>
      <c r="AD691" s="341"/>
      <c r="AE691" s="341"/>
      <c r="AF691" s="341"/>
      <c r="AG691" s="341"/>
      <c r="AH691" s="341"/>
      <c r="AI691" s="341"/>
      <c r="AJ691" s="341"/>
      <c r="AK691" s="341"/>
      <c r="AL691" s="341"/>
      <c r="AM691" s="341"/>
      <c r="AN691" s="341"/>
      <c r="AO691" s="341"/>
      <c r="AP691" s="341"/>
      <c r="AQ691" s="341"/>
      <c r="AR691" s="341"/>
      <c r="AS691" s="341"/>
      <c r="AT691" s="341"/>
      <c r="AU691" s="341"/>
      <c r="AV691" s="341"/>
      <c r="AW691" s="341"/>
      <c r="AX691" s="341"/>
      <c r="AY691" s="341"/>
      <c r="AZ691" s="341"/>
      <c r="BA691" s="344"/>
      <c r="BB691" s="395"/>
      <c r="BC691" s="344"/>
      <c r="BD691" s="344"/>
      <c r="BE691" s="344"/>
      <c r="BF691" s="344"/>
      <c r="BG691" s="344"/>
      <c r="BH691" s="344"/>
      <c r="BI691" s="344"/>
      <c r="BJ691" s="344"/>
      <c r="BK691" s="344"/>
      <c r="BL691" s="344"/>
      <c r="BM691" s="344"/>
      <c r="BN691" s="344"/>
      <c r="BO691" s="344"/>
      <c r="BP691" s="344"/>
      <c r="BQ691" s="344"/>
      <c r="BR691" s="344"/>
      <c r="BS691" s="344"/>
      <c r="BT691" s="344"/>
      <c r="BU691" s="344"/>
      <c r="BV691" s="344"/>
      <c r="BW691" s="344"/>
      <c r="BX691" s="344"/>
      <c r="BY691" s="344"/>
      <c r="BZ691" s="344"/>
      <c r="CA691" s="344"/>
      <c r="CB691" s="344"/>
      <c r="CC691" s="344"/>
      <c r="CD691" s="344"/>
      <c r="CE691" s="344"/>
      <c r="CF691" s="344"/>
      <c r="CG691" s="344"/>
      <c r="CH691" s="344"/>
      <c r="CI691" s="344"/>
      <c r="CJ691" s="344"/>
      <c r="CK691" s="344"/>
      <c r="CL691" s="344"/>
      <c r="CM691" s="344"/>
      <c r="CN691" s="344"/>
      <c r="CO691" s="344"/>
      <c r="CP691" s="344"/>
      <c r="CQ691" s="344"/>
      <c r="CR691" s="344"/>
      <c r="CS691" s="344"/>
      <c r="CT691" s="344"/>
      <c r="CU691" s="344"/>
      <c r="CV691" s="344"/>
      <c r="CW691" s="344"/>
      <c r="CX691" s="344"/>
      <c r="CY691" s="344"/>
      <c r="CZ691" s="344"/>
    </row>
    <row r="692" s="348" customFormat="true" ht="25.15" customHeight="true" x14ac:dyDescent="0.2">
      <c r="C692" s="1028"/>
      <c r="D692" s="1020"/>
      <c r="E692" s="561"/>
      <c r="F692" s="561"/>
      <c r="G692" s="561"/>
      <c r="H692" s="1028"/>
      <c r="I692" s="1020"/>
      <c r="J692" s="561"/>
      <c r="K692" s="561"/>
      <c r="L692" s="561"/>
      <c r="M692" s="1028"/>
      <c r="N692" s="1020"/>
      <c r="O692" s="561"/>
      <c r="P692" s="561"/>
      <c r="Q692" s="561"/>
      <c r="Z692" s="341"/>
      <c r="AA692" s="341"/>
      <c r="AB692" s="341"/>
      <c r="AC692" s="341"/>
      <c r="AD692" s="341"/>
      <c r="AE692" s="341"/>
      <c r="AF692" s="341"/>
      <c r="AG692" s="341"/>
      <c r="AH692" s="341"/>
      <c r="AI692" s="341"/>
      <c r="AJ692" s="341"/>
      <c r="AK692" s="341"/>
      <c r="AL692" s="341"/>
      <c r="AM692" s="341"/>
      <c r="AN692" s="341"/>
      <c r="AO692" s="341"/>
      <c r="AP692" s="341"/>
      <c r="AQ692" s="341"/>
      <c r="AR692" s="341"/>
      <c r="AS692" s="341"/>
      <c r="AT692" s="341"/>
      <c r="AU692" s="341"/>
      <c r="AV692" s="341"/>
      <c r="AW692" s="341"/>
      <c r="AX692" s="341"/>
      <c r="AY692" s="341"/>
      <c r="AZ692" s="341"/>
      <c r="BA692" s="344"/>
      <c r="BB692" s="395"/>
      <c r="BC692" s="344"/>
      <c r="BD692" s="344"/>
      <c r="BE692" s="344"/>
      <c r="BF692" s="344"/>
      <c r="BG692" s="344"/>
      <c r="BH692" s="344"/>
      <c r="BI692" s="344"/>
      <c r="BJ692" s="344"/>
      <c r="BK692" s="344"/>
      <c r="BL692" s="344"/>
      <c r="BM692" s="344"/>
      <c r="BN692" s="344"/>
      <c r="BO692" s="344"/>
      <c r="BP692" s="344"/>
      <c r="BQ692" s="344"/>
      <c r="BR692" s="344"/>
      <c r="BS692" s="344"/>
      <c r="BT692" s="344"/>
      <c r="BU692" s="344"/>
      <c r="BV692" s="344"/>
      <c r="BW692" s="344"/>
      <c r="BX692" s="344"/>
      <c r="BY692" s="344"/>
      <c r="BZ692" s="344"/>
      <c r="CA692" s="344"/>
      <c r="CB692" s="344"/>
      <c r="CC692" s="344"/>
      <c r="CD692" s="344"/>
      <c r="CE692" s="344"/>
      <c r="CF692" s="344"/>
      <c r="CG692" s="344"/>
      <c r="CH692" s="344"/>
      <c r="CI692" s="344"/>
      <c r="CJ692" s="344"/>
      <c r="CK692" s="344"/>
      <c r="CL692" s="344"/>
      <c r="CM692" s="344"/>
      <c r="CN692" s="344"/>
      <c r="CO692" s="344"/>
      <c r="CP692" s="344"/>
      <c r="CQ692" s="344"/>
      <c r="CR692" s="344"/>
      <c r="CS692" s="344"/>
      <c r="CT692" s="344"/>
      <c r="CU692" s="344"/>
      <c r="CV692" s="344"/>
      <c r="CW692" s="344"/>
      <c r="CX692" s="344"/>
      <c r="CY692" s="344"/>
      <c r="CZ692" s="344"/>
    </row>
    <row r="693" s="348" customFormat="true" ht="25.15" customHeight="true" x14ac:dyDescent="0.2">
      <c r="C693" s="1028"/>
      <c r="D693" s="1020"/>
      <c r="E693" s="561"/>
      <c r="F693" s="561"/>
      <c r="G693" s="561"/>
      <c r="H693" s="1028"/>
      <c r="I693" s="1020"/>
      <c r="J693" s="561"/>
      <c r="K693" s="561"/>
      <c r="L693" s="561"/>
      <c r="M693" s="1028"/>
      <c r="N693" s="1020"/>
      <c r="O693" s="561"/>
      <c r="P693" s="561"/>
      <c r="Q693" s="561"/>
      <c r="Z693" s="341"/>
      <c r="AA693" s="341"/>
      <c r="AB693" s="341"/>
      <c r="AC693" s="341"/>
      <c r="AD693" s="341"/>
      <c r="AE693" s="341"/>
      <c r="AF693" s="341"/>
      <c r="AG693" s="341"/>
      <c r="AH693" s="341"/>
      <c r="AI693" s="341"/>
      <c r="AJ693" s="341"/>
      <c r="AK693" s="341"/>
      <c r="AL693" s="341"/>
      <c r="AM693" s="341"/>
      <c r="AN693" s="341"/>
      <c r="AO693" s="341"/>
      <c r="AP693" s="341"/>
      <c r="AQ693" s="341"/>
      <c r="AR693" s="341"/>
      <c r="AS693" s="341"/>
      <c r="AT693" s="341"/>
      <c r="AU693" s="341"/>
      <c r="AV693" s="341"/>
      <c r="AW693" s="341"/>
      <c r="AX693" s="341"/>
      <c r="AY693" s="341"/>
      <c r="AZ693" s="341"/>
      <c r="BA693" s="344"/>
      <c r="BB693" s="395"/>
      <c r="BC693" s="344"/>
      <c r="BD693" s="344"/>
      <c r="BE693" s="344"/>
      <c r="BF693" s="344"/>
      <c r="BG693" s="344"/>
      <c r="BH693" s="344"/>
      <c r="BI693" s="344"/>
      <c r="BJ693" s="344"/>
      <c r="BK693" s="344"/>
      <c r="BL693" s="344"/>
      <c r="BM693" s="344"/>
      <c r="BN693" s="344"/>
      <c r="BO693" s="344"/>
      <c r="BP693" s="344"/>
      <c r="BQ693" s="344"/>
      <c r="BR693" s="344"/>
      <c r="BS693" s="344"/>
      <c r="BT693" s="344"/>
      <c r="BU693" s="344"/>
      <c r="BV693" s="344"/>
      <c r="BW693" s="344"/>
      <c r="BX693" s="344"/>
      <c r="BY693" s="344"/>
      <c r="BZ693" s="344"/>
      <c r="CA693" s="344"/>
      <c r="CB693" s="344"/>
      <c r="CC693" s="344"/>
      <c r="CD693" s="344"/>
      <c r="CE693" s="344"/>
      <c r="CF693" s="344"/>
      <c r="CG693" s="344"/>
      <c r="CH693" s="344"/>
      <c r="CI693" s="344"/>
      <c r="CJ693" s="344"/>
      <c r="CK693" s="344"/>
      <c r="CL693" s="344"/>
      <c r="CM693" s="344"/>
      <c r="CN693" s="344"/>
      <c r="CO693" s="344"/>
      <c r="CP693" s="344"/>
      <c r="CQ693" s="344"/>
      <c r="CR693" s="344"/>
      <c r="CS693" s="344"/>
      <c r="CT693" s="344"/>
      <c r="CU693" s="344"/>
      <c r="CV693" s="344"/>
      <c r="CW693" s="344"/>
      <c r="CX693" s="344"/>
      <c r="CY693" s="344"/>
      <c r="CZ693" s="344"/>
    </row>
    <row r="694" s="348" customFormat="true" ht="25.15" customHeight="true" x14ac:dyDescent="0.2">
      <c r="C694" s="1028"/>
      <c r="D694" s="1020"/>
      <c r="E694" s="561"/>
      <c r="F694" s="561"/>
      <c r="G694" s="561"/>
      <c r="H694" s="1028"/>
      <c r="I694" s="1020"/>
      <c r="J694" s="561"/>
      <c r="K694" s="561"/>
      <c r="L694" s="561"/>
      <c r="M694" s="1028"/>
      <c r="N694" s="1020"/>
      <c r="O694" s="561"/>
      <c r="P694" s="561"/>
      <c r="Q694" s="561"/>
      <c r="Z694" s="341"/>
      <c r="AA694" s="341"/>
      <c r="AB694" s="341"/>
      <c r="AC694" s="341"/>
      <c r="AD694" s="341"/>
      <c r="AE694" s="341"/>
      <c r="AF694" s="341"/>
      <c r="AG694" s="341"/>
      <c r="AH694" s="341"/>
      <c r="AI694" s="341"/>
      <c r="AJ694" s="341"/>
      <c r="AK694" s="341"/>
      <c r="AL694" s="341"/>
      <c r="AM694" s="341"/>
      <c r="AN694" s="341"/>
      <c r="AO694" s="341"/>
      <c r="AP694" s="341"/>
      <c r="AQ694" s="341"/>
      <c r="AR694" s="341"/>
      <c r="AS694" s="341"/>
      <c r="AT694" s="341"/>
      <c r="AU694" s="341"/>
      <c r="AV694" s="341"/>
      <c r="AW694" s="341"/>
      <c r="AX694" s="341"/>
      <c r="AY694" s="341"/>
      <c r="AZ694" s="341"/>
      <c r="BA694" s="344"/>
      <c r="BB694" s="395"/>
      <c r="BC694" s="344"/>
      <c r="BD694" s="344"/>
      <c r="BE694" s="344"/>
      <c r="BF694" s="344"/>
      <c r="BG694" s="344"/>
      <c r="BH694" s="344"/>
      <c r="BI694" s="344"/>
      <c r="BJ694" s="344"/>
      <c r="BK694" s="344"/>
      <c r="BL694" s="344"/>
      <c r="BM694" s="344"/>
      <c r="BN694" s="344"/>
      <c r="BO694" s="344"/>
      <c r="BP694" s="344"/>
      <c r="BQ694" s="344"/>
      <c r="BR694" s="344"/>
      <c r="BS694" s="344"/>
      <c r="BT694" s="344"/>
      <c r="BU694" s="344"/>
      <c r="BV694" s="344"/>
      <c r="BW694" s="344"/>
      <c r="BX694" s="344"/>
      <c r="BY694" s="344"/>
      <c r="BZ694" s="344"/>
      <c r="CA694" s="344"/>
      <c r="CB694" s="344"/>
      <c r="CC694" s="344"/>
      <c r="CD694" s="344"/>
      <c r="CE694" s="344"/>
      <c r="CF694" s="344"/>
      <c r="CG694" s="344"/>
      <c r="CH694" s="344"/>
      <c r="CI694" s="344"/>
      <c r="CJ694" s="344"/>
      <c r="CK694" s="344"/>
      <c r="CL694" s="344"/>
      <c r="CM694" s="344"/>
      <c r="CN694" s="344"/>
      <c r="CO694" s="344"/>
      <c r="CP694" s="344"/>
      <c r="CQ694" s="344"/>
      <c r="CR694" s="344"/>
      <c r="CS694" s="344"/>
      <c r="CT694" s="344"/>
      <c r="CU694" s="344"/>
      <c r="CV694" s="344"/>
      <c r="CW694" s="344"/>
      <c r="CX694" s="344"/>
      <c r="CY694" s="344"/>
      <c r="CZ694" s="344"/>
    </row>
    <row r="695" s="348" customFormat="true" ht="25.15" customHeight="true" x14ac:dyDescent="0.2">
      <c r="C695" s="1028"/>
      <c r="D695" s="1020"/>
      <c r="E695" s="561"/>
      <c r="F695" s="561"/>
      <c r="G695" s="561"/>
      <c r="H695" s="1028"/>
      <c r="I695" s="1020"/>
      <c r="J695" s="561"/>
      <c r="K695" s="561"/>
      <c r="L695" s="561"/>
      <c r="M695" s="1028"/>
      <c r="N695" s="1020"/>
      <c r="O695" s="561"/>
      <c r="P695" s="561"/>
      <c r="Q695" s="561"/>
      <c r="Z695" s="341"/>
      <c r="AA695" s="341"/>
      <c r="AB695" s="341"/>
      <c r="AC695" s="341"/>
      <c r="AD695" s="341"/>
      <c r="AE695" s="341"/>
      <c r="AF695" s="341"/>
      <c r="AG695" s="341"/>
      <c r="AH695" s="341"/>
      <c r="AI695" s="341"/>
      <c r="AJ695" s="341"/>
      <c r="AK695" s="341"/>
      <c r="AL695" s="341"/>
      <c r="AM695" s="341"/>
      <c r="AN695" s="341"/>
      <c r="AO695" s="341"/>
      <c r="AP695" s="341"/>
      <c r="AQ695" s="341"/>
      <c r="AR695" s="341"/>
      <c r="AS695" s="341"/>
      <c r="AT695" s="341"/>
      <c r="AU695" s="341"/>
      <c r="AV695" s="341"/>
      <c r="AW695" s="341"/>
      <c r="AX695" s="341"/>
      <c r="AY695" s="341"/>
      <c r="AZ695" s="341"/>
      <c r="BA695" s="344"/>
      <c r="BB695" s="395"/>
      <c r="BC695" s="344"/>
      <c r="BD695" s="344"/>
      <c r="BE695" s="344"/>
      <c r="BF695" s="344"/>
      <c r="BG695" s="344"/>
      <c r="BH695" s="344"/>
      <c r="BI695" s="344"/>
      <c r="BJ695" s="344"/>
      <c r="BK695" s="344"/>
      <c r="BL695" s="344"/>
      <c r="BM695" s="344"/>
      <c r="BN695" s="344"/>
      <c r="BO695" s="344"/>
      <c r="BP695" s="344"/>
      <c r="BQ695" s="344"/>
      <c r="BR695" s="344"/>
      <c r="BS695" s="344"/>
      <c r="BT695" s="344"/>
      <c r="BU695" s="344"/>
      <c r="BV695" s="344"/>
      <c r="BW695" s="344"/>
      <c r="BX695" s="344"/>
      <c r="BY695" s="344"/>
      <c r="BZ695" s="344"/>
      <c r="CA695" s="344"/>
      <c r="CB695" s="344"/>
      <c r="CC695" s="344"/>
      <c r="CD695" s="344"/>
      <c r="CE695" s="344"/>
      <c r="CF695" s="344"/>
      <c r="CG695" s="344"/>
      <c r="CH695" s="344"/>
      <c r="CI695" s="344"/>
      <c r="CJ695" s="344"/>
      <c r="CK695" s="344"/>
      <c r="CL695" s="344"/>
      <c r="CM695" s="344"/>
      <c r="CN695" s="344"/>
      <c r="CO695" s="344"/>
      <c r="CP695" s="344"/>
      <c r="CQ695" s="344"/>
      <c r="CR695" s="344"/>
      <c r="CS695" s="344"/>
      <c r="CT695" s="344"/>
      <c r="CU695" s="344"/>
      <c r="CV695" s="344"/>
      <c r="CW695" s="344"/>
      <c r="CX695" s="344"/>
      <c r="CY695" s="344"/>
      <c r="CZ695" s="344"/>
    </row>
    <row r="696" s="348" customFormat="true" ht="25.15" customHeight="true" x14ac:dyDescent="0.2">
      <c r="C696" s="1028"/>
      <c r="D696" s="1020"/>
      <c r="E696" s="561"/>
      <c r="F696" s="561"/>
      <c r="G696" s="561"/>
      <c r="H696" s="1028"/>
      <c r="I696" s="1020"/>
      <c r="J696" s="561"/>
      <c r="K696" s="561"/>
      <c r="L696" s="561"/>
      <c r="M696" s="1028"/>
      <c r="N696" s="1020"/>
      <c r="O696" s="561"/>
      <c r="P696" s="561"/>
      <c r="Q696" s="561"/>
      <c r="Z696" s="341"/>
      <c r="AA696" s="341"/>
      <c r="AB696" s="341"/>
      <c r="AC696" s="341"/>
      <c r="AD696" s="341"/>
      <c r="AE696" s="341"/>
      <c r="AF696" s="341"/>
      <c r="AG696" s="341"/>
      <c r="AH696" s="341"/>
      <c r="AI696" s="341"/>
      <c r="AJ696" s="341"/>
      <c r="AK696" s="341"/>
      <c r="AL696" s="341"/>
      <c r="AM696" s="341"/>
      <c r="AN696" s="341"/>
      <c r="AO696" s="341"/>
      <c r="AP696" s="341"/>
      <c r="AQ696" s="341"/>
      <c r="AR696" s="341"/>
      <c r="AS696" s="341"/>
      <c r="AT696" s="341"/>
      <c r="AU696" s="341"/>
      <c r="AV696" s="341"/>
      <c r="AW696" s="341"/>
      <c r="AX696" s="341"/>
      <c r="AY696" s="341"/>
      <c r="AZ696" s="341"/>
      <c r="BA696" s="344"/>
      <c r="BB696" s="395"/>
      <c r="BC696" s="344"/>
      <c r="BD696" s="344"/>
      <c r="BE696" s="344"/>
      <c r="BF696" s="344"/>
      <c r="BG696" s="344"/>
      <c r="BH696" s="344"/>
      <c r="BI696" s="344"/>
      <c r="BJ696" s="344"/>
      <c r="BK696" s="344"/>
      <c r="BL696" s="344"/>
      <c r="BM696" s="344"/>
      <c r="BN696" s="344"/>
      <c r="BO696" s="344"/>
      <c r="BP696" s="344"/>
      <c r="BQ696" s="344"/>
      <c r="BR696" s="344"/>
      <c r="BS696" s="344"/>
      <c r="BT696" s="344"/>
      <c r="BU696" s="344"/>
      <c r="BV696" s="344"/>
      <c r="BW696" s="344"/>
      <c r="BX696" s="344"/>
      <c r="BY696" s="344"/>
      <c r="BZ696" s="344"/>
      <c r="CA696" s="344"/>
      <c r="CB696" s="344"/>
      <c r="CC696" s="344"/>
      <c r="CD696" s="344"/>
      <c r="CE696" s="344"/>
      <c r="CF696" s="344"/>
      <c r="CG696" s="344"/>
      <c r="CH696" s="344"/>
      <c r="CI696" s="344"/>
      <c r="CJ696" s="344"/>
      <c r="CK696" s="344"/>
      <c r="CL696" s="344"/>
      <c r="CM696" s="344"/>
      <c r="CN696" s="344"/>
      <c r="CO696" s="344"/>
      <c r="CP696" s="344"/>
      <c r="CQ696" s="344"/>
      <c r="CR696" s="344"/>
      <c r="CS696" s="344"/>
      <c r="CT696" s="344"/>
      <c r="CU696" s="344"/>
      <c r="CV696" s="344"/>
      <c r="CW696" s="344"/>
      <c r="CX696" s="344"/>
      <c r="CY696" s="344"/>
      <c r="CZ696" s="344"/>
    </row>
    <row r="697" s="348" customFormat="true" ht="25.15" customHeight="true" x14ac:dyDescent="0.2">
      <c r="C697" s="1028"/>
      <c r="D697" s="1020"/>
      <c r="E697" s="561"/>
      <c r="F697" s="561"/>
      <c r="G697" s="561"/>
      <c r="H697" s="1028"/>
      <c r="I697" s="1020"/>
      <c r="J697" s="561"/>
      <c r="K697" s="561"/>
      <c r="L697" s="561"/>
      <c r="M697" s="1028"/>
      <c r="N697" s="1020"/>
      <c r="O697" s="561"/>
      <c r="P697" s="561"/>
      <c r="Q697" s="561"/>
      <c r="Z697" s="341"/>
      <c r="AA697" s="341"/>
      <c r="AB697" s="341"/>
      <c r="AC697" s="341"/>
      <c r="AD697" s="341"/>
      <c r="AE697" s="341"/>
      <c r="AF697" s="341"/>
      <c r="AG697" s="341"/>
      <c r="AH697" s="341"/>
      <c r="AI697" s="341"/>
      <c r="AJ697" s="341"/>
      <c r="AK697" s="341"/>
      <c r="AL697" s="341"/>
      <c r="AM697" s="341"/>
      <c r="AN697" s="341"/>
      <c r="AO697" s="341"/>
      <c r="AP697" s="341"/>
      <c r="AQ697" s="341"/>
      <c r="AR697" s="341"/>
      <c r="AS697" s="341"/>
      <c r="AT697" s="341"/>
      <c r="AU697" s="341"/>
      <c r="AV697" s="341"/>
      <c r="AW697" s="341"/>
      <c r="AX697" s="341"/>
      <c r="AY697" s="341"/>
      <c r="AZ697" s="341"/>
      <c r="BA697" s="344"/>
      <c r="BB697" s="395"/>
      <c r="BC697" s="344"/>
      <c r="BD697" s="344"/>
      <c r="BE697" s="344"/>
      <c r="BF697" s="344"/>
      <c r="BG697" s="344"/>
      <c r="BH697" s="344"/>
      <c r="BI697" s="344"/>
      <c r="BJ697" s="344"/>
      <c r="BK697" s="344"/>
      <c r="BL697" s="344"/>
      <c r="BM697" s="344"/>
      <c r="BN697" s="344"/>
      <c r="BO697" s="344"/>
      <c r="BP697" s="344"/>
      <c r="BQ697" s="344"/>
      <c r="BR697" s="344"/>
      <c r="BS697" s="344"/>
      <c r="BT697" s="344"/>
      <c r="BU697" s="344"/>
      <c r="BV697" s="344"/>
      <c r="BW697" s="344"/>
      <c r="BX697" s="344"/>
      <c r="BY697" s="344"/>
      <c r="BZ697" s="344"/>
      <c r="CA697" s="344"/>
      <c r="CB697" s="344"/>
      <c r="CC697" s="344"/>
      <c r="CD697" s="344"/>
      <c r="CE697" s="344"/>
      <c r="CF697" s="344"/>
      <c r="CG697" s="344"/>
      <c r="CH697" s="344"/>
      <c r="CI697" s="344"/>
      <c r="CJ697" s="344"/>
      <c r="CK697" s="344"/>
      <c r="CL697" s="344"/>
      <c r="CM697" s="344"/>
      <c r="CN697" s="344"/>
      <c r="CO697" s="344"/>
      <c r="CP697" s="344"/>
      <c r="CQ697" s="344"/>
      <c r="CR697" s="344"/>
      <c r="CS697" s="344"/>
      <c r="CT697" s="344"/>
      <c r="CU697" s="344"/>
      <c r="CV697" s="344"/>
      <c r="CW697" s="344"/>
      <c r="CX697" s="344"/>
      <c r="CY697" s="344"/>
      <c r="CZ697" s="344"/>
    </row>
    <row r="698" s="348" customFormat="true" ht="25.15" customHeight="true" x14ac:dyDescent="0.2">
      <c r="C698" s="1028"/>
      <c r="D698" s="1020"/>
      <c r="E698" s="561"/>
      <c r="F698" s="561"/>
      <c r="G698" s="561"/>
      <c r="H698" s="1028"/>
      <c r="I698" s="1020"/>
      <c r="J698" s="561"/>
      <c r="K698" s="561"/>
      <c r="L698" s="561"/>
      <c r="M698" s="1028"/>
      <c r="N698" s="1020"/>
      <c r="O698" s="561"/>
      <c r="P698" s="561"/>
      <c r="Q698" s="561"/>
      <c r="Z698" s="341"/>
      <c r="AA698" s="341"/>
      <c r="AB698" s="341"/>
      <c r="AC698" s="341"/>
      <c r="AD698" s="341"/>
      <c r="AE698" s="341"/>
      <c r="AF698" s="341"/>
      <c r="AG698" s="341"/>
      <c r="AH698" s="341"/>
      <c r="AI698" s="341"/>
      <c r="AJ698" s="341"/>
      <c r="AK698" s="341"/>
      <c r="AL698" s="341"/>
      <c r="AM698" s="341"/>
      <c r="AN698" s="341"/>
      <c r="AO698" s="341"/>
      <c r="AP698" s="341"/>
      <c r="AQ698" s="341"/>
      <c r="AR698" s="341"/>
      <c r="AS698" s="341"/>
      <c r="AT698" s="341"/>
      <c r="AU698" s="341"/>
      <c r="AV698" s="341"/>
      <c r="AW698" s="341"/>
      <c r="AX698" s="341"/>
      <c r="AY698" s="341"/>
      <c r="AZ698" s="341"/>
      <c r="BA698" s="344"/>
      <c r="BB698" s="395"/>
      <c r="BC698" s="344"/>
      <c r="BD698" s="344"/>
      <c r="BE698" s="344"/>
      <c r="BF698" s="344"/>
      <c r="BG698" s="344"/>
      <c r="BH698" s="344"/>
      <c r="BI698" s="344"/>
      <c r="BJ698" s="344"/>
      <c r="BK698" s="344"/>
      <c r="BL698" s="344"/>
      <c r="BM698" s="344"/>
      <c r="BN698" s="344"/>
      <c r="BO698" s="344"/>
      <c r="BP698" s="344"/>
      <c r="BQ698" s="344"/>
      <c r="BR698" s="344"/>
      <c r="BS698" s="344"/>
      <c r="BT698" s="344"/>
      <c r="BU698" s="344"/>
      <c r="BV698" s="344"/>
      <c r="BW698" s="344"/>
      <c r="BX698" s="344"/>
      <c r="BY698" s="344"/>
      <c r="BZ698" s="344"/>
      <c r="CA698" s="344"/>
      <c r="CB698" s="344"/>
      <c r="CC698" s="344"/>
      <c r="CD698" s="344"/>
      <c r="CE698" s="344"/>
      <c r="CF698" s="344"/>
      <c r="CG698" s="344"/>
      <c r="CH698" s="344"/>
      <c r="CI698" s="344"/>
      <c r="CJ698" s="344"/>
      <c r="CK698" s="344"/>
      <c r="CL698" s="344"/>
      <c r="CM698" s="344"/>
      <c r="CN698" s="344"/>
      <c r="CO698" s="344"/>
      <c r="CP698" s="344"/>
      <c r="CQ698" s="344"/>
      <c r="CR698" s="344"/>
      <c r="CS698" s="344"/>
      <c r="CT698" s="344"/>
      <c r="CU698" s="344"/>
      <c r="CV698" s="344"/>
      <c r="CW698" s="344"/>
      <c r="CX698" s="344"/>
      <c r="CY698" s="344"/>
      <c r="CZ698" s="344"/>
    </row>
    <row r="699" s="348" customFormat="true" ht="25.15" customHeight="true" x14ac:dyDescent="0.2">
      <c r="C699" s="1028"/>
      <c r="D699" s="1020"/>
      <c r="E699" s="561"/>
      <c r="F699" s="561"/>
      <c r="G699" s="561"/>
      <c r="H699" s="1028"/>
      <c r="I699" s="1020"/>
      <c r="J699" s="561"/>
      <c r="K699" s="561"/>
      <c r="L699" s="561"/>
      <c r="M699" s="1028"/>
      <c r="N699" s="1020"/>
      <c r="O699" s="561"/>
      <c r="P699" s="561"/>
      <c r="Q699" s="561"/>
      <c r="Z699" s="341"/>
      <c r="AA699" s="341"/>
      <c r="AB699" s="341"/>
      <c r="AC699" s="341"/>
      <c r="AD699" s="341"/>
      <c r="AE699" s="341"/>
      <c r="AF699" s="341"/>
      <c r="AG699" s="341"/>
      <c r="AH699" s="341"/>
      <c r="AI699" s="341"/>
      <c r="AJ699" s="341"/>
      <c r="AK699" s="341"/>
      <c r="AL699" s="341"/>
      <c r="AM699" s="341"/>
      <c r="AN699" s="341"/>
      <c r="AO699" s="341"/>
      <c r="AP699" s="341"/>
      <c r="AQ699" s="341"/>
      <c r="AR699" s="341"/>
      <c r="AS699" s="341"/>
      <c r="AT699" s="341"/>
      <c r="AU699" s="341"/>
      <c r="AV699" s="341"/>
      <c r="AW699" s="341"/>
      <c r="AX699" s="341"/>
      <c r="AY699" s="341"/>
      <c r="AZ699" s="341"/>
      <c r="BA699" s="344"/>
      <c r="BB699" s="395"/>
      <c r="BC699" s="344"/>
      <c r="BD699" s="344"/>
      <c r="BE699" s="344"/>
      <c r="BF699" s="344"/>
      <c r="BG699" s="344"/>
      <c r="BH699" s="344"/>
      <c r="BI699" s="344"/>
      <c r="BJ699" s="344"/>
      <c r="BK699" s="344"/>
      <c r="BL699" s="344"/>
      <c r="BM699" s="344"/>
      <c r="BN699" s="344"/>
      <c r="BO699" s="344"/>
      <c r="BP699" s="344"/>
      <c r="BQ699" s="344"/>
      <c r="BR699" s="344"/>
      <c r="BS699" s="344"/>
      <c r="BT699" s="344"/>
      <c r="BU699" s="344"/>
      <c r="BV699" s="344"/>
      <c r="BW699" s="344"/>
      <c r="BX699" s="344"/>
      <c r="BY699" s="344"/>
      <c r="BZ699" s="344"/>
      <c r="CA699" s="344"/>
      <c r="CB699" s="344"/>
      <c r="CC699" s="344"/>
      <c r="CD699" s="344"/>
      <c r="CE699" s="344"/>
      <c r="CF699" s="344"/>
      <c r="CG699" s="344"/>
      <c r="CH699" s="344"/>
      <c r="CI699" s="344"/>
      <c r="CJ699" s="344"/>
      <c r="CK699" s="344"/>
      <c r="CL699" s="344"/>
      <c r="CM699" s="344"/>
      <c r="CN699" s="344"/>
      <c r="CO699" s="344"/>
      <c r="CP699" s="344"/>
      <c r="CQ699" s="344"/>
      <c r="CR699" s="344"/>
      <c r="CS699" s="344"/>
      <c r="CT699" s="344"/>
      <c r="CU699" s="344"/>
      <c r="CV699" s="344"/>
      <c r="CW699" s="344"/>
      <c r="CX699" s="344"/>
      <c r="CY699" s="344"/>
      <c r="CZ699" s="344"/>
    </row>
    <row r="700" s="348" customFormat="true" ht="25.15" customHeight="true" x14ac:dyDescent="0.2">
      <c r="C700" s="1028"/>
      <c r="D700" s="1020"/>
      <c r="E700" s="561"/>
      <c r="F700" s="561"/>
      <c r="G700" s="561"/>
      <c r="H700" s="1028"/>
      <c r="I700" s="1020"/>
      <c r="J700" s="561"/>
      <c r="K700" s="561"/>
      <c r="L700" s="561"/>
      <c r="M700" s="1028"/>
      <c r="N700" s="1020"/>
      <c r="O700" s="561"/>
      <c r="P700" s="561"/>
      <c r="Q700" s="561"/>
      <c r="Z700" s="341"/>
      <c r="AA700" s="341"/>
      <c r="AB700" s="341"/>
      <c r="AC700" s="341"/>
      <c r="AD700" s="341"/>
      <c r="AE700" s="341"/>
      <c r="AF700" s="341"/>
      <c r="AG700" s="341"/>
      <c r="AH700" s="341"/>
      <c r="AI700" s="341"/>
      <c r="AJ700" s="341"/>
      <c r="AK700" s="341"/>
      <c r="AL700" s="341"/>
      <c r="AM700" s="341"/>
      <c r="AN700" s="341"/>
      <c r="AO700" s="341"/>
      <c r="AP700" s="341"/>
      <c r="AQ700" s="341"/>
      <c r="AR700" s="341"/>
      <c r="AS700" s="341"/>
      <c r="AT700" s="341"/>
      <c r="AU700" s="341"/>
      <c r="AV700" s="341"/>
      <c r="AW700" s="341"/>
      <c r="AX700" s="341"/>
      <c r="AY700" s="341"/>
      <c r="AZ700" s="341"/>
      <c r="BA700" s="344"/>
      <c r="BB700" s="395"/>
      <c r="BC700" s="344"/>
      <c r="BD700" s="344"/>
      <c r="BE700" s="344"/>
      <c r="BF700" s="344"/>
      <c r="BG700" s="344"/>
      <c r="BH700" s="344"/>
      <c r="BI700" s="344"/>
      <c r="BJ700" s="344"/>
      <c r="BK700" s="344"/>
      <c r="BL700" s="344"/>
      <c r="BM700" s="344"/>
      <c r="BN700" s="344"/>
      <c r="BO700" s="344"/>
      <c r="BP700" s="344"/>
      <c r="BQ700" s="344"/>
      <c r="BR700" s="344"/>
      <c r="BS700" s="344"/>
      <c r="BT700" s="344"/>
      <c r="BU700" s="344"/>
      <c r="BV700" s="344"/>
      <c r="BW700" s="344"/>
      <c r="BX700" s="344"/>
      <c r="BY700" s="344"/>
      <c r="BZ700" s="344"/>
      <c r="CA700" s="344"/>
      <c r="CB700" s="344"/>
      <c r="CC700" s="344"/>
      <c r="CD700" s="344"/>
      <c r="CE700" s="344"/>
      <c r="CF700" s="344"/>
      <c r="CG700" s="344"/>
      <c r="CH700" s="344"/>
      <c r="CI700" s="344"/>
      <c r="CJ700" s="344"/>
      <c r="CK700" s="344"/>
      <c r="CL700" s="344"/>
      <c r="CM700" s="344"/>
      <c r="CN700" s="344"/>
      <c r="CO700" s="344"/>
      <c r="CP700" s="344"/>
      <c r="CQ700" s="344"/>
      <c r="CR700" s="344"/>
      <c r="CS700" s="344"/>
      <c r="CT700" s="344"/>
      <c r="CU700" s="344"/>
      <c r="CV700" s="344"/>
      <c r="CW700" s="344"/>
      <c r="CX700" s="344"/>
      <c r="CY700" s="344"/>
      <c r="CZ700" s="344"/>
    </row>
    <row r="701" ht="25.15" customHeight="true" x14ac:dyDescent="0.2">
      <c r="C701" s="1020"/>
      <c r="D701" s="1020"/>
      <c r="E701" s="577"/>
      <c r="F701" s="577"/>
      <c r="G701" s="577"/>
      <c r="H701" s="1020"/>
      <c r="I701" s="1020"/>
      <c r="J701" s="577"/>
      <c r="K701" s="577"/>
      <c r="L701" s="577"/>
      <c r="M701" s="1020"/>
      <c r="N701" s="1020"/>
      <c r="O701" s="577"/>
      <c r="P701" s="577"/>
      <c r="Q701" s="577"/>
      <c r="BA701" s="344"/>
      <c r="BB701" s="395"/>
      <c r="BC701" s="344"/>
      <c r="BD701" s="344"/>
      <c r="BE701" s="344"/>
      <c r="BF701" s="344"/>
      <c r="BG701" s="344"/>
      <c r="BH701" s="344"/>
      <c r="BI701" s="344"/>
      <c r="BJ701" s="344"/>
      <c r="BK701" s="344"/>
      <c r="BL701" s="344"/>
      <c r="BM701" s="344"/>
      <c r="BN701" s="344"/>
      <c r="BO701" s="344"/>
      <c r="BP701" s="344"/>
      <c r="BQ701" s="344"/>
      <c r="BR701" s="344"/>
      <c r="BS701" s="344"/>
      <c r="BT701" s="344"/>
      <c r="BU701" s="344"/>
      <c r="BV701" s="344"/>
      <c r="BW701" s="344"/>
      <c r="BX701" s="344"/>
      <c r="BY701" s="344"/>
      <c r="BZ701" s="344"/>
      <c r="CA701" s="344"/>
      <c r="CB701" s="344"/>
      <c r="CC701" s="344"/>
      <c r="CD701" s="344"/>
      <c r="CE701" s="344"/>
      <c r="CF701" s="344"/>
      <c r="CG701" s="344"/>
      <c r="CH701" s="344"/>
      <c r="CI701" s="344"/>
      <c r="CJ701" s="344"/>
      <c r="CK701" s="344"/>
      <c r="CL701" s="344"/>
      <c r="CM701" s="344"/>
      <c r="CN701" s="344"/>
      <c r="CO701" s="344"/>
      <c r="CP701" s="344"/>
      <c r="CQ701" s="344"/>
      <c r="CR701" s="344"/>
      <c r="CS701" s="344"/>
      <c r="CT701" s="344"/>
      <c r="CU701" s="344"/>
      <c r="CV701" s="344"/>
      <c r="CW701" s="344"/>
      <c r="CX701" s="344"/>
      <c r="CY701" s="344"/>
      <c r="CZ701" s="344"/>
    </row>
    <row r="702" ht="25.15" customHeight="true" x14ac:dyDescent="0.2">
      <c r="C702" s="1020"/>
      <c r="D702" s="1020"/>
      <c r="E702" s="577"/>
      <c r="F702" s="577"/>
      <c r="G702" s="577"/>
      <c r="H702" s="1020"/>
      <c r="I702" s="1020"/>
      <c r="J702" s="577"/>
      <c r="K702" s="577"/>
      <c r="L702" s="577"/>
      <c r="M702" s="1020"/>
      <c r="N702" s="1020"/>
      <c r="O702" s="577"/>
      <c r="P702" s="577"/>
      <c r="Q702" s="577"/>
      <c r="BA702" s="344"/>
      <c r="BB702" s="395"/>
      <c r="BC702" s="344"/>
      <c r="BD702" s="344"/>
      <c r="BE702" s="344"/>
      <c r="BF702" s="344"/>
      <c r="BG702" s="344"/>
      <c r="BH702" s="344"/>
      <c r="BI702" s="344"/>
      <c r="BJ702" s="344"/>
      <c r="BK702" s="344"/>
      <c r="BL702" s="344"/>
      <c r="BM702" s="344"/>
      <c r="BN702" s="344"/>
      <c r="BO702" s="344"/>
      <c r="BP702" s="344"/>
      <c r="BQ702" s="344"/>
      <c r="BR702" s="344"/>
      <c r="BS702" s="344"/>
      <c r="BT702" s="344"/>
      <c r="BU702" s="344"/>
      <c r="BV702" s="344"/>
      <c r="BW702" s="344"/>
      <c r="BX702" s="344"/>
      <c r="BY702" s="344"/>
      <c r="BZ702" s="344"/>
      <c r="CA702" s="344"/>
      <c r="CB702" s="344"/>
      <c r="CC702" s="344"/>
      <c r="CD702" s="344"/>
      <c r="CE702" s="344"/>
      <c r="CF702" s="344"/>
      <c r="CG702" s="344"/>
      <c r="CH702" s="344"/>
      <c r="CI702" s="344"/>
      <c r="CJ702" s="344"/>
      <c r="CK702" s="344"/>
      <c r="CL702" s="344"/>
      <c r="CM702" s="344"/>
      <c r="CN702" s="344"/>
      <c r="CO702" s="344"/>
      <c r="CP702" s="344"/>
      <c r="CQ702" s="344"/>
      <c r="CR702" s="344"/>
      <c r="CS702" s="344"/>
      <c r="CT702" s="344"/>
      <c r="CU702" s="344"/>
      <c r="CV702" s="344"/>
      <c r="CW702" s="344"/>
      <c r="CX702" s="344"/>
      <c r="CY702" s="344"/>
      <c r="CZ702" s="344"/>
    </row>
    <row r="703" ht="25.15" customHeight="true" x14ac:dyDescent="0.2">
      <c r="C703" s="1020"/>
      <c r="D703" s="1020"/>
      <c r="E703" s="577"/>
      <c r="F703" s="577"/>
      <c r="G703" s="577"/>
      <c r="H703" s="1020"/>
      <c r="I703" s="1020"/>
      <c r="J703" s="577"/>
      <c r="K703" s="577"/>
      <c r="L703" s="577"/>
      <c r="M703" s="1020"/>
      <c r="N703" s="1020"/>
      <c r="O703" s="577"/>
      <c r="P703" s="577"/>
      <c r="Q703" s="577"/>
      <c r="BA703" s="344"/>
      <c r="BB703" s="395"/>
      <c r="BC703" s="344"/>
      <c r="BD703" s="344"/>
      <c r="BE703" s="344"/>
      <c r="BF703" s="344"/>
      <c r="BG703" s="344"/>
      <c r="BH703" s="344"/>
      <c r="BI703" s="344"/>
      <c r="BJ703" s="344"/>
      <c r="BK703" s="344"/>
      <c r="BL703" s="344"/>
      <c r="BM703" s="344"/>
      <c r="BN703" s="344"/>
      <c r="BO703" s="344"/>
      <c r="BP703" s="344"/>
      <c r="BQ703" s="344"/>
      <c r="BR703" s="344"/>
      <c r="BS703" s="344"/>
      <c r="BT703" s="344"/>
      <c r="BU703" s="344"/>
      <c r="BV703" s="344"/>
      <c r="BW703" s="344"/>
      <c r="BX703" s="344"/>
      <c r="BY703" s="344"/>
      <c r="BZ703" s="344"/>
      <c r="CA703" s="344"/>
      <c r="CB703" s="344"/>
      <c r="CC703" s="344"/>
      <c r="CD703" s="344"/>
      <c r="CE703" s="344"/>
      <c r="CF703" s="344"/>
      <c r="CG703" s="344"/>
      <c r="CH703" s="344"/>
      <c r="CI703" s="344"/>
      <c r="CJ703" s="344"/>
      <c r="CK703" s="344"/>
      <c r="CL703" s="344"/>
      <c r="CM703" s="344"/>
      <c r="CN703" s="344"/>
      <c r="CO703" s="344"/>
      <c r="CP703" s="344"/>
      <c r="CQ703" s="344"/>
      <c r="CR703" s="344"/>
      <c r="CS703" s="344"/>
      <c r="CT703" s="344"/>
      <c r="CU703" s="344"/>
      <c r="CV703" s="344"/>
      <c r="CW703" s="344"/>
      <c r="CX703" s="344"/>
      <c r="CY703" s="344"/>
      <c r="CZ703" s="344"/>
    </row>
    <row r="704" ht="25.15" customHeight="true" x14ac:dyDescent="0.2">
      <c r="C704" s="1020"/>
      <c r="D704" s="1020"/>
      <c r="E704" s="577"/>
      <c r="F704" s="577"/>
      <c r="G704" s="577"/>
      <c r="H704" s="1020"/>
      <c r="I704" s="1020"/>
      <c r="J704" s="577"/>
      <c r="K704" s="577"/>
      <c r="L704" s="577"/>
      <c r="M704" s="1020"/>
      <c r="N704" s="1020"/>
      <c r="O704" s="577"/>
      <c r="P704" s="577"/>
      <c r="Q704" s="577"/>
      <c r="BA704" s="344"/>
      <c r="BB704" s="395"/>
      <c r="BC704" s="344"/>
      <c r="BD704" s="344"/>
      <c r="BE704" s="344"/>
      <c r="BF704" s="344"/>
      <c r="BG704" s="344"/>
      <c r="BH704" s="344"/>
      <c r="BI704" s="344"/>
      <c r="BJ704" s="344"/>
      <c r="BK704" s="344"/>
      <c r="BL704" s="344"/>
      <c r="BM704" s="344"/>
      <c r="BN704" s="344"/>
      <c r="BO704" s="344"/>
      <c r="BP704" s="344"/>
      <c r="BQ704" s="344"/>
      <c r="BR704" s="344"/>
      <c r="BS704" s="344"/>
      <c r="BT704" s="344"/>
      <c r="BU704" s="344"/>
      <c r="BV704" s="344"/>
      <c r="BW704" s="344"/>
      <c r="BX704" s="344"/>
      <c r="BY704" s="344"/>
      <c r="BZ704" s="344"/>
      <c r="CA704" s="344"/>
      <c r="CB704" s="344"/>
      <c r="CC704" s="344"/>
      <c r="CD704" s="344"/>
      <c r="CE704" s="344"/>
      <c r="CF704" s="344"/>
      <c r="CG704" s="344"/>
      <c r="CH704" s="344"/>
      <c r="CI704" s="344"/>
      <c r="CJ704" s="344"/>
      <c r="CK704" s="344"/>
      <c r="CL704" s="344"/>
      <c r="CM704" s="344"/>
      <c r="CN704" s="344"/>
      <c r="CO704" s="344"/>
      <c r="CP704" s="344"/>
      <c r="CQ704" s="344"/>
      <c r="CR704" s="344"/>
      <c r="CS704" s="344"/>
      <c r="CT704" s="344"/>
      <c r="CU704" s="344"/>
      <c r="CV704" s="344"/>
      <c r="CW704" s="344"/>
      <c r="CX704" s="344"/>
      <c r="CY704" s="344"/>
      <c r="CZ704" s="344"/>
    </row>
    <row r="705" ht="25.15" customHeight="true" x14ac:dyDescent="0.2">
      <c r="C705" s="1020"/>
      <c r="D705" s="1020"/>
      <c r="E705" s="577"/>
      <c r="F705" s="577"/>
      <c r="G705" s="577"/>
      <c r="H705" s="1020"/>
      <c r="I705" s="1020"/>
      <c r="J705" s="577"/>
      <c r="K705" s="577"/>
      <c r="L705" s="577"/>
      <c r="M705" s="1020"/>
      <c r="N705" s="1020"/>
      <c r="O705" s="577"/>
      <c r="P705" s="577"/>
      <c r="Q705" s="577"/>
      <c r="BA705" s="344"/>
      <c r="BB705" s="395"/>
      <c r="BC705" s="344"/>
      <c r="BD705" s="344"/>
      <c r="BE705" s="344"/>
      <c r="BF705" s="344"/>
      <c r="BG705" s="344"/>
      <c r="BH705" s="344"/>
      <c r="BI705" s="344"/>
      <c r="BJ705" s="344"/>
      <c r="BK705" s="344"/>
      <c r="BL705" s="344"/>
      <c r="BM705" s="344"/>
      <c r="BN705" s="344"/>
      <c r="BO705" s="344"/>
      <c r="BP705" s="344"/>
      <c r="BQ705" s="344"/>
      <c r="BR705" s="344"/>
      <c r="BS705" s="344"/>
      <c r="BT705" s="344"/>
      <c r="BU705" s="344"/>
      <c r="BV705" s="344"/>
      <c r="BW705" s="344"/>
      <c r="BX705" s="344"/>
      <c r="BY705" s="344"/>
      <c r="BZ705" s="344"/>
      <c r="CA705" s="344"/>
      <c r="CB705" s="344"/>
      <c r="CC705" s="344"/>
      <c r="CD705" s="344"/>
      <c r="CE705" s="344"/>
      <c r="CF705" s="344"/>
      <c r="CG705" s="344"/>
      <c r="CH705" s="344"/>
      <c r="CI705" s="344"/>
      <c r="CJ705" s="344"/>
      <c r="CK705" s="344"/>
      <c r="CL705" s="344"/>
      <c r="CM705" s="344"/>
      <c r="CN705" s="344"/>
      <c r="CO705" s="344"/>
      <c r="CP705" s="344"/>
      <c r="CQ705" s="344"/>
      <c r="CR705" s="344"/>
      <c r="CS705" s="344"/>
      <c r="CT705" s="344"/>
      <c r="CU705" s="344"/>
      <c r="CV705" s="344"/>
      <c r="CW705" s="344"/>
      <c r="CX705" s="344"/>
      <c r="CY705" s="344"/>
      <c r="CZ705" s="344"/>
    </row>
    <row r="706" ht="25.15" customHeight="true" x14ac:dyDescent="0.2">
      <c r="C706" s="1020"/>
      <c r="D706" s="1020"/>
      <c r="E706" s="577"/>
      <c r="F706" s="577"/>
      <c r="G706" s="577"/>
      <c r="H706" s="1020"/>
      <c r="I706" s="1020"/>
      <c r="J706" s="577"/>
      <c r="K706" s="577"/>
      <c r="L706" s="577"/>
      <c r="M706" s="1020"/>
      <c r="N706" s="1020"/>
      <c r="O706" s="577"/>
      <c r="P706" s="577"/>
      <c r="Q706" s="577"/>
      <c r="BA706" s="344"/>
      <c r="BB706" s="395"/>
      <c r="BC706" s="344"/>
      <c r="BD706" s="344"/>
      <c r="BE706" s="344"/>
      <c r="BF706" s="344"/>
      <c r="BG706" s="344"/>
      <c r="BH706" s="344"/>
      <c r="BI706" s="344"/>
      <c r="BJ706" s="344"/>
      <c r="BK706" s="344"/>
      <c r="BL706" s="344"/>
      <c r="BM706" s="344"/>
      <c r="BN706" s="344"/>
      <c r="BO706" s="344"/>
      <c r="BP706" s="344"/>
      <c r="BQ706" s="344"/>
      <c r="BR706" s="344"/>
      <c r="BS706" s="344"/>
      <c r="BT706" s="344"/>
      <c r="BU706" s="344"/>
      <c r="BV706" s="344"/>
      <c r="BW706" s="344"/>
      <c r="BX706" s="344"/>
      <c r="BY706" s="344"/>
      <c r="BZ706" s="344"/>
      <c r="CA706" s="344"/>
      <c r="CB706" s="344"/>
      <c r="CC706" s="344"/>
      <c r="CD706" s="344"/>
      <c r="CE706" s="344"/>
      <c r="CF706" s="344"/>
      <c r="CG706" s="344"/>
      <c r="CH706" s="344"/>
      <c r="CI706" s="344"/>
      <c r="CJ706" s="344"/>
      <c r="CK706" s="344"/>
      <c r="CL706" s="344"/>
      <c r="CM706" s="344"/>
      <c r="CN706" s="344"/>
      <c r="CO706" s="344"/>
      <c r="CP706" s="344"/>
      <c r="CQ706" s="344"/>
      <c r="CR706" s="344"/>
      <c r="CS706" s="344"/>
      <c r="CT706" s="344"/>
      <c r="CU706" s="344"/>
      <c r="CV706" s="344"/>
      <c r="CW706" s="344"/>
      <c r="CX706" s="344"/>
      <c r="CY706" s="344"/>
      <c r="CZ706" s="344"/>
    </row>
    <row r="707" ht="25.15" customHeight="true" x14ac:dyDescent="0.2">
      <c r="C707" s="1020"/>
      <c r="D707" s="1020"/>
      <c r="E707" s="577"/>
      <c r="F707" s="577"/>
      <c r="G707" s="577"/>
      <c r="H707" s="1020"/>
      <c r="I707" s="1020"/>
      <c r="J707" s="577"/>
      <c r="K707" s="577"/>
      <c r="L707" s="577"/>
      <c r="M707" s="1020"/>
      <c r="N707" s="1020"/>
      <c r="O707" s="577"/>
      <c r="P707" s="577"/>
      <c r="Q707" s="577"/>
      <c r="BA707" s="344"/>
      <c r="BB707" s="395"/>
      <c r="BC707" s="344"/>
      <c r="BD707" s="344"/>
      <c r="BE707" s="344"/>
      <c r="BF707" s="344"/>
      <c r="BG707" s="344"/>
      <c r="BH707" s="344"/>
      <c r="BI707" s="344"/>
      <c r="BJ707" s="344"/>
      <c r="BK707" s="344"/>
      <c r="BL707" s="344"/>
      <c r="BM707" s="344"/>
      <c r="BN707" s="344"/>
      <c r="BO707" s="344"/>
      <c r="BP707" s="344"/>
      <c r="BQ707" s="344"/>
      <c r="BR707" s="344"/>
      <c r="BS707" s="344"/>
      <c r="BT707" s="344"/>
      <c r="BU707" s="344"/>
      <c r="BV707" s="344"/>
      <c r="BW707" s="344"/>
      <c r="BX707" s="344"/>
      <c r="BY707" s="344"/>
      <c r="BZ707" s="344"/>
      <c r="CA707" s="344"/>
      <c r="CB707" s="344"/>
      <c r="CC707" s="344"/>
      <c r="CD707" s="344"/>
      <c r="CE707" s="344"/>
      <c r="CF707" s="344"/>
      <c r="CG707" s="344"/>
      <c r="CH707" s="344"/>
      <c r="CI707" s="344"/>
      <c r="CJ707" s="344"/>
      <c r="CK707" s="344"/>
      <c r="CL707" s="344"/>
      <c r="CM707" s="344"/>
      <c r="CN707" s="344"/>
      <c r="CO707" s="344"/>
      <c r="CP707" s="344"/>
      <c r="CQ707" s="344"/>
      <c r="CR707" s="344"/>
      <c r="CS707" s="344"/>
      <c r="CT707" s="344"/>
      <c r="CU707" s="344"/>
      <c r="CV707" s="344"/>
      <c r="CW707" s="344"/>
      <c r="CX707" s="344"/>
      <c r="CY707" s="344"/>
      <c r="CZ707" s="344"/>
    </row>
    <row r="708" ht="25.15" customHeight="true" x14ac:dyDescent="0.2">
      <c r="C708" s="1020"/>
      <c r="D708" s="1020"/>
      <c r="E708" s="577"/>
      <c r="F708" s="577"/>
      <c r="G708" s="577"/>
      <c r="H708" s="1020"/>
      <c r="I708" s="1020"/>
      <c r="J708" s="577"/>
      <c r="K708" s="577"/>
      <c r="L708" s="577"/>
      <c r="M708" s="1020"/>
      <c r="N708" s="1020"/>
      <c r="O708" s="577"/>
      <c r="P708" s="577"/>
      <c r="Q708" s="577"/>
      <c r="BA708" s="344"/>
      <c r="BB708" s="395"/>
      <c r="BC708" s="344"/>
      <c r="BD708" s="344"/>
      <c r="BE708" s="344"/>
      <c r="BF708" s="344"/>
      <c r="BG708" s="344"/>
      <c r="BH708" s="344"/>
      <c r="BI708" s="344"/>
      <c r="BJ708" s="344"/>
      <c r="BK708" s="344"/>
      <c r="BL708" s="344"/>
      <c r="BM708" s="344"/>
      <c r="BN708" s="344"/>
      <c r="BO708" s="344"/>
      <c r="BP708" s="344"/>
      <c r="BQ708" s="344"/>
      <c r="BR708" s="344"/>
      <c r="BS708" s="344"/>
      <c r="BT708" s="344"/>
      <c r="BU708" s="344"/>
      <c r="BV708" s="344"/>
      <c r="BW708" s="344"/>
      <c r="BX708" s="344"/>
      <c r="BY708" s="344"/>
      <c r="BZ708" s="344"/>
      <c r="CA708" s="344"/>
      <c r="CB708" s="344"/>
      <c r="CC708" s="344"/>
      <c r="CD708" s="344"/>
      <c r="CE708" s="344"/>
      <c r="CF708" s="344"/>
      <c r="CG708" s="344"/>
      <c r="CH708" s="344"/>
      <c r="CI708" s="344"/>
      <c r="CJ708" s="344"/>
      <c r="CK708" s="344"/>
      <c r="CL708" s="344"/>
      <c r="CM708" s="344"/>
      <c r="CN708" s="344"/>
      <c r="CO708" s="344"/>
      <c r="CP708" s="344"/>
      <c r="CQ708" s="344"/>
      <c r="CR708" s="344"/>
      <c r="CS708" s="344"/>
      <c r="CT708" s="344"/>
      <c r="CU708" s="344"/>
      <c r="CV708" s="344"/>
      <c r="CW708" s="344"/>
      <c r="CX708" s="344"/>
      <c r="CY708" s="344"/>
      <c r="CZ708" s="344"/>
    </row>
    <row r="709" ht="25.15" customHeight="true" x14ac:dyDescent="0.2">
      <c r="C709" s="1020"/>
      <c r="D709" s="1020"/>
      <c r="E709" s="577"/>
      <c r="F709" s="577"/>
      <c r="G709" s="577"/>
      <c r="H709" s="1020"/>
      <c r="I709" s="1020"/>
      <c r="J709" s="577"/>
      <c r="K709" s="577"/>
      <c r="L709" s="577"/>
      <c r="M709" s="1020"/>
      <c r="N709" s="1020"/>
      <c r="O709" s="577"/>
      <c r="P709" s="577"/>
      <c r="Q709" s="577"/>
      <c r="BA709" s="344"/>
      <c r="BB709" s="395"/>
      <c r="BC709" s="344"/>
      <c r="BD709" s="344"/>
      <c r="BE709" s="344"/>
      <c r="BF709" s="344"/>
      <c r="BG709" s="344"/>
      <c r="BH709" s="344"/>
      <c r="BI709" s="344"/>
      <c r="BJ709" s="344"/>
      <c r="BK709" s="344"/>
      <c r="BL709" s="344"/>
      <c r="BM709" s="344"/>
      <c r="BN709" s="344"/>
      <c r="BO709" s="344"/>
      <c r="BP709" s="344"/>
      <c r="BQ709" s="344"/>
      <c r="BR709" s="344"/>
      <c r="BS709" s="344"/>
      <c r="BT709" s="344"/>
      <c r="BU709" s="344"/>
      <c r="BV709" s="344"/>
      <c r="BW709" s="344"/>
      <c r="BX709" s="344"/>
      <c r="BY709" s="344"/>
      <c r="BZ709" s="344"/>
      <c r="CA709" s="344"/>
      <c r="CB709" s="344"/>
      <c r="CC709" s="344"/>
      <c r="CD709" s="344"/>
      <c r="CE709" s="344"/>
      <c r="CF709" s="344"/>
      <c r="CG709" s="344"/>
      <c r="CH709" s="344"/>
      <c r="CI709" s="344"/>
      <c r="CJ709" s="344"/>
      <c r="CK709" s="344"/>
      <c r="CL709" s="344"/>
      <c r="CM709" s="344"/>
      <c r="CN709" s="344"/>
      <c r="CO709" s="344"/>
      <c r="CP709" s="344"/>
      <c r="CQ709" s="344"/>
      <c r="CR709" s="344"/>
      <c r="CS709" s="344"/>
      <c r="CT709" s="344"/>
      <c r="CU709" s="344"/>
      <c r="CV709" s="344"/>
      <c r="CW709" s="344"/>
      <c r="CX709" s="344"/>
      <c r="CY709" s="344"/>
      <c r="CZ709" s="344"/>
    </row>
    <row r="710" ht="25.15" customHeight="true" x14ac:dyDescent="0.2">
      <c r="C710" s="1020"/>
      <c r="D710" s="1020"/>
      <c r="E710" s="577"/>
      <c r="F710" s="577"/>
      <c r="G710" s="577"/>
      <c r="H710" s="1020"/>
      <c r="I710" s="1020"/>
      <c r="J710" s="577"/>
      <c r="K710" s="577"/>
      <c r="L710" s="577"/>
      <c r="M710" s="1020"/>
      <c r="N710" s="1020"/>
      <c r="O710" s="577"/>
      <c r="P710" s="577"/>
      <c r="Q710" s="577"/>
      <c r="BA710" s="344"/>
      <c r="BB710" s="395"/>
      <c r="BC710" s="344"/>
      <c r="BD710" s="344"/>
      <c r="BE710" s="344"/>
      <c r="BF710" s="344"/>
      <c r="BG710" s="344"/>
      <c r="BH710" s="344"/>
      <c r="BI710" s="344"/>
      <c r="BJ710" s="344"/>
      <c r="BK710" s="344"/>
      <c r="BL710" s="344"/>
      <c r="BM710" s="344"/>
      <c r="BN710" s="344"/>
      <c r="BO710" s="344"/>
      <c r="BP710" s="344"/>
      <c r="BQ710" s="344"/>
      <c r="BR710" s="344"/>
      <c r="BS710" s="344"/>
      <c r="BT710" s="344"/>
      <c r="BU710" s="344"/>
      <c r="BV710" s="344"/>
      <c r="BW710" s="344"/>
      <c r="BX710" s="344"/>
      <c r="BY710" s="344"/>
      <c r="BZ710" s="344"/>
      <c r="CA710" s="344"/>
      <c r="CB710" s="344"/>
      <c r="CC710" s="344"/>
      <c r="CD710" s="344"/>
      <c r="CE710" s="344"/>
      <c r="CF710" s="344"/>
      <c r="CG710" s="344"/>
      <c r="CH710" s="344"/>
      <c r="CI710" s="344"/>
      <c r="CJ710" s="344"/>
      <c r="CK710" s="344"/>
      <c r="CL710" s="344"/>
      <c r="CM710" s="344"/>
      <c r="CN710" s="344"/>
      <c r="CO710" s="344"/>
      <c r="CP710" s="344"/>
      <c r="CQ710" s="344"/>
      <c r="CR710" s="344"/>
      <c r="CS710" s="344"/>
      <c r="CT710" s="344"/>
      <c r="CU710" s="344"/>
      <c r="CV710" s="344"/>
      <c r="CW710" s="344"/>
      <c r="CX710" s="344"/>
      <c r="CY710" s="344"/>
      <c r="CZ710" s="344"/>
    </row>
    <row r="711" ht="25.15" customHeight="true" x14ac:dyDescent="0.2">
      <c r="C711" s="1020"/>
      <c r="D711" s="1020"/>
      <c r="E711" s="577"/>
      <c r="F711" s="577"/>
      <c r="G711" s="577"/>
      <c r="H711" s="1020"/>
      <c r="I711" s="1020"/>
      <c r="J711" s="577"/>
      <c r="K711" s="577"/>
      <c r="L711" s="577"/>
      <c r="M711" s="1020"/>
      <c r="N711" s="1020"/>
      <c r="O711" s="577"/>
      <c r="P711" s="577"/>
      <c r="Q711" s="577"/>
      <c r="BA711" s="344"/>
      <c r="BB711" s="395"/>
      <c r="BC711" s="344"/>
      <c r="BD711" s="344"/>
      <c r="BE711" s="344"/>
      <c r="BF711" s="344"/>
      <c r="BG711" s="344"/>
      <c r="BH711" s="344"/>
      <c r="BI711" s="344"/>
      <c r="BJ711" s="344"/>
      <c r="BK711" s="344"/>
      <c r="BL711" s="344"/>
      <c r="BM711" s="344"/>
      <c r="BN711" s="344"/>
      <c r="BO711" s="344"/>
      <c r="BP711" s="344"/>
      <c r="BQ711" s="344"/>
      <c r="BR711" s="344"/>
      <c r="BS711" s="344"/>
      <c r="BT711" s="344"/>
      <c r="BU711" s="344"/>
      <c r="BV711" s="344"/>
      <c r="BW711" s="344"/>
      <c r="BX711" s="344"/>
      <c r="BY711" s="344"/>
      <c r="BZ711" s="344"/>
      <c r="CA711" s="344"/>
      <c r="CB711" s="344"/>
      <c r="CC711" s="344"/>
      <c r="CD711" s="344"/>
      <c r="CE711" s="344"/>
      <c r="CF711" s="344"/>
      <c r="CG711" s="344"/>
      <c r="CH711" s="344"/>
      <c r="CI711" s="344"/>
      <c r="CJ711" s="344"/>
      <c r="CK711" s="344"/>
      <c r="CL711" s="344"/>
      <c r="CM711" s="344"/>
      <c r="CN711" s="344"/>
      <c r="CO711" s="344"/>
      <c r="CP711" s="344"/>
      <c r="CQ711" s="344"/>
      <c r="CR711" s="344"/>
      <c r="CS711" s="344"/>
      <c r="CT711" s="344"/>
      <c r="CU711" s="344"/>
      <c r="CV711" s="344"/>
      <c r="CW711" s="344"/>
      <c r="CX711" s="344"/>
      <c r="CY711" s="344"/>
      <c r="CZ711" s="344"/>
    </row>
    <row r="712" ht="25.15" customHeight="true" x14ac:dyDescent="0.2">
      <c r="C712" s="1020"/>
      <c r="D712" s="1020"/>
      <c r="E712" s="577"/>
      <c r="F712" s="577"/>
      <c r="G712" s="577"/>
      <c r="H712" s="1020"/>
      <c r="I712" s="1020"/>
      <c r="J712" s="577"/>
      <c r="K712" s="577"/>
      <c r="L712" s="577"/>
      <c r="M712" s="1020"/>
      <c r="N712" s="1020"/>
      <c r="O712" s="577"/>
      <c r="P712" s="577"/>
      <c r="Q712" s="577"/>
      <c r="BA712" s="344"/>
      <c r="BB712" s="395"/>
      <c r="BC712" s="344"/>
      <c r="BD712" s="344"/>
      <c r="BE712" s="344"/>
      <c r="BF712" s="344"/>
      <c r="BG712" s="344"/>
      <c r="BH712" s="344"/>
      <c r="BI712" s="344"/>
      <c r="BJ712" s="344"/>
      <c r="BK712" s="344"/>
      <c r="BL712" s="344"/>
      <c r="BM712" s="344"/>
      <c r="BN712" s="344"/>
      <c r="BO712" s="344"/>
      <c r="BP712" s="344"/>
      <c r="BQ712" s="344"/>
      <c r="BR712" s="344"/>
      <c r="BS712" s="344"/>
      <c r="BT712" s="344"/>
      <c r="BU712" s="344"/>
      <c r="BV712" s="344"/>
      <c r="BW712" s="344"/>
      <c r="BX712" s="344"/>
      <c r="BY712" s="344"/>
      <c r="BZ712" s="344"/>
      <c r="CA712" s="344"/>
      <c r="CB712" s="344"/>
      <c r="CC712" s="344"/>
      <c r="CD712" s="344"/>
      <c r="CE712" s="344"/>
      <c r="CF712" s="344"/>
      <c r="CG712" s="344"/>
      <c r="CH712" s="344"/>
      <c r="CI712" s="344"/>
      <c r="CJ712" s="344"/>
      <c r="CK712" s="344"/>
      <c r="CL712" s="344"/>
      <c r="CM712" s="344"/>
      <c r="CN712" s="344"/>
      <c r="CO712" s="344"/>
      <c r="CP712" s="344"/>
      <c r="CQ712" s="344"/>
      <c r="CR712" s="344"/>
      <c r="CS712" s="344"/>
      <c r="CT712" s="344"/>
      <c r="CU712" s="344"/>
      <c r="CV712" s="344"/>
      <c r="CW712" s="344"/>
      <c r="CX712" s="344"/>
      <c r="CY712" s="344"/>
      <c r="CZ712" s="344"/>
    </row>
    <row r="713" ht="25.15" customHeight="true" x14ac:dyDescent="0.2">
      <c r="C713" s="1020"/>
      <c r="D713" s="1020"/>
      <c r="E713" s="577"/>
      <c r="F713" s="577"/>
      <c r="G713" s="577"/>
      <c r="H713" s="1020"/>
      <c r="I713" s="1020"/>
      <c r="J713" s="577"/>
      <c r="K713" s="577"/>
      <c r="L713" s="577"/>
      <c r="M713" s="1020"/>
      <c r="N713" s="1020"/>
      <c r="O713" s="577"/>
      <c r="P713" s="577"/>
      <c r="Q713" s="577"/>
      <c r="BA713" s="344"/>
      <c r="BB713" s="395"/>
      <c r="BC713" s="344"/>
      <c r="BD713" s="344"/>
      <c r="BE713" s="344"/>
      <c r="BF713" s="344"/>
      <c r="BG713" s="344"/>
      <c r="BH713" s="344"/>
      <c r="BI713" s="344"/>
      <c r="BJ713" s="344"/>
      <c r="BK713" s="344"/>
      <c r="BL713" s="344"/>
      <c r="BM713" s="344"/>
      <c r="BN713" s="344"/>
      <c r="BO713" s="344"/>
      <c r="BP713" s="344"/>
      <c r="BQ713" s="344"/>
      <c r="BR713" s="344"/>
      <c r="BS713" s="344"/>
      <c r="BT713" s="344"/>
      <c r="BU713" s="344"/>
      <c r="BV713" s="344"/>
      <c r="BW713" s="344"/>
      <c r="BX713" s="344"/>
      <c r="BY713" s="344"/>
      <c r="BZ713" s="344"/>
      <c r="CA713" s="344"/>
      <c r="CB713" s="344"/>
      <c r="CC713" s="344"/>
      <c r="CD713" s="344"/>
      <c r="CE713" s="344"/>
      <c r="CF713" s="344"/>
      <c r="CG713" s="344"/>
      <c r="CH713" s="344"/>
      <c r="CI713" s="344"/>
      <c r="CJ713" s="344"/>
      <c r="CK713" s="344"/>
      <c r="CL713" s="344"/>
      <c r="CM713" s="344"/>
      <c r="CN713" s="344"/>
      <c r="CO713" s="344"/>
      <c r="CP713" s="344"/>
      <c r="CQ713" s="344"/>
      <c r="CR713" s="344"/>
      <c r="CS713" s="344"/>
      <c r="CT713" s="344"/>
      <c r="CU713" s="344"/>
      <c r="CV713" s="344"/>
      <c r="CW713" s="344"/>
      <c r="CX713" s="344"/>
      <c r="CY713" s="344"/>
      <c r="CZ713" s="344"/>
    </row>
    <row r="714" ht="25.15" customHeight="true" x14ac:dyDescent="0.2">
      <c r="C714" s="1020"/>
      <c r="D714" s="1020"/>
      <c r="E714" s="577"/>
      <c r="F714" s="577"/>
      <c r="G714" s="577"/>
      <c r="H714" s="1020"/>
      <c r="I714" s="1020"/>
      <c r="J714" s="577"/>
      <c r="K714" s="577"/>
      <c r="L714" s="577"/>
      <c r="M714" s="1020"/>
      <c r="N714" s="1020"/>
      <c r="O714" s="577"/>
      <c r="P714" s="577"/>
      <c r="Q714" s="577"/>
      <c r="BA714" s="344"/>
      <c r="BB714" s="395"/>
      <c r="BC714" s="344"/>
      <c r="BD714" s="344"/>
      <c r="BE714" s="344"/>
      <c r="BF714" s="344"/>
      <c r="BG714" s="344"/>
      <c r="BH714" s="344"/>
      <c r="BI714" s="344"/>
      <c r="BJ714" s="344"/>
      <c r="BK714" s="344"/>
      <c r="BL714" s="344"/>
      <c r="BM714" s="344"/>
      <c r="BN714" s="344"/>
      <c r="BO714" s="344"/>
      <c r="BP714" s="344"/>
      <c r="BQ714" s="344"/>
      <c r="BR714" s="344"/>
      <c r="BS714" s="344"/>
      <c r="BT714" s="344"/>
      <c r="BU714" s="344"/>
      <c r="BV714" s="344"/>
      <c r="BW714" s="344"/>
      <c r="BX714" s="344"/>
      <c r="BY714" s="344"/>
      <c r="BZ714" s="344"/>
      <c r="CA714" s="344"/>
      <c r="CB714" s="344"/>
      <c r="CC714" s="344"/>
      <c r="CD714" s="344"/>
      <c r="CE714" s="344"/>
      <c r="CF714" s="344"/>
      <c r="CG714" s="344"/>
      <c r="CH714" s="344"/>
      <c r="CI714" s="344"/>
      <c r="CJ714" s="344"/>
      <c r="CK714" s="344"/>
      <c r="CL714" s="344"/>
      <c r="CM714" s="344"/>
      <c r="CN714" s="344"/>
      <c r="CO714" s="344"/>
      <c r="CP714" s="344"/>
      <c r="CQ714" s="344"/>
      <c r="CR714" s="344"/>
      <c r="CS714" s="344"/>
      <c r="CT714" s="344"/>
      <c r="CU714" s="344"/>
      <c r="CV714" s="344"/>
      <c r="CW714" s="344"/>
      <c r="CX714" s="344"/>
      <c r="CY714" s="344"/>
      <c r="CZ714" s="344"/>
    </row>
    <row r="715" ht="25.15" customHeight="true" x14ac:dyDescent="0.2">
      <c r="C715" s="1020"/>
      <c r="D715" s="1020"/>
      <c r="E715" s="577"/>
      <c r="F715" s="577"/>
      <c r="G715" s="577"/>
      <c r="H715" s="1020"/>
      <c r="I715" s="1020"/>
      <c r="J715" s="577"/>
      <c r="K715" s="577"/>
      <c r="L715" s="577"/>
      <c r="M715" s="1020"/>
      <c r="N715" s="1020"/>
      <c r="O715" s="577"/>
      <c r="P715" s="577"/>
      <c r="Q715" s="577"/>
      <c r="BA715" s="344"/>
      <c r="BB715" s="395"/>
      <c r="BC715" s="344"/>
      <c r="BD715" s="344"/>
      <c r="BE715" s="344"/>
      <c r="BF715" s="344"/>
      <c r="BG715" s="344"/>
      <c r="BH715" s="344"/>
      <c r="BI715" s="344"/>
      <c r="BJ715" s="344"/>
      <c r="BK715" s="344"/>
      <c r="BL715" s="344"/>
      <c r="BM715" s="344"/>
      <c r="BN715" s="344"/>
      <c r="BO715" s="344"/>
      <c r="BP715" s="344"/>
      <c r="BQ715" s="344"/>
      <c r="BR715" s="344"/>
      <c r="BS715" s="344"/>
      <c r="BT715" s="344"/>
      <c r="BU715" s="344"/>
      <c r="BV715" s="344"/>
      <c r="BW715" s="344"/>
      <c r="BX715" s="344"/>
      <c r="BY715" s="344"/>
      <c r="BZ715" s="344"/>
      <c r="CA715" s="344"/>
      <c r="CB715" s="344"/>
      <c r="CC715" s="344"/>
      <c r="CD715" s="344"/>
      <c r="CE715" s="344"/>
      <c r="CF715" s="344"/>
      <c r="CG715" s="344"/>
      <c r="CH715" s="344"/>
      <c r="CI715" s="344"/>
      <c r="CJ715" s="344"/>
      <c r="CK715" s="344"/>
      <c r="CL715" s="344"/>
      <c r="CM715" s="344"/>
      <c r="CN715" s="344"/>
      <c r="CO715" s="344"/>
      <c r="CP715" s="344"/>
      <c r="CQ715" s="344"/>
      <c r="CR715" s="344"/>
      <c r="CS715" s="344"/>
      <c r="CT715" s="344"/>
      <c r="CU715" s="344"/>
      <c r="CV715" s="344"/>
      <c r="CW715" s="344"/>
      <c r="CX715" s="344"/>
      <c r="CY715" s="344"/>
      <c r="CZ715" s="344"/>
    </row>
    <row r="716" ht="25.15" customHeight="true" x14ac:dyDescent="0.2">
      <c r="C716" s="1020"/>
      <c r="D716" s="1020"/>
      <c r="E716" s="577"/>
      <c r="F716" s="577"/>
      <c r="G716" s="577"/>
      <c r="H716" s="1020"/>
      <c r="I716" s="1020"/>
      <c r="J716" s="577"/>
      <c r="K716" s="577"/>
      <c r="L716" s="577"/>
      <c r="M716" s="1020"/>
      <c r="N716" s="1020"/>
      <c r="O716" s="577"/>
      <c r="P716" s="577"/>
      <c r="Q716" s="577"/>
      <c r="BA716" s="344"/>
      <c r="BB716" s="395"/>
      <c r="BC716" s="344"/>
      <c r="BD716" s="344"/>
      <c r="BE716" s="344"/>
      <c r="BF716" s="344"/>
      <c r="BG716" s="344"/>
      <c r="BH716" s="344"/>
      <c r="BI716" s="344"/>
      <c r="BJ716" s="344"/>
      <c r="BK716" s="344"/>
      <c r="BL716" s="344"/>
      <c r="BM716" s="344"/>
      <c r="BN716" s="344"/>
      <c r="BO716" s="344"/>
      <c r="BP716" s="344"/>
      <c r="BQ716" s="344"/>
      <c r="BR716" s="344"/>
      <c r="BS716" s="344"/>
      <c r="BT716" s="344"/>
      <c r="BU716" s="344"/>
      <c r="BV716" s="344"/>
      <c r="BW716" s="344"/>
      <c r="BX716" s="344"/>
      <c r="BY716" s="344"/>
      <c r="BZ716" s="344"/>
      <c r="CA716" s="344"/>
      <c r="CB716" s="344"/>
      <c r="CC716" s="344"/>
      <c r="CD716" s="344"/>
      <c r="CE716" s="344"/>
      <c r="CF716" s="344"/>
      <c r="CG716" s="344"/>
      <c r="CH716" s="344"/>
      <c r="CI716" s="344"/>
      <c r="CJ716" s="344"/>
      <c r="CK716" s="344"/>
      <c r="CL716" s="344"/>
      <c r="CM716" s="344"/>
      <c r="CN716" s="344"/>
      <c r="CO716" s="344"/>
      <c r="CP716" s="344"/>
      <c r="CQ716" s="344"/>
      <c r="CR716" s="344"/>
      <c r="CS716" s="344"/>
      <c r="CT716" s="344"/>
      <c r="CU716" s="344"/>
      <c r="CV716" s="344"/>
      <c r="CW716" s="344"/>
      <c r="CX716" s="344"/>
      <c r="CY716" s="344"/>
      <c r="CZ716" s="344"/>
    </row>
    <row r="717" ht="25.15" customHeight="true" x14ac:dyDescent="0.2">
      <c r="C717" s="1020"/>
      <c r="D717" s="1020"/>
      <c r="E717" s="577"/>
      <c r="F717" s="577"/>
      <c r="G717" s="577"/>
      <c r="H717" s="1020"/>
      <c r="I717" s="1020"/>
      <c r="J717" s="577"/>
      <c r="K717" s="577"/>
      <c r="L717" s="577"/>
      <c r="M717" s="1020"/>
      <c r="N717" s="1020"/>
      <c r="O717" s="577"/>
      <c r="P717" s="577"/>
      <c r="Q717" s="577"/>
      <c r="BA717" s="344"/>
      <c r="BB717" s="395"/>
      <c r="BC717" s="344"/>
      <c r="BD717" s="344"/>
      <c r="BE717" s="344"/>
      <c r="BF717" s="344"/>
      <c r="BG717" s="344"/>
      <c r="BH717" s="344"/>
      <c r="BI717" s="344"/>
      <c r="BJ717" s="344"/>
      <c r="BK717" s="344"/>
      <c r="BL717" s="344"/>
      <c r="BM717" s="344"/>
      <c r="BN717" s="344"/>
      <c r="BO717" s="344"/>
      <c r="BP717" s="344"/>
      <c r="BQ717" s="344"/>
      <c r="BR717" s="344"/>
      <c r="BS717" s="344"/>
      <c r="BT717" s="344"/>
      <c r="BU717" s="344"/>
      <c r="BV717" s="344"/>
      <c r="BW717" s="344"/>
      <c r="BX717" s="344"/>
      <c r="BY717" s="344"/>
      <c r="BZ717" s="344"/>
      <c r="CA717" s="344"/>
      <c r="CB717" s="344"/>
      <c r="CC717" s="344"/>
      <c r="CD717" s="344"/>
      <c r="CE717" s="344"/>
      <c r="CF717" s="344"/>
      <c r="CG717" s="344"/>
      <c r="CH717" s="344"/>
      <c r="CI717" s="344"/>
      <c r="CJ717" s="344"/>
      <c r="CK717" s="344"/>
      <c r="CL717" s="344"/>
      <c r="CM717" s="344"/>
      <c r="CN717" s="344"/>
      <c r="CO717" s="344"/>
      <c r="CP717" s="344"/>
      <c r="CQ717" s="344"/>
      <c r="CR717" s="344"/>
      <c r="CS717" s="344"/>
      <c r="CT717" s="344"/>
      <c r="CU717" s="344"/>
      <c r="CV717" s="344"/>
      <c r="CW717" s="344"/>
      <c r="CX717" s="344"/>
      <c r="CY717" s="344"/>
      <c r="CZ717" s="344"/>
    </row>
    <row r="718" ht="25.15" customHeight="true" x14ac:dyDescent="0.2">
      <c r="C718" s="1020"/>
      <c r="D718" s="1020"/>
      <c r="E718" s="577"/>
      <c r="F718" s="577"/>
      <c r="G718" s="577"/>
      <c r="H718" s="1020"/>
      <c r="I718" s="1020"/>
      <c r="J718" s="577"/>
      <c r="K718" s="577"/>
      <c r="L718" s="577"/>
      <c r="M718" s="1020"/>
      <c r="N718" s="1020"/>
      <c r="O718" s="577"/>
      <c r="P718" s="577"/>
      <c r="Q718" s="577"/>
      <c r="BA718" s="344"/>
      <c r="BB718" s="395"/>
      <c r="BC718" s="344"/>
      <c r="BD718" s="344"/>
      <c r="BE718" s="344"/>
      <c r="BF718" s="344"/>
      <c r="BG718" s="344"/>
      <c r="BH718" s="344"/>
      <c r="BI718" s="344"/>
      <c r="BJ718" s="344"/>
      <c r="BK718" s="344"/>
      <c r="BL718" s="344"/>
      <c r="BM718" s="344"/>
      <c r="BN718" s="344"/>
      <c r="BO718" s="344"/>
      <c r="BP718" s="344"/>
      <c r="BQ718" s="344"/>
      <c r="BR718" s="344"/>
      <c r="BS718" s="344"/>
      <c r="BT718" s="344"/>
      <c r="BU718" s="344"/>
      <c r="BV718" s="344"/>
      <c r="BW718" s="344"/>
      <c r="BX718" s="344"/>
      <c r="BY718" s="344"/>
      <c r="BZ718" s="344"/>
      <c r="CA718" s="344"/>
      <c r="CB718" s="344"/>
      <c r="CC718" s="344"/>
      <c r="CD718" s="344"/>
      <c r="CE718" s="344"/>
      <c r="CF718" s="344"/>
      <c r="CG718" s="344"/>
      <c r="CH718" s="344"/>
      <c r="CI718" s="344"/>
      <c r="CJ718" s="344"/>
      <c r="CK718" s="344"/>
      <c r="CL718" s="344"/>
      <c r="CM718" s="344"/>
      <c r="CN718" s="344"/>
      <c r="CO718" s="344"/>
      <c r="CP718" s="344"/>
      <c r="CQ718" s="344"/>
      <c r="CR718" s="344"/>
      <c r="CS718" s="344"/>
      <c r="CT718" s="344"/>
      <c r="CU718" s="344"/>
      <c r="CV718" s="344"/>
      <c r="CW718" s="344"/>
      <c r="CX718" s="344"/>
      <c r="CY718" s="344"/>
      <c r="CZ718" s="344"/>
    </row>
    <row r="719" ht="25.15" customHeight="true" x14ac:dyDescent="0.2">
      <c r="C719" s="1020"/>
      <c r="D719" s="1020"/>
      <c r="E719" s="577"/>
      <c r="F719" s="577"/>
      <c r="G719" s="577"/>
      <c r="H719" s="1020"/>
      <c r="I719" s="1020"/>
      <c r="J719" s="577"/>
      <c r="K719" s="577"/>
      <c r="L719" s="577"/>
      <c r="M719" s="1020"/>
      <c r="N719" s="1020"/>
      <c r="O719" s="577"/>
      <c r="P719" s="577"/>
      <c r="Q719" s="577"/>
      <c r="BA719" s="344"/>
      <c r="BB719" s="395"/>
      <c r="BC719" s="344"/>
      <c r="BD719" s="344"/>
      <c r="BE719" s="344"/>
      <c r="BF719" s="344"/>
      <c r="BG719" s="344"/>
      <c r="BH719" s="344"/>
      <c r="BI719" s="344"/>
      <c r="BJ719" s="344"/>
      <c r="BK719" s="344"/>
      <c r="BL719" s="344"/>
      <c r="BM719" s="344"/>
      <c r="BN719" s="344"/>
      <c r="BO719" s="344"/>
      <c r="BP719" s="344"/>
      <c r="BQ719" s="344"/>
      <c r="BR719" s="344"/>
      <c r="BS719" s="344"/>
      <c r="BT719" s="344"/>
      <c r="BU719" s="344"/>
      <c r="BV719" s="344"/>
      <c r="BW719" s="344"/>
      <c r="BX719" s="344"/>
      <c r="BY719" s="344"/>
      <c r="BZ719" s="344"/>
      <c r="CA719" s="344"/>
      <c r="CB719" s="344"/>
      <c r="CC719" s="344"/>
      <c r="CD719" s="344"/>
      <c r="CE719" s="344"/>
      <c r="CF719" s="344"/>
      <c r="CG719" s="344"/>
      <c r="CH719" s="344"/>
      <c r="CI719" s="344"/>
      <c r="CJ719" s="344"/>
      <c r="CK719" s="344"/>
      <c r="CL719" s="344"/>
      <c r="CM719" s="344"/>
      <c r="CN719" s="344"/>
      <c r="CO719" s="344"/>
      <c r="CP719" s="344"/>
      <c r="CQ719" s="344"/>
      <c r="CR719" s="344"/>
      <c r="CS719" s="344"/>
      <c r="CT719" s="344"/>
      <c r="CU719" s="344"/>
      <c r="CV719" s="344"/>
      <c r="CW719" s="344"/>
      <c r="CX719" s="344"/>
      <c r="CY719" s="344"/>
      <c r="CZ719" s="344"/>
    </row>
    <row r="720" ht="25.15" customHeight="true" x14ac:dyDescent="0.2">
      <c r="C720" s="1020"/>
      <c r="D720" s="1020"/>
      <c r="E720" s="577"/>
      <c r="F720" s="577"/>
      <c r="G720" s="577"/>
      <c r="H720" s="1020"/>
      <c r="I720" s="1020"/>
      <c r="J720" s="577"/>
      <c r="K720" s="577"/>
      <c r="L720" s="577"/>
      <c r="M720" s="1020"/>
      <c r="N720" s="1020"/>
      <c r="O720" s="577"/>
      <c r="P720" s="577"/>
      <c r="Q720" s="577"/>
      <c r="BA720" s="344"/>
      <c r="BB720" s="395"/>
      <c r="BC720" s="344"/>
      <c r="BD720" s="344"/>
      <c r="BE720" s="344"/>
      <c r="BF720" s="344"/>
      <c r="BG720" s="344"/>
      <c r="BH720" s="344"/>
      <c r="BI720" s="344"/>
      <c r="BJ720" s="344"/>
      <c r="BK720" s="344"/>
      <c r="BL720" s="344"/>
      <c r="BM720" s="344"/>
      <c r="BN720" s="344"/>
      <c r="BO720" s="344"/>
      <c r="BP720" s="344"/>
      <c r="BQ720" s="344"/>
      <c r="BR720" s="344"/>
      <c r="BS720" s="344"/>
      <c r="BT720" s="344"/>
      <c r="BU720" s="344"/>
      <c r="BV720" s="344"/>
      <c r="BW720" s="344"/>
      <c r="BX720" s="344"/>
      <c r="BY720" s="344"/>
      <c r="BZ720" s="344"/>
      <c r="CA720" s="344"/>
      <c r="CB720" s="344"/>
      <c r="CC720" s="344"/>
      <c r="CD720" s="344"/>
      <c r="CE720" s="344"/>
      <c r="CF720" s="344"/>
      <c r="CG720" s="344"/>
      <c r="CH720" s="344"/>
      <c r="CI720" s="344"/>
      <c r="CJ720" s="344"/>
      <c r="CK720" s="344"/>
      <c r="CL720" s="344"/>
      <c r="CM720" s="344"/>
      <c r="CN720" s="344"/>
      <c r="CO720" s="344"/>
      <c r="CP720" s="344"/>
      <c r="CQ720" s="344"/>
      <c r="CR720" s="344"/>
      <c r="CS720" s="344"/>
      <c r="CT720" s="344"/>
      <c r="CU720" s="344"/>
      <c r="CV720" s="344"/>
      <c r="CW720" s="344"/>
      <c r="CX720" s="344"/>
      <c r="CY720" s="344"/>
      <c r="CZ720" s="344"/>
    </row>
    <row r="721" ht="25.15" customHeight="true" x14ac:dyDescent="0.2">
      <c r="C721" s="1020"/>
      <c r="D721" s="1020"/>
      <c r="E721" s="577"/>
      <c r="F721" s="577"/>
      <c r="G721" s="577"/>
      <c r="H721" s="1020"/>
      <c r="I721" s="1020"/>
      <c r="J721" s="577"/>
      <c r="K721" s="577"/>
      <c r="L721" s="577"/>
      <c r="M721" s="1020"/>
      <c r="N721" s="1020"/>
      <c r="O721" s="577"/>
      <c r="P721" s="577"/>
      <c r="Q721" s="577"/>
      <c r="BA721" s="344"/>
      <c r="BB721" s="395"/>
      <c r="BC721" s="344"/>
      <c r="BD721" s="344"/>
      <c r="BE721" s="344"/>
      <c r="BF721" s="344"/>
      <c r="BG721" s="344"/>
      <c r="BH721" s="344"/>
      <c r="BI721" s="344"/>
      <c r="BJ721" s="344"/>
      <c r="BK721" s="344"/>
      <c r="BL721" s="344"/>
      <c r="BM721" s="344"/>
      <c r="BN721" s="344"/>
      <c r="BO721" s="344"/>
      <c r="BP721" s="344"/>
      <c r="BQ721" s="344"/>
      <c r="BR721" s="344"/>
      <c r="BS721" s="344"/>
      <c r="BT721" s="344"/>
      <c r="BU721" s="344"/>
      <c r="BV721" s="344"/>
      <c r="BW721" s="344"/>
      <c r="BX721" s="344"/>
      <c r="BY721" s="344"/>
      <c r="BZ721" s="344"/>
      <c r="CA721" s="344"/>
      <c r="CB721" s="344"/>
      <c r="CC721" s="344"/>
      <c r="CD721" s="344"/>
      <c r="CE721" s="344"/>
      <c r="CF721" s="344"/>
      <c r="CG721" s="344"/>
      <c r="CH721" s="344"/>
      <c r="CI721" s="344"/>
      <c r="CJ721" s="344"/>
      <c r="CK721" s="344"/>
      <c r="CL721" s="344"/>
      <c r="CM721" s="344"/>
      <c r="CN721" s="344"/>
      <c r="CO721" s="344"/>
      <c r="CP721" s="344"/>
      <c r="CQ721" s="344"/>
      <c r="CR721" s="344"/>
      <c r="CS721" s="344"/>
      <c r="CT721" s="344"/>
      <c r="CU721" s="344"/>
      <c r="CV721" s="344"/>
      <c r="CW721" s="344"/>
      <c r="CX721" s="344"/>
      <c r="CY721" s="344"/>
      <c r="CZ721" s="344"/>
    </row>
    <row r="722" ht="25.15" customHeight="true" x14ac:dyDescent="0.2">
      <c r="C722" s="1020"/>
      <c r="D722" s="1020"/>
      <c r="E722" s="577"/>
      <c r="F722" s="577"/>
      <c r="G722" s="577"/>
      <c r="H722" s="1020"/>
      <c r="I722" s="1020"/>
      <c r="J722" s="577"/>
      <c r="K722" s="577"/>
      <c r="L722" s="577"/>
      <c r="M722" s="1020"/>
      <c r="N722" s="1020"/>
      <c r="O722" s="577"/>
      <c r="P722" s="577"/>
      <c r="Q722" s="577"/>
      <c r="BA722" s="344"/>
      <c r="BB722" s="395"/>
      <c r="BC722" s="344"/>
      <c r="BD722" s="344"/>
      <c r="BE722" s="344"/>
      <c r="BF722" s="344"/>
      <c r="BG722" s="344"/>
      <c r="BH722" s="344"/>
      <c r="BI722" s="344"/>
      <c r="BJ722" s="344"/>
      <c r="BK722" s="344"/>
      <c r="BL722" s="344"/>
      <c r="BM722" s="344"/>
      <c r="BN722" s="344"/>
      <c r="BO722" s="344"/>
      <c r="BP722" s="344"/>
      <c r="BQ722" s="344"/>
      <c r="BR722" s="344"/>
      <c r="BS722" s="344"/>
      <c r="BT722" s="344"/>
      <c r="BU722" s="344"/>
      <c r="BV722" s="344"/>
      <c r="BW722" s="344"/>
      <c r="BX722" s="344"/>
      <c r="BY722" s="344"/>
      <c r="BZ722" s="344"/>
      <c r="CA722" s="344"/>
      <c r="CB722" s="344"/>
      <c r="CC722" s="344"/>
      <c r="CD722" s="344"/>
      <c r="CE722" s="344"/>
      <c r="CF722" s="344"/>
      <c r="CG722" s="344"/>
      <c r="CH722" s="344"/>
      <c r="CI722" s="344"/>
      <c r="CJ722" s="344"/>
      <c r="CK722" s="344"/>
      <c r="CL722" s="344"/>
      <c r="CM722" s="344"/>
      <c r="CN722" s="344"/>
      <c r="CO722" s="344"/>
      <c r="CP722" s="344"/>
      <c r="CQ722" s="344"/>
      <c r="CR722" s="344"/>
      <c r="CS722" s="344"/>
      <c r="CT722" s="344"/>
      <c r="CU722" s="344"/>
      <c r="CV722" s="344"/>
      <c r="CW722" s="344"/>
      <c r="CX722" s="344"/>
      <c r="CY722" s="344"/>
      <c r="CZ722" s="344"/>
    </row>
    <row r="723" ht="25.15" customHeight="true" x14ac:dyDescent="0.2">
      <c r="C723" s="1020"/>
      <c r="D723" s="1020"/>
      <c r="E723" s="577"/>
      <c r="F723" s="577"/>
      <c r="G723" s="577"/>
      <c r="H723" s="1020"/>
      <c r="I723" s="1020"/>
      <c r="J723" s="577"/>
      <c r="K723" s="577"/>
      <c r="L723" s="577"/>
      <c r="M723" s="1020"/>
      <c r="N723" s="1020"/>
      <c r="O723" s="577"/>
      <c r="P723" s="577"/>
      <c r="Q723" s="577"/>
      <c r="BA723" s="344"/>
      <c r="BB723" s="395"/>
      <c r="BC723" s="344"/>
      <c r="BD723" s="344"/>
      <c r="BE723" s="344"/>
      <c r="BF723" s="344"/>
      <c r="BG723" s="344"/>
      <c r="BH723" s="344"/>
      <c r="BI723" s="344"/>
      <c r="BJ723" s="344"/>
      <c r="BK723" s="344"/>
      <c r="BL723" s="344"/>
      <c r="BM723" s="344"/>
      <c r="BN723" s="344"/>
      <c r="BO723" s="344"/>
      <c r="BP723" s="344"/>
      <c r="BQ723" s="344"/>
      <c r="BR723" s="344"/>
      <c r="BS723" s="344"/>
      <c r="BT723" s="344"/>
      <c r="BU723" s="344"/>
      <c r="BV723" s="344"/>
      <c r="BW723" s="344"/>
      <c r="BX723" s="344"/>
      <c r="BY723" s="344"/>
      <c r="BZ723" s="344"/>
      <c r="CA723" s="344"/>
      <c r="CB723" s="344"/>
      <c r="CC723" s="344"/>
      <c r="CD723" s="344"/>
      <c r="CE723" s="344"/>
      <c r="CF723" s="344"/>
      <c r="CG723" s="344"/>
      <c r="CH723" s="344"/>
      <c r="CI723" s="344"/>
      <c r="CJ723" s="344"/>
      <c r="CK723" s="344"/>
      <c r="CL723" s="344"/>
      <c r="CM723" s="344"/>
      <c r="CN723" s="344"/>
      <c r="CO723" s="344"/>
      <c r="CP723" s="344"/>
      <c r="CQ723" s="344"/>
      <c r="CR723" s="344"/>
      <c r="CS723" s="344"/>
      <c r="CT723" s="344"/>
      <c r="CU723" s="344"/>
      <c r="CV723" s="344"/>
      <c r="CW723" s="344"/>
      <c r="CX723" s="344"/>
      <c r="CY723" s="344"/>
      <c r="CZ723" s="344"/>
    </row>
    <row r="724" ht="25.15" customHeight="true" x14ac:dyDescent="0.2">
      <c r="C724" s="1020"/>
      <c r="D724" s="1020"/>
      <c r="E724" s="577"/>
      <c r="F724" s="577"/>
      <c r="G724" s="577"/>
      <c r="H724" s="1020"/>
      <c r="I724" s="1020"/>
      <c r="J724" s="577"/>
      <c r="K724" s="577"/>
      <c r="L724" s="577"/>
      <c r="M724" s="1020"/>
      <c r="N724" s="1020"/>
      <c r="O724" s="577"/>
      <c r="P724" s="577"/>
      <c r="Q724" s="577"/>
      <c r="BA724" s="344"/>
      <c r="BB724" s="395"/>
      <c r="BC724" s="344"/>
      <c r="BD724" s="344"/>
      <c r="BE724" s="344"/>
      <c r="BF724" s="344"/>
      <c r="BG724" s="344"/>
      <c r="BH724" s="344"/>
      <c r="BI724" s="344"/>
      <c r="BJ724" s="344"/>
      <c r="BK724" s="344"/>
      <c r="BL724" s="344"/>
      <c r="BM724" s="344"/>
      <c r="BN724" s="344"/>
      <c r="BO724" s="344"/>
      <c r="BP724" s="344"/>
      <c r="BQ724" s="344"/>
      <c r="BR724" s="344"/>
      <c r="BS724" s="344"/>
      <c r="BT724" s="344"/>
      <c r="BU724" s="344"/>
      <c r="BV724" s="344"/>
      <c r="BW724" s="344"/>
      <c r="BX724" s="344"/>
      <c r="BY724" s="344"/>
      <c r="BZ724" s="344"/>
      <c r="CA724" s="344"/>
      <c r="CB724" s="344"/>
      <c r="CC724" s="344"/>
      <c r="CD724" s="344"/>
      <c r="CE724" s="344"/>
      <c r="CF724" s="344"/>
      <c r="CG724" s="344"/>
      <c r="CH724" s="344"/>
      <c r="CI724" s="344"/>
      <c r="CJ724" s="344"/>
      <c r="CK724" s="344"/>
      <c r="CL724" s="344"/>
      <c r="CM724" s="344"/>
      <c r="CN724" s="344"/>
      <c r="CO724" s="344"/>
      <c r="CP724" s="344"/>
      <c r="CQ724" s="344"/>
      <c r="CR724" s="344"/>
      <c r="CS724" s="344"/>
      <c r="CT724" s="344"/>
      <c r="CU724" s="344"/>
      <c r="CV724" s="344"/>
      <c r="CW724" s="344"/>
      <c r="CX724" s="344"/>
      <c r="CY724" s="344"/>
      <c r="CZ724" s="344"/>
    </row>
    <row r="725" ht="25.15" customHeight="true" x14ac:dyDescent="0.2">
      <c r="C725" s="1020"/>
      <c r="D725" s="1020"/>
      <c r="E725" s="577"/>
      <c r="F725" s="577"/>
      <c r="G725" s="577"/>
      <c r="H725" s="1020"/>
      <c r="I725" s="1020"/>
      <c r="J725" s="577"/>
      <c r="K725" s="577"/>
      <c r="L725" s="577"/>
      <c r="M725" s="1020"/>
      <c r="N725" s="1020"/>
      <c r="O725" s="577"/>
      <c r="P725" s="577"/>
      <c r="Q725" s="577"/>
      <c r="BA725" s="344"/>
      <c r="BB725" s="395"/>
      <c r="BC725" s="344"/>
      <c r="BD725" s="344"/>
      <c r="BE725" s="344"/>
      <c r="BF725" s="344"/>
      <c r="BG725" s="344"/>
      <c r="BH725" s="344"/>
      <c r="BI725" s="344"/>
      <c r="BJ725" s="344"/>
      <c r="BK725" s="344"/>
      <c r="BL725" s="344"/>
      <c r="BM725" s="344"/>
      <c r="BN725" s="344"/>
      <c r="BO725" s="344"/>
      <c r="BP725" s="344"/>
      <c r="BQ725" s="344"/>
      <c r="BR725" s="344"/>
      <c r="BS725" s="344"/>
      <c r="BT725" s="344"/>
      <c r="BU725" s="344"/>
      <c r="BV725" s="344"/>
      <c r="BW725" s="344"/>
      <c r="BX725" s="344"/>
      <c r="BY725" s="344"/>
      <c r="BZ725" s="344"/>
      <c r="CA725" s="344"/>
      <c r="CB725" s="344"/>
      <c r="CC725" s="344"/>
      <c r="CD725" s="344"/>
      <c r="CE725" s="344"/>
      <c r="CF725" s="344"/>
      <c r="CG725" s="344"/>
      <c r="CH725" s="344"/>
      <c r="CI725" s="344"/>
      <c r="CJ725" s="344"/>
      <c r="CK725" s="344"/>
      <c r="CL725" s="344"/>
      <c r="CM725" s="344"/>
      <c r="CN725" s="344"/>
      <c r="CO725" s="344"/>
      <c r="CP725" s="344"/>
      <c r="CQ725" s="344"/>
      <c r="CR725" s="344"/>
      <c r="CS725" s="344"/>
      <c r="CT725" s="344"/>
      <c r="CU725" s="344"/>
      <c r="CV725" s="344"/>
      <c r="CW725" s="344"/>
      <c r="CX725" s="344"/>
      <c r="CY725" s="344"/>
      <c r="CZ725" s="344"/>
    </row>
    <row r="726" ht="25.15" customHeight="true" x14ac:dyDescent="0.2">
      <c r="C726" s="1020"/>
      <c r="D726" s="1020"/>
      <c r="E726" s="577"/>
      <c r="F726" s="577"/>
      <c r="G726" s="577"/>
      <c r="H726" s="1020"/>
      <c r="I726" s="1020"/>
      <c r="J726" s="577"/>
      <c r="K726" s="577"/>
      <c r="L726" s="577"/>
      <c r="M726" s="1020"/>
      <c r="N726" s="1020"/>
      <c r="O726" s="577"/>
      <c r="P726" s="577"/>
      <c r="Q726" s="577"/>
      <c r="BA726" s="344"/>
      <c r="BB726" s="395"/>
      <c r="BC726" s="344"/>
      <c r="BD726" s="344"/>
      <c r="BE726" s="344"/>
      <c r="BF726" s="344"/>
      <c r="BG726" s="344"/>
      <c r="BH726" s="344"/>
      <c r="BI726" s="344"/>
      <c r="BJ726" s="344"/>
      <c r="BK726" s="344"/>
      <c r="BL726" s="344"/>
      <c r="BM726" s="344"/>
      <c r="BN726" s="344"/>
      <c r="BO726" s="344"/>
      <c r="BP726" s="344"/>
      <c r="BQ726" s="344"/>
      <c r="BR726" s="344"/>
      <c r="BS726" s="344"/>
      <c r="BT726" s="344"/>
      <c r="BU726" s="344"/>
      <c r="BV726" s="344"/>
      <c r="BW726" s="344"/>
      <c r="BX726" s="344"/>
      <c r="BY726" s="344"/>
      <c r="BZ726" s="344"/>
      <c r="CA726" s="344"/>
      <c r="CB726" s="344"/>
      <c r="CC726" s="344"/>
      <c r="CD726" s="344"/>
      <c r="CE726" s="344"/>
      <c r="CF726" s="344"/>
      <c r="CG726" s="344"/>
      <c r="CH726" s="344"/>
      <c r="CI726" s="344"/>
      <c r="CJ726" s="344"/>
      <c r="CK726" s="344"/>
      <c r="CL726" s="344"/>
      <c r="CM726" s="344"/>
      <c r="CN726" s="344"/>
      <c r="CO726" s="344"/>
      <c r="CP726" s="344"/>
      <c r="CQ726" s="344"/>
      <c r="CR726" s="344"/>
      <c r="CS726" s="344"/>
      <c r="CT726" s="344"/>
      <c r="CU726" s="344"/>
      <c r="CV726" s="344"/>
      <c r="CW726" s="344"/>
      <c r="CX726" s="344"/>
      <c r="CY726" s="344"/>
      <c r="CZ726" s="344"/>
    </row>
    <row r="727" ht="25.15" customHeight="true" x14ac:dyDescent="0.2">
      <c r="C727" s="1020"/>
      <c r="D727" s="1020"/>
      <c r="E727" s="577"/>
      <c r="F727" s="577"/>
      <c r="G727" s="577"/>
      <c r="H727" s="1020"/>
      <c r="I727" s="1020"/>
      <c r="J727" s="577"/>
      <c r="K727" s="577"/>
      <c r="L727" s="577"/>
      <c r="M727" s="1020"/>
      <c r="N727" s="1020"/>
      <c r="O727" s="577"/>
      <c r="P727" s="577"/>
      <c r="Q727" s="577"/>
      <c r="BA727" s="344"/>
      <c r="BB727" s="395"/>
      <c r="BC727" s="344"/>
      <c r="BD727" s="344"/>
      <c r="BE727" s="344"/>
      <c r="BF727" s="344"/>
      <c r="BG727" s="344"/>
      <c r="BH727" s="344"/>
      <c r="BI727" s="344"/>
      <c r="BJ727" s="344"/>
      <c r="BK727" s="344"/>
      <c r="BL727" s="344"/>
      <c r="BM727" s="344"/>
      <c r="BN727" s="344"/>
      <c r="BO727" s="344"/>
      <c r="BP727" s="344"/>
      <c r="BQ727" s="344"/>
      <c r="BR727" s="344"/>
      <c r="BS727" s="344"/>
      <c r="BT727" s="344"/>
      <c r="BU727" s="344"/>
      <c r="BV727" s="344"/>
      <c r="BW727" s="344"/>
      <c r="BX727" s="344"/>
      <c r="BY727" s="344"/>
      <c r="BZ727" s="344"/>
      <c r="CA727" s="344"/>
      <c r="CB727" s="344"/>
      <c r="CC727" s="344"/>
      <c r="CD727" s="344"/>
      <c r="CE727" s="344"/>
      <c r="CF727" s="344"/>
      <c r="CG727" s="344"/>
      <c r="CH727" s="344"/>
      <c r="CI727" s="344"/>
      <c r="CJ727" s="344"/>
      <c r="CK727" s="344"/>
      <c r="CL727" s="344"/>
      <c r="CM727" s="344"/>
      <c r="CN727" s="344"/>
      <c r="CO727" s="344"/>
      <c r="CP727" s="344"/>
      <c r="CQ727" s="344"/>
      <c r="CR727" s="344"/>
      <c r="CS727" s="344"/>
      <c r="CT727" s="344"/>
      <c r="CU727" s="344"/>
      <c r="CV727" s="344"/>
      <c r="CW727" s="344"/>
      <c r="CX727" s="344"/>
      <c r="CY727" s="344"/>
      <c r="CZ727" s="344"/>
    </row>
    <row r="728" ht="25.15" customHeight="true" x14ac:dyDescent="0.2">
      <c r="C728" s="1020"/>
      <c r="D728" s="1020"/>
      <c r="E728" s="577"/>
      <c r="F728" s="577"/>
      <c r="G728" s="577"/>
      <c r="H728" s="1020"/>
      <c r="I728" s="1020"/>
      <c r="J728" s="577"/>
      <c r="K728" s="577"/>
      <c r="L728" s="577"/>
      <c r="M728" s="1020"/>
      <c r="N728" s="1020"/>
      <c r="O728" s="577"/>
      <c r="P728" s="577"/>
      <c r="Q728" s="577"/>
      <c r="BA728" s="344"/>
      <c r="BB728" s="395"/>
      <c r="BC728" s="344"/>
      <c r="BD728" s="344"/>
      <c r="BE728" s="344"/>
      <c r="BF728" s="344"/>
      <c r="BG728" s="344"/>
      <c r="BH728" s="344"/>
      <c r="BI728" s="344"/>
      <c r="BJ728" s="344"/>
      <c r="BK728" s="344"/>
      <c r="BL728" s="344"/>
      <c r="BM728" s="344"/>
      <c r="BN728" s="344"/>
      <c r="BO728" s="344"/>
      <c r="BP728" s="344"/>
      <c r="BQ728" s="344"/>
      <c r="BR728" s="344"/>
      <c r="BS728" s="344"/>
      <c r="BT728" s="344"/>
      <c r="BU728" s="344"/>
      <c r="BV728" s="344"/>
      <c r="BW728" s="344"/>
      <c r="BX728" s="344"/>
      <c r="BY728" s="344"/>
      <c r="BZ728" s="344"/>
      <c r="CA728" s="344"/>
      <c r="CB728" s="344"/>
      <c r="CC728" s="344"/>
      <c r="CD728" s="344"/>
      <c r="CE728" s="344"/>
      <c r="CF728" s="344"/>
      <c r="CG728" s="344"/>
      <c r="CH728" s="344"/>
      <c r="CI728" s="344"/>
      <c r="CJ728" s="344"/>
      <c r="CK728" s="344"/>
      <c r="CL728" s="344"/>
      <c r="CM728" s="344"/>
      <c r="CN728" s="344"/>
      <c r="CO728" s="344"/>
      <c r="CP728" s="344"/>
      <c r="CQ728" s="344"/>
      <c r="CR728" s="344"/>
      <c r="CS728" s="344"/>
      <c r="CT728" s="344"/>
      <c r="CU728" s="344"/>
      <c r="CV728" s="344"/>
      <c r="CW728" s="344"/>
      <c r="CX728" s="344"/>
      <c r="CY728" s="344"/>
      <c r="CZ728" s="344"/>
    </row>
    <row r="729" ht="25.15" customHeight="true" x14ac:dyDescent="0.2">
      <c r="C729" s="1020"/>
      <c r="D729" s="1020"/>
      <c r="E729" s="577"/>
      <c r="F729" s="577"/>
      <c r="G729" s="577"/>
      <c r="H729" s="1020"/>
      <c r="I729" s="1020"/>
      <c r="J729" s="577"/>
      <c r="K729" s="577"/>
      <c r="L729" s="577"/>
      <c r="M729" s="1020"/>
      <c r="N729" s="1020"/>
      <c r="O729" s="577"/>
      <c r="P729" s="577"/>
      <c r="Q729" s="577"/>
      <c r="BA729" s="344"/>
      <c r="BB729" s="395"/>
      <c r="BC729" s="344"/>
      <c r="BD729" s="344"/>
      <c r="BE729" s="344"/>
      <c r="BF729" s="344"/>
      <c r="BG729" s="344"/>
      <c r="BH729" s="344"/>
      <c r="BI729" s="344"/>
      <c r="BJ729" s="344"/>
      <c r="BK729" s="344"/>
      <c r="BL729" s="344"/>
      <c r="BM729" s="344"/>
      <c r="BN729" s="344"/>
      <c r="BO729" s="344"/>
      <c r="BP729" s="344"/>
      <c r="BQ729" s="344"/>
      <c r="BR729" s="344"/>
      <c r="BS729" s="344"/>
      <c r="BT729" s="344"/>
      <c r="BU729" s="344"/>
      <c r="BV729" s="344"/>
      <c r="BW729" s="344"/>
      <c r="BX729" s="344"/>
      <c r="BY729" s="344"/>
      <c r="BZ729" s="344"/>
      <c r="CA729" s="344"/>
      <c r="CB729" s="344"/>
      <c r="CC729" s="344"/>
      <c r="CD729" s="344"/>
      <c r="CE729" s="344"/>
      <c r="CF729" s="344"/>
      <c r="CG729" s="344"/>
      <c r="CH729" s="344"/>
      <c r="CI729" s="344"/>
      <c r="CJ729" s="344"/>
      <c r="CK729" s="344"/>
      <c r="CL729" s="344"/>
      <c r="CM729" s="344"/>
      <c r="CN729" s="344"/>
      <c r="CO729" s="344"/>
      <c r="CP729" s="344"/>
      <c r="CQ729" s="344"/>
      <c r="CR729" s="344"/>
      <c r="CS729" s="344"/>
      <c r="CT729" s="344"/>
      <c r="CU729" s="344"/>
      <c r="CV729" s="344"/>
      <c r="CW729" s="344"/>
      <c r="CX729" s="344"/>
      <c r="CY729" s="344"/>
      <c r="CZ729" s="344"/>
    </row>
    <row r="730" ht="25.15" customHeight="true" x14ac:dyDescent="0.2">
      <c r="C730" s="1020"/>
      <c r="D730" s="1020"/>
      <c r="E730" s="577"/>
      <c r="F730" s="577"/>
      <c r="G730" s="577"/>
      <c r="H730" s="1020"/>
      <c r="I730" s="1020"/>
      <c r="J730" s="577"/>
      <c r="K730" s="577"/>
      <c r="L730" s="577"/>
      <c r="M730" s="1020"/>
      <c r="N730" s="1020"/>
      <c r="O730" s="577"/>
      <c r="P730" s="577"/>
      <c r="Q730" s="577"/>
      <c r="BA730" s="344"/>
      <c r="BB730" s="395"/>
      <c r="BC730" s="344"/>
      <c r="BD730" s="344"/>
      <c r="BE730" s="344"/>
      <c r="BF730" s="344"/>
      <c r="BG730" s="344"/>
      <c r="BH730" s="344"/>
      <c r="BI730" s="344"/>
      <c r="BJ730" s="344"/>
      <c r="BK730" s="344"/>
      <c r="BL730" s="344"/>
      <c r="BM730" s="344"/>
      <c r="BN730" s="344"/>
      <c r="BO730" s="344"/>
      <c r="BP730" s="344"/>
      <c r="BQ730" s="344"/>
      <c r="BR730" s="344"/>
      <c r="BS730" s="344"/>
      <c r="BT730" s="344"/>
      <c r="BU730" s="344"/>
      <c r="BV730" s="344"/>
      <c r="BW730" s="344"/>
      <c r="BX730" s="344"/>
      <c r="BY730" s="344"/>
      <c r="BZ730" s="344"/>
      <c r="CA730" s="344"/>
      <c r="CB730" s="344"/>
      <c r="CC730" s="344"/>
      <c r="CD730" s="344"/>
      <c r="CE730" s="344"/>
      <c r="CF730" s="344"/>
      <c r="CG730" s="344"/>
      <c r="CH730" s="344"/>
      <c r="CI730" s="344"/>
      <c r="CJ730" s="344"/>
      <c r="CK730" s="344"/>
      <c r="CL730" s="344"/>
      <c r="CM730" s="344"/>
      <c r="CN730" s="344"/>
      <c r="CO730" s="344"/>
      <c r="CP730" s="344"/>
      <c r="CQ730" s="344"/>
      <c r="CR730" s="344"/>
      <c r="CS730" s="344"/>
      <c r="CT730" s="344"/>
      <c r="CU730" s="344"/>
      <c r="CV730" s="344"/>
      <c r="CW730" s="344"/>
      <c r="CX730" s="344"/>
      <c r="CY730" s="344"/>
      <c r="CZ730" s="344"/>
    </row>
    <row r="731" ht="25.15" customHeight="true" x14ac:dyDescent="0.2">
      <c r="C731" s="1020"/>
      <c r="D731" s="1020"/>
      <c r="E731" s="577"/>
      <c r="F731" s="577"/>
      <c r="G731" s="577"/>
      <c r="H731" s="1020"/>
      <c r="I731" s="1020"/>
      <c r="J731" s="577"/>
      <c r="K731" s="577"/>
      <c r="L731" s="577"/>
      <c r="M731" s="1020"/>
      <c r="N731" s="1020"/>
      <c r="O731" s="577"/>
      <c r="P731" s="577"/>
      <c r="Q731" s="577"/>
      <c r="BA731" s="344"/>
      <c r="BB731" s="395"/>
      <c r="BC731" s="344"/>
      <c r="BD731" s="344"/>
      <c r="BE731" s="344"/>
      <c r="BF731" s="344"/>
      <c r="BG731" s="344"/>
      <c r="BH731" s="344"/>
      <c r="BI731" s="344"/>
      <c r="BJ731" s="344"/>
      <c r="BK731" s="344"/>
      <c r="BL731" s="344"/>
      <c r="BM731" s="344"/>
      <c r="BN731" s="344"/>
      <c r="BO731" s="344"/>
      <c r="BP731" s="344"/>
      <c r="BQ731" s="344"/>
      <c r="BR731" s="344"/>
      <c r="BS731" s="344"/>
      <c r="BT731" s="344"/>
      <c r="BU731" s="344"/>
      <c r="BV731" s="344"/>
      <c r="BW731" s="344"/>
      <c r="BX731" s="344"/>
      <c r="BY731" s="344"/>
      <c r="BZ731" s="344"/>
      <c r="CA731" s="344"/>
      <c r="CB731" s="344"/>
      <c r="CC731" s="344"/>
      <c r="CD731" s="344"/>
      <c r="CE731" s="344"/>
      <c r="CF731" s="344"/>
      <c r="CG731" s="344"/>
      <c r="CH731" s="344"/>
      <c r="CI731" s="344"/>
      <c r="CJ731" s="344"/>
      <c r="CK731" s="344"/>
      <c r="CL731" s="344"/>
      <c r="CM731" s="344"/>
      <c r="CN731" s="344"/>
      <c r="CO731" s="344"/>
      <c r="CP731" s="344"/>
      <c r="CQ731" s="344"/>
      <c r="CR731" s="344"/>
      <c r="CS731" s="344"/>
      <c r="CT731" s="344"/>
      <c r="CU731" s="344"/>
      <c r="CV731" s="344"/>
      <c r="CW731" s="344"/>
      <c r="CX731" s="344"/>
      <c r="CY731" s="344"/>
      <c r="CZ731" s="344"/>
    </row>
    <row r="732" ht="25.15" customHeight="true" x14ac:dyDescent="0.2">
      <c r="C732" s="1020"/>
      <c r="D732" s="1020"/>
      <c r="E732" s="577"/>
      <c r="F732" s="577"/>
      <c r="G732" s="577"/>
      <c r="H732" s="1020"/>
      <c r="I732" s="1020"/>
      <c r="J732" s="577"/>
      <c r="K732" s="577"/>
      <c r="L732" s="577"/>
      <c r="M732" s="1020"/>
      <c r="N732" s="1020"/>
      <c r="O732" s="577"/>
      <c r="P732" s="577"/>
      <c r="Q732" s="577"/>
      <c r="BA732" s="344"/>
      <c r="BB732" s="395"/>
      <c r="BC732" s="344"/>
      <c r="BD732" s="344"/>
      <c r="BE732" s="344"/>
      <c r="BF732" s="344"/>
      <c r="BG732" s="344"/>
      <c r="BH732" s="344"/>
      <c r="BI732" s="344"/>
      <c r="BJ732" s="344"/>
      <c r="BK732" s="344"/>
      <c r="BL732" s="344"/>
      <c r="BM732" s="344"/>
      <c r="BN732" s="344"/>
      <c r="BO732" s="344"/>
      <c r="BP732" s="344"/>
      <c r="BQ732" s="344"/>
      <c r="BR732" s="344"/>
      <c r="BS732" s="344"/>
      <c r="BT732" s="344"/>
      <c r="BU732" s="344"/>
      <c r="BV732" s="344"/>
      <c r="BW732" s="344"/>
      <c r="BX732" s="344"/>
      <c r="BY732" s="344"/>
      <c r="BZ732" s="344"/>
      <c r="CA732" s="344"/>
      <c r="CB732" s="344"/>
      <c r="CC732" s="344"/>
      <c r="CD732" s="344"/>
      <c r="CE732" s="344"/>
      <c r="CF732" s="344"/>
      <c r="CG732" s="344"/>
      <c r="CH732" s="344"/>
      <c r="CI732" s="344"/>
      <c r="CJ732" s="344"/>
      <c r="CK732" s="344"/>
      <c r="CL732" s="344"/>
      <c r="CM732" s="344"/>
      <c r="CN732" s="344"/>
      <c r="CO732" s="344"/>
      <c r="CP732" s="344"/>
      <c r="CQ732" s="344"/>
      <c r="CR732" s="344"/>
      <c r="CS732" s="344"/>
      <c r="CT732" s="344"/>
      <c r="CU732" s="344"/>
      <c r="CV732" s="344"/>
      <c r="CW732" s="344"/>
      <c r="CX732" s="344"/>
      <c r="CY732" s="344"/>
      <c r="CZ732" s="344"/>
    </row>
    <row r="733" ht="25.15" customHeight="true" x14ac:dyDescent="0.2">
      <c r="C733" s="1020"/>
      <c r="D733" s="1020"/>
      <c r="E733" s="577"/>
      <c r="F733" s="577"/>
      <c r="G733" s="577"/>
      <c r="H733" s="1020"/>
      <c r="I733" s="1020"/>
      <c r="J733" s="577"/>
      <c r="K733" s="577"/>
      <c r="L733" s="577"/>
      <c r="M733" s="1020"/>
      <c r="N733" s="1020"/>
      <c r="O733" s="577"/>
      <c r="P733" s="577"/>
      <c r="Q733" s="577"/>
      <c r="BA733" s="344"/>
      <c r="BB733" s="395"/>
      <c r="BC733" s="344"/>
      <c r="BD733" s="344"/>
      <c r="BE733" s="344"/>
      <c r="BF733" s="344"/>
      <c r="BG733" s="344"/>
      <c r="BH733" s="344"/>
      <c r="BI733" s="344"/>
      <c r="BJ733" s="344"/>
      <c r="BK733" s="344"/>
      <c r="BL733" s="344"/>
      <c r="BM733" s="344"/>
      <c r="BN733" s="344"/>
      <c r="BO733" s="344"/>
      <c r="BP733" s="344"/>
      <c r="BQ733" s="344"/>
      <c r="BR733" s="344"/>
      <c r="BS733" s="344"/>
      <c r="BT733" s="344"/>
      <c r="BU733" s="344"/>
      <c r="BV733" s="344"/>
      <c r="BW733" s="344"/>
      <c r="BX733" s="344"/>
      <c r="BY733" s="344"/>
      <c r="BZ733" s="344"/>
      <c r="CA733" s="344"/>
      <c r="CB733" s="344"/>
      <c r="CC733" s="344"/>
      <c r="CD733" s="344"/>
      <c r="CE733" s="344"/>
      <c r="CF733" s="344"/>
      <c r="CG733" s="344"/>
      <c r="CH733" s="344"/>
      <c r="CI733" s="344"/>
      <c r="CJ733" s="344"/>
      <c r="CK733" s="344"/>
      <c r="CL733" s="344"/>
      <c r="CM733" s="344"/>
      <c r="CN733" s="344"/>
      <c r="CO733" s="344"/>
      <c r="CP733" s="344"/>
      <c r="CQ733" s="344"/>
      <c r="CR733" s="344"/>
      <c r="CS733" s="344"/>
      <c r="CT733" s="344"/>
      <c r="CU733" s="344"/>
      <c r="CV733" s="344"/>
      <c r="CW733" s="344"/>
      <c r="CX733" s="344"/>
      <c r="CY733" s="344"/>
      <c r="CZ733" s="344"/>
    </row>
    <row r="734" ht="25.15" customHeight="true" x14ac:dyDescent="0.2">
      <c r="C734" s="1020"/>
      <c r="D734" s="1020"/>
      <c r="E734" s="577"/>
      <c r="F734" s="577"/>
      <c r="G734" s="577"/>
      <c r="H734" s="1020"/>
      <c r="I734" s="1020"/>
      <c r="J734" s="577"/>
      <c r="K734" s="577"/>
      <c r="L734" s="577"/>
      <c r="M734" s="1020"/>
      <c r="N734" s="1020"/>
      <c r="O734" s="577"/>
      <c r="P734" s="577"/>
      <c r="Q734" s="577"/>
      <c r="BA734" s="344"/>
      <c r="BB734" s="395"/>
      <c r="BC734" s="344"/>
      <c r="BD734" s="344"/>
      <c r="BE734" s="344"/>
      <c r="BF734" s="344"/>
      <c r="BG734" s="344"/>
      <c r="BH734" s="344"/>
      <c r="BI734" s="344"/>
      <c r="BJ734" s="344"/>
      <c r="BK734" s="344"/>
      <c r="BL734" s="344"/>
      <c r="BM734" s="344"/>
      <c r="BN734" s="344"/>
      <c r="BO734" s="344"/>
      <c r="BP734" s="344"/>
      <c r="BQ734" s="344"/>
      <c r="BR734" s="344"/>
      <c r="BS734" s="344"/>
      <c r="BT734" s="344"/>
      <c r="BU734" s="344"/>
      <c r="BV734" s="344"/>
      <c r="BW734" s="344"/>
      <c r="BX734" s="344"/>
      <c r="BY734" s="344"/>
      <c r="BZ734" s="344"/>
      <c r="CA734" s="344"/>
      <c r="CB734" s="344"/>
      <c r="CC734" s="344"/>
      <c r="CD734" s="344"/>
      <c r="CE734" s="344"/>
      <c r="CF734" s="344"/>
      <c r="CG734" s="344"/>
      <c r="CH734" s="344"/>
      <c r="CI734" s="344"/>
      <c r="CJ734" s="344"/>
      <c r="CK734" s="344"/>
      <c r="CL734" s="344"/>
      <c r="CM734" s="344"/>
      <c r="CN734" s="344"/>
      <c r="CO734" s="344"/>
      <c r="CP734" s="344"/>
      <c r="CQ734" s="344"/>
      <c r="CR734" s="344"/>
      <c r="CS734" s="344"/>
      <c r="CT734" s="344"/>
      <c r="CU734" s="344"/>
      <c r="CV734" s="344"/>
      <c r="CW734" s="344"/>
      <c r="CX734" s="344"/>
      <c r="CY734" s="344"/>
      <c r="CZ734" s="344"/>
    </row>
    <row r="735" ht="25.15" customHeight="true" x14ac:dyDescent="0.2">
      <c r="C735" s="1020"/>
      <c r="D735" s="1020"/>
      <c r="E735" s="577"/>
      <c r="F735" s="577"/>
      <c r="G735" s="577"/>
      <c r="H735" s="1020"/>
      <c r="I735" s="1020"/>
      <c r="J735" s="577"/>
      <c r="K735" s="577"/>
      <c r="L735" s="577"/>
      <c r="M735" s="1020"/>
      <c r="N735" s="1020"/>
      <c r="O735" s="577"/>
      <c r="P735" s="577"/>
      <c r="Q735" s="577"/>
      <c r="BA735" s="344"/>
      <c r="BB735" s="395"/>
      <c r="BC735" s="344"/>
      <c r="BD735" s="344"/>
      <c r="BE735" s="344"/>
      <c r="BF735" s="344"/>
      <c r="BG735" s="344"/>
      <c r="BH735" s="344"/>
      <c r="BI735" s="344"/>
      <c r="BJ735" s="344"/>
      <c r="BK735" s="344"/>
      <c r="BL735" s="344"/>
      <c r="BM735" s="344"/>
      <c r="BN735" s="344"/>
      <c r="BO735" s="344"/>
      <c r="BP735" s="344"/>
      <c r="BQ735" s="344"/>
      <c r="BR735" s="344"/>
      <c r="BS735" s="344"/>
      <c r="BT735" s="344"/>
      <c r="BU735" s="344"/>
      <c r="BV735" s="344"/>
      <c r="BW735" s="344"/>
      <c r="BX735" s="344"/>
      <c r="BY735" s="344"/>
      <c r="BZ735" s="344"/>
      <c r="CA735" s="344"/>
      <c r="CB735" s="344"/>
      <c r="CC735" s="344"/>
      <c r="CD735" s="344"/>
      <c r="CE735" s="344"/>
      <c r="CF735" s="344"/>
      <c r="CG735" s="344"/>
      <c r="CH735" s="344"/>
      <c r="CI735" s="344"/>
      <c r="CJ735" s="344"/>
      <c r="CK735" s="344"/>
      <c r="CL735" s="344"/>
      <c r="CM735" s="344"/>
      <c r="CN735" s="344"/>
      <c r="CO735" s="344"/>
      <c r="CP735" s="344"/>
      <c r="CQ735" s="344"/>
      <c r="CR735" s="344"/>
      <c r="CS735" s="344"/>
      <c r="CT735" s="344"/>
      <c r="CU735" s="344"/>
      <c r="CV735" s="344"/>
      <c r="CW735" s="344"/>
      <c r="CX735" s="344"/>
      <c r="CY735" s="344"/>
      <c r="CZ735" s="344"/>
    </row>
    <row r="736" ht="25.15" customHeight="true" x14ac:dyDescent="0.2">
      <c r="C736" s="1020"/>
      <c r="D736" s="1020"/>
      <c r="E736" s="577"/>
      <c r="F736" s="577"/>
      <c r="G736" s="577"/>
      <c r="H736" s="1020"/>
      <c r="I736" s="1020"/>
      <c r="J736" s="577"/>
      <c r="K736" s="577"/>
      <c r="L736" s="577"/>
      <c r="M736" s="1020"/>
      <c r="N736" s="1020"/>
      <c r="O736" s="577"/>
      <c r="P736" s="577"/>
      <c r="Q736" s="577"/>
      <c r="BA736" s="344"/>
      <c r="BB736" s="395"/>
      <c r="BC736" s="344"/>
      <c r="BD736" s="344"/>
      <c r="BE736" s="344"/>
      <c r="BF736" s="344"/>
      <c r="BG736" s="344"/>
      <c r="BH736" s="344"/>
      <c r="BI736" s="344"/>
      <c r="BJ736" s="344"/>
      <c r="BK736" s="344"/>
      <c r="BL736" s="344"/>
      <c r="BM736" s="344"/>
      <c r="BN736" s="344"/>
      <c r="BO736" s="344"/>
      <c r="BP736" s="344"/>
      <c r="BQ736" s="344"/>
      <c r="BR736" s="344"/>
      <c r="BS736" s="344"/>
      <c r="BT736" s="344"/>
      <c r="BU736" s="344"/>
      <c r="BV736" s="344"/>
      <c r="BW736" s="344"/>
      <c r="BX736" s="344"/>
      <c r="BY736" s="344"/>
      <c r="BZ736" s="344"/>
      <c r="CA736" s="344"/>
      <c r="CB736" s="344"/>
      <c r="CC736" s="344"/>
      <c r="CD736" s="344"/>
      <c r="CE736" s="344"/>
      <c r="CF736" s="344"/>
      <c r="CG736" s="344"/>
      <c r="CH736" s="344"/>
      <c r="CI736" s="344"/>
      <c r="CJ736" s="344"/>
      <c r="CK736" s="344"/>
      <c r="CL736" s="344"/>
      <c r="CM736" s="344"/>
      <c r="CN736" s="344"/>
      <c r="CO736" s="344"/>
      <c r="CP736" s="344"/>
      <c r="CQ736" s="344"/>
      <c r="CR736" s="344"/>
      <c r="CS736" s="344"/>
      <c r="CT736" s="344"/>
      <c r="CU736" s="344"/>
      <c r="CV736" s="344"/>
      <c r="CW736" s="344"/>
      <c r="CX736" s="344"/>
      <c r="CY736" s="344"/>
      <c r="CZ736" s="344"/>
    </row>
    <row r="737" ht="25.15" customHeight="true" x14ac:dyDescent="0.2">
      <c r="C737" s="1020"/>
      <c r="D737" s="1020"/>
      <c r="E737" s="577"/>
      <c r="F737" s="577"/>
      <c r="G737" s="577"/>
      <c r="H737" s="1020"/>
      <c r="I737" s="1020"/>
      <c r="J737" s="577"/>
      <c r="K737" s="577"/>
      <c r="L737" s="577"/>
      <c r="M737" s="1020"/>
      <c r="N737" s="1020"/>
      <c r="O737" s="577"/>
      <c r="P737" s="577"/>
      <c r="Q737" s="577"/>
      <c r="BA737" s="344"/>
      <c r="BB737" s="395"/>
      <c r="BC737" s="344"/>
      <c r="BD737" s="344"/>
      <c r="BE737" s="344"/>
      <c r="BF737" s="344"/>
      <c r="BG737" s="344"/>
      <c r="BH737" s="344"/>
      <c r="BI737" s="344"/>
      <c r="BJ737" s="344"/>
      <c r="BK737" s="344"/>
      <c r="BL737" s="344"/>
      <c r="BM737" s="344"/>
      <c r="BN737" s="344"/>
      <c r="BO737" s="344"/>
      <c r="BP737" s="344"/>
      <c r="BQ737" s="344"/>
      <c r="BR737" s="344"/>
      <c r="BS737" s="344"/>
      <c r="BT737" s="344"/>
      <c r="BU737" s="344"/>
      <c r="BV737" s="344"/>
      <c r="BW737" s="344"/>
      <c r="BX737" s="344"/>
      <c r="BY737" s="344"/>
      <c r="BZ737" s="344"/>
      <c r="CA737" s="344"/>
      <c r="CB737" s="344"/>
      <c r="CC737" s="344"/>
      <c r="CD737" s="344"/>
      <c r="CE737" s="344"/>
      <c r="CF737" s="344"/>
      <c r="CG737" s="344"/>
      <c r="CH737" s="344"/>
      <c r="CI737" s="344"/>
      <c r="CJ737" s="344"/>
      <c r="CK737" s="344"/>
      <c r="CL737" s="344"/>
      <c r="CM737" s="344"/>
      <c r="CN737" s="344"/>
      <c r="CO737" s="344"/>
      <c r="CP737" s="344"/>
      <c r="CQ737" s="344"/>
      <c r="CR737" s="344"/>
      <c r="CS737" s="344"/>
      <c r="CT737" s="344"/>
      <c r="CU737" s="344"/>
      <c r="CV737" s="344"/>
      <c r="CW737" s="344"/>
      <c r="CX737" s="344"/>
      <c r="CY737" s="344"/>
      <c r="CZ737" s="344"/>
    </row>
    <row r="738" ht="25.15" customHeight="true" x14ac:dyDescent="0.2">
      <c r="C738" s="1020"/>
      <c r="D738" s="1020"/>
      <c r="E738" s="577"/>
      <c r="F738" s="577"/>
      <c r="G738" s="577"/>
      <c r="H738" s="1020"/>
      <c r="I738" s="1020"/>
      <c r="J738" s="577"/>
      <c r="K738" s="577"/>
      <c r="L738" s="577"/>
      <c r="M738" s="1020"/>
      <c r="N738" s="1020"/>
      <c r="O738" s="577"/>
      <c r="P738" s="577"/>
      <c r="Q738" s="577"/>
      <c r="BA738" s="344"/>
      <c r="BB738" s="395"/>
      <c r="BC738" s="344"/>
      <c r="BD738" s="344"/>
      <c r="BE738" s="344"/>
      <c r="BF738" s="344"/>
      <c r="BG738" s="344"/>
      <c r="BH738" s="344"/>
      <c r="BI738" s="344"/>
      <c r="BJ738" s="344"/>
      <c r="BK738" s="344"/>
      <c r="BL738" s="344"/>
      <c r="BM738" s="344"/>
      <c r="BN738" s="344"/>
      <c r="BO738" s="344"/>
      <c r="BP738" s="344"/>
      <c r="BQ738" s="344"/>
      <c r="BR738" s="344"/>
      <c r="BS738" s="344"/>
      <c r="BT738" s="344"/>
      <c r="BU738" s="344"/>
      <c r="BV738" s="344"/>
      <c r="BW738" s="344"/>
      <c r="BX738" s="344"/>
      <c r="BY738" s="344"/>
      <c r="BZ738" s="344"/>
      <c r="CA738" s="344"/>
      <c r="CB738" s="344"/>
      <c r="CC738" s="344"/>
      <c r="CD738" s="344"/>
      <c r="CE738" s="344"/>
      <c r="CF738" s="344"/>
      <c r="CG738" s="344"/>
      <c r="CH738" s="344"/>
      <c r="CI738" s="344"/>
      <c r="CJ738" s="344"/>
      <c r="CK738" s="344"/>
      <c r="CL738" s="344"/>
      <c r="CM738" s="344"/>
      <c r="CN738" s="344"/>
      <c r="CO738" s="344"/>
      <c r="CP738" s="344"/>
      <c r="CQ738" s="344"/>
      <c r="CR738" s="344"/>
      <c r="CS738" s="344"/>
      <c r="CT738" s="344"/>
      <c r="CU738" s="344"/>
      <c r="CV738" s="344"/>
      <c r="CW738" s="344"/>
      <c r="CX738" s="344"/>
      <c r="CY738" s="344"/>
      <c r="CZ738" s="344"/>
    </row>
    <row r="739" ht="25.15" customHeight="true" x14ac:dyDescent="0.2">
      <c r="C739" s="1020"/>
      <c r="D739" s="1020"/>
      <c r="E739" s="577"/>
      <c r="F739" s="577"/>
      <c r="G739" s="577"/>
      <c r="H739" s="1020"/>
      <c r="I739" s="1020"/>
      <c r="J739" s="577"/>
      <c r="K739" s="577"/>
      <c r="L739" s="577"/>
      <c r="M739" s="1020"/>
      <c r="N739" s="1020"/>
      <c r="O739" s="577"/>
      <c r="P739" s="577"/>
      <c r="Q739" s="577"/>
      <c r="BA739" s="344"/>
      <c r="BB739" s="395"/>
      <c r="BC739" s="344"/>
      <c r="BD739" s="344"/>
      <c r="BE739" s="344"/>
      <c r="BF739" s="344"/>
      <c r="BG739" s="344"/>
      <c r="BH739" s="344"/>
      <c r="BI739" s="344"/>
      <c r="BJ739" s="344"/>
      <c r="BK739" s="344"/>
      <c r="BL739" s="344"/>
      <c r="BM739" s="344"/>
      <c r="BN739" s="344"/>
      <c r="BO739" s="344"/>
      <c r="BP739" s="344"/>
      <c r="BQ739" s="344"/>
      <c r="BR739" s="344"/>
      <c r="BS739" s="344"/>
      <c r="BT739" s="344"/>
      <c r="BU739" s="344"/>
      <c r="BV739" s="344"/>
      <c r="BW739" s="344"/>
      <c r="BX739" s="344"/>
      <c r="BY739" s="344"/>
      <c r="BZ739" s="344"/>
      <c r="CA739" s="344"/>
      <c r="CB739" s="344"/>
      <c r="CC739" s="344"/>
      <c r="CD739" s="344"/>
      <c r="CE739" s="344"/>
      <c r="CF739" s="344"/>
      <c r="CG739" s="344"/>
      <c r="CH739" s="344"/>
      <c r="CI739" s="344"/>
      <c r="CJ739" s="344"/>
      <c r="CK739" s="344"/>
      <c r="CL739" s="344"/>
      <c r="CM739" s="344"/>
      <c r="CN739" s="344"/>
      <c r="CO739" s="344"/>
      <c r="CP739" s="344"/>
      <c r="CQ739" s="344"/>
      <c r="CR739" s="344"/>
      <c r="CS739" s="344"/>
      <c r="CT739" s="344"/>
      <c r="CU739" s="344"/>
      <c r="CV739" s="344"/>
      <c r="CW739" s="344"/>
      <c r="CX739" s="344"/>
      <c r="CY739" s="344"/>
      <c r="CZ739" s="344"/>
    </row>
    <row r="740" ht="25.15" customHeight="true" x14ac:dyDescent="0.2">
      <c r="C740" s="1020"/>
      <c r="D740" s="1020"/>
      <c r="E740" s="577"/>
      <c r="F740" s="577"/>
      <c r="G740" s="577"/>
      <c r="H740" s="1020"/>
      <c r="I740" s="1020"/>
      <c r="J740" s="577"/>
      <c r="K740" s="577"/>
      <c r="L740" s="577"/>
      <c r="M740" s="1020"/>
      <c r="N740" s="1020"/>
      <c r="O740" s="577"/>
      <c r="P740" s="577"/>
      <c r="Q740" s="577"/>
      <c r="BA740" s="344"/>
      <c r="BB740" s="395"/>
      <c r="BC740" s="344"/>
      <c r="BD740" s="344"/>
      <c r="BE740" s="344"/>
      <c r="BF740" s="344"/>
      <c r="BG740" s="344"/>
      <c r="BH740" s="344"/>
      <c r="BI740" s="344"/>
      <c r="BJ740" s="344"/>
      <c r="BK740" s="344"/>
      <c r="BL740" s="344"/>
      <c r="BM740" s="344"/>
      <c r="BN740" s="344"/>
      <c r="BO740" s="344"/>
      <c r="BP740" s="344"/>
      <c r="BQ740" s="344"/>
      <c r="BR740" s="344"/>
      <c r="BS740" s="344"/>
      <c r="BT740" s="344"/>
      <c r="BU740" s="344"/>
      <c r="BV740" s="344"/>
      <c r="BW740" s="344"/>
      <c r="BX740" s="344"/>
      <c r="BY740" s="344"/>
      <c r="BZ740" s="344"/>
      <c r="CA740" s="344"/>
      <c r="CB740" s="344"/>
      <c r="CC740" s="344"/>
      <c r="CD740" s="344"/>
      <c r="CE740" s="344"/>
      <c r="CF740" s="344"/>
      <c r="CG740" s="344"/>
      <c r="CH740" s="344"/>
      <c r="CI740" s="344"/>
      <c r="CJ740" s="344"/>
      <c r="CK740" s="344"/>
      <c r="CL740" s="344"/>
      <c r="CM740" s="344"/>
      <c r="CN740" s="344"/>
      <c r="CO740" s="344"/>
      <c r="CP740" s="344"/>
      <c r="CQ740" s="344"/>
      <c r="CR740" s="344"/>
      <c r="CS740" s="344"/>
      <c r="CT740" s="344"/>
      <c r="CU740" s="344"/>
      <c r="CV740" s="344"/>
      <c r="CW740" s="344"/>
      <c r="CX740" s="344"/>
      <c r="CY740" s="344"/>
      <c r="CZ740" s="344"/>
    </row>
    <row r="741" ht="25.15" customHeight="true" x14ac:dyDescent="0.2">
      <c r="C741" s="1020"/>
      <c r="D741" s="1020"/>
      <c r="E741" s="577"/>
      <c r="F741" s="577"/>
      <c r="G741" s="577"/>
      <c r="H741" s="1020"/>
      <c r="I741" s="1020"/>
      <c r="J741" s="577"/>
      <c r="K741" s="577"/>
      <c r="L741" s="577"/>
      <c r="M741" s="1020"/>
      <c r="N741" s="1020"/>
      <c r="O741" s="577"/>
      <c r="P741" s="577"/>
      <c r="Q741" s="577"/>
      <c r="BA741" s="344"/>
      <c r="BB741" s="395"/>
      <c r="BC741" s="344"/>
      <c r="BD741" s="344"/>
      <c r="BE741" s="344"/>
      <c r="BF741" s="344"/>
      <c r="BG741" s="344"/>
      <c r="BH741" s="344"/>
      <c r="BI741" s="344"/>
      <c r="BJ741" s="344"/>
      <c r="BK741" s="344"/>
      <c r="BL741" s="344"/>
      <c r="BM741" s="344"/>
      <c r="BN741" s="344"/>
      <c r="BO741" s="344"/>
      <c r="BP741" s="344"/>
      <c r="BQ741" s="344"/>
      <c r="BR741" s="344"/>
      <c r="BS741" s="344"/>
      <c r="BT741" s="344"/>
      <c r="BU741" s="344"/>
      <c r="BV741" s="344"/>
      <c r="BW741" s="344"/>
      <c r="BX741" s="344"/>
      <c r="BY741" s="344"/>
      <c r="BZ741" s="344"/>
      <c r="CA741" s="344"/>
      <c r="CB741" s="344"/>
      <c r="CC741" s="344"/>
      <c r="CD741" s="344"/>
      <c r="CE741" s="344"/>
      <c r="CF741" s="344"/>
      <c r="CG741" s="344"/>
      <c r="CH741" s="344"/>
      <c r="CI741" s="344"/>
      <c r="CJ741" s="344"/>
      <c r="CK741" s="344"/>
      <c r="CL741" s="344"/>
      <c r="CM741" s="344"/>
      <c r="CN741" s="344"/>
      <c r="CO741" s="344"/>
      <c r="CP741" s="344"/>
      <c r="CQ741" s="344"/>
      <c r="CR741" s="344"/>
      <c r="CS741" s="344"/>
      <c r="CT741" s="344"/>
      <c r="CU741" s="344"/>
      <c r="CV741" s="344"/>
      <c r="CW741" s="344"/>
      <c r="CX741" s="344"/>
      <c r="CY741" s="344"/>
      <c r="CZ741" s="344"/>
    </row>
    <row r="742" ht="25.15" customHeight="true" x14ac:dyDescent="0.2">
      <c r="C742" s="1020"/>
      <c r="D742" s="1020"/>
      <c r="E742" s="577"/>
      <c r="F742" s="577"/>
      <c r="G742" s="577"/>
      <c r="H742" s="1020"/>
      <c r="I742" s="1020"/>
      <c r="J742" s="577"/>
      <c r="K742" s="577"/>
      <c r="L742" s="577"/>
      <c r="M742" s="1020"/>
      <c r="N742" s="1020"/>
      <c r="O742" s="577"/>
      <c r="P742" s="577"/>
      <c r="Q742" s="577"/>
      <c r="BA742" s="344"/>
      <c r="BB742" s="395"/>
      <c r="BC742" s="344"/>
      <c r="BD742" s="344"/>
      <c r="BE742" s="344"/>
      <c r="BF742" s="344"/>
      <c r="BG742" s="344"/>
      <c r="BH742" s="344"/>
      <c r="BI742" s="344"/>
      <c r="BJ742" s="344"/>
      <c r="BK742" s="344"/>
      <c r="BL742" s="344"/>
      <c r="BM742" s="344"/>
      <c r="BN742" s="344"/>
      <c r="BO742" s="344"/>
      <c r="BP742" s="344"/>
      <c r="BQ742" s="344"/>
      <c r="BR742" s="344"/>
      <c r="BS742" s="344"/>
      <c r="BT742" s="344"/>
      <c r="BU742" s="344"/>
      <c r="BV742" s="344"/>
      <c r="BW742" s="344"/>
      <c r="BX742" s="344"/>
      <c r="BY742" s="344"/>
      <c r="BZ742" s="344"/>
      <c r="CA742" s="344"/>
      <c r="CB742" s="344"/>
      <c r="CC742" s="344"/>
      <c r="CD742" s="344"/>
      <c r="CE742" s="344"/>
      <c r="CF742" s="344"/>
      <c r="CG742" s="344"/>
      <c r="CH742" s="344"/>
      <c r="CI742" s="344"/>
      <c r="CJ742" s="344"/>
      <c r="CK742" s="344"/>
      <c r="CL742" s="344"/>
      <c r="CM742" s="344"/>
      <c r="CN742" s="344"/>
      <c r="CO742" s="344"/>
      <c r="CP742" s="344"/>
      <c r="CQ742" s="344"/>
      <c r="CR742" s="344"/>
      <c r="CS742" s="344"/>
      <c r="CT742" s="344"/>
      <c r="CU742" s="344"/>
      <c r="CV742" s="344"/>
      <c r="CW742" s="344"/>
      <c r="CX742" s="344"/>
      <c r="CY742" s="344"/>
      <c r="CZ742" s="344"/>
    </row>
    <row r="743" ht="25.15" customHeight="true" x14ac:dyDescent="0.2">
      <c r="C743" s="1020"/>
      <c r="D743" s="1020"/>
      <c r="E743" s="577"/>
      <c r="F743" s="577"/>
      <c r="G743" s="577"/>
      <c r="H743" s="1020"/>
      <c r="I743" s="1020"/>
      <c r="J743" s="577"/>
      <c r="K743" s="577"/>
      <c r="L743" s="577"/>
      <c r="M743" s="1020"/>
      <c r="N743" s="1020"/>
      <c r="O743" s="577"/>
      <c r="P743" s="577"/>
      <c r="Q743" s="577"/>
      <c r="BA743" s="344"/>
      <c r="BB743" s="395"/>
      <c r="BC743" s="344"/>
      <c r="BD743" s="344"/>
      <c r="BE743" s="344"/>
      <c r="BF743" s="344"/>
      <c r="BG743" s="344"/>
      <c r="BH743" s="344"/>
      <c r="BI743" s="344"/>
      <c r="BJ743" s="344"/>
      <c r="BK743" s="344"/>
      <c r="BL743" s="344"/>
      <c r="BM743" s="344"/>
      <c r="BN743" s="344"/>
      <c r="BO743" s="344"/>
      <c r="BP743" s="344"/>
      <c r="BQ743" s="344"/>
      <c r="BR743" s="344"/>
      <c r="BS743" s="344"/>
      <c r="BT743" s="344"/>
      <c r="BU743" s="344"/>
      <c r="BV743" s="344"/>
      <c r="BW743" s="344"/>
      <c r="BX743" s="344"/>
      <c r="BY743" s="344"/>
      <c r="BZ743" s="344"/>
      <c r="CA743" s="344"/>
      <c r="CB743" s="344"/>
      <c r="CC743" s="344"/>
      <c r="CD743" s="344"/>
      <c r="CE743" s="344"/>
      <c r="CF743" s="344"/>
      <c r="CG743" s="344"/>
      <c r="CH743" s="344"/>
      <c r="CI743" s="344"/>
      <c r="CJ743" s="344"/>
      <c r="CK743" s="344"/>
      <c r="CL743" s="344"/>
      <c r="CM743" s="344"/>
      <c r="CN743" s="344"/>
      <c r="CO743" s="344"/>
      <c r="CP743" s="344"/>
      <c r="CQ743" s="344"/>
      <c r="CR743" s="344"/>
      <c r="CS743" s="344"/>
      <c r="CT743" s="344"/>
      <c r="CU743" s="344"/>
      <c r="CV743" s="344"/>
      <c r="CW743" s="344"/>
      <c r="CX743" s="344"/>
      <c r="CY743" s="344"/>
      <c r="CZ743" s="344"/>
    </row>
    <row r="744" ht="25.15" customHeight="true" x14ac:dyDescent="0.2">
      <c r="C744" s="1020"/>
      <c r="D744" s="1020"/>
      <c r="E744" s="577"/>
      <c r="F744" s="577"/>
      <c r="G744" s="577"/>
      <c r="H744" s="1020"/>
      <c r="I744" s="1020"/>
      <c r="J744" s="577"/>
      <c r="K744" s="577"/>
      <c r="L744" s="577"/>
      <c r="M744" s="1020"/>
      <c r="N744" s="1020"/>
      <c r="O744" s="577"/>
      <c r="P744" s="577"/>
      <c r="Q744" s="577"/>
      <c r="BA744" s="344"/>
      <c r="BB744" s="395"/>
      <c r="BC744" s="344"/>
      <c r="BD744" s="344"/>
      <c r="BE744" s="344"/>
      <c r="BF744" s="344"/>
      <c r="BG744" s="344"/>
      <c r="BH744" s="344"/>
      <c r="BI744" s="344"/>
      <c r="BJ744" s="344"/>
      <c r="BK744" s="344"/>
      <c r="BL744" s="344"/>
      <c r="BM744" s="344"/>
      <c r="BN744" s="344"/>
      <c r="BO744" s="344"/>
      <c r="BP744" s="344"/>
      <c r="BQ744" s="344"/>
      <c r="BR744" s="344"/>
      <c r="BS744" s="344"/>
      <c r="BT744" s="344"/>
      <c r="BU744" s="344"/>
      <c r="BV744" s="344"/>
      <c r="BW744" s="344"/>
      <c r="BX744" s="344"/>
      <c r="BY744" s="344"/>
      <c r="BZ744" s="344"/>
      <c r="CA744" s="344"/>
      <c r="CB744" s="344"/>
      <c r="CC744" s="344"/>
      <c r="CD744" s="344"/>
      <c r="CE744" s="344"/>
      <c r="CF744" s="344"/>
      <c r="CG744" s="344"/>
      <c r="CH744" s="344"/>
      <c r="CI744" s="344"/>
      <c r="CJ744" s="344"/>
      <c r="CK744" s="344"/>
      <c r="CL744" s="344"/>
      <c r="CM744" s="344"/>
      <c r="CN744" s="344"/>
      <c r="CO744" s="344"/>
      <c r="CP744" s="344"/>
      <c r="CQ744" s="344"/>
      <c r="CR744" s="344"/>
      <c r="CS744" s="344"/>
      <c r="CT744" s="344"/>
      <c r="CU744" s="344"/>
      <c r="CV744" s="344"/>
      <c r="CW744" s="344"/>
      <c r="CX744" s="344"/>
      <c r="CY744" s="344"/>
      <c r="CZ744" s="344"/>
    </row>
    <row r="745" ht="25.15" customHeight="true" x14ac:dyDescent="0.2">
      <c r="C745" s="1020"/>
      <c r="D745" s="1020"/>
      <c r="E745" s="577"/>
      <c r="F745" s="577"/>
      <c r="G745" s="577"/>
      <c r="H745" s="1020"/>
      <c r="I745" s="1020"/>
      <c r="J745" s="577"/>
      <c r="K745" s="577"/>
      <c r="L745" s="577"/>
      <c r="M745" s="1020"/>
      <c r="N745" s="1020"/>
      <c r="O745" s="577"/>
      <c r="P745" s="577"/>
      <c r="Q745" s="577"/>
      <c r="BA745" s="344"/>
      <c r="BB745" s="395"/>
      <c r="BC745" s="344"/>
      <c r="BD745" s="344"/>
      <c r="BE745" s="344"/>
      <c r="BF745" s="344"/>
      <c r="BG745" s="344"/>
      <c r="BH745" s="344"/>
      <c r="BI745" s="344"/>
      <c r="BJ745" s="344"/>
      <c r="BK745" s="344"/>
      <c r="BL745" s="344"/>
      <c r="BM745" s="344"/>
      <c r="BN745" s="344"/>
      <c r="BO745" s="344"/>
      <c r="BP745" s="344"/>
      <c r="BQ745" s="344"/>
      <c r="BR745" s="344"/>
      <c r="BS745" s="344"/>
      <c r="BT745" s="344"/>
      <c r="BU745" s="344"/>
      <c r="BV745" s="344"/>
      <c r="BW745" s="344"/>
      <c r="BX745" s="344"/>
      <c r="BY745" s="344"/>
      <c r="BZ745" s="344"/>
      <c r="CA745" s="344"/>
      <c r="CB745" s="344"/>
      <c r="CC745" s="344"/>
      <c r="CD745" s="344"/>
      <c r="CE745" s="344"/>
      <c r="CF745" s="344"/>
      <c r="CG745" s="344"/>
      <c r="CH745" s="344"/>
      <c r="CI745" s="344"/>
      <c r="CJ745" s="344"/>
      <c r="CK745" s="344"/>
      <c r="CL745" s="344"/>
      <c r="CM745" s="344"/>
      <c r="CN745" s="344"/>
      <c r="CO745" s="344"/>
      <c r="CP745" s="344"/>
      <c r="CQ745" s="344"/>
      <c r="CR745" s="344"/>
      <c r="CS745" s="344"/>
      <c r="CT745" s="344"/>
      <c r="CU745" s="344"/>
      <c r="CV745" s="344"/>
      <c r="CW745" s="344"/>
      <c r="CX745" s="344"/>
      <c r="CY745" s="344"/>
      <c r="CZ745" s="344"/>
    </row>
    <row r="746" ht="25.15" customHeight="true" x14ac:dyDescent="0.2">
      <c r="C746" s="1020"/>
      <c r="D746" s="1020"/>
      <c r="E746" s="577"/>
      <c r="F746" s="577"/>
      <c r="G746" s="577"/>
      <c r="H746" s="1020"/>
      <c r="I746" s="1020"/>
      <c r="J746" s="577"/>
      <c r="K746" s="577"/>
      <c r="L746" s="577"/>
      <c r="M746" s="1020"/>
      <c r="N746" s="1020"/>
      <c r="O746" s="577"/>
      <c r="P746" s="577"/>
      <c r="Q746" s="577"/>
      <c r="BA746" s="344"/>
      <c r="BB746" s="395"/>
      <c r="BC746" s="344"/>
      <c r="BD746" s="344"/>
      <c r="BE746" s="344"/>
      <c r="BF746" s="344"/>
      <c r="BG746" s="344"/>
      <c r="BH746" s="344"/>
      <c r="BI746" s="344"/>
      <c r="BJ746" s="344"/>
      <c r="BK746" s="344"/>
      <c r="BL746" s="344"/>
      <c r="BM746" s="344"/>
      <c r="BN746" s="344"/>
      <c r="BO746" s="344"/>
      <c r="BP746" s="344"/>
      <c r="BQ746" s="344"/>
      <c r="BR746" s="344"/>
      <c r="BS746" s="344"/>
      <c r="BT746" s="344"/>
      <c r="BU746" s="344"/>
      <c r="BV746" s="344"/>
      <c r="BW746" s="344"/>
      <c r="BX746" s="344"/>
      <c r="BY746" s="344"/>
      <c r="BZ746" s="344"/>
      <c r="CA746" s="344"/>
      <c r="CB746" s="344"/>
      <c r="CC746" s="344"/>
      <c r="CD746" s="344"/>
      <c r="CE746" s="344"/>
      <c r="CF746" s="344"/>
      <c r="CG746" s="344"/>
      <c r="CH746" s="344"/>
      <c r="CI746" s="344"/>
      <c r="CJ746" s="344"/>
      <c r="CK746" s="344"/>
      <c r="CL746" s="344"/>
      <c r="CM746" s="344"/>
      <c r="CN746" s="344"/>
      <c r="CO746" s="344"/>
      <c r="CP746" s="344"/>
      <c r="CQ746" s="344"/>
      <c r="CR746" s="344"/>
      <c r="CS746" s="344"/>
      <c r="CT746" s="344"/>
      <c r="CU746" s="344"/>
      <c r="CV746" s="344"/>
      <c r="CW746" s="344"/>
      <c r="CX746" s="344"/>
      <c r="CY746" s="344"/>
      <c r="CZ746" s="344"/>
    </row>
    <row r="747" ht="25.15" customHeight="true" x14ac:dyDescent="0.2">
      <c r="C747" s="1020"/>
      <c r="D747" s="1020"/>
      <c r="E747" s="577"/>
      <c r="F747" s="577"/>
      <c r="G747" s="577"/>
      <c r="H747" s="1020"/>
      <c r="I747" s="1020"/>
      <c r="J747" s="577"/>
      <c r="K747" s="577"/>
      <c r="L747" s="577"/>
      <c r="M747" s="1020"/>
      <c r="N747" s="1020"/>
      <c r="O747" s="577"/>
      <c r="P747" s="577"/>
      <c r="Q747" s="577"/>
      <c r="BA747" s="344"/>
      <c r="BB747" s="395"/>
      <c r="BC747" s="344"/>
      <c r="BD747" s="344"/>
      <c r="BE747" s="344"/>
      <c r="BF747" s="344"/>
      <c r="BG747" s="344"/>
      <c r="BH747" s="344"/>
      <c r="BI747" s="344"/>
      <c r="BJ747" s="344"/>
      <c r="BK747" s="344"/>
      <c r="BL747" s="344"/>
      <c r="BM747" s="344"/>
      <c r="BN747" s="344"/>
      <c r="BO747" s="344"/>
      <c r="BP747" s="344"/>
      <c r="BQ747" s="344"/>
      <c r="BR747" s="344"/>
      <c r="BS747" s="344"/>
      <c r="BT747" s="344"/>
      <c r="BU747" s="344"/>
      <c r="BV747" s="344"/>
      <c r="BW747" s="344"/>
      <c r="BX747" s="344"/>
      <c r="BY747" s="344"/>
      <c r="BZ747" s="344"/>
      <c r="CA747" s="344"/>
      <c r="CB747" s="344"/>
      <c r="CC747" s="344"/>
      <c r="CD747" s="344"/>
      <c r="CE747" s="344"/>
      <c r="CF747" s="344"/>
      <c r="CG747" s="344"/>
      <c r="CH747" s="344"/>
      <c r="CI747" s="344"/>
      <c r="CJ747" s="344"/>
      <c r="CK747" s="344"/>
      <c r="CL747" s="344"/>
      <c r="CM747" s="344"/>
      <c r="CN747" s="344"/>
      <c r="CO747" s="344"/>
      <c r="CP747" s="344"/>
      <c r="CQ747" s="344"/>
      <c r="CR747" s="344"/>
      <c r="CS747" s="344"/>
      <c r="CT747" s="344"/>
      <c r="CU747" s="344"/>
      <c r="CV747" s="344"/>
      <c r="CW747" s="344"/>
      <c r="CX747" s="344"/>
      <c r="CY747" s="344"/>
      <c r="CZ747" s="344"/>
    </row>
    <row r="748" ht="25.15" customHeight="true" x14ac:dyDescent="0.2">
      <c r="C748" s="1020"/>
      <c r="D748" s="1020"/>
      <c r="E748" s="577"/>
      <c r="F748" s="577"/>
      <c r="G748" s="577"/>
      <c r="H748" s="1020"/>
      <c r="I748" s="1020"/>
      <c r="J748" s="577"/>
      <c r="K748" s="577"/>
      <c r="L748" s="577"/>
      <c r="M748" s="1020"/>
      <c r="N748" s="1020"/>
      <c r="O748" s="577"/>
      <c r="P748" s="577"/>
      <c r="Q748" s="577"/>
      <c r="BA748" s="344"/>
      <c r="BB748" s="395"/>
      <c r="BC748" s="344"/>
      <c r="BD748" s="344"/>
      <c r="BE748" s="344"/>
      <c r="BF748" s="344"/>
      <c r="BG748" s="344"/>
      <c r="BH748" s="344"/>
      <c r="BI748" s="344"/>
      <c r="BJ748" s="344"/>
      <c r="BK748" s="344"/>
      <c r="BL748" s="344"/>
      <c r="BM748" s="344"/>
      <c r="BN748" s="344"/>
      <c r="BO748" s="344"/>
      <c r="BP748" s="344"/>
      <c r="BQ748" s="344"/>
      <c r="BR748" s="344"/>
      <c r="BS748" s="344"/>
      <c r="BT748" s="344"/>
      <c r="BU748" s="344"/>
      <c r="BV748" s="344"/>
      <c r="BW748" s="344"/>
      <c r="BX748" s="344"/>
      <c r="BY748" s="344"/>
      <c r="BZ748" s="344"/>
      <c r="CA748" s="344"/>
      <c r="CB748" s="344"/>
      <c r="CC748" s="344"/>
      <c r="CD748" s="344"/>
      <c r="CE748" s="344"/>
      <c r="CF748" s="344"/>
      <c r="CG748" s="344"/>
      <c r="CH748" s="344"/>
      <c r="CI748" s="344"/>
      <c r="CJ748" s="344"/>
      <c r="CK748" s="344"/>
      <c r="CL748" s="344"/>
      <c r="CM748" s="344"/>
      <c r="CN748" s="344"/>
      <c r="CO748" s="344"/>
      <c r="CP748" s="344"/>
      <c r="CQ748" s="344"/>
      <c r="CR748" s="344"/>
      <c r="CS748" s="344"/>
      <c r="CT748" s="344"/>
      <c r="CU748" s="344"/>
      <c r="CV748" s="344"/>
      <c r="CW748" s="344"/>
      <c r="CX748" s="344"/>
      <c r="CY748" s="344"/>
      <c r="CZ748" s="344"/>
    </row>
    <row r="749" ht="25.15" customHeight="true" x14ac:dyDescent="0.2">
      <c r="C749" s="1020"/>
      <c r="D749" s="1020"/>
      <c r="E749" s="577"/>
      <c r="F749" s="577"/>
      <c r="G749" s="577"/>
      <c r="H749" s="1020"/>
      <c r="I749" s="1020"/>
      <c r="J749" s="577"/>
      <c r="K749" s="577"/>
      <c r="L749" s="577"/>
      <c r="M749" s="1020"/>
      <c r="N749" s="1020"/>
      <c r="O749" s="577"/>
      <c r="P749" s="577"/>
      <c r="Q749" s="577"/>
      <c r="BA749" s="344"/>
      <c r="BB749" s="395"/>
      <c r="BC749" s="344"/>
      <c r="BD749" s="344"/>
      <c r="BE749" s="344"/>
      <c r="BF749" s="344"/>
      <c r="BG749" s="344"/>
      <c r="BH749" s="344"/>
      <c r="BI749" s="344"/>
      <c r="BJ749" s="344"/>
      <c r="BK749" s="344"/>
      <c r="BL749" s="344"/>
      <c r="BM749" s="344"/>
      <c r="BN749" s="344"/>
      <c r="BO749" s="344"/>
      <c r="BP749" s="344"/>
      <c r="BQ749" s="344"/>
      <c r="BR749" s="344"/>
      <c r="BS749" s="344"/>
      <c r="BT749" s="344"/>
      <c r="BU749" s="344"/>
      <c r="BV749" s="344"/>
      <c r="BW749" s="344"/>
      <c r="BX749" s="344"/>
      <c r="BY749" s="344"/>
      <c r="BZ749" s="344"/>
      <c r="CA749" s="344"/>
      <c r="CB749" s="344"/>
      <c r="CC749" s="344"/>
      <c r="CD749" s="344"/>
      <c r="CE749" s="344"/>
      <c r="CF749" s="344"/>
      <c r="CG749" s="344"/>
      <c r="CH749" s="344"/>
      <c r="CI749" s="344"/>
      <c r="CJ749" s="344"/>
      <c r="CK749" s="344"/>
      <c r="CL749" s="344"/>
      <c r="CM749" s="344"/>
      <c r="CN749" s="344"/>
      <c r="CO749" s="344"/>
      <c r="CP749" s="344"/>
      <c r="CQ749" s="344"/>
      <c r="CR749" s="344"/>
      <c r="CS749" s="344"/>
      <c r="CT749" s="344"/>
      <c r="CU749" s="344"/>
      <c r="CV749" s="344"/>
      <c r="CW749" s="344"/>
      <c r="CX749" s="344"/>
      <c r="CY749" s="344"/>
      <c r="CZ749" s="344"/>
    </row>
    <row r="750" ht="25.15" customHeight="true" x14ac:dyDescent="0.2">
      <c r="C750" s="1020"/>
      <c r="D750" s="1020"/>
      <c r="E750" s="577"/>
      <c r="F750" s="577"/>
      <c r="G750" s="577"/>
      <c r="H750" s="1020"/>
      <c r="I750" s="1020"/>
      <c r="J750" s="577"/>
      <c r="K750" s="577"/>
      <c r="L750" s="577"/>
      <c r="M750" s="1020"/>
      <c r="N750" s="1020"/>
      <c r="O750" s="577"/>
      <c r="P750" s="577"/>
      <c r="Q750" s="577"/>
      <c r="BA750" s="344"/>
      <c r="BB750" s="395"/>
      <c r="BC750" s="344"/>
      <c r="BD750" s="344"/>
      <c r="BE750" s="344"/>
      <c r="BF750" s="344"/>
      <c r="BG750" s="344"/>
      <c r="BH750" s="344"/>
      <c r="BI750" s="344"/>
      <c r="BJ750" s="344"/>
      <c r="BK750" s="344"/>
      <c r="BL750" s="344"/>
      <c r="BM750" s="344"/>
      <c r="BN750" s="344"/>
      <c r="BO750" s="344"/>
      <c r="BP750" s="344"/>
      <c r="BQ750" s="344"/>
      <c r="BR750" s="344"/>
      <c r="BS750" s="344"/>
      <c r="BT750" s="344"/>
      <c r="BU750" s="344"/>
      <c r="BV750" s="344"/>
      <c r="BW750" s="344"/>
      <c r="BX750" s="344"/>
      <c r="BY750" s="344"/>
      <c r="BZ750" s="344"/>
      <c r="CA750" s="344"/>
      <c r="CB750" s="344"/>
      <c r="CC750" s="344"/>
      <c r="CD750" s="344"/>
      <c r="CE750" s="344"/>
      <c r="CF750" s="344"/>
      <c r="CG750" s="344"/>
      <c r="CH750" s="344"/>
      <c r="CI750" s="344"/>
      <c r="CJ750" s="344"/>
      <c r="CK750" s="344"/>
      <c r="CL750" s="344"/>
      <c r="CM750" s="344"/>
      <c r="CN750" s="344"/>
      <c r="CO750" s="344"/>
      <c r="CP750" s="344"/>
      <c r="CQ750" s="344"/>
      <c r="CR750" s="344"/>
      <c r="CS750" s="344"/>
      <c r="CT750" s="344"/>
      <c r="CU750" s="344"/>
      <c r="CV750" s="344"/>
      <c r="CW750" s="344"/>
      <c r="CX750" s="344"/>
      <c r="CY750" s="344"/>
      <c r="CZ750" s="344"/>
    </row>
    <row r="751" ht="25.15" customHeight="true" x14ac:dyDescent="0.2">
      <c r="C751" s="1020"/>
      <c r="D751" s="1020"/>
      <c r="E751" s="577"/>
      <c r="F751" s="577"/>
      <c r="G751" s="577"/>
      <c r="H751" s="1020"/>
      <c r="I751" s="1020"/>
      <c r="J751" s="577"/>
      <c r="K751" s="577"/>
      <c r="L751" s="577"/>
      <c r="M751" s="1020"/>
      <c r="N751" s="1020"/>
      <c r="O751" s="577"/>
      <c r="P751" s="577"/>
      <c r="Q751" s="577"/>
      <c r="BA751" s="344"/>
      <c r="BB751" s="395"/>
      <c r="BC751" s="344"/>
      <c r="BD751" s="344"/>
      <c r="BE751" s="344"/>
      <c r="BF751" s="344"/>
      <c r="BG751" s="344"/>
      <c r="BH751" s="344"/>
      <c r="BI751" s="344"/>
      <c r="BJ751" s="344"/>
      <c r="BK751" s="344"/>
      <c r="BL751" s="344"/>
      <c r="BM751" s="344"/>
      <c r="BN751" s="344"/>
      <c r="BO751" s="344"/>
      <c r="BP751" s="344"/>
      <c r="BQ751" s="344"/>
      <c r="BR751" s="344"/>
      <c r="BS751" s="344"/>
      <c r="BT751" s="344"/>
      <c r="BU751" s="344"/>
      <c r="BV751" s="344"/>
      <c r="BW751" s="344"/>
      <c r="BX751" s="344"/>
      <c r="BY751" s="344"/>
      <c r="BZ751" s="344"/>
      <c r="CA751" s="344"/>
      <c r="CB751" s="344"/>
      <c r="CC751" s="344"/>
      <c r="CD751" s="344"/>
      <c r="CE751" s="344"/>
      <c r="CF751" s="344"/>
      <c r="CG751" s="344"/>
      <c r="CH751" s="344"/>
      <c r="CI751" s="344"/>
      <c r="CJ751" s="344"/>
      <c r="CK751" s="344"/>
      <c r="CL751" s="344"/>
      <c r="CM751" s="344"/>
      <c r="CN751" s="344"/>
      <c r="CO751" s="344"/>
      <c r="CP751" s="344"/>
      <c r="CQ751" s="344"/>
      <c r="CR751" s="344"/>
      <c r="CS751" s="344"/>
      <c r="CT751" s="344"/>
      <c r="CU751" s="344"/>
      <c r="CV751" s="344"/>
      <c r="CW751" s="344"/>
      <c r="CX751" s="344"/>
      <c r="CY751" s="344"/>
      <c r="CZ751" s="344"/>
    </row>
    <row r="752" ht="25.15" customHeight="true" x14ac:dyDescent="0.2">
      <c r="C752" s="1020"/>
      <c r="D752" s="1020"/>
      <c r="E752" s="577"/>
      <c r="F752" s="577"/>
      <c r="G752" s="577"/>
      <c r="H752" s="1020"/>
      <c r="I752" s="1020"/>
      <c r="J752" s="577"/>
      <c r="K752" s="577"/>
      <c r="L752" s="577"/>
      <c r="M752" s="1020"/>
      <c r="N752" s="1020"/>
      <c r="O752" s="577"/>
      <c r="P752" s="577"/>
      <c r="Q752" s="577"/>
      <c r="BA752" s="344"/>
      <c r="BB752" s="395"/>
      <c r="BC752" s="344"/>
      <c r="BD752" s="344"/>
      <c r="BE752" s="344"/>
      <c r="BF752" s="344"/>
      <c r="BG752" s="344"/>
      <c r="BH752" s="344"/>
      <c r="BI752" s="344"/>
      <c r="BJ752" s="344"/>
      <c r="BK752" s="344"/>
      <c r="BL752" s="344"/>
      <c r="BM752" s="344"/>
      <c r="BN752" s="344"/>
      <c r="BO752" s="344"/>
      <c r="BP752" s="344"/>
      <c r="BQ752" s="344"/>
      <c r="BR752" s="344"/>
      <c r="BS752" s="344"/>
      <c r="BT752" s="344"/>
      <c r="BU752" s="344"/>
      <c r="BV752" s="344"/>
      <c r="BW752" s="344"/>
      <c r="BX752" s="344"/>
      <c r="BY752" s="344"/>
      <c r="BZ752" s="344"/>
      <c r="CA752" s="344"/>
      <c r="CB752" s="344"/>
      <c r="CC752" s="344"/>
      <c r="CD752" s="344"/>
      <c r="CE752" s="344"/>
      <c r="CF752" s="344"/>
      <c r="CG752" s="344"/>
      <c r="CH752" s="344"/>
      <c r="CI752" s="344"/>
      <c r="CJ752" s="344"/>
      <c r="CK752" s="344"/>
      <c r="CL752" s="344"/>
      <c r="CM752" s="344"/>
      <c r="CN752" s="344"/>
      <c r="CO752" s="344"/>
      <c r="CP752" s="344"/>
      <c r="CQ752" s="344"/>
      <c r="CR752" s="344"/>
      <c r="CS752" s="344"/>
      <c r="CT752" s="344"/>
      <c r="CU752" s="344"/>
      <c r="CV752" s="344"/>
      <c r="CW752" s="344"/>
      <c r="CX752" s="344"/>
      <c r="CY752" s="344"/>
      <c r="CZ752" s="344"/>
    </row>
    <row r="753" ht="25.15" customHeight="true" x14ac:dyDescent="0.2">
      <c r="C753" s="1020"/>
      <c r="D753" s="1020"/>
      <c r="E753" s="577"/>
      <c r="F753" s="577"/>
      <c r="G753" s="577"/>
      <c r="H753" s="1020"/>
      <c r="I753" s="1020"/>
      <c r="J753" s="577"/>
      <c r="K753" s="577"/>
      <c r="L753" s="577"/>
      <c r="M753" s="1020"/>
      <c r="N753" s="1020"/>
      <c r="O753" s="577"/>
      <c r="P753" s="577"/>
      <c r="Q753" s="577"/>
      <c r="BA753" s="344"/>
      <c r="BB753" s="395"/>
      <c r="BC753" s="344"/>
      <c r="BD753" s="344"/>
      <c r="BE753" s="344"/>
      <c r="BF753" s="344"/>
      <c r="BG753" s="344"/>
      <c r="BH753" s="344"/>
      <c r="BI753" s="344"/>
      <c r="BJ753" s="344"/>
      <c r="BK753" s="344"/>
      <c r="BL753" s="344"/>
      <c r="BM753" s="344"/>
      <c r="BN753" s="344"/>
      <c r="BO753" s="344"/>
      <c r="BP753" s="344"/>
      <c r="BQ753" s="344"/>
      <c r="BR753" s="344"/>
      <c r="BS753" s="344"/>
      <c r="BT753" s="344"/>
      <c r="BU753" s="344"/>
      <c r="BV753" s="344"/>
      <c r="BW753" s="344"/>
      <c r="BX753" s="344"/>
      <c r="BY753" s="344"/>
      <c r="BZ753" s="344"/>
      <c r="CA753" s="344"/>
      <c r="CB753" s="344"/>
      <c r="CC753" s="344"/>
      <c r="CD753" s="344"/>
      <c r="CE753" s="344"/>
      <c r="CF753" s="344"/>
      <c r="CG753" s="344"/>
      <c r="CH753" s="344"/>
      <c r="CI753" s="344"/>
      <c r="CJ753" s="344"/>
      <c r="CK753" s="344"/>
      <c r="CL753" s="344"/>
      <c r="CM753" s="344"/>
      <c r="CN753" s="344"/>
      <c r="CO753" s="344"/>
      <c r="CP753" s="344"/>
      <c r="CQ753" s="344"/>
      <c r="CR753" s="344"/>
      <c r="CS753" s="344"/>
      <c r="CT753" s="344"/>
      <c r="CU753" s="344"/>
      <c r="CV753" s="344"/>
      <c r="CW753" s="344"/>
      <c r="CX753" s="344"/>
      <c r="CY753" s="344"/>
      <c r="CZ753" s="344"/>
    </row>
    <row r="754" ht="25.15" customHeight="true" x14ac:dyDescent="0.2">
      <c r="C754" s="1020"/>
      <c r="D754" s="1020"/>
      <c r="E754" s="577"/>
      <c r="F754" s="577"/>
      <c r="G754" s="577"/>
      <c r="H754" s="1020"/>
      <c r="I754" s="1020"/>
      <c r="J754" s="577"/>
      <c r="K754" s="577"/>
      <c r="L754" s="577"/>
      <c r="M754" s="1020"/>
      <c r="N754" s="1020"/>
      <c r="O754" s="577"/>
      <c r="P754" s="577"/>
      <c r="Q754" s="577"/>
      <c r="BA754" s="344"/>
      <c r="BB754" s="395"/>
      <c r="BC754" s="344"/>
      <c r="BD754" s="344"/>
      <c r="BE754" s="344"/>
      <c r="BF754" s="344"/>
      <c r="BG754" s="344"/>
      <c r="BH754" s="344"/>
      <c r="BI754" s="344"/>
      <c r="BJ754" s="344"/>
      <c r="BK754" s="344"/>
      <c r="BL754" s="344"/>
      <c r="BM754" s="344"/>
      <c r="BN754" s="344"/>
      <c r="BO754" s="344"/>
      <c r="BP754" s="344"/>
      <c r="BQ754" s="344"/>
      <c r="BR754" s="344"/>
      <c r="BS754" s="344"/>
      <c r="BT754" s="344"/>
      <c r="BU754" s="344"/>
      <c r="BV754" s="344"/>
      <c r="BW754" s="344"/>
      <c r="BX754" s="344"/>
      <c r="BY754" s="344"/>
      <c r="BZ754" s="344"/>
      <c r="CA754" s="344"/>
      <c r="CB754" s="344"/>
      <c r="CC754" s="344"/>
      <c r="CD754" s="344"/>
      <c r="CE754" s="344"/>
      <c r="CF754" s="344"/>
      <c r="CG754" s="344"/>
      <c r="CH754" s="344"/>
      <c r="CI754" s="344"/>
      <c r="CJ754" s="344"/>
      <c r="CK754" s="344"/>
      <c r="CL754" s="344"/>
      <c r="CM754" s="344"/>
      <c r="CN754" s="344"/>
      <c r="CO754" s="344"/>
      <c r="CP754" s="344"/>
      <c r="CQ754" s="344"/>
      <c r="CR754" s="344"/>
      <c r="CS754" s="344"/>
      <c r="CT754" s="344"/>
      <c r="CU754" s="344"/>
      <c r="CV754" s="344"/>
      <c r="CW754" s="344"/>
      <c r="CX754" s="344"/>
      <c r="CY754" s="344"/>
      <c r="CZ754" s="344"/>
    </row>
    <row r="755" ht="25.15" customHeight="true" x14ac:dyDescent="0.2">
      <c r="C755" s="1020"/>
      <c r="D755" s="1020"/>
      <c r="E755" s="577"/>
      <c r="F755" s="577"/>
      <c r="G755" s="577"/>
      <c r="H755" s="1020"/>
      <c r="I755" s="1020"/>
      <c r="J755" s="577"/>
      <c r="K755" s="577"/>
      <c r="L755" s="577"/>
      <c r="M755" s="1020"/>
      <c r="N755" s="1020"/>
      <c r="O755" s="577"/>
      <c r="P755" s="577"/>
      <c r="Q755" s="577"/>
      <c r="BA755" s="344"/>
      <c r="BB755" s="395"/>
      <c r="BC755" s="344"/>
      <c r="BD755" s="344"/>
      <c r="BE755" s="344"/>
      <c r="BF755" s="344"/>
      <c r="BG755" s="344"/>
      <c r="BH755" s="344"/>
      <c r="BI755" s="344"/>
      <c r="BJ755" s="344"/>
      <c r="BK755" s="344"/>
      <c r="BL755" s="344"/>
      <c r="BM755" s="344"/>
      <c r="BN755" s="344"/>
      <c r="BO755" s="344"/>
      <c r="BP755" s="344"/>
      <c r="BQ755" s="344"/>
      <c r="BR755" s="344"/>
      <c r="BS755" s="344"/>
      <c r="BT755" s="344"/>
      <c r="BU755" s="344"/>
      <c r="BV755" s="344"/>
      <c r="BW755" s="344"/>
      <c r="BX755" s="344"/>
      <c r="BY755" s="344"/>
      <c r="BZ755" s="344"/>
      <c r="CA755" s="344"/>
      <c r="CB755" s="344"/>
      <c r="CC755" s="344"/>
      <c r="CD755" s="344"/>
      <c r="CE755" s="344"/>
      <c r="CF755" s="344"/>
      <c r="CG755" s="344"/>
      <c r="CH755" s="344"/>
      <c r="CI755" s="344"/>
      <c r="CJ755" s="344"/>
      <c r="CK755" s="344"/>
      <c r="CL755" s="344"/>
      <c r="CM755" s="344"/>
      <c r="CN755" s="344"/>
      <c r="CO755" s="344"/>
      <c r="CP755" s="344"/>
      <c r="CQ755" s="344"/>
      <c r="CR755" s="344"/>
      <c r="CS755" s="344"/>
      <c r="CT755" s="344"/>
      <c r="CU755" s="344"/>
      <c r="CV755" s="344"/>
      <c r="CW755" s="344"/>
      <c r="CX755" s="344"/>
      <c r="CY755" s="344"/>
      <c r="CZ755" s="344"/>
    </row>
    <row r="756" ht="25.15" customHeight="true" x14ac:dyDescent="0.2">
      <c r="C756" s="1020"/>
      <c r="D756" s="1020"/>
      <c r="E756" s="577"/>
      <c r="F756" s="577"/>
      <c r="G756" s="577"/>
      <c r="H756" s="1020"/>
      <c r="I756" s="1020"/>
      <c r="J756" s="577"/>
      <c r="K756" s="577"/>
      <c r="L756" s="577"/>
      <c r="M756" s="1020"/>
      <c r="N756" s="1020"/>
      <c r="O756" s="577"/>
      <c r="P756" s="577"/>
      <c r="Q756" s="577"/>
      <c r="BA756" s="344"/>
      <c r="BB756" s="395"/>
      <c r="BC756" s="344"/>
      <c r="BD756" s="344"/>
      <c r="BE756" s="344"/>
      <c r="BF756" s="344"/>
      <c r="BG756" s="344"/>
      <c r="BH756" s="344"/>
      <c r="BI756" s="344"/>
      <c r="BJ756" s="344"/>
      <c r="BK756" s="344"/>
      <c r="BL756" s="344"/>
      <c r="BM756" s="344"/>
      <c r="BN756" s="344"/>
      <c r="BO756" s="344"/>
      <c r="BP756" s="344"/>
      <c r="BQ756" s="344"/>
      <c r="BR756" s="344"/>
      <c r="BS756" s="344"/>
      <c r="BT756" s="344"/>
      <c r="BU756" s="344"/>
      <c r="BV756" s="344"/>
      <c r="BW756" s="344"/>
      <c r="BX756" s="344"/>
      <c r="BY756" s="344"/>
      <c r="BZ756" s="344"/>
      <c r="CA756" s="344"/>
      <c r="CB756" s="344"/>
      <c r="CC756" s="344"/>
      <c r="CD756" s="344"/>
      <c r="CE756" s="344"/>
      <c r="CF756" s="344"/>
      <c r="CG756" s="344"/>
      <c r="CH756" s="344"/>
      <c r="CI756" s="344"/>
      <c r="CJ756" s="344"/>
      <c r="CK756" s="344"/>
      <c r="CL756" s="344"/>
      <c r="CM756" s="344"/>
      <c r="CN756" s="344"/>
      <c r="CO756" s="344"/>
      <c r="CP756" s="344"/>
      <c r="CQ756" s="344"/>
      <c r="CR756" s="344"/>
      <c r="CS756" s="344"/>
      <c r="CT756" s="344"/>
      <c r="CU756" s="344"/>
      <c r="CV756" s="344"/>
      <c r="CW756" s="344"/>
      <c r="CX756" s="344"/>
      <c r="CY756" s="344"/>
      <c r="CZ756" s="344"/>
    </row>
    <row r="757" ht="25.15" customHeight="true" x14ac:dyDescent="0.2">
      <c r="C757" s="1020"/>
      <c r="D757" s="1020"/>
      <c r="E757" s="577"/>
      <c r="F757" s="577"/>
      <c r="G757" s="577"/>
      <c r="H757" s="1020"/>
      <c r="I757" s="1020"/>
      <c r="J757" s="577"/>
      <c r="K757" s="577"/>
      <c r="L757" s="577"/>
      <c r="M757" s="1020"/>
      <c r="N757" s="1020"/>
      <c r="O757" s="577"/>
      <c r="P757" s="577"/>
      <c r="Q757" s="577"/>
      <c r="BA757" s="344"/>
      <c r="BB757" s="395"/>
      <c r="BC757" s="344"/>
      <c r="BD757" s="344"/>
      <c r="BE757" s="344"/>
      <c r="BF757" s="344"/>
      <c r="BG757" s="344"/>
      <c r="BH757" s="344"/>
      <c r="BI757" s="344"/>
      <c r="BJ757" s="344"/>
      <c r="BK757" s="344"/>
      <c r="BL757" s="344"/>
      <c r="BM757" s="344"/>
      <c r="BN757" s="344"/>
      <c r="BO757" s="344"/>
      <c r="BP757" s="344"/>
      <c r="BQ757" s="344"/>
      <c r="BR757" s="344"/>
      <c r="BS757" s="344"/>
      <c r="BT757" s="344"/>
      <c r="BU757" s="344"/>
      <c r="BV757" s="344"/>
      <c r="BW757" s="344"/>
      <c r="BX757" s="344"/>
      <c r="BY757" s="344"/>
      <c r="BZ757" s="344"/>
      <c r="CA757" s="344"/>
      <c r="CB757" s="344"/>
      <c r="CC757" s="344"/>
      <c r="CD757" s="344"/>
      <c r="CE757" s="344"/>
      <c r="CF757" s="344"/>
      <c r="CG757" s="344"/>
      <c r="CH757" s="344"/>
      <c r="CI757" s="344"/>
      <c r="CJ757" s="344"/>
      <c r="CK757" s="344"/>
      <c r="CL757" s="344"/>
      <c r="CM757" s="344"/>
      <c r="CN757" s="344"/>
      <c r="CO757" s="344"/>
      <c r="CP757" s="344"/>
      <c r="CQ757" s="344"/>
      <c r="CR757" s="344"/>
      <c r="CS757" s="344"/>
      <c r="CT757" s="344"/>
      <c r="CU757" s="344"/>
      <c r="CV757" s="344"/>
      <c r="CW757" s="344"/>
      <c r="CX757" s="344"/>
      <c r="CY757" s="344"/>
      <c r="CZ757" s="344"/>
    </row>
    <row r="758" ht="25.15" customHeight="true" x14ac:dyDescent="0.2">
      <c r="C758" s="1020"/>
      <c r="D758" s="1020"/>
      <c r="E758" s="577"/>
      <c r="F758" s="577"/>
      <c r="G758" s="577"/>
      <c r="H758" s="1020"/>
      <c r="I758" s="1020"/>
      <c r="J758" s="577"/>
      <c r="K758" s="577"/>
      <c r="L758" s="577"/>
      <c r="M758" s="1020"/>
      <c r="N758" s="1020"/>
      <c r="O758" s="577"/>
      <c r="P758" s="577"/>
      <c r="Q758" s="577"/>
      <c r="BA758" s="344"/>
      <c r="BB758" s="395"/>
      <c r="BC758" s="344"/>
      <c r="BD758" s="344"/>
      <c r="BE758" s="344"/>
      <c r="BF758" s="344"/>
      <c r="BG758" s="344"/>
      <c r="BH758" s="344"/>
      <c r="BI758" s="344"/>
      <c r="BJ758" s="344"/>
      <c r="BK758" s="344"/>
      <c r="BL758" s="344"/>
      <c r="BM758" s="344"/>
      <c r="BN758" s="344"/>
      <c r="BO758" s="344"/>
      <c r="BP758" s="344"/>
      <c r="BQ758" s="344"/>
      <c r="BR758" s="344"/>
      <c r="BS758" s="344"/>
      <c r="BT758" s="344"/>
      <c r="BU758" s="344"/>
      <c r="BV758" s="344"/>
      <c r="BW758" s="344"/>
      <c r="BX758" s="344"/>
      <c r="BY758" s="344"/>
      <c r="BZ758" s="344"/>
      <c r="CA758" s="344"/>
      <c r="CB758" s="344"/>
      <c r="CC758" s="344"/>
      <c r="CD758" s="344"/>
      <c r="CE758" s="344"/>
      <c r="CF758" s="344"/>
      <c r="CG758" s="344"/>
      <c r="CH758" s="344"/>
      <c r="CI758" s="344"/>
      <c r="CJ758" s="344"/>
      <c r="CK758" s="344"/>
      <c r="CL758" s="344"/>
      <c r="CM758" s="344"/>
      <c r="CN758" s="344"/>
      <c r="CO758" s="344"/>
      <c r="CP758" s="344"/>
      <c r="CQ758" s="344"/>
      <c r="CR758" s="344"/>
      <c r="CS758" s="344"/>
      <c r="CT758" s="344"/>
      <c r="CU758" s="344"/>
      <c r="CV758" s="344"/>
      <c r="CW758" s="344"/>
      <c r="CX758" s="344"/>
      <c r="CY758" s="344"/>
      <c r="CZ758" s="344"/>
    </row>
    <row r="759" ht="25.15" customHeight="true" x14ac:dyDescent="0.2">
      <c r="C759" s="1020"/>
      <c r="D759" s="1020"/>
      <c r="E759" s="577"/>
      <c r="F759" s="577"/>
      <c r="G759" s="577"/>
      <c r="H759" s="1020"/>
      <c r="I759" s="1020"/>
      <c r="J759" s="577"/>
      <c r="K759" s="577"/>
      <c r="L759" s="577"/>
      <c r="M759" s="1020"/>
      <c r="N759" s="1020"/>
      <c r="O759" s="577"/>
      <c r="P759" s="577"/>
      <c r="Q759" s="577"/>
      <c r="BA759" s="344"/>
      <c r="BB759" s="395"/>
      <c r="BC759" s="344"/>
      <c r="BD759" s="344"/>
      <c r="BE759" s="344"/>
      <c r="BF759" s="344"/>
      <c r="BG759" s="344"/>
      <c r="BH759" s="344"/>
      <c r="BI759" s="344"/>
      <c r="BJ759" s="344"/>
      <c r="BK759" s="344"/>
      <c r="BL759" s="344"/>
      <c r="BM759" s="344"/>
      <c r="BN759" s="344"/>
      <c r="BO759" s="344"/>
      <c r="BP759" s="344"/>
      <c r="BQ759" s="344"/>
      <c r="BR759" s="344"/>
      <c r="BS759" s="344"/>
      <c r="BT759" s="344"/>
      <c r="BU759" s="344"/>
      <c r="BV759" s="344"/>
      <c r="BW759" s="344"/>
      <c r="BX759" s="344"/>
      <c r="BY759" s="344"/>
      <c r="BZ759" s="344"/>
      <c r="CA759" s="344"/>
      <c r="CB759" s="344"/>
      <c r="CC759" s="344"/>
      <c r="CD759" s="344"/>
      <c r="CE759" s="344"/>
      <c r="CF759" s="344"/>
      <c r="CG759" s="344"/>
      <c r="CH759" s="344"/>
      <c r="CI759" s="344"/>
      <c r="CJ759" s="344"/>
      <c r="CK759" s="344"/>
      <c r="CL759" s="344"/>
      <c r="CM759" s="344"/>
      <c r="CN759" s="344"/>
      <c r="CO759" s="344"/>
      <c r="CP759" s="344"/>
      <c r="CQ759" s="344"/>
      <c r="CR759" s="344"/>
      <c r="CS759" s="344"/>
      <c r="CT759" s="344"/>
      <c r="CU759" s="344"/>
      <c r="CV759" s="344"/>
      <c r="CW759" s="344"/>
      <c r="CX759" s="344"/>
      <c r="CY759" s="344"/>
      <c r="CZ759" s="344"/>
    </row>
    <row r="760" ht="25.15" customHeight="true" x14ac:dyDescent="0.2">
      <c r="C760" s="1020"/>
      <c r="D760" s="1020"/>
      <c r="E760" s="577"/>
      <c r="F760" s="577"/>
      <c r="G760" s="577"/>
      <c r="H760" s="1020"/>
      <c r="I760" s="1020"/>
      <c r="J760" s="577"/>
      <c r="K760" s="577"/>
      <c r="L760" s="577"/>
      <c r="M760" s="1020"/>
      <c r="N760" s="1020"/>
      <c r="O760" s="577"/>
      <c r="P760" s="577"/>
      <c r="Q760" s="577"/>
      <c r="BA760" s="344"/>
      <c r="BB760" s="395"/>
      <c r="BC760" s="344"/>
      <c r="BD760" s="344"/>
      <c r="BE760" s="344"/>
      <c r="BF760" s="344"/>
      <c r="BG760" s="344"/>
      <c r="BH760" s="344"/>
      <c r="BI760" s="344"/>
      <c r="BJ760" s="344"/>
      <c r="BK760" s="344"/>
      <c r="BL760" s="344"/>
      <c r="BM760" s="344"/>
      <c r="BN760" s="344"/>
      <c r="BO760" s="344"/>
      <c r="BP760" s="344"/>
      <c r="BQ760" s="344"/>
      <c r="BR760" s="344"/>
      <c r="BS760" s="344"/>
      <c r="BT760" s="344"/>
      <c r="BU760" s="344"/>
      <c r="BV760" s="344"/>
      <c r="BW760" s="344"/>
      <c r="BX760" s="344"/>
      <c r="BY760" s="344"/>
      <c r="BZ760" s="344"/>
      <c r="CA760" s="344"/>
      <c r="CB760" s="344"/>
      <c r="CC760" s="344"/>
      <c r="CD760" s="344"/>
      <c r="CE760" s="344"/>
      <c r="CF760" s="344"/>
      <c r="CG760" s="344"/>
      <c r="CH760" s="344"/>
      <c r="CI760" s="344"/>
      <c r="CJ760" s="344"/>
      <c r="CK760" s="344"/>
      <c r="CL760" s="344"/>
      <c r="CM760" s="344"/>
      <c r="CN760" s="344"/>
      <c r="CO760" s="344"/>
      <c r="CP760" s="344"/>
      <c r="CQ760" s="344"/>
      <c r="CR760" s="344"/>
      <c r="CS760" s="344"/>
      <c r="CT760" s="344"/>
      <c r="CU760" s="344"/>
      <c r="CV760" s="344"/>
      <c r="CW760" s="344"/>
      <c r="CX760" s="344"/>
      <c r="CY760" s="344"/>
      <c r="CZ760" s="344"/>
    </row>
    <row r="761" ht="25.15" customHeight="true" x14ac:dyDescent="0.2">
      <c r="C761" s="1020"/>
      <c r="D761" s="1020"/>
      <c r="E761" s="577"/>
      <c r="F761" s="577"/>
      <c r="G761" s="577"/>
      <c r="H761" s="1020"/>
      <c r="I761" s="1020"/>
      <c r="J761" s="577"/>
      <c r="K761" s="577"/>
      <c r="L761" s="577"/>
      <c r="M761" s="1020"/>
      <c r="N761" s="1020"/>
      <c r="O761" s="577"/>
      <c r="P761" s="577"/>
      <c r="Q761" s="577"/>
      <c r="BA761" s="344"/>
      <c r="BB761" s="395"/>
      <c r="BC761" s="344"/>
      <c r="BD761" s="344"/>
      <c r="BE761" s="344"/>
      <c r="BF761" s="344"/>
      <c r="BG761" s="344"/>
      <c r="BH761" s="344"/>
      <c r="BI761" s="344"/>
      <c r="BJ761" s="344"/>
      <c r="BK761" s="344"/>
      <c r="BL761" s="344"/>
      <c r="BM761" s="344"/>
      <c r="BN761" s="344"/>
      <c r="BO761" s="344"/>
      <c r="BP761" s="344"/>
      <c r="BQ761" s="344"/>
      <c r="BR761" s="344"/>
      <c r="BS761" s="344"/>
      <c r="BT761" s="344"/>
      <c r="BU761" s="344"/>
      <c r="BV761" s="344"/>
      <c r="BW761" s="344"/>
      <c r="BX761" s="344"/>
      <c r="BY761" s="344"/>
      <c r="BZ761" s="344"/>
      <c r="CA761" s="344"/>
      <c r="CB761" s="344"/>
      <c r="CC761" s="344"/>
      <c r="CD761" s="344"/>
      <c r="CE761" s="344"/>
      <c r="CF761" s="344"/>
      <c r="CG761" s="344"/>
      <c r="CH761" s="344"/>
      <c r="CI761" s="344"/>
      <c r="CJ761" s="344"/>
      <c r="CK761" s="344"/>
      <c r="CL761" s="344"/>
      <c r="CM761" s="344"/>
      <c r="CN761" s="344"/>
      <c r="CO761" s="344"/>
      <c r="CP761" s="344"/>
      <c r="CQ761" s="344"/>
      <c r="CR761" s="344"/>
      <c r="CS761" s="344"/>
      <c r="CT761" s="344"/>
      <c r="CU761" s="344"/>
      <c r="CV761" s="344"/>
      <c r="CW761" s="344"/>
      <c r="CX761" s="344"/>
      <c r="CY761" s="344"/>
      <c r="CZ761" s="344"/>
    </row>
    <row r="762" ht="25.15" customHeight="true" x14ac:dyDescent="0.2">
      <c r="C762" s="1020"/>
      <c r="D762" s="1020"/>
      <c r="E762" s="577"/>
      <c r="F762" s="577"/>
      <c r="G762" s="577"/>
      <c r="H762" s="1020"/>
      <c r="I762" s="1020"/>
      <c r="J762" s="577"/>
      <c r="K762" s="577"/>
      <c r="L762" s="577"/>
      <c r="M762" s="1020"/>
      <c r="N762" s="1020"/>
      <c r="O762" s="577"/>
      <c r="P762" s="577"/>
      <c r="Q762" s="577"/>
      <c r="BA762" s="344"/>
      <c r="BB762" s="395"/>
      <c r="BC762" s="344"/>
      <c r="BD762" s="344"/>
      <c r="BE762" s="344"/>
      <c r="BF762" s="344"/>
      <c r="BG762" s="344"/>
      <c r="BH762" s="344"/>
      <c r="BI762" s="344"/>
      <c r="BJ762" s="344"/>
      <c r="BK762" s="344"/>
      <c r="BL762" s="344"/>
      <c r="BM762" s="344"/>
      <c r="BN762" s="344"/>
      <c r="BO762" s="344"/>
      <c r="BP762" s="344"/>
      <c r="BQ762" s="344"/>
      <c r="BR762" s="344"/>
      <c r="BS762" s="344"/>
      <c r="BT762" s="344"/>
      <c r="BU762" s="344"/>
      <c r="BV762" s="344"/>
      <c r="BW762" s="344"/>
      <c r="BX762" s="344"/>
      <c r="BY762" s="344"/>
      <c r="BZ762" s="344"/>
      <c r="CA762" s="344"/>
      <c r="CB762" s="344"/>
      <c r="CC762" s="344"/>
      <c r="CD762" s="344"/>
      <c r="CE762" s="344"/>
      <c r="CF762" s="344"/>
      <c r="CG762" s="344"/>
      <c r="CH762" s="344"/>
      <c r="CI762" s="344"/>
      <c r="CJ762" s="344"/>
      <c r="CK762" s="344"/>
      <c r="CL762" s="344"/>
      <c r="CM762" s="344"/>
      <c r="CN762" s="344"/>
      <c r="CO762" s="344"/>
      <c r="CP762" s="344"/>
      <c r="CQ762" s="344"/>
      <c r="CR762" s="344"/>
      <c r="CS762" s="344"/>
      <c r="CT762" s="344"/>
      <c r="CU762" s="344"/>
      <c r="CV762" s="344"/>
      <c r="CW762" s="344"/>
      <c r="CX762" s="344"/>
      <c r="CY762" s="344"/>
      <c r="CZ762" s="344"/>
    </row>
    <row r="763" ht="25.15" customHeight="true" x14ac:dyDescent="0.2">
      <c r="C763" s="1020"/>
      <c r="D763" s="1020"/>
      <c r="E763" s="577"/>
      <c r="F763" s="577"/>
      <c r="G763" s="577"/>
      <c r="H763" s="1020"/>
      <c r="I763" s="1020"/>
      <c r="J763" s="577"/>
      <c r="K763" s="577"/>
      <c r="L763" s="577"/>
      <c r="M763" s="1020"/>
      <c r="N763" s="1020"/>
      <c r="O763" s="577"/>
      <c r="P763" s="577"/>
      <c r="Q763" s="577"/>
      <c r="BA763" s="344"/>
      <c r="BB763" s="395"/>
      <c r="BC763" s="344"/>
      <c r="BD763" s="344"/>
      <c r="BE763" s="344"/>
      <c r="BF763" s="344"/>
      <c r="BG763" s="344"/>
      <c r="BH763" s="344"/>
      <c r="BI763" s="344"/>
      <c r="BJ763" s="344"/>
      <c r="BK763" s="344"/>
      <c r="BL763" s="344"/>
      <c r="BM763" s="344"/>
      <c r="BN763" s="344"/>
      <c r="BO763" s="344"/>
      <c r="BP763" s="344"/>
      <c r="BQ763" s="344"/>
      <c r="BR763" s="344"/>
      <c r="BS763" s="344"/>
      <c r="BT763" s="344"/>
      <c r="BU763" s="344"/>
      <c r="BV763" s="344"/>
      <c r="BW763" s="344"/>
      <c r="BX763" s="344"/>
      <c r="BY763" s="344"/>
      <c r="BZ763" s="344"/>
      <c r="CA763" s="344"/>
      <c r="CB763" s="344"/>
      <c r="CC763" s="344"/>
      <c r="CD763" s="344"/>
      <c r="CE763" s="344"/>
      <c r="CF763" s="344"/>
      <c r="CG763" s="344"/>
      <c r="CH763" s="344"/>
      <c r="CI763" s="344"/>
      <c r="CJ763" s="344"/>
      <c r="CK763" s="344"/>
      <c r="CL763" s="344"/>
      <c r="CM763" s="344"/>
      <c r="CN763" s="344"/>
      <c r="CO763" s="344"/>
      <c r="CP763" s="344"/>
      <c r="CQ763" s="344"/>
      <c r="CR763" s="344"/>
      <c r="CS763" s="344"/>
      <c r="CT763" s="344"/>
      <c r="CU763" s="344"/>
      <c r="CV763" s="344"/>
      <c r="CW763" s="344"/>
      <c r="CX763" s="344"/>
      <c r="CY763" s="344"/>
      <c r="CZ763" s="344"/>
    </row>
    <row r="764" ht="25.15" customHeight="true" x14ac:dyDescent="0.2">
      <c r="C764" s="1020"/>
      <c r="D764" s="1020"/>
      <c r="E764" s="577"/>
      <c r="F764" s="577"/>
      <c r="G764" s="577"/>
      <c r="H764" s="1020"/>
      <c r="I764" s="1020"/>
      <c r="J764" s="577"/>
      <c r="K764" s="577"/>
      <c r="L764" s="577"/>
      <c r="M764" s="1020"/>
      <c r="N764" s="1020"/>
      <c r="O764" s="577"/>
      <c r="P764" s="577"/>
      <c r="Q764" s="577"/>
      <c r="BA764" s="344"/>
      <c r="BB764" s="395"/>
      <c r="BC764" s="344"/>
      <c r="BD764" s="344"/>
      <c r="BE764" s="344"/>
      <c r="BF764" s="344"/>
      <c r="BG764" s="344"/>
      <c r="BH764" s="344"/>
      <c r="BI764" s="344"/>
      <c r="BJ764" s="344"/>
      <c r="BK764" s="344"/>
      <c r="BL764" s="344"/>
      <c r="BM764" s="344"/>
      <c r="BN764" s="344"/>
      <c r="BO764" s="344"/>
      <c r="BP764" s="344"/>
      <c r="BQ764" s="344"/>
      <c r="BR764" s="344"/>
      <c r="BS764" s="344"/>
      <c r="BT764" s="344"/>
      <c r="BU764" s="344"/>
      <c r="BV764" s="344"/>
      <c r="BW764" s="344"/>
      <c r="BX764" s="344"/>
      <c r="BY764" s="344"/>
      <c r="BZ764" s="344"/>
      <c r="CA764" s="344"/>
      <c r="CB764" s="344"/>
      <c r="CC764" s="344"/>
      <c r="CD764" s="344"/>
      <c r="CE764" s="344"/>
      <c r="CF764" s="344"/>
      <c r="CG764" s="344"/>
      <c r="CH764" s="344"/>
      <c r="CI764" s="344"/>
      <c r="CJ764" s="344"/>
      <c r="CK764" s="344"/>
      <c r="CL764" s="344"/>
      <c r="CM764" s="344"/>
      <c r="CN764" s="344"/>
      <c r="CO764" s="344"/>
      <c r="CP764" s="344"/>
      <c r="CQ764" s="344"/>
      <c r="CR764" s="344"/>
      <c r="CS764" s="344"/>
      <c r="CT764" s="344"/>
      <c r="CU764" s="344"/>
      <c r="CV764" s="344"/>
      <c r="CW764" s="344"/>
      <c r="CX764" s="344"/>
      <c r="CY764" s="344"/>
      <c r="CZ764" s="344"/>
    </row>
    <row r="765" ht="25.15" customHeight="true" x14ac:dyDescent="0.2">
      <c r="C765" s="1020"/>
      <c r="D765" s="1020"/>
      <c r="E765" s="577"/>
      <c r="F765" s="577"/>
      <c r="G765" s="577"/>
      <c r="H765" s="1020"/>
      <c r="I765" s="1020"/>
      <c r="J765" s="577"/>
      <c r="K765" s="577"/>
      <c r="L765" s="577"/>
      <c r="M765" s="1020"/>
      <c r="N765" s="1020"/>
      <c r="O765" s="577"/>
      <c r="P765" s="577"/>
      <c r="Q765" s="577"/>
      <c r="BA765" s="344"/>
      <c r="BB765" s="395"/>
      <c r="BC765" s="344"/>
      <c r="BD765" s="344"/>
      <c r="BE765" s="344"/>
      <c r="BF765" s="344"/>
      <c r="BG765" s="344"/>
      <c r="BH765" s="344"/>
      <c r="BI765" s="344"/>
      <c r="BJ765" s="344"/>
      <c r="BK765" s="344"/>
      <c r="BL765" s="344"/>
      <c r="BM765" s="344"/>
      <c r="BN765" s="344"/>
      <c r="BO765" s="344"/>
      <c r="BP765" s="344"/>
      <c r="BQ765" s="344"/>
      <c r="BR765" s="344"/>
      <c r="BS765" s="344"/>
      <c r="BT765" s="344"/>
      <c r="BU765" s="344"/>
      <c r="BV765" s="344"/>
      <c r="BW765" s="344"/>
      <c r="BX765" s="344"/>
      <c r="BY765" s="344"/>
      <c r="BZ765" s="344"/>
      <c r="CA765" s="344"/>
      <c r="CB765" s="344"/>
      <c r="CC765" s="344"/>
      <c r="CD765" s="344"/>
      <c r="CE765" s="344"/>
      <c r="CF765" s="344"/>
      <c r="CG765" s="344"/>
      <c r="CH765" s="344"/>
      <c r="CI765" s="344"/>
      <c r="CJ765" s="344"/>
      <c r="CK765" s="344"/>
      <c r="CL765" s="344"/>
      <c r="CM765" s="344"/>
      <c r="CN765" s="344"/>
      <c r="CO765" s="344"/>
      <c r="CP765" s="344"/>
      <c r="CQ765" s="344"/>
      <c r="CR765" s="344"/>
      <c r="CS765" s="344"/>
      <c r="CT765" s="344"/>
      <c r="CU765" s="344"/>
      <c r="CV765" s="344"/>
      <c r="CW765" s="344"/>
      <c r="CX765" s="344"/>
      <c r="CY765" s="344"/>
      <c r="CZ765" s="344"/>
    </row>
    <row r="766" ht="25.15" customHeight="true" x14ac:dyDescent="0.2">
      <c r="C766" s="1020"/>
      <c r="D766" s="1020"/>
      <c r="E766" s="577"/>
      <c r="F766" s="577"/>
      <c r="G766" s="577"/>
      <c r="H766" s="1020"/>
      <c r="I766" s="1020"/>
      <c r="J766" s="577"/>
      <c r="K766" s="577"/>
      <c r="L766" s="577"/>
      <c r="M766" s="1020"/>
      <c r="N766" s="1020"/>
      <c r="O766" s="577"/>
      <c r="P766" s="577"/>
      <c r="Q766" s="577"/>
      <c r="BA766" s="344"/>
      <c r="BB766" s="395"/>
      <c r="BC766" s="344"/>
      <c r="BD766" s="344"/>
      <c r="BE766" s="344"/>
      <c r="BF766" s="344"/>
      <c r="BG766" s="344"/>
      <c r="BH766" s="344"/>
      <c r="BI766" s="344"/>
      <c r="BJ766" s="344"/>
      <c r="BK766" s="344"/>
      <c r="BL766" s="344"/>
      <c r="BM766" s="344"/>
      <c r="BN766" s="344"/>
      <c r="BO766" s="344"/>
      <c r="BP766" s="344"/>
      <c r="BQ766" s="344"/>
      <c r="BR766" s="344"/>
      <c r="BS766" s="344"/>
      <c r="BT766" s="344"/>
      <c r="BU766" s="344"/>
      <c r="BV766" s="344"/>
      <c r="BW766" s="344"/>
      <c r="BX766" s="344"/>
      <c r="BY766" s="344"/>
      <c r="BZ766" s="344"/>
      <c r="CA766" s="344"/>
      <c r="CB766" s="344"/>
      <c r="CC766" s="344"/>
      <c r="CD766" s="344"/>
      <c r="CE766" s="344"/>
      <c r="CF766" s="344"/>
      <c r="CG766" s="344"/>
      <c r="CH766" s="344"/>
      <c r="CI766" s="344"/>
      <c r="CJ766" s="344"/>
      <c r="CK766" s="344"/>
      <c r="CL766" s="344"/>
      <c r="CM766" s="344"/>
      <c r="CN766" s="344"/>
      <c r="CO766" s="344"/>
      <c r="CP766" s="344"/>
      <c r="CQ766" s="344"/>
      <c r="CR766" s="344"/>
      <c r="CS766" s="344"/>
      <c r="CT766" s="344"/>
      <c r="CU766" s="344"/>
      <c r="CV766" s="344"/>
      <c r="CW766" s="344"/>
      <c r="CX766" s="344"/>
      <c r="CY766" s="344"/>
      <c r="CZ766" s="344"/>
    </row>
    <row r="767" ht="25.15" customHeight="true" x14ac:dyDescent="0.2">
      <c r="C767" s="1020"/>
      <c r="D767" s="1020"/>
      <c r="E767" s="577"/>
      <c r="F767" s="577"/>
      <c r="G767" s="577"/>
      <c r="H767" s="1020"/>
      <c r="I767" s="1020"/>
      <c r="J767" s="577"/>
      <c r="K767" s="577"/>
      <c r="L767" s="577"/>
      <c r="M767" s="1020"/>
      <c r="N767" s="1020"/>
      <c r="O767" s="577"/>
      <c r="P767" s="577"/>
      <c r="Q767" s="577"/>
      <c r="BA767" s="344"/>
      <c r="BB767" s="395"/>
      <c r="BC767" s="344"/>
      <c r="BD767" s="344"/>
      <c r="BE767" s="344"/>
      <c r="BF767" s="344"/>
      <c r="BG767" s="344"/>
      <c r="BH767" s="344"/>
      <c r="BI767" s="344"/>
      <c r="BJ767" s="344"/>
      <c r="BK767" s="344"/>
      <c r="BL767" s="344"/>
      <c r="BM767" s="344"/>
      <c r="BN767" s="344"/>
      <c r="BO767" s="344"/>
      <c r="BP767" s="344"/>
      <c r="BQ767" s="344"/>
      <c r="BR767" s="344"/>
      <c r="BS767" s="344"/>
      <c r="BT767" s="344"/>
      <c r="BU767" s="344"/>
      <c r="BV767" s="344"/>
      <c r="BW767" s="344"/>
      <c r="BX767" s="344"/>
      <c r="BY767" s="344"/>
      <c r="BZ767" s="344"/>
      <c r="CA767" s="344"/>
      <c r="CB767" s="344"/>
      <c r="CC767" s="344"/>
      <c r="CD767" s="344"/>
      <c r="CE767" s="344"/>
      <c r="CF767" s="344"/>
      <c r="CG767" s="344"/>
      <c r="CH767" s="344"/>
      <c r="CI767" s="344"/>
      <c r="CJ767" s="344"/>
      <c r="CK767" s="344"/>
      <c r="CL767" s="344"/>
      <c r="CM767" s="344"/>
      <c r="CN767" s="344"/>
      <c r="CO767" s="344"/>
      <c r="CP767" s="344"/>
      <c r="CQ767" s="344"/>
      <c r="CR767" s="344"/>
      <c r="CS767" s="344"/>
      <c r="CT767" s="344"/>
      <c r="CU767" s="344"/>
      <c r="CV767" s="344"/>
      <c r="CW767" s="344"/>
      <c r="CX767" s="344"/>
      <c r="CY767" s="344"/>
      <c r="CZ767" s="344"/>
    </row>
    <row r="768" ht="25.15" customHeight="true" x14ac:dyDescent="0.2">
      <c r="C768" s="1020"/>
      <c r="D768" s="1020"/>
      <c r="E768" s="577"/>
      <c r="F768" s="577"/>
      <c r="G768" s="577"/>
      <c r="H768" s="1020"/>
      <c r="I768" s="1020"/>
      <c r="J768" s="577"/>
      <c r="K768" s="577"/>
      <c r="L768" s="577"/>
      <c r="M768" s="1020"/>
      <c r="N768" s="1020"/>
      <c r="O768" s="577"/>
      <c r="P768" s="577"/>
      <c r="Q768" s="577"/>
      <c r="BA768" s="342"/>
      <c r="BB768" s="396"/>
      <c r="BC768" s="342"/>
      <c r="BD768" s="342"/>
      <c r="BE768" s="342"/>
      <c r="BF768" s="342"/>
      <c r="BG768" s="342"/>
      <c r="BH768" s="342"/>
      <c r="BI768" s="342"/>
      <c r="BJ768" s="342"/>
      <c r="BK768" s="342"/>
      <c r="BL768" s="342"/>
      <c r="BM768" s="342"/>
      <c r="BN768" s="342"/>
      <c r="BO768" s="342"/>
      <c r="BP768" s="342"/>
      <c r="BQ768" s="342"/>
      <c r="BR768" s="342"/>
      <c r="BS768" s="342"/>
      <c r="BT768" s="342"/>
      <c r="BU768" s="342"/>
      <c r="BV768" s="342"/>
      <c r="BW768" s="342"/>
      <c r="BX768" s="342"/>
      <c r="BY768" s="342"/>
      <c r="BZ768" s="342"/>
      <c r="CA768" s="342"/>
      <c r="CB768" s="342"/>
      <c r="CC768" s="342"/>
      <c r="CD768" s="342"/>
      <c r="CE768" s="342"/>
      <c r="CF768" s="342"/>
      <c r="CG768" s="342"/>
      <c r="CH768" s="342"/>
      <c r="CI768" s="342"/>
      <c r="CJ768" s="342"/>
      <c r="CK768" s="342"/>
      <c r="CL768" s="342"/>
      <c r="CM768" s="342"/>
      <c r="CN768" s="342"/>
      <c r="CO768" s="342"/>
      <c r="CP768" s="342"/>
      <c r="CQ768" s="342"/>
      <c r="CR768" s="342"/>
      <c r="CS768" s="342"/>
      <c r="CT768" s="342"/>
      <c r="CU768" s="342"/>
      <c r="CV768" s="342"/>
      <c r="CW768" s="342"/>
      <c r="CX768" s="342"/>
      <c r="CY768" s="342"/>
      <c r="CZ768" s="342"/>
    </row>
    <row r="769" ht="25.15" customHeight="true" x14ac:dyDescent="0.2">
      <c r="C769" s="1020"/>
      <c r="D769" s="1020"/>
      <c r="E769" s="577"/>
      <c r="F769" s="577"/>
      <c r="G769" s="577"/>
      <c r="H769" s="1020"/>
      <c r="I769" s="1020"/>
      <c r="J769" s="577"/>
      <c r="K769" s="577"/>
      <c r="L769" s="577"/>
      <c r="M769" s="1020"/>
      <c r="N769" s="1020"/>
      <c r="O769" s="577"/>
      <c r="P769" s="577"/>
      <c r="Q769" s="577"/>
      <c r="BA769" s="342"/>
      <c r="BB769" s="396"/>
      <c r="BC769" s="342"/>
      <c r="BD769" s="342"/>
      <c r="BE769" s="342"/>
      <c r="BF769" s="342"/>
      <c r="BG769" s="342"/>
      <c r="BH769" s="342"/>
      <c r="BI769" s="342"/>
      <c r="BJ769" s="342"/>
      <c r="BK769" s="342"/>
      <c r="BL769" s="342"/>
      <c r="BM769" s="342"/>
      <c r="BN769" s="342"/>
      <c r="BO769" s="342"/>
      <c r="BP769" s="342"/>
      <c r="BQ769" s="342"/>
      <c r="BR769" s="342"/>
      <c r="BS769" s="342"/>
      <c r="BT769" s="342"/>
      <c r="BU769" s="342"/>
      <c r="BV769" s="342"/>
      <c r="BW769" s="342"/>
      <c r="BX769" s="342"/>
      <c r="BY769" s="342"/>
      <c r="BZ769" s="342"/>
      <c r="CA769" s="342"/>
      <c r="CB769" s="342"/>
      <c r="CC769" s="342"/>
      <c r="CD769" s="342"/>
      <c r="CE769" s="342"/>
      <c r="CF769" s="342"/>
      <c r="CG769" s="342"/>
      <c r="CH769" s="342"/>
      <c r="CI769" s="342"/>
      <c r="CJ769" s="342"/>
      <c r="CK769" s="342"/>
      <c r="CL769" s="342"/>
      <c r="CM769" s="342"/>
      <c r="CN769" s="342"/>
      <c r="CO769" s="342"/>
      <c r="CP769" s="342"/>
      <c r="CQ769" s="342"/>
      <c r="CR769" s="342"/>
      <c r="CS769" s="342"/>
      <c r="CT769" s="342"/>
      <c r="CU769" s="342"/>
      <c r="CV769" s="342"/>
      <c r="CW769" s="342"/>
      <c r="CX769" s="342"/>
      <c r="CY769" s="342"/>
      <c r="CZ769" s="342"/>
    </row>
    <row r="770" ht="25.15" customHeight="true" x14ac:dyDescent="0.2">
      <c r="C770" s="1020"/>
      <c r="D770" s="1020"/>
      <c r="E770" s="577"/>
      <c r="F770" s="577"/>
      <c r="G770" s="577"/>
      <c r="H770" s="1020"/>
      <c r="I770" s="1020"/>
      <c r="J770" s="577"/>
      <c r="K770" s="577"/>
      <c r="L770" s="577"/>
      <c r="M770" s="1020"/>
      <c r="N770" s="1020"/>
      <c r="O770" s="577"/>
      <c r="P770" s="577"/>
      <c r="Q770" s="577"/>
      <c r="BA770" s="342"/>
      <c r="BB770" s="396"/>
      <c r="BC770" s="342"/>
      <c r="BD770" s="342"/>
      <c r="BE770" s="342"/>
      <c r="BF770" s="342"/>
      <c r="BG770" s="342"/>
      <c r="BH770" s="342"/>
      <c r="BI770" s="342"/>
      <c r="BJ770" s="342"/>
      <c r="BK770" s="342"/>
      <c r="BL770" s="342"/>
      <c r="BM770" s="342"/>
      <c r="BN770" s="342"/>
      <c r="BO770" s="342"/>
      <c r="BP770" s="342"/>
      <c r="BQ770" s="342"/>
      <c r="BR770" s="342"/>
      <c r="BS770" s="342"/>
      <c r="BT770" s="342"/>
      <c r="BU770" s="342"/>
      <c r="BV770" s="342"/>
      <c r="BW770" s="342"/>
      <c r="BX770" s="342"/>
      <c r="BY770" s="342"/>
      <c r="BZ770" s="342"/>
      <c r="CA770" s="342"/>
      <c r="CB770" s="342"/>
      <c r="CC770" s="342"/>
      <c r="CD770" s="342"/>
      <c r="CE770" s="342"/>
      <c r="CF770" s="342"/>
      <c r="CG770" s="342"/>
      <c r="CH770" s="342"/>
      <c r="CI770" s="342"/>
      <c r="CJ770" s="342"/>
      <c r="CK770" s="342"/>
      <c r="CL770" s="342"/>
      <c r="CM770" s="342"/>
      <c r="CN770" s="342"/>
      <c r="CO770" s="342"/>
      <c r="CP770" s="342"/>
      <c r="CQ770" s="342"/>
      <c r="CR770" s="342"/>
      <c r="CS770" s="342"/>
      <c r="CT770" s="342"/>
      <c r="CU770" s="342"/>
      <c r="CV770" s="342"/>
      <c r="CW770" s="342"/>
      <c r="CX770" s="342"/>
      <c r="CY770" s="342"/>
      <c r="CZ770" s="342"/>
    </row>
    <row r="771" ht="25.15" customHeight="true" x14ac:dyDescent="0.2">
      <c r="C771" s="1020"/>
      <c r="D771" s="1020"/>
      <c r="E771" s="577"/>
      <c r="F771" s="577"/>
      <c r="G771" s="577"/>
      <c r="H771" s="1020"/>
      <c r="I771" s="1020"/>
      <c r="J771" s="577"/>
      <c r="K771" s="577"/>
      <c r="L771" s="577"/>
      <c r="M771" s="1020"/>
      <c r="N771" s="1020"/>
      <c r="O771" s="577"/>
      <c r="P771" s="577"/>
      <c r="Q771" s="577"/>
      <c r="BA771" s="342"/>
      <c r="BB771" s="396"/>
      <c r="BC771" s="342"/>
      <c r="BD771" s="342"/>
      <c r="BE771" s="342"/>
      <c r="BF771" s="342"/>
      <c r="BG771" s="342"/>
      <c r="BH771" s="342"/>
      <c r="BI771" s="342"/>
      <c r="BJ771" s="342"/>
      <c r="BK771" s="342"/>
      <c r="BL771" s="342"/>
      <c r="BM771" s="342"/>
      <c r="BN771" s="342"/>
      <c r="BO771" s="342"/>
      <c r="BP771" s="342"/>
      <c r="BQ771" s="342"/>
      <c r="BR771" s="342"/>
      <c r="BS771" s="342"/>
      <c r="BT771" s="342"/>
      <c r="BU771" s="342"/>
      <c r="BV771" s="342"/>
      <c r="BW771" s="342"/>
      <c r="BX771" s="342"/>
      <c r="BY771" s="342"/>
      <c r="BZ771" s="342"/>
      <c r="CA771" s="342"/>
      <c r="CB771" s="342"/>
      <c r="CC771" s="342"/>
      <c r="CD771" s="342"/>
      <c r="CE771" s="342"/>
      <c r="CF771" s="342"/>
      <c r="CG771" s="342"/>
      <c r="CH771" s="342"/>
      <c r="CI771" s="342"/>
      <c r="CJ771" s="342"/>
      <c r="CK771" s="342"/>
      <c r="CL771" s="342"/>
      <c r="CM771" s="342"/>
      <c r="CN771" s="342"/>
      <c r="CO771" s="342"/>
      <c r="CP771" s="342"/>
      <c r="CQ771" s="342"/>
      <c r="CR771" s="342"/>
      <c r="CS771" s="342"/>
      <c r="CT771" s="342"/>
      <c r="CU771" s="342"/>
      <c r="CV771" s="342"/>
      <c r="CW771" s="342"/>
      <c r="CX771" s="342"/>
      <c r="CY771" s="342"/>
      <c r="CZ771" s="342"/>
    </row>
    <row r="772" ht="25.15" customHeight="true" x14ac:dyDescent="0.2">
      <c r="C772" s="1020"/>
      <c r="D772" s="1020"/>
      <c r="E772" s="577"/>
      <c r="F772" s="577"/>
      <c r="G772" s="577"/>
      <c r="H772" s="1020"/>
      <c r="I772" s="1020"/>
      <c r="J772" s="577"/>
      <c r="K772" s="577"/>
      <c r="L772" s="577"/>
      <c r="M772" s="1020"/>
      <c r="N772" s="1020"/>
      <c r="O772" s="577"/>
      <c r="P772" s="577"/>
      <c r="Q772" s="577"/>
      <c r="BA772" s="342"/>
      <c r="BB772" s="396"/>
      <c r="BC772" s="342"/>
      <c r="BD772" s="342"/>
      <c r="BE772" s="342"/>
      <c r="BF772" s="342"/>
      <c r="BG772" s="342"/>
      <c r="BH772" s="342"/>
      <c r="BI772" s="342"/>
      <c r="BJ772" s="342"/>
      <c r="BK772" s="342"/>
      <c r="BL772" s="342"/>
      <c r="BM772" s="342"/>
      <c r="BN772" s="342"/>
      <c r="BO772" s="342"/>
      <c r="BP772" s="342"/>
      <c r="BQ772" s="342"/>
      <c r="BR772" s="342"/>
      <c r="BS772" s="342"/>
      <c r="BT772" s="342"/>
      <c r="BU772" s="342"/>
      <c r="BV772" s="342"/>
      <c r="BW772" s="342"/>
      <c r="BX772" s="342"/>
      <c r="BY772" s="342"/>
      <c r="BZ772" s="342"/>
      <c r="CA772" s="342"/>
      <c r="CB772" s="342"/>
      <c r="CC772" s="342"/>
      <c r="CD772" s="342"/>
      <c r="CE772" s="342"/>
      <c r="CF772" s="342"/>
      <c r="CG772" s="342"/>
      <c r="CH772" s="342"/>
      <c r="CI772" s="342"/>
      <c r="CJ772" s="342"/>
      <c r="CK772" s="342"/>
      <c r="CL772" s="342"/>
      <c r="CM772" s="342"/>
      <c r="CN772" s="342"/>
      <c r="CO772" s="342"/>
      <c r="CP772" s="342"/>
      <c r="CQ772" s="342"/>
      <c r="CR772" s="342"/>
      <c r="CS772" s="342"/>
      <c r="CT772" s="342"/>
      <c r="CU772" s="342"/>
      <c r="CV772" s="342"/>
      <c r="CW772" s="342"/>
      <c r="CX772" s="342"/>
      <c r="CY772" s="342"/>
      <c r="CZ772" s="342"/>
    </row>
    <row r="773" ht="25.15" customHeight="true" x14ac:dyDescent="0.2">
      <c r="C773" s="1020"/>
      <c r="D773" s="1020"/>
      <c r="E773" s="577"/>
      <c r="F773" s="577"/>
      <c r="G773" s="577"/>
      <c r="H773" s="1020"/>
      <c r="I773" s="1020"/>
      <c r="J773" s="577"/>
      <c r="K773" s="577"/>
      <c r="L773" s="577"/>
      <c r="M773" s="1020"/>
      <c r="N773" s="1020"/>
      <c r="O773" s="577"/>
      <c r="P773" s="577"/>
      <c r="Q773" s="577"/>
      <c r="BA773" s="342"/>
      <c r="BB773" s="396"/>
      <c r="BC773" s="342"/>
      <c r="BD773" s="342"/>
      <c r="BE773" s="342"/>
      <c r="BF773" s="342"/>
      <c r="BG773" s="342"/>
      <c r="BH773" s="342"/>
      <c r="BI773" s="342"/>
      <c r="BJ773" s="342"/>
      <c r="BK773" s="342"/>
      <c r="BL773" s="342"/>
      <c r="BM773" s="342"/>
      <c r="BN773" s="342"/>
      <c r="BO773" s="342"/>
      <c r="BP773" s="342"/>
      <c r="BQ773" s="342"/>
      <c r="BR773" s="342"/>
      <c r="BS773" s="342"/>
      <c r="BT773" s="342"/>
      <c r="BU773" s="342"/>
      <c r="BV773" s="342"/>
      <c r="BW773" s="342"/>
      <c r="BX773" s="342"/>
      <c r="BY773" s="342"/>
      <c r="BZ773" s="342"/>
      <c r="CA773" s="342"/>
      <c r="CB773" s="342"/>
      <c r="CC773" s="342"/>
      <c r="CD773" s="342"/>
      <c r="CE773" s="342"/>
      <c r="CF773" s="342"/>
      <c r="CG773" s="342"/>
      <c r="CH773" s="342"/>
      <c r="CI773" s="342"/>
      <c r="CJ773" s="342"/>
      <c r="CK773" s="342"/>
      <c r="CL773" s="342"/>
      <c r="CM773" s="342"/>
      <c r="CN773" s="342"/>
      <c r="CO773" s="342"/>
      <c r="CP773" s="342"/>
      <c r="CQ773" s="342"/>
      <c r="CR773" s="342"/>
      <c r="CS773" s="342"/>
      <c r="CT773" s="342"/>
      <c r="CU773" s="342"/>
      <c r="CV773" s="342"/>
      <c r="CW773" s="342"/>
      <c r="CX773" s="342"/>
      <c r="CY773" s="342"/>
      <c r="CZ773" s="342"/>
    </row>
    <row r="774" ht="25.15" customHeight="true" x14ac:dyDescent="0.2">
      <c r="C774" s="1020"/>
      <c r="D774" s="1020"/>
      <c r="E774" s="577"/>
      <c r="F774" s="577"/>
      <c r="G774" s="577"/>
      <c r="H774" s="1020"/>
      <c r="I774" s="1020"/>
      <c r="J774" s="577"/>
      <c r="K774" s="577"/>
      <c r="L774" s="577"/>
      <c r="M774" s="1020"/>
      <c r="N774" s="1020"/>
      <c r="O774" s="577"/>
      <c r="P774" s="577"/>
      <c r="Q774" s="577"/>
      <c r="BA774" s="342"/>
      <c r="BB774" s="396"/>
      <c r="BC774" s="342"/>
      <c r="BD774" s="342"/>
      <c r="BE774" s="342"/>
      <c r="BF774" s="342"/>
      <c r="BG774" s="342"/>
      <c r="BH774" s="342"/>
      <c r="BI774" s="342"/>
      <c r="BJ774" s="342"/>
      <c r="BK774" s="342"/>
      <c r="BL774" s="342"/>
      <c r="BM774" s="342"/>
      <c r="BN774" s="342"/>
      <c r="BO774" s="342"/>
      <c r="BP774" s="342"/>
      <c r="BQ774" s="342"/>
      <c r="BR774" s="342"/>
      <c r="BS774" s="342"/>
      <c r="BT774" s="342"/>
      <c r="BU774" s="342"/>
      <c r="BV774" s="342"/>
      <c r="BW774" s="342"/>
      <c r="BX774" s="342"/>
      <c r="BY774" s="342"/>
      <c r="BZ774" s="342"/>
      <c r="CA774" s="342"/>
      <c r="CB774" s="342"/>
      <c r="CC774" s="342"/>
      <c r="CD774" s="342"/>
      <c r="CE774" s="342"/>
      <c r="CF774" s="342"/>
      <c r="CG774" s="342"/>
      <c r="CH774" s="342"/>
      <c r="CI774" s="342"/>
      <c r="CJ774" s="342"/>
      <c r="CK774" s="342"/>
      <c r="CL774" s="342"/>
      <c r="CM774" s="342"/>
      <c r="CN774" s="342"/>
      <c r="CO774" s="342"/>
      <c r="CP774" s="342"/>
      <c r="CQ774" s="342"/>
      <c r="CR774" s="342"/>
      <c r="CS774" s="342"/>
      <c r="CT774" s="342"/>
      <c r="CU774" s="342"/>
      <c r="CV774" s="342"/>
      <c r="CW774" s="342"/>
      <c r="CX774" s="342"/>
      <c r="CY774" s="342"/>
      <c r="CZ774" s="342"/>
    </row>
    <row r="775" ht="25.15" customHeight="true" x14ac:dyDescent="0.2">
      <c r="C775" s="1020"/>
      <c r="D775" s="1020"/>
      <c r="E775" s="577"/>
      <c r="F775" s="577"/>
      <c r="G775" s="577"/>
      <c r="H775" s="1020"/>
      <c r="I775" s="1020"/>
      <c r="J775" s="577"/>
      <c r="K775" s="577"/>
      <c r="L775" s="577"/>
      <c r="M775" s="1020"/>
      <c r="N775" s="1020"/>
      <c r="O775" s="577"/>
      <c r="P775" s="577"/>
      <c r="Q775" s="577"/>
      <c r="BA775" s="342"/>
      <c r="BB775" s="396"/>
      <c r="BC775" s="342"/>
      <c r="BD775" s="342"/>
      <c r="BE775" s="342"/>
      <c r="BF775" s="342"/>
      <c r="BG775" s="342"/>
      <c r="BH775" s="342"/>
      <c r="BI775" s="342"/>
      <c r="BJ775" s="342"/>
      <c r="BK775" s="342"/>
      <c r="BL775" s="342"/>
      <c r="BM775" s="342"/>
      <c r="BN775" s="342"/>
      <c r="BO775" s="342"/>
      <c r="BP775" s="342"/>
      <c r="BQ775" s="342"/>
      <c r="BR775" s="342"/>
      <c r="BS775" s="342"/>
      <c r="BT775" s="342"/>
      <c r="BU775" s="342"/>
      <c r="BV775" s="342"/>
      <c r="BW775" s="342"/>
      <c r="BX775" s="342"/>
      <c r="BY775" s="342"/>
      <c r="BZ775" s="342"/>
      <c r="CA775" s="342"/>
      <c r="CB775" s="342"/>
      <c r="CC775" s="342"/>
      <c r="CD775" s="342"/>
      <c r="CE775" s="342"/>
      <c r="CF775" s="342"/>
      <c r="CG775" s="342"/>
      <c r="CH775" s="342"/>
      <c r="CI775" s="342"/>
      <c r="CJ775" s="342"/>
      <c r="CK775" s="342"/>
      <c r="CL775" s="342"/>
      <c r="CM775" s="342"/>
      <c r="CN775" s="342"/>
      <c r="CO775" s="342"/>
      <c r="CP775" s="342"/>
      <c r="CQ775" s="342"/>
      <c r="CR775" s="342"/>
      <c r="CS775" s="342"/>
      <c r="CT775" s="342"/>
      <c r="CU775" s="342"/>
      <c r="CV775" s="342"/>
      <c r="CW775" s="342"/>
      <c r="CX775" s="342"/>
      <c r="CY775" s="342"/>
      <c r="CZ775" s="342"/>
    </row>
    <row r="776" ht="25.15" customHeight="true" x14ac:dyDescent="0.2">
      <c r="C776" s="1020"/>
      <c r="D776" s="1020"/>
      <c r="E776" s="577"/>
      <c r="F776" s="577"/>
      <c r="G776" s="577"/>
      <c r="H776" s="1020"/>
      <c r="I776" s="1020"/>
      <c r="J776" s="577"/>
      <c r="K776" s="577"/>
      <c r="L776" s="577"/>
      <c r="M776" s="1020"/>
      <c r="N776" s="1020"/>
      <c r="O776" s="577"/>
      <c r="P776" s="577"/>
      <c r="Q776" s="577"/>
      <c r="BA776" s="342"/>
      <c r="BB776" s="396"/>
      <c r="BC776" s="342"/>
      <c r="BD776" s="342"/>
      <c r="BE776" s="342"/>
      <c r="BF776" s="342"/>
      <c r="BG776" s="342"/>
      <c r="BH776" s="342"/>
      <c r="BI776" s="342"/>
      <c r="BJ776" s="342"/>
      <c r="BK776" s="342"/>
      <c r="BL776" s="342"/>
      <c r="BM776" s="342"/>
      <c r="BN776" s="342"/>
      <c r="BO776" s="342"/>
      <c r="BP776" s="342"/>
      <c r="BQ776" s="342"/>
      <c r="BR776" s="342"/>
      <c r="BS776" s="342"/>
      <c r="BT776" s="342"/>
      <c r="BU776" s="342"/>
      <c r="BV776" s="342"/>
      <c r="BW776" s="342"/>
      <c r="BX776" s="342"/>
      <c r="BY776" s="342"/>
      <c r="BZ776" s="342"/>
      <c r="CA776" s="342"/>
      <c r="CB776" s="342"/>
      <c r="CC776" s="342"/>
      <c r="CD776" s="342"/>
      <c r="CE776" s="342"/>
      <c r="CF776" s="342"/>
      <c r="CG776" s="342"/>
      <c r="CH776" s="342"/>
      <c r="CI776" s="342"/>
      <c r="CJ776" s="342"/>
      <c r="CK776" s="342"/>
      <c r="CL776" s="342"/>
      <c r="CM776" s="342"/>
      <c r="CN776" s="342"/>
      <c r="CO776" s="342"/>
      <c r="CP776" s="342"/>
      <c r="CQ776" s="342"/>
      <c r="CR776" s="342"/>
      <c r="CS776" s="342"/>
      <c r="CT776" s="342"/>
      <c r="CU776" s="342"/>
      <c r="CV776" s="342"/>
      <c r="CW776" s="342"/>
      <c r="CX776" s="342"/>
      <c r="CY776" s="342"/>
      <c r="CZ776" s="342"/>
    </row>
    <row r="777" ht="25.15" customHeight="true" x14ac:dyDescent="0.2">
      <c r="C777" s="1020"/>
      <c r="D777" s="1020"/>
      <c r="E777" s="577"/>
      <c r="F777" s="577"/>
      <c r="G777" s="577"/>
      <c r="H777" s="1020"/>
      <c r="I777" s="1020"/>
      <c r="J777" s="577"/>
      <c r="K777" s="577"/>
      <c r="L777" s="577"/>
      <c r="M777" s="1020"/>
      <c r="N777" s="1020"/>
      <c r="O777" s="577"/>
      <c r="P777" s="577"/>
      <c r="Q777" s="577"/>
      <c r="BA777" s="342"/>
      <c r="BB777" s="396"/>
      <c r="BC777" s="342"/>
      <c r="BD777" s="342"/>
      <c r="BE777" s="342"/>
      <c r="BF777" s="342"/>
      <c r="BG777" s="342"/>
      <c r="BH777" s="342"/>
      <c r="BI777" s="342"/>
      <c r="BJ777" s="342"/>
      <c r="BK777" s="342"/>
      <c r="BL777" s="342"/>
      <c r="BM777" s="342"/>
      <c r="BN777" s="342"/>
      <c r="BO777" s="342"/>
      <c r="BP777" s="342"/>
      <c r="BQ777" s="342"/>
      <c r="BR777" s="342"/>
      <c r="BS777" s="342"/>
      <c r="BT777" s="342"/>
      <c r="BU777" s="342"/>
      <c r="BV777" s="342"/>
      <c r="BW777" s="342"/>
      <c r="BX777" s="342"/>
      <c r="BY777" s="342"/>
      <c r="BZ777" s="342"/>
      <c r="CA777" s="342"/>
      <c r="CB777" s="342"/>
      <c r="CC777" s="342"/>
      <c r="CD777" s="342"/>
      <c r="CE777" s="342"/>
      <c r="CF777" s="342"/>
      <c r="CG777" s="342"/>
      <c r="CH777" s="342"/>
      <c r="CI777" s="342"/>
      <c r="CJ777" s="342"/>
      <c r="CK777" s="342"/>
      <c r="CL777" s="342"/>
      <c r="CM777" s="342"/>
      <c r="CN777" s="342"/>
      <c r="CO777" s="342"/>
      <c r="CP777" s="342"/>
      <c r="CQ777" s="342"/>
      <c r="CR777" s="342"/>
      <c r="CS777" s="342"/>
      <c r="CT777" s="342"/>
      <c r="CU777" s="342"/>
      <c r="CV777" s="342"/>
      <c r="CW777" s="342"/>
      <c r="CX777" s="342"/>
      <c r="CY777" s="342"/>
      <c r="CZ777" s="342"/>
    </row>
    <row r="778" ht="25.15" customHeight="true" x14ac:dyDescent="0.2">
      <c r="C778" s="1020"/>
      <c r="D778" s="1020"/>
      <c r="E778" s="577"/>
      <c r="F778" s="577"/>
      <c r="G778" s="577"/>
      <c r="H778" s="1020"/>
      <c r="I778" s="1020"/>
      <c r="J778" s="577"/>
      <c r="K778" s="577"/>
      <c r="L778" s="577"/>
      <c r="M778" s="1020"/>
      <c r="N778" s="1020"/>
      <c r="O778" s="577"/>
      <c r="P778" s="577"/>
      <c r="Q778" s="577"/>
      <c r="BA778" s="342"/>
      <c r="BB778" s="396"/>
      <c r="BC778" s="342"/>
      <c r="BD778" s="342"/>
      <c r="BE778" s="342"/>
      <c r="BF778" s="342"/>
      <c r="BG778" s="342"/>
      <c r="BH778" s="342"/>
      <c r="BI778" s="342"/>
      <c r="BJ778" s="342"/>
      <c r="BK778" s="342"/>
      <c r="BL778" s="342"/>
      <c r="BM778" s="342"/>
      <c r="BN778" s="342"/>
      <c r="BO778" s="342"/>
      <c r="BP778" s="342"/>
      <c r="BQ778" s="342"/>
      <c r="BR778" s="342"/>
      <c r="BS778" s="342"/>
      <c r="BT778" s="342"/>
      <c r="BU778" s="342"/>
      <c r="BV778" s="342"/>
      <c r="BW778" s="342"/>
      <c r="BX778" s="342"/>
      <c r="BY778" s="342"/>
      <c r="BZ778" s="342"/>
      <c r="CA778" s="342"/>
      <c r="CB778" s="342"/>
      <c r="CC778" s="342"/>
      <c r="CD778" s="342"/>
      <c r="CE778" s="342"/>
      <c r="CF778" s="342"/>
      <c r="CG778" s="342"/>
      <c r="CH778" s="342"/>
      <c r="CI778" s="342"/>
      <c r="CJ778" s="342"/>
      <c r="CK778" s="342"/>
      <c r="CL778" s="342"/>
      <c r="CM778" s="342"/>
      <c r="CN778" s="342"/>
      <c r="CO778" s="342"/>
      <c r="CP778" s="342"/>
      <c r="CQ778" s="342"/>
      <c r="CR778" s="342"/>
      <c r="CS778" s="342"/>
      <c r="CT778" s="342"/>
      <c r="CU778" s="342"/>
      <c r="CV778" s="342"/>
      <c r="CW778" s="342"/>
      <c r="CX778" s="342"/>
      <c r="CY778" s="342"/>
      <c r="CZ778" s="342"/>
    </row>
    <row r="779" ht="25.15" customHeight="true" x14ac:dyDescent="0.2">
      <c r="C779" s="1020"/>
      <c r="D779" s="1020"/>
      <c r="E779" s="577"/>
      <c r="F779" s="577"/>
      <c r="G779" s="577"/>
      <c r="H779" s="1020"/>
      <c r="I779" s="1020"/>
      <c r="J779" s="577"/>
      <c r="K779" s="577"/>
      <c r="L779" s="577"/>
      <c r="M779" s="1020"/>
      <c r="N779" s="1020"/>
      <c r="O779" s="577"/>
      <c r="P779" s="577"/>
      <c r="Q779" s="577"/>
      <c r="BA779" s="342"/>
      <c r="BB779" s="396"/>
      <c r="BC779" s="342"/>
      <c r="BD779" s="342"/>
      <c r="BE779" s="342"/>
      <c r="BF779" s="342"/>
      <c r="BG779" s="342"/>
      <c r="BH779" s="342"/>
      <c r="BI779" s="342"/>
      <c r="BJ779" s="342"/>
      <c r="BK779" s="342"/>
      <c r="BL779" s="342"/>
      <c r="BM779" s="342"/>
      <c r="BN779" s="342"/>
      <c r="BO779" s="342"/>
      <c r="BP779" s="342"/>
      <c r="BQ779" s="342"/>
      <c r="BR779" s="342"/>
      <c r="BS779" s="342"/>
      <c r="BT779" s="342"/>
      <c r="BU779" s="342"/>
      <c r="BV779" s="342"/>
      <c r="BW779" s="342"/>
      <c r="BX779" s="342"/>
      <c r="BY779" s="342"/>
      <c r="BZ779" s="342"/>
      <c r="CA779" s="342"/>
      <c r="CB779" s="342"/>
      <c r="CC779" s="342"/>
      <c r="CD779" s="342"/>
      <c r="CE779" s="342"/>
      <c r="CF779" s="342"/>
      <c r="CG779" s="342"/>
      <c r="CH779" s="342"/>
      <c r="CI779" s="342"/>
      <c r="CJ779" s="342"/>
      <c r="CK779" s="342"/>
      <c r="CL779" s="342"/>
      <c r="CM779" s="342"/>
      <c r="CN779" s="342"/>
      <c r="CO779" s="342"/>
      <c r="CP779" s="342"/>
      <c r="CQ779" s="342"/>
      <c r="CR779" s="342"/>
      <c r="CS779" s="342"/>
      <c r="CT779" s="342"/>
      <c r="CU779" s="342"/>
      <c r="CV779" s="342"/>
      <c r="CW779" s="342"/>
      <c r="CX779" s="342"/>
      <c r="CY779" s="342"/>
      <c r="CZ779" s="342"/>
    </row>
    <row r="780" ht="25.15" customHeight="true" x14ac:dyDescent="0.2">
      <c r="C780" s="1020"/>
      <c r="D780" s="1020"/>
      <c r="E780" s="577"/>
      <c r="F780" s="577"/>
      <c r="G780" s="577"/>
      <c r="H780" s="1020"/>
      <c r="I780" s="1020"/>
      <c r="J780" s="577"/>
      <c r="K780" s="577"/>
      <c r="L780" s="577"/>
      <c r="M780" s="1020"/>
      <c r="N780" s="1020"/>
      <c r="O780" s="577"/>
      <c r="P780" s="577"/>
      <c r="Q780" s="577"/>
      <c r="BA780" s="342"/>
      <c r="BB780" s="396"/>
      <c r="BC780" s="342"/>
      <c r="BD780" s="342"/>
      <c r="BE780" s="342"/>
      <c r="BF780" s="342"/>
      <c r="BG780" s="342"/>
      <c r="BH780" s="342"/>
      <c r="BI780" s="342"/>
      <c r="BJ780" s="342"/>
      <c r="BK780" s="342"/>
      <c r="BL780" s="342"/>
      <c r="BM780" s="342"/>
      <c r="BN780" s="342"/>
      <c r="BO780" s="342"/>
      <c r="BP780" s="342"/>
      <c r="BQ780" s="342"/>
      <c r="BR780" s="342"/>
      <c r="BS780" s="342"/>
      <c r="BT780" s="342"/>
      <c r="BU780" s="342"/>
      <c r="BV780" s="342"/>
      <c r="BW780" s="342"/>
      <c r="BX780" s="342"/>
      <c r="BY780" s="342"/>
      <c r="BZ780" s="342"/>
      <c r="CA780" s="342"/>
      <c r="CB780" s="342"/>
      <c r="CC780" s="342"/>
      <c r="CD780" s="342"/>
      <c r="CE780" s="342"/>
      <c r="CF780" s="342"/>
      <c r="CG780" s="342"/>
      <c r="CH780" s="342"/>
      <c r="CI780" s="342"/>
      <c r="CJ780" s="342"/>
      <c r="CK780" s="342"/>
      <c r="CL780" s="342"/>
      <c r="CM780" s="342"/>
      <c r="CN780" s="342"/>
      <c r="CO780" s="342"/>
      <c r="CP780" s="342"/>
      <c r="CQ780" s="342"/>
      <c r="CR780" s="342"/>
      <c r="CS780" s="342"/>
      <c r="CT780" s="342"/>
      <c r="CU780" s="342"/>
      <c r="CV780" s="342"/>
      <c r="CW780" s="342"/>
      <c r="CX780" s="342"/>
      <c r="CY780" s="342"/>
      <c r="CZ780" s="342"/>
    </row>
    <row r="781" ht="25.15" customHeight="true" x14ac:dyDescent="0.2">
      <c r="C781" s="1020"/>
      <c r="D781" s="1020"/>
      <c r="E781" s="577"/>
      <c r="F781" s="577"/>
      <c r="G781" s="577"/>
      <c r="H781" s="1020"/>
      <c r="I781" s="1020"/>
      <c r="J781" s="577"/>
      <c r="K781" s="577"/>
      <c r="L781" s="577"/>
      <c r="M781" s="1020"/>
      <c r="N781" s="1020"/>
      <c r="O781" s="577"/>
      <c r="P781" s="577"/>
      <c r="Q781" s="577"/>
      <c r="BA781" s="342"/>
      <c r="BB781" s="396"/>
      <c r="BC781" s="342"/>
      <c r="BD781" s="342"/>
      <c r="BE781" s="342"/>
      <c r="BF781" s="342"/>
      <c r="BG781" s="342"/>
      <c r="BH781" s="342"/>
      <c r="BI781" s="342"/>
      <c r="BJ781" s="342"/>
      <c r="BK781" s="342"/>
      <c r="BL781" s="342"/>
      <c r="BM781" s="342"/>
      <c r="BN781" s="342"/>
      <c r="BO781" s="342"/>
      <c r="BP781" s="342"/>
      <c r="BQ781" s="342"/>
      <c r="BR781" s="342"/>
      <c r="BS781" s="342"/>
      <c r="BT781" s="342"/>
      <c r="BU781" s="342"/>
      <c r="BV781" s="342"/>
      <c r="BW781" s="342"/>
      <c r="BX781" s="342"/>
      <c r="BY781" s="342"/>
      <c r="BZ781" s="342"/>
      <c r="CA781" s="342"/>
      <c r="CB781" s="342"/>
      <c r="CC781" s="342"/>
      <c r="CD781" s="342"/>
      <c r="CE781" s="342"/>
      <c r="CF781" s="342"/>
      <c r="CG781" s="342"/>
      <c r="CH781" s="342"/>
      <c r="CI781" s="342"/>
      <c r="CJ781" s="342"/>
      <c r="CK781" s="342"/>
      <c r="CL781" s="342"/>
      <c r="CM781" s="342"/>
      <c r="CN781" s="342"/>
      <c r="CO781" s="342"/>
      <c r="CP781" s="342"/>
      <c r="CQ781" s="342"/>
      <c r="CR781" s="342"/>
      <c r="CS781" s="342"/>
      <c r="CT781" s="342"/>
      <c r="CU781" s="342"/>
      <c r="CV781" s="342"/>
      <c r="CW781" s="342"/>
      <c r="CX781" s="342"/>
      <c r="CY781" s="342"/>
      <c r="CZ781" s="342"/>
    </row>
    <row r="782" ht="25.15" customHeight="true" x14ac:dyDescent="0.2">
      <c r="C782" s="1020"/>
      <c r="D782" s="1020"/>
      <c r="E782" s="577"/>
      <c r="F782" s="577"/>
      <c r="G782" s="577"/>
      <c r="H782" s="1020"/>
      <c r="I782" s="1020"/>
      <c r="J782" s="577"/>
      <c r="K782" s="577"/>
      <c r="L782" s="577"/>
      <c r="M782" s="1020"/>
      <c r="N782" s="1020"/>
      <c r="O782" s="577"/>
      <c r="P782" s="577"/>
      <c r="Q782" s="577"/>
      <c r="BA782" s="342"/>
      <c r="BB782" s="396"/>
      <c r="BC782" s="342"/>
      <c r="BD782" s="342"/>
      <c r="BE782" s="342"/>
      <c r="BF782" s="342"/>
      <c r="BG782" s="342"/>
      <c r="BH782" s="342"/>
      <c r="BI782" s="342"/>
      <c r="BJ782" s="342"/>
      <c r="BK782" s="342"/>
      <c r="BL782" s="342"/>
      <c r="BM782" s="342"/>
      <c r="BN782" s="342"/>
      <c r="BO782" s="342"/>
      <c r="BP782" s="342"/>
      <c r="BQ782" s="342"/>
      <c r="BR782" s="342"/>
      <c r="BS782" s="342"/>
      <c r="BT782" s="342"/>
      <c r="BU782" s="342"/>
      <c r="BV782" s="342"/>
      <c r="BW782" s="342"/>
      <c r="BX782" s="342"/>
      <c r="BY782" s="342"/>
      <c r="BZ782" s="342"/>
      <c r="CA782" s="342"/>
      <c r="CB782" s="342"/>
      <c r="CC782" s="342"/>
      <c r="CD782" s="342"/>
      <c r="CE782" s="342"/>
      <c r="CF782" s="342"/>
      <c r="CG782" s="342"/>
      <c r="CH782" s="342"/>
      <c r="CI782" s="342"/>
      <c r="CJ782" s="342"/>
      <c r="CK782" s="342"/>
      <c r="CL782" s="342"/>
      <c r="CM782" s="342"/>
      <c r="CN782" s="342"/>
      <c r="CO782" s="342"/>
      <c r="CP782" s="342"/>
      <c r="CQ782" s="342"/>
      <c r="CR782" s="342"/>
      <c r="CS782" s="342"/>
      <c r="CT782" s="342"/>
      <c r="CU782" s="342"/>
      <c r="CV782" s="342"/>
      <c r="CW782" s="342"/>
      <c r="CX782" s="342"/>
      <c r="CY782" s="342"/>
      <c r="CZ782" s="342"/>
    </row>
    <row r="783" ht="25.15" customHeight="true" x14ac:dyDescent="0.2">
      <c r="C783" s="1020"/>
      <c r="D783" s="1020"/>
      <c r="E783" s="577"/>
      <c r="F783" s="577"/>
      <c r="G783" s="577"/>
      <c r="H783" s="1020"/>
      <c r="I783" s="1020"/>
      <c r="J783" s="577"/>
      <c r="K783" s="577"/>
      <c r="L783" s="577"/>
      <c r="M783" s="1020"/>
      <c r="N783" s="1020"/>
      <c r="O783" s="577"/>
      <c r="P783" s="577"/>
      <c r="Q783" s="577"/>
      <c r="BA783" s="342"/>
      <c r="BB783" s="396"/>
      <c r="BC783" s="342"/>
      <c r="BD783" s="342"/>
      <c r="BE783" s="342"/>
      <c r="BF783" s="342"/>
      <c r="BG783" s="342"/>
      <c r="BH783" s="342"/>
      <c r="BI783" s="342"/>
      <c r="BJ783" s="342"/>
      <c r="BK783" s="342"/>
      <c r="BL783" s="342"/>
      <c r="BM783" s="342"/>
      <c r="BN783" s="342"/>
      <c r="BO783" s="342"/>
      <c r="BP783" s="342"/>
      <c r="BQ783" s="342"/>
      <c r="BR783" s="342"/>
      <c r="BS783" s="342"/>
      <c r="BT783" s="342"/>
      <c r="BU783" s="342"/>
      <c r="BV783" s="342"/>
      <c r="BW783" s="342"/>
      <c r="BX783" s="342"/>
      <c r="BY783" s="342"/>
      <c r="BZ783" s="342"/>
      <c r="CA783" s="342"/>
      <c r="CB783" s="342"/>
      <c r="CC783" s="342"/>
      <c r="CD783" s="342"/>
      <c r="CE783" s="342"/>
      <c r="CF783" s="342"/>
      <c r="CG783" s="342"/>
      <c r="CH783" s="342"/>
      <c r="CI783" s="342"/>
      <c r="CJ783" s="342"/>
      <c r="CK783" s="342"/>
      <c r="CL783" s="342"/>
      <c r="CM783" s="342"/>
      <c r="CN783" s="342"/>
      <c r="CO783" s="342"/>
      <c r="CP783" s="342"/>
      <c r="CQ783" s="342"/>
      <c r="CR783" s="342"/>
      <c r="CS783" s="342"/>
      <c r="CT783" s="342"/>
      <c r="CU783" s="342"/>
      <c r="CV783" s="342"/>
      <c r="CW783" s="342"/>
      <c r="CX783" s="342"/>
      <c r="CY783" s="342"/>
      <c r="CZ783" s="342"/>
    </row>
    <row r="784" ht="25.15" customHeight="true" x14ac:dyDescent="0.2">
      <c r="C784" s="1020"/>
      <c r="D784" s="1020"/>
      <c r="E784" s="577"/>
      <c r="F784" s="577"/>
      <c r="G784" s="577"/>
      <c r="H784" s="1020"/>
      <c r="I784" s="1020"/>
      <c r="J784" s="577"/>
      <c r="K784" s="577"/>
      <c r="L784" s="577"/>
      <c r="M784" s="1020"/>
      <c r="N784" s="1020"/>
      <c r="O784" s="577"/>
      <c r="P784" s="577"/>
      <c r="Q784" s="577"/>
      <c r="BA784" s="342"/>
      <c r="BB784" s="396"/>
      <c r="BC784" s="342"/>
      <c r="BD784" s="342"/>
      <c r="BE784" s="342"/>
      <c r="BF784" s="342"/>
      <c r="BG784" s="342"/>
      <c r="BH784" s="342"/>
      <c r="BI784" s="342"/>
      <c r="BJ784" s="342"/>
      <c r="BK784" s="342"/>
      <c r="BL784" s="342"/>
      <c r="BM784" s="342"/>
      <c r="BN784" s="342"/>
      <c r="BO784" s="342"/>
      <c r="BP784" s="342"/>
      <c r="BQ784" s="342"/>
      <c r="BR784" s="342"/>
      <c r="BS784" s="342"/>
      <c r="BT784" s="342"/>
      <c r="BU784" s="342"/>
      <c r="BV784" s="342"/>
      <c r="BW784" s="342"/>
      <c r="BX784" s="342"/>
      <c r="BY784" s="342"/>
      <c r="BZ784" s="342"/>
      <c r="CA784" s="342"/>
      <c r="CB784" s="342"/>
      <c r="CC784" s="342"/>
      <c r="CD784" s="342"/>
      <c r="CE784" s="342"/>
      <c r="CF784" s="342"/>
      <c r="CG784" s="342"/>
      <c r="CH784" s="342"/>
      <c r="CI784" s="342"/>
      <c r="CJ784" s="342"/>
      <c r="CK784" s="342"/>
      <c r="CL784" s="342"/>
      <c r="CM784" s="342"/>
      <c r="CN784" s="342"/>
      <c r="CO784" s="342"/>
      <c r="CP784" s="342"/>
      <c r="CQ784" s="342"/>
      <c r="CR784" s="342"/>
      <c r="CS784" s="342"/>
      <c r="CT784" s="342"/>
      <c r="CU784" s="342"/>
      <c r="CV784" s="342"/>
      <c r="CW784" s="342"/>
      <c r="CX784" s="342"/>
      <c r="CY784" s="342"/>
      <c r="CZ784" s="342"/>
    </row>
    <row r="785" ht="25.15" customHeight="true" x14ac:dyDescent="0.2">
      <c r="C785" s="1020"/>
      <c r="D785" s="1020"/>
      <c r="E785" s="577"/>
      <c r="F785" s="577"/>
      <c r="G785" s="577"/>
      <c r="H785" s="1020"/>
      <c r="I785" s="1020"/>
      <c r="J785" s="577"/>
      <c r="K785" s="577"/>
      <c r="L785" s="577"/>
      <c r="M785" s="1020"/>
      <c r="N785" s="1020"/>
      <c r="O785" s="577"/>
      <c r="P785" s="577"/>
      <c r="Q785" s="577"/>
      <c r="BA785" s="342"/>
      <c r="BB785" s="396"/>
      <c r="BC785" s="342"/>
      <c r="BD785" s="342"/>
      <c r="BE785" s="342"/>
      <c r="BF785" s="342"/>
      <c r="BG785" s="342"/>
      <c r="BH785" s="342"/>
      <c r="BI785" s="342"/>
      <c r="BJ785" s="342"/>
      <c r="BK785" s="342"/>
      <c r="BL785" s="342"/>
      <c r="BM785" s="342"/>
      <c r="BN785" s="342"/>
      <c r="BO785" s="342"/>
      <c r="BP785" s="342"/>
      <c r="BQ785" s="342"/>
      <c r="BR785" s="342"/>
      <c r="BS785" s="342"/>
      <c r="BT785" s="342"/>
      <c r="BU785" s="342"/>
      <c r="BV785" s="342"/>
      <c r="BW785" s="342"/>
      <c r="BX785" s="342"/>
      <c r="BY785" s="342"/>
      <c r="BZ785" s="342"/>
      <c r="CA785" s="342"/>
      <c r="CB785" s="342"/>
      <c r="CC785" s="342"/>
      <c r="CD785" s="342"/>
      <c r="CE785" s="342"/>
      <c r="CF785" s="342"/>
      <c r="CG785" s="342"/>
      <c r="CH785" s="342"/>
      <c r="CI785" s="342"/>
      <c r="CJ785" s="342"/>
      <c r="CK785" s="342"/>
      <c r="CL785" s="342"/>
      <c r="CM785" s="342"/>
      <c r="CN785" s="342"/>
      <c r="CO785" s="342"/>
      <c r="CP785" s="342"/>
      <c r="CQ785" s="342"/>
      <c r="CR785" s="342"/>
      <c r="CS785" s="342"/>
      <c r="CT785" s="342"/>
      <c r="CU785" s="342"/>
      <c r="CV785" s="342"/>
      <c r="CW785" s="342"/>
      <c r="CX785" s="342"/>
      <c r="CY785" s="342"/>
      <c r="CZ785" s="342"/>
    </row>
    <row r="786" ht="25.15" customHeight="true" x14ac:dyDescent="0.2">
      <c r="C786" s="1020"/>
      <c r="D786" s="1020"/>
      <c r="E786" s="577"/>
      <c r="F786" s="577"/>
      <c r="G786" s="577"/>
      <c r="H786" s="1020"/>
      <c r="I786" s="1020"/>
      <c r="J786" s="577"/>
      <c r="K786" s="577"/>
      <c r="L786" s="577"/>
      <c r="M786" s="1020"/>
      <c r="N786" s="1020"/>
      <c r="O786" s="577"/>
      <c r="P786" s="577"/>
      <c r="Q786" s="577"/>
      <c r="BA786" s="342"/>
      <c r="BB786" s="396"/>
      <c r="BC786" s="342"/>
      <c r="BD786" s="342"/>
      <c r="BE786" s="342"/>
      <c r="BF786" s="342"/>
      <c r="BG786" s="342"/>
      <c r="BH786" s="342"/>
      <c r="BI786" s="342"/>
      <c r="BJ786" s="342"/>
      <c r="BK786" s="342"/>
      <c r="BL786" s="342"/>
      <c r="BM786" s="342"/>
      <c r="BN786" s="342"/>
      <c r="BO786" s="342"/>
      <c r="BP786" s="342"/>
      <c r="BQ786" s="342"/>
      <c r="BR786" s="342"/>
      <c r="BS786" s="342"/>
      <c r="BT786" s="342"/>
      <c r="BU786" s="342"/>
      <c r="BV786" s="342"/>
      <c r="BW786" s="342"/>
      <c r="BX786" s="342"/>
      <c r="BY786" s="342"/>
      <c r="BZ786" s="342"/>
      <c r="CA786" s="342"/>
      <c r="CB786" s="342"/>
      <c r="CC786" s="342"/>
      <c r="CD786" s="342"/>
      <c r="CE786" s="342"/>
      <c r="CF786" s="342"/>
      <c r="CG786" s="342"/>
      <c r="CH786" s="342"/>
      <c r="CI786" s="342"/>
      <c r="CJ786" s="342"/>
      <c r="CK786" s="342"/>
      <c r="CL786" s="342"/>
      <c r="CM786" s="342"/>
      <c r="CN786" s="342"/>
      <c r="CO786" s="342"/>
      <c r="CP786" s="342"/>
      <c r="CQ786" s="342"/>
      <c r="CR786" s="342"/>
      <c r="CS786" s="342"/>
      <c r="CT786" s="342"/>
      <c r="CU786" s="342"/>
      <c r="CV786" s="342"/>
      <c r="CW786" s="342"/>
      <c r="CX786" s="342"/>
      <c r="CY786" s="342"/>
      <c r="CZ786" s="342"/>
    </row>
    <row r="787" ht="25.15" customHeight="true" x14ac:dyDescent="0.2">
      <c r="C787" s="1020"/>
      <c r="D787" s="1020"/>
      <c r="E787" s="577"/>
      <c r="F787" s="577"/>
      <c r="G787" s="577"/>
      <c r="H787" s="1020"/>
      <c r="I787" s="1020"/>
      <c r="J787" s="577"/>
      <c r="K787" s="577"/>
      <c r="L787" s="577"/>
      <c r="M787" s="1020"/>
      <c r="N787" s="1020"/>
      <c r="O787" s="577"/>
      <c r="P787" s="577"/>
      <c r="Q787" s="577"/>
      <c r="BA787" s="342"/>
      <c r="BB787" s="396"/>
      <c r="BC787" s="342"/>
      <c r="BD787" s="342"/>
      <c r="BE787" s="342"/>
      <c r="BF787" s="342"/>
      <c r="BG787" s="342"/>
      <c r="BH787" s="342"/>
      <c r="BI787" s="342"/>
      <c r="BJ787" s="342"/>
      <c r="BK787" s="342"/>
      <c r="BL787" s="342"/>
      <c r="BM787" s="342"/>
      <c r="BN787" s="342"/>
      <c r="BO787" s="342"/>
      <c r="BP787" s="342"/>
      <c r="BQ787" s="342"/>
      <c r="BR787" s="342"/>
      <c r="BS787" s="342"/>
      <c r="BT787" s="342"/>
      <c r="BU787" s="342"/>
      <c r="BV787" s="342"/>
      <c r="BW787" s="342"/>
      <c r="BX787" s="342"/>
      <c r="BY787" s="342"/>
      <c r="BZ787" s="342"/>
      <c r="CA787" s="342"/>
      <c r="CB787" s="342"/>
      <c r="CC787" s="342"/>
      <c r="CD787" s="342"/>
      <c r="CE787" s="342"/>
      <c r="CF787" s="342"/>
      <c r="CG787" s="342"/>
      <c r="CH787" s="342"/>
      <c r="CI787" s="342"/>
      <c r="CJ787" s="342"/>
      <c r="CK787" s="342"/>
      <c r="CL787" s="342"/>
      <c r="CM787" s="342"/>
      <c r="CN787" s="342"/>
      <c r="CO787" s="342"/>
      <c r="CP787" s="342"/>
      <c r="CQ787" s="342"/>
      <c r="CR787" s="342"/>
      <c r="CS787" s="342"/>
      <c r="CT787" s="342"/>
      <c r="CU787" s="342"/>
      <c r="CV787" s="342"/>
      <c r="CW787" s="342"/>
      <c r="CX787" s="342"/>
      <c r="CY787" s="342"/>
      <c r="CZ787" s="342"/>
    </row>
    <row r="788" ht="25.15" customHeight="true" x14ac:dyDescent="0.2">
      <c r="C788" s="1020"/>
      <c r="D788" s="1020"/>
      <c r="E788" s="577"/>
      <c r="F788" s="577"/>
      <c r="G788" s="577"/>
      <c r="H788" s="1020"/>
      <c r="I788" s="1020"/>
      <c r="J788" s="577"/>
      <c r="K788" s="577"/>
      <c r="L788" s="577"/>
      <c r="M788" s="1020"/>
      <c r="N788" s="1020"/>
      <c r="O788" s="577"/>
      <c r="P788" s="577"/>
      <c r="Q788" s="577"/>
      <c r="BA788" s="342"/>
      <c r="BB788" s="396"/>
      <c r="BC788" s="342"/>
      <c r="BD788" s="342"/>
      <c r="BE788" s="342"/>
      <c r="BF788" s="342"/>
      <c r="BG788" s="342"/>
      <c r="BH788" s="342"/>
      <c r="BI788" s="342"/>
      <c r="BJ788" s="342"/>
      <c r="BK788" s="342"/>
      <c r="BL788" s="342"/>
      <c r="BM788" s="342"/>
      <c r="BN788" s="342"/>
      <c r="BO788" s="342"/>
      <c r="BP788" s="342"/>
      <c r="BQ788" s="342"/>
      <c r="BR788" s="342"/>
      <c r="BS788" s="342"/>
      <c r="BT788" s="342"/>
      <c r="BU788" s="342"/>
      <c r="BV788" s="342"/>
      <c r="BW788" s="342"/>
      <c r="BX788" s="342"/>
      <c r="BY788" s="342"/>
      <c r="BZ788" s="342"/>
      <c r="CA788" s="342"/>
      <c r="CB788" s="342"/>
      <c r="CC788" s="342"/>
      <c r="CD788" s="342"/>
      <c r="CE788" s="342"/>
      <c r="CF788" s="342"/>
      <c r="CG788" s="342"/>
      <c r="CH788" s="342"/>
      <c r="CI788" s="342"/>
      <c r="CJ788" s="342"/>
      <c r="CK788" s="342"/>
      <c r="CL788" s="342"/>
      <c r="CM788" s="342"/>
      <c r="CN788" s="342"/>
      <c r="CO788" s="342"/>
      <c r="CP788" s="342"/>
      <c r="CQ788" s="342"/>
      <c r="CR788" s="342"/>
      <c r="CS788" s="342"/>
      <c r="CT788" s="342"/>
      <c r="CU788" s="342"/>
      <c r="CV788" s="342"/>
      <c r="CW788" s="342"/>
      <c r="CX788" s="342"/>
      <c r="CY788" s="342"/>
      <c r="CZ788" s="342"/>
    </row>
    <row r="789" ht="25.15" customHeight="true" x14ac:dyDescent="0.2">
      <c r="C789" s="1020"/>
      <c r="D789" s="1020"/>
      <c r="E789" s="577"/>
      <c r="F789" s="577"/>
      <c r="G789" s="577"/>
      <c r="H789" s="1020"/>
      <c r="I789" s="1020"/>
      <c r="J789" s="577"/>
      <c r="K789" s="577"/>
      <c r="L789" s="577"/>
      <c r="M789" s="1020"/>
      <c r="N789" s="1020"/>
      <c r="O789" s="577"/>
      <c r="P789" s="577"/>
      <c r="Q789" s="577"/>
      <c r="BA789" s="342"/>
      <c r="BB789" s="396"/>
      <c r="BC789" s="342"/>
      <c r="BD789" s="342"/>
      <c r="BE789" s="342"/>
      <c r="BF789" s="342"/>
      <c r="BG789" s="342"/>
      <c r="BH789" s="342"/>
      <c r="BI789" s="342"/>
      <c r="BJ789" s="342"/>
      <c r="BK789" s="342"/>
      <c r="BL789" s="342"/>
      <c r="BM789" s="342"/>
      <c r="BN789" s="342"/>
      <c r="BO789" s="342"/>
      <c r="BP789" s="342"/>
      <c r="BQ789" s="342"/>
      <c r="BR789" s="342"/>
      <c r="BS789" s="342"/>
      <c r="BT789" s="342"/>
      <c r="BU789" s="342"/>
      <c r="BV789" s="342"/>
      <c r="BW789" s="342"/>
      <c r="BX789" s="342"/>
      <c r="BY789" s="342"/>
      <c r="BZ789" s="342"/>
      <c r="CA789" s="342"/>
      <c r="CB789" s="342"/>
      <c r="CC789" s="342"/>
      <c r="CD789" s="342"/>
      <c r="CE789" s="342"/>
      <c r="CF789" s="342"/>
      <c r="CG789" s="342"/>
      <c r="CH789" s="342"/>
      <c r="CI789" s="342"/>
      <c r="CJ789" s="342"/>
      <c r="CK789" s="342"/>
      <c r="CL789" s="342"/>
      <c r="CM789" s="342"/>
      <c r="CN789" s="342"/>
      <c r="CO789" s="342"/>
      <c r="CP789" s="342"/>
      <c r="CQ789" s="342"/>
      <c r="CR789" s="342"/>
      <c r="CS789" s="342"/>
      <c r="CT789" s="342"/>
      <c r="CU789" s="342"/>
      <c r="CV789" s="342"/>
      <c r="CW789" s="342"/>
      <c r="CX789" s="342"/>
      <c r="CY789" s="342"/>
      <c r="CZ789" s="342"/>
    </row>
    <row r="790" ht="25.15" customHeight="true" x14ac:dyDescent="0.2">
      <c r="C790" s="1020"/>
      <c r="D790" s="1020"/>
      <c r="E790" s="577"/>
      <c r="F790" s="577"/>
      <c r="G790" s="577"/>
      <c r="H790" s="1020"/>
      <c r="I790" s="1020"/>
      <c r="J790" s="577"/>
      <c r="K790" s="577"/>
      <c r="L790" s="577"/>
      <c r="M790" s="1020"/>
      <c r="N790" s="1020"/>
      <c r="O790" s="577"/>
      <c r="P790" s="577"/>
      <c r="Q790" s="577"/>
      <c r="BA790" s="342"/>
      <c r="BB790" s="396"/>
      <c r="BC790" s="342"/>
      <c r="BD790" s="342"/>
      <c r="BE790" s="342"/>
      <c r="BF790" s="342"/>
      <c r="BG790" s="342"/>
      <c r="BH790" s="342"/>
      <c r="BI790" s="342"/>
      <c r="BJ790" s="342"/>
      <c r="BK790" s="342"/>
      <c r="BL790" s="342"/>
      <c r="BM790" s="342"/>
      <c r="BN790" s="342"/>
      <c r="BO790" s="342"/>
      <c r="BP790" s="342"/>
      <c r="BQ790" s="342"/>
      <c r="BR790" s="342"/>
      <c r="BS790" s="342"/>
      <c r="BT790" s="342"/>
      <c r="BU790" s="342"/>
      <c r="BV790" s="342"/>
      <c r="BW790" s="342"/>
      <c r="BX790" s="342"/>
      <c r="BY790" s="342"/>
      <c r="BZ790" s="342"/>
      <c r="CA790" s="342"/>
      <c r="CB790" s="342"/>
      <c r="CC790" s="342"/>
      <c r="CD790" s="342"/>
      <c r="CE790" s="342"/>
      <c r="CF790" s="342"/>
      <c r="CG790" s="342"/>
      <c r="CH790" s="342"/>
      <c r="CI790" s="342"/>
      <c r="CJ790" s="342"/>
      <c r="CK790" s="342"/>
      <c r="CL790" s="342"/>
      <c r="CM790" s="342"/>
      <c r="CN790" s="342"/>
      <c r="CO790" s="342"/>
      <c r="CP790" s="342"/>
      <c r="CQ790" s="342"/>
      <c r="CR790" s="342"/>
      <c r="CS790" s="342"/>
      <c r="CT790" s="342"/>
      <c r="CU790" s="342"/>
      <c r="CV790" s="342"/>
      <c r="CW790" s="342"/>
      <c r="CX790" s="342"/>
      <c r="CY790" s="342"/>
      <c r="CZ790" s="342"/>
    </row>
    <row r="791" ht="25.15" customHeight="true" x14ac:dyDescent="0.2">
      <c r="C791" s="1020"/>
      <c r="D791" s="1020"/>
      <c r="E791" s="577"/>
      <c r="F791" s="577"/>
      <c r="G791" s="577"/>
      <c r="H791" s="1020"/>
      <c r="I791" s="1020"/>
      <c r="J791" s="577"/>
      <c r="K791" s="577"/>
      <c r="L791" s="577"/>
      <c r="M791" s="1020"/>
      <c r="N791" s="1020"/>
      <c r="O791" s="577"/>
      <c r="P791" s="577"/>
      <c r="Q791" s="577"/>
      <c r="BA791" s="342"/>
      <c r="BB791" s="396"/>
      <c r="BC791" s="342"/>
      <c r="BD791" s="342"/>
      <c r="BE791" s="342"/>
      <c r="BF791" s="342"/>
      <c r="BG791" s="342"/>
      <c r="BH791" s="342"/>
      <c r="BI791" s="342"/>
      <c r="BJ791" s="342"/>
      <c r="BK791" s="342"/>
      <c r="BL791" s="342"/>
      <c r="BM791" s="342"/>
      <c r="BN791" s="342"/>
      <c r="BO791" s="342"/>
      <c r="BP791" s="342"/>
      <c r="BQ791" s="342"/>
      <c r="BR791" s="342"/>
      <c r="BS791" s="342"/>
      <c r="BT791" s="342"/>
      <c r="BU791" s="342"/>
      <c r="BV791" s="342"/>
      <c r="BW791" s="342"/>
      <c r="BX791" s="342"/>
      <c r="BY791" s="342"/>
      <c r="BZ791" s="342"/>
      <c r="CA791" s="342"/>
      <c r="CB791" s="342"/>
      <c r="CC791" s="342"/>
      <c r="CD791" s="342"/>
      <c r="CE791" s="342"/>
      <c r="CF791" s="342"/>
      <c r="CG791" s="342"/>
      <c r="CH791" s="342"/>
      <c r="CI791" s="342"/>
      <c r="CJ791" s="342"/>
      <c r="CK791" s="342"/>
      <c r="CL791" s="342"/>
      <c r="CM791" s="342"/>
      <c r="CN791" s="342"/>
      <c r="CO791" s="342"/>
      <c r="CP791" s="342"/>
      <c r="CQ791" s="342"/>
      <c r="CR791" s="342"/>
      <c r="CS791" s="342"/>
      <c r="CT791" s="342"/>
      <c r="CU791" s="342"/>
      <c r="CV791" s="342"/>
      <c r="CW791" s="342"/>
      <c r="CX791" s="342"/>
      <c r="CY791" s="342"/>
      <c r="CZ791" s="342"/>
    </row>
    <row r="792" ht="25.15" customHeight="true" x14ac:dyDescent="0.2">
      <c r="C792" s="1020"/>
      <c r="D792" s="1020"/>
      <c r="E792" s="577"/>
      <c r="F792" s="577"/>
      <c r="G792" s="577"/>
      <c r="H792" s="1020"/>
      <c r="I792" s="1020"/>
      <c r="J792" s="577"/>
      <c r="K792" s="577"/>
      <c r="L792" s="577"/>
      <c r="M792" s="1020"/>
      <c r="N792" s="1020"/>
      <c r="O792" s="577"/>
      <c r="P792" s="577"/>
      <c r="Q792" s="577"/>
      <c r="BA792" s="342"/>
      <c r="BB792" s="396"/>
      <c r="BC792" s="342"/>
      <c r="BD792" s="342"/>
      <c r="BE792" s="342"/>
      <c r="BF792" s="342"/>
      <c r="BG792" s="342"/>
      <c r="BH792" s="342"/>
      <c r="BI792" s="342"/>
      <c r="BJ792" s="342"/>
      <c r="BK792" s="342"/>
      <c r="BL792" s="342"/>
      <c r="BM792" s="342"/>
      <c r="BN792" s="342"/>
      <c r="BO792" s="342"/>
      <c r="BP792" s="342"/>
      <c r="BQ792" s="342"/>
      <c r="BR792" s="342"/>
      <c r="BS792" s="342"/>
      <c r="BT792" s="342"/>
      <c r="BU792" s="342"/>
      <c r="BV792" s="342"/>
      <c r="BW792" s="342"/>
      <c r="BX792" s="342"/>
      <c r="BY792" s="342"/>
      <c r="BZ792" s="342"/>
      <c r="CA792" s="342"/>
      <c r="CB792" s="342"/>
      <c r="CC792" s="342"/>
      <c r="CD792" s="342"/>
      <c r="CE792" s="342"/>
      <c r="CF792" s="342"/>
      <c r="CG792" s="342"/>
      <c r="CH792" s="342"/>
      <c r="CI792" s="342"/>
      <c r="CJ792" s="342"/>
      <c r="CK792" s="342"/>
      <c r="CL792" s="342"/>
      <c r="CM792" s="342"/>
      <c r="CN792" s="342"/>
      <c r="CO792" s="342"/>
      <c r="CP792" s="342"/>
      <c r="CQ792" s="342"/>
      <c r="CR792" s="342"/>
      <c r="CS792" s="342"/>
      <c r="CT792" s="342"/>
      <c r="CU792" s="342"/>
      <c r="CV792" s="342"/>
      <c r="CW792" s="342"/>
      <c r="CX792" s="342"/>
      <c r="CY792" s="342"/>
      <c r="CZ792" s="342"/>
    </row>
    <row r="793" ht="25.15" customHeight="true" x14ac:dyDescent="0.2">
      <c r="C793" s="1020"/>
      <c r="D793" s="1020"/>
      <c r="E793" s="577"/>
      <c r="F793" s="577"/>
      <c r="G793" s="577"/>
      <c r="H793" s="1020"/>
      <c r="I793" s="1020"/>
      <c r="J793" s="577"/>
      <c r="K793" s="577"/>
      <c r="L793" s="577"/>
      <c r="M793" s="1020"/>
      <c r="N793" s="1020"/>
      <c r="O793" s="577"/>
      <c r="P793" s="577"/>
      <c r="Q793" s="577"/>
      <c r="BA793" s="342"/>
      <c r="BB793" s="396"/>
      <c r="BC793" s="342"/>
      <c r="BD793" s="342"/>
      <c r="BE793" s="342"/>
      <c r="BF793" s="342"/>
      <c r="BG793" s="342"/>
      <c r="BH793" s="342"/>
      <c r="BI793" s="342"/>
      <c r="BJ793" s="342"/>
      <c r="BK793" s="342"/>
      <c r="BL793" s="342"/>
      <c r="BM793" s="342"/>
      <c r="BN793" s="342"/>
      <c r="BO793" s="342"/>
      <c r="BP793" s="342"/>
      <c r="BQ793" s="342"/>
      <c r="BR793" s="342"/>
      <c r="BS793" s="342"/>
      <c r="BT793" s="342"/>
      <c r="BU793" s="342"/>
      <c r="BV793" s="342"/>
      <c r="BW793" s="342"/>
      <c r="BX793" s="342"/>
      <c r="BY793" s="342"/>
      <c r="BZ793" s="342"/>
      <c r="CA793" s="342"/>
      <c r="CB793" s="342"/>
      <c r="CC793" s="342"/>
      <c r="CD793" s="342"/>
      <c r="CE793" s="342"/>
      <c r="CF793" s="342"/>
      <c r="CG793" s="342"/>
      <c r="CH793" s="342"/>
      <c r="CI793" s="342"/>
      <c r="CJ793" s="342"/>
      <c r="CK793" s="342"/>
      <c r="CL793" s="342"/>
      <c r="CM793" s="342"/>
      <c r="CN793" s="342"/>
      <c r="CO793" s="342"/>
      <c r="CP793" s="342"/>
      <c r="CQ793" s="342"/>
      <c r="CR793" s="342"/>
      <c r="CS793" s="342"/>
      <c r="CT793" s="342"/>
      <c r="CU793" s="342"/>
      <c r="CV793" s="342"/>
      <c r="CW793" s="342"/>
      <c r="CX793" s="342"/>
      <c r="CY793" s="342"/>
      <c r="CZ793" s="342"/>
    </row>
    <row r="794" ht="25.15" customHeight="true" x14ac:dyDescent="0.2">
      <c r="C794" s="1020"/>
      <c r="D794" s="1020"/>
      <c r="E794" s="577"/>
      <c r="F794" s="577"/>
      <c r="G794" s="577"/>
      <c r="H794" s="1020"/>
      <c r="I794" s="1020"/>
      <c r="J794" s="577"/>
      <c r="K794" s="577"/>
      <c r="L794" s="577"/>
      <c r="M794" s="1020"/>
      <c r="N794" s="1020"/>
      <c r="O794" s="577"/>
      <c r="P794" s="577"/>
      <c r="Q794" s="577"/>
      <c r="BA794" s="342"/>
      <c r="BB794" s="396"/>
      <c r="BC794" s="342"/>
      <c r="BD794" s="342"/>
      <c r="BE794" s="342"/>
      <c r="BF794" s="342"/>
      <c r="BG794" s="342"/>
      <c r="BH794" s="342"/>
      <c r="BI794" s="342"/>
      <c r="BJ794" s="342"/>
      <c r="BK794" s="342"/>
      <c r="BL794" s="342"/>
      <c r="BM794" s="342"/>
      <c r="BN794" s="342"/>
      <c r="BO794" s="342"/>
      <c r="BP794" s="342"/>
      <c r="BQ794" s="342"/>
      <c r="BR794" s="342"/>
      <c r="BS794" s="342"/>
      <c r="BT794" s="342"/>
      <c r="BU794" s="342"/>
      <c r="BV794" s="342"/>
      <c r="BW794" s="342"/>
      <c r="BX794" s="342"/>
      <c r="BY794" s="342"/>
      <c r="BZ794" s="342"/>
      <c r="CA794" s="342"/>
      <c r="CB794" s="342"/>
      <c r="CC794" s="342"/>
      <c r="CD794" s="342"/>
      <c r="CE794" s="342"/>
      <c r="CF794" s="342"/>
      <c r="CG794" s="342"/>
      <c r="CH794" s="342"/>
      <c r="CI794" s="342"/>
      <c r="CJ794" s="342"/>
      <c r="CK794" s="342"/>
      <c r="CL794" s="342"/>
      <c r="CM794" s="342"/>
      <c r="CN794" s="342"/>
      <c r="CO794" s="342"/>
      <c r="CP794" s="342"/>
      <c r="CQ794" s="342"/>
      <c r="CR794" s="342"/>
      <c r="CS794" s="342"/>
      <c r="CT794" s="342"/>
      <c r="CU794" s="342"/>
      <c r="CV794" s="342"/>
      <c r="CW794" s="342"/>
      <c r="CX794" s="342"/>
      <c r="CY794" s="342"/>
      <c r="CZ794" s="342"/>
    </row>
    <row r="795" ht="25.15" customHeight="true" x14ac:dyDescent="0.2">
      <c r="C795" s="1020"/>
      <c r="D795" s="1020"/>
      <c r="E795" s="577"/>
      <c r="F795" s="577"/>
      <c r="G795" s="577"/>
      <c r="H795" s="1020"/>
      <c r="I795" s="1020"/>
      <c r="J795" s="577"/>
      <c r="K795" s="577"/>
      <c r="L795" s="577"/>
      <c r="M795" s="1020"/>
      <c r="N795" s="1020"/>
      <c r="O795" s="577"/>
      <c r="P795" s="577"/>
      <c r="Q795" s="577"/>
      <c r="BA795" s="342"/>
      <c r="BB795" s="396"/>
      <c r="BC795" s="342"/>
      <c r="BD795" s="342"/>
      <c r="BE795" s="342"/>
      <c r="BF795" s="342"/>
      <c r="BG795" s="342"/>
      <c r="BH795" s="342"/>
      <c r="BI795" s="342"/>
      <c r="BJ795" s="342"/>
      <c r="BK795" s="342"/>
      <c r="BL795" s="342"/>
      <c r="BM795" s="342"/>
      <c r="BN795" s="342"/>
      <c r="BO795" s="342"/>
      <c r="BP795" s="342"/>
      <c r="BQ795" s="342"/>
      <c r="BR795" s="342"/>
      <c r="BS795" s="342"/>
      <c r="BT795" s="342"/>
      <c r="BU795" s="342"/>
      <c r="BV795" s="342"/>
      <c r="BW795" s="342"/>
      <c r="BX795" s="342"/>
      <c r="BY795" s="342"/>
      <c r="BZ795" s="342"/>
      <c r="CA795" s="342"/>
      <c r="CB795" s="342"/>
      <c r="CC795" s="342"/>
      <c r="CD795" s="342"/>
      <c r="CE795" s="342"/>
      <c r="CF795" s="342"/>
      <c r="CG795" s="342"/>
      <c r="CH795" s="342"/>
      <c r="CI795" s="342"/>
      <c r="CJ795" s="342"/>
      <c r="CK795" s="342"/>
      <c r="CL795" s="342"/>
      <c r="CM795" s="342"/>
      <c r="CN795" s="342"/>
      <c r="CO795" s="342"/>
      <c r="CP795" s="342"/>
      <c r="CQ795" s="342"/>
      <c r="CR795" s="342"/>
      <c r="CS795" s="342"/>
      <c r="CT795" s="342"/>
      <c r="CU795" s="342"/>
      <c r="CV795" s="342"/>
      <c r="CW795" s="342"/>
      <c r="CX795" s="342"/>
      <c r="CY795" s="342"/>
      <c r="CZ795" s="342"/>
    </row>
    <row r="796" ht="25.15" customHeight="true" x14ac:dyDescent="0.2">
      <c r="C796" s="1020"/>
      <c r="D796" s="1020"/>
      <c r="E796" s="577"/>
      <c r="F796" s="577"/>
      <c r="G796" s="577"/>
      <c r="H796" s="1020"/>
      <c r="I796" s="1020"/>
      <c r="J796" s="577"/>
      <c r="K796" s="577"/>
      <c r="L796" s="577"/>
      <c r="M796" s="1020"/>
      <c r="N796" s="1020"/>
      <c r="O796" s="577"/>
      <c r="P796" s="577"/>
      <c r="Q796" s="577"/>
      <c r="BA796" s="342"/>
      <c r="BB796" s="396"/>
      <c r="BC796" s="342"/>
      <c r="BD796" s="342"/>
      <c r="BE796" s="342"/>
      <c r="BF796" s="342"/>
      <c r="BG796" s="342"/>
      <c r="BH796" s="342"/>
      <c r="BI796" s="342"/>
      <c r="BJ796" s="342"/>
      <c r="BK796" s="342"/>
      <c r="BL796" s="342"/>
      <c r="BM796" s="342"/>
      <c r="BN796" s="342"/>
      <c r="BO796" s="342"/>
      <c r="BP796" s="342"/>
      <c r="BQ796" s="342"/>
      <c r="BR796" s="342"/>
      <c r="BS796" s="342"/>
      <c r="BT796" s="342"/>
      <c r="BU796" s="342"/>
      <c r="BV796" s="342"/>
      <c r="BW796" s="342"/>
      <c r="BX796" s="342"/>
      <c r="BY796" s="342"/>
      <c r="BZ796" s="342"/>
      <c r="CA796" s="342"/>
      <c r="CB796" s="342"/>
      <c r="CC796" s="342"/>
      <c r="CD796" s="342"/>
      <c r="CE796" s="342"/>
      <c r="CF796" s="342"/>
      <c r="CG796" s="342"/>
      <c r="CH796" s="342"/>
      <c r="CI796" s="342"/>
      <c r="CJ796" s="342"/>
      <c r="CK796" s="342"/>
      <c r="CL796" s="342"/>
      <c r="CM796" s="342"/>
      <c r="CN796" s="342"/>
      <c r="CO796" s="342"/>
      <c r="CP796" s="342"/>
      <c r="CQ796" s="342"/>
      <c r="CR796" s="342"/>
      <c r="CS796" s="342"/>
      <c r="CT796" s="342"/>
      <c r="CU796" s="342"/>
      <c r="CV796" s="342"/>
      <c r="CW796" s="342"/>
      <c r="CX796" s="342"/>
      <c r="CY796" s="342"/>
      <c r="CZ796" s="342"/>
    </row>
    <row r="797" ht="25.15" customHeight="true" x14ac:dyDescent="0.2">
      <c r="C797" s="1020"/>
      <c r="D797" s="1020"/>
      <c r="E797" s="577"/>
      <c r="F797" s="577"/>
      <c r="G797" s="577"/>
      <c r="H797" s="1020"/>
      <c r="I797" s="1020"/>
      <c r="J797" s="577"/>
      <c r="K797" s="577"/>
      <c r="L797" s="577"/>
      <c r="M797" s="1020"/>
      <c r="N797" s="1020"/>
      <c r="O797" s="577"/>
      <c r="P797" s="577"/>
      <c r="Q797" s="577"/>
      <c r="BA797" s="342"/>
      <c r="BB797" s="396"/>
      <c r="BC797" s="342"/>
      <c r="BD797" s="342"/>
      <c r="BE797" s="342"/>
      <c r="BF797" s="342"/>
      <c r="BG797" s="342"/>
      <c r="BH797" s="342"/>
      <c r="BI797" s="342"/>
      <c r="BJ797" s="342"/>
      <c r="BK797" s="342"/>
      <c r="BL797" s="342"/>
      <c r="BM797" s="342"/>
      <c r="BN797" s="342"/>
      <c r="BO797" s="342"/>
      <c r="BP797" s="342"/>
      <c r="BQ797" s="342"/>
      <c r="BR797" s="342"/>
      <c r="BS797" s="342"/>
      <c r="BT797" s="342"/>
      <c r="BU797" s="342"/>
      <c r="BV797" s="342"/>
      <c r="BW797" s="342"/>
      <c r="BX797" s="342"/>
      <c r="BY797" s="342"/>
      <c r="BZ797" s="342"/>
      <c r="CA797" s="342"/>
      <c r="CB797" s="342"/>
      <c r="CC797" s="342"/>
      <c r="CD797" s="342"/>
      <c r="CE797" s="342"/>
      <c r="CF797" s="342"/>
      <c r="CG797" s="342"/>
      <c r="CH797" s="342"/>
      <c r="CI797" s="342"/>
      <c r="CJ797" s="342"/>
      <c r="CK797" s="342"/>
      <c r="CL797" s="342"/>
      <c r="CM797" s="342"/>
      <c r="CN797" s="342"/>
      <c r="CO797" s="342"/>
      <c r="CP797" s="342"/>
      <c r="CQ797" s="342"/>
      <c r="CR797" s="342"/>
      <c r="CS797" s="342"/>
      <c r="CT797" s="342"/>
      <c r="CU797" s="342"/>
      <c r="CV797" s="342"/>
      <c r="CW797" s="342"/>
      <c r="CX797" s="342"/>
      <c r="CY797" s="342"/>
      <c r="CZ797" s="342"/>
    </row>
    <row r="798" ht="25.15" customHeight="true" x14ac:dyDescent="0.2">
      <c r="C798" s="1020"/>
      <c r="D798" s="1020"/>
      <c r="E798" s="577"/>
      <c r="F798" s="577"/>
      <c r="G798" s="577"/>
      <c r="H798" s="1020"/>
      <c r="I798" s="1020"/>
      <c r="J798" s="577"/>
      <c r="K798" s="577"/>
      <c r="L798" s="577"/>
      <c r="M798" s="1020"/>
      <c r="N798" s="1020"/>
      <c r="O798" s="577"/>
      <c r="P798" s="577"/>
      <c r="Q798" s="577"/>
      <c r="BA798" s="342"/>
      <c r="BB798" s="396"/>
      <c r="BC798" s="342"/>
      <c r="BD798" s="342"/>
      <c r="BE798" s="342"/>
      <c r="BF798" s="342"/>
      <c r="BG798" s="342"/>
      <c r="BH798" s="342"/>
      <c r="BI798" s="342"/>
      <c r="BJ798" s="342"/>
      <c r="BK798" s="342"/>
      <c r="BL798" s="342"/>
      <c r="BM798" s="342"/>
      <c r="BN798" s="342"/>
      <c r="BO798" s="342"/>
      <c r="BP798" s="342"/>
      <c r="BQ798" s="342"/>
      <c r="BR798" s="342"/>
      <c r="BS798" s="342"/>
      <c r="BT798" s="342"/>
      <c r="BU798" s="342"/>
      <c r="BV798" s="342"/>
      <c r="BW798" s="342"/>
      <c r="BX798" s="342"/>
      <c r="BY798" s="342"/>
      <c r="BZ798" s="342"/>
      <c r="CA798" s="342"/>
      <c r="CB798" s="342"/>
      <c r="CC798" s="342"/>
      <c r="CD798" s="342"/>
      <c r="CE798" s="342"/>
      <c r="CF798" s="342"/>
      <c r="CG798" s="342"/>
      <c r="CH798" s="342"/>
      <c r="CI798" s="342"/>
      <c r="CJ798" s="342"/>
      <c r="CK798" s="342"/>
      <c r="CL798" s="342"/>
      <c r="CM798" s="342"/>
      <c r="CN798" s="342"/>
      <c r="CO798" s="342"/>
      <c r="CP798" s="342"/>
      <c r="CQ798" s="342"/>
      <c r="CR798" s="342"/>
      <c r="CS798" s="342"/>
      <c r="CT798" s="342"/>
      <c r="CU798" s="342"/>
      <c r="CV798" s="342"/>
      <c r="CW798" s="342"/>
      <c r="CX798" s="342"/>
      <c r="CY798" s="342"/>
      <c r="CZ798" s="342"/>
    </row>
    <row r="799" ht="25.15" customHeight="true" x14ac:dyDescent="0.2">
      <c r="C799" s="1020"/>
      <c r="D799" s="1020"/>
      <c r="E799" s="577"/>
      <c r="F799" s="577"/>
      <c r="G799" s="577"/>
      <c r="H799" s="1020"/>
      <c r="I799" s="1020"/>
      <c r="J799" s="577"/>
      <c r="K799" s="577"/>
      <c r="L799" s="577"/>
      <c r="M799" s="1020"/>
      <c r="N799" s="1020"/>
      <c r="O799" s="577"/>
      <c r="P799" s="577"/>
      <c r="Q799" s="577"/>
      <c r="BA799" s="342"/>
      <c r="BB799" s="396"/>
      <c r="BC799" s="342"/>
      <c r="BD799" s="342"/>
      <c r="BE799" s="342"/>
      <c r="BF799" s="342"/>
      <c r="BG799" s="342"/>
      <c r="BH799" s="342"/>
      <c r="BI799" s="342"/>
      <c r="BJ799" s="342"/>
      <c r="BK799" s="342"/>
      <c r="BL799" s="342"/>
      <c r="BM799" s="342"/>
      <c r="BN799" s="342"/>
      <c r="BO799" s="342"/>
      <c r="BP799" s="342"/>
      <c r="BQ799" s="342"/>
      <c r="BR799" s="342"/>
      <c r="BS799" s="342"/>
      <c r="BT799" s="342"/>
      <c r="BU799" s="342"/>
      <c r="BV799" s="342"/>
      <c r="BW799" s="342"/>
      <c r="BX799" s="342"/>
      <c r="BY799" s="342"/>
      <c r="BZ799" s="342"/>
      <c r="CA799" s="342"/>
      <c r="CB799" s="342"/>
      <c r="CC799" s="342"/>
      <c r="CD799" s="342"/>
      <c r="CE799" s="342"/>
      <c r="CF799" s="342"/>
      <c r="CG799" s="342"/>
      <c r="CH799" s="342"/>
      <c r="CI799" s="342"/>
      <c r="CJ799" s="342"/>
      <c r="CK799" s="342"/>
      <c r="CL799" s="342"/>
      <c r="CM799" s="342"/>
      <c r="CN799" s="342"/>
      <c r="CO799" s="342"/>
      <c r="CP799" s="342"/>
      <c r="CQ799" s="342"/>
      <c r="CR799" s="342"/>
      <c r="CS799" s="342"/>
      <c r="CT799" s="342"/>
      <c r="CU799" s="342"/>
      <c r="CV799" s="342"/>
      <c r="CW799" s="342"/>
      <c r="CX799" s="342"/>
      <c r="CY799" s="342"/>
      <c r="CZ799" s="342"/>
    </row>
    <row r="800" ht="25.15" customHeight="true" x14ac:dyDescent="0.2">
      <c r="C800" s="577"/>
      <c r="D800" s="577"/>
      <c r="E800" s="577"/>
      <c r="F800" s="577"/>
      <c r="G800" s="577"/>
      <c r="H800" s="577"/>
      <c r="I800" s="577"/>
      <c r="J800" s="577"/>
      <c r="K800" s="577"/>
      <c r="L800" s="577"/>
      <c r="M800" s="577"/>
      <c r="N800" s="577"/>
      <c r="O800" s="577"/>
      <c r="P800" s="577"/>
      <c r="Q800" s="577"/>
      <c r="BA800" s="342"/>
      <c r="BB800" s="396"/>
      <c r="BC800" s="342"/>
      <c r="BD800" s="342"/>
      <c r="BE800" s="342"/>
      <c r="BF800" s="342"/>
      <c r="BG800" s="342"/>
      <c r="BH800" s="342"/>
      <c r="BI800" s="342"/>
      <c r="BJ800" s="342"/>
      <c r="BK800" s="342"/>
      <c r="BL800" s="342"/>
      <c r="BM800" s="342"/>
      <c r="BN800" s="342"/>
      <c r="BO800" s="342"/>
      <c r="BP800" s="342"/>
      <c r="BQ800" s="342"/>
      <c r="BR800" s="342"/>
      <c r="BS800" s="342"/>
      <c r="BT800" s="342"/>
      <c r="BU800" s="342"/>
      <c r="BV800" s="342"/>
      <c r="BW800" s="342"/>
      <c r="BX800" s="342"/>
      <c r="BY800" s="342"/>
      <c r="BZ800" s="342"/>
      <c r="CA800" s="342"/>
      <c r="CB800" s="342"/>
      <c r="CC800" s="342"/>
      <c r="CD800" s="342"/>
      <c r="CE800" s="342"/>
      <c r="CF800" s="342"/>
      <c r="CG800" s="342"/>
      <c r="CH800" s="342"/>
      <c r="CI800" s="342"/>
      <c r="CJ800" s="342"/>
      <c r="CK800" s="342"/>
      <c r="CL800" s="342"/>
      <c r="CM800" s="342"/>
      <c r="CN800" s="342"/>
      <c r="CO800" s="342"/>
      <c r="CP800" s="342"/>
      <c r="CQ800" s="342"/>
      <c r="CR800" s="342"/>
      <c r="CS800" s="342"/>
      <c r="CT800" s="342"/>
      <c r="CU800" s="342"/>
      <c r="CV800" s="342"/>
      <c r="CW800" s="342"/>
      <c r="CX800" s="342"/>
      <c r="CY800" s="342"/>
      <c r="CZ800" s="342"/>
    </row>
    <row r="801" ht="25.15" customHeight="true" x14ac:dyDescent="0.2">
      <c r="C801" s="577"/>
      <c r="D801" s="577"/>
      <c r="E801" s="577"/>
      <c r="F801" s="577"/>
      <c r="G801" s="577"/>
      <c r="H801" s="577"/>
      <c r="I801" s="577"/>
      <c r="J801" s="577"/>
      <c r="K801" s="577"/>
      <c r="L801" s="577"/>
      <c r="M801" s="577"/>
      <c r="N801" s="577"/>
      <c r="O801" s="577"/>
      <c r="P801" s="577"/>
      <c r="Q801" s="577"/>
    </row>
    <row r="802" ht="25.15" customHeight="true" x14ac:dyDescent="0.2">
      <c r="C802" s="577"/>
      <c r="D802" s="577"/>
      <c r="E802" s="577"/>
      <c r="F802" s="577"/>
      <c r="G802" s="577"/>
      <c r="H802" s="577"/>
      <c r="I802" s="577"/>
      <c r="J802" s="577"/>
      <c r="K802" s="577"/>
      <c r="L802" s="577"/>
      <c r="M802" s="577"/>
      <c r="N802" s="577"/>
      <c r="O802" s="577"/>
      <c r="P802" s="577"/>
      <c r="Q802" s="577"/>
    </row>
    <row r="803" ht="25.15" customHeight="true" x14ac:dyDescent="0.2">
      <c r="C803" s="577"/>
      <c r="D803" s="577"/>
      <c r="E803" s="577"/>
      <c r="F803" s="577"/>
      <c r="G803" s="577"/>
      <c r="H803" s="577"/>
      <c r="I803" s="577"/>
      <c r="J803" s="577"/>
      <c r="K803" s="577"/>
      <c r="L803" s="577"/>
      <c r="M803" s="577"/>
      <c r="N803" s="577"/>
      <c r="O803" s="577"/>
      <c r="P803" s="577"/>
      <c r="Q803" s="577"/>
    </row>
    <row r="804" ht="25.15" customHeight="true" x14ac:dyDescent="0.2">
      <c r="C804" s="577"/>
      <c r="D804" s="577"/>
      <c r="E804" s="577"/>
      <c r="F804" s="577"/>
      <c r="G804" s="577"/>
      <c r="H804" s="577"/>
      <c r="I804" s="577"/>
      <c r="J804" s="577"/>
      <c r="K804" s="577"/>
      <c r="L804" s="577"/>
      <c r="M804" s="577"/>
      <c r="N804" s="577"/>
      <c r="O804" s="577"/>
      <c r="P804" s="577"/>
      <c r="Q804" s="577"/>
    </row>
    <row r="805" ht="25.15" customHeight="true" x14ac:dyDescent="0.2">
      <c r="C805" s="577"/>
      <c r="D805" s="577"/>
      <c r="E805" s="577"/>
      <c r="F805" s="577"/>
      <c r="G805" s="577"/>
      <c r="H805" s="577"/>
      <c r="I805" s="577"/>
      <c r="J805" s="577"/>
      <c r="K805" s="577"/>
      <c r="L805" s="577"/>
      <c r="M805" s="577"/>
      <c r="N805" s="577"/>
      <c r="O805" s="577"/>
      <c r="P805" s="577"/>
      <c r="Q805" s="577"/>
    </row>
    <row r="806" ht="25.15" customHeight="true" x14ac:dyDescent="0.2">
      <c r="C806" s="577"/>
      <c r="D806" s="577"/>
      <c r="E806" s="577"/>
      <c r="F806" s="577"/>
      <c r="G806" s="577"/>
      <c r="H806" s="577"/>
      <c r="I806" s="577"/>
      <c r="J806" s="577"/>
      <c r="K806" s="577"/>
      <c r="L806" s="577"/>
      <c r="M806" s="577"/>
      <c r="N806" s="577"/>
      <c r="O806" s="577"/>
      <c r="P806" s="577"/>
      <c r="Q806" s="577"/>
    </row>
    <row r="807" ht="25.15" customHeight="true" x14ac:dyDescent="0.2">
      <c r="C807" s="577"/>
      <c r="D807" s="577"/>
      <c r="E807" s="577"/>
      <c r="F807" s="577"/>
      <c r="G807" s="577"/>
      <c r="H807" s="577"/>
      <c r="I807" s="577"/>
      <c r="J807" s="577"/>
      <c r="K807" s="577"/>
      <c r="L807" s="577"/>
      <c r="M807" s="577"/>
      <c r="N807" s="577"/>
      <c r="O807" s="577"/>
      <c r="P807" s="577"/>
      <c r="Q807" s="577"/>
    </row>
    <row r="808" ht="25.15" customHeight="true" x14ac:dyDescent="0.2">
      <c r="C808" s="577"/>
      <c r="D808" s="577"/>
      <c r="E808" s="577"/>
      <c r="F808" s="577"/>
      <c r="G808" s="577"/>
      <c r="H808" s="577"/>
      <c r="I808" s="577"/>
      <c r="J808" s="577"/>
      <c r="K808" s="577"/>
      <c r="L808" s="577"/>
      <c r="M808" s="577"/>
      <c r="N808" s="577"/>
      <c r="O808" s="577"/>
      <c r="P808" s="577"/>
      <c r="Q808" s="577"/>
    </row>
    <row r="809" ht="25.15" customHeight="true" x14ac:dyDescent="0.2">
      <c r="C809" s="577"/>
      <c r="D809" s="577"/>
      <c r="E809" s="577"/>
      <c r="F809" s="577"/>
      <c r="G809" s="577"/>
      <c r="H809" s="577"/>
      <c r="I809" s="577"/>
      <c r="J809" s="577"/>
      <c r="K809" s="577"/>
      <c r="L809" s="577"/>
      <c r="M809" s="577"/>
      <c r="N809" s="577"/>
      <c r="O809" s="577"/>
      <c r="P809" s="577"/>
      <c r="Q809" s="577"/>
    </row>
    <row r="810" ht="25.15" customHeight="true" x14ac:dyDescent="0.2">
      <c r="C810" s="577"/>
      <c r="D810" s="577"/>
      <c r="E810" s="577"/>
      <c r="F810" s="577"/>
      <c r="G810" s="577"/>
      <c r="H810" s="577"/>
      <c r="I810" s="577"/>
      <c r="J810" s="577"/>
      <c r="K810" s="577"/>
      <c r="L810" s="577"/>
      <c r="M810" s="577"/>
      <c r="N810" s="577"/>
      <c r="O810" s="577"/>
      <c r="P810" s="577"/>
      <c r="Q810" s="577"/>
    </row>
    <row r="811" ht="25.15" customHeight="true" x14ac:dyDescent="0.2">
      <c r="C811" s="577"/>
      <c r="D811" s="577"/>
      <c r="E811" s="577"/>
      <c r="F811" s="577"/>
      <c r="G811" s="577"/>
      <c r="H811" s="577"/>
      <c r="I811" s="577"/>
      <c r="J811" s="577"/>
      <c r="K811" s="577"/>
      <c r="L811" s="577"/>
      <c r="M811" s="577"/>
      <c r="N811" s="577"/>
      <c r="O811" s="577"/>
      <c r="P811" s="577"/>
      <c r="Q811" s="577"/>
    </row>
    <row r="812" ht="25.15" customHeight="true" x14ac:dyDescent="0.2">
      <c r="C812" s="577"/>
      <c r="D812" s="577"/>
      <c r="E812" s="577"/>
      <c r="F812" s="577"/>
      <c r="G812" s="577"/>
      <c r="H812" s="577"/>
      <c r="I812" s="577"/>
      <c r="J812" s="577"/>
      <c r="K812" s="577"/>
      <c r="L812" s="577"/>
      <c r="M812" s="577"/>
      <c r="N812" s="577"/>
      <c r="O812" s="577"/>
      <c r="P812" s="577"/>
      <c r="Q812" s="577"/>
    </row>
    <row r="813" ht="25.15" customHeight="true" x14ac:dyDescent="0.2">
      <c r="C813" s="577"/>
      <c r="D813" s="577"/>
      <c r="E813" s="577"/>
      <c r="F813" s="577"/>
      <c r="G813" s="577"/>
      <c r="H813" s="577"/>
      <c r="I813" s="577"/>
      <c r="J813" s="577"/>
      <c r="K813" s="577"/>
      <c r="L813" s="577"/>
      <c r="M813" s="577"/>
      <c r="N813" s="577"/>
      <c r="O813" s="577"/>
      <c r="P813" s="577"/>
      <c r="Q813" s="577"/>
    </row>
    <row r="814" ht="25.15" customHeight="true" x14ac:dyDescent="0.2">
      <c r="C814" s="577"/>
      <c r="D814" s="577"/>
      <c r="E814" s="577"/>
      <c r="F814" s="577"/>
      <c r="G814" s="577"/>
      <c r="H814" s="577"/>
      <c r="I814" s="577"/>
      <c r="J814" s="577"/>
      <c r="K814" s="577"/>
      <c r="L814" s="577"/>
      <c r="M814" s="577"/>
      <c r="N814" s="577"/>
      <c r="O814" s="577"/>
      <c r="P814" s="577"/>
      <c r="Q814" s="577"/>
    </row>
    <row r="815" ht="25.15" customHeight="true" x14ac:dyDescent="0.2">
      <c r="C815" s="577"/>
      <c r="D815" s="577"/>
      <c r="E815" s="577"/>
      <c r="F815" s="577"/>
      <c r="G815" s="577"/>
      <c r="H815" s="577"/>
      <c r="I815" s="577"/>
      <c r="J815" s="577"/>
      <c r="K815" s="577"/>
      <c r="L815" s="577"/>
      <c r="M815" s="577"/>
      <c r="N815" s="577"/>
      <c r="O815" s="577"/>
      <c r="P815" s="577"/>
      <c r="Q815" s="577"/>
    </row>
    <row r="816" ht="25.15" customHeight="true" x14ac:dyDescent="0.2">
      <c r="C816" s="577"/>
      <c r="D816" s="577"/>
      <c r="E816" s="577"/>
      <c r="F816" s="577"/>
      <c r="G816" s="577"/>
      <c r="H816" s="577"/>
      <c r="I816" s="577"/>
      <c r="J816" s="577"/>
      <c r="K816" s="577"/>
      <c r="L816" s="577"/>
      <c r="M816" s="577"/>
      <c r="N816" s="577"/>
      <c r="O816" s="577"/>
      <c r="P816" s="577"/>
      <c r="Q816" s="577"/>
    </row>
    <row r="817" ht="25.15" customHeight="true" x14ac:dyDescent="0.2">
      <c r="C817" s="577"/>
      <c r="D817" s="577"/>
      <c r="E817" s="577"/>
      <c r="F817" s="577"/>
      <c r="G817" s="577"/>
      <c r="H817" s="577"/>
      <c r="I817" s="577"/>
      <c r="J817" s="577"/>
      <c r="K817" s="577"/>
      <c r="L817" s="577"/>
      <c r="M817" s="577"/>
      <c r="N817" s="577"/>
      <c r="O817" s="577"/>
      <c r="P817" s="577"/>
      <c r="Q817" s="577"/>
    </row>
    <row r="818" ht="25.15" customHeight="true" x14ac:dyDescent="0.2">
      <c r="C818" s="577"/>
      <c r="D818" s="577"/>
      <c r="E818" s="577"/>
      <c r="F818" s="577"/>
      <c r="G818" s="577"/>
      <c r="H818" s="577"/>
      <c r="I818" s="577"/>
      <c r="J818" s="577"/>
      <c r="K818" s="577"/>
      <c r="L818" s="577"/>
      <c r="M818" s="577"/>
      <c r="N818" s="577"/>
      <c r="O818" s="577"/>
      <c r="P818" s="577"/>
      <c r="Q818" s="577"/>
    </row>
    <row r="819" ht="25.15" customHeight="true" x14ac:dyDescent="0.2">
      <c r="C819" s="577"/>
      <c r="D819" s="577"/>
      <c r="E819" s="577"/>
      <c r="F819" s="577"/>
      <c r="G819" s="577"/>
      <c r="H819" s="577"/>
      <c r="I819" s="577"/>
      <c r="J819" s="577"/>
      <c r="K819" s="577"/>
      <c r="L819" s="577"/>
      <c r="M819" s="577"/>
      <c r="N819" s="577"/>
      <c r="O819" s="577"/>
      <c r="P819" s="577"/>
      <c r="Q819" s="577"/>
    </row>
    <row r="820" ht="25.15" customHeight="true" x14ac:dyDescent="0.2">
      <c r="C820" s="577"/>
      <c r="D820" s="577"/>
      <c r="E820" s="577"/>
      <c r="F820" s="577"/>
      <c r="G820" s="577"/>
      <c r="H820" s="577"/>
      <c r="I820" s="577"/>
      <c r="J820" s="577"/>
      <c r="K820" s="577"/>
      <c r="L820" s="577"/>
      <c r="M820" s="577"/>
      <c r="N820" s="577"/>
      <c r="O820" s="577"/>
      <c r="P820" s="577"/>
      <c r="Q820" s="577"/>
    </row>
    <row r="821" ht="25.15" customHeight="true" x14ac:dyDescent="0.2">
      <c r="C821" s="577"/>
      <c r="D821" s="577"/>
      <c r="E821" s="577"/>
      <c r="F821" s="577"/>
      <c r="G821" s="577"/>
      <c r="H821" s="577"/>
      <c r="I821" s="577"/>
      <c r="J821" s="577"/>
      <c r="K821" s="577"/>
      <c r="L821" s="577"/>
      <c r="M821" s="577"/>
      <c r="N821" s="577"/>
      <c r="O821" s="577"/>
      <c r="P821" s="577"/>
      <c r="Q821" s="577"/>
    </row>
    <row r="822" ht="25.15" customHeight="true" x14ac:dyDescent="0.2">
      <c r="C822" s="577"/>
      <c r="D822" s="577"/>
      <c r="E822" s="577"/>
      <c r="F822" s="577"/>
      <c r="G822" s="577"/>
      <c r="H822" s="577"/>
      <c r="I822" s="577"/>
      <c r="J822" s="577"/>
      <c r="K822" s="577"/>
      <c r="L822" s="577"/>
      <c r="M822" s="577"/>
      <c r="N822" s="577"/>
      <c r="O822" s="577"/>
      <c r="P822" s="577"/>
      <c r="Q822" s="577"/>
    </row>
    <row r="823" ht="25.15" customHeight="true" x14ac:dyDescent="0.2">
      <c r="C823" s="577"/>
      <c r="D823" s="577"/>
      <c r="E823" s="577"/>
      <c r="F823" s="577"/>
      <c r="G823" s="577"/>
      <c r="H823" s="577"/>
      <c r="I823" s="577"/>
      <c r="J823" s="577"/>
      <c r="K823" s="577"/>
      <c r="L823" s="577"/>
      <c r="M823" s="577"/>
      <c r="N823" s="577"/>
      <c r="O823" s="577"/>
      <c r="P823" s="577"/>
      <c r="Q823" s="577"/>
    </row>
    <row r="824" ht="25.15" customHeight="true" x14ac:dyDescent="0.2">
      <c r="C824" s="577"/>
      <c r="D824" s="577"/>
      <c r="E824" s="577"/>
      <c r="F824" s="577"/>
      <c r="G824" s="577"/>
      <c r="H824" s="577"/>
      <c r="I824" s="577"/>
      <c r="J824" s="577"/>
      <c r="K824" s="577"/>
      <c r="L824" s="577"/>
      <c r="M824" s="577"/>
      <c r="N824" s="577"/>
      <c r="O824" s="577"/>
      <c r="P824" s="577"/>
      <c r="Q824" s="577"/>
    </row>
    <row r="825" ht="25.15" customHeight="true" x14ac:dyDescent="0.2">
      <c r="C825" s="577"/>
      <c r="D825" s="577"/>
      <c r="E825" s="577"/>
      <c r="F825" s="577"/>
      <c r="G825" s="577"/>
      <c r="H825" s="577"/>
      <c r="I825" s="577"/>
      <c r="J825" s="577"/>
      <c r="K825" s="577"/>
      <c r="L825" s="577"/>
      <c r="M825" s="577"/>
      <c r="N825" s="577"/>
      <c r="O825" s="577"/>
      <c r="P825" s="577"/>
      <c r="Q825" s="577"/>
    </row>
    <row r="826" ht="25.15" customHeight="true" x14ac:dyDescent="0.2">
      <c r="C826" s="577"/>
      <c r="D826" s="577"/>
      <c r="E826" s="577"/>
      <c r="F826" s="577"/>
      <c r="G826" s="577"/>
      <c r="H826" s="577"/>
      <c r="I826" s="577"/>
      <c r="J826" s="577"/>
      <c r="K826" s="577"/>
      <c r="L826" s="577"/>
      <c r="M826" s="577"/>
      <c r="N826" s="577"/>
      <c r="O826" s="577"/>
      <c r="P826" s="577"/>
      <c r="Q826" s="577"/>
    </row>
    <row r="827" ht="25.15" customHeight="true" x14ac:dyDescent="0.2">
      <c r="C827" s="577"/>
      <c r="D827" s="577"/>
      <c r="E827" s="577"/>
      <c r="F827" s="577"/>
      <c r="G827" s="577"/>
      <c r="H827" s="577"/>
      <c r="I827" s="577"/>
      <c r="J827" s="577"/>
      <c r="K827" s="577"/>
      <c r="L827" s="577"/>
      <c r="M827" s="577"/>
      <c r="N827" s="577"/>
      <c r="O827" s="577"/>
      <c r="P827" s="577"/>
      <c r="Q827" s="577"/>
    </row>
    <row r="828" ht="25.15" customHeight="true" x14ac:dyDescent="0.2">
      <c r="C828" s="577"/>
      <c r="D828" s="577"/>
      <c r="E828" s="577"/>
      <c r="F828" s="577"/>
      <c r="G828" s="577"/>
      <c r="H828" s="577"/>
      <c r="I828" s="577"/>
      <c r="J828" s="577"/>
      <c r="K828" s="577"/>
      <c r="L828" s="577"/>
      <c r="M828" s="577"/>
      <c r="N828" s="577"/>
      <c r="O828" s="577"/>
      <c r="P828" s="577"/>
      <c r="Q828" s="577"/>
    </row>
    <row r="829" ht="25.15" customHeight="true" x14ac:dyDescent="0.2">
      <c r="C829" s="577"/>
      <c r="D829" s="577"/>
      <c r="E829" s="577"/>
      <c r="F829" s="577"/>
      <c r="G829" s="577"/>
      <c r="H829" s="577"/>
      <c r="I829" s="577"/>
      <c r="J829" s="577"/>
      <c r="K829" s="577"/>
      <c r="L829" s="577"/>
      <c r="M829" s="577"/>
      <c r="N829" s="577"/>
      <c r="O829" s="577"/>
      <c r="P829" s="577"/>
      <c r="Q829" s="577"/>
    </row>
    <row r="830" ht="25.15" customHeight="true" x14ac:dyDescent="0.2">
      <c r="C830" s="577"/>
      <c r="D830" s="577"/>
      <c r="E830" s="577"/>
      <c r="F830" s="577"/>
      <c r="G830" s="577"/>
      <c r="H830" s="577"/>
      <c r="I830" s="577"/>
      <c r="J830" s="577"/>
      <c r="K830" s="577"/>
      <c r="L830" s="577"/>
      <c r="M830" s="577"/>
      <c r="N830" s="577"/>
      <c r="O830" s="577"/>
      <c r="P830" s="577"/>
      <c r="Q830" s="577"/>
    </row>
    <row r="831" ht="25.15" customHeight="true" x14ac:dyDescent="0.2">
      <c r="C831" s="577"/>
      <c r="D831" s="577"/>
      <c r="E831" s="577"/>
      <c r="F831" s="577"/>
      <c r="G831" s="577"/>
      <c r="H831" s="577"/>
      <c r="I831" s="577"/>
      <c r="J831" s="577"/>
      <c r="K831" s="577"/>
      <c r="L831" s="577"/>
      <c r="M831" s="577"/>
      <c r="N831" s="577"/>
      <c r="O831" s="577"/>
      <c r="P831" s="577"/>
      <c r="Q831" s="577"/>
    </row>
    <row r="832" ht="25.15" customHeight="true" x14ac:dyDescent="0.2">
      <c r="C832" s="577"/>
      <c r="D832" s="577"/>
      <c r="E832" s="577"/>
      <c r="F832" s="577"/>
      <c r="G832" s="577"/>
      <c r="H832" s="577"/>
      <c r="I832" s="577"/>
      <c r="J832" s="577"/>
      <c r="K832" s="577"/>
      <c r="L832" s="577"/>
      <c r="M832" s="577"/>
      <c r="N832" s="577"/>
      <c r="O832" s="577"/>
      <c r="P832" s="577"/>
      <c r="Q832" s="577"/>
    </row>
    <row r="833" ht="25.15" customHeight="true" x14ac:dyDescent="0.2">
      <c r="C833" s="577"/>
      <c r="D833" s="577"/>
      <c r="E833" s="577"/>
      <c r="F833" s="577"/>
      <c r="G833" s="577"/>
      <c r="H833" s="577"/>
      <c r="I833" s="577"/>
      <c r="J833" s="577"/>
      <c r="K833" s="577"/>
      <c r="L833" s="577"/>
      <c r="M833" s="577"/>
      <c r="N833" s="577"/>
      <c r="O833" s="577"/>
      <c r="P833" s="577"/>
      <c r="Q833" s="577"/>
    </row>
    <row r="834" ht="25.15" customHeight="true" x14ac:dyDescent="0.2">
      <c r="C834" s="577"/>
      <c r="D834" s="577"/>
      <c r="E834" s="577"/>
      <c r="F834" s="577"/>
      <c r="G834" s="577"/>
      <c r="H834" s="577"/>
      <c r="I834" s="577"/>
      <c r="J834" s="577"/>
      <c r="K834" s="577"/>
      <c r="L834" s="577"/>
      <c r="M834" s="577"/>
      <c r="N834" s="577"/>
      <c r="O834" s="577"/>
      <c r="P834" s="577"/>
      <c r="Q834" s="577"/>
    </row>
    <row r="835" ht="25.15" customHeight="true" x14ac:dyDescent="0.2">
      <c r="C835" s="577"/>
      <c r="D835" s="577"/>
      <c r="E835" s="577"/>
      <c r="F835" s="577"/>
      <c r="G835" s="577"/>
      <c r="H835" s="577"/>
      <c r="I835" s="577"/>
      <c r="J835" s="577"/>
      <c r="K835" s="577"/>
      <c r="L835" s="577"/>
      <c r="M835" s="577"/>
      <c r="N835" s="577"/>
      <c r="O835" s="577"/>
      <c r="P835" s="577"/>
      <c r="Q835" s="577"/>
    </row>
    <row r="836" ht="25.15" customHeight="true" x14ac:dyDescent="0.2">
      <c r="C836" s="577"/>
      <c r="D836" s="577"/>
      <c r="E836" s="577"/>
      <c r="F836" s="577"/>
      <c r="G836" s="577"/>
      <c r="H836" s="577"/>
      <c r="I836" s="577"/>
      <c r="J836" s="577"/>
      <c r="K836" s="577"/>
      <c r="L836" s="577"/>
      <c r="M836" s="577"/>
      <c r="N836" s="577"/>
      <c r="O836" s="577"/>
      <c r="P836" s="577"/>
      <c r="Q836" s="577"/>
    </row>
    <row r="837" ht="25.15" customHeight="true" x14ac:dyDescent="0.2">
      <c r="C837" s="577"/>
      <c r="D837" s="577"/>
      <c r="E837" s="577"/>
      <c r="F837" s="577"/>
      <c r="G837" s="577"/>
      <c r="H837" s="577"/>
      <c r="I837" s="577"/>
      <c r="J837" s="577"/>
      <c r="K837" s="577"/>
      <c r="L837" s="577"/>
      <c r="M837" s="577"/>
      <c r="N837" s="577"/>
      <c r="O837" s="577"/>
      <c r="P837" s="577"/>
      <c r="Q837" s="577"/>
    </row>
    <row r="838" ht="25.15" customHeight="true" x14ac:dyDescent="0.2">
      <c r="C838" s="577"/>
      <c r="D838" s="577"/>
      <c r="E838" s="577"/>
      <c r="F838" s="577"/>
      <c r="G838" s="577"/>
      <c r="H838" s="577"/>
      <c r="I838" s="577"/>
      <c r="J838" s="577"/>
      <c r="K838" s="577"/>
      <c r="L838" s="577"/>
      <c r="M838" s="577"/>
      <c r="N838" s="577"/>
      <c r="O838" s="577"/>
      <c r="P838" s="577"/>
      <c r="Q838" s="577"/>
    </row>
    <row r="839" ht="25.15" customHeight="true" x14ac:dyDescent="0.2">
      <c r="C839" s="577"/>
      <c r="D839" s="577"/>
      <c r="E839" s="577"/>
      <c r="F839" s="577"/>
      <c r="G839" s="577"/>
      <c r="H839" s="577"/>
      <c r="I839" s="577"/>
      <c r="J839" s="577"/>
      <c r="K839" s="577"/>
      <c r="L839" s="577"/>
      <c r="M839" s="577"/>
      <c r="N839" s="577"/>
      <c r="O839" s="577"/>
      <c r="P839" s="577"/>
      <c r="Q839" s="577"/>
    </row>
    <row r="840" ht="25.15" customHeight="true" x14ac:dyDescent="0.2">
      <c r="C840" s="577"/>
      <c r="D840" s="577"/>
      <c r="E840" s="577"/>
      <c r="F840" s="577"/>
      <c r="G840" s="577"/>
      <c r="H840" s="577"/>
      <c r="I840" s="577"/>
      <c r="J840" s="577"/>
      <c r="K840" s="577"/>
      <c r="L840" s="577"/>
      <c r="M840" s="577"/>
      <c r="N840" s="577"/>
      <c r="O840" s="577"/>
      <c r="P840" s="577"/>
      <c r="Q840" s="577"/>
    </row>
    <row r="841" ht="25.15" customHeight="true" x14ac:dyDescent="0.2">
      <c r="C841" s="577"/>
      <c r="D841" s="577"/>
      <c r="E841" s="577"/>
      <c r="F841" s="577"/>
      <c r="G841" s="577"/>
      <c r="H841" s="577"/>
      <c r="I841" s="577"/>
      <c r="J841" s="577"/>
      <c r="K841" s="577"/>
      <c r="L841" s="577"/>
      <c r="M841" s="577"/>
      <c r="N841" s="577"/>
      <c r="O841" s="577"/>
      <c r="P841" s="577"/>
      <c r="Q841" s="577"/>
    </row>
    <row r="842" ht="25.15" customHeight="true" x14ac:dyDescent="0.2">
      <c r="C842" s="577"/>
      <c r="D842" s="577"/>
      <c r="E842" s="577"/>
      <c r="F842" s="577"/>
      <c r="G842" s="577"/>
      <c r="H842" s="577"/>
      <c r="I842" s="577"/>
      <c r="J842" s="577"/>
      <c r="K842" s="577"/>
      <c r="L842" s="577"/>
      <c r="M842" s="577"/>
      <c r="N842" s="577"/>
      <c r="O842" s="577"/>
      <c r="P842" s="577"/>
      <c r="Q842" s="577"/>
    </row>
    <row r="843" ht="25.15" customHeight="true" x14ac:dyDescent="0.2">
      <c r="C843" s="577"/>
      <c r="D843" s="577"/>
      <c r="E843" s="577"/>
      <c r="F843" s="577"/>
      <c r="G843" s="577"/>
      <c r="H843" s="577"/>
      <c r="I843" s="577"/>
      <c r="J843" s="577"/>
      <c r="K843" s="577"/>
      <c r="L843" s="577"/>
      <c r="M843" s="577"/>
      <c r="N843" s="577"/>
      <c r="O843" s="577"/>
      <c r="P843" s="577"/>
      <c r="Q843" s="577"/>
    </row>
    <row r="844" ht="25.15" customHeight="true" x14ac:dyDescent="0.2">
      <c r="C844" s="577"/>
      <c r="D844" s="577"/>
      <c r="E844" s="577"/>
      <c r="F844" s="577"/>
      <c r="G844" s="577"/>
      <c r="H844" s="577"/>
      <c r="I844" s="577"/>
      <c r="J844" s="577"/>
      <c r="K844" s="577"/>
      <c r="L844" s="577"/>
      <c r="M844" s="577"/>
      <c r="N844" s="577"/>
      <c r="O844" s="577"/>
      <c r="P844" s="577"/>
      <c r="Q844" s="577"/>
    </row>
    <row r="845" ht="25.15" customHeight="true" x14ac:dyDescent="0.2">
      <c r="C845" s="577"/>
      <c r="D845" s="577"/>
      <c r="E845" s="577"/>
      <c r="F845" s="577"/>
      <c r="G845" s="577"/>
      <c r="H845" s="577"/>
      <c r="I845" s="577"/>
      <c r="J845" s="577"/>
      <c r="K845" s="577"/>
      <c r="L845" s="577"/>
      <c r="M845" s="577"/>
      <c r="N845" s="577"/>
      <c r="O845" s="577"/>
      <c r="P845" s="577"/>
      <c r="Q845" s="577"/>
    </row>
    <row r="846" ht="25.15" customHeight="true" x14ac:dyDescent="0.2">
      <c r="C846" s="577"/>
      <c r="D846" s="577"/>
      <c r="E846" s="577"/>
      <c r="F846" s="577"/>
      <c r="G846" s="577"/>
      <c r="H846" s="577"/>
      <c r="I846" s="577"/>
      <c r="J846" s="577"/>
      <c r="K846" s="577"/>
      <c r="L846" s="577"/>
      <c r="M846" s="577"/>
      <c r="N846" s="577"/>
      <c r="O846" s="577"/>
      <c r="P846" s="577"/>
      <c r="Q846" s="577"/>
    </row>
    <row r="847" ht="25.15" customHeight="true" x14ac:dyDescent="0.2">
      <c r="C847" s="577"/>
      <c r="D847" s="577"/>
      <c r="E847" s="577"/>
      <c r="F847" s="577"/>
      <c r="G847" s="577"/>
      <c r="H847" s="577"/>
      <c r="I847" s="577"/>
      <c r="J847" s="577"/>
      <c r="K847" s="577"/>
      <c r="L847" s="577"/>
      <c r="M847" s="577"/>
      <c r="N847" s="577"/>
      <c r="O847" s="577"/>
      <c r="P847" s="577"/>
      <c r="Q847" s="577"/>
    </row>
    <row r="848" ht="25.15" customHeight="true" x14ac:dyDescent="0.2">
      <c r="C848" s="577"/>
      <c r="D848" s="577"/>
      <c r="E848" s="577"/>
      <c r="F848" s="577"/>
      <c r="G848" s="577"/>
      <c r="H848" s="577"/>
      <c r="I848" s="577"/>
      <c r="J848" s="577"/>
      <c r="K848" s="577"/>
      <c r="L848" s="577"/>
      <c r="M848" s="577"/>
      <c r="N848" s="577"/>
      <c r="O848" s="577"/>
      <c r="P848" s="577"/>
      <c r="Q848" s="577"/>
    </row>
    <row r="849" ht="25.15" customHeight="true" x14ac:dyDescent="0.2">
      <c r="C849" s="577"/>
      <c r="D849" s="577"/>
      <c r="E849" s="577"/>
      <c r="F849" s="577"/>
      <c r="G849" s="577"/>
      <c r="H849" s="577"/>
      <c r="I849" s="577"/>
      <c r="J849" s="577"/>
      <c r="K849" s="577"/>
      <c r="L849" s="577"/>
      <c r="M849" s="577"/>
      <c r="N849" s="577"/>
      <c r="O849" s="577"/>
      <c r="P849" s="577"/>
      <c r="Q849" s="577"/>
    </row>
    <row r="850" ht="25.15" customHeight="true" x14ac:dyDescent="0.2">
      <c r="C850" s="577"/>
      <c r="D850" s="577"/>
      <c r="E850" s="577"/>
      <c r="F850" s="577"/>
      <c r="G850" s="577"/>
      <c r="H850" s="577"/>
      <c r="I850" s="577"/>
      <c r="J850" s="577"/>
      <c r="K850" s="577"/>
      <c r="L850" s="577"/>
      <c r="M850" s="577"/>
      <c r="N850" s="577"/>
      <c r="O850" s="577"/>
      <c r="P850" s="577"/>
      <c r="Q850" s="577"/>
    </row>
    <row r="851" ht="25.15" customHeight="true" x14ac:dyDescent="0.2">
      <c r="C851" s="577"/>
      <c r="D851" s="577"/>
      <c r="E851" s="577"/>
      <c r="F851" s="577"/>
      <c r="G851" s="577"/>
      <c r="H851" s="577"/>
      <c r="I851" s="577"/>
      <c r="J851" s="577"/>
      <c r="K851" s="577"/>
      <c r="L851" s="577"/>
      <c r="M851" s="577"/>
      <c r="N851" s="577"/>
      <c r="O851" s="577"/>
      <c r="P851" s="577"/>
      <c r="Q851" s="577"/>
    </row>
    <row r="852" ht="25.15" customHeight="true" x14ac:dyDescent="0.2">
      <c r="C852" s="577"/>
      <c r="D852" s="577"/>
      <c r="E852" s="577"/>
      <c r="F852" s="577"/>
      <c r="G852" s="577"/>
      <c r="H852" s="577"/>
      <c r="I852" s="577"/>
      <c r="J852" s="577"/>
      <c r="K852" s="577"/>
      <c r="L852" s="577"/>
      <c r="M852" s="577"/>
      <c r="N852" s="577"/>
      <c r="O852" s="577"/>
      <c r="P852" s="577"/>
      <c r="Q852" s="577"/>
    </row>
    <row r="853" ht="25.15" customHeight="true" x14ac:dyDescent="0.2">
      <c r="C853" s="577"/>
      <c r="D853" s="577"/>
      <c r="E853" s="577"/>
      <c r="F853" s="577"/>
      <c r="G853" s="577"/>
      <c r="H853" s="577"/>
      <c r="I853" s="577"/>
      <c r="J853" s="577"/>
      <c r="K853" s="577"/>
      <c r="L853" s="577"/>
      <c r="M853" s="577"/>
      <c r="N853" s="577"/>
      <c r="O853" s="577"/>
      <c r="P853" s="577"/>
      <c r="Q853" s="577"/>
    </row>
    <row r="854" ht="25.15" customHeight="true" x14ac:dyDescent="0.2">
      <c r="C854" s="577"/>
      <c r="D854" s="577"/>
      <c r="E854" s="577"/>
      <c r="F854" s="577"/>
      <c r="G854" s="577"/>
      <c r="H854" s="577"/>
      <c r="I854" s="577"/>
      <c r="J854" s="577"/>
      <c r="K854" s="577"/>
      <c r="L854" s="577"/>
      <c r="M854" s="577"/>
      <c r="N854" s="577"/>
      <c r="O854" s="577"/>
      <c r="P854" s="577"/>
      <c r="Q854" s="577"/>
    </row>
    <row r="855" ht="25.15" customHeight="true" x14ac:dyDescent="0.2">
      <c r="C855" s="577"/>
      <c r="D855" s="577"/>
      <c r="E855" s="577"/>
      <c r="F855" s="577"/>
      <c r="G855" s="577"/>
      <c r="H855" s="577"/>
      <c r="I855" s="577"/>
      <c r="J855" s="577"/>
      <c r="K855" s="577"/>
      <c r="L855" s="577"/>
      <c r="M855" s="577"/>
      <c r="N855" s="577"/>
      <c r="O855" s="577"/>
      <c r="P855" s="577"/>
      <c r="Q855" s="577"/>
    </row>
    <row r="856" ht="25.15" customHeight="true" x14ac:dyDescent="0.2">
      <c r="C856" s="577"/>
      <c r="D856" s="577"/>
      <c r="E856" s="577"/>
      <c r="F856" s="577"/>
      <c r="G856" s="577"/>
      <c r="H856" s="577"/>
      <c r="I856" s="577"/>
      <c r="J856" s="577"/>
      <c r="K856" s="577"/>
      <c r="L856" s="577"/>
      <c r="M856" s="577"/>
      <c r="N856" s="577"/>
      <c r="O856" s="577"/>
      <c r="P856" s="577"/>
      <c r="Q856" s="577"/>
    </row>
    <row r="857" ht="25.15" customHeight="true" x14ac:dyDescent="0.2">
      <c r="C857" s="577"/>
      <c r="D857" s="577"/>
      <c r="E857" s="577"/>
      <c r="F857" s="577"/>
      <c r="G857" s="577"/>
      <c r="H857" s="577"/>
      <c r="I857" s="577"/>
      <c r="J857" s="577"/>
      <c r="K857" s="577"/>
      <c r="L857" s="577"/>
      <c r="M857" s="577"/>
      <c r="N857" s="577"/>
      <c r="O857" s="577"/>
      <c r="P857" s="577"/>
      <c r="Q857" s="577"/>
    </row>
    <row r="858" ht="25.15" customHeight="true" x14ac:dyDescent="0.2">
      <c r="C858" s="577"/>
      <c r="D858" s="577"/>
      <c r="E858" s="577"/>
      <c r="F858" s="577"/>
      <c r="G858" s="577"/>
      <c r="H858" s="577"/>
      <c r="I858" s="577"/>
      <c r="J858" s="577"/>
      <c r="K858" s="577"/>
      <c r="L858" s="577"/>
      <c r="M858" s="577"/>
      <c r="N858" s="577"/>
      <c r="O858" s="577"/>
      <c r="P858" s="577"/>
      <c r="Q858" s="577"/>
    </row>
    <row r="859" ht="25.15" customHeight="true" x14ac:dyDescent="0.2">
      <c r="C859" s="577"/>
      <c r="D859" s="577"/>
      <c r="E859" s="577"/>
      <c r="F859" s="577"/>
      <c r="G859" s="577"/>
      <c r="H859" s="577"/>
      <c r="I859" s="577"/>
      <c r="J859" s="577"/>
      <c r="K859" s="577"/>
      <c r="L859" s="577"/>
      <c r="M859" s="577"/>
      <c r="N859" s="577"/>
      <c r="O859" s="577"/>
      <c r="P859" s="577"/>
      <c r="Q859" s="577"/>
    </row>
    <row r="860" ht="25.15" customHeight="true" x14ac:dyDescent="0.2">
      <c r="C860" s="577"/>
      <c r="D860" s="577"/>
      <c r="E860" s="577"/>
      <c r="F860" s="577"/>
      <c r="G860" s="577"/>
      <c r="H860" s="577"/>
      <c r="I860" s="577"/>
      <c r="J860" s="577"/>
      <c r="K860" s="577"/>
      <c r="L860" s="577"/>
      <c r="M860" s="577"/>
      <c r="N860" s="577"/>
      <c r="O860" s="577"/>
      <c r="P860" s="577"/>
      <c r="Q860" s="577"/>
    </row>
    <row r="861" ht="25.15" customHeight="true" x14ac:dyDescent="0.2">
      <c r="C861" s="577"/>
      <c r="D861" s="577"/>
      <c r="E861" s="577"/>
      <c r="F861" s="577"/>
      <c r="G861" s="577"/>
      <c r="H861" s="577"/>
      <c r="I861" s="577"/>
      <c r="J861" s="577"/>
      <c r="K861" s="577"/>
      <c r="L861" s="577"/>
      <c r="M861" s="577"/>
      <c r="N861" s="577"/>
      <c r="O861" s="577"/>
      <c r="P861" s="577"/>
      <c r="Q861" s="577"/>
    </row>
    <row r="862" ht="25.15" customHeight="true" x14ac:dyDescent="0.2">
      <c r="C862" s="577"/>
      <c r="D862" s="577"/>
      <c r="E862" s="577"/>
      <c r="F862" s="577"/>
      <c r="G862" s="577"/>
      <c r="H862" s="577"/>
      <c r="I862" s="577"/>
      <c r="J862" s="577"/>
      <c r="K862" s="577"/>
      <c r="L862" s="577"/>
      <c r="M862" s="577"/>
      <c r="N862" s="577"/>
      <c r="O862" s="577"/>
      <c r="P862" s="577"/>
      <c r="Q862" s="577"/>
    </row>
    <row r="863" ht="25.15" customHeight="true" x14ac:dyDescent="0.2">
      <c r="C863" s="577"/>
      <c r="D863" s="577"/>
      <c r="E863" s="577"/>
      <c r="F863" s="577"/>
      <c r="G863" s="577"/>
      <c r="H863" s="577"/>
      <c r="I863" s="577"/>
      <c r="J863" s="577"/>
      <c r="K863" s="577"/>
      <c r="L863" s="577"/>
      <c r="M863" s="577"/>
      <c r="N863" s="577"/>
      <c r="O863" s="577"/>
      <c r="P863" s="577"/>
      <c r="Q863" s="577"/>
    </row>
    <row r="864" ht="25.15" customHeight="true" x14ac:dyDescent="0.2">
      <c r="C864" s="577"/>
      <c r="D864" s="577"/>
      <c r="E864" s="577"/>
      <c r="F864" s="577"/>
      <c r="G864" s="577"/>
      <c r="H864" s="577"/>
      <c r="I864" s="577"/>
      <c r="J864" s="577"/>
      <c r="K864" s="577"/>
      <c r="L864" s="577"/>
      <c r="M864" s="577"/>
      <c r="N864" s="577"/>
      <c r="O864" s="577"/>
      <c r="P864" s="577"/>
      <c r="Q864" s="577"/>
    </row>
    <row r="865" ht="25.15" customHeight="true" x14ac:dyDescent="0.2">
      <c r="C865" s="577"/>
      <c r="D865" s="577"/>
      <c r="E865" s="577"/>
      <c r="F865" s="577"/>
      <c r="G865" s="577"/>
      <c r="H865" s="577"/>
      <c r="I865" s="577"/>
      <c r="J865" s="577"/>
      <c r="K865" s="577"/>
      <c r="L865" s="577"/>
      <c r="M865" s="577"/>
      <c r="N865" s="577"/>
      <c r="O865" s="577"/>
      <c r="P865" s="577"/>
      <c r="Q865" s="577"/>
    </row>
    <row r="866" ht="25.15" customHeight="true" x14ac:dyDescent="0.2">
      <c r="C866" s="577"/>
      <c r="D866" s="577"/>
      <c r="E866" s="577"/>
      <c r="F866" s="577"/>
      <c r="G866" s="577"/>
      <c r="H866" s="577"/>
      <c r="I866" s="577"/>
      <c r="J866" s="577"/>
      <c r="K866" s="577"/>
      <c r="L866" s="577"/>
      <c r="M866" s="577"/>
      <c r="N866" s="577"/>
      <c r="O866" s="577"/>
      <c r="P866" s="577"/>
      <c r="Q866" s="577"/>
    </row>
    <row r="867" ht="25.15" customHeight="true" x14ac:dyDescent="0.2">
      <c r="C867" s="577"/>
      <c r="D867" s="577"/>
      <c r="E867" s="577"/>
      <c r="F867" s="577"/>
      <c r="G867" s="577"/>
      <c r="H867" s="577"/>
      <c r="I867" s="577"/>
      <c r="J867" s="577"/>
      <c r="K867" s="577"/>
      <c r="L867" s="577"/>
      <c r="M867" s="577"/>
      <c r="N867" s="577"/>
      <c r="O867" s="577"/>
      <c r="P867" s="577"/>
      <c r="Q867" s="577"/>
    </row>
    <row r="868" ht="25.15" customHeight="true" x14ac:dyDescent="0.2">
      <c r="C868" s="577"/>
      <c r="D868" s="577"/>
      <c r="E868" s="577"/>
      <c r="F868" s="577"/>
      <c r="G868" s="577"/>
      <c r="H868" s="577"/>
      <c r="I868" s="577"/>
      <c r="J868" s="577"/>
      <c r="K868" s="577"/>
      <c r="L868" s="577"/>
      <c r="M868" s="577"/>
      <c r="N868" s="577"/>
      <c r="O868" s="577"/>
      <c r="P868" s="577"/>
      <c r="Q868" s="577"/>
    </row>
    <row r="869" ht="25.15" customHeight="true" x14ac:dyDescent="0.2">
      <c r="C869" s="577"/>
      <c r="D869" s="577"/>
      <c r="E869" s="577"/>
      <c r="F869" s="577"/>
      <c r="G869" s="577"/>
      <c r="H869" s="577"/>
      <c r="I869" s="577"/>
      <c r="J869" s="577"/>
      <c r="K869" s="577"/>
      <c r="L869" s="577"/>
      <c r="M869" s="577"/>
      <c r="N869" s="577"/>
      <c r="O869" s="577"/>
      <c r="P869" s="577"/>
      <c r="Q869" s="577"/>
    </row>
    <row r="870" ht="25.15" customHeight="true" x14ac:dyDescent="0.2">
      <c r="C870" s="577"/>
      <c r="D870" s="577"/>
      <c r="E870" s="577"/>
      <c r="F870" s="577"/>
      <c r="G870" s="577"/>
      <c r="H870" s="577"/>
      <c r="I870" s="577"/>
      <c r="J870" s="577"/>
      <c r="K870" s="577"/>
      <c r="L870" s="577"/>
      <c r="M870" s="577"/>
      <c r="N870" s="577"/>
      <c r="O870" s="577"/>
      <c r="P870" s="577"/>
      <c r="Q870" s="577"/>
    </row>
    <row r="871" ht="25.15" customHeight="true" x14ac:dyDescent="0.2">
      <c r="C871" s="577"/>
      <c r="D871" s="577"/>
      <c r="E871" s="577"/>
      <c r="F871" s="577"/>
      <c r="G871" s="577"/>
      <c r="H871" s="577"/>
      <c r="I871" s="577"/>
      <c r="J871" s="577"/>
      <c r="K871" s="577"/>
      <c r="L871" s="577"/>
      <c r="M871" s="577"/>
      <c r="N871" s="577"/>
      <c r="O871" s="577"/>
      <c r="P871" s="577"/>
      <c r="Q871" s="577"/>
    </row>
    <row r="872" ht="25.15" customHeight="true" x14ac:dyDescent="0.2">
      <c r="C872" s="577"/>
      <c r="D872" s="577"/>
      <c r="E872" s="577"/>
      <c r="F872" s="577"/>
      <c r="G872" s="577"/>
      <c r="H872" s="577"/>
      <c r="I872" s="577"/>
      <c r="J872" s="577"/>
      <c r="K872" s="577"/>
      <c r="L872" s="577"/>
      <c r="M872" s="577"/>
      <c r="N872" s="577"/>
      <c r="O872" s="577"/>
      <c r="P872" s="577"/>
      <c r="Q872" s="577"/>
    </row>
    <row r="873" ht="25.15" customHeight="true" x14ac:dyDescent="0.2">
      <c r="C873" s="577"/>
      <c r="D873" s="577"/>
      <c r="E873" s="577"/>
      <c r="F873" s="577"/>
      <c r="G873" s="577"/>
      <c r="H873" s="577"/>
      <c r="I873" s="577"/>
      <c r="J873" s="577"/>
      <c r="K873" s="577"/>
      <c r="L873" s="577"/>
      <c r="M873" s="577"/>
      <c r="N873" s="577"/>
      <c r="O873" s="577"/>
      <c r="P873" s="577"/>
      <c r="Q873" s="577"/>
    </row>
    <row r="874" ht="25.15" customHeight="true" x14ac:dyDescent="0.2">
      <c r="C874" s="577"/>
      <c r="D874" s="577"/>
      <c r="E874" s="577"/>
      <c r="F874" s="577"/>
      <c r="G874" s="577"/>
      <c r="H874" s="577"/>
      <c r="I874" s="577"/>
      <c r="J874" s="577"/>
      <c r="K874" s="577"/>
      <c r="L874" s="577"/>
      <c r="M874" s="577"/>
      <c r="N874" s="577"/>
      <c r="O874" s="577"/>
      <c r="P874" s="577"/>
      <c r="Q874" s="577"/>
    </row>
    <row r="875" ht="25.15" customHeight="true" x14ac:dyDescent="0.2">
      <c r="C875" s="577"/>
      <c r="D875" s="577"/>
      <c r="E875" s="577"/>
      <c r="F875" s="577"/>
      <c r="G875" s="577"/>
      <c r="H875" s="577"/>
      <c r="I875" s="577"/>
      <c r="J875" s="577"/>
      <c r="K875" s="577"/>
      <c r="L875" s="577"/>
      <c r="M875" s="577"/>
      <c r="N875" s="577"/>
      <c r="O875" s="577"/>
      <c r="P875" s="577"/>
      <c r="Q875" s="577"/>
    </row>
    <row r="876" ht="25.15" customHeight="true" x14ac:dyDescent="0.2">
      <c r="C876" s="577"/>
      <c r="D876" s="577"/>
      <c r="E876" s="577"/>
      <c r="F876" s="577"/>
      <c r="G876" s="577"/>
      <c r="H876" s="577"/>
      <c r="I876" s="577"/>
      <c r="J876" s="577"/>
      <c r="K876" s="577"/>
      <c r="L876" s="577"/>
      <c r="M876" s="577"/>
      <c r="N876" s="577"/>
      <c r="O876" s="577"/>
      <c r="P876" s="577"/>
      <c r="Q876" s="577"/>
    </row>
    <row r="877" ht="25.15" customHeight="true" x14ac:dyDescent="0.2">
      <c r="C877" s="577"/>
      <c r="D877" s="577"/>
      <c r="E877" s="577"/>
      <c r="F877" s="577"/>
      <c r="G877" s="577"/>
      <c r="H877" s="577"/>
      <c r="I877" s="577"/>
      <c r="J877" s="577"/>
      <c r="K877" s="577"/>
      <c r="L877" s="577"/>
      <c r="M877" s="577"/>
      <c r="N877" s="577"/>
      <c r="O877" s="577"/>
      <c r="P877" s="577"/>
      <c r="Q877" s="577"/>
    </row>
    <row r="878" ht="25.15" customHeight="true" x14ac:dyDescent="0.2">
      <c r="C878" s="577"/>
      <c r="D878" s="577"/>
      <c r="E878" s="577"/>
      <c r="F878" s="577"/>
      <c r="G878" s="577"/>
      <c r="H878" s="577"/>
      <c r="I878" s="577"/>
      <c r="J878" s="577"/>
      <c r="K878" s="577"/>
      <c r="L878" s="577"/>
      <c r="M878" s="577"/>
      <c r="N878" s="577"/>
      <c r="O878" s="577"/>
      <c r="P878" s="577"/>
      <c r="Q878" s="577"/>
    </row>
    <row r="879" ht="25.15" customHeight="true" x14ac:dyDescent="0.2">
      <c r="C879" s="577"/>
      <c r="D879" s="577"/>
      <c r="E879" s="577"/>
      <c r="F879" s="577"/>
      <c r="G879" s="577"/>
      <c r="H879" s="577"/>
      <c r="I879" s="577"/>
      <c r="J879" s="577"/>
      <c r="K879" s="577"/>
      <c r="L879" s="577"/>
      <c r="M879" s="577"/>
      <c r="N879" s="577"/>
      <c r="O879" s="577"/>
      <c r="P879" s="577"/>
      <c r="Q879" s="577"/>
    </row>
    <row r="880" ht="25.15" customHeight="true" x14ac:dyDescent="0.2">
      <c r="C880" s="577"/>
      <c r="D880" s="577"/>
      <c r="E880" s="577"/>
      <c r="F880" s="577"/>
      <c r="G880" s="577"/>
      <c r="H880" s="577"/>
      <c r="I880" s="577"/>
      <c r="J880" s="577"/>
      <c r="K880" s="577"/>
      <c r="L880" s="577"/>
      <c r="M880" s="577"/>
      <c r="N880" s="577"/>
      <c r="O880" s="577"/>
      <c r="P880" s="577"/>
      <c r="Q880" s="577"/>
    </row>
    <row r="881" ht="25.15" customHeight="true" x14ac:dyDescent="0.2">
      <c r="C881" s="577"/>
      <c r="D881" s="577"/>
      <c r="E881" s="577"/>
      <c r="F881" s="577"/>
      <c r="G881" s="577"/>
      <c r="H881" s="577"/>
      <c r="I881" s="577"/>
      <c r="J881" s="577"/>
      <c r="K881" s="577"/>
      <c r="L881" s="577"/>
      <c r="M881" s="577"/>
      <c r="N881" s="577"/>
      <c r="O881" s="577"/>
      <c r="P881" s="577"/>
      <c r="Q881" s="577"/>
    </row>
    <row r="882" ht="25.15" customHeight="true" x14ac:dyDescent="0.2">
      <c r="C882" s="577"/>
      <c r="D882" s="577"/>
      <c r="E882" s="577"/>
      <c r="F882" s="577"/>
      <c r="G882" s="577"/>
      <c r="H882" s="577"/>
      <c r="I882" s="577"/>
      <c r="J882" s="577"/>
      <c r="K882" s="577"/>
      <c r="L882" s="577"/>
      <c r="M882" s="577"/>
      <c r="N882" s="577"/>
      <c r="O882" s="577"/>
      <c r="P882" s="577"/>
      <c r="Q882" s="577"/>
    </row>
    <row r="883" ht="25.15" customHeight="true" x14ac:dyDescent="0.2">
      <c r="C883" s="577"/>
      <c r="D883" s="577"/>
      <c r="E883" s="577"/>
      <c r="F883" s="577"/>
      <c r="G883" s="577"/>
      <c r="H883" s="577"/>
      <c r="I883" s="577"/>
      <c r="J883" s="577"/>
      <c r="K883" s="577"/>
      <c r="L883" s="577"/>
      <c r="M883" s="577"/>
      <c r="N883" s="577"/>
      <c r="O883" s="577"/>
      <c r="P883" s="577"/>
      <c r="Q883" s="577"/>
    </row>
    <row r="884" ht="25.15" customHeight="true" x14ac:dyDescent="0.2">
      <c r="C884" s="577"/>
      <c r="D884" s="577"/>
      <c r="E884" s="577"/>
      <c r="F884" s="577"/>
      <c r="G884" s="577"/>
      <c r="H884" s="577"/>
      <c r="I884" s="577"/>
      <c r="J884" s="577"/>
      <c r="K884" s="577"/>
      <c r="L884" s="577"/>
      <c r="M884" s="577"/>
      <c r="N884" s="577"/>
      <c r="O884" s="577"/>
      <c r="P884" s="577"/>
      <c r="Q884" s="577"/>
    </row>
    <row r="885" ht="25.15" customHeight="true" x14ac:dyDescent="0.2">
      <c r="C885" s="577"/>
      <c r="D885" s="577"/>
      <c r="E885" s="577"/>
      <c r="F885" s="577"/>
      <c r="G885" s="577"/>
      <c r="H885" s="577"/>
      <c r="I885" s="577"/>
      <c r="J885" s="577"/>
      <c r="K885" s="577"/>
      <c r="L885" s="577"/>
      <c r="M885" s="577"/>
      <c r="N885" s="577"/>
      <c r="O885" s="577"/>
      <c r="P885" s="577"/>
      <c r="Q885" s="577"/>
    </row>
    <row r="886" ht="25.15" customHeight="true" x14ac:dyDescent="0.2">
      <c r="C886" s="577"/>
      <c r="D886" s="577"/>
      <c r="E886" s="577"/>
      <c r="F886" s="577"/>
      <c r="G886" s="577"/>
      <c r="H886" s="577"/>
      <c r="I886" s="577"/>
      <c r="J886" s="577"/>
      <c r="K886" s="577"/>
      <c r="L886" s="577"/>
      <c r="M886" s="577"/>
      <c r="N886" s="577"/>
      <c r="O886" s="577"/>
      <c r="P886" s="577"/>
      <c r="Q886" s="577"/>
    </row>
    <row r="887" ht="25.15" customHeight="true" x14ac:dyDescent="0.2">
      <c r="C887" s="577"/>
      <c r="D887" s="577"/>
      <c r="E887" s="577"/>
      <c r="F887" s="577"/>
      <c r="G887" s="577"/>
      <c r="H887" s="577"/>
      <c r="I887" s="577"/>
      <c r="J887" s="577"/>
      <c r="K887" s="577"/>
      <c r="L887" s="577"/>
      <c r="M887" s="577"/>
      <c r="N887" s="577"/>
      <c r="O887" s="577"/>
      <c r="P887" s="577"/>
      <c r="Q887" s="577"/>
    </row>
    <row r="888" ht="25.15" customHeight="true" x14ac:dyDescent="0.2">
      <c r="C888" s="577"/>
      <c r="D888" s="577"/>
      <c r="E888" s="577"/>
      <c r="F888" s="577"/>
      <c r="G888" s="577"/>
      <c r="H888" s="577"/>
      <c r="I888" s="577"/>
      <c r="J888" s="577"/>
      <c r="K888" s="577"/>
      <c r="L888" s="577"/>
      <c r="M888" s="577"/>
      <c r="N888" s="577"/>
      <c r="O888" s="577"/>
      <c r="P888" s="577"/>
      <c r="Q888" s="577"/>
    </row>
    <row r="889" ht="25.15" customHeight="true" x14ac:dyDescent="0.2">
      <c r="C889" s="577"/>
      <c r="D889" s="577"/>
      <c r="E889" s="577"/>
      <c r="F889" s="577"/>
      <c r="G889" s="577"/>
      <c r="H889" s="577"/>
      <c r="I889" s="577"/>
      <c r="J889" s="577"/>
      <c r="K889" s="577"/>
      <c r="L889" s="577"/>
      <c r="M889" s="577"/>
      <c r="N889" s="577"/>
      <c r="O889" s="577"/>
      <c r="P889" s="577"/>
      <c r="Q889" s="577"/>
    </row>
    <row r="890" ht="25.15" customHeight="true" x14ac:dyDescent="0.2">
      <c r="C890" s="577"/>
      <c r="D890" s="577"/>
      <c r="E890" s="577"/>
      <c r="F890" s="577"/>
      <c r="G890" s="577"/>
      <c r="H890" s="577"/>
      <c r="I890" s="577"/>
      <c r="J890" s="577"/>
      <c r="K890" s="577"/>
      <c r="L890" s="577"/>
      <c r="M890" s="577"/>
      <c r="N890" s="577"/>
      <c r="O890" s="577"/>
      <c r="P890" s="577"/>
      <c r="Q890" s="577"/>
    </row>
    <row r="891" ht="25.15" customHeight="true" x14ac:dyDescent="0.2">
      <c r="C891" s="577"/>
      <c r="D891" s="577"/>
      <c r="E891" s="577"/>
      <c r="F891" s="577"/>
      <c r="G891" s="577"/>
      <c r="H891" s="577"/>
      <c r="I891" s="577"/>
      <c r="J891" s="577"/>
      <c r="K891" s="577"/>
      <c r="L891" s="577"/>
      <c r="M891" s="577"/>
      <c r="N891" s="577"/>
      <c r="O891" s="577"/>
      <c r="P891" s="577"/>
      <c r="Q891" s="577"/>
    </row>
    <row r="892" ht="25.15" customHeight="true" x14ac:dyDescent="0.2">
      <c r="C892" s="577"/>
      <c r="D892" s="577"/>
      <c r="E892" s="577"/>
      <c r="F892" s="577"/>
      <c r="G892" s="577"/>
      <c r="H892" s="577"/>
      <c r="I892" s="577"/>
      <c r="J892" s="577"/>
      <c r="K892" s="577"/>
      <c r="L892" s="577"/>
      <c r="M892" s="577"/>
      <c r="N892" s="577"/>
      <c r="O892" s="577"/>
      <c r="P892" s="577"/>
      <c r="Q892" s="577"/>
    </row>
    <row r="893" ht="25.15" customHeight="true" x14ac:dyDescent="0.2">
      <c r="C893" s="577"/>
      <c r="D893" s="577"/>
      <c r="E893" s="577"/>
      <c r="F893" s="577"/>
      <c r="G893" s="577"/>
      <c r="H893" s="577"/>
      <c r="I893" s="577"/>
      <c r="J893" s="577"/>
      <c r="K893" s="577"/>
      <c r="L893" s="577"/>
      <c r="M893" s="577"/>
      <c r="N893" s="577"/>
      <c r="O893" s="577"/>
      <c r="P893" s="577"/>
      <c r="Q893" s="577"/>
    </row>
    <row r="894" ht="25.15" customHeight="true" x14ac:dyDescent="0.2">
      <c r="C894" s="577"/>
      <c r="D894" s="577"/>
      <c r="E894" s="577"/>
      <c r="F894" s="577"/>
      <c r="G894" s="577"/>
      <c r="H894" s="577"/>
      <c r="I894" s="577"/>
      <c r="J894" s="577"/>
      <c r="K894" s="577"/>
      <c r="L894" s="577"/>
      <c r="M894" s="577"/>
      <c r="N894" s="577"/>
      <c r="O894" s="577"/>
      <c r="P894" s="577"/>
      <c r="Q894" s="577"/>
    </row>
    <row r="895" ht="25.15" customHeight="true" x14ac:dyDescent="0.2">
      <c r="C895" s="577"/>
      <c r="D895" s="577"/>
      <c r="E895" s="577"/>
      <c r="F895" s="577"/>
      <c r="G895" s="577"/>
      <c r="H895" s="577"/>
      <c r="I895" s="577"/>
      <c r="J895" s="577"/>
      <c r="K895" s="577"/>
      <c r="L895" s="577"/>
      <c r="M895" s="577"/>
      <c r="N895" s="577"/>
      <c r="O895" s="577"/>
      <c r="P895" s="577"/>
      <c r="Q895" s="577"/>
    </row>
    <row r="896" ht="25.15" customHeight="true" x14ac:dyDescent="0.2">
      <c r="C896" s="577"/>
      <c r="D896" s="577"/>
      <c r="E896" s="577"/>
      <c r="F896" s="577"/>
      <c r="G896" s="577"/>
      <c r="H896" s="577"/>
      <c r="I896" s="577"/>
      <c r="J896" s="577"/>
      <c r="K896" s="577"/>
      <c r="L896" s="577"/>
      <c r="M896" s="577"/>
      <c r="N896" s="577"/>
      <c r="O896" s="577"/>
      <c r="P896" s="577"/>
      <c r="Q896" s="577"/>
    </row>
    <row r="897" ht="25.15" customHeight="true" x14ac:dyDescent="0.2">
      <c r="C897" s="577"/>
      <c r="D897" s="577"/>
      <c r="E897" s="577"/>
      <c r="F897" s="577"/>
      <c r="G897" s="577"/>
      <c r="H897" s="577"/>
      <c r="I897" s="577"/>
      <c r="J897" s="577"/>
      <c r="K897" s="577"/>
      <c r="L897" s="577"/>
      <c r="M897" s="577"/>
      <c r="N897" s="577"/>
      <c r="O897" s="577"/>
      <c r="P897" s="577"/>
      <c r="Q897" s="577"/>
    </row>
    <row r="898" ht="25.15" customHeight="true" x14ac:dyDescent="0.2">
      <c r="C898" s="577"/>
      <c r="D898" s="577"/>
      <c r="E898" s="577"/>
      <c r="F898" s="577"/>
      <c r="G898" s="577"/>
      <c r="H898" s="577"/>
      <c r="I898" s="577"/>
      <c r="J898" s="577"/>
      <c r="K898" s="577"/>
      <c r="L898" s="577"/>
      <c r="M898" s="577"/>
      <c r="N898" s="577"/>
      <c r="O898" s="577"/>
      <c r="P898" s="577"/>
      <c r="Q898" s="577"/>
    </row>
    <row r="899" ht="25.15" customHeight="true" x14ac:dyDescent="0.2">
      <c r="C899" s="577"/>
      <c r="D899" s="577"/>
      <c r="E899" s="577"/>
      <c r="F899" s="577"/>
      <c r="G899" s="577"/>
      <c r="H899" s="577"/>
      <c r="I899" s="577"/>
      <c r="J899" s="577"/>
      <c r="K899" s="577"/>
      <c r="L899" s="577"/>
      <c r="M899" s="577"/>
      <c r="N899" s="577"/>
      <c r="O899" s="577"/>
      <c r="P899" s="577"/>
      <c r="Q899" s="577"/>
    </row>
    <row r="900" ht="25.15" customHeight="true" x14ac:dyDescent="0.2">
      <c r="C900" s="577"/>
      <c r="D900" s="577"/>
      <c r="E900" s="577"/>
      <c r="F900" s="577"/>
      <c r="G900" s="577"/>
      <c r="H900" s="577"/>
      <c r="I900" s="577"/>
      <c r="J900" s="577"/>
      <c r="K900" s="577"/>
      <c r="L900" s="577"/>
      <c r="M900" s="577"/>
      <c r="N900" s="577"/>
      <c r="O900" s="577"/>
      <c r="P900" s="577"/>
      <c r="Q900" s="577"/>
    </row>
    <row r="901" ht="25.15" customHeight="true" x14ac:dyDescent="0.2">
      <c r="C901" s="577"/>
      <c r="D901" s="577"/>
      <c r="E901" s="577"/>
      <c r="F901" s="577"/>
      <c r="G901" s="577"/>
      <c r="H901" s="577"/>
      <c r="I901" s="577"/>
      <c r="J901" s="577"/>
      <c r="K901" s="577"/>
      <c r="L901" s="577"/>
      <c r="M901" s="577"/>
      <c r="N901" s="577"/>
      <c r="O901" s="577"/>
      <c r="P901" s="577"/>
      <c r="Q901" s="577"/>
    </row>
    <row r="902" ht="25.15" customHeight="true" x14ac:dyDescent="0.2">
      <c r="C902" s="577"/>
      <c r="D902" s="577"/>
      <c r="E902" s="577"/>
      <c r="F902" s="577"/>
      <c r="G902" s="577"/>
      <c r="H902" s="577"/>
      <c r="I902" s="577"/>
      <c r="J902" s="577"/>
      <c r="K902" s="577"/>
      <c r="L902" s="577"/>
      <c r="M902" s="577"/>
      <c r="N902" s="577"/>
      <c r="O902" s="577"/>
      <c r="P902" s="577"/>
      <c r="Q902" s="577"/>
    </row>
    <row r="903" ht="25.15" customHeight="true" x14ac:dyDescent="0.2">
      <c r="C903" s="577"/>
      <c r="D903" s="577"/>
      <c r="E903" s="577"/>
      <c r="F903" s="577"/>
      <c r="G903" s="577"/>
      <c r="H903" s="577"/>
      <c r="I903" s="577"/>
      <c r="J903" s="577"/>
      <c r="K903" s="577"/>
      <c r="L903" s="577"/>
      <c r="M903" s="577"/>
      <c r="N903" s="577"/>
      <c r="O903" s="577"/>
      <c r="P903" s="577"/>
      <c r="Q903" s="577"/>
    </row>
    <row r="904" ht="25.15" customHeight="true" x14ac:dyDescent="0.2">
      <c r="C904" s="577"/>
      <c r="D904" s="577"/>
      <c r="E904" s="577"/>
      <c r="F904" s="577"/>
      <c r="G904" s="577"/>
      <c r="H904" s="577"/>
      <c r="I904" s="577"/>
      <c r="J904" s="577"/>
      <c r="K904" s="577"/>
      <c r="L904" s="577"/>
      <c r="M904" s="577"/>
      <c r="N904" s="577"/>
      <c r="O904" s="577"/>
      <c r="P904" s="577"/>
      <c r="Q904" s="577"/>
    </row>
    <row r="905" ht="25.15" customHeight="true" x14ac:dyDescent="0.2">
      <c r="C905" s="577"/>
      <c r="D905" s="577"/>
      <c r="E905" s="577"/>
      <c r="F905" s="577"/>
      <c r="G905" s="577"/>
      <c r="H905" s="577"/>
      <c r="I905" s="577"/>
      <c r="J905" s="577"/>
      <c r="K905" s="577"/>
      <c r="L905" s="577"/>
      <c r="M905" s="577"/>
      <c r="N905" s="577"/>
      <c r="O905" s="577"/>
      <c r="P905" s="577"/>
      <c r="Q905" s="577"/>
    </row>
    <row r="906" ht="25.15" customHeight="true" x14ac:dyDescent="0.2">
      <c r="C906" s="577"/>
      <c r="D906" s="577"/>
      <c r="E906" s="577"/>
      <c r="F906" s="577"/>
      <c r="G906" s="577"/>
      <c r="H906" s="577"/>
      <c r="I906" s="577"/>
      <c r="J906" s="577"/>
      <c r="K906" s="577"/>
      <c r="L906" s="577"/>
      <c r="M906" s="577"/>
      <c r="N906" s="577"/>
      <c r="O906" s="577"/>
      <c r="P906" s="577"/>
      <c r="Q906" s="577"/>
    </row>
    <row r="907" ht="25.15" customHeight="true" x14ac:dyDescent="0.2">
      <c r="C907" s="577"/>
      <c r="D907" s="577"/>
      <c r="E907" s="577"/>
      <c r="F907" s="577"/>
      <c r="G907" s="577"/>
      <c r="H907" s="577"/>
      <c r="I907" s="577"/>
      <c r="J907" s="577"/>
      <c r="K907" s="577"/>
      <c r="L907" s="577"/>
      <c r="M907" s="577"/>
      <c r="N907" s="577"/>
      <c r="O907" s="577"/>
      <c r="P907" s="577"/>
      <c r="Q907" s="577"/>
    </row>
    <row r="908" ht="25.15" customHeight="true" x14ac:dyDescent="0.2">
      <c r="C908" s="577"/>
      <c r="D908" s="577"/>
      <c r="E908" s="577"/>
      <c r="F908" s="577"/>
      <c r="G908" s="577"/>
      <c r="H908" s="577"/>
      <c r="I908" s="577"/>
      <c r="J908" s="577"/>
      <c r="K908" s="577"/>
      <c r="L908" s="577"/>
      <c r="M908" s="577"/>
      <c r="N908" s="577"/>
      <c r="O908" s="577"/>
      <c r="P908" s="577"/>
      <c r="Q908" s="577"/>
    </row>
    <row r="909" ht="25.15" customHeight="true" x14ac:dyDescent="0.2">
      <c r="C909" s="577"/>
      <c r="D909" s="577"/>
      <c r="E909" s="577"/>
      <c r="F909" s="577"/>
      <c r="G909" s="577"/>
      <c r="H909" s="577"/>
      <c r="I909" s="577"/>
      <c r="J909" s="577"/>
      <c r="K909" s="577"/>
      <c r="L909" s="577"/>
      <c r="M909" s="577"/>
      <c r="N909" s="577"/>
      <c r="O909" s="577"/>
      <c r="P909" s="577"/>
      <c r="Q909" s="577"/>
    </row>
    <row r="910" ht="25.15" customHeight="true" x14ac:dyDescent="0.2">
      <c r="C910" s="577"/>
      <c r="D910" s="577"/>
      <c r="E910" s="577"/>
      <c r="F910" s="577"/>
      <c r="G910" s="577"/>
      <c r="H910" s="577"/>
      <c r="I910" s="577"/>
      <c r="J910" s="577"/>
      <c r="K910" s="577"/>
      <c r="L910" s="577"/>
      <c r="M910" s="577"/>
      <c r="N910" s="577"/>
      <c r="O910" s="577"/>
      <c r="P910" s="577"/>
      <c r="Q910" s="577"/>
    </row>
    <row r="911" ht="25.15" customHeight="true" x14ac:dyDescent="0.2">
      <c r="C911" s="577"/>
      <c r="D911" s="577"/>
      <c r="E911" s="577"/>
      <c r="F911" s="577"/>
      <c r="G911" s="577"/>
      <c r="H911" s="577"/>
      <c r="I911" s="577"/>
      <c r="J911" s="577"/>
      <c r="K911" s="577"/>
      <c r="L911" s="577"/>
      <c r="M911" s="577"/>
      <c r="N911" s="577"/>
      <c r="O911" s="577"/>
      <c r="P911" s="577"/>
      <c r="Q911" s="577"/>
    </row>
    <row r="912" ht="25.15" customHeight="true" x14ac:dyDescent="0.2">
      <c r="C912" s="577"/>
      <c r="D912" s="577"/>
      <c r="E912" s="577"/>
      <c r="F912" s="577"/>
      <c r="G912" s="577"/>
      <c r="H912" s="577"/>
      <c r="I912" s="577"/>
      <c r="J912" s="577"/>
      <c r="K912" s="577"/>
      <c r="L912" s="577"/>
      <c r="M912" s="577"/>
      <c r="N912" s="577"/>
      <c r="O912" s="577"/>
      <c r="P912" s="577"/>
      <c r="Q912" s="577"/>
    </row>
    <row r="913" ht="25.15" customHeight="true" x14ac:dyDescent="0.2">
      <c r="C913" s="577"/>
      <c r="D913" s="577"/>
      <c r="E913" s="577"/>
      <c r="F913" s="577"/>
      <c r="G913" s="577"/>
      <c r="H913" s="577"/>
      <c r="I913" s="577"/>
      <c r="J913" s="577"/>
      <c r="K913" s="577"/>
      <c r="L913" s="577"/>
      <c r="M913" s="577"/>
      <c r="N913" s="577"/>
      <c r="O913" s="577"/>
      <c r="P913" s="577"/>
      <c r="Q913" s="577"/>
    </row>
    <row r="914" ht="25.15" customHeight="true" x14ac:dyDescent="0.2">
      <c r="C914" s="577"/>
      <c r="D914" s="577"/>
      <c r="E914" s="577"/>
      <c r="F914" s="577"/>
      <c r="G914" s="577"/>
      <c r="H914" s="577"/>
      <c r="I914" s="577"/>
      <c r="J914" s="577"/>
      <c r="K914" s="577"/>
      <c r="L914" s="577"/>
      <c r="M914" s="577"/>
      <c r="N914" s="577"/>
      <c r="O914" s="577"/>
      <c r="P914" s="577"/>
      <c r="Q914" s="577"/>
    </row>
    <row r="915" ht="25.15" customHeight="true" x14ac:dyDescent="0.2">
      <c r="C915" s="577"/>
      <c r="D915" s="577"/>
      <c r="E915" s="577"/>
      <c r="F915" s="577"/>
      <c r="G915" s="577"/>
      <c r="H915" s="577"/>
      <c r="I915" s="577"/>
      <c r="J915" s="577"/>
      <c r="K915" s="577"/>
      <c r="L915" s="577"/>
      <c r="M915" s="577"/>
      <c r="N915" s="577"/>
      <c r="O915" s="577"/>
      <c r="P915" s="577"/>
      <c r="Q915" s="577"/>
    </row>
    <row r="916" ht="25.15" customHeight="true" x14ac:dyDescent="0.2">
      <c r="C916" s="577"/>
      <c r="D916" s="577"/>
      <c r="E916" s="577"/>
      <c r="F916" s="577"/>
      <c r="G916" s="577"/>
      <c r="H916" s="577"/>
      <c r="I916" s="577"/>
      <c r="J916" s="577"/>
      <c r="K916" s="577"/>
      <c r="L916" s="577"/>
      <c r="M916" s="577"/>
      <c r="N916" s="577"/>
      <c r="O916" s="577"/>
      <c r="P916" s="577"/>
      <c r="Q916" s="577"/>
    </row>
    <row r="917" ht="25.15" customHeight="true" x14ac:dyDescent="0.2">
      <c r="C917" s="577"/>
      <c r="D917" s="577"/>
      <c r="E917" s="577"/>
      <c r="F917" s="577"/>
      <c r="G917" s="577"/>
      <c r="H917" s="577"/>
      <c r="I917" s="577"/>
      <c r="J917" s="577"/>
      <c r="K917" s="577"/>
      <c r="L917" s="577"/>
      <c r="M917" s="577"/>
      <c r="N917" s="577"/>
      <c r="O917" s="577"/>
      <c r="P917" s="577"/>
      <c r="Q917" s="577"/>
    </row>
    <row r="918" ht="25.15" customHeight="true" x14ac:dyDescent="0.2">
      <c r="C918" s="577"/>
      <c r="D918" s="577"/>
      <c r="E918" s="577"/>
      <c r="F918" s="577"/>
      <c r="G918" s="577"/>
      <c r="H918" s="577"/>
      <c r="I918" s="577"/>
      <c r="J918" s="577"/>
      <c r="K918" s="577"/>
      <c r="L918" s="577"/>
      <c r="M918" s="577"/>
      <c r="N918" s="577"/>
      <c r="O918" s="577"/>
      <c r="P918" s="577"/>
      <c r="Q918" s="577"/>
    </row>
    <row r="919" ht="25.15" customHeight="true" x14ac:dyDescent="0.2">
      <c r="C919" s="577"/>
      <c r="D919" s="577"/>
      <c r="E919" s="577"/>
      <c r="F919" s="577"/>
      <c r="G919" s="577"/>
      <c r="H919" s="577"/>
      <c r="I919" s="577"/>
      <c r="J919" s="577"/>
      <c r="K919" s="577"/>
      <c r="L919" s="577"/>
      <c r="M919" s="577"/>
      <c r="N919" s="577"/>
      <c r="O919" s="577"/>
      <c r="P919" s="577"/>
      <c r="Q919" s="577"/>
    </row>
    <row r="920" ht="25.15" customHeight="true" x14ac:dyDescent="0.2">
      <c r="C920" s="577"/>
      <c r="D920" s="577"/>
      <c r="E920" s="577"/>
      <c r="F920" s="577"/>
      <c r="G920" s="577"/>
      <c r="H920" s="577"/>
      <c r="I920" s="577"/>
      <c r="J920" s="577"/>
      <c r="K920" s="577"/>
      <c r="L920" s="577"/>
      <c r="M920" s="577"/>
      <c r="N920" s="577"/>
      <c r="O920" s="577"/>
      <c r="P920" s="577"/>
      <c r="Q920" s="577"/>
    </row>
    <row r="921" ht="25.15" customHeight="true" x14ac:dyDescent="0.2">
      <c r="C921" s="577"/>
      <c r="D921" s="577"/>
      <c r="E921" s="577"/>
      <c r="F921" s="577"/>
      <c r="G921" s="577"/>
      <c r="H921" s="577"/>
      <c r="I921" s="577"/>
      <c r="J921" s="577"/>
      <c r="K921" s="577"/>
      <c r="L921" s="577"/>
      <c r="M921" s="577"/>
      <c r="N921" s="577"/>
      <c r="O921" s="577"/>
      <c r="P921" s="577"/>
      <c r="Q921" s="577"/>
    </row>
    <row r="922" ht="25.15" customHeight="true" x14ac:dyDescent="0.2">
      <c r="C922" s="577"/>
      <c r="D922" s="577"/>
      <c r="E922" s="577"/>
      <c r="F922" s="577"/>
      <c r="G922" s="577"/>
      <c r="H922" s="577"/>
      <c r="I922" s="577"/>
      <c r="J922" s="577"/>
      <c r="K922" s="577"/>
      <c r="L922" s="577"/>
      <c r="M922" s="577"/>
      <c r="N922" s="577"/>
      <c r="O922" s="577"/>
      <c r="P922" s="577"/>
      <c r="Q922" s="577"/>
    </row>
    <row r="923" ht="25.15" customHeight="true" x14ac:dyDescent="0.2">
      <c r="C923" s="577"/>
      <c r="D923" s="577"/>
      <c r="E923" s="577"/>
      <c r="F923" s="577"/>
      <c r="G923" s="577"/>
      <c r="H923" s="577"/>
      <c r="I923" s="577"/>
      <c r="J923" s="577"/>
      <c r="K923" s="577"/>
      <c r="L923" s="577"/>
      <c r="M923" s="577"/>
      <c r="N923" s="577"/>
      <c r="O923" s="577"/>
      <c r="P923" s="577"/>
      <c r="Q923" s="577"/>
    </row>
    <row r="924" ht="25.15" customHeight="true" x14ac:dyDescent="0.2">
      <c r="C924" s="577"/>
      <c r="D924" s="577"/>
      <c r="E924" s="577"/>
      <c r="F924" s="577"/>
      <c r="G924" s="577"/>
      <c r="H924" s="577"/>
      <c r="I924" s="577"/>
      <c r="J924" s="577"/>
      <c r="K924" s="577"/>
      <c r="L924" s="577"/>
      <c r="M924" s="577"/>
      <c r="N924" s="577"/>
      <c r="O924" s="577"/>
      <c r="P924" s="577"/>
      <c r="Q924" s="577"/>
    </row>
    <row r="925" ht="25.15" customHeight="true" x14ac:dyDescent="0.2">
      <c r="C925" s="577"/>
      <c r="D925" s="577"/>
      <c r="E925" s="577"/>
      <c r="F925" s="577"/>
      <c r="G925" s="577"/>
      <c r="H925" s="577"/>
      <c r="I925" s="577"/>
      <c r="J925" s="577"/>
      <c r="K925" s="577"/>
      <c r="L925" s="577"/>
      <c r="M925" s="577"/>
      <c r="N925" s="577"/>
      <c r="O925" s="577"/>
      <c r="P925" s="577"/>
      <c r="Q925" s="577"/>
    </row>
    <row r="926" ht="25.15" customHeight="true" x14ac:dyDescent="0.2">
      <c r="C926" s="577"/>
      <c r="D926" s="577"/>
      <c r="E926" s="577"/>
      <c r="F926" s="577"/>
      <c r="G926" s="577"/>
      <c r="H926" s="577"/>
      <c r="I926" s="577"/>
      <c r="J926" s="577"/>
      <c r="K926" s="577"/>
      <c r="L926" s="577"/>
      <c r="M926" s="577"/>
      <c r="N926" s="577"/>
      <c r="O926" s="577"/>
      <c r="P926" s="577"/>
      <c r="Q926" s="577"/>
    </row>
    <row r="927" ht="25.15" customHeight="true" x14ac:dyDescent="0.2">
      <c r="C927" s="577"/>
      <c r="D927" s="577"/>
      <c r="E927" s="577"/>
      <c r="F927" s="577"/>
      <c r="G927" s="577"/>
      <c r="H927" s="577"/>
      <c r="I927" s="577"/>
      <c r="J927" s="577"/>
      <c r="K927" s="577"/>
      <c r="L927" s="577"/>
      <c r="M927" s="577"/>
      <c r="N927" s="577"/>
      <c r="O927" s="577"/>
      <c r="P927" s="577"/>
      <c r="Q927" s="577"/>
    </row>
    <row r="928" ht="25.15" customHeight="true" x14ac:dyDescent="0.2">
      <c r="C928" s="577"/>
      <c r="D928" s="577"/>
      <c r="E928" s="577"/>
      <c r="F928" s="577"/>
      <c r="G928" s="577"/>
      <c r="H928" s="577"/>
      <c r="I928" s="577"/>
      <c r="J928" s="577"/>
      <c r="K928" s="577"/>
      <c r="L928" s="577"/>
      <c r="M928" s="577"/>
      <c r="N928" s="577"/>
      <c r="O928" s="577"/>
      <c r="P928" s="577"/>
      <c r="Q928" s="577"/>
    </row>
    <row r="929" ht="25.15" customHeight="true" x14ac:dyDescent="0.2">
      <c r="C929" s="577"/>
      <c r="D929" s="577"/>
      <c r="E929" s="577"/>
      <c r="F929" s="577"/>
      <c r="G929" s="577"/>
      <c r="H929" s="577"/>
      <c r="I929" s="577"/>
      <c r="J929" s="577"/>
      <c r="K929" s="577"/>
      <c r="L929" s="577"/>
      <c r="M929" s="577"/>
      <c r="N929" s="577"/>
      <c r="O929" s="577"/>
      <c r="P929" s="577"/>
      <c r="Q929" s="577"/>
    </row>
    <row r="930" ht="25.15" customHeight="true" x14ac:dyDescent="0.2">
      <c r="C930" s="577"/>
      <c r="D930" s="577"/>
      <c r="E930" s="577"/>
      <c r="F930" s="577"/>
      <c r="G930" s="577"/>
      <c r="H930" s="577"/>
      <c r="I930" s="577"/>
      <c r="J930" s="577"/>
      <c r="K930" s="577"/>
      <c r="L930" s="577"/>
      <c r="M930" s="577"/>
      <c r="N930" s="577"/>
      <c r="O930" s="577"/>
      <c r="P930" s="577"/>
      <c r="Q930" s="577"/>
    </row>
    <row r="931" ht="25.15" customHeight="true" x14ac:dyDescent="0.2">
      <c r="C931" s="577"/>
      <c r="D931" s="577"/>
      <c r="E931" s="577"/>
      <c r="F931" s="577"/>
      <c r="G931" s="577"/>
      <c r="H931" s="577"/>
      <c r="I931" s="577"/>
      <c r="J931" s="577"/>
      <c r="K931" s="577"/>
      <c r="L931" s="577"/>
      <c r="M931" s="577"/>
      <c r="N931" s="577"/>
      <c r="O931" s="577"/>
      <c r="P931" s="577"/>
      <c r="Q931" s="577"/>
    </row>
    <row r="932" ht="25.15" customHeight="true" x14ac:dyDescent="0.2">
      <c r="C932" s="577"/>
      <c r="D932" s="577"/>
      <c r="E932" s="577"/>
      <c r="F932" s="577"/>
      <c r="G932" s="577"/>
      <c r="H932" s="577"/>
      <c r="I932" s="577"/>
      <c r="J932" s="577"/>
      <c r="K932" s="577"/>
      <c r="L932" s="577"/>
      <c r="M932" s="577"/>
      <c r="N932" s="577"/>
      <c r="O932" s="577"/>
      <c r="P932" s="577"/>
      <c r="Q932" s="577"/>
    </row>
    <row r="933" ht="25.15" customHeight="true" x14ac:dyDescent="0.2">
      <c r="C933" s="577"/>
      <c r="D933" s="577"/>
      <c r="E933" s="577"/>
      <c r="F933" s="577"/>
      <c r="G933" s="577"/>
      <c r="H933" s="577"/>
      <c r="I933" s="577"/>
      <c r="J933" s="577"/>
      <c r="K933" s="577"/>
      <c r="L933" s="577"/>
      <c r="M933" s="577"/>
      <c r="N933" s="577"/>
      <c r="O933" s="577"/>
      <c r="P933" s="577"/>
      <c r="Q933" s="577"/>
    </row>
    <row r="934" ht="25.15" customHeight="true" x14ac:dyDescent="0.2">
      <c r="C934" s="577"/>
      <c r="D934" s="577"/>
      <c r="E934" s="577"/>
      <c r="F934" s="577"/>
      <c r="G934" s="577"/>
      <c r="H934" s="577"/>
      <c r="I934" s="577"/>
      <c r="J934" s="577"/>
      <c r="K934" s="577"/>
      <c r="L934" s="577"/>
      <c r="M934" s="577"/>
      <c r="N934" s="577"/>
      <c r="O934" s="577"/>
      <c r="P934" s="577"/>
      <c r="Q934" s="577"/>
    </row>
    <row r="935" ht="25.15" customHeight="true" x14ac:dyDescent="0.2">
      <c r="C935" s="577"/>
      <c r="D935" s="577"/>
      <c r="E935" s="577"/>
      <c r="F935" s="577"/>
      <c r="G935" s="577"/>
      <c r="H935" s="577"/>
      <c r="I935" s="577"/>
      <c r="J935" s="577"/>
      <c r="K935" s="577"/>
      <c r="L935" s="577"/>
      <c r="M935" s="577"/>
      <c r="N935" s="577"/>
      <c r="O935" s="577"/>
      <c r="P935" s="577"/>
      <c r="Q935" s="577"/>
    </row>
    <row r="936" ht="25.15" customHeight="true" x14ac:dyDescent="0.2">
      <c r="C936" s="577"/>
      <c r="D936" s="577"/>
      <c r="E936" s="577"/>
      <c r="F936" s="577"/>
      <c r="G936" s="577"/>
      <c r="H936" s="577"/>
      <c r="I936" s="577"/>
      <c r="J936" s="577"/>
      <c r="K936" s="577"/>
      <c r="L936" s="577"/>
      <c r="M936" s="577"/>
      <c r="N936" s="577"/>
      <c r="O936" s="577"/>
      <c r="P936" s="577"/>
      <c r="Q936" s="577"/>
    </row>
    <row r="937" ht="25.15" customHeight="true" x14ac:dyDescent="0.2">
      <c r="C937" s="577"/>
      <c r="D937" s="577"/>
      <c r="E937" s="577"/>
      <c r="F937" s="577"/>
      <c r="G937" s="577"/>
      <c r="H937" s="577"/>
      <c r="I937" s="577"/>
      <c r="J937" s="577"/>
      <c r="K937" s="577"/>
      <c r="L937" s="577"/>
      <c r="M937" s="577"/>
      <c r="N937" s="577"/>
      <c r="O937" s="577"/>
      <c r="P937" s="577"/>
      <c r="Q937" s="577"/>
    </row>
    <row r="938" ht="25.15" customHeight="true" x14ac:dyDescent="0.2">
      <c r="C938" s="577"/>
      <c r="D938" s="577"/>
      <c r="E938" s="577"/>
      <c r="F938" s="577"/>
      <c r="G938" s="577"/>
      <c r="H938" s="577"/>
      <c r="I938" s="577"/>
      <c r="J938" s="577"/>
      <c r="K938" s="577"/>
      <c r="L938" s="577"/>
      <c r="M938" s="577"/>
      <c r="N938" s="577"/>
      <c r="O938" s="577"/>
      <c r="P938" s="577"/>
      <c r="Q938" s="577"/>
    </row>
    <row r="939" ht="25.15" customHeight="true" x14ac:dyDescent="0.2">
      <c r="C939" s="577"/>
      <c r="D939" s="577"/>
      <c r="E939" s="577"/>
      <c r="F939" s="577"/>
      <c r="G939" s="577"/>
      <c r="H939" s="577"/>
      <c r="I939" s="577"/>
      <c r="J939" s="577"/>
      <c r="K939" s="577"/>
      <c r="L939" s="577"/>
      <c r="M939" s="577"/>
      <c r="N939" s="577"/>
      <c r="O939" s="577"/>
      <c r="P939" s="577"/>
      <c r="Q939" s="577"/>
    </row>
    <row r="940" ht="25.15" customHeight="true" x14ac:dyDescent="0.2">
      <c r="C940" s="577"/>
      <c r="D940" s="577"/>
      <c r="E940" s="577"/>
      <c r="F940" s="577"/>
      <c r="G940" s="577"/>
      <c r="H940" s="577"/>
      <c r="I940" s="577"/>
      <c r="J940" s="577"/>
      <c r="K940" s="577"/>
      <c r="L940" s="577"/>
      <c r="M940" s="577"/>
      <c r="N940" s="577"/>
      <c r="O940" s="577"/>
      <c r="P940" s="577"/>
      <c r="Q940" s="577"/>
    </row>
    <row r="941" ht="25.15" customHeight="true" x14ac:dyDescent="0.2">
      <c r="C941" s="577"/>
      <c r="D941" s="577"/>
      <c r="E941" s="577"/>
      <c r="F941" s="577"/>
      <c r="G941" s="577"/>
      <c r="H941" s="577"/>
      <c r="I941" s="577"/>
      <c r="J941" s="577"/>
      <c r="K941" s="577"/>
      <c r="L941" s="577"/>
      <c r="M941" s="577"/>
      <c r="N941" s="577"/>
      <c r="O941" s="577"/>
      <c r="P941" s="577"/>
      <c r="Q941" s="577"/>
    </row>
    <row r="942" ht="25.15" customHeight="true" x14ac:dyDescent="0.2">
      <c r="C942" s="577"/>
      <c r="D942" s="577"/>
      <c r="E942" s="577"/>
      <c r="F942" s="577"/>
      <c r="G942" s="577"/>
      <c r="H942" s="577"/>
      <c r="I942" s="577"/>
      <c r="J942" s="577"/>
      <c r="K942" s="577"/>
      <c r="L942" s="577"/>
      <c r="M942" s="577"/>
      <c r="N942" s="577"/>
      <c r="O942" s="577"/>
      <c r="P942" s="577"/>
      <c r="Q942" s="577"/>
    </row>
    <row r="943" ht="25.15" customHeight="true" x14ac:dyDescent="0.2">
      <c r="C943" s="577"/>
      <c r="D943" s="577"/>
      <c r="E943" s="577"/>
      <c r="F943" s="577"/>
      <c r="G943" s="577"/>
      <c r="H943" s="577"/>
      <c r="I943" s="577"/>
      <c r="J943" s="577"/>
      <c r="K943" s="577"/>
      <c r="L943" s="577"/>
      <c r="M943" s="577"/>
      <c r="N943" s="577"/>
      <c r="O943" s="577"/>
      <c r="P943" s="577"/>
      <c r="Q943" s="577"/>
    </row>
    <row r="944" ht="25.15" customHeight="true" x14ac:dyDescent="0.2">
      <c r="C944" s="577"/>
      <c r="D944" s="577"/>
      <c r="E944" s="577"/>
      <c r="F944" s="577"/>
      <c r="G944" s="577"/>
      <c r="H944" s="577"/>
      <c r="I944" s="577"/>
      <c r="J944" s="577"/>
      <c r="K944" s="577"/>
      <c r="L944" s="577"/>
      <c r="M944" s="577"/>
      <c r="N944" s="577"/>
      <c r="O944" s="577"/>
      <c r="P944" s="577"/>
      <c r="Q944" s="577"/>
    </row>
    <row r="945" ht="25.15" customHeight="true" x14ac:dyDescent="0.2">
      <c r="C945" s="577"/>
      <c r="D945" s="577"/>
      <c r="E945" s="577"/>
      <c r="F945" s="577"/>
      <c r="G945" s="577"/>
      <c r="H945" s="577"/>
      <c r="I945" s="577"/>
      <c r="J945" s="577"/>
      <c r="K945" s="577"/>
      <c r="L945" s="577"/>
      <c r="M945" s="577"/>
      <c r="N945" s="577"/>
      <c r="O945" s="577"/>
      <c r="P945" s="577"/>
      <c r="Q945" s="577"/>
    </row>
    <row r="946" ht="25.15" customHeight="true" x14ac:dyDescent="0.2">
      <c r="C946" s="577"/>
      <c r="D946" s="577"/>
      <c r="E946" s="577"/>
      <c r="F946" s="577"/>
      <c r="G946" s="577"/>
      <c r="H946" s="577"/>
      <c r="I946" s="577"/>
      <c r="J946" s="577"/>
      <c r="K946" s="577"/>
      <c r="L946" s="577"/>
      <c r="M946" s="577"/>
      <c r="N946" s="577"/>
      <c r="O946" s="577"/>
      <c r="P946" s="577"/>
      <c r="Q946" s="577"/>
    </row>
    <row r="947" ht="25.15" customHeight="true" x14ac:dyDescent="0.2">
      <c r="C947" s="577"/>
      <c r="D947" s="577"/>
      <c r="E947" s="577"/>
      <c r="F947" s="577"/>
      <c r="G947" s="577"/>
      <c r="H947" s="577"/>
      <c r="I947" s="577"/>
      <c r="J947" s="577"/>
      <c r="K947" s="577"/>
      <c r="L947" s="577"/>
      <c r="M947" s="577"/>
      <c r="N947" s="577"/>
      <c r="O947" s="577"/>
      <c r="P947" s="577"/>
      <c r="Q947" s="577"/>
    </row>
    <row r="948" ht="25.15" customHeight="true" x14ac:dyDescent="0.2">
      <c r="C948" s="577"/>
      <c r="D948" s="577"/>
      <c r="E948" s="577"/>
      <c r="F948" s="577"/>
      <c r="G948" s="577"/>
      <c r="H948" s="577"/>
      <c r="I948" s="577"/>
      <c r="J948" s="577"/>
      <c r="K948" s="577"/>
      <c r="L948" s="577"/>
      <c r="M948" s="577"/>
      <c r="N948" s="577"/>
      <c r="O948" s="577"/>
      <c r="P948" s="577"/>
      <c r="Q948" s="577"/>
    </row>
    <row r="949" ht="25.15" customHeight="true" x14ac:dyDescent="0.2">
      <c r="C949" s="577"/>
      <c r="D949" s="577"/>
      <c r="E949" s="577"/>
      <c r="F949" s="577"/>
      <c r="G949" s="577"/>
      <c r="H949" s="577"/>
      <c r="I949" s="577"/>
      <c r="J949" s="577"/>
      <c r="K949" s="577"/>
      <c r="L949" s="577"/>
      <c r="M949" s="577"/>
      <c r="N949" s="577"/>
      <c r="O949" s="577"/>
      <c r="P949" s="577"/>
      <c r="Q949" s="577"/>
    </row>
    <row r="950" ht="25.15" customHeight="true" x14ac:dyDescent="0.2">
      <c r="C950" s="577"/>
      <c r="D950" s="577"/>
      <c r="E950" s="577"/>
      <c r="F950" s="577"/>
      <c r="G950" s="577"/>
      <c r="H950" s="577"/>
      <c r="I950" s="577"/>
      <c r="J950" s="577"/>
      <c r="K950" s="577"/>
      <c r="L950" s="577"/>
      <c r="M950" s="577"/>
      <c r="N950" s="577"/>
      <c r="O950" s="577"/>
      <c r="P950" s="577"/>
      <c r="Q950" s="577"/>
    </row>
    <row r="951" ht="25.15" customHeight="true" x14ac:dyDescent="0.2">
      <c r="C951" s="577"/>
      <c r="D951" s="577"/>
      <c r="E951" s="577"/>
      <c r="F951" s="577"/>
      <c r="G951" s="577"/>
      <c r="H951" s="577"/>
      <c r="I951" s="577"/>
      <c r="J951" s="577"/>
      <c r="K951" s="577"/>
      <c r="L951" s="577"/>
      <c r="M951" s="577"/>
      <c r="N951" s="577"/>
      <c r="O951" s="577"/>
      <c r="P951" s="577"/>
      <c r="Q951" s="577"/>
    </row>
    <row r="952" ht="25.15" customHeight="true" x14ac:dyDescent="0.2">
      <c r="C952" s="577"/>
      <c r="D952" s="577"/>
      <c r="E952" s="577"/>
      <c r="F952" s="577"/>
      <c r="G952" s="577"/>
      <c r="H952" s="577"/>
      <c r="I952" s="577"/>
      <c r="J952" s="577"/>
      <c r="K952" s="577"/>
      <c r="L952" s="577"/>
      <c r="M952" s="577"/>
      <c r="N952" s="577"/>
      <c r="O952" s="577"/>
      <c r="P952" s="577"/>
      <c r="Q952" s="577"/>
    </row>
    <row r="953" ht="25.15" customHeight="true" x14ac:dyDescent="0.2">
      <c r="C953" s="577"/>
      <c r="D953" s="577"/>
      <c r="E953" s="577"/>
      <c r="F953" s="577"/>
      <c r="G953" s="577"/>
      <c r="H953" s="577"/>
      <c r="I953" s="577"/>
      <c r="J953" s="577"/>
      <c r="K953" s="577"/>
      <c r="L953" s="577"/>
      <c r="M953" s="577"/>
      <c r="N953" s="577"/>
      <c r="O953" s="577"/>
      <c r="P953" s="577"/>
      <c r="Q953" s="577"/>
    </row>
    <row r="954" ht="25.15" customHeight="true" x14ac:dyDescent="0.2">
      <c r="C954" s="577"/>
      <c r="D954" s="577"/>
      <c r="E954" s="577"/>
      <c r="F954" s="577"/>
      <c r="G954" s="577"/>
      <c r="H954" s="577"/>
      <c r="I954" s="577"/>
      <c r="J954" s="577"/>
      <c r="K954" s="577"/>
      <c r="L954" s="577"/>
      <c r="M954" s="577"/>
      <c r="N954" s="577"/>
      <c r="O954" s="577"/>
      <c r="P954" s="577"/>
      <c r="Q954" s="577"/>
    </row>
    <row r="955" ht="25.15" customHeight="true" x14ac:dyDescent="0.2">
      <c r="C955" s="577"/>
      <c r="D955" s="577"/>
      <c r="E955" s="577"/>
      <c r="F955" s="577"/>
      <c r="G955" s="577"/>
      <c r="H955" s="577"/>
      <c r="I955" s="577"/>
      <c r="J955" s="577"/>
      <c r="K955" s="577"/>
      <c r="L955" s="577"/>
      <c r="M955" s="577"/>
      <c r="N955" s="577"/>
      <c r="O955" s="577"/>
      <c r="P955" s="577"/>
      <c r="Q955" s="577"/>
    </row>
    <row r="956" ht="25.15" customHeight="true" x14ac:dyDescent="0.2">
      <c r="C956" s="577"/>
      <c r="D956" s="577"/>
      <c r="E956" s="577"/>
      <c r="F956" s="577"/>
      <c r="G956" s="577"/>
      <c r="H956" s="577"/>
      <c r="I956" s="577"/>
      <c r="J956" s="577"/>
      <c r="K956" s="577"/>
      <c r="L956" s="577"/>
      <c r="M956" s="577"/>
      <c r="N956" s="577"/>
      <c r="O956" s="577"/>
      <c r="P956" s="577"/>
      <c r="Q956" s="577"/>
    </row>
    <row r="957" ht="25.15" customHeight="true" x14ac:dyDescent="0.2">
      <c r="C957" s="577"/>
      <c r="D957" s="577"/>
      <c r="E957" s="577"/>
      <c r="F957" s="577"/>
      <c r="G957" s="577"/>
      <c r="H957" s="577"/>
      <c r="I957" s="577"/>
      <c r="J957" s="577"/>
      <c r="K957" s="577"/>
      <c r="L957" s="577"/>
      <c r="M957" s="577"/>
      <c r="N957" s="577"/>
      <c r="O957" s="577"/>
      <c r="P957" s="577"/>
      <c r="Q957" s="577"/>
    </row>
    <row r="958" ht="25.15" customHeight="true" x14ac:dyDescent="0.2">
      <c r="C958" s="577"/>
      <c r="D958" s="577"/>
      <c r="E958" s="577"/>
      <c r="F958" s="577"/>
      <c r="G958" s="577"/>
      <c r="H958" s="577"/>
      <c r="I958" s="577"/>
      <c r="J958" s="577"/>
      <c r="K958" s="577"/>
      <c r="L958" s="577"/>
      <c r="M958" s="577"/>
      <c r="N958" s="577"/>
      <c r="O958" s="577"/>
      <c r="P958" s="577"/>
      <c r="Q958" s="577"/>
    </row>
    <row r="959" ht="25.15" customHeight="true" x14ac:dyDescent="0.2">
      <c r="C959" s="577"/>
      <c r="D959" s="577"/>
      <c r="E959" s="577"/>
      <c r="F959" s="577"/>
      <c r="G959" s="577"/>
      <c r="H959" s="577"/>
      <c r="I959" s="577"/>
      <c r="J959" s="577"/>
      <c r="K959" s="577"/>
      <c r="L959" s="577"/>
      <c r="M959" s="577"/>
      <c r="N959" s="577"/>
      <c r="O959" s="577"/>
      <c r="P959" s="577"/>
      <c r="Q959" s="577"/>
    </row>
    <row r="960" ht="25.15" customHeight="true" x14ac:dyDescent="0.2">
      <c r="C960" s="577"/>
      <c r="D960" s="577"/>
      <c r="E960" s="577"/>
      <c r="F960" s="577"/>
      <c r="G960" s="577"/>
      <c r="H960" s="577"/>
      <c r="I960" s="577"/>
      <c r="J960" s="577"/>
      <c r="K960" s="577"/>
      <c r="L960" s="577"/>
      <c r="M960" s="577"/>
      <c r="N960" s="577"/>
      <c r="O960" s="577"/>
      <c r="P960" s="577"/>
      <c r="Q960" s="577"/>
    </row>
    <row r="961" ht="25.15" customHeight="true" x14ac:dyDescent="0.2">
      <c r="C961" s="577"/>
      <c r="D961" s="577"/>
      <c r="E961" s="577"/>
      <c r="F961" s="577"/>
      <c r="G961" s="577"/>
      <c r="H961" s="577"/>
      <c r="I961" s="577"/>
      <c r="J961" s="577"/>
      <c r="K961" s="577"/>
      <c r="L961" s="577"/>
      <c r="M961" s="577"/>
      <c r="N961" s="577"/>
      <c r="O961" s="577"/>
      <c r="P961" s="577"/>
      <c r="Q961" s="577"/>
    </row>
    <row r="962" ht="25.15" customHeight="true" x14ac:dyDescent="0.2">
      <c r="C962" s="577"/>
      <c r="D962" s="577"/>
      <c r="E962" s="577"/>
      <c r="F962" s="577"/>
      <c r="G962" s="577"/>
      <c r="H962" s="577"/>
      <c r="I962" s="577"/>
      <c r="J962" s="577"/>
      <c r="K962" s="577"/>
      <c r="L962" s="577"/>
      <c r="M962" s="577"/>
      <c r="N962" s="577"/>
      <c r="O962" s="577"/>
      <c r="P962" s="577"/>
      <c r="Q962" s="577"/>
    </row>
    <row r="963" ht="25.15" customHeight="true" x14ac:dyDescent="0.2">
      <c r="C963" s="577"/>
      <c r="D963" s="577"/>
      <c r="E963" s="577"/>
      <c r="F963" s="577"/>
      <c r="G963" s="577"/>
      <c r="H963" s="577"/>
      <c r="I963" s="577"/>
      <c r="J963" s="577"/>
      <c r="K963" s="577"/>
      <c r="L963" s="577"/>
      <c r="M963" s="577"/>
      <c r="N963" s="577"/>
      <c r="O963" s="577"/>
      <c r="P963" s="577"/>
      <c r="Q963" s="577"/>
    </row>
    <row r="964" ht="25.15" customHeight="true" x14ac:dyDescent="0.2">
      <c r="C964" s="577"/>
      <c r="D964" s="577"/>
      <c r="E964" s="577"/>
      <c r="F964" s="577"/>
      <c r="G964" s="577"/>
      <c r="H964" s="577"/>
      <c r="I964" s="577"/>
      <c r="J964" s="577"/>
      <c r="K964" s="577"/>
      <c r="L964" s="577"/>
      <c r="M964" s="577"/>
      <c r="N964" s="577"/>
      <c r="O964" s="577"/>
      <c r="P964" s="577"/>
      <c r="Q964" s="577"/>
    </row>
    <row r="965" ht="25.15" customHeight="true" x14ac:dyDescent="0.2">
      <c r="C965" s="577"/>
      <c r="D965" s="577"/>
      <c r="E965" s="577"/>
      <c r="F965" s="577"/>
      <c r="G965" s="577"/>
      <c r="H965" s="577"/>
      <c r="I965" s="577"/>
      <c r="J965" s="577"/>
      <c r="K965" s="577"/>
      <c r="L965" s="577"/>
      <c r="M965" s="577"/>
      <c r="N965" s="577"/>
      <c r="O965" s="577"/>
      <c r="P965" s="577"/>
      <c r="Q965" s="577"/>
    </row>
    <row r="966" ht="25.15" customHeight="true" x14ac:dyDescent="0.2">
      <c r="C966" s="577"/>
      <c r="D966" s="577"/>
      <c r="E966" s="577"/>
      <c r="F966" s="577"/>
      <c r="G966" s="577"/>
      <c r="H966" s="577"/>
      <c r="I966" s="577"/>
      <c r="J966" s="577"/>
      <c r="K966" s="577"/>
      <c r="L966" s="577"/>
      <c r="M966" s="577"/>
      <c r="N966" s="577"/>
      <c r="O966" s="577"/>
      <c r="P966" s="577"/>
      <c r="Q966" s="577"/>
    </row>
    <row r="967" ht="25.15" customHeight="true" x14ac:dyDescent="0.2">
      <c r="C967" s="577"/>
      <c r="D967" s="577"/>
      <c r="E967" s="577"/>
      <c r="F967" s="577"/>
      <c r="G967" s="577"/>
      <c r="H967" s="577"/>
      <c r="I967" s="577"/>
      <c r="J967" s="577"/>
      <c r="K967" s="577"/>
      <c r="L967" s="577"/>
      <c r="M967" s="577"/>
      <c r="N967" s="577"/>
      <c r="O967" s="577"/>
      <c r="P967" s="577"/>
      <c r="Q967" s="577"/>
    </row>
    <row r="968" ht="25.15" customHeight="true" x14ac:dyDescent="0.2">
      <c r="C968" s="577"/>
      <c r="D968" s="577"/>
      <c r="E968" s="577"/>
      <c r="F968" s="577"/>
      <c r="G968" s="577"/>
      <c r="H968" s="577"/>
      <c r="I968" s="577"/>
      <c r="J968" s="577"/>
      <c r="K968" s="577"/>
      <c r="L968" s="577"/>
      <c r="M968" s="577"/>
      <c r="N968" s="577"/>
      <c r="O968" s="577"/>
      <c r="P968" s="577"/>
      <c r="Q968" s="577"/>
    </row>
    <row r="969" ht="25.15" customHeight="true" x14ac:dyDescent="0.2">
      <c r="C969" s="577"/>
      <c r="D969" s="577"/>
      <c r="E969" s="577"/>
      <c r="F969" s="577"/>
      <c r="G969" s="577"/>
      <c r="H969" s="577"/>
      <c r="I969" s="577"/>
      <c r="J969" s="577"/>
      <c r="K969" s="577"/>
      <c r="L969" s="577"/>
      <c r="M969" s="577"/>
      <c r="N969" s="577"/>
      <c r="O969" s="577"/>
      <c r="P969" s="577"/>
      <c r="Q969" s="577"/>
    </row>
    <row r="970" ht="25.15" customHeight="true" x14ac:dyDescent="0.2">
      <c r="C970" s="577"/>
      <c r="D970" s="577"/>
      <c r="E970" s="577"/>
      <c r="F970" s="577"/>
      <c r="G970" s="577"/>
      <c r="H970" s="577"/>
      <c r="I970" s="577"/>
      <c r="J970" s="577"/>
      <c r="K970" s="577"/>
      <c r="L970" s="577"/>
      <c r="M970" s="577"/>
      <c r="N970" s="577"/>
      <c r="O970" s="577"/>
      <c r="P970" s="577"/>
      <c r="Q970" s="577"/>
    </row>
    <row r="971" ht="25.15" customHeight="true" x14ac:dyDescent="0.2">
      <c r="C971" s="577"/>
      <c r="D971" s="577"/>
      <c r="E971" s="577"/>
      <c r="F971" s="577"/>
      <c r="G971" s="577"/>
      <c r="H971" s="577"/>
      <c r="I971" s="577"/>
      <c r="J971" s="577"/>
      <c r="K971" s="577"/>
      <c r="L971" s="577"/>
      <c r="M971" s="577"/>
      <c r="N971" s="577"/>
      <c r="O971" s="577"/>
      <c r="P971" s="577"/>
      <c r="Q971" s="577"/>
    </row>
    <row r="972" ht="25.15" customHeight="true" x14ac:dyDescent="0.2">
      <c r="C972" s="577"/>
      <c r="D972" s="577"/>
      <c r="E972" s="577"/>
      <c r="F972" s="577"/>
      <c r="G972" s="577"/>
      <c r="H972" s="577"/>
      <c r="I972" s="577"/>
      <c r="J972" s="577"/>
      <c r="K972" s="577"/>
      <c r="L972" s="577"/>
      <c r="M972" s="577"/>
      <c r="N972" s="577"/>
      <c r="O972" s="577"/>
      <c r="P972" s="577"/>
      <c r="Q972" s="577"/>
    </row>
    <row r="973" ht="25.15" customHeight="true" x14ac:dyDescent="0.2">
      <c r="C973" s="577"/>
      <c r="D973" s="577"/>
      <c r="E973" s="577"/>
      <c r="F973" s="577"/>
      <c r="G973" s="577"/>
      <c r="H973" s="577"/>
      <c r="I973" s="577"/>
      <c r="J973" s="577"/>
      <c r="K973" s="577"/>
      <c r="L973" s="577"/>
      <c r="M973" s="577"/>
      <c r="N973" s="577"/>
      <c r="O973" s="577"/>
      <c r="P973" s="577"/>
      <c r="Q973" s="577"/>
    </row>
    <row r="974" ht="25.15" customHeight="true" x14ac:dyDescent="0.2">
      <c r="C974" s="577"/>
      <c r="D974" s="577"/>
      <c r="E974" s="577"/>
      <c r="F974" s="577"/>
      <c r="G974" s="577"/>
      <c r="H974" s="577"/>
      <c r="I974" s="577"/>
      <c r="J974" s="577"/>
      <c r="K974" s="577"/>
      <c r="L974" s="577"/>
      <c r="M974" s="577"/>
      <c r="N974" s="577"/>
      <c r="O974" s="577"/>
      <c r="P974" s="577"/>
      <c r="Q974" s="577"/>
    </row>
    <row r="975" ht="25.15" customHeight="true" x14ac:dyDescent="0.2">
      <c r="C975" s="577"/>
      <c r="D975" s="577"/>
      <c r="E975" s="577"/>
      <c r="F975" s="577"/>
      <c r="G975" s="577"/>
      <c r="H975" s="577"/>
      <c r="I975" s="577"/>
      <c r="J975" s="577"/>
      <c r="K975" s="577"/>
      <c r="L975" s="577"/>
      <c r="M975" s="577"/>
      <c r="N975" s="577"/>
      <c r="O975" s="577"/>
      <c r="P975" s="577"/>
      <c r="Q975" s="577"/>
    </row>
    <row r="976" ht="25.15" customHeight="true" x14ac:dyDescent="0.2">
      <c r="C976" s="577"/>
      <c r="D976" s="577"/>
      <c r="E976" s="577"/>
      <c r="F976" s="577"/>
      <c r="G976" s="577"/>
      <c r="H976" s="577"/>
      <c r="I976" s="577"/>
      <c r="J976" s="577"/>
      <c r="K976" s="577"/>
      <c r="L976" s="577"/>
      <c r="M976" s="577"/>
      <c r="N976" s="577"/>
      <c r="O976" s="577"/>
      <c r="P976" s="577"/>
      <c r="Q976" s="577"/>
    </row>
    <row r="977" ht="25.15" customHeight="true" x14ac:dyDescent="0.2">
      <c r="C977" s="577"/>
      <c r="D977" s="577"/>
      <c r="E977" s="577"/>
      <c r="F977" s="577"/>
      <c r="G977" s="577"/>
      <c r="H977" s="577"/>
      <c r="I977" s="577"/>
      <c r="J977" s="577"/>
      <c r="K977" s="577"/>
      <c r="L977" s="577"/>
      <c r="M977" s="577"/>
      <c r="N977" s="577"/>
      <c r="O977" s="577"/>
      <c r="P977" s="577"/>
      <c r="Q977" s="577"/>
    </row>
    <row r="978" ht="25.15" customHeight="true" x14ac:dyDescent="0.2">
      <c r="C978" s="577"/>
      <c r="D978" s="577"/>
      <c r="E978" s="577"/>
      <c r="F978" s="577"/>
      <c r="G978" s="577"/>
      <c r="H978" s="577"/>
      <c r="I978" s="577"/>
      <c r="J978" s="577"/>
      <c r="K978" s="577"/>
      <c r="L978" s="577"/>
      <c r="M978" s="577"/>
      <c r="N978" s="577"/>
      <c r="O978" s="577"/>
      <c r="P978" s="577"/>
      <c r="Q978" s="577"/>
    </row>
    <row r="979" ht="25.15" customHeight="true" x14ac:dyDescent="0.2">
      <c r="C979" s="577"/>
      <c r="D979" s="577"/>
      <c r="E979" s="577"/>
      <c r="F979" s="577"/>
      <c r="G979" s="577"/>
      <c r="H979" s="577"/>
      <c r="I979" s="577"/>
      <c r="J979" s="577"/>
      <c r="K979" s="577"/>
      <c r="L979" s="577"/>
      <c r="M979" s="577"/>
      <c r="N979" s="577"/>
      <c r="O979" s="577"/>
      <c r="P979" s="577"/>
      <c r="Q979" s="577"/>
    </row>
    <row r="980" ht="25.15" customHeight="true" x14ac:dyDescent="0.2">
      <c r="C980" s="577"/>
      <c r="D980" s="577"/>
      <c r="E980" s="577"/>
      <c r="F980" s="577"/>
      <c r="G980" s="577"/>
      <c r="H980" s="577"/>
      <c r="I980" s="577"/>
      <c r="J980" s="577"/>
      <c r="K980" s="577"/>
      <c r="L980" s="577"/>
      <c r="M980" s="577"/>
      <c r="N980" s="577"/>
      <c r="O980" s="577"/>
      <c r="P980" s="577"/>
      <c r="Q980" s="577"/>
    </row>
    <row r="981" ht="25.15" customHeight="true" x14ac:dyDescent="0.2">
      <c r="C981" s="577"/>
      <c r="D981" s="577"/>
      <c r="E981" s="577"/>
      <c r="F981" s="577"/>
      <c r="G981" s="577"/>
      <c r="H981" s="577"/>
      <c r="I981" s="577"/>
      <c r="J981" s="577"/>
      <c r="K981" s="577"/>
      <c r="L981" s="577"/>
      <c r="M981" s="577"/>
      <c r="N981" s="577"/>
      <c r="O981" s="577"/>
      <c r="P981" s="577"/>
      <c r="Q981" s="577"/>
    </row>
    <row r="982" ht="25.15" customHeight="true" x14ac:dyDescent="0.2">
      <c r="C982" s="577"/>
      <c r="D982" s="577"/>
      <c r="E982" s="577"/>
      <c r="F982" s="577"/>
      <c r="G982" s="577"/>
      <c r="H982" s="577"/>
      <c r="I982" s="577"/>
      <c r="J982" s="577"/>
      <c r="K982" s="577"/>
      <c r="L982" s="577"/>
      <c r="M982" s="577"/>
      <c r="N982" s="577"/>
      <c r="O982" s="577"/>
      <c r="P982" s="577"/>
      <c r="Q982" s="577"/>
    </row>
    <row r="983" ht="25.15" customHeight="true" x14ac:dyDescent="0.2">
      <c r="C983" s="577"/>
      <c r="D983" s="577"/>
      <c r="E983" s="577"/>
      <c r="F983" s="577"/>
      <c r="G983" s="577"/>
      <c r="H983" s="577"/>
      <c r="I983" s="577"/>
      <c r="J983" s="577"/>
      <c r="K983" s="577"/>
      <c r="L983" s="577"/>
      <c r="M983" s="577"/>
      <c r="N983" s="577"/>
      <c r="O983" s="577"/>
      <c r="P983" s="577"/>
      <c r="Q983" s="577"/>
    </row>
    <row r="984" ht="25.15" customHeight="true" x14ac:dyDescent="0.2">
      <c r="C984" s="577"/>
      <c r="D984" s="577"/>
      <c r="E984" s="577"/>
      <c r="F984" s="577"/>
      <c r="G984" s="577"/>
      <c r="H984" s="577"/>
      <c r="I984" s="577"/>
      <c r="J984" s="577"/>
      <c r="K984" s="577"/>
      <c r="L984" s="577"/>
      <c r="M984" s="577"/>
      <c r="N984" s="577"/>
      <c r="O984" s="577"/>
      <c r="P984" s="577"/>
      <c r="Q984" s="577"/>
    </row>
    <row r="985" ht="25.15" customHeight="true" x14ac:dyDescent="0.2">
      <c r="C985" s="577"/>
      <c r="D985" s="577"/>
      <c r="E985" s="577"/>
      <c r="F985" s="577"/>
      <c r="G985" s="577"/>
      <c r="H985" s="577"/>
      <c r="I985" s="577"/>
      <c r="J985" s="577"/>
      <c r="K985" s="577"/>
      <c r="L985" s="577"/>
      <c r="M985" s="577"/>
      <c r="N985" s="577"/>
      <c r="O985" s="577"/>
      <c r="P985" s="577"/>
      <c r="Q985" s="577"/>
    </row>
    <row r="986" ht="25.15" customHeight="true" x14ac:dyDescent="0.2">
      <c r="C986" s="577"/>
      <c r="D986" s="577"/>
      <c r="E986" s="577"/>
      <c r="F986" s="577"/>
      <c r="G986" s="577"/>
      <c r="H986" s="577"/>
      <c r="I986" s="577"/>
      <c r="J986" s="577"/>
      <c r="K986" s="577"/>
      <c r="L986" s="577"/>
      <c r="M986" s="577"/>
      <c r="N986" s="577"/>
      <c r="O986" s="577"/>
      <c r="P986" s="577"/>
      <c r="Q986" s="577"/>
    </row>
    <row r="987" ht="25.15" customHeight="true" x14ac:dyDescent="0.2">
      <c r="C987" s="577"/>
      <c r="D987" s="577"/>
      <c r="E987" s="577"/>
      <c r="F987" s="577"/>
      <c r="G987" s="577"/>
      <c r="H987" s="577"/>
      <c r="I987" s="577"/>
      <c r="J987" s="577"/>
      <c r="K987" s="577"/>
      <c r="L987" s="577"/>
      <c r="M987" s="577"/>
      <c r="N987" s="577"/>
      <c r="O987" s="577"/>
      <c r="P987" s="577"/>
      <c r="Q987" s="577"/>
    </row>
    <row r="988" ht="25.15" customHeight="true" x14ac:dyDescent="0.2">
      <c r="C988" s="577"/>
      <c r="D988" s="577"/>
      <c r="E988" s="577"/>
      <c r="F988" s="577"/>
      <c r="G988" s="577"/>
      <c r="H988" s="577"/>
      <c r="I988" s="577"/>
      <c r="J988" s="577"/>
      <c r="K988" s="577"/>
      <c r="L988" s="577"/>
      <c r="M988" s="577"/>
      <c r="N988" s="577"/>
      <c r="O988" s="577"/>
      <c r="P988" s="577"/>
      <c r="Q988" s="577"/>
    </row>
    <row r="989" ht="25.15" customHeight="true" x14ac:dyDescent="0.2">
      <c r="C989" s="577"/>
      <c r="D989" s="577"/>
      <c r="E989" s="577"/>
      <c r="F989" s="577"/>
      <c r="G989" s="577"/>
      <c r="H989" s="577"/>
      <c r="I989" s="577"/>
      <c r="J989" s="577"/>
      <c r="K989" s="577"/>
      <c r="L989" s="577"/>
      <c r="M989" s="577"/>
      <c r="N989" s="577"/>
      <c r="O989" s="577"/>
      <c r="P989" s="577"/>
      <c r="Q989" s="577"/>
    </row>
    <row r="990" ht="25.15" customHeight="true" x14ac:dyDescent="0.2">
      <c r="C990" s="577"/>
      <c r="D990" s="577"/>
      <c r="E990" s="577"/>
      <c r="F990" s="577"/>
      <c r="G990" s="577"/>
      <c r="H990" s="577"/>
      <c r="I990" s="577"/>
      <c r="J990" s="577"/>
      <c r="K990" s="577"/>
      <c r="L990" s="577"/>
      <c r="M990" s="577"/>
      <c r="N990" s="577"/>
      <c r="O990" s="577"/>
      <c r="P990" s="577"/>
      <c r="Q990" s="577"/>
    </row>
    <row r="991" ht="25.15" customHeight="true" x14ac:dyDescent="0.2">
      <c r="C991" s="577"/>
      <c r="D991" s="577"/>
      <c r="E991" s="577"/>
      <c r="F991" s="577"/>
      <c r="G991" s="577"/>
      <c r="H991" s="577"/>
      <c r="I991" s="577"/>
      <c r="J991" s="577"/>
      <c r="K991" s="577"/>
      <c r="L991" s="577"/>
      <c r="M991" s="577"/>
      <c r="N991" s="577"/>
      <c r="O991" s="577"/>
      <c r="P991" s="577"/>
      <c r="Q991" s="577"/>
    </row>
    <row r="992" ht="25.15" customHeight="true" x14ac:dyDescent="0.2">
      <c r="C992" s="577"/>
      <c r="D992" s="577"/>
      <c r="E992" s="577"/>
      <c r="F992" s="577"/>
      <c r="G992" s="577"/>
      <c r="H992" s="577"/>
      <c r="I992" s="577"/>
      <c r="J992" s="577"/>
      <c r="K992" s="577"/>
      <c r="L992" s="577"/>
      <c r="M992" s="577"/>
      <c r="N992" s="577"/>
      <c r="O992" s="577"/>
      <c r="P992" s="577"/>
      <c r="Q992" s="577"/>
    </row>
    <row r="993" ht="25.15" customHeight="true" x14ac:dyDescent="0.2">
      <c r="C993" s="577"/>
      <c r="D993" s="577"/>
      <c r="E993" s="577"/>
      <c r="F993" s="577"/>
      <c r="G993" s="577"/>
      <c r="H993" s="577"/>
      <c r="I993" s="577"/>
      <c r="J993" s="577"/>
      <c r="K993" s="577"/>
      <c r="L993" s="577"/>
      <c r="M993" s="577"/>
      <c r="N993" s="577"/>
      <c r="O993" s="577"/>
      <c r="P993" s="577"/>
      <c r="Q993" s="577"/>
    </row>
    <row r="994" ht="25.15" customHeight="true" x14ac:dyDescent="0.2">
      <c r="C994" s="577"/>
      <c r="D994" s="577"/>
      <c r="E994" s="577"/>
      <c r="F994" s="577"/>
      <c r="G994" s="577"/>
      <c r="H994" s="577"/>
      <c r="I994" s="577"/>
      <c r="J994" s="577"/>
      <c r="K994" s="577"/>
      <c r="L994" s="577"/>
      <c r="M994" s="577"/>
      <c r="N994" s="577"/>
      <c r="O994" s="577"/>
      <c r="P994" s="577"/>
      <c r="Q994" s="577"/>
    </row>
    <row r="995" ht="25.15" customHeight="true" x14ac:dyDescent="0.2">
      <c r="C995" s="577"/>
      <c r="D995" s="577"/>
      <c r="E995" s="577"/>
      <c r="F995" s="577"/>
      <c r="G995" s="577"/>
      <c r="H995" s="577"/>
      <c r="I995" s="577"/>
      <c r="J995" s="577"/>
      <c r="K995" s="577"/>
      <c r="L995" s="577"/>
      <c r="M995" s="577"/>
      <c r="N995" s="577"/>
      <c r="O995" s="577"/>
      <c r="P995" s="577"/>
      <c r="Q995" s="577"/>
    </row>
    <row r="996" ht="25.15" customHeight="true" x14ac:dyDescent="0.2">
      <c r="C996" s="577"/>
      <c r="D996" s="577"/>
      <c r="E996" s="577"/>
      <c r="F996" s="577"/>
      <c r="G996" s="577"/>
      <c r="H996" s="577"/>
      <c r="I996" s="577"/>
      <c r="J996" s="577"/>
      <c r="K996" s="577"/>
      <c r="L996" s="577"/>
      <c r="M996" s="577"/>
      <c r="N996" s="577"/>
      <c r="O996" s="577"/>
      <c r="P996" s="577"/>
      <c r="Q996" s="577"/>
    </row>
    <row r="997" ht="25.15" customHeight="true" x14ac:dyDescent="0.2">
      <c r="C997" s="577"/>
      <c r="D997" s="577"/>
      <c r="E997" s="577"/>
      <c r="F997" s="577"/>
      <c r="G997" s="577"/>
      <c r="H997" s="577"/>
      <c r="I997" s="577"/>
      <c r="J997" s="577"/>
      <c r="K997" s="577"/>
      <c r="L997" s="577"/>
      <c r="M997" s="577"/>
      <c r="N997" s="577"/>
      <c r="O997" s="577"/>
      <c r="P997" s="577"/>
      <c r="Q997" s="577"/>
    </row>
    <row r="998" ht="25.15" customHeight="true" x14ac:dyDescent="0.2">
      <c r="C998" s="577"/>
      <c r="D998" s="577"/>
      <c r="E998" s="577"/>
      <c r="F998" s="577"/>
      <c r="G998" s="577"/>
      <c r="H998" s="577"/>
      <c r="I998" s="577"/>
      <c r="J998" s="577"/>
      <c r="K998" s="577"/>
      <c r="L998" s="577"/>
      <c r="M998" s="577"/>
      <c r="N998" s="577"/>
      <c r="O998" s="577"/>
      <c r="P998" s="577"/>
      <c r="Q998" s="577"/>
    </row>
    <row r="999" ht="25.15" customHeight="true" x14ac:dyDescent="0.2">
      <c r="C999" s="577"/>
      <c r="D999" s="577"/>
      <c r="E999" s="577"/>
      <c r="F999" s="577"/>
      <c r="G999" s="577"/>
      <c r="H999" s="577"/>
      <c r="I999" s="577"/>
      <c r="J999" s="577"/>
      <c r="K999" s="577"/>
      <c r="L999" s="577"/>
      <c r="M999" s="577"/>
      <c r="N999" s="577"/>
      <c r="O999" s="577"/>
      <c r="P999" s="577"/>
      <c r="Q999" s="577"/>
    </row>
    <row r="1000" ht="25.15" customHeight="true" x14ac:dyDescent="0.2">
      <c r="C1000" s="577"/>
      <c r="D1000" s="577"/>
      <c r="E1000" s="577"/>
      <c r="F1000" s="577"/>
      <c r="G1000" s="577"/>
      <c r="H1000" s="577"/>
      <c r="I1000" s="577"/>
      <c r="J1000" s="577"/>
      <c r="K1000" s="577"/>
      <c r="L1000" s="577"/>
      <c r="M1000" s="577"/>
      <c r="N1000" s="577"/>
      <c r="O1000" s="577"/>
      <c r="P1000" s="577"/>
      <c r="Q1000" s="577"/>
    </row>
    <row r="1001" ht="25.15" customHeight="true" x14ac:dyDescent="0.2">
      <c r="C1001" s="577"/>
      <c r="D1001" s="577"/>
      <c r="E1001" s="577"/>
      <c r="F1001" s="577"/>
      <c r="G1001" s="577"/>
      <c r="H1001" s="577"/>
      <c r="I1001" s="577"/>
      <c r="J1001" s="577"/>
      <c r="K1001" s="577"/>
      <c r="L1001" s="577"/>
      <c r="M1001" s="577"/>
      <c r="N1001" s="577"/>
      <c r="O1001" s="577"/>
      <c r="P1001" s="577"/>
      <c r="Q1001" s="577"/>
    </row>
    <row r="1002" ht="25.15" customHeight="true" x14ac:dyDescent="0.2">
      <c r="C1002" s="577"/>
      <c r="D1002" s="577"/>
      <c r="E1002" s="577"/>
      <c r="F1002" s="577"/>
      <c r="G1002" s="577"/>
      <c r="H1002" s="577"/>
      <c r="I1002" s="577"/>
      <c r="J1002" s="577"/>
      <c r="K1002" s="577"/>
      <c r="L1002" s="577"/>
      <c r="M1002" s="577"/>
      <c r="N1002" s="577"/>
      <c r="O1002" s="577"/>
      <c r="P1002" s="577"/>
      <c r="Q1002" s="577"/>
    </row>
    <row r="1003" ht="25.15" customHeight="true" x14ac:dyDescent="0.2">
      <c r="C1003" s="577"/>
      <c r="D1003" s="577"/>
      <c r="E1003" s="577"/>
      <c r="F1003" s="577"/>
      <c r="G1003" s="577"/>
      <c r="H1003" s="577"/>
      <c r="I1003" s="577"/>
      <c r="J1003" s="577"/>
      <c r="K1003" s="577"/>
      <c r="L1003" s="577"/>
      <c r="M1003" s="577"/>
      <c r="N1003" s="577"/>
      <c r="O1003" s="577"/>
      <c r="P1003" s="577"/>
      <c r="Q1003" s="577"/>
    </row>
    <row r="1004" ht="25.15" customHeight="true" x14ac:dyDescent="0.2">
      <c r="C1004" s="577"/>
      <c r="D1004" s="577"/>
      <c r="E1004" s="577"/>
      <c r="F1004" s="577"/>
      <c r="G1004" s="577"/>
      <c r="H1004" s="577"/>
      <c r="I1004" s="577"/>
      <c r="J1004" s="577"/>
      <c r="K1004" s="577"/>
      <c r="L1004" s="577"/>
      <c r="M1004" s="577"/>
      <c r="N1004" s="577"/>
      <c r="O1004" s="577"/>
      <c r="P1004" s="577"/>
      <c r="Q1004" s="577"/>
    </row>
    <row r="1005" ht="25.15" customHeight="true" x14ac:dyDescent="0.2">
      <c r="C1005" s="577"/>
      <c r="D1005" s="577"/>
      <c r="E1005" s="577"/>
      <c r="F1005" s="577"/>
      <c r="G1005" s="577"/>
      <c r="H1005" s="577"/>
      <c r="I1005" s="577"/>
      <c r="J1005" s="577"/>
      <c r="K1005" s="577"/>
      <c r="L1005" s="577"/>
      <c r="M1005" s="577"/>
      <c r="N1005" s="577"/>
      <c r="O1005" s="577"/>
      <c r="P1005" s="577"/>
      <c r="Q1005" s="577"/>
    </row>
    <row r="1006" ht="25.15" customHeight="true" x14ac:dyDescent="0.2">
      <c r="C1006" s="577"/>
      <c r="D1006" s="577"/>
      <c r="E1006" s="577"/>
      <c r="F1006" s="577"/>
      <c r="G1006" s="577"/>
      <c r="H1006" s="577"/>
      <c r="I1006" s="577"/>
      <c r="J1006" s="577"/>
      <c r="K1006" s="577"/>
      <c r="L1006" s="577"/>
      <c r="M1006" s="577"/>
      <c r="N1006" s="577"/>
      <c r="O1006" s="577"/>
      <c r="P1006" s="577"/>
      <c r="Q1006" s="577"/>
    </row>
    <row r="1007" ht="25.15" customHeight="true" x14ac:dyDescent="0.2">
      <c r="C1007" s="577"/>
      <c r="D1007" s="577"/>
      <c r="E1007" s="577"/>
      <c r="F1007" s="577"/>
      <c r="G1007" s="577"/>
      <c r="H1007" s="577"/>
      <c r="I1007" s="577"/>
      <c r="J1007" s="577"/>
      <c r="K1007" s="577"/>
      <c r="L1007" s="577"/>
      <c r="M1007" s="577"/>
      <c r="N1007" s="577"/>
      <c r="O1007" s="577"/>
      <c r="P1007" s="577"/>
      <c r="Q1007" s="577"/>
    </row>
    <row r="1008" ht="25.15" customHeight="true" x14ac:dyDescent="0.2">
      <c r="C1008" s="577"/>
      <c r="D1008" s="577"/>
      <c r="E1008" s="577"/>
      <c r="F1008" s="577"/>
      <c r="G1008" s="577"/>
      <c r="H1008" s="577"/>
      <c r="I1008" s="577"/>
      <c r="J1008" s="577"/>
      <c r="K1008" s="577"/>
      <c r="L1008" s="577"/>
      <c r="M1008" s="577"/>
      <c r="N1008" s="577"/>
      <c r="O1008" s="577"/>
      <c r="P1008" s="577"/>
      <c r="Q1008" s="577"/>
    </row>
    <row r="1009" ht="25.15" customHeight="true" x14ac:dyDescent="0.2">
      <c r="C1009" s="577"/>
      <c r="D1009" s="577"/>
      <c r="E1009" s="577"/>
      <c r="F1009" s="577"/>
      <c r="G1009" s="577"/>
      <c r="H1009" s="577"/>
      <c r="I1009" s="577"/>
      <c r="J1009" s="577"/>
      <c r="K1009" s="577"/>
      <c r="L1009" s="577"/>
      <c r="M1009" s="577"/>
      <c r="N1009" s="577"/>
      <c r="O1009" s="577"/>
      <c r="P1009" s="577"/>
      <c r="Q1009" s="577"/>
    </row>
    <row r="1010" ht="25.15" customHeight="true" x14ac:dyDescent="0.2">
      <c r="C1010" s="577"/>
      <c r="D1010" s="577"/>
      <c r="E1010" s="577"/>
      <c r="F1010" s="577"/>
      <c r="G1010" s="577"/>
      <c r="H1010" s="577"/>
      <c r="I1010" s="577"/>
      <c r="J1010" s="577"/>
      <c r="K1010" s="577"/>
      <c r="L1010" s="577"/>
      <c r="M1010" s="577"/>
      <c r="N1010" s="577"/>
      <c r="O1010" s="577"/>
      <c r="P1010" s="577"/>
      <c r="Q1010" s="577"/>
    </row>
    <row r="1011" ht="25.15" customHeight="true" x14ac:dyDescent="0.2">
      <c r="C1011" s="577"/>
      <c r="D1011" s="577"/>
      <c r="E1011" s="577"/>
      <c r="F1011" s="577"/>
      <c r="G1011" s="577"/>
      <c r="H1011" s="577"/>
      <c r="I1011" s="577"/>
      <c r="J1011" s="577"/>
      <c r="K1011" s="577"/>
      <c r="L1011" s="577"/>
      <c r="M1011" s="577"/>
      <c r="N1011" s="577"/>
      <c r="O1011" s="577"/>
      <c r="P1011" s="577"/>
      <c r="Q1011" s="577"/>
    </row>
    <row r="1012" ht="25.15" customHeight="true" x14ac:dyDescent="0.2">
      <c r="C1012" s="577"/>
      <c r="D1012" s="577"/>
      <c r="E1012" s="577"/>
      <c r="F1012" s="577"/>
      <c r="G1012" s="577"/>
      <c r="H1012" s="577"/>
      <c r="I1012" s="577"/>
      <c r="J1012" s="577"/>
      <c r="K1012" s="577"/>
      <c r="L1012" s="577"/>
      <c r="M1012" s="577"/>
      <c r="N1012" s="577"/>
      <c r="O1012" s="577"/>
      <c r="P1012" s="577"/>
      <c r="Q1012" s="577"/>
    </row>
    <row r="1013" ht="25.15" customHeight="true" x14ac:dyDescent="0.2">
      <c r="C1013" s="577"/>
      <c r="D1013" s="577"/>
      <c r="E1013" s="577"/>
      <c r="F1013" s="577"/>
      <c r="G1013" s="577"/>
      <c r="H1013" s="577"/>
      <c r="I1013" s="577"/>
      <c r="J1013" s="577"/>
      <c r="K1013" s="577"/>
      <c r="L1013" s="577"/>
      <c r="M1013" s="577"/>
      <c r="N1013" s="577"/>
      <c r="O1013" s="577"/>
      <c r="P1013" s="577"/>
      <c r="Q1013" s="577"/>
    </row>
    <row r="1014" ht="25.15" customHeight="true" x14ac:dyDescent="0.2">
      <c r="C1014" s="577"/>
      <c r="D1014" s="577"/>
      <c r="E1014" s="577"/>
      <c r="F1014" s="577"/>
      <c r="G1014" s="577"/>
      <c r="H1014" s="577"/>
      <c r="I1014" s="577"/>
      <c r="J1014" s="577"/>
      <c r="K1014" s="577"/>
      <c r="L1014" s="577"/>
      <c r="M1014" s="577"/>
      <c r="N1014" s="577"/>
      <c r="O1014" s="577"/>
      <c r="P1014" s="577"/>
      <c r="Q1014" s="577"/>
    </row>
    <row r="1015" ht="25.15" customHeight="true" x14ac:dyDescent="0.2">
      <c r="C1015" s="577"/>
      <c r="D1015" s="577"/>
      <c r="E1015" s="577"/>
      <c r="F1015" s="577"/>
      <c r="G1015" s="577"/>
      <c r="H1015" s="577"/>
      <c r="I1015" s="577"/>
      <c r="J1015" s="577"/>
      <c r="K1015" s="577"/>
      <c r="L1015" s="577"/>
      <c r="M1015" s="577"/>
      <c r="N1015" s="577"/>
      <c r="O1015" s="577"/>
      <c r="P1015" s="577"/>
      <c r="Q1015" s="577"/>
    </row>
    <row r="1016" ht="25.15" customHeight="true" x14ac:dyDescent="0.2">
      <c r="C1016" s="577"/>
      <c r="D1016" s="577"/>
      <c r="E1016" s="577"/>
      <c r="F1016" s="577"/>
      <c r="G1016" s="577"/>
      <c r="H1016" s="577"/>
      <c r="I1016" s="577"/>
      <c r="J1016" s="577"/>
      <c r="K1016" s="577"/>
      <c r="L1016" s="577"/>
      <c r="M1016" s="577"/>
      <c r="N1016" s="577"/>
      <c r="O1016" s="577"/>
      <c r="P1016" s="577"/>
      <c r="Q1016" s="577"/>
    </row>
    <row r="1017" ht="25.15" customHeight="true" x14ac:dyDescent="0.2">
      <c r="C1017" s="577"/>
      <c r="D1017" s="577"/>
      <c r="E1017" s="577"/>
      <c r="F1017" s="577"/>
      <c r="G1017" s="577"/>
      <c r="H1017" s="577"/>
      <c r="I1017" s="577"/>
      <c r="J1017" s="577"/>
      <c r="K1017" s="577"/>
      <c r="L1017" s="577"/>
      <c r="M1017" s="577"/>
      <c r="N1017" s="577"/>
      <c r="O1017" s="577"/>
      <c r="P1017" s="577"/>
      <c r="Q1017" s="577"/>
    </row>
    <row r="1018" ht="25.15" customHeight="true" x14ac:dyDescent="0.2">
      <c r="C1018" s="577"/>
      <c r="D1018" s="577"/>
      <c r="E1018" s="577"/>
      <c r="F1018" s="577"/>
      <c r="G1018" s="577"/>
      <c r="H1018" s="577"/>
      <c r="I1018" s="577"/>
      <c r="J1018" s="577"/>
      <c r="K1018" s="577"/>
      <c r="L1018" s="577"/>
      <c r="M1018" s="577"/>
      <c r="N1018" s="577"/>
      <c r="O1018" s="577"/>
      <c r="P1018" s="577"/>
      <c r="Q1018" s="577"/>
    </row>
    <row r="1019" ht="25.15" customHeight="true" x14ac:dyDescent="0.2">
      <c r="C1019" s="577"/>
      <c r="D1019" s="577"/>
      <c r="E1019" s="577"/>
      <c r="F1019" s="577"/>
      <c r="G1019" s="577"/>
      <c r="H1019" s="577"/>
      <c r="I1019" s="577"/>
      <c r="J1019" s="577"/>
      <c r="K1019" s="577"/>
      <c r="L1019" s="577"/>
      <c r="M1019" s="577"/>
      <c r="N1019" s="577"/>
      <c r="O1019" s="577"/>
      <c r="P1019" s="577"/>
      <c r="Q1019" s="577"/>
    </row>
    <row r="1020" ht="25.15" customHeight="true" x14ac:dyDescent="0.2">
      <c r="C1020" s="577"/>
      <c r="D1020" s="577"/>
      <c r="E1020" s="577"/>
      <c r="F1020" s="577"/>
      <c r="G1020" s="577"/>
      <c r="H1020" s="577"/>
      <c r="I1020" s="577"/>
      <c r="J1020" s="577"/>
      <c r="K1020" s="577"/>
      <c r="L1020" s="577"/>
      <c r="M1020" s="577"/>
      <c r="N1020" s="577"/>
      <c r="O1020" s="577"/>
      <c r="P1020" s="577"/>
      <c r="Q1020" s="577"/>
    </row>
    <row r="1021" ht="25.15" customHeight="true" x14ac:dyDescent="0.2">
      <c r="C1021" s="577"/>
      <c r="D1021" s="577"/>
      <c r="E1021" s="577"/>
      <c r="F1021" s="577"/>
      <c r="G1021" s="577"/>
      <c r="H1021" s="577"/>
      <c r="I1021" s="577"/>
      <c r="J1021" s="577"/>
      <c r="K1021" s="577"/>
      <c r="L1021" s="577"/>
      <c r="M1021" s="577"/>
      <c r="N1021" s="577"/>
      <c r="O1021" s="577"/>
      <c r="P1021" s="577"/>
      <c r="Q1021" s="577"/>
    </row>
    <row r="1022" ht="25.15" customHeight="true" x14ac:dyDescent="0.2">
      <c r="C1022" s="577"/>
      <c r="D1022" s="577"/>
      <c r="E1022" s="577"/>
      <c r="F1022" s="577"/>
      <c r="G1022" s="577"/>
      <c r="H1022" s="577"/>
      <c r="I1022" s="577"/>
      <c r="J1022" s="577"/>
      <c r="K1022" s="577"/>
      <c r="L1022" s="577"/>
      <c r="M1022" s="577"/>
      <c r="N1022" s="577"/>
      <c r="O1022" s="577"/>
      <c r="P1022" s="577"/>
      <c r="Q1022" s="577"/>
    </row>
    <row r="1023" ht="25.15" customHeight="true" x14ac:dyDescent="0.2">
      <c r="C1023" s="577"/>
      <c r="D1023" s="577"/>
      <c r="E1023" s="577"/>
      <c r="F1023" s="577"/>
      <c r="G1023" s="577"/>
      <c r="H1023" s="577"/>
      <c r="I1023" s="577"/>
      <c r="J1023" s="577"/>
      <c r="K1023" s="577"/>
      <c r="L1023" s="577"/>
      <c r="M1023" s="577"/>
      <c r="N1023" s="577"/>
      <c r="O1023" s="577"/>
      <c r="P1023" s="577"/>
      <c r="Q1023" s="577"/>
    </row>
    <row r="1024" ht="25.15" customHeight="true" x14ac:dyDescent="0.2">
      <c r="C1024" s="577"/>
      <c r="D1024" s="577"/>
      <c r="E1024" s="577"/>
      <c r="F1024" s="577"/>
      <c r="G1024" s="577"/>
      <c r="H1024" s="577"/>
      <c r="I1024" s="577"/>
      <c r="J1024" s="577"/>
      <c r="K1024" s="577"/>
      <c r="L1024" s="577"/>
      <c r="M1024" s="577"/>
      <c r="N1024" s="577"/>
      <c r="O1024" s="577"/>
      <c r="P1024" s="577"/>
      <c r="Q1024" s="577"/>
    </row>
    <row r="1025" s="460" customFormat="true" ht="21" customHeight="true" x14ac:dyDescent="0.2">
      <c r="A1025" s="1034" t="s">
        <v>273</v>
      </c>
      <c r="B1025" s="1034"/>
      <c r="C1025" s="1034"/>
      <c r="Z1025" s="183"/>
      <c r="AA1025" s="183"/>
      <c r="AB1025" s="183"/>
      <c r="AC1025" s="183"/>
      <c r="AD1025" s="183"/>
      <c r="AE1025" s="183"/>
      <c r="AF1025" s="183"/>
      <c r="AG1025" s="183"/>
      <c r="AH1025" s="183"/>
      <c r="AI1025" s="183"/>
      <c r="AJ1025" s="183"/>
      <c r="AK1025" s="183"/>
      <c r="AL1025" s="183"/>
      <c r="AM1025" s="183"/>
      <c r="AN1025" s="183"/>
      <c r="AO1025" s="183"/>
      <c r="AP1025" s="183"/>
      <c r="AQ1025" s="183"/>
      <c r="AR1025" s="183"/>
      <c r="AS1025" s="183"/>
      <c r="AT1025" s="183"/>
      <c r="AU1025" s="183"/>
      <c r="AV1025" s="183"/>
      <c r="AW1025" s="183"/>
      <c r="AX1025" s="183"/>
      <c r="AY1025" s="183"/>
      <c r="AZ1025" s="183"/>
      <c r="BA1025" s="353"/>
      <c r="BB1025" s="397"/>
      <c r="BC1025"/>
      <c r="BD1025"/>
      <c r="BE1025"/>
      <c r="BF1025"/>
      <c r="BG1025"/>
      <c r="BH1025"/>
      <c r="BI1025"/>
      <c r="BJ1025"/>
      <c r="BK1025"/>
      <c r="BL1025"/>
      <c r="BM1025"/>
      <c r="BN1025"/>
      <c r="BO1025"/>
      <c r="BP1025"/>
      <c r="BQ1025"/>
      <c r="BR1025"/>
      <c r="BS1025"/>
      <c r="BT1025"/>
      <c r="BU1025"/>
      <c r="BV1025"/>
      <c r="BW1025"/>
      <c r="BX1025"/>
      <c r="BY1025" s="353"/>
      <c r="BZ1025" s="354"/>
      <c r="CA1025" s="354"/>
      <c r="CB1025" s="354"/>
      <c r="CC1025" s="354"/>
      <c r="CD1025" s="354"/>
      <c r="CE1025" s="354"/>
      <c r="CF1025" s="354"/>
      <c r="CG1025" s="354"/>
      <c r="CH1025" s="354"/>
      <c r="CI1025" s="354"/>
      <c r="CJ1025" s="354"/>
      <c r="CK1025" s="354"/>
      <c r="CL1025" s="354"/>
      <c r="CM1025" s="354"/>
      <c r="CN1025" s="354"/>
      <c r="CO1025" s="354"/>
      <c r="CP1025" s="354"/>
      <c r="CQ1025" s="354"/>
      <c r="CR1025" s="354"/>
      <c r="CS1025" s="354"/>
      <c r="CT1025" s="354"/>
      <c r="CU1025" s="354"/>
      <c r="CV1025" s="354"/>
      <c r="CW1025" s="354"/>
      <c r="CX1025" s="354"/>
      <c r="CY1025" s="354"/>
      <c r="CZ1025" s="354"/>
    </row>
    <row r="1026" s="460" customFormat="true" ht="15.95" customHeight="true" x14ac:dyDescent="0.2">
      <c r="A1026" s="1015" t="s">
        <v>179</v>
      </c>
      <c r="B1026" s="1015"/>
      <c r="C1026" s="461" t="s">
        <v>180</v>
      </c>
      <c r="Z1026" s="183"/>
      <c r="AA1026" s="183"/>
      <c r="AB1026" s="183"/>
      <c r="AC1026" s="183"/>
      <c r="AD1026" s="183"/>
      <c r="AE1026" s="183"/>
      <c r="AF1026" s="183"/>
      <c r="AG1026" s="183"/>
      <c r="AH1026" s="183"/>
      <c r="AI1026" s="183"/>
      <c r="AJ1026" s="183"/>
      <c r="AK1026" s="183"/>
      <c r="AL1026" s="183"/>
      <c r="AM1026" s="183"/>
      <c r="AN1026" s="183"/>
      <c r="AO1026" s="183"/>
      <c r="AP1026" s="183"/>
      <c r="AQ1026" s="183"/>
      <c r="AR1026" s="183"/>
      <c r="AS1026" s="183"/>
      <c r="AT1026" s="183"/>
      <c r="AU1026" s="183"/>
      <c r="AV1026" s="183"/>
      <c r="AW1026" s="183"/>
      <c r="AX1026" s="183"/>
      <c r="AY1026" s="183"/>
      <c r="AZ1026" s="183"/>
      <c r="BA1026" s="353"/>
      <c r="BB1026" s="397"/>
      <c r="BC1026"/>
      <c r="BD1026"/>
      <c r="BE1026"/>
      <c r="BF1026"/>
      <c r="BG1026"/>
      <c r="BH1026"/>
      <c r="BI1026"/>
      <c r="BJ1026"/>
      <c r="BK1026"/>
      <c r="BL1026"/>
      <c r="BM1026"/>
      <c r="BN1026"/>
      <c r="BO1026"/>
      <c r="BP1026"/>
      <c r="BQ1026"/>
      <c r="BR1026"/>
      <c r="BS1026"/>
      <c r="BT1026"/>
      <c r="BU1026"/>
      <c r="BV1026"/>
      <c r="BW1026"/>
      <c r="BX1026"/>
      <c r="BY1026" s="353"/>
      <c r="BZ1026" s="354"/>
      <c r="CA1026" s="354"/>
      <c r="CB1026" s="354"/>
      <c r="CC1026" s="354"/>
      <c r="CD1026" s="354"/>
      <c r="CE1026" s="354"/>
      <c r="CF1026" s="354"/>
      <c r="CG1026" s="354"/>
      <c r="CH1026" s="354"/>
      <c r="CI1026" s="354"/>
      <c r="CJ1026" s="354"/>
      <c r="CK1026" s="354"/>
      <c r="CL1026" s="354"/>
      <c r="CM1026" s="354"/>
      <c r="CN1026" s="354"/>
      <c r="CO1026" s="354"/>
      <c r="CP1026" s="354"/>
      <c r="CQ1026" s="354"/>
      <c r="CR1026" s="354"/>
      <c r="CS1026" s="354"/>
      <c r="CT1026" s="354"/>
      <c r="CU1026" s="354"/>
      <c r="CV1026" s="354"/>
      <c r="CW1026" s="354"/>
      <c r="CX1026" s="354"/>
      <c r="CY1026" s="354"/>
      <c r="CZ1026" s="354"/>
    </row>
    <row r="1027" s="460" customFormat="true" ht="17.1" hidden="true" customHeight="true" x14ac:dyDescent="0.2">
      <c r="A1027" s="462" t="s">
        <v>181</v>
      </c>
      <c r="B1027" s="463" t="s">
        <v>182</v>
      </c>
      <c r="C1027" s="464">
        <v>10089</v>
      </c>
      <c r="Z1027" s="183"/>
      <c r="AA1027" s="183"/>
      <c r="AB1027" s="183"/>
      <c r="AC1027" s="183"/>
      <c r="AD1027" s="183"/>
      <c r="AE1027" s="183"/>
      <c r="AF1027" s="183"/>
      <c r="AG1027" s="183"/>
      <c r="AH1027" s="183"/>
      <c r="AI1027" s="183"/>
      <c r="AJ1027" s="183"/>
      <c r="AK1027" s="183"/>
      <c r="AL1027" s="183"/>
      <c r="AM1027" s="183"/>
      <c r="AN1027" s="183"/>
      <c r="AO1027" s="183"/>
      <c r="AP1027" s="183"/>
      <c r="AQ1027" s="183"/>
      <c r="AR1027" s="183"/>
      <c r="AS1027" s="183"/>
      <c r="AT1027" s="183"/>
      <c r="AU1027" s="183"/>
      <c r="AV1027" s="183"/>
      <c r="AW1027" s="183"/>
      <c r="AX1027" s="183"/>
      <c r="AY1027" s="183"/>
      <c r="AZ1027" s="183"/>
      <c r="BA1027" s="353"/>
      <c r="BB1027" s="397"/>
      <c r="BC1027"/>
      <c r="BD1027"/>
      <c r="BE1027"/>
      <c r="BF1027"/>
      <c r="BG1027"/>
      <c r="BH1027"/>
      <c r="BI1027"/>
      <c r="BJ1027"/>
      <c r="BK1027"/>
      <c r="BL1027"/>
      <c r="BM1027"/>
      <c r="BN1027"/>
      <c r="BO1027"/>
      <c r="BP1027"/>
      <c r="BQ1027"/>
      <c r="BR1027"/>
      <c r="BS1027"/>
      <c r="BT1027"/>
      <c r="BU1027"/>
      <c r="BV1027"/>
      <c r="BW1027"/>
      <c r="BX1027"/>
      <c r="BY1027" s="353"/>
      <c r="BZ1027" s="354"/>
      <c r="CA1027" s="354"/>
      <c r="CB1027" s="354"/>
      <c r="CC1027" s="354"/>
      <c r="CD1027" s="354"/>
      <c r="CE1027" s="354"/>
      <c r="CF1027" s="354"/>
      <c r="CG1027" s="354"/>
      <c r="CH1027" s="354"/>
      <c r="CI1027" s="354"/>
      <c r="CJ1027" s="354"/>
      <c r="CK1027" s="354"/>
      <c r="CL1027" s="354"/>
      <c r="CM1027" s="354"/>
      <c r="CN1027" s="354"/>
      <c r="CO1027" s="354"/>
      <c r="CP1027" s="354"/>
      <c r="CQ1027" s="354"/>
      <c r="CR1027" s="354"/>
      <c r="CS1027" s="354"/>
      <c r="CT1027" s="354"/>
      <c r="CU1027" s="354"/>
      <c r="CV1027" s="354"/>
      <c r="CW1027" s="354"/>
      <c r="CX1027" s="354"/>
      <c r="CY1027" s="354"/>
      <c r="CZ1027" s="354"/>
    </row>
    <row r="1028" s="460" customFormat="true" ht="17.1" hidden="true" customHeight="true" x14ac:dyDescent="0.2">
      <c r="A1028" s="465" t="s">
        <v>183</v>
      </c>
      <c r="B1028" s="466" t="s">
        <v>182</v>
      </c>
      <c r="C1028" s="467">
        <v>10089</v>
      </c>
      <c r="Z1028" s="183"/>
      <c r="AA1028" s="183"/>
      <c r="AB1028" s="183"/>
      <c r="AC1028" s="183"/>
      <c r="AD1028" s="183"/>
      <c r="AE1028" s="183"/>
      <c r="AF1028" s="183"/>
      <c r="AG1028" s="183"/>
      <c r="AH1028" s="183"/>
      <c r="AI1028" s="183"/>
      <c r="AJ1028" s="183"/>
      <c r="AK1028" s="183"/>
      <c r="AL1028" s="183"/>
      <c r="AM1028" s="183"/>
      <c r="AN1028" s="183"/>
      <c r="AO1028" s="183"/>
      <c r="AP1028" s="183"/>
      <c r="AQ1028" s="183"/>
      <c r="AR1028" s="183"/>
      <c r="AS1028" s="183"/>
      <c r="AT1028" s="183"/>
      <c r="AU1028" s="183"/>
      <c r="AV1028" s="183"/>
      <c r="AW1028" s="183"/>
      <c r="AX1028" s="183"/>
      <c r="AY1028" s="183"/>
      <c r="AZ1028" s="183"/>
      <c r="BA1028" s="353"/>
      <c r="BB1028" s="397"/>
      <c r="BC1028"/>
      <c r="BD1028"/>
      <c r="BE1028"/>
      <c r="BF1028"/>
      <c r="BG1028"/>
      <c r="BH1028"/>
      <c r="BI1028"/>
      <c r="BJ1028"/>
      <c r="BK1028"/>
      <c r="BL1028"/>
      <c r="BM1028"/>
      <c r="BN1028"/>
      <c r="BO1028"/>
      <c r="BP1028"/>
      <c r="BQ1028"/>
      <c r="BR1028"/>
      <c r="BS1028"/>
      <c r="BT1028"/>
      <c r="BU1028"/>
      <c r="BV1028"/>
      <c r="BW1028"/>
      <c r="BX1028"/>
      <c r="BY1028" s="353"/>
      <c r="BZ1028" s="354"/>
      <c r="CA1028" s="354"/>
      <c r="CB1028" s="354"/>
      <c r="CC1028" s="354"/>
      <c r="CD1028" s="354"/>
      <c r="CE1028" s="354"/>
      <c r="CF1028" s="354"/>
      <c r="CG1028" s="354"/>
      <c r="CH1028" s="354"/>
      <c r="CI1028" s="354"/>
      <c r="CJ1028" s="354"/>
      <c r="CK1028" s="354"/>
      <c r="CL1028" s="354"/>
      <c r="CM1028" s="354"/>
      <c r="CN1028" s="354"/>
      <c r="CO1028" s="354"/>
      <c r="CP1028" s="354"/>
      <c r="CQ1028" s="354"/>
      <c r="CR1028" s="354"/>
      <c r="CS1028" s="354"/>
      <c r="CT1028" s="354"/>
      <c r="CU1028" s="354"/>
      <c r="CV1028" s="354"/>
      <c r="CW1028" s="354"/>
      <c r="CX1028" s="354"/>
      <c r="CY1028" s="354"/>
      <c r="CZ1028" s="354"/>
    </row>
    <row r="1029" s="460" customFormat="true" ht="17.1" hidden="true" customHeight="true" x14ac:dyDescent="0.2">
      <c r="A1029" s="465" t="s">
        <v>184</v>
      </c>
      <c r="B1029" s="466" t="s">
        <v>185</v>
      </c>
      <c r="C1029" s="467">
        <v>10089</v>
      </c>
      <c r="Z1029" s="183"/>
      <c r="AA1029" s="183"/>
      <c r="AB1029" s="183"/>
      <c r="AC1029" s="183"/>
      <c r="AD1029" s="183"/>
      <c r="AE1029" s="183"/>
      <c r="AF1029" s="183"/>
      <c r="AG1029" s="183"/>
      <c r="AH1029" s="183"/>
      <c r="AI1029" s="183"/>
      <c r="AJ1029" s="183"/>
      <c r="AK1029" s="183"/>
      <c r="AL1029" s="183"/>
      <c r="AM1029" s="183"/>
      <c r="AN1029" s="183"/>
      <c r="AO1029" s="183"/>
      <c r="AP1029" s="183"/>
      <c r="AQ1029" s="183"/>
      <c r="AR1029" s="183"/>
      <c r="AS1029" s="183"/>
      <c r="AT1029" s="183"/>
      <c r="AU1029" s="183"/>
      <c r="AV1029" s="183"/>
      <c r="AW1029" s="183"/>
      <c r="AX1029" s="183"/>
      <c r="AY1029" s="183"/>
      <c r="AZ1029" s="183"/>
      <c r="BA1029" s="353"/>
      <c r="BB1029" s="397"/>
      <c r="BC1029"/>
      <c r="BD1029"/>
      <c r="BE1029"/>
      <c r="BF1029"/>
      <c r="BG1029"/>
      <c r="BH1029"/>
      <c r="BI1029"/>
      <c r="BJ1029"/>
      <c r="BK1029"/>
      <c r="BL1029"/>
      <c r="BM1029"/>
      <c r="BN1029"/>
      <c r="BO1029"/>
      <c r="BP1029"/>
      <c r="BQ1029"/>
      <c r="BR1029"/>
      <c r="BS1029"/>
      <c r="BT1029"/>
      <c r="BU1029"/>
      <c r="BV1029"/>
      <c r="BW1029"/>
      <c r="BX1029"/>
      <c r="BY1029" s="353"/>
      <c r="BZ1029" s="354"/>
      <c r="CA1029" s="354"/>
      <c r="CB1029" s="354"/>
      <c r="CC1029" s="354"/>
      <c r="CD1029" s="354"/>
      <c r="CE1029" s="354"/>
      <c r="CF1029" s="354"/>
      <c r="CG1029" s="354"/>
      <c r="CH1029" s="354"/>
      <c r="CI1029" s="354"/>
      <c r="CJ1029" s="354"/>
      <c r="CK1029" s="354"/>
      <c r="CL1029" s="354"/>
      <c r="CM1029" s="354"/>
      <c r="CN1029" s="354"/>
      <c r="CO1029" s="354"/>
      <c r="CP1029" s="354"/>
      <c r="CQ1029" s="354"/>
      <c r="CR1029" s="354"/>
      <c r="CS1029" s="354"/>
      <c r="CT1029" s="354"/>
      <c r="CU1029" s="354"/>
      <c r="CV1029" s="354"/>
      <c r="CW1029" s="354"/>
      <c r="CX1029" s="354"/>
      <c r="CY1029" s="354"/>
      <c r="CZ1029" s="354"/>
    </row>
    <row r="1030" s="460" customFormat="true" ht="17.1" hidden="true" customHeight="true" x14ac:dyDescent="0.2">
      <c r="A1030" s="465" t="s">
        <v>186</v>
      </c>
      <c r="B1030" s="466" t="s">
        <v>187</v>
      </c>
      <c r="C1030" s="467">
        <v>10089</v>
      </c>
      <c r="Z1030" s="183"/>
      <c r="AA1030" s="183"/>
      <c r="AB1030" s="183"/>
      <c r="AC1030" s="183"/>
      <c r="AD1030" s="183"/>
      <c r="AE1030" s="183"/>
      <c r="AF1030" s="183"/>
      <c r="AG1030" s="183"/>
      <c r="AH1030" s="183"/>
      <c r="AI1030" s="183"/>
      <c r="AJ1030" s="183"/>
      <c r="AK1030" s="183"/>
      <c r="AL1030" s="183"/>
      <c r="AM1030" s="183"/>
      <c r="AN1030" s="183"/>
      <c r="AO1030" s="183"/>
      <c r="AP1030" s="183"/>
      <c r="AQ1030" s="183"/>
      <c r="AR1030" s="183"/>
      <c r="AS1030" s="183"/>
      <c r="AT1030" s="183"/>
      <c r="AU1030" s="183"/>
      <c r="AV1030" s="183"/>
      <c r="AW1030" s="183"/>
      <c r="AX1030" s="183"/>
      <c r="AY1030" s="183"/>
      <c r="AZ1030" s="183"/>
      <c r="BA1030" s="353"/>
      <c r="BB1030" s="397"/>
      <c r="BC1030"/>
      <c r="BD1030"/>
      <c r="BE1030"/>
      <c r="BF1030"/>
      <c r="BG1030"/>
      <c r="BH1030"/>
      <c r="BI1030"/>
      <c r="BJ1030"/>
      <c r="BK1030"/>
      <c r="BL1030"/>
      <c r="BM1030"/>
      <c r="BN1030"/>
      <c r="BO1030"/>
      <c r="BP1030"/>
      <c r="BQ1030"/>
      <c r="BR1030"/>
      <c r="BS1030"/>
      <c r="BT1030"/>
      <c r="BU1030"/>
      <c r="BV1030"/>
      <c r="BW1030"/>
      <c r="BX1030"/>
      <c r="BY1030" s="353"/>
      <c r="BZ1030" s="354"/>
      <c r="CA1030" s="354"/>
      <c r="CB1030" s="354"/>
      <c r="CC1030" s="354"/>
      <c r="CD1030" s="354"/>
      <c r="CE1030" s="354"/>
      <c r="CF1030" s="354"/>
      <c r="CG1030" s="354"/>
      <c r="CH1030" s="354"/>
      <c r="CI1030" s="354"/>
      <c r="CJ1030" s="354"/>
      <c r="CK1030" s="354"/>
      <c r="CL1030" s="354"/>
      <c r="CM1030" s="354"/>
      <c r="CN1030" s="354"/>
      <c r="CO1030" s="354"/>
      <c r="CP1030" s="354"/>
      <c r="CQ1030" s="354"/>
      <c r="CR1030" s="354"/>
      <c r="CS1030" s="354"/>
      <c r="CT1030" s="354"/>
      <c r="CU1030" s="354"/>
      <c r="CV1030" s="354"/>
      <c r="CW1030" s="354"/>
      <c r="CX1030" s="354"/>
      <c r="CY1030" s="354"/>
      <c r="CZ1030" s="354"/>
    </row>
    <row r="1031" s="460" customFormat="true" ht="17.1" customHeight="true" x14ac:dyDescent="0.2">
      <c r="A1031" s="1016" t="s">
        <v>188</v>
      </c>
      <c r="B1031" s="466" t="s">
        <v>189</v>
      </c>
      <c r="C1031" s="467">
        <v>4611</v>
      </c>
      <c r="Z1031" s="183"/>
      <c r="AA1031" s="183"/>
      <c r="AB1031" s="183"/>
      <c r="AC1031" s="183"/>
      <c r="AD1031" s="183"/>
      <c r="AE1031" s="183"/>
      <c r="AF1031" s="183"/>
      <c r="AG1031" s="183"/>
      <c r="AH1031" s="183"/>
      <c r="AI1031" s="183"/>
      <c r="AJ1031" s="183"/>
      <c r="AK1031" s="183"/>
      <c r="AL1031" s="183"/>
      <c r="AM1031" s="183"/>
      <c r="AN1031" s="183"/>
      <c r="AO1031" s="183"/>
      <c r="AP1031" s="183"/>
      <c r="AQ1031" s="183"/>
      <c r="AR1031" s="183"/>
      <c r="AS1031" s="183"/>
      <c r="AT1031" s="183"/>
      <c r="AU1031" s="183"/>
      <c r="AV1031" s="183"/>
      <c r="AW1031" s="183"/>
      <c r="AX1031" s="183"/>
      <c r="AY1031" s="183"/>
      <c r="AZ1031" s="183"/>
      <c r="BA1031" s="353"/>
      <c r="BB1031" s="397"/>
      <c r="BC1031"/>
      <c r="BD1031"/>
      <c r="BE1031"/>
      <c r="BF1031"/>
      <c r="BG1031"/>
      <c r="BH1031"/>
      <c r="BI1031"/>
      <c r="BJ1031"/>
      <c r="BK1031"/>
      <c r="BL1031"/>
      <c r="BM1031"/>
      <c r="BN1031"/>
      <c r="BO1031"/>
      <c r="BP1031"/>
      <c r="BQ1031"/>
      <c r="BR1031"/>
      <c r="BS1031"/>
      <c r="BT1031"/>
      <c r="BU1031"/>
      <c r="BV1031"/>
      <c r="BW1031"/>
      <c r="BX1031"/>
      <c r="BY1031" s="353"/>
      <c r="BZ1031" s="354"/>
      <c r="CA1031" s="354"/>
      <c r="CB1031" s="354"/>
      <c r="CC1031" s="354"/>
      <c r="CD1031" s="354"/>
      <c r="CE1031" s="354"/>
      <c r="CF1031" s="354"/>
      <c r="CG1031" s="354"/>
      <c r="CH1031" s="354"/>
      <c r="CI1031" s="354"/>
      <c r="CJ1031" s="354"/>
      <c r="CK1031" s="354"/>
      <c r="CL1031" s="354"/>
      <c r="CM1031" s="354"/>
      <c r="CN1031" s="354"/>
      <c r="CO1031" s="354"/>
      <c r="CP1031" s="354"/>
      <c r="CQ1031" s="354"/>
      <c r="CR1031" s="354"/>
      <c r="CS1031" s="354"/>
      <c r="CT1031" s="354"/>
      <c r="CU1031" s="354"/>
      <c r="CV1031" s="354"/>
      <c r="CW1031" s="354"/>
      <c r="CX1031" s="354"/>
      <c r="CY1031" s="354"/>
      <c r="CZ1031" s="354"/>
    </row>
    <row r="1032" s="460" customFormat="true" ht="17.1" customHeight="true" x14ac:dyDescent="0.2">
      <c r="A1032" s="1016"/>
      <c r="B1032" s="466" t="s">
        <v>190</v>
      </c>
      <c r="C1032" s="467">
        <v>5478</v>
      </c>
      <c r="Z1032" s="183"/>
      <c r="AA1032" s="183"/>
      <c r="AB1032" s="183"/>
      <c r="AC1032" s="183"/>
      <c r="AD1032" s="183"/>
      <c r="AE1032" s="183"/>
      <c r="AF1032" s="183"/>
      <c r="AG1032" s="183"/>
      <c r="AH1032" s="183"/>
      <c r="AI1032" s="183"/>
      <c r="AJ1032" s="183"/>
      <c r="AK1032" s="183"/>
      <c r="AL1032" s="183"/>
      <c r="AM1032" s="183"/>
      <c r="AN1032" s="183"/>
      <c r="AO1032" s="183"/>
      <c r="AP1032" s="183"/>
      <c r="AQ1032" s="183"/>
      <c r="AR1032" s="183"/>
      <c r="AS1032" s="183"/>
      <c r="AT1032" s="183"/>
      <c r="AU1032" s="183"/>
      <c r="AV1032" s="183"/>
      <c r="AW1032" s="183"/>
      <c r="AX1032" s="183"/>
      <c r="AY1032" s="183"/>
      <c r="AZ1032" s="183"/>
      <c r="BA1032" s="353"/>
      <c r="BB1032" s="397"/>
      <c r="BC1032"/>
      <c r="BD1032"/>
      <c r="BE1032"/>
      <c r="BF1032"/>
      <c r="BG1032"/>
      <c r="BH1032"/>
      <c r="BI1032"/>
      <c r="BJ1032"/>
      <c r="BK1032"/>
      <c r="BL1032"/>
      <c r="BM1032"/>
      <c r="BN1032"/>
      <c r="BO1032"/>
      <c r="BP1032"/>
      <c r="BQ1032"/>
      <c r="BR1032"/>
      <c r="BS1032"/>
      <c r="BT1032"/>
      <c r="BU1032"/>
      <c r="BV1032"/>
      <c r="BW1032"/>
      <c r="BX1032"/>
      <c r="BY1032" s="353"/>
      <c r="BZ1032" s="354"/>
      <c r="CA1032" s="354"/>
      <c r="CB1032" s="354"/>
      <c r="CC1032" s="354"/>
      <c r="CD1032" s="354"/>
      <c r="CE1032" s="354"/>
      <c r="CF1032" s="354"/>
      <c r="CG1032" s="354"/>
      <c r="CH1032" s="354"/>
      <c r="CI1032" s="354"/>
      <c r="CJ1032" s="354"/>
      <c r="CK1032" s="354"/>
      <c r="CL1032" s="354"/>
      <c r="CM1032" s="354"/>
      <c r="CN1032" s="354"/>
      <c r="CO1032" s="354"/>
      <c r="CP1032" s="354"/>
      <c r="CQ1032" s="354"/>
      <c r="CR1032" s="354"/>
      <c r="CS1032" s="354"/>
      <c r="CT1032" s="354"/>
      <c r="CU1032" s="354"/>
      <c r="CV1032" s="354"/>
      <c r="CW1032" s="354"/>
      <c r="CX1032" s="354"/>
      <c r="CY1032" s="354"/>
      <c r="CZ1032" s="354"/>
    </row>
    <row r="1033" s="460" customFormat="true" ht="17.1" customHeight="true" x14ac:dyDescent="0.2">
      <c r="A1033" s="1017"/>
      <c r="B1033" s="468" t="s">
        <v>191</v>
      </c>
      <c r="C1033" s="469">
        <v>0</v>
      </c>
      <c r="Z1033" s="183"/>
      <c r="AA1033" s="183"/>
      <c r="AB1033" s="183"/>
      <c r="AC1033" s="183"/>
      <c r="AD1033" s="183"/>
      <c r="AE1033" s="183"/>
      <c r="AF1033" s="183"/>
      <c r="AG1033" s="183"/>
      <c r="AH1033" s="183"/>
      <c r="AI1033" s="183"/>
      <c r="AJ1033" s="183"/>
      <c r="AK1033" s="183"/>
      <c r="AL1033" s="183"/>
      <c r="AM1033" s="183"/>
      <c r="AN1033" s="183"/>
      <c r="AO1033" s="183"/>
      <c r="AP1033" s="183"/>
      <c r="AQ1033" s="183"/>
      <c r="AR1033" s="183"/>
      <c r="AS1033" s="183"/>
      <c r="AT1033" s="183"/>
      <c r="AU1033" s="183"/>
      <c r="AV1033" s="183"/>
      <c r="AW1033" s="183"/>
      <c r="AX1033" s="183"/>
      <c r="AY1033" s="183"/>
      <c r="AZ1033" s="183"/>
      <c r="BA1033" s="453"/>
      <c r="BB1033" s="323"/>
      <c r="BC1033" s="453"/>
      <c r="BD1033" s="453"/>
      <c r="BE1033" s="453"/>
      <c r="BF1033" s="453"/>
      <c r="BG1033" s="453"/>
      <c r="BH1033" s="453"/>
      <c r="BI1033" s="453"/>
      <c r="BJ1033" s="453"/>
      <c r="BK1033" s="453"/>
      <c r="BL1033" s="453"/>
      <c r="BM1033" s="453"/>
      <c r="BN1033" s="453"/>
      <c r="BO1033" s="453"/>
      <c r="BP1033" s="453"/>
      <c r="BQ1033" s="453"/>
      <c r="BR1033" s="453"/>
      <c r="BS1033" s="453"/>
      <c r="BT1033" s="453"/>
      <c r="BU1033" s="453"/>
      <c r="BV1033" s="453"/>
      <c r="BW1033" s="453"/>
      <c r="BX1033" s="453"/>
      <c r="BY1033" s="453"/>
      <c r="BZ1033" s="341"/>
      <c r="CA1033" s="341"/>
      <c r="CB1033" s="341"/>
      <c r="CC1033" s="341"/>
      <c r="CD1033" s="341"/>
      <c r="CE1033" s="341"/>
      <c r="CF1033" s="341"/>
      <c r="CG1033" s="341"/>
      <c r="CH1033" s="341"/>
      <c r="CI1033" s="341"/>
      <c r="CJ1033" s="341"/>
      <c r="CK1033" s="341"/>
      <c r="CL1033" s="341"/>
      <c r="CM1033" s="341"/>
      <c r="CN1033" s="341"/>
      <c r="CO1033" s="341"/>
      <c r="CP1033" s="341"/>
      <c r="CQ1033" s="341"/>
      <c r="CR1033" s="341"/>
      <c r="CS1033" s="341"/>
      <c r="CT1033" s="341"/>
      <c r="CU1033" s="341"/>
      <c r="CV1033" s="341"/>
      <c r="CW1033" s="341"/>
      <c r="CX1033" s="341"/>
      <c r="CY1033" s="341"/>
      <c r="CZ1033" s="341"/>
    </row>
    <row r="1034" s="460" customFormat="true" ht="12.95" customHeight="true" x14ac:dyDescent="0.2">
      <c r="A1034" s="1022" t="s">
        <v>274</v>
      </c>
      <c r="B1034" s="1022"/>
      <c r="C1034" s="1022"/>
      <c r="Z1034" s="183"/>
      <c r="AA1034" s="183"/>
      <c r="AB1034" s="183"/>
      <c r="AC1034" s="183"/>
      <c r="AD1034" s="183"/>
      <c r="AE1034" s="183"/>
      <c r="AF1034" s="183"/>
      <c r="AG1034" s="183"/>
      <c r="AH1034" s="183"/>
      <c r="AI1034" s="183"/>
      <c r="AJ1034" s="183"/>
      <c r="AK1034" s="183"/>
      <c r="AL1034" s="183"/>
      <c r="AM1034" s="183"/>
      <c r="AN1034" s="183"/>
      <c r="AO1034" s="183"/>
      <c r="AP1034" s="183"/>
      <c r="AQ1034" s="183"/>
      <c r="AR1034" s="183"/>
      <c r="AS1034" s="183"/>
      <c r="AT1034" s="183"/>
      <c r="AU1034" s="183"/>
      <c r="AV1034" s="183"/>
      <c r="AW1034" s="183"/>
      <c r="AX1034" s="183"/>
      <c r="AY1034" s="183"/>
      <c r="AZ1034" s="183"/>
      <c r="BA1034" s="353"/>
      <c r="BB1034" s="397"/>
      <c r="BC1034"/>
      <c r="BD1034"/>
      <c r="BE1034"/>
      <c r="BF1034"/>
      <c r="BG1034"/>
      <c r="BH1034"/>
      <c r="BI1034"/>
      <c r="BJ1034"/>
      <c r="BK1034"/>
      <c r="BL1034"/>
      <c r="BM1034"/>
      <c r="BN1034"/>
      <c r="BO1034"/>
      <c r="BP1034"/>
      <c r="BQ1034"/>
      <c r="BR1034"/>
      <c r="BS1034"/>
      <c r="BT1034"/>
      <c r="BU1034"/>
      <c r="BV1034"/>
      <c r="BW1034"/>
      <c r="BX1034"/>
      <c r="BY1034" s="353"/>
      <c r="BZ1034" s="354"/>
      <c r="CA1034" s="354"/>
      <c r="CB1034" s="354"/>
      <c r="CC1034" s="354"/>
      <c r="CD1034" s="354"/>
      <c r="CE1034" s="354"/>
      <c r="CF1034" s="354"/>
      <c r="CG1034" s="354"/>
      <c r="CH1034" s="354"/>
      <c r="CI1034" s="354"/>
      <c r="CJ1034" s="354"/>
      <c r="CK1034" s="354"/>
      <c r="CL1034" s="354"/>
      <c r="CM1034" s="354"/>
      <c r="CN1034" s="354"/>
      <c r="CO1034" s="354"/>
      <c r="CP1034" s="354"/>
      <c r="CQ1034" s="354"/>
      <c r="CR1034" s="354"/>
      <c r="CS1034" s="354"/>
      <c r="CT1034" s="354"/>
      <c r="CU1034" s="354"/>
      <c r="CV1034" s="354"/>
      <c r="CW1034" s="354"/>
      <c r="CX1034" s="354"/>
      <c r="CY1034" s="354"/>
      <c r="CZ1034" s="354"/>
    </row>
    <row r="1035" s="348" customFormat="true" ht="15" customHeight="true" x14ac:dyDescent="0.2">
      <c r="B1035" s="437"/>
      <c r="Z1035" s="341"/>
      <c r="AA1035" s="341"/>
      <c r="AB1035" s="341"/>
      <c r="AC1035" s="341"/>
      <c r="AD1035" s="341"/>
      <c r="AE1035" s="341"/>
      <c r="AF1035" s="341"/>
      <c r="AG1035" s="341"/>
      <c r="AH1035" s="341"/>
      <c r="AI1035" s="341"/>
      <c r="AJ1035" s="341"/>
      <c r="AK1035" s="341"/>
      <c r="AL1035" s="341"/>
      <c r="AM1035" s="341"/>
      <c r="AN1035" s="341"/>
      <c r="AO1035" s="341"/>
      <c r="AP1035" s="341"/>
      <c r="AQ1035" s="341"/>
      <c r="AR1035" s="341"/>
      <c r="AS1035" s="341"/>
      <c r="AT1035" s="341"/>
      <c r="AU1035" s="341"/>
      <c r="AV1035" s="341"/>
      <c r="AW1035" s="341"/>
      <c r="AX1035" s="341"/>
      <c r="AY1035" s="341"/>
      <c r="AZ1035" s="341"/>
      <c r="BA1035" s="436"/>
      <c r="BB1035" s="366"/>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436"/>
      <c r="BW1035" s="436"/>
      <c r="BX1035" s="436"/>
      <c r="BY1035" s="436"/>
      <c r="BZ1035" s="341"/>
      <c r="CA1035" s="341"/>
      <c r="CB1035" s="341"/>
      <c r="CC1035" s="341"/>
      <c r="CD1035" s="341"/>
      <c r="CE1035" s="341"/>
      <c r="CF1035" s="341"/>
      <c r="CG1035" s="341"/>
      <c r="CH1035" s="341"/>
      <c r="CI1035" s="341"/>
      <c r="CJ1035" s="341"/>
      <c r="CK1035" s="341"/>
      <c r="CL1035" s="341"/>
      <c r="CM1035" s="341"/>
      <c r="CN1035" s="341"/>
      <c r="CO1035" s="341"/>
      <c r="CP1035" s="341"/>
      <c r="CQ1035" s="341"/>
      <c r="CR1035" s="341"/>
      <c r="CS1035" s="341"/>
      <c r="CT1035" s="341"/>
      <c r="CU1035" s="341"/>
      <c r="CV1035" s="341"/>
      <c r="CW1035" s="341"/>
      <c r="CX1035" s="341"/>
      <c r="CY1035" s="341"/>
      <c r="CZ1035" s="341"/>
    </row>
    <row r="1036" ht="15" customHeight="true" x14ac:dyDescent="0.25">
      <c r="A1036" s="398" t="s">
        <v>120</v>
      </c>
      <c r="B1036" s="305" t="s">
        <v>121</v>
      </c>
    </row>
    <row r="1037" ht="15" customHeight="true" x14ac:dyDescent="0.2">
      <c r="A1037" s="399" t="str">
        <f>R15</f>
        <v>..lower egypt - rural</v>
      </c>
      <c r="B1037" s="399" t="e">
        <f>BR122+BR123</f>
        <v>#VALUE!</v>
      </c>
    </row>
    <row r="1038" ht="15" customHeight="true" x14ac:dyDescent="0.2">
      <c r="A1038" s="399" t="str">
        <f>S15</f>
        <v>..lower egypt - urban</v>
      </c>
      <c r="B1038" s="399" t="e">
        <f>BS122+BS123</f>
        <v>#VALUE!</v>
      </c>
    </row>
    <row r="1039" ht="15" customHeight="true" x14ac:dyDescent="0.2">
      <c r="A1039" s="399" t="str">
        <f>T15</f>
        <v>..upper egypt - rural</v>
      </c>
      <c r="B1039" s="399" t="e">
        <f>BT122+BT123</f>
        <v>#VALUE!</v>
      </c>
    </row>
    <row r="1040" ht="15" customHeight="true" x14ac:dyDescent="0.2">
      <c r="A1040" s="399" t="str">
        <f>U15</f>
        <v>..upper egypt - urban</v>
      </c>
      <c r="B1040" s="399" t="e">
        <f>BU122+BU123</f>
        <v>#VALUE!</v>
      </c>
    </row>
    <row r="1041" ht="15" customHeight="true" x14ac:dyDescent="0.2">
      <c r="A1041" s="399" t="str">
        <f>V15</f>
        <v>frontier governorates</v>
      </c>
      <c r="B1041" s="399" t="e">
        <f>BV122+BV123</f>
        <v>#VALUE!</v>
      </c>
    </row>
    <row r="1042" ht="15" customHeight="true" x14ac:dyDescent="0.2">
      <c r="A1042" s="399" t="str">
        <f>W15</f>
        <v>lower egypt</v>
      </c>
      <c r="B1042" s="399" t="e">
        <f>BW122+BW123</f>
        <v>#VALUE!</v>
      </c>
    </row>
    <row r="1043" ht="15" customHeight="true" x14ac:dyDescent="0.2">
      <c r="A1043" s="399" t="str">
        <f>X15</f>
        <v>upper egypt</v>
      </c>
      <c r="B1043" s="399" t="e">
        <f>BX122+XR123</f>
        <v>#VALUE!</v>
      </c>
    </row>
    <row r="1044" ht="15" customHeight="true" x14ac:dyDescent="0.2">
      <c r="A1044" s="399" t="str">
        <f>Y15</f>
        <v>urban governorates</v>
      </c>
      <c r="B1044" s="399" t="e">
        <f>BY122+BY123</f>
        <v>#VALUE!</v>
      </c>
    </row>
    <row r="1045" ht="15" customHeight="true" x14ac:dyDescent="0.2">
      <c r="A1045" s="399">
        <f>Z15</f>
        <v>0</v>
      </c>
      <c r="B1045" s="399">
        <f>BZ122+BZ123</f>
        <v>0</v>
      </c>
    </row>
    <row r="1046" ht="15" customHeight="true" x14ac:dyDescent="0.2">
      <c r="A1046" s="366">
        <f>AA15</f>
        <v>0</v>
      </c>
      <c r="B1046" s="399">
        <f>CA122+CA123</f>
        <v>0</v>
      </c>
    </row>
    <row r="1047" ht="15" customHeight="true" x14ac:dyDescent="0.2">
      <c r="A1047" s="366">
        <f>AB15</f>
        <v>0</v>
      </c>
      <c r="B1047" s="399">
        <f>CB122+CB123</f>
        <v>0</v>
      </c>
    </row>
    <row r="1048" ht="15" customHeight="true" x14ac:dyDescent="0.2">
      <c r="A1048" s="366">
        <f>AC15</f>
        <v>0</v>
      </c>
      <c r="B1048" s="399">
        <f>CC122+CC123</f>
        <v>0</v>
      </c>
    </row>
    <row r="1049" ht="15" customHeight="true" x14ac:dyDescent="0.2">
      <c r="A1049" s="366">
        <f>AD15</f>
        <v>0</v>
      </c>
      <c r="B1049" s="399">
        <f>CD122+CD123</f>
        <v>0</v>
      </c>
    </row>
    <row r="1050" ht="15" customHeight="true" x14ac:dyDescent="0.2">
      <c r="A1050" s="366">
        <f>AE15</f>
        <v>0</v>
      </c>
      <c r="B1050" s="399">
        <f>CE122+CE123</f>
        <v>0</v>
      </c>
    </row>
    <row r="1051" ht="15" customHeight="true" x14ac:dyDescent="0.2">
      <c r="A1051" s="366">
        <f>AF15</f>
        <v>0</v>
      </c>
      <c r="B1051" s="399">
        <f>CF122+CF123</f>
        <v>0</v>
      </c>
    </row>
    <row r="1052" ht="15" customHeight="true" x14ac:dyDescent="0.2">
      <c r="A1052" s="366">
        <f>AG15</f>
        <v>0</v>
      </c>
      <c r="B1052" s="399">
        <f>CG122+CG123</f>
        <v>0</v>
      </c>
    </row>
    <row r="1053" ht="15" customHeight="true" x14ac:dyDescent="0.2">
      <c r="A1053" s="366">
        <f>AH15</f>
        <v>0</v>
      </c>
      <c r="B1053" s="399">
        <f>CH122+CH123</f>
        <v>0</v>
      </c>
    </row>
    <row r="1054" ht="15" customHeight="true" x14ac:dyDescent="0.2">
      <c r="A1054" s="366">
        <f>AI15</f>
        <v>0</v>
      </c>
      <c r="B1054" s="399">
        <f>CI122+CI123</f>
        <v>0</v>
      </c>
    </row>
    <row r="1055" ht="15" customHeight="true" x14ac:dyDescent="0.2">
      <c r="A1055" s="366">
        <f>AJ15</f>
        <v>0</v>
      </c>
      <c r="B1055" s="399">
        <f>CJ122+CJ123</f>
        <v>0</v>
      </c>
    </row>
    <row r="1056" ht="15" customHeight="true" x14ac:dyDescent="0.2">
      <c r="A1056" s="366">
        <f>AK15</f>
        <v>0</v>
      </c>
      <c r="B1056" s="399">
        <f>CK122+CK123</f>
        <v>0</v>
      </c>
    </row>
    <row r="1057" ht="15" customHeight="true" x14ac:dyDescent="0.2">
      <c r="A1057" s="366">
        <f>AL15</f>
        <v>0</v>
      </c>
      <c r="B1057" s="399">
        <f>CL122+CL123</f>
        <v>0</v>
      </c>
    </row>
    <row r="1058" ht="15" customHeight="true" x14ac:dyDescent="0.2">
      <c r="A1058" s="366">
        <f>AM15</f>
        <v>0</v>
      </c>
      <c r="B1058" s="399">
        <f>CM122+CM123</f>
        <v>0</v>
      </c>
    </row>
    <row r="1059" ht="15" customHeight="true" x14ac:dyDescent="0.2">
      <c r="A1059" s="366">
        <f>AN15</f>
        <v>0</v>
      </c>
      <c r="B1059" s="399">
        <f>CN122+CN123</f>
        <v>0</v>
      </c>
    </row>
    <row r="1060" ht="15" customHeight="true" x14ac:dyDescent="0.2">
      <c r="A1060" s="366">
        <f>AO15</f>
        <v>0</v>
      </c>
      <c r="B1060" s="399">
        <f>CO122+CO123</f>
        <v>0</v>
      </c>
    </row>
    <row r="1061" ht="15" customHeight="true" x14ac:dyDescent="0.2">
      <c r="A1061" s="366">
        <f>AP15</f>
        <v>0</v>
      </c>
      <c r="B1061" s="399">
        <f>CP122+CP123</f>
        <v>0</v>
      </c>
    </row>
    <row r="1062" ht="15" customHeight="true" x14ac:dyDescent="0.2">
      <c r="A1062" s="366">
        <f>AQ15</f>
        <v>0</v>
      </c>
      <c r="B1062" s="399">
        <f>CQ122+CQ123</f>
        <v>0</v>
      </c>
    </row>
    <row r="1063" ht="15" customHeight="true" x14ac:dyDescent="0.2">
      <c r="A1063" s="366">
        <f>AR15</f>
        <v>0</v>
      </c>
      <c r="B1063" s="399">
        <f>CR122+CR123</f>
        <v>0</v>
      </c>
    </row>
    <row r="1064" ht="15" customHeight="true" x14ac:dyDescent="0.2">
      <c r="A1064" s="366">
        <f>AS15</f>
        <v>0</v>
      </c>
      <c r="B1064" s="399">
        <f>CS122+CS123</f>
        <v>0</v>
      </c>
    </row>
    <row r="1065" ht="15" customHeight="true" x14ac:dyDescent="0.2">
      <c r="A1065" s="366">
        <f>AT15</f>
        <v>0</v>
      </c>
      <c r="B1065" s="399">
        <f>CT122+CT123</f>
        <v>0</v>
      </c>
    </row>
    <row r="1066" ht="15" customHeight="true" x14ac:dyDescent="0.2">
      <c r="A1066" s="366">
        <f>AU15</f>
        <v>0</v>
      </c>
      <c r="B1066" s="399">
        <f>CU122+CU123</f>
        <v>0</v>
      </c>
    </row>
    <row r="1067" ht="15" customHeight="true" x14ac:dyDescent="0.2">
      <c r="A1067" s="366">
        <f>AV15</f>
        <v>0</v>
      </c>
      <c r="B1067" s="399">
        <f>CV122+CV123</f>
        <v>0</v>
      </c>
    </row>
    <row r="1068" ht="15" customHeight="true" x14ac:dyDescent="0.2">
      <c r="A1068" s="366">
        <f>AW15</f>
        <v>0</v>
      </c>
      <c r="B1068" s="399">
        <f>CW122+CW123</f>
        <v>0</v>
      </c>
    </row>
    <row r="1069" ht="15" customHeight="true" x14ac:dyDescent="0.2">
      <c r="A1069" s="366">
        <f>AX15</f>
        <v>0</v>
      </c>
      <c r="B1069" s="399">
        <f>CX122+CX123</f>
        <v>0</v>
      </c>
    </row>
    <row r="1070" ht="15" customHeight="true" x14ac:dyDescent="0.2">
      <c r="A1070" s="366">
        <f>AY15</f>
        <v>0</v>
      </c>
      <c r="B1070" s="399">
        <f>CY122+CY123</f>
        <v>0</v>
      </c>
    </row>
    <row r="1071" ht="15" customHeight="true" x14ac:dyDescent="0.2">
      <c r="A1071" s="366"/>
      <c r="B1071" s="399"/>
    </row>
    <row r="1072" ht="15" customHeight="true" x14ac:dyDescent="0.2">
      <c r="A1072" s="399">
        <f>34-COUNTIF(A1037:A1071,"0")</f>
        <v>8</v>
      </c>
      <c r="B1072" s="366" t="s">
        <v>136</v>
      </c>
    </row>
    <row r="1100" s="850" customFormat="true" ht="17.1" customHeight="true" x14ac:dyDescent="0.2">
      <c r="A1100" s="854"/>
      <c r="B1100" s="851"/>
      <c r="Z1100" s="889"/>
      <c r="AA1100" s="889"/>
      <c r="AB1100" s="889"/>
      <c r="AC1100" s="889"/>
      <c r="AD1100" s="889"/>
      <c r="AE1100" s="889"/>
      <c r="AF1100" s="889"/>
      <c r="AG1100" s="889"/>
      <c r="AH1100" s="889"/>
      <c r="AI1100" s="889"/>
      <c r="AJ1100" s="889"/>
      <c r="AK1100" s="889"/>
      <c r="AL1100" s="889"/>
      <c r="AM1100" s="889"/>
      <c r="AN1100" s="889"/>
      <c r="AO1100" s="889"/>
      <c r="AP1100" s="889"/>
      <c r="AQ1100" s="889"/>
      <c r="AR1100" s="889"/>
      <c r="AS1100" s="889"/>
      <c r="AT1100" s="889"/>
      <c r="AU1100" s="889"/>
      <c r="AV1100" s="889"/>
      <c r="AW1100" s="889"/>
      <c r="AX1100" s="889"/>
      <c r="AY1100" s="889"/>
      <c r="AZ1100" s="889"/>
      <c r="BA1100" s="436"/>
      <c r="BB1100" s="366"/>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c r="BV1100" s="436"/>
      <c r="BW1100" s="436"/>
      <c r="BX1100" s="436"/>
      <c r="BY1100" s="436"/>
      <c r="BZ1100" s="341"/>
      <c r="CA1100" s="341"/>
      <c r="CB1100" s="341"/>
      <c r="CC1100" s="341"/>
      <c r="CD1100" s="341"/>
      <c r="CE1100" s="341"/>
      <c r="CF1100" s="341"/>
      <c r="CG1100" s="341"/>
      <c r="CH1100" s="341"/>
      <c r="CI1100" s="341"/>
      <c r="CJ1100" s="341"/>
      <c r="CK1100" s="341"/>
      <c r="CL1100" s="341"/>
      <c r="CM1100" s="341"/>
      <c r="CN1100" s="341"/>
      <c r="CO1100" s="341"/>
      <c r="CP1100" s="341"/>
      <c r="CQ1100" s="341"/>
      <c r="CR1100" s="341"/>
      <c r="CS1100" s="341"/>
      <c r="CT1100" s="341"/>
      <c r="CU1100" s="341"/>
      <c r="CV1100" s="341"/>
      <c r="CW1100" s="341"/>
      <c r="CX1100" s="341"/>
      <c r="CY1100" s="341"/>
      <c r="CZ1100" s="341"/>
    </row>
    <row r="1101" s="850" customFormat="true" ht="17.1" customHeight="true" x14ac:dyDescent="0.2">
      <c r="A1101" s="855"/>
      <c r="B1101" s="852"/>
      <c r="Z1101" s="889"/>
      <c r="AA1101" s="889"/>
      <c r="AB1101" s="889"/>
      <c r="AC1101" s="889"/>
      <c r="AD1101" s="889"/>
      <c r="AE1101" s="889"/>
      <c r="AF1101" s="889"/>
      <c r="AG1101" s="889"/>
      <c r="AH1101" s="889"/>
      <c r="AI1101" s="889"/>
      <c r="AJ1101" s="889"/>
      <c r="AK1101" s="889"/>
      <c r="AL1101" s="889"/>
      <c r="AM1101" s="889"/>
      <c r="AN1101" s="889"/>
      <c r="AO1101" s="889"/>
      <c r="AP1101" s="889"/>
      <c r="AQ1101" s="889"/>
      <c r="AR1101" s="889"/>
      <c r="AS1101" s="889"/>
      <c r="AT1101" s="889"/>
      <c r="AU1101" s="889"/>
      <c r="AV1101" s="889"/>
      <c r="AW1101" s="889"/>
      <c r="AX1101" s="889"/>
      <c r="AY1101" s="889"/>
      <c r="AZ1101" s="889"/>
      <c r="BA1101" s="436"/>
      <c r="BB1101" s="366"/>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c r="BV1101" s="436"/>
      <c r="BW1101" s="436"/>
      <c r="BX1101" s="436"/>
      <c r="BY1101" s="436"/>
      <c r="BZ1101" s="341"/>
      <c r="CA1101" s="341"/>
      <c r="CB1101" s="341"/>
      <c r="CC1101" s="341"/>
      <c r="CD1101" s="341"/>
      <c r="CE1101" s="341"/>
      <c r="CF1101" s="341"/>
      <c r="CG1101" s="341"/>
      <c r="CH1101" s="341"/>
      <c r="CI1101" s="341"/>
      <c r="CJ1101" s="341"/>
      <c r="CK1101" s="341"/>
      <c r="CL1101" s="341"/>
      <c r="CM1101" s="341"/>
      <c r="CN1101" s="341"/>
      <c r="CO1101" s="341"/>
      <c r="CP1101" s="341"/>
      <c r="CQ1101" s="341"/>
      <c r="CR1101" s="341"/>
      <c r="CS1101" s="341"/>
      <c r="CT1101" s="341"/>
      <c r="CU1101" s="341"/>
      <c r="CV1101" s="341"/>
      <c r="CW1101" s="341"/>
      <c r="CX1101" s="341"/>
      <c r="CY1101" s="341"/>
      <c r="CZ1101" s="341"/>
    </row>
    <row r="1102" s="341" customFormat="true" ht="15" customHeight="true" x14ac:dyDescent="0.2">
      <c r="BA1102" s="436"/>
      <c r="BB1102" s="366"/>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c r="BV1102" s="436"/>
      <c r="BW1102" s="436"/>
      <c r="BX1102" s="436"/>
      <c r="BY1102" s="436"/>
    </row>
    <row r="1103" s="341" customFormat="true" ht="15" customHeight="true" x14ac:dyDescent="0.2">
      <c r="BA1103" s="436"/>
      <c r="BB1103" s="366"/>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c r="BV1103" s="436"/>
      <c r="BW1103" s="436"/>
      <c r="BX1103" s="436"/>
      <c r="BY1103" s="436"/>
    </row>
    <row r="1104" s="341" customFormat="true" ht="15" customHeight="true" x14ac:dyDescent="0.2">
      <c r="BA1104" s="436"/>
      <c r="BB1104" s="366"/>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c r="BV1104" s="436"/>
      <c r="BW1104" s="436"/>
      <c r="BX1104" s="436"/>
      <c r="BY1104" s="436"/>
    </row>
    <row r="1105" s="341" customFormat="true" ht="15" customHeight="true" x14ac:dyDescent="0.2">
      <c r="BA1105" s="436"/>
      <c r="BB1105" s="366"/>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c r="BV1105" s="436"/>
      <c r="BW1105" s="436"/>
      <c r="BX1105" s="436"/>
      <c r="BY1105" s="436"/>
    </row>
    <row r="1106" s="341" customFormat="true" ht="15" customHeight="true" x14ac:dyDescent="0.2">
      <c r="BA1106" s="436"/>
      <c r="BB1106" s="366"/>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c r="BV1106" s="436"/>
      <c r="BW1106" s="436"/>
      <c r="BX1106" s="436"/>
      <c r="BY1106" s="436"/>
    </row>
    <row r="1107" s="341" customFormat="true" ht="15" customHeight="true" x14ac:dyDescent="0.2">
      <c r="BA1107" s="436"/>
      <c r="BB1107" s="366"/>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c r="BV1107" s="436"/>
      <c r="BW1107" s="436"/>
      <c r="BX1107" s="436"/>
      <c r="BY1107" s="436"/>
    </row>
    <row r="1108" s="341" customFormat="true" ht="15" customHeight="true" x14ac:dyDescent="0.2">
      <c r="BA1108" s="436"/>
      <c r="BB1108" s="366"/>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c r="BV1108" s="436"/>
      <c r="BW1108" s="436"/>
      <c r="BX1108" s="436"/>
      <c r="BY1108" s="436"/>
    </row>
    <row r="1109" s="341" customFormat="true" ht="15" customHeight="true" x14ac:dyDescent="0.2">
      <c r="BA1109" s="436"/>
      <c r="BB1109" s="366"/>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c r="BV1109" s="436"/>
      <c r="BW1109" s="436"/>
      <c r="BX1109" s="436"/>
      <c r="BY1109" s="436"/>
    </row>
    <row r="1110" s="341" customFormat="true" ht="15" customHeight="true" x14ac:dyDescent="0.2">
      <c r="BA1110" s="436"/>
      <c r="BB1110" s="366"/>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c r="BV1110" s="436"/>
      <c r="BW1110" s="436"/>
      <c r="BX1110" s="436"/>
      <c r="BY1110" s="436"/>
    </row>
    <row r="1111" s="341" customFormat="true" ht="15" customHeight="true" x14ac:dyDescent="0.2">
      <c r="BA1111" s="436"/>
      <c r="BB1111" s="366"/>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c r="BV1111" s="436"/>
      <c r="BW1111" s="436"/>
      <c r="BX1111" s="436"/>
      <c r="BY1111" s="436"/>
    </row>
    <row r="1112" s="341" customFormat="true" ht="15" customHeight="true" x14ac:dyDescent="0.2">
      <c r="BA1112" s="436"/>
      <c r="BB1112" s="366"/>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c r="BV1112" s="436"/>
      <c r="BW1112" s="436"/>
      <c r="BX1112" s="436"/>
      <c r="BY1112" s="436"/>
    </row>
    <row r="1113" s="341" customFormat="true" ht="15" customHeight="true" x14ac:dyDescent="0.2">
      <c r="BA1113" s="436"/>
      <c r="BB1113" s="366"/>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c r="BV1113" s="436"/>
      <c r="BW1113" s="436"/>
      <c r="BX1113" s="436"/>
      <c r="BY1113" s="436"/>
    </row>
    <row r="1114" s="850" customFormat="true" ht="17.1" customHeight="true" x14ac:dyDescent="0.2">
      <c r="A1114" s="855"/>
      <c r="B1114" s="852"/>
      <c r="C1114" s="839"/>
      <c r="D1114" s="839"/>
      <c r="E1114" s="839"/>
      <c r="F1114" s="839"/>
      <c r="G1114" s="839"/>
      <c r="H1114" s="839"/>
      <c r="I1114" s="839"/>
      <c r="J1114" s="839"/>
      <c r="K1114" s="839"/>
      <c r="L1114" s="839"/>
      <c r="M1114" s="839"/>
      <c r="N1114" s="839"/>
      <c r="O1114" s="839"/>
      <c r="P1114" s="839"/>
      <c r="Q1114" s="839"/>
      <c r="R1114" s="839"/>
      <c r="S1114" s="839"/>
      <c r="T1114" s="839"/>
      <c r="U1114" s="839"/>
      <c r="V1114" s="839"/>
      <c r="W1114" s="839"/>
      <c r="X1114" s="839"/>
      <c r="Y1114" s="839"/>
      <c r="Z1114" s="889"/>
      <c r="AA1114" s="889"/>
      <c r="AB1114" s="889"/>
      <c r="AC1114" s="889"/>
      <c r="AD1114" s="889"/>
      <c r="AE1114" s="889"/>
      <c r="AF1114" s="889"/>
      <c r="AG1114" s="889"/>
      <c r="AH1114" s="889"/>
      <c r="AI1114" s="889"/>
      <c r="AJ1114" s="889"/>
      <c r="AK1114" s="889"/>
      <c r="AL1114" s="889"/>
      <c r="AM1114" s="889"/>
      <c r="AN1114" s="889"/>
      <c r="AO1114" s="889"/>
      <c r="AP1114" s="889"/>
      <c r="AQ1114" s="889"/>
      <c r="AR1114" s="889"/>
      <c r="AS1114" s="889"/>
      <c r="AT1114" s="889"/>
      <c r="AU1114" s="889"/>
      <c r="AV1114" s="889"/>
      <c r="AW1114" s="889"/>
      <c r="AX1114" s="889"/>
      <c r="AY1114" s="889"/>
      <c r="AZ1114" s="889"/>
      <c r="BA1114" s="436"/>
      <c r="BB1114" s="366"/>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c r="BV1114" s="436"/>
      <c r="BW1114" s="436"/>
      <c r="BX1114" s="436"/>
      <c r="BY1114" s="436"/>
      <c r="BZ1114" s="341"/>
      <c r="CA1114" s="341"/>
      <c r="CB1114" s="341"/>
      <c r="CC1114" s="341"/>
      <c r="CD1114" s="341"/>
      <c r="CE1114" s="341"/>
      <c r="CF1114" s="341"/>
      <c r="CG1114" s="341"/>
      <c r="CH1114" s="341"/>
      <c r="CI1114" s="341"/>
      <c r="CJ1114" s="341"/>
      <c r="CK1114" s="341"/>
      <c r="CL1114" s="341"/>
      <c r="CM1114" s="341"/>
      <c r="CN1114" s="341"/>
      <c r="CO1114" s="341"/>
      <c r="CP1114" s="341"/>
      <c r="CQ1114" s="341"/>
      <c r="CR1114" s="341"/>
      <c r="CS1114" s="341"/>
      <c r="CT1114" s="341"/>
      <c r="CU1114" s="341"/>
      <c r="CV1114" s="341"/>
      <c r="CW1114" s="341"/>
      <c r="CX1114" s="341"/>
      <c r="CY1114" s="341"/>
      <c r="CZ1114" s="341"/>
    </row>
    <row r="1115" s="850" customFormat="true" ht="17.1" customHeight="true" x14ac:dyDescent="0.2">
      <c r="A1115" s="855"/>
      <c r="B1115" s="852"/>
      <c r="C1115" s="839"/>
      <c r="D1115" s="839"/>
      <c r="E1115" s="839"/>
      <c r="F1115" s="839"/>
      <c r="G1115" s="839"/>
      <c r="H1115" s="839"/>
      <c r="I1115" s="839"/>
      <c r="J1115" s="839"/>
      <c r="K1115" s="839"/>
      <c r="L1115" s="839"/>
      <c r="M1115" s="839"/>
      <c r="N1115" s="839"/>
      <c r="O1115" s="839"/>
      <c r="P1115" s="839"/>
      <c r="Q1115" s="839"/>
      <c r="R1115" s="839"/>
      <c r="S1115" s="839"/>
      <c r="T1115" s="839"/>
      <c r="U1115" s="839"/>
      <c r="V1115" s="839"/>
      <c r="W1115" s="839"/>
      <c r="X1115" s="839"/>
      <c r="Y1115" s="839"/>
      <c r="Z1115" s="889"/>
      <c r="AA1115" s="889"/>
      <c r="AB1115" s="889"/>
      <c r="AC1115" s="889"/>
      <c r="AD1115" s="889"/>
      <c r="AE1115" s="889"/>
      <c r="AF1115" s="889"/>
      <c r="AG1115" s="889"/>
      <c r="AH1115" s="889"/>
      <c r="AI1115" s="889"/>
      <c r="AJ1115" s="889"/>
      <c r="AK1115" s="889"/>
      <c r="AL1115" s="889"/>
      <c r="AM1115" s="889"/>
      <c r="AN1115" s="889"/>
      <c r="AO1115" s="889"/>
      <c r="AP1115" s="889"/>
      <c r="AQ1115" s="889"/>
      <c r="AR1115" s="889"/>
      <c r="AS1115" s="889"/>
      <c r="AT1115" s="889"/>
      <c r="AU1115" s="889"/>
      <c r="AV1115" s="889"/>
      <c r="AW1115" s="889"/>
      <c r="AX1115" s="889"/>
      <c r="AY1115" s="889"/>
      <c r="AZ1115" s="889"/>
      <c r="BA1115" s="436"/>
      <c r="BB1115" s="366"/>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c r="BV1115" s="436"/>
      <c r="BW1115" s="436"/>
      <c r="BX1115" s="436"/>
      <c r="BY1115" s="436"/>
      <c r="BZ1115" s="341"/>
      <c r="CA1115" s="341"/>
      <c r="CB1115" s="341"/>
      <c r="CC1115" s="341"/>
      <c r="CD1115" s="341"/>
      <c r="CE1115" s="341"/>
      <c r="CF1115" s="341"/>
      <c r="CG1115" s="341"/>
      <c r="CH1115" s="341"/>
      <c r="CI1115" s="341"/>
      <c r="CJ1115" s="341"/>
      <c r="CK1115" s="341"/>
      <c r="CL1115" s="341"/>
      <c r="CM1115" s="341"/>
      <c r="CN1115" s="341"/>
      <c r="CO1115" s="341"/>
      <c r="CP1115" s="341"/>
      <c r="CQ1115" s="341"/>
      <c r="CR1115" s="341"/>
      <c r="CS1115" s="341"/>
      <c r="CT1115" s="341"/>
      <c r="CU1115" s="341"/>
      <c r="CV1115" s="341"/>
      <c r="CW1115" s="341"/>
      <c r="CX1115" s="341"/>
      <c r="CY1115" s="341"/>
      <c r="CZ1115" s="341"/>
    </row>
    <row r="1116" s="850" customFormat="true" ht="17.1" customHeight="true" x14ac:dyDescent="0.2">
      <c r="A1116" s="855"/>
      <c r="B1116" s="852"/>
      <c r="C1116" s="839"/>
      <c r="D1116" s="839"/>
      <c r="E1116" s="839"/>
      <c r="F1116" s="839"/>
      <c r="G1116" s="839"/>
      <c r="H1116" s="839"/>
      <c r="I1116" s="839"/>
      <c r="J1116" s="839"/>
      <c r="K1116" s="839"/>
      <c r="L1116" s="839"/>
      <c r="M1116" s="839"/>
      <c r="N1116" s="839"/>
      <c r="O1116" s="839"/>
      <c r="P1116" s="839"/>
      <c r="Q1116" s="839"/>
      <c r="R1116" s="839"/>
      <c r="S1116" s="839"/>
      <c r="T1116" s="839"/>
      <c r="U1116" s="839"/>
      <c r="V1116" s="839"/>
      <c r="W1116" s="839"/>
      <c r="X1116" s="839"/>
      <c r="Y1116" s="839"/>
      <c r="Z1116" s="889"/>
      <c r="AA1116" s="889"/>
      <c r="AB1116" s="889"/>
      <c r="AC1116" s="889"/>
      <c r="AD1116" s="889"/>
      <c r="AE1116" s="889"/>
      <c r="AF1116" s="889"/>
      <c r="AG1116" s="889"/>
      <c r="AH1116" s="889"/>
      <c r="AI1116" s="889"/>
      <c r="AJ1116" s="889"/>
      <c r="AK1116" s="889"/>
      <c r="AL1116" s="889"/>
      <c r="AM1116" s="889"/>
      <c r="AN1116" s="889"/>
      <c r="AO1116" s="889"/>
      <c r="AP1116" s="889"/>
      <c r="AQ1116" s="889"/>
      <c r="AR1116" s="889"/>
      <c r="AS1116" s="889"/>
      <c r="AT1116" s="889"/>
      <c r="AU1116" s="889"/>
      <c r="AV1116" s="889"/>
      <c r="AW1116" s="889"/>
      <c r="AX1116" s="889"/>
      <c r="AY1116" s="889"/>
      <c r="AZ1116" s="889"/>
      <c r="BA1116" s="436"/>
      <c r="BB1116" s="366"/>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c r="BV1116" s="436"/>
      <c r="BW1116" s="436"/>
      <c r="BX1116" s="436"/>
      <c r="BY1116" s="436"/>
      <c r="BZ1116" s="341"/>
      <c r="CA1116" s="341"/>
      <c r="CB1116" s="341"/>
      <c r="CC1116" s="341"/>
      <c r="CD1116" s="341"/>
      <c r="CE1116" s="341"/>
      <c r="CF1116" s="341"/>
      <c r="CG1116" s="341"/>
      <c r="CH1116" s="341"/>
      <c r="CI1116" s="341"/>
      <c r="CJ1116" s="341"/>
      <c r="CK1116" s="341"/>
      <c r="CL1116" s="341"/>
      <c r="CM1116" s="341"/>
      <c r="CN1116" s="341"/>
      <c r="CO1116" s="341"/>
      <c r="CP1116" s="341"/>
      <c r="CQ1116" s="341"/>
      <c r="CR1116" s="341"/>
      <c r="CS1116" s="341"/>
      <c r="CT1116" s="341"/>
      <c r="CU1116" s="341"/>
      <c r="CV1116" s="341"/>
      <c r="CW1116" s="341"/>
      <c r="CX1116" s="341"/>
      <c r="CY1116" s="341"/>
      <c r="CZ1116" s="341"/>
    </row>
    <row r="1117" s="850" customFormat="true" ht="17.1" customHeight="true" x14ac:dyDescent="0.2">
      <c r="A1117" s="856"/>
      <c r="B1117" s="853"/>
      <c r="C1117" s="839"/>
      <c r="D1117" s="839"/>
      <c r="E1117" s="839"/>
      <c r="F1117" s="839"/>
      <c r="G1117" s="839"/>
      <c r="H1117" s="839"/>
      <c r="I1117" s="839"/>
      <c r="J1117" s="839"/>
      <c r="K1117" s="839"/>
      <c r="L1117" s="839"/>
      <c r="M1117" s="839"/>
      <c r="N1117" s="839"/>
      <c r="O1117" s="839"/>
      <c r="P1117" s="839"/>
      <c r="Q1117" s="839"/>
      <c r="R1117" s="839"/>
      <c r="S1117" s="839"/>
      <c r="T1117" s="839"/>
      <c r="U1117" s="839"/>
      <c r="V1117" s="839"/>
      <c r="W1117" s="839"/>
      <c r="X1117" s="839"/>
      <c r="Y1117" s="839"/>
      <c r="Z1117" s="889"/>
      <c r="AA1117" s="889"/>
      <c r="AB1117" s="889"/>
      <c r="AC1117" s="889"/>
      <c r="AD1117" s="889"/>
      <c r="AE1117" s="889"/>
      <c r="AF1117" s="889"/>
      <c r="AG1117" s="889"/>
      <c r="AH1117" s="889"/>
      <c r="AI1117" s="889"/>
      <c r="AJ1117" s="889"/>
      <c r="AK1117" s="889"/>
      <c r="AL1117" s="889"/>
      <c r="AM1117" s="889"/>
      <c r="AN1117" s="889"/>
      <c r="AO1117" s="889"/>
      <c r="AP1117" s="889"/>
      <c r="AQ1117" s="889"/>
      <c r="AR1117" s="889"/>
      <c r="AS1117" s="889"/>
      <c r="AT1117" s="889"/>
      <c r="AU1117" s="889"/>
      <c r="AV1117" s="889"/>
      <c r="AW1117" s="889"/>
      <c r="AX1117" s="889"/>
      <c r="AY1117" s="889"/>
      <c r="AZ1117" s="889"/>
      <c r="BA1117" s="436"/>
      <c r="BB1117" s="366"/>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c r="BV1117" s="436"/>
      <c r="BW1117" s="436"/>
      <c r="BX1117" s="436"/>
      <c r="BY1117" s="436"/>
      <c r="BZ1117" s="341"/>
      <c r="CA1117" s="341"/>
      <c r="CB1117" s="341"/>
      <c r="CC1117" s="341"/>
      <c r="CD1117" s="341"/>
      <c r="CE1117" s="341"/>
      <c r="CF1117" s="341"/>
      <c r="CG1117" s="341"/>
      <c r="CH1117" s="341"/>
      <c r="CI1117" s="341"/>
      <c r="CJ1117" s="341"/>
      <c r="CK1117" s="341"/>
      <c r="CL1117" s="341"/>
      <c r="CM1117" s="341"/>
      <c r="CN1117" s="341"/>
      <c r="CO1117" s="341"/>
      <c r="CP1117" s="341"/>
      <c r="CQ1117" s="341"/>
      <c r="CR1117" s="341"/>
      <c r="CS1117" s="341"/>
      <c r="CT1117" s="341"/>
      <c r="CU1117" s="341"/>
      <c r="CV1117" s="341"/>
      <c r="CW1117" s="341"/>
      <c r="CX1117" s="341"/>
      <c r="CY1117" s="341"/>
      <c r="CZ1117" s="341"/>
    </row>
    <row r="1118" s="341" customFormat="true" ht="15" customHeight="true" x14ac:dyDescent="0.2">
      <c r="BA1118" s="436"/>
      <c r="BB1118" s="366"/>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c r="BV1118" s="436"/>
      <c r="BW1118" s="436"/>
      <c r="BX1118" s="436"/>
      <c r="BY1118" s="436"/>
    </row>
    <row r="1119" s="341" customFormat="true" ht="15" customHeight="true" x14ac:dyDescent="0.2">
      <c r="BA1119" s="436"/>
      <c r="BB1119" s="366"/>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c r="BV1119" s="436"/>
      <c r="BW1119" s="436"/>
      <c r="BX1119" s="436"/>
      <c r="BY1119" s="436"/>
    </row>
    <row r="1120" s="341" customFormat="true" ht="15" customHeight="true" x14ac:dyDescent="0.2">
      <c r="BA1120" s="436"/>
      <c r="BB1120" s="366"/>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c r="BV1120" s="436"/>
      <c r="BW1120" s="436"/>
      <c r="BX1120" s="436"/>
      <c r="BY1120" s="436"/>
    </row>
    <row r="1121" s="341" customFormat="true" ht="15" customHeight="true" x14ac:dyDescent="0.2">
      <c r="BA1121" s="436"/>
      <c r="BB1121" s="366"/>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c r="BV1121" s="436"/>
      <c r="BW1121" s="436"/>
      <c r="BX1121" s="436"/>
      <c r="BY1121" s="436"/>
    </row>
    <row r="1122" s="341" customFormat="true" ht="15" customHeight="true" x14ac:dyDescent="0.2">
      <c r="BA1122" s="436"/>
      <c r="BB1122" s="366"/>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c r="BV1122" s="436"/>
      <c r="BW1122" s="436"/>
      <c r="BX1122" s="436"/>
      <c r="BY1122" s="436"/>
    </row>
    <row r="1123" s="341" customFormat="true" ht="15" customHeight="true" x14ac:dyDescent="0.2">
      <c r="BA1123" s="436"/>
      <c r="BB1123" s="366"/>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c r="BV1123" s="436"/>
      <c r="BW1123" s="436"/>
      <c r="BX1123" s="436"/>
      <c r="BY1123" s="436"/>
    </row>
    <row r="1124" s="341" customFormat="true" ht="15" customHeight="true" x14ac:dyDescent="0.2">
      <c r="BA1124" s="436"/>
      <c r="BB1124" s="366"/>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c r="BV1124" s="436"/>
      <c r="BW1124" s="436"/>
      <c r="BX1124" s="436"/>
      <c r="BY1124" s="436"/>
    </row>
    <row r="1125" s="341" customFormat="true" ht="15" customHeight="true" x14ac:dyDescent="0.2">
      <c r="BA1125" s="436"/>
      <c r="BB1125" s="366"/>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c r="BV1125" s="436"/>
      <c r="BW1125" s="436"/>
      <c r="BX1125" s="436"/>
      <c r="BY1125" s="436"/>
    </row>
    <row r="1126" s="341" customFormat="true" ht="15" customHeight="true" x14ac:dyDescent="0.2">
      <c r="BA1126" s="436"/>
      <c r="BB1126" s="366"/>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c r="BV1126" s="436"/>
      <c r="BW1126" s="436"/>
      <c r="BX1126" s="436"/>
      <c r="BY1126" s="436"/>
    </row>
    <row r="1127" s="341" customFormat="true" ht="15" customHeight="true" x14ac:dyDescent="0.2">
      <c r="BA1127" s="436"/>
      <c r="BB1127" s="366"/>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c r="BV1127" s="436"/>
      <c r="BW1127" s="436"/>
      <c r="BX1127" s="436"/>
      <c r="BY1127" s="436"/>
    </row>
    <row r="1128" s="341" customFormat="true" ht="15" customHeight="true" x14ac:dyDescent="0.2">
      <c r="BA1128" s="436"/>
      <c r="BB1128" s="366"/>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c r="BV1128" s="436"/>
      <c r="BW1128" s="436"/>
      <c r="BX1128" s="436"/>
      <c r="BY1128" s="436"/>
    </row>
    <row r="1129" s="341" customFormat="true" ht="15" customHeight="true" x14ac:dyDescent="0.2">
      <c r="BA1129" s="436"/>
      <c r="BB1129" s="366"/>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c r="BV1129" s="436"/>
      <c r="BW1129" s="436"/>
      <c r="BX1129" s="436"/>
      <c r="BY1129" s="436"/>
    </row>
    <row r="1130" s="341" customFormat="true" ht="15" customHeight="true" x14ac:dyDescent="0.2">
      <c r="BA1130" s="436"/>
      <c r="BB1130" s="366"/>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c r="BV1130" s="436"/>
      <c r="BW1130" s="436"/>
      <c r="BX1130" s="436"/>
      <c r="BY1130" s="436"/>
    </row>
    <row r="1131" s="341" customFormat="true" ht="15" customHeight="true" x14ac:dyDescent="0.2">
      <c r="BA1131" s="436"/>
      <c r="BB1131" s="366"/>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c r="BV1131" s="436"/>
      <c r="BW1131" s="436"/>
      <c r="BX1131" s="436"/>
      <c r="BY1131" s="436"/>
    </row>
    <row r="1132" s="341" customFormat="true" ht="15" customHeight="true" x14ac:dyDescent="0.2">
      <c r="BA1132" s="436"/>
      <c r="BB1132" s="366"/>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c r="BV1132" s="436"/>
      <c r="BW1132" s="436"/>
      <c r="BX1132" s="436"/>
      <c r="BY1132" s="436"/>
    </row>
    <row r="1133" s="341" customFormat="true" ht="15" customHeight="true" x14ac:dyDescent="0.2">
      <c r="BA1133" s="436"/>
      <c r="BB1133" s="366"/>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c r="BV1133" s="436"/>
      <c r="BW1133" s="436"/>
      <c r="BX1133" s="436"/>
      <c r="BY1133" s="436"/>
    </row>
    <row r="1134" s="341" customFormat="true" ht="15" customHeight="true" x14ac:dyDescent="0.2">
      <c r="BA1134" s="436"/>
      <c r="BB1134" s="366"/>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c r="BV1134" s="436"/>
      <c r="BW1134" s="436"/>
      <c r="BX1134" s="436"/>
      <c r="BY1134" s="436"/>
    </row>
    <row r="1135" s="341" customFormat="true" ht="15" customHeight="true" x14ac:dyDescent="0.2">
      <c r="BA1135" s="436"/>
      <c r="BB1135" s="366"/>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c r="BV1135" s="436"/>
      <c r="BW1135" s="436"/>
      <c r="BX1135" s="436"/>
      <c r="BY1135" s="436"/>
    </row>
    <row r="1136" s="341" customFormat="true" ht="15" customHeight="true" x14ac:dyDescent="0.2">
      <c r="BA1136" s="436"/>
      <c r="BB1136" s="366"/>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c r="BV1136" s="436"/>
      <c r="BW1136" s="436"/>
      <c r="BX1136" s="436"/>
      <c r="BY1136" s="436"/>
    </row>
    <row r="1137" s="341" customFormat="true" ht="15" customHeight="true" x14ac:dyDescent="0.2">
      <c r="BA1137" s="436"/>
      <c r="BB1137" s="366"/>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c r="BV1137" s="436"/>
      <c r="BW1137" s="436"/>
      <c r="BX1137" s="436"/>
      <c r="BY1137" s="436"/>
    </row>
    <row r="1138" s="341" customFormat="true" ht="15" customHeight="true" x14ac:dyDescent="0.2">
      <c r="BA1138" s="436"/>
      <c r="BB1138" s="366"/>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c r="BV1138" s="436"/>
      <c r="BW1138" s="436"/>
      <c r="BX1138" s="436"/>
      <c r="BY1138" s="436"/>
    </row>
    <row r="1139" s="341" customFormat="true" ht="15" customHeight="true" x14ac:dyDescent="0.2">
      <c r="BA1139" s="436"/>
      <c r="BB1139" s="366"/>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c r="BV1139" s="436"/>
      <c r="BW1139" s="436"/>
      <c r="BX1139" s="436"/>
      <c r="BY1139" s="436"/>
    </row>
    <row r="1140" s="341" customFormat="true" ht="15" customHeight="true" x14ac:dyDescent="0.2">
      <c r="BA1140" s="436"/>
      <c r="BB1140" s="366"/>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c r="BV1140" s="436"/>
      <c r="BW1140" s="436"/>
      <c r="BX1140" s="436"/>
      <c r="BY1140" s="436"/>
    </row>
    <row r="1141" s="341" customFormat="true" ht="15" customHeight="true" x14ac:dyDescent="0.2">
      <c r="BA1141" s="436"/>
      <c r="BB1141" s="366"/>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c r="BV1141" s="436"/>
      <c r="BW1141" s="436"/>
      <c r="BX1141" s="436"/>
      <c r="BY1141" s="436"/>
    </row>
    <row r="1142" s="341" customFormat="true" ht="15" customHeight="true" x14ac:dyDescent="0.2">
      <c r="BA1142" s="436"/>
      <c r="BB1142" s="366"/>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c r="BV1142" s="436"/>
      <c r="BW1142" s="436"/>
      <c r="BX1142" s="436"/>
      <c r="BY1142" s="436"/>
    </row>
    <row r="1143" s="341" customFormat="true" ht="15" customHeight="true" x14ac:dyDescent="0.2">
      <c r="BA1143" s="436"/>
      <c r="BB1143" s="366"/>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c r="BV1143" s="436"/>
      <c r="BW1143" s="436"/>
      <c r="BX1143" s="436"/>
      <c r="BY1143" s="436"/>
    </row>
    <row r="1144" s="341" customFormat="true" ht="15" customHeight="true" x14ac:dyDescent="0.2">
      <c r="BA1144" s="436"/>
      <c r="BB1144" s="366"/>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c r="BV1144" s="436"/>
      <c r="BW1144" s="436"/>
      <c r="BX1144" s="436"/>
      <c r="BY1144" s="436"/>
    </row>
    <row r="1145" s="341" customFormat="true" ht="15" customHeight="true" x14ac:dyDescent="0.2">
      <c r="BA1145" s="436"/>
      <c r="BB1145" s="366"/>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c r="BV1145" s="436"/>
      <c r="BW1145" s="436"/>
      <c r="BX1145" s="436"/>
      <c r="BY1145" s="436"/>
    </row>
    <row r="1146" s="341" customFormat="true" ht="15" customHeight="true" x14ac:dyDescent="0.2">
      <c r="BA1146" s="436"/>
      <c r="BB1146" s="366"/>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c r="BV1146" s="436"/>
      <c r="BW1146" s="436"/>
      <c r="BX1146" s="436"/>
      <c r="BY1146" s="436"/>
    </row>
    <row r="1147" s="341" customFormat="true" ht="15" customHeight="true" x14ac:dyDescent="0.2">
      <c r="BA1147" s="436"/>
      <c r="BB1147" s="366"/>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c r="BV1147" s="436"/>
      <c r="BW1147" s="436"/>
      <c r="BX1147" s="436"/>
      <c r="BY1147" s="436"/>
    </row>
    <row r="1148" s="341" customFormat="true" ht="15" customHeight="true" x14ac:dyDescent="0.2">
      <c r="BA1148" s="436"/>
      <c r="BB1148" s="366"/>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c r="BV1148" s="436"/>
      <c r="BW1148" s="436"/>
      <c r="BX1148" s="436"/>
      <c r="BY1148" s="436"/>
    </row>
    <row r="1149" s="341" customFormat="true" ht="15" customHeight="true" x14ac:dyDescent="0.2">
      <c r="BA1149" s="436"/>
      <c r="BB1149" s="366"/>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c r="BV1149" s="436"/>
      <c r="BW1149" s="436"/>
      <c r="BX1149" s="436"/>
      <c r="BY1149" s="436"/>
    </row>
    <row r="1150" s="341" customFormat="true" ht="15" customHeight="true" x14ac:dyDescent="0.2">
      <c r="BA1150" s="436"/>
      <c r="BB1150" s="366"/>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c r="BV1150" s="436"/>
      <c r="BW1150" s="436"/>
      <c r="BX1150" s="436"/>
      <c r="BY1150" s="436"/>
    </row>
    <row r="1151" s="341" customFormat="true" ht="15" customHeight="true" x14ac:dyDescent="0.2">
      <c r="BA1151" s="436"/>
      <c r="BB1151" s="366"/>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c r="BV1151" s="436"/>
      <c r="BW1151" s="436"/>
      <c r="BX1151" s="436"/>
      <c r="BY1151" s="436"/>
    </row>
    <row r="1152" s="341" customFormat="true" ht="15" customHeight="true" x14ac:dyDescent="0.2">
      <c r="BA1152" s="436"/>
      <c r="BB1152" s="366"/>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c r="BV1152" s="436"/>
      <c r="BW1152" s="436"/>
      <c r="BX1152" s="436"/>
      <c r="BY1152" s="436"/>
    </row>
    <row r="1153" s="341" customFormat="true" ht="15" customHeight="true" x14ac:dyDescent="0.2">
      <c r="BA1153" s="436"/>
      <c r="BB1153" s="366"/>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c r="BV1153" s="436"/>
      <c r="BW1153" s="436"/>
      <c r="BX1153" s="436"/>
      <c r="BY1153" s="436"/>
    </row>
    <row r="1154" s="341" customFormat="true" ht="15" customHeight="true" x14ac:dyDescent="0.2">
      <c r="BA1154" s="436"/>
      <c r="BB1154" s="366"/>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c r="BV1154" s="436"/>
      <c r="BW1154" s="436"/>
      <c r="BX1154" s="436"/>
      <c r="BY1154" s="436"/>
    </row>
    <row r="1155" s="341" customFormat="true" ht="15" customHeight="true" x14ac:dyDescent="0.2">
      <c r="BA1155" s="436"/>
      <c r="BB1155" s="366"/>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c r="BV1155" s="436"/>
      <c r="BW1155" s="436"/>
      <c r="BX1155" s="436"/>
      <c r="BY1155" s="436"/>
    </row>
    <row r="1156" s="341" customFormat="true" ht="15" customHeight="true" x14ac:dyDescent="0.2">
      <c r="BA1156" s="436"/>
      <c r="BB1156" s="366"/>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c r="BV1156" s="436"/>
      <c r="BW1156" s="436"/>
      <c r="BX1156" s="436"/>
      <c r="BY1156" s="436"/>
    </row>
    <row r="1157" s="341" customFormat="true" ht="15" customHeight="true" x14ac:dyDescent="0.2">
      <c r="BA1157" s="436"/>
      <c r="BB1157" s="366"/>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c r="BV1157" s="436"/>
      <c r="BW1157" s="436"/>
      <c r="BX1157" s="436"/>
      <c r="BY1157" s="436"/>
    </row>
    <row r="1158" s="341" customFormat="true" ht="15" customHeight="true" x14ac:dyDescent="0.2">
      <c r="BA1158" s="436"/>
      <c r="BB1158" s="366"/>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c r="BV1158" s="436"/>
      <c r="BW1158" s="436"/>
      <c r="BX1158" s="436"/>
      <c r="BY1158" s="436"/>
    </row>
    <row r="1159" s="341" customFormat="true" ht="15" customHeight="true" x14ac:dyDescent="0.2">
      <c r="BA1159" s="436"/>
      <c r="BB1159" s="366"/>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c r="BV1159" s="436"/>
      <c r="BW1159" s="436"/>
      <c r="BX1159" s="436"/>
      <c r="BY1159" s="436"/>
    </row>
    <row r="1160" s="341" customFormat="true" ht="15" customHeight="true" x14ac:dyDescent="0.2">
      <c r="BA1160" s="436"/>
      <c r="BB1160" s="366"/>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c r="BV1160" s="436"/>
      <c r="BW1160" s="436"/>
      <c r="BX1160" s="436"/>
      <c r="BY1160" s="436"/>
    </row>
    <row r="1161" s="341" customFormat="true" ht="15" customHeight="true" x14ac:dyDescent="0.2">
      <c r="BA1161" s="436"/>
      <c r="BB1161" s="366"/>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c r="BV1161" s="436"/>
      <c r="BW1161" s="436"/>
      <c r="BX1161" s="436"/>
      <c r="BY1161" s="436"/>
    </row>
    <row r="1162" s="341" customFormat="true" ht="15" customHeight="true" x14ac:dyDescent="0.2">
      <c r="BA1162" s="436"/>
      <c r="BB1162" s="366"/>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c r="BV1162" s="436"/>
      <c r="BW1162" s="436"/>
      <c r="BX1162" s="436"/>
      <c r="BY1162" s="436"/>
    </row>
    <row r="1163" s="341" customFormat="true" ht="15" customHeight="true" x14ac:dyDescent="0.2">
      <c r="BA1163" s="436"/>
      <c r="BB1163" s="366"/>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c r="BV1163" s="436"/>
      <c r="BW1163" s="436"/>
      <c r="BX1163" s="436"/>
      <c r="BY1163" s="436"/>
    </row>
    <row r="1164" s="341" customFormat="true" ht="15" customHeight="true" x14ac:dyDescent="0.2">
      <c r="BA1164" s="436"/>
      <c r="BB1164" s="366"/>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c r="BV1164" s="436"/>
      <c r="BW1164" s="436"/>
      <c r="BX1164" s="436"/>
      <c r="BY1164" s="436"/>
    </row>
    <row r="1165" s="341" customFormat="true" ht="15" customHeight="true" x14ac:dyDescent="0.2">
      <c r="BA1165" s="436"/>
      <c r="BB1165" s="366"/>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c r="BV1165" s="436"/>
      <c r="BW1165" s="436"/>
      <c r="BX1165" s="436"/>
      <c r="BY1165" s="436"/>
    </row>
    <row r="1166" s="341" customFormat="true" ht="15" customHeight="true" x14ac:dyDescent="0.2">
      <c r="BA1166" s="436"/>
      <c r="BB1166" s="366"/>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c r="BV1166" s="436"/>
      <c r="BW1166" s="436"/>
      <c r="BX1166" s="436"/>
      <c r="BY1166" s="436"/>
    </row>
    <row r="1167" s="341" customFormat="true" ht="15" customHeight="true" x14ac:dyDescent="0.2">
      <c r="BA1167" s="436"/>
      <c r="BB1167" s="366"/>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c r="BV1167" s="436"/>
      <c r="BW1167" s="436"/>
      <c r="BX1167" s="436"/>
      <c r="BY1167" s="436"/>
    </row>
    <row r="1168" s="341" customFormat="true" ht="15" customHeight="true" x14ac:dyDescent="0.2">
      <c r="BA1168" s="436"/>
      <c r="BB1168" s="366"/>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c r="BV1168" s="436"/>
      <c r="BW1168" s="436"/>
      <c r="BX1168" s="436"/>
      <c r="BY1168" s="436"/>
    </row>
    <row r="1169" s="341" customFormat="true" ht="15" customHeight="true" x14ac:dyDescent="0.2">
      <c r="BA1169" s="436"/>
      <c r="BB1169" s="366"/>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c r="BV1169" s="436"/>
      <c r="BW1169" s="436"/>
      <c r="BX1169" s="436"/>
      <c r="BY1169" s="436"/>
    </row>
    <row r="1170" s="341" customFormat="true" ht="15" customHeight="true" x14ac:dyDescent="0.2">
      <c r="A1170" s="411"/>
      <c r="B1170" s="842"/>
      <c r="C1170" s="843"/>
      <c r="D1170" s="843"/>
      <c r="E1170" s="843"/>
      <c r="F1170" s="843"/>
      <c r="G1170" s="843"/>
      <c r="H1170" s="843"/>
      <c r="I1170" s="843"/>
      <c r="J1170" s="843"/>
      <c r="K1170" s="843"/>
      <c r="L1170" s="843"/>
      <c r="M1170" s="843"/>
      <c r="N1170" s="843"/>
      <c r="O1170" s="843"/>
      <c r="P1170" s="843"/>
      <c r="Q1170" s="843"/>
      <c r="R1170" s="843"/>
      <c r="S1170" s="843"/>
      <c r="T1170" s="843"/>
      <c r="U1170" s="843"/>
      <c r="V1170" s="843"/>
      <c r="W1170" s="843"/>
      <c r="X1170" s="843"/>
      <c r="Y1170" s="843"/>
      <c r="BA1170" s="436"/>
      <c r="BB1170" s="366"/>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c r="BV1170" s="436"/>
      <c r="BW1170" s="436"/>
      <c r="BX1170" s="436"/>
      <c r="BY1170" s="436"/>
    </row>
    <row r="1171" s="341" customFormat="true" ht="15" customHeight="true" x14ac:dyDescent="0.2">
      <c r="A1171" s="411"/>
      <c r="B1171" s="842"/>
      <c r="C1171" s="843"/>
      <c r="D1171" s="843"/>
      <c r="E1171" s="843"/>
      <c r="F1171" s="843"/>
      <c r="G1171" s="843"/>
      <c r="H1171" s="843"/>
      <c r="I1171" s="843"/>
      <c r="J1171" s="843"/>
      <c r="K1171" s="843"/>
      <c r="L1171" s="843"/>
      <c r="M1171" s="843"/>
      <c r="N1171" s="843"/>
      <c r="O1171" s="843"/>
      <c r="P1171" s="843"/>
      <c r="Q1171" s="843"/>
      <c r="R1171" s="843"/>
      <c r="S1171" s="843"/>
      <c r="T1171" s="843"/>
      <c r="U1171" s="843"/>
      <c r="V1171" s="843"/>
      <c r="W1171" s="843"/>
      <c r="X1171" s="843"/>
      <c r="Y1171" s="843"/>
      <c r="BA1171" s="436"/>
      <c r="BB1171" s="366"/>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c r="BV1171" s="436"/>
      <c r="BW1171" s="436"/>
      <c r="BX1171" s="436"/>
      <c r="BY1171" s="436"/>
    </row>
    <row r="1172" s="341" customFormat="true" ht="15" customHeight="true" x14ac:dyDescent="0.2">
      <c r="A1172" s="411"/>
      <c r="B1172" s="842"/>
      <c r="C1172" s="843"/>
      <c r="D1172" s="843"/>
      <c r="E1172" s="843"/>
      <c r="F1172" s="843"/>
      <c r="G1172" s="843"/>
      <c r="H1172" s="843"/>
      <c r="I1172" s="843"/>
      <c r="J1172" s="843"/>
      <c r="K1172" s="843"/>
      <c r="L1172" s="843"/>
      <c r="M1172" s="843"/>
      <c r="N1172" s="843"/>
      <c r="O1172" s="843"/>
      <c r="P1172" s="843"/>
      <c r="Q1172" s="843"/>
      <c r="R1172" s="843"/>
      <c r="S1172" s="843"/>
      <c r="T1172" s="843"/>
      <c r="U1172" s="843"/>
      <c r="V1172" s="843"/>
      <c r="W1172" s="843"/>
      <c r="X1172" s="843"/>
      <c r="Y1172" s="843"/>
      <c r="BA1172" s="436"/>
      <c r="BB1172" s="366"/>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c r="BV1172" s="436"/>
      <c r="BW1172" s="436"/>
      <c r="BX1172" s="436"/>
      <c r="BY1172" s="436"/>
    </row>
    <row r="1173" s="341" customFormat="true" ht="15" customHeight="true" x14ac:dyDescent="0.2">
      <c r="A1173" s="411"/>
      <c r="B1173" s="842"/>
      <c r="C1173" s="843"/>
      <c r="D1173" s="843"/>
      <c r="E1173" s="843"/>
      <c r="F1173" s="843"/>
      <c r="G1173" s="843"/>
      <c r="H1173" s="843"/>
      <c r="I1173" s="843"/>
      <c r="J1173" s="843"/>
      <c r="K1173" s="843"/>
      <c r="L1173" s="843"/>
      <c r="M1173" s="843"/>
      <c r="N1173" s="843"/>
      <c r="O1173" s="843"/>
      <c r="P1173" s="843"/>
      <c r="Q1173" s="843"/>
      <c r="R1173" s="843"/>
      <c r="S1173" s="843"/>
      <c r="T1173" s="843"/>
      <c r="U1173" s="843"/>
      <c r="V1173" s="843"/>
      <c r="W1173" s="843"/>
      <c r="X1173" s="843"/>
      <c r="Y1173" s="843"/>
      <c r="BA1173" s="436"/>
      <c r="BB1173" s="366"/>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c r="BV1173" s="436"/>
      <c r="BW1173" s="436"/>
      <c r="BX1173" s="436"/>
      <c r="BY1173" s="436"/>
    </row>
    <row r="1174" s="341" customFormat="true" ht="15" customHeight="true" x14ac:dyDescent="0.2">
      <c r="A1174" s="411"/>
      <c r="B1174" s="842"/>
      <c r="C1174" s="843"/>
      <c r="D1174" s="843"/>
      <c r="E1174" s="843"/>
      <c r="F1174" s="843"/>
      <c r="G1174" s="843"/>
      <c r="H1174" s="843"/>
      <c r="I1174" s="843"/>
      <c r="J1174" s="843"/>
      <c r="K1174" s="843"/>
      <c r="L1174" s="843"/>
      <c r="M1174" s="843"/>
      <c r="N1174" s="843"/>
      <c r="O1174" s="843"/>
      <c r="P1174" s="843"/>
      <c r="Q1174" s="843"/>
      <c r="R1174" s="843"/>
      <c r="S1174" s="843"/>
      <c r="T1174" s="843"/>
      <c r="U1174" s="843"/>
      <c r="V1174" s="843"/>
      <c r="W1174" s="843"/>
      <c r="X1174" s="843"/>
      <c r="Y1174" s="843"/>
      <c r="BA1174" s="436"/>
      <c r="BB1174" s="366"/>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c r="BV1174" s="436"/>
      <c r="BW1174" s="436"/>
      <c r="BX1174" s="436"/>
      <c r="BY1174" s="436"/>
    </row>
    <row r="1175" s="341" customFormat="true" ht="15" customHeight="true" x14ac:dyDescent="0.2">
      <c r="A1175" s="411"/>
      <c r="B1175" s="842"/>
      <c r="C1175" s="843"/>
      <c r="D1175" s="843"/>
      <c r="E1175" s="843"/>
      <c r="F1175" s="843"/>
      <c r="G1175" s="843"/>
      <c r="H1175" s="843"/>
      <c r="I1175" s="843"/>
      <c r="J1175" s="843"/>
      <c r="K1175" s="843"/>
      <c r="L1175" s="843"/>
      <c r="M1175" s="843"/>
      <c r="N1175" s="843"/>
      <c r="O1175" s="843"/>
      <c r="P1175" s="843"/>
      <c r="Q1175" s="843"/>
      <c r="R1175" s="843"/>
      <c r="S1175" s="843"/>
      <c r="T1175" s="843"/>
      <c r="U1175" s="843"/>
      <c r="V1175" s="843"/>
      <c r="W1175" s="843"/>
      <c r="X1175" s="843"/>
      <c r="Y1175" s="843"/>
      <c r="BA1175" s="436"/>
      <c r="BB1175" s="366"/>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c r="BV1175" s="436"/>
      <c r="BW1175" s="436"/>
      <c r="BX1175" s="436"/>
      <c r="BY1175" s="436"/>
    </row>
    <row r="1176" s="341" customFormat="true" ht="15" customHeight="true" x14ac:dyDescent="0.2">
      <c r="A1176" s="844"/>
      <c r="B1176" s="411"/>
      <c r="C1176" s="845"/>
      <c r="D1176" s="846"/>
      <c r="E1176" s="846"/>
      <c r="F1176" s="846"/>
      <c r="G1176" s="846"/>
      <c r="H1176" s="845"/>
      <c r="I1176" s="846"/>
      <c r="J1176" s="846"/>
      <c r="K1176" s="846"/>
      <c r="L1176" s="846"/>
      <c r="M1176" s="845"/>
      <c r="N1176" s="846"/>
      <c r="O1176" s="846"/>
      <c r="P1176" s="846"/>
      <c r="Q1176" s="846"/>
      <c r="R1176" s="845"/>
      <c r="S1176" s="846"/>
      <c r="T1176" s="846"/>
      <c r="U1176" s="846"/>
      <c r="BA1176" s="436"/>
      <c r="BB1176" s="366"/>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c r="BV1176" s="436"/>
      <c r="BW1176" s="436"/>
      <c r="BX1176" s="436"/>
      <c r="BY1176" s="436"/>
    </row>
    <row r="1177" s="341" customFormat="true" ht="15" customHeight="true" x14ac:dyDescent="0.2">
      <c r="A1177" s="846"/>
      <c r="B1177" s="846"/>
      <c r="C1177" s="845"/>
      <c r="D1177" s="845"/>
      <c r="E1177" s="845"/>
      <c r="F1177" s="845"/>
      <c r="G1177" s="845"/>
      <c r="H1177" s="845"/>
      <c r="I1177" s="845"/>
      <c r="J1177" s="845"/>
      <c r="K1177" s="845"/>
      <c r="L1177" s="845"/>
      <c r="M1177" s="845"/>
      <c r="N1177" s="845"/>
      <c r="O1177" s="845"/>
      <c r="P1177" s="845"/>
      <c r="Q1177" s="845"/>
      <c r="R1177" s="845"/>
      <c r="S1177" s="845"/>
      <c r="T1177" s="845"/>
      <c r="U1177" s="845"/>
      <c r="BA1177" s="436"/>
      <c r="BB1177" s="366"/>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c r="BV1177" s="436"/>
      <c r="BW1177" s="436"/>
      <c r="BX1177" s="436"/>
      <c r="BY1177" s="436"/>
    </row>
    <row r="1178" s="341" customFormat="true" ht="15" customHeight="true" x14ac:dyDescent="0.2">
      <c r="BA1178" s="436"/>
      <c r="BB1178" s="366"/>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c r="BV1178" s="436"/>
      <c r="BW1178" s="436"/>
      <c r="BX1178" s="436"/>
      <c r="BY1178" s="436"/>
    </row>
    <row r="1179" s="341" customFormat="true" ht="15" customHeight="true" x14ac:dyDescent="0.2">
      <c r="BA1179" s="436"/>
      <c r="BB1179" s="366"/>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c r="BV1179" s="436"/>
      <c r="BW1179" s="436"/>
      <c r="BX1179" s="436"/>
      <c r="BY1179" s="436"/>
    </row>
    <row r="1180" s="341" customFormat="true" ht="15" customHeight="true" x14ac:dyDescent="0.2">
      <c r="BA1180" s="436"/>
      <c r="BB1180" s="366"/>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c r="BV1180" s="436"/>
      <c r="BW1180" s="436"/>
      <c r="BX1180" s="436"/>
      <c r="BY1180" s="436"/>
    </row>
    <row r="1181" s="341" customFormat="true" ht="15" customHeight="true" x14ac:dyDescent="0.2">
      <c r="BA1181" s="436"/>
      <c r="BB1181" s="366"/>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c r="BV1181" s="436"/>
      <c r="BW1181" s="436"/>
      <c r="BX1181" s="436"/>
      <c r="BY1181" s="436"/>
    </row>
    <row r="1182" s="341" customFormat="true" ht="15" customHeight="true" x14ac:dyDescent="0.2">
      <c r="BA1182" s="436"/>
      <c r="BB1182" s="366"/>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c r="BV1182" s="436"/>
      <c r="BW1182" s="436"/>
      <c r="BX1182" s="436"/>
      <c r="BY1182" s="436"/>
    </row>
    <row r="1183" s="341" customFormat="true" ht="15" customHeight="true" x14ac:dyDescent="0.2">
      <c r="BA1183" s="436"/>
      <c r="BB1183" s="366"/>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c r="BV1183" s="436"/>
      <c r="BW1183" s="436"/>
      <c r="BX1183" s="436"/>
      <c r="BY1183" s="436"/>
    </row>
    <row r="1184" s="341" customFormat="true" ht="15" customHeight="true" x14ac:dyDescent="0.2">
      <c r="BA1184" s="436"/>
      <c r="BB1184" s="366"/>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c r="BV1184" s="436"/>
      <c r="BW1184" s="436"/>
      <c r="BX1184" s="436"/>
      <c r="BY1184" s="436"/>
    </row>
    <row r="1185" s="341" customFormat="true" ht="15" customHeight="true" x14ac:dyDescent="0.2">
      <c r="BA1185" s="436"/>
      <c r="BB1185" s="366"/>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c r="BV1185" s="436"/>
      <c r="BW1185" s="436"/>
      <c r="BX1185" s="436"/>
      <c r="BY1185" s="436"/>
    </row>
    <row r="1186" s="341" customFormat="true" ht="15" customHeight="true" x14ac:dyDescent="0.2">
      <c r="BA1186" s="436"/>
      <c r="BB1186" s="366"/>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c r="BV1186" s="436"/>
      <c r="BW1186" s="436"/>
      <c r="BX1186" s="436"/>
      <c r="BY1186" s="436"/>
    </row>
    <row r="1187" s="341" customFormat="true" ht="15" customHeight="true" x14ac:dyDescent="0.2">
      <c r="BA1187" s="436"/>
      <c r="BB1187" s="366"/>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c r="BV1187" s="436"/>
      <c r="BW1187" s="436"/>
      <c r="BX1187" s="436"/>
      <c r="BY1187" s="436"/>
    </row>
    <row r="1188" s="341" customFormat="true" ht="15" customHeight="true" x14ac:dyDescent="0.2">
      <c r="BA1188" s="436"/>
      <c r="BB1188" s="366"/>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c r="BV1188" s="436"/>
      <c r="BW1188" s="436"/>
      <c r="BX1188" s="436"/>
      <c r="BY1188" s="436"/>
    </row>
    <row r="1189" s="341" customFormat="true" ht="15" customHeight="true" x14ac:dyDescent="0.2">
      <c r="BA1189" s="436"/>
      <c r="BB1189" s="366"/>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c r="BV1189" s="436"/>
      <c r="BW1189" s="436"/>
      <c r="BX1189" s="436"/>
      <c r="BY1189" s="436"/>
    </row>
    <row r="1190" s="341" customFormat="true" ht="15" customHeight="true" x14ac:dyDescent="0.2">
      <c r="BA1190" s="436"/>
      <c r="BB1190" s="366"/>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c r="BV1190" s="436"/>
      <c r="BW1190" s="436"/>
      <c r="BX1190" s="436"/>
      <c r="BY1190" s="436"/>
    </row>
    <row r="1191" s="341" customFormat="true" ht="15" customHeight="true" x14ac:dyDescent="0.2">
      <c r="BA1191" s="436"/>
      <c r="BB1191" s="366"/>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c r="BV1191" s="436"/>
      <c r="BW1191" s="436"/>
      <c r="BX1191" s="436"/>
      <c r="BY1191" s="436"/>
    </row>
    <row r="1192" s="341" customFormat="true" ht="15" customHeight="true" x14ac:dyDescent="0.2">
      <c r="BA1192" s="436"/>
      <c r="BB1192" s="366"/>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c r="BV1192" s="436"/>
      <c r="BW1192" s="436"/>
      <c r="BX1192" s="436"/>
      <c r="BY1192" s="436"/>
    </row>
    <row r="1193" s="341" customFormat="true" ht="15" customHeight="true" x14ac:dyDescent="0.2">
      <c r="BA1193" s="436"/>
      <c r="BB1193" s="366"/>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c r="BV1193" s="436"/>
      <c r="BW1193" s="436"/>
      <c r="BX1193" s="436"/>
      <c r="BY1193" s="436"/>
    </row>
    <row r="1194" s="341" customFormat="true" ht="15" customHeight="true" x14ac:dyDescent="0.2">
      <c r="BA1194" s="436"/>
      <c r="BB1194" s="366"/>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c r="BV1194" s="436"/>
      <c r="BW1194" s="436"/>
      <c r="BX1194" s="436"/>
      <c r="BY1194" s="436"/>
    </row>
    <row r="1195" s="341" customFormat="true" ht="15" customHeight="true" x14ac:dyDescent="0.2">
      <c r="BA1195" s="436"/>
      <c r="BB1195" s="366"/>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c r="BV1195" s="436"/>
      <c r="BW1195" s="436"/>
      <c r="BX1195" s="436"/>
      <c r="BY1195" s="436"/>
    </row>
    <row r="1196" s="341" customFormat="true" ht="15" customHeight="true" x14ac:dyDescent="0.2">
      <c r="BA1196" s="436"/>
      <c r="BB1196" s="366"/>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c r="BV1196" s="436"/>
      <c r="BW1196" s="436"/>
      <c r="BX1196" s="436"/>
      <c r="BY1196" s="436"/>
    </row>
    <row r="1197" s="341" customFormat="true" ht="15" customHeight="true" x14ac:dyDescent="0.2">
      <c r="BA1197" s="436"/>
      <c r="BB1197" s="366"/>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c r="BV1197" s="436"/>
      <c r="BW1197" s="436"/>
      <c r="BX1197" s="436"/>
      <c r="BY1197" s="436"/>
    </row>
    <row r="1198" s="341" customFormat="true" ht="15" customHeight="true" x14ac:dyDescent="0.2">
      <c r="BA1198" s="436"/>
      <c r="BB1198" s="366"/>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c r="BV1198" s="436"/>
      <c r="BW1198" s="436"/>
      <c r="BX1198" s="436"/>
      <c r="BY1198" s="436"/>
    </row>
    <row r="1199" s="341" customFormat="true" ht="15" customHeight="true" x14ac:dyDescent="0.2">
      <c r="BA1199" s="436"/>
      <c r="BB1199" s="366"/>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c r="BV1199" s="436"/>
      <c r="BW1199" s="436"/>
      <c r="BX1199" s="436"/>
      <c r="BY1199" s="436"/>
    </row>
    <row r="1200" s="341" customFormat="true" ht="15" customHeight="true" x14ac:dyDescent="0.2">
      <c r="BA1200" s="436"/>
      <c r="BB1200" s="366"/>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c r="BV1200" s="436"/>
      <c r="BW1200" s="436"/>
      <c r="BX1200" s="436"/>
      <c r="BY1200" s="436"/>
    </row>
  </sheetData>
  <mergeCells count="1317">
    <mergeCell ref="C791:D791"/>
    <mergeCell ref="H791:I791"/>
    <mergeCell ref="M791:N791"/>
    <mergeCell ref="C792:D792"/>
    <mergeCell ref="H792:I792"/>
    <mergeCell ref="M792:N792"/>
    <mergeCell ref="C789:D789"/>
    <mergeCell ref="H789:I789"/>
    <mergeCell ref="M789:N789"/>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E553"/>
    <mergeCell ref="H553:I553"/>
    <mergeCell ref="M553:O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J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4:E504"/>
    <mergeCell ref="H504:I504"/>
    <mergeCell ref="M504:O504"/>
    <mergeCell ref="C505:D506"/>
    <mergeCell ref="H505:I505"/>
    <mergeCell ref="M505:N506"/>
    <mergeCell ref="H506:I506"/>
    <mergeCell ref="C501:D501"/>
    <mergeCell ref="H501:I502"/>
    <mergeCell ref="M501:N501"/>
    <mergeCell ref="C502:D502"/>
    <mergeCell ref="M502:N502"/>
    <mergeCell ref="C503:D503"/>
    <mergeCell ref="H503:I503"/>
    <mergeCell ref="M503:N503"/>
    <mergeCell ref="C499:D500"/>
    <mergeCell ref="E499:G499"/>
    <mergeCell ref="H499:I499"/>
    <mergeCell ref="M499:N500"/>
    <mergeCell ref="O499:Q499"/>
    <mergeCell ref="H500:J500"/>
    <mergeCell ref="C497:D497"/>
    <mergeCell ref="H497:I497"/>
    <mergeCell ref="M497:N497"/>
    <mergeCell ref="C498:G498"/>
    <mergeCell ref="H498:I498"/>
    <mergeCell ref="M498:Q498"/>
    <mergeCell ref="C495:D495"/>
    <mergeCell ref="H495:I496"/>
    <mergeCell ref="J495:L495"/>
    <mergeCell ref="M495:N495"/>
    <mergeCell ref="C496:D496"/>
    <mergeCell ref="M496:N496"/>
    <mergeCell ref="C493:D493"/>
    <mergeCell ref="H493:I493"/>
    <mergeCell ref="M493:N493"/>
    <mergeCell ref="C494:D494"/>
    <mergeCell ref="H494:L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E450"/>
    <mergeCell ref="H450:I450"/>
    <mergeCell ref="M450:O450"/>
    <mergeCell ref="C447:D447"/>
    <mergeCell ref="H447:I447"/>
    <mergeCell ref="M447:N447"/>
    <mergeCell ref="C448:D448"/>
    <mergeCell ref="H448:J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04:I404"/>
    <mergeCell ref="M404:N404"/>
    <mergeCell ref="A1034:C103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A29:A30"/>
    <mergeCell ref="A35:A36"/>
    <mergeCell ref="A37:A38"/>
    <mergeCell ref="A41:A42"/>
    <mergeCell ref="A43:A44"/>
    <mergeCell ref="A45:A46"/>
    <mergeCell ref="A151:A152"/>
    <mergeCell ref="C399:F399"/>
    <mergeCell ref="H399:K399"/>
    <mergeCell ref="M399:P399"/>
    <mergeCell ref="C400:E400"/>
    <mergeCell ref="H400:J400"/>
    <mergeCell ref="M400:O400"/>
    <mergeCell ref="A1025:C1025"/>
    <mergeCell ref="A1026:B1026"/>
    <mergeCell ref="A1031:A1033"/>
    <mergeCell ref="A222:A224"/>
    <mergeCell ref="A225:A226"/>
    <mergeCell ref="C405:D405"/>
    <mergeCell ref="H405:I405"/>
    <mergeCell ref="M405:N405"/>
    <mergeCell ref="C406:D406"/>
    <mergeCell ref="H406:I406"/>
    <mergeCell ref="M406:N406"/>
    <mergeCell ref="C401:D402"/>
    <mergeCell ref="H401:I402"/>
    <mergeCell ref="M401:N402"/>
    <mergeCell ref="B402:B445"/>
    <mergeCell ref="C403:D403"/>
    <mergeCell ref="H403:I403"/>
    <mergeCell ref="M403:N403"/>
    <mergeCell ref="C404:D404"/>
    <mergeCell ref="A47:A49"/>
    <mergeCell ref="BA47:BA49"/>
    <mergeCell ref="A50:A52"/>
    <mergeCell ref="BA50:BA52"/>
    <mergeCell ref="A53:A55"/>
    <mergeCell ref="BA53:BA55"/>
    <mergeCell ref="A208:B208"/>
    <mergeCell ref="C220:G220"/>
    <mergeCell ref="H220:L220"/>
    <mergeCell ref="M220:Q220"/>
    <mergeCell ref="A153:A157"/>
    <mergeCell ref="A202:A203"/>
    <mergeCell ref="C133:G133"/>
    <mergeCell ref="H133:L133"/>
    <mergeCell ref="M133:Q133"/>
    <mergeCell ref="A135:A139"/>
    <mergeCell ref="C56:G56"/>
    <mergeCell ref="H56:L56"/>
    <mergeCell ref="M56:Q56"/>
    <mergeCell ref="BA153:BA158"/>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39:A40"/>
    <mergeCell ref="C27:G27"/>
    <mergeCell ref="H27:L27"/>
    <mergeCell ref="M27:Q27"/>
    <mergeCell ref="A140:A143"/>
    <mergeCell ref="M120:Q120"/>
    <mergeCell ref="A122:A123"/>
    <mergeCell ref="A124:A127"/>
    <mergeCell ref="A128:A129"/>
    <mergeCell ref="A130:A132"/>
    <mergeCell ref="A108:B108"/>
    <mergeCell ref="C120:G120"/>
    <mergeCell ref="H120:L120"/>
    <mergeCell ref="A58:A68"/>
    <mergeCell ref="BA39:BA40"/>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BA41:BA42"/>
    <mergeCell ref="BA43:BA44"/>
    <mergeCell ref="BA45:BA46"/>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231:BA233"/>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85725</xdr:rowOff>
                  </from>
                  <to>
                    <xdr:col>1</xdr:col>
                    <xdr:colOff>1704975</xdr:colOff>
                    <xdr:row>400</xdr:row>
                    <xdr:rowOff>85725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3D060-4AA5-4827-9528-A757556B99AC}">
  <sheetPr codeName="Feuil9"/>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5" width="12.5703125" style="435" customWidth="true"/>
    <col min="26" max="52" width="12.5703125" style="341" customWidth="true"/>
    <col min="53" max="53" width="31.5703125" style="436" customWidth="true"/>
    <col min="54" max="54" width="41.5703125" style="366" customWidth="true"/>
    <col min="55" max="69" width="9.140625" style="436"/>
    <col min="70" max="77" width="12.5703125" style="436" customWidth="true"/>
    <col min="78" max="104" width="12.5703125" style="341" customWidth="true"/>
    <col min="105" max="16384" width="9.140625" style="435"/>
  </cols>
  <sheetData>
    <row r="1" s="298" customFormat="true" ht="18" customHeight="true" x14ac:dyDescent="0.2">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B1" s="32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row>
    <row r="2" s="298" customFormat="true" ht="22.5" customHeight="true" x14ac:dyDescent="0.35">
      <c r="A2" s="355" t="str">
        <f>A1026</f>
        <v>Egypt</v>
      </c>
      <c r="B2" s="356"/>
      <c r="Z2" s="341"/>
      <c r="AA2" s="34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B2" s="32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row>
    <row r="3" s="298" customFormat="true" ht="22.5" customHeight="true" x14ac:dyDescent="0.35">
      <c r="A3" s="325" t="str">
        <f>A1034</f>
        <v>2005</v>
      </c>
      <c r="B3" s="358"/>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B3" s="321"/>
      <c r="BZ3" s="341"/>
      <c r="CA3" s="341"/>
      <c r="CB3" s="341"/>
      <c r="CC3" s="341"/>
      <c r="CD3" s="341"/>
      <c r="CE3" s="341"/>
      <c r="CF3" s="341"/>
      <c r="CG3" s="341"/>
      <c r="CH3" s="341"/>
      <c r="CI3" s="341"/>
      <c r="CJ3" s="341"/>
      <c r="CK3" s="341"/>
      <c r="CL3" s="341"/>
      <c r="CM3" s="341"/>
      <c r="CN3" s="341"/>
      <c r="CO3" s="341"/>
      <c r="CP3" s="341"/>
      <c r="CQ3" s="341"/>
      <c r="CR3" s="341"/>
      <c r="CS3" s="341"/>
      <c r="CT3" s="341"/>
      <c r="CU3" s="341"/>
      <c r="CV3" s="341"/>
      <c r="CW3" s="341"/>
      <c r="CX3" s="341"/>
      <c r="CY3" s="341"/>
      <c r="CZ3" s="341"/>
    </row>
    <row r="4" s="298" customFormat="true" ht="22.5" customHeight="true" x14ac:dyDescent="0.35">
      <c r="A4" s="357" t="s">
        <v>95</v>
      </c>
      <c r="B4" s="358"/>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B4" s="321"/>
      <c r="BZ4" s="341"/>
      <c r="CA4" s="341"/>
      <c r="CB4" s="341"/>
      <c r="CC4" s="341"/>
      <c r="CD4" s="341"/>
      <c r="CE4" s="341"/>
      <c r="CF4" s="341"/>
      <c r="CG4" s="341"/>
      <c r="CH4" s="341"/>
      <c r="CI4" s="341"/>
      <c r="CJ4" s="341"/>
      <c r="CK4" s="341"/>
      <c r="CL4" s="341"/>
      <c r="CM4" s="341"/>
      <c r="CN4" s="341"/>
      <c r="CO4" s="341"/>
      <c r="CP4" s="341"/>
      <c r="CQ4" s="341"/>
      <c r="CR4" s="341"/>
      <c r="CS4" s="341"/>
      <c r="CT4" s="341"/>
      <c r="CU4" s="341"/>
      <c r="CV4" s="341"/>
      <c r="CW4" s="341"/>
      <c r="CX4" s="341"/>
      <c r="CY4" s="341"/>
      <c r="CZ4" s="341"/>
    </row>
    <row r="5" s="298" customFormat="true" ht="20.1" customHeight="true" x14ac:dyDescent="0.35">
      <c r="A5" s="357" t="s">
        <v>96</v>
      </c>
      <c r="B5" s="358"/>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1"/>
      <c r="AX5" s="341"/>
      <c r="AY5" s="341"/>
      <c r="AZ5" s="341"/>
      <c r="BB5" s="321"/>
      <c r="BZ5" s="341"/>
      <c r="CA5" s="341"/>
      <c r="CB5" s="341"/>
      <c r="CC5" s="341"/>
      <c r="CD5" s="341"/>
      <c r="CE5" s="341"/>
      <c r="CF5" s="341"/>
      <c r="CG5" s="341"/>
      <c r="CH5" s="341"/>
      <c r="CI5" s="341"/>
      <c r="CJ5" s="341"/>
      <c r="CK5" s="341"/>
      <c r="CL5" s="341"/>
      <c r="CM5" s="341"/>
      <c r="CN5" s="341"/>
      <c r="CO5" s="341"/>
      <c r="CP5" s="341"/>
      <c r="CQ5" s="341"/>
      <c r="CR5" s="341"/>
      <c r="CS5" s="341"/>
      <c r="CT5" s="341"/>
      <c r="CU5" s="341"/>
      <c r="CV5" s="341"/>
      <c r="CW5" s="341"/>
      <c r="CX5" s="341"/>
      <c r="CY5" s="341"/>
      <c r="CZ5" s="341"/>
    </row>
    <row r="6" s="298" customFormat="true" ht="15" customHeight="true" x14ac:dyDescent="0.2">
      <c r="A6" s="359" t="s">
        <v>97</v>
      </c>
      <c r="B6" s="360"/>
      <c r="Z6" s="341"/>
      <c r="AA6" s="341"/>
      <c r="AB6" s="341"/>
      <c r="AC6" s="341"/>
      <c r="AD6" s="341"/>
      <c r="AE6" s="341"/>
      <c r="AF6" s="341"/>
      <c r="AG6" s="341"/>
      <c r="AH6" s="341"/>
      <c r="AI6" s="341"/>
      <c r="AJ6" s="341"/>
      <c r="AK6" s="341"/>
      <c r="AL6" s="341"/>
      <c r="AM6" s="341"/>
      <c r="AN6" s="341"/>
      <c r="AO6" s="341"/>
      <c r="AP6" s="341"/>
      <c r="AQ6" s="341"/>
      <c r="AR6" s="341"/>
      <c r="AS6" s="341"/>
      <c r="AT6" s="341"/>
      <c r="AU6" s="341"/>
      <c r="AV6" s="341"/>
      <c r="AW6" s="341"/>
      <c r="AX6" s="341"/>
      <c r="AY6" s="341"/>
      <c r="AZ6" s="341"/>
      <c r="BB6" s="321"/>
      <c r="BZ6" s="341"/>
      <c r="CA6" s="341"/>
      <c r="CB6" s="341"/>
      <c r="CC6" s="341"/>
      <c r="CD6" s="341"/>
      <c r="CE6" s="341"/>
      <c r="CF6" s="341"/>
      <c r="CG6" s="341"/>
      <c r="CH6" s="341"/>
      <c r="CI6" s="341"/>
      <c r="CJ6" s="341"/>
      <c r="CK6" s="341"/>
      <c r="CL6" s="341"/>
      <c r="CM6" s="341"/>
      <c r="CN6" s="341"/>
      <c r="CO6" s="341"/>
      <c r="CP6" s="341"/>
      <c r="CQ6" s="341"/>
      <c r="CR6" s="341"/>
      <c r="CS6" s="341"/>
      <c r="CT6" s="341"/>
      <c r="CU6" s="341"/>
      <c r="CV6" s="341"/>
      <c r="CW6" s="341"/>
      <c r="CX6" s="341"/>
      <c r="CY6" s="341"/>
      <c r="CZ6" s="341"/>
    </row>
    <row r="7" s="298" customFormat="true" ht="15" customHeight="true" x14ac:dyDescent="0.2">
      <c r="A7" s="361" t="s">
        <v>40</v>
      </c>
      <c r="B7" s="362"/>
      <c r="Z7" s="341"/>
      <c r="AA7" s="341"/>
      <c r="AB7" s="341"/>
      <c r="AC7" s="341"/>
      <c r="AD7" s="341"/>
      <c r="AE7" s="341"/>
      <c r="AF7" s="341"/>
      <c r="AG7" s="341"/>
      <c r="AH7" s="341"/>
      <c r="AI7" s="341"/>
      <c r="AJ7" s="341"/>
      <c r="AK7" s="341"/>
      <c r="AL7" s="341"/>
      <c r="AM7" s="341"/>
      <c r="AN7" s="341"/>
      <c r="AO7" s="341"/>
      <c r="AP7" s="341"/>
      <c r="AQ7" s="341"/>
      <c r="AR7" s="341"/>
      <c r="AS7" s="341"/>
      <c r="AT7" s="341"/>
      <c r="AU7" s="341"/>
      <c r="AV7" s="341"/>
      <c r="AW7" s="341"/>
      <c r="AX7" s="341"/>
      <c r="AY7" s="341"/>
      <c r="AZ7" s="341"/>
      <c r="BB7" s="321"/>
      <c r="BZ7" s="341"/>
      <c r="CA7" s="341"/>
      <c r="CB7" s="341"/>
      <c r="CC7" s="341"/>
      <c r="CD7" s="341"/>
      <c r="CE7" s="341"/>
      <c r="CF7" s="341"/>
      <c r="CG7" s="341"/>
      <c r="CH7" s="341"/>
      <c r="CI7" s="341"/>
      <c r="CJ7" s="341"/>
      <c r="CK7" s="341"/>
      <c r="CL7" s="341"/>
      <c r="CM7" s="341"/>
      <c r="CN7" s="341"/>
      <c r="CO7" s="341"/>
      <c r="CP7" s="341"/>
      <c r="CQ7" s="341"/>
      <c r="CR7" s="341"/>
      <c r="CS7" s="341"/>
      <c r="CT7" s="341"/>
      <c r="CU7" s="341"/>
      <c r="CV7" s="341"/>
      <c r="CW7" s="341"/>
      <c r="CX7" s="341"/>
      <c r="CY7" s="341"/>
      <c r="CZ7" s="341"/>
    </row>
    <row r="8" s="298" customFormat="true" ht="15" customHeight="true" x14ac:dyDescent="0.2">
      <c r="A8" s="361" t="s">
        <v>39</v>
      </c>
      <c r="B8" s="362"/>
      <c r="Z8" s="341"/>
      <c r="AA8" s="341"/>
      <c r="AB8" s="341"/>
      <c r="AC8" s="341"/>
      <c r="AD8" s="341"/>
      <c r="AE8" s="341"/>
      <c r="AF8" s="341"/>
      <c r="AG8" s="341"/>
      <c r="AH8" s="341"/>
      <c r="AI8" s="341"/>
      <c r="AJ8" s="341"/>
      <c r="AK8" s="341"/>
      <c r="AL8" s="341"/>
      <c r="AM8" s="341"/>
      <c r="AN8" s="341"/>
      <c r="AO8" s="341"/>
      <c r="AP8" s="341"/>
      <c r="AQ8" s="341"/>
      <c r="AR8" s="341"/>
      <c r="AS8" s="341"/>
      <c r="AT8" s="341"/>
      <c r="AU8" s="341"/>
      <c r="AV8" s="341"/>
      <c r="AW8" s="341"/>
      <c r="AX8" s="341"/>
      <c r="AY8" s="341"/>
      <c r="AZ8" s="341"/>
      <c r="BB8" s="321"/>
      <c r="BZ8" s="341"/>
      <c r="CA8" s="341"/>
      <c r="CB8" s="341"/>
      <c r="CC8" s="341"/>
      <c r="CD8" s="341"/>
      <c r="CE8" s="341"/>
      <c r="CF8" s="341"/>
      <c r="CG8" s="341"/>
      <c r="CH8" s="341"/>
      <c r="CI8" s="341"/>
      <c r="CJ8" s="341"/>
      <c r="CK8" s="341"/>
      <c r="CL8" s="341"/>
      <c r="CM8" s="341"/>
      <c r="CN8" s="341"/>
      <c r="CO8" s="341"/>
      <c r="CP8" s="341"/>
      <c r="CQ8" s="341"/>
      <c r="CR8" s="341"/>
      <c r="CS8" s="341"/>
      <c r="CT8" s="341"/>
      <c r="CU8" s="341"/>
      <c r="CV8" s="341"/>
      <c r="CW8" s="341"/>
      <c r="CX8" s="341"/>
      <c r="CY8" s="341"/>
      <c r="CZ8" s="341"/>
    </row>
    <row r="9" s="298" customFormat="true" ht="15" customHeight="true" x14ac:dyDescent="0.2">
      <c r="A9" s="361" t="s">
        <v>133</v>
      </c>
      <c r="B9" s="363" t="str">
        <f>A1025</f>
        <v>DHS05</v>
      </c>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B9" s="321"/>
      <c r="BZ9" s="341"/>
      <c r="CA9" s="341"/>
      <c r="CB9" s="341"/>
      <c r="CC9" s="341"/>
      <c r="CD9" s="341"/>
      <c r="CE9" s="341"/>
      <c r="CF9" s="341"/>
      <c r="CG9" s="341"/>
      <c r="CH9" s="341"/>
      <c r="CI9" s="341"/>
      <c r="CJ9" s="341"/>
      <c r="CK9" s="341"/>
      <c r="CL9" s="341"/>
      <c r="CM9" s="341"/>
      <c r="CN9" s="341"/>
      <c r="CO9" s="341"/>
      <c r="CP9" s="341"/>
      <c r="CQ9" s="341"/>
      <c r="CR9" s="341"/>
      <c r="CS9" s="341"/>
      <c r="CT9" s="341"/>
      <c r="CU9" s="341"/>
      <c r="CV9" s="341"/>
      <c r="CW9" s="341"/>
      <c r="CX9" s="341"/>
      <c r="CY9" s="341"/>
      <c r="CZ9" s="341"/>
    </row>
    <row r="10" s="298" customFormat="true" ht="15" customHeight="true" x14ac:dyDescent="0.2">
      <c r="A10" s="181" t="str">
        <f>B1028</f>
        <v/>
      </c>
      <c r="B10" s="180"/>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B10" s="321"/>
      <c r="BZ10" s="341"/>
      <c r="CA10" s="341"/>
      <c r="CB10" s="341"/>
      <c r="CC10" s="341"/>
      <c r="CD10" s="341"/>
      <c r="CE10" s="341"/>
      <c r="CF10" s="341"/>
      <c r="CG10" s="341"/>
      <c r="CH10" s="341"/>
      <c r="CI10" s="341"/>
      <c r="CJ10" s="341"/>
      <c r="CK10" s="341"/>
      <c r="CL10" s="341"/>
      <c r="CM10" s="341"/>
      <c r="CN10" s="341"/>
      <c r="CO10" s="341"/>
      <c r="CP10" s="341"/>
      <c r="CQ10" s="341"/>
      <c r="CR10" s="341"/>
      <c r="CS10" s="341"/>
      <c r="CT10" s="341"/>
      <c r="CU10" s="341"/>
      <c r="CV10" s="341"/>
      <c r="CW10" s="341"/>
      <c r="CX10" s="341"/>
      <c r="CY10" s="341"/>
      <c r="CZ10" s="341"/>
    </row>
    <row r="11" s="298" customFormat="true" ht="15" customHeight="true" x14ac:dyDescent="0.2">
      <c r="A11" s="181" t="str">
        <f>B1027</f>
        <v/>
      </c>
      <c r="B11" s="179"/>
      <c r="Z11" s="341"/>
      <c r="AA11" s="341"/>
      <c r="AB11" s="341"/>
      <c r="AC11" s="341"/>
      <c r="AD11" s="341"/>
      <c r="AE11" s="341"/>
      <c r="AF11" s="341"/>
      <c r="AG11" s="341"/>
      <c r="AH11" s="341"/>
      <c r="AI11" s="341"/>
      <c r="AJ11" s="341"/>
      <c r="AK11" s="341"/>
      <c r="AL11" s="341"/>
      <c r="AM11" s="341"/>
      <c r="AN11" s="341"/>
      <c r="AO11" s="341"/>
      <c r="AP11" s="341"/>
      <c r="AQ11" s="341"/>
      <c r="AR11" s="341"/>
      <c r="AS11" s="341"/>
      <c r="AT11" s="341"/>
      <c r="AU11" s="341"/>
      <c r="AV11" s="341"/>
      <c r="AW11" s="341"/>
      <c r="AX11" s="341"/>
      <c r="AY11" s="341"/>
      <c r="AZ11" s="341"/>
      <c r="BB11" s="321"/>
      <c r="BZ11" s="341"/>
      <c r="CA11" s="341"/>
      <c r="CB11" s="341"/>
      <c r="CC11" s="341"/>
      <c r="CD11" s="341"/>
      <c r="CE11" s="341"/>
      <c r="CF11" s="341"/>
      <c r="CG11" s="341"/>
      <c r="CH11" s="341"/>
      <c r="CI11" s="341"/>
      <c r="CJ11" s="341"/>
      <c r="CK11" s="341"/>
      <c r="CL11" s="341"/>
      <c r="CM11" s="341"/>
      <c r="CN11" s="341"/>
      <c r="CO11" s="341"/>
      <c r="CP11" s="341"/>
      <c r="CQ11" s="341"/>
      <c r="CR11" s="341"/>
      <c r="CS11" s="341"/>
      <c r="CT11" s="341"/>
      <c r="CU11" s="341"/>
      <c r="CV11" s="341"/>
      <c r="CW11" s="341"/>
      <c r="CX11" s="341"/>
      <c r="CY11" s="341"/>
      <c r="CZ11" s="341"/>
    </row>
    <row r="12" s="298" customFormat="true" ht="18" customHeight="true" x14ac:dyDescent="0.2">
      <c r="A12" s="178"/>
      <c r="B12" s="180"/>
      <c r="Z12" s="341"/>
      <c r="AA12" s="341"/>
      <c r="AB12" s="341"/>
      <c r="AC12" s="341"/>
      <c r="AD12" s="341"/>
      <c r="AE12" s="341"/>
      <c r="AF12" s="341"/>
      <c r="AG12" s="341"/>
      <c r="AH12" s="341"/>
      <c r="AI12" s="341"/>
      <c r="AJ12" s="341"/>
      <c r="AK12" s="341"/>
      <c r="AL12" s="341"/>
      <c r="AM12" s="341"/>
      <c r="AN12" s="341"/>
      <c r="AO12" s="341"/>
      <c r="AP12" s="341"/>
      <c r="AQ12" s="341"/>
      <c r="AR12" s="341"/>
      <c r="AS12" s="341"/>
      <c r="AT12" s="341"/>
      <c r="AU12" s="341"/>
      <c r="AV12" s="341"/>
      <c r="AW12" s="341"/>
      <c r="AX12" s="341"/>
      <c r="AY12" s="341"/>
      <c r="AZ12" s="341"/>
      <c r="BB12" s="321"/>
      <c r="BZ12" s="341"/>
      <c r="CA12" s="341"/>
      <c r="CB12" s="341"/>
      <c r="CC12" s="341"/>
      <c r="CD12" s="341"/>
      <c r="CE12" s="341"/>
      <c r="CF12" s="341"/>
      <c r="CG12" s="341"/>
      <c r="CH12" s="341"/>
      <c r="CI12" s="341"/>
      <c r="CJ12" s="341"/>
      <c r="CK12" s="341"/>
      <c r="CL12" s="341"/>
      <c r="CM12" s="341"/>
      <c r="CN12" s="341"/>
      <c r="CO12" s="341"/>
      <c r="CP12" s="341"/>
      <c r="CQ12" s="341"/>
      <c r="CR12" s="341"/>
      <c r="CS12" s="341"/>
      <c r="CT12" s="341"/>
      <c r="CU12" s="341"/>
      <c r="CV12" s="341"/>
      <c r="CW12" s="341"/>
      <c r="CX12" s="341"/>
      <c r="CY12" s="341"/>
      <c r="CZ12" s="341"/>
    </row>
    <row r="13" s="298" customFormat="true" ht="18" customHeight="true" x14ac:dyDescent="0.2">
      <c r="A13" s="177"/>
      <c r="B13" s="176"/>
      <c r="Z13" s="341"/>
      <c r="AA13" s="341"/>
      <c r="AB13" s="341"/>
      <c r="AC13" s="341"/>
      <c r="AD13" s="341"/>
      <c r="AE13" s="341"/>
      <c r="AF13" s="341"/>
      <c r="AG13" s="341"/>
      <c r="AH13" s="341"/>
      <c r="AI13" s="341"/>
      <c r="AJ13" s="341"/>
      <c r="AK13" s="341"/>
      <c r="AL13" s="341"/>
      <c r="AM13" s="341"/>
      <c r="AN13" s="341"/>
      <c r="AO13" s="341"/>
      <c r="AP13" s="341"/>
      <c r="AQ13" s="341"/>
      <c r="AR13" s="341"/>
      <c r="AS13" s="341"/>
      <c r="AT13" s="341"/>
      <c r="AU13" s="341"/>
      <c r="AV13" s="341"/>
      <c r="AW13" s="341"/>
      <c r="AX13" s="341"/>
      <c r="AY13" s="341"/>
      <c r="AZ13" s="341"/>
      <c r="BB13" s="321"/>
      <c r="BZ13" s="341"/>
      <c r="CA13" s="341"/>
      <c r="CB13" s="341"/>
      <c r="CC13" s="341"/>
      <c r="CD13" s="341"/>
      <c r="CE13" s="341"/>
      <c r="CF13" s="341"/>
      <c r="CG13" s="341"/>
      <c r="CH13" s="341"/>
      <c r="CI13" s="341"/>
      <c r="CJ13" s="341"/>
      <c r="CK13" s="341"/>
      <c r="CL13" s="341"/>
      <c r="CM13" s="341"/>
      <c r="CN13" s="341"/>
      <c r="CO13" s="341"/>
      <c r="CP13" s="341"/>
      <c r="CQ13" s="341"/>
      <c r="CR13" s="341"/>
      <c r="CS13" s="341"/>
      <c r="CT13" s="341"/>
      <c r="CU13" s="341"/>
      <c r="CV13" s="341"/>
      <c r="CW13" s="341"/>
      <c r="CX13" s="341"/>
      <c r="CY13" s="341"/>
      <c r="CZ13" s="341"/>
    </row>
    <row r="14" s="322" customFormat="true" ht="15" customHeight="true" x14ac:dyDescent="0.2">
      <c r="A14" s="302" t="s">
        <v>95</v>
      </c>
      <c r="B14" s="338"/>
      <c r="C14" s="1002" t="s">
        <v>114</v>
      </c>
      <c r="D14" s="1003"/>
      <c r="E14" s="1003"/>
      <c r="F14" s="1003"/>
      <c r="G14" s="1004"/>
      <c r="H14" s="1005" t="s">
        <v>38</v>
      </c>
      <c r="I14" s="996"/>
      <c r="J14" s="996"/>
      <c r="K14" s="996"/>
      <c r="L14" s="998"/>
      <c r="M14" s="986" t="s">
        <v>37</v>
      </c>
      <c r="N14" s="987"/>
      <c r="O14" s="987"/>
      <c r="P14" s="987"/>
      <c r="Q14" s="988"/>
      <c r="R14" s="15" t="s">
        <v>137</v>
      </c>
      <c r="S14" s="410"/>
      <c r="T14" s="410"/>
      <c r="U14" s="410"/>
      <c r="V14" s="410"/>
      <c r="W14" s="410"/>
      <c r="X14" s="410"/>
      <c r="Y14" s="410"/>
      <c r="Z14" s="411"/>
      <c r="AA14" s="411"/>
      <c r="AB14" s="411"/>
      <c r="AC14" s="411"/>
      <c r="AD14" s="411"/>
      <c r="AE14" s="411"/>
      <c r="AF14" s="411"/>
      <c r="AG14" s="411"/>
      <c r="AH14" s="411"/>
      <c r="AI14" s="411"/>
      <c r="AJ14" s="411"/>
      <c r="AK14" s="411"/>
      <c r="AL14" s="411"/>
      <c r="AM14" s="411"/>
      <c r="AN14" s="411"/>
      <c r="AO14" s="411"/>
      <c r="AP14" s="411"/>
      <c r="AQ14" s="411"/>
      <c r="AR14" s="411"/>
      <c r="AS14" s="411"/>
      <c r="AT14" s="411"/>
      <c r="AU14" s="411"/>
      <c r="AV14" s="411"/>
      <c r="AW14" s="411"/>
      <c r="AX14" s="411"/>
      <c r="AY14" s="411"/>
      <c r="AZ14" s="187"/>
      <c r="BA14" s="347" t="s">
        <v>128</v>
      </c>
      <c r="BB14" s="302" t="s">
        <v>95</v>
      </c>
      <c r="BC14" s="986" t="s">
        <v>114</v>
      </c>
      <c r="BD14" s="987"/>
      <c r="BE14" s="987"/>
      <c r="BF14" s="987"/>
      <c r="BG14" s="993"/>
      <c r="BH14" s="986" t="s">
        <v>38</v>
      </c>
      <c r="BI14" s="987"/>
      <c r="BJ14" s="987"/>
      <c r="BK14" s="987"/>
      <c r="BL14" s="993"/>
      <c r="BM14" s="986" t="s">
        <v>37</v>
      </c>
      <c r="BN14" s="987"/>
      <c r="BO14" s="987"/>
      <c r="BP14" s="987"/>
      <c r="BQ14" s="988"/>
      <c r="BR14" s="14" t="s">
        <v>137</v>
      </c>
      <c r="BS14" s="401"/>
      <c r="BT14" s="401"/>
      <c r="BU14" s="401"/>
      <c r="BV14" s="401"/>
      <c r="BW14" s="401"/>
      <c r="BX14" s="401"/>
      <c r="BY14" s="401"/>
      <c r="BZ14" s="345"/>
      <c r="CA14" s="345"/>
      <c r="CB14" s="345"/>
      <c r="CC14" s="345"/>
      <c r="CD14" s="345"/>
      <c r="CE14" s="345"/>
      <c r="CF14" s="345"/>
      <c r="CG14" s="345"/>
      <c r="CH14" s="345"/>
      <c r="CI14" s="345"/>
      <c r="CJ14" s="345"/>
      <c r="CK14" s="345"/>
      <c r="CL14" s="345"/>
      <c r="CM14" s="345"/>
      <c r="CN14" s="345"/>
      <c r="CO14" s="345"/>
      <c r="CP14" s="345"/>
      <c r="CQ14" s="345"/>
      <c r="CR14" s="345"/>
      <c r="CS14" s="345"/>
      <c r="CT14" s="345"/>
      <c r="CU14" s="345"/>
      <c r="CV14" s="345"/>
      <c r="CW14" s="345"/>
      <c r="CX14" s="345"/>
      <c r="CY14" s="345"/>
      <c r="CZ14" s="345"/>
    </row>
    <row r="15" s="322" customFormat="true" ht="24" x14ac:dyDescent="0.2">
      <c r="A15" s="335" t="s">
        <v>87</v>
      </c>
      <c r="B15" s="370"/>
      <c r="C15" s="393" t="s">
        <v>0</v>
      </c>
      <c r="D15" s="550" t="s">
        <v>1</v>
      </c>
      <c r="E15" s="550" t="s">
        <v>2</v>
      </c>
      <c r="F15" s="550" t="s">
        <v>3</v>
      </c>
      <c r="G15" s="551" t="s">
        <v>4</v>
      </c>
      <c r="H15" s="375" t="s">
        <v>0</v>
      </c>
      <c r="I15" s="553" t="s">
        <v>1</v>
      </c>
      <c r="J15" s="553" t="s">
        <v>2</v>
      </c>
      <c r="K15" s="553" t="s">
        <v>3</v>
      </c>
      <c r="L15" s="554" t="s">
        <v>4</v>
      </c>
      <c r="M15" s="376" t="s">
        <v>0</v>
      </c>
      <c r="N15" s="553" t="s">
        <v>1</v>
      </c>
      <c r="O15" s="553" t="s">
        <v>2</v>
      </c>
      <c r="P15" s="553" t="s">
        <v>3</v>
      </c>
      <c r="Q15" s="548" t="s">
        <v>4</v>
      </c>
      <c r="R15" s="375" t="s">
        <v>317</v>
      </c>
      <c r="S15" s="553" t="s">
        <v>318</v>
      </c>
      <c r="T15" s="553" t="s">
        <v>319</v>
      </c>
      <c r="U15" s="553" t="s">
        <v>320</v>
      </c>
      <c r="V15" s="553" t="s">
        <v>251</v>
      </c>
      <c r="W15" s="553" t="s">
        <v>252</v>
      </c>
      <c r="X15" s="553" t="s">
        <v>253</v>
      </c>
      <c r="Y15" s="554" t="s">
        <v>254</v>
      </c>
      <c r="Z15" s="411"/>
      <c r="AA15" s="411"/>
      <c r="AB15" s="411"/>
      <c r="AC15" s="411"/>
      <c r="AD15" s="411"/>
      <c r="AE15" s="411"/>
      <c r="AF15" s="411"/>
      <c r="AG15" s="411"/>
      <c r="AH15" s="411"/>
      <c r="AI15" s="411"/>
      <c r="AJ15" s="411"/>
      <c r="AK15" s="411"/>
      <c r="AL15" s="411"/>
      <c r="AM15" s="411"/>
      <c r="AN15" s="411"/>
      <c r="AO15" s="411"/>
      <c r="AP15" s="411"/>
      <c r="AQ15" s="411"/>
      <c r="AR15" s="411"/>
      <c r="AS15" s="411"/>
      <c r="AT15" s="411"/>
      <c r="AU15" s="411"/>
      <c r="AV15" s="411"/>
      <c r="AW15" s="411"/>
      <c r="AX15" s="411"/>
      <c r="AY15" s="411"/>
      <c r="AZ15" s="187"/>
      <c r="BA15" s="335" t="s">
        <v>119</v>
      </c>
      <c r="BB15" s="334"/>
      <c r="BC15" s="422" t="s">
        <v>0</v>
      </c>
      <c r="BD15" s="525" t="s">
        <v>1</v>
      </c>
      <c r="BE15" s="525" t="s">
        <v>2</v>
      </c>
      <c r="BF15" s="525" t="s">
        <v>3</v>
      </c>
      <c r="BG15" s="423" t="s">
        <v>4</v>
      </c>
      <c r="BH15" s="422" t="s">
        <v>0</v>
      </c>
      <c r="BI15" s="525" t="s">
        <v>1</v>
      </c>
      <c r="BJ15" s="525" t="s">
        <v>2</v>
      </c>
      <c r="BK15" s="525" t="s">
        <v>3</v>
      </c>
      <c r="BL15" s="423" t="s">
        <v>4</v>
      </c>
      <c r="BM15" s="422" t="s">
        <v>0</v>
      </c>
      <c r="BN15" s="525" t="s">
        <v>1</v>
      </c>
      <c r="BO15" s="525" t="s">
        <v>2</v>
      </c>
      <c r="BP15" s="525" t="s">
        <v>3</v>
      </c>
      <c r="BQ15" s="423" t="s">
        <v>4</v>
      </c>
      <c r="BR15" s="422" t="s">
        <v>317</v>
      </c>
      <c r="BS15" s="525" t="s">
        <v>318</v>
      </c>
      <c r="BT15" s="525" t="s">
        <v>319</v>
      </c>
      <c r="BU15" s="525" t="s">
        <v>320</v>
      </c>
      <c r="BV15" s="525" t="s">
        <v>251</v>
      </c>
      <c r="BW15" s="525" t="s">
        <v>252</v>
      </c>
      <c r="BX15" s="525" t="s">
        <v>253</v>
      </c>
      <c r="BY15" s="526" t="s">
        <v>254</v>
      </c>
      <c r="BZ15" s="185"/>
      <c r="CA15" s="185"/>
      <c r="CB15" s="185"/>
      <c r="CC15" s="185"/>
      <c r="CD15" s="185"/>
      <c r="CE15" s="185"/>
      <c r="CF15" s="185"/>
      <c r="CG15" s="185"/>
      <c r="CH15" s="185"/>
      <c r="CI15" s="185"/>
      <c r="CJ15" s="185"/>
      <c r="CK15" s="185"/>
      <c r="CL15" s="185"/>
      <c r="CM15" s="185"/>
      <c r="CN15" s="185"/>
      <c r="CO15" s="185"/>
      <c r="CP15" s="185"/>
      <c r="CQ15" s="185"/>
      <c r="CR15" s="185"/>
      <c r="CS15" s="185"/>
      <c r="CT15" s="185"/>
      <c r="CU15" s="185"/>
      <c r="CV15" s="185"/>
      <c r="CW15" s="185"/>
      <c r="CX15" s="185"/>
      <c r="CY15" s="185"/>
      <c r="CZ15" s="185"/>
    </row>
    <row r="16" s="322" customFormat="true" ht="15" customHeight="true" x14ac:dyDescent="0.2">
      <c r="A16" s="1000" t="s">
        <v>13</v>
      </c>
      <c r="B16" s="372" t="s">
        <v>14</v>
      </c>
      <c r="C16" s="131">
        <v>99.700785182178791</v>
      </c>
      <c r="D16" s="130">
        <v>99.765176663370099</v>
      </c>
      <c r="E16" s="130">
        <v>99.956016762879159</v>
      </c>
      <c r="F16" s="130">
        <v>100</v>
      </c>
      <c r="G16" s="129">
        <v>99.943928729779472</v>
      </c>
      <c r="H16" s="128">
        <v>99.756214142164382</v>
      </c>
      <c r="I16" s="130">
        <v>100</v>
      </c>
      <c r="J16" s="130">
        <v>100</v>
      </c>
      <c r="K16" s="130">
        <v>100</v>
      </c>
      <c r="L16" s="127">
        <v>99.892410443816814</v>
      </c>
      <c r="M16" s="131">
        <v>99.621903256140527</v>
      </c>
      <c r="N16" s="130">
        <v>99.85848291303391</v>
      </c>
      <c r="O16" s="130">
        <v>99.742923446523264</v>
      </c>
      <c r="P16" s="130">
        <v>99.959191320868342</v>
      </c>
      <c r="Q16" s="129">
        <v>99.980814546522282</v>
      </c>
      <c r="R16" s="128">
        <v>99.98086314874098</v>
      </c>
      <c r="S16" s="130">
        <v>99.954169611324289</v>
      </c>
      <c r="T16" s="130">
        <v>99.729126221956193</v>
      </c>
      <c r="U16" s="130">
        <v>99.967693295634817</v>
      </c>
      <c r="V16" s="130">
        <v>98.561184028305775</v>
      </c>
      <c r="W16" s="71" t="s">
        <v>35</v>
      </c>
      <c r="X16" s="71" t="s">
        <v>35</v>
      </c>
      <c r="Y16" s="127">
        <v>99.885779394169433</v>
      </c>
      <c r="Z16" s="411"/>
      <c r="AA16" s="411"/>
      <c r="AB16" s="411"/>
      <c r="AC16" s="411"/>
      <c r="AD16" s="411"/>
      <c r="AE16" s="411"/>
      <c r="AF16" s="411"/>
      <c r="AG16" s="411"/>
      <c r="AH16" s="411"/>
      <c r="AI16" s="411"/>
      <c r="AJ16" s="411"/>
      <c r="AK16" s="411"/>
      <c r="AL16" s="411"/>
      <c r="AM16" s="411"/>
      <c r="AN16" s="411"/>
      <c r="AO16" s="411"/>
      <c r="AP16" s="411"/>
      <c r="AQ16" s="411"/>
      <c r="AR16" s="411"/>
      <c r="AS16" s="411"/>
      <c r="AT16" s="411"/>
      <c r="AU16" s="411"/>
      <c r="AV16" s="411"/>
      <c r="AW16" s="411"/>
      <c r="AX16" s="411"/>
      <c r="AY16" s="411"/>
      <c r="AZ16" s="187"/>
      <c r="BA16" s="992" t="s">
        <v>13</v>
      </c>
      <c r="BB16" s="559" t="s">
        <v>14</v>
      </c>
      <c r="BC16" s="61" t="s">
        <v>35</v>
      </c>
      <c r="BD16" s="57" t="s">
        <v>35</v>
      </c>
      <c r="BE16" s="57" t="s">
        <v>35</v>
      </c>
      <c r="BF16" s="57" t="s">
        <v>35</v>
      </c>
      <c r="BG16" s="52" t="s">
        <v>35</v>
      </c>
      <c r="BH16" s="61" t="s">
        <v>35</v>
      </c>
      <c r="BI16" s="57" t="s">
        <v>35</v>
      </c>
      <c r="BJ16" s="57" t="s">
        <v>35</v>
      </c>
      <c r="BK16" s="57" t="s">
        <v>35</v>
      </c>
      <c r="BL16" s="52" t="s">
        <v>35</v>
      </c>
      <c r="BM16" s="61" t="s">
        <v>35</v>
      </c>
      <c r="BN16" s="57" t="s">
        <v>35</v>
      </c>
      <c r="BO16" s="57" t="s">
        <v>35</v>
      </c>
      <c r="BP16" s="57" t="s">
        <v>35</v>
      </c>
      <c r="BQ16" s="52" t="s">
        <v>35</v>
      </c>
      <c r="BR16" s="61" t="s">
        <v>35</v>
      </c>
      <c r="BS16" s="57" t="s">
        <v>35</v>
      </c>
      <c r="BT16" s="57" t="s">
        <v>35</v>
      </c>
      <c r="BU16" s="57" t="s">
        <v>35</v>
      </c>
      <c r="BV16" s="57" t="s">
        <v>35</v>
      </c>
      <c r="BW16" s="57" t="s">
        <v>35</v>
      </c>
      <c r="BX16" s="57" t="s">
        <v>35</v>
      </c>
      <c r="BY16" s="46" t="s">
        <v>35</v>
      </c>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322" customFormat="true" ht="15" customHeight="true" x14ac:dyDescent="0.2">
      <c r="A17" s="999"/>
      <c r="B17" s="373" t="s">
        <v>51</v>
      </c>
      <c r="C17" s="126">
        <v>0.29921481782127224</v>
      </c>
      <c r="D17" s="125">
        <v>0.23482333662991661</v>
      </c>
      <c r="E17" s="125">
        <v>4.3983237120848527E-2</v>
      </c>
      <c r="F17" s="125">
        <v>0</v>
      </c>
      <c r="G17" s="124">
        <v>5.6071270220527783E-2</v>
      </c>
      <c r="H17" s="123">
        <v>0.24378585783566697</v>
      </c>
      <c r="I17" s="125">
        <v>0</v>
      </c>
      <c r="J17" s="125">
        <v>0</v>
      </c>
      <c r="K17" s="125">
        <v>0</v>
      </c>
      <c r="L17" s="122">
        <v>0.10758955618316687</v>
      </c>
      <c r="M17" s="126">
        <v>0.37809674385949221</v>
      </c>
      <c r="N17" s="125">
        <v>0.14151708696607965</v>
      </c>
      <c r="O17" s="125">
        <v>0.2570765534767685</v>
      </c>
      <c r="P17" s="125">
        <v>4.0808679131661127E-2</v>
      </c>
      <c r="Q17" s="124">
        <v>1.9185453477727422E-2</v>
      </c>
      <c r="R17" s="123">
        <v>1.9136851259035293E-2</v>
      </c>
      <c r="S17" s="125">
        <v>4.5830388675696887E-2</v>
      </c>
      <c r="T17" s="125">
        <v>0.27087377804381929</v>
      </c>
      <c r="U17" s="125">
        <v>3.2306704365187844E-2</v>
      </c>
      <c r="V17" s="125">
        <v>1.4388159716941566</v>
      </c>
      <c r="W17" s="73" t="s">
        <v>35</v>
      </c>
      <c r="X17" s="73" t="s">
        <v>35</v>
      </c>
      <c r="Y17" s="122">
        <v>0.11422060583054729</v>
      </c>
      <c r="Z17" s="411"/>
      <c r="AA17" s="411"/>
      <c r="AB17" s="411"/>
      <c r="AC17" s="411"/>
      <c r="AD17" s="411"/>
      <c r="AE17" s="411"/>
      <c r="AF17" s="411"/>
      <c r="AG17" s="411"/>
      <c r="AH17" s="411"/>
      <c r="AI17" s="411"/>
      <c r="AJ17" s="411"/>
      <c r="AK17" s="411"/>
      <c r="AL17" s="411"/>
      <c r="AM17" s="411"/>
      <c r="AN17" s="411"/>
      <c r="AO17" s="411"/>
      <c r="AP17" s="411"/>
      <c r="AQ17" s="411"/>
      <c r="AR17" s="411"/>
      <c r="AS17" s="411"/>
      <c r="AT17" s="411"/>
      <c r="AU17" s="411"/>
      <c r="AV17" s="411"/>
      <c r="AW17" s="411"/>
      <c r="AX17" s="411"/>
      <c r="AY17" s="411"/>
      <c r="AZ17" s="187"/>
      <c r="BA17" s="990"/>
      <c r="BB17" s="557" t="s">
        <v>51</v>
      </c>
      <c r="BC17" s="60" t="s">
        <v>35</v>
      </c>
      <c r="BD17" s="56" t="s">
        <v>35</v>
      </c>
      <c r="BE17" s="56" t="s">
        <v>35</v>
      </c>
      <c r="BF17" s="56" t="s">
        <v>35</v>
      </c>
      <c r="BG17" s="51" t="s">
        <v>35</v>
      </c>
      <c r="BH17" s="60" t="s">
        <v>35</v>
      </c>
      <c r="BI17" s="56" t="s">
        <v>35</v>
      </c>
      <c r="BJ17" s="56" t="s">
        <v>35</v>
      </c>
      <c r="BK17" s="56" t="s">
        <v>35</v>
      </c>
      <c r="BL17" s="51" t="s">
        <v>35</v>
      </c>
      <c r="BM17" s="60" t="s">
        <v>35</v>
      </c>
      <c r="BN17" s="56" t="s">
        <v>35</v>
      </c>
      <c r="BO17" s="56" t="s">
        <v>35</v>
      </c>
      <c r="BP17" s="56" t="s">
        <v>35</v>
      </c>
      <c r="BQ17" s="51" t="s">
        <v>35</v>
      </c>
      <c r="BR17" s="60" t="s">
        <v>35</v>
      </c>
      <c r="BS17" s="56" t="s">
        <v>35</v>
      </c>
      <c r="BT17" s="56" t="s">
        <v>35</v>
      </c>
      <c r="BU17" s="56" t="s">
        <v>35</v>
      </c>
      <c r="BV17" s="56" t="s">
        <v>35</v>
      </c>
      <c r="BW17" s="56" t="s">
        <v>35</v>
      </c>
      <c r="BX17" s="56" t="s">
        <v>35</v>
      </c>
      <c r="BY17" s="45" t="s">
        <v>35</v>
      </c>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322" customFormat="true" ht="15" customHeight="true" x14ac:dyDescent="0.2">
      <c r="A18" s="999" t="s">
        <v>60</v>
      </c>
      <c r="B18" s="373" t="s">
        <v>15</v>
      </c>
      <c r="C18" s="126">
        <v>98.593876565590818</v>
      </c>
      <c r="D18" s="125">
        <v>99.180480444097455</v>
      </c>
      <c r="E18" s="125">
        <v>99.742434747183268</v>
      </c>
      <c r="F18" s="125">
        <v>99.907806344989297</v>
      </c>
      <c r="G18" s="124">
        <v>99.805041930148192</v>
      </c>
      <c r="H18" s="123">
        <v>99.181320156360982</v>
      </c>
      <c r="I18" s="125">
        <v>100</v>
      </c>
      <c r="J18" s="125">
        <v>100</v>
      </c>
      <c r="K18" s="125">
        <v>99.909423524107225</v>
      </c>
      <c r="L18" s="122">
        <v>99.738915863246703</v>
      </c>
      <c r="M18" s="126">
        <v>98.460160028072352</v>
      </c>
      <c r="N18" s="125">
        <v>98.725850628731521</v>
      </c>
      <c r="O18" s="125">
        <v>99.414879252483729</v>
      </c>
      <c r="P18" s="125">
        <v>99.813245266608348</v>
      </c>
      <c r="Q18" s="124">
        <v>99.664103725916604</v>
      </c>
      <c r="R18" s="123">
        <v>99.300547661052022</v>
      </c>
      <c r="S18" s="125">
        <v>99.883321532072586</v>
      </c>
      <c r="T18" s="125">
        <v>99.334420865676591</v>
      </c>
      <c r="U18" s="125">
        <v>99.620861904284055</v>
      </c>
      <c r="V18" s="125">
        <v>95.451099734623057</v>
      </c>
      <c r="W18" s="73" t="s">
        <v>35</v>
      </c>
      <c r="X18" s="73" t="s">
        <v>35</v>
      </c>
      <c r="Y18" s="122">
        <v>99.796294647709132</v>
      </c>
      <c r="Z18" s="411"/>
      <c r="AA18" s="411"/>
      <c r="AB18" s="411"/>
      <c r="AC18" s="411"/>
      <c r="AD18" s="411"/>
      <c r="AE18" s="411"/>
      <c r="AF18" s="411"/>
      <c r="AG18" s="411"/>
      <c r="AH18" s="411"/>
      <c r="AI18" s="411"/>
      <c r="AJ18" s="411"/>
      <c r="AK18" s="411"/>
      <c r="AL18" s="411"/>
      <c r="AM18" s="411"/>
      <c r="AN18" s="411"/>
      <c r="AO18" s="411"/>
      <c r="AP18" s="411"/>
      <c r="AQ18" s="411"/>
      <c r="AR18" s="411"/>
      <c r="AS18" s="411"/>
      <c r="AT18" s="411"/>
      <c r="AU18" s="411"/>
      <c r="AV18" s="411"/>
      <c r="AW18" s="411"/>
      <c r="AX18" s="411"/>
      <c r="AY18" s="411"/>
      <c r="AZ18" s="187"/>
      <c r="BA18" s="990" t="s">
        <v>60</v>
      </c>
      <c r="BB18" s="557" t="s">
        <v>15</v>
      </c>
      <c r="BC18" s="60" t="s">
        <v>35</v>
      </c>
      <c r="BD18" s="56" t="s">
        <v>35</v>
      </c>
      <c r="BE18" s="56" t="s">
        <v>35</v>
      </c>
      <c r="BF18" s="56" t="s">
        <v>35</v>
      </c>
      <c r="BG18" s="51" t="s">
        <v>35</v>
      </c>
      <c r="BH18" s="60" t="s">
        <v>35</v>
      </c>
      <c r="BI18" s="56" t="s">
        <v>35</v>
      </c>
      <c r="BJ18" s="56" t="s">
        <v>35</v>
      </c>
      <c r="BK18" s="56" t="s">
        <v>35</v>
      </c>
      <c r="BL18" s="51" t="s">
        <v>35</v>
      </c>
      <c r="BM18" s="60" t="s">
        <v>35</v>
      </c>
      <c r="BN18" s="56" t="s">
        <v>35</v>
      </c>
      <c r="BO18" s="56" t="s">
        <v>35</v>
      </c>
      <c r="BP18" s="56" t="s">
        <v>35</v>
      </c>
      <c r="BQ18" s="51" t="s">
        <v>35</v>
      </c>
      <c r="BR18" s="60" t="s">
        <v>35</v>
      </c>
      <c r="BS18" s="56" t="s">
        <v>35</v>
      </c>
      <c r="BT18" s="56" t="s">
        <v>35</v>
      </c>
      <c r="BU18" s="56" t="s">
        <v>35</v>
      </c>
      <c r="BV18" s="56" t="s">
        <v>35</v>
      </c>
      <c r="BW18" s="56" t="s">
        <v>35</v>
      </c>
      <c r="BX18" s="56" t="s">
        <v>35</v>
      </c>
      <c r="BY18" s="45" t="s">
        <v>35</v>
      </c>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322" customFormat="true" ht="15" customHeight="true" x14ac:dyDescent="0.2">
      <c r="A19" s="999"/>
      <c r="B19" s="373" t="s">
        <v>16</v>
      </c>
      <c r="C19" s="126">
        <v>1.0636027872126173</v>
      </c>
      <c r="D19" s="125">
        <v>0.5707203682640547</v>
      </c>
      <c r="E19" s="125">
        <v>0.21261380616211598</v>
      </c>
      <c r="F19" s="125">
        <v>9.2193655010714234E-2</v>
      </c>
      <c r="G19" s="124">
        <v>0.13849565955606696</v>
      </c>
      <c r="H19" s="123">
        <v>0.56766580558600888</v>
      </c>
      <c r="I19" s="125">
        <v>0</v>
      </c>
      <c r="J19" s="125">
        <v>0</v>
      </c>
      <c r="K19" s="125">
        <v>9.0576475892780756E-2</v>
      </c>
      <c r="L19" s="122">
        <v>0.15249953246973608</v>
      </c>
      <c r="M19" s="126">
        <v>1.0974293319421937</v>
      </c>
      <c r="N19" s="125">
        <v>1.1188560401380216</v>
      </c>
      <c r="O19" s="125">
        <v>0.31174751937436063</v>
      </c>
      <c r="P19" s="125">
        <v>0.14463789014494122</v>
      </c>
      <c r="Q19" s="124">
        <v>0.31635411935202445</v>
      </c>
      <c r="R19" s="123">
        <v>0.6791919804703378</v>
      </c>
      <c r="S19" s="125">
        <v>7.0729681903690222E-2</v>
      </c>
      <c r="T19" s="125">
        <v>0.37058167325882002</v>
      </c>
      <c r="U19" s="125">
        <v>0.34651412735212134</v>
      </c>
      <c r="V19" s="125">
        <v>2.8608981118303256</v>
      </c>
      <c r="W19" s="73" t="s">
        <v>35</v>
      </c>
      <c r="X19" s="73" t="s">
        <v>35</v>
      </c>
      <c r="Y19" s="122">
        <v>8.8658849839137882E-2</v>
      </c>
      <c r="Z19" s="411"/>
      <c r="AA19" s="411"/>
      <c r="AB19" s="411"/>
      <c r="AC19" s="411"/>
      <c r="AD19" s="411"/>
      <c r="AE19" s="411"/>
      <c r="AF19" s="411"/>
      <c r="AG19" s="411"/>
      <c r="AH19" s="411"/>
      <c r="AI19" s="411"/>
      <c r="AJ19" s="411"/>
      <c r="AK19" s="411"/>
      <c r="AL19" s="411"/>
      <c r="AM19" s="411"/>
      <c r="AN19" s="411"/>
      <c r="AO19" s="411"/>
      <c r="AP19" s="411"/>
      <c r="AQ19" s="411"/>
      <c r="AR19" s="411"/>
      <c r="AS19" s="411"/>
      <c r="AT19" s="411"/>
      <c r="AU19" s="411"/>
      <c r="AV19" s="411"/>
      <c r="AW19" s="411"/>
      <c r="AX19" s="411"/>
      <c r="AY19" s="411"/>
      <c r="AZ19" s="187"/>
      <c r="BA19" s="990"/>
      <c r="BB19" s="557" t="s">
        <v>16</v>
      </c>
      <c r="BC19" s="60" t="s">
        <v>35</v>
      </c>
      <c r="BD19" s="56" t="s">
        <v>35</v>
      </c>
      <c r="BE19" s="56" t="s">
        <v>35</v>
      </c>
      <c r="BF19" s="56" t="s">
        <v>35</v>
      </c>
      <c r="BG19" s="51" t="s">
        <v>35</v>
      </c>
      <c r="BH19" s="60" t="s">
        <v>35</v>
      </c>
      <c r="BI19" s="56" t="s">
        <v>35</v>
      </c>
      <c r="BJ19" s="56" t="s">
        <v>35</v>
      </c>
      <c r="BK19" s="56" t="s">
        <v>35</v>
      </c>
      <c r="BL19" s="51" t="s">
        <v>35</v>
      </c>
      <c r="BM19" s="60" t="s">
        <v>35</v>
      </c>
      <c r="BN19" s="56" t="s">
        <v>35</v>
      </c>
      <c r="BO19" s="56" t="s">
        <v>35</v>
      </c>
      <c r="BP19" s="56" t="s">
        <v>35</v>
      </c>
      <c r="BQ19" s="51" t="s">
        <v>35</v>
      </c>
      <c r="BR19" s="60" t="s">
        <v>35</v>
      </c>
      <c r="BS19" s="56" t="s">
        <v>35</v>
      </c>
      <c r="BT19" s="56" t="s">
        <v>35</v>
      </c>
      <c r="BU19" s="56" t="s">
        <v>35</v>
      </c>
      <c r="BV19" s="56" t="s">
        <v>35</v>
      </c>
      <c r="BW19" s="56" t="s">
        <v>35</v>
      </c>
      <c r="BX19" s="56" t="s">
        <v>35</v>
      </c>
      <c r="BY19" s="45" t="s">
        <v>35</v>
      </c>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322" customFormat="true" ht="15" customHeight="true" x14ac:dyDescent="0.2">
      <c r="A20" s="999"/>
      <c r="B20" s="373" t="s">
        <v>22</v>
      </c>
      <c r="C20" s="126">
        <v>0.17621150549964387</v>
      </c>
      <c r="D20" s="125">
        <v>0.12370332763835279</v>
      </c>
      <c r="E20" s="125">
        <v>2.8814126711058805E-2</v>
      </c>
      <c r="F20" s="125">
        <v>0</v>
      </c>
      <c r="G20" s="124">
        <v>5.6462410295714402E-2</v>
      </c>
      <c r="H20" s="123">
        <v>0.21205147669409943</v>
      </c>
      <c r="I20" s="125">
        <v>0</v>
      </c>
      <c r="J20" s="125">
        <v>0</v>
      </c>
      <c r="K20" s="125">
        <v>0</v>
      </c>
      <c r="L20" s="122">
        <v>0.10858460428357158</v>
      </c>
      <c r="M20" s="126">
        <v>0.24302135977130407</v>
      </c>
      <c r="N20" s="125">
        <v>6.2009674758060823E-2</v>
      </c>
      <c r="O20" s="125">
        <v>6.4323146217977981E-2</v>
      </c>
      <c r="P20" s="125">
        <v>4.2116843246717051E-2</v>
      </c>
      <c r="Q20" s="124">
        <v>1.9542154731353872E-2</v>
      </c>
      <c r="R20" s="123">
        <v>2.0260358477597846E-2</v>
      </c>
      <c r="S20" s="125">
        <v>4.5948786023715708E-2</v>
      </c>
      <c r="T20" s="125">
        <v>8.891824969851253E-2</v>
      </c>
      <c r="U20" s="125">
        <v>7.124488271644463E-3</v>
      </c>
      <c r="V20" s="125">
        <v>1.6880021535464487</v>
      </c>
      <c r="W20" s="73" t="s">
        <v>35</v>
      </c>
      <c r="X20" s="73" t="s">
        <v>35</v>
      </c>
      <c r="Y20" s="122">
        <v>0.11504650245169493</v>
      </c>
      <c r="Z20" s="411"/>
      <c r="AA20" s="411"/>
      <c r="AB20" s="411"/>
      <c r="AC20" s="411"/>
      <c r="AD20" s="411"/>
      <c r="AE20" s="411"/>
      <c r="AF20" s="411"/>
      <c r="AG20" s="411"/>
      <c r="AH20" s="411"/>
      <c r="AI20" s="411"/>
      <c r="AJ20" s="411"/>
      <c r="AK20" s="411"/>
      <c r="AL20" s="411"/>
      <c r="AM20" s="411"/>
      <c r="AN20" s="411"/>
      <c r="AO20" s="411"/>
      <c r="AP20" s="411"/>
      <c r="AQ20" s="411"/>
      <c r="AR20" s="411"/>
      <c r="AS20" s="411"/>
      <c r="AT20" s="411"/>
      <c r="AU20" s="411"/>
      <c r="AV20" s="411"/>
      <c r="AW20" s="411"/>
      <c r="AX20" s="411"/>
      <c r="AY20" s="411"/>
      <c r="AZ20" s="187"/>
      <c r="BA20" s="990"/>
      <c r="BB20" s="557" t="s">
        <v>22</v>
      </c>
      <c r="BC20" s="60" t="s">
        <v>35</v>
      </c>
      <c r="BD20" s="56" t="s">
        <v>35</v>
      </c>
      <c r="BE20" s="56" t="s">
        <v>35</v>
      </c>
      <c r="BF20" s="56" t="s">
        <v>35</v>
      </c>
      <c r="BG20" s="51" t="s">
        <v>35</v>
      </c>
      <c r="BH20" s="60" t="s">
        <v>35</v>
      </c>
      <c r="BI20" s="56" t="s">
        <v>35</v>
      </c>
      <c r="BJ20" s="56" t="s">
        <v>35</v>
      </c>
      <c r="BK20" s="56" t="s">
        <v>35</v>
      </c>
      <c r="BL20" s="51" t="s">
        <v>35</v>
      </c>
      <c r="BM20" s="60" t="s">
        <v>35</v>
      </c>
      <c r="BN20" s="56" t="s">
        <v>35</v>
      </c>
      <c r="BO20" s="56" t="s">
        <v>35</v>
      </c>
      <c r="BP20" s="56" t="s">
        <v>35</v>
      </c>
      <c r="BQ20" s="51" t="s">
        <v>35</v>
      </c>
      <c r="BR20" s="60" t="s">
        <v>35</v>
      </c>
      <c r="BS20" s="56" t="s">
        <v>35</v>
      </c>
      <c r="BT20" s="56" t="s">
        <v>35</v>
      </c>
      <c r="BU20" s="56" t="s">
        <v>35</v>
      </c>
      <c r="BV20" s="56" t="s">
        <v>35</v>
      </c>
      <c r="BW20" s="56" t="s">
        <v>35</v>
      </c>
      <c r="BX20" s="56" t="s">
        <v>35</v>
      </c>
      <c r="BY20" s="45" t="s">
        <v>35</v>
      </c>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322" customFormat="true" ht="15" customHeight="true" x14ac:dyDescent="0.2">
      <c r="A21" s="999"/>
      <c r="B21" s="373" t="s">
        <v>17</v>
      </c>
      <c r="C21" s="126">
        <v>0.16630914169700864</v>
      </c>
      <c r="D21" s="125">
        <v>0.12509586000015652</v>
      </c>
      <c r="E21" s="125">
        <v>1.6137319943518229E-2</v>
      </c>
      <c r="F21" s="125">
        <v>0</v>
      </c>
      <c r="G21" s="124">
        <v>0</v>
      </c>
      <c r="H21" s="123">
        <v>3.8962561358962373E-2</v>
      </c>
      <c r="I21" s="125">
        <v>0</v>
      </c>
      <c r="J21" s="125">
        <v>0</v>
      </c>
      <c r="K21" s="125">
        <v>0</v>
      </c>
      <c r="L21" s="122">
        <v>0</v>
      </c>
      <c r="M21" s="126">
        <v>0.19938928021411861</v>
      </c>
      <c r="N21" s="125">
        <v>9.3283656372398188E-2</v>
      </c>
      <c r="O21" s="125">
        <v>0.20905008192398086</v>
      </c>
      <c r="P21" s="125">
        <v>0</v>
      </c>
      <c r="Q21" s="124">
        <v>0</v>
      </c>
      <c r="R21" s="123">
        <v>0</v>
      </c>
      <c r="S21" s="125">
        <v>0</v>
      </c>
      <c r="T21" s="125">
        <v>0.20607921136609475</v>
      </c>
      <c r="U21" s="125">
        <v>2.5499480092194288E-2</v>
      </c>
      <c r="V21" s="125">
        <v>0</v>
      </c>
      <c r="W21" s="73" t="s">
        <v>35</v>
      </c>
      <c r="X21" s="73" t="s">
        <v>35</v>
      </c>
      <c r="Y21" s="122">
        <v>0</v>
      </c>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187"/>
      <c r="BA21" s="990"/>
      <c r="BB21" s="557" t="s">
        <v>17</v>
      </c>
      <c r="BC21" s="60" t="s">
        <v>35</v>
      </c>
      <c r="BD21" s="56" t="s">
        <v>35</v>
      </c>
      <c r="BE21" s="56" t="s">
        <v>35</v>
      </c>
      <c r="BF21" s="56" t="s">
        <v>35</v>
      </c>
      <c r="BG21" s="51" t="s">
        <v>35</v>
      </c>
      <c r="BH21" s="60" t="s">
        <v>35</v>
      </c>
      <c r="BI21" s="56" t="s">
        <v>35</v>
      </c>
      <c r="BJ21" s="56" t="s">
        <v>35</v>
      </c>
      <c r="BK21" s="56" t="s">
        <v>35</v>
      </c>
      <c r="BL21" s="51" t="s">
        <v>35</v>
      </c>
      <c r="BM21" s="60" t="s">
        <v>35</v>
      </c>
      <c r="BN21" s="56" t="s">
        <v>35</v>
      </c>
      <c r="BO21" s="56" t="s">
        <v>35</v>
      </c>
      <c r="BP21" s="56" t="s">
        <v>35</v>
      </c>
      <c r="BQ21" s="51" t="s">
        <v>35</v>
      </c>
      <c r="BR21" s="60" t="s">
        <v>35</v>
      </c>
      <c r="BS21" s="56" t="s">
        <v>35</v>
      </c>
      <c r="BT21" s="56" t="s">
        <v>35</v>
      </c>
      <c r="BU21" s="56" t="s">
        <v>35</v>
      </c>
      <c r="BV21" s="56" t="s">
        <v>35</v>
      </c>
      <c r="BW21" s="56" t="s">
        <v>35</v>
      </c>
      <c r="BX21" s="56" t="s">
        <v>35</v>
      </c>
      <c r="BY21" s="45" t="s">
        <v>35</v>
      </c>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322" customFormat="true" ht="15" customHeight="true" x14ac:dyDescent="0.2">
      <c r="A22" s="999" t="s">
        <v>54</v>
      </c>
      <c r="B22" s="373" t="s">
        <v>49</v>
      </c>
      <c r="C22" s="126">
        <v>1.0672583674801701</v>
      </c>
      <c r="D22" s="125">
        <v>0.57214385753372221</v>
      </c>
      <c r="E22" s="125">
        <v>0.21270942212453153</v>
      </c>
      <c r="F22" s="125">
        <v>9.2193655010714234E-2</v>
      </c>
      <c r="G22" s="124">
        <v>0.13857390172101949</v>
      </c>
      <c r="H22" s="123">
        <v>0.56909431219939055</v>
      </c>
      <c r="I22" s="125">
        <v>0</v>
      </c>
      <c r="J22" s="125">
        <v>0</v>
      </c>
      <c r="K22" s="125">
        <v>9.0576475892780756E-2</v>
      </c>
      <c r="L22" s="122">
        <v>0.152665303485404</v>
      </c>
      <c r="M22" s="126">
        <v>1.1023060511978966</v>
      </c>
      <c r="N22" s="125">
        <v>1.1205962513853212</v>
      </c>
      <c r="O22" s="125">
        <v>0.31260208979848186</v>
      </c>
      <c r="P22" s="125">
        <v>0.14469883272550005</v>
      </c>
      <c r="Q22" s="124">
        <v>0.31641595384731991</v>
      </c>
      <c r="R22" s="123">
        <v>0.67932961508559864</v>
      </c>
      <c r="S22" s="125">
        <v>7.0762196273841768E-2</v>
      </c>
      <c r="T22" s="125">
        <v>0.37167811425921737</v>
      </c>
      <c r="U22" s="125">
        <v>0.34662721090374704</v>
      </c>
      <c r="V22" s="125">
        <v>2.9100193002878054</v>
      </c>
      <c r="W22" s="73" t="s">
        <v>35</v>
      </c>
      <c r="X22" s="73" t="s">
        <v>35</v>
      </c>
      <c r="Y22" s="122">
        <v>8.8760966226323623E-2</v>
      </c>
      <c r="Z22" s="411"/>
      <c r="AA22" s="411"/>
      <c r="AB22" s="411"/>
      <c r="AC22" s="411"/>
      <c r="AD22" s="411"/>
      <c r="AE22" s="411"/>
      <c r="AF22" s="411"/>
      <c r="AG22" s="411"/>
      <c r="AH22" s="411"/>
      <c r="AI22" s="411"/>
      <c r="AJ22" s="411"/>
      <c r="AK22" s="411"/>
      <c r="AL22" s="411"/>
      <c r="AM22" s="411"/>
      <c r="AN22" s="411"/>
      <c r="AO22" s="411"/>
      <c r="AP22" s="411"/>
      <c r="AQ22" s="411"/>
      <c r="AR22" s="411"/>
      <c r="AS22" s="411"/>
      <c r="AT22" s="411"/>
      <c r="AU22" s="411"/>
      <c r="AV22" s="411"/>
      <c r="AW22" s="411"/>
      <c r="AX22" s="411"/>
      <c r="AY22" s="411"/>
      <c r="AZ22" s="187"/>
      <c r="BA22" s="990" t="s">
        <v>54</v>
      </c>
      <c r="BB22" s="557" t="s">
        <v>49</v>
      </c>
      <c r="BC22" s="60" t="s">
        <v>35</v>
      </c>
      <c r="BD22" s="56" t="s">
        <v>35</v>
      </c>
      <c r="BE22" s="56" t="s">
        <v>35</v>
      </c>
      <c r="BF22" s="56" t="s">
        <v>35</v>
      </c>
      <c r="BG22" s="51" t="s">
        <v>35</v>
      </c>
      <c r="BH22" s="60" t="s">
        <v>35</v>
      </c>
      <c r="BI22" s="56" t="s">
        <v>35</v>
      </c>
      <c r="BJ22" s="56" t="s">
        <v>35</v>
      </c>
      <c r="BK22" s="56" t="s">
        <v>35</v>
      </c>
      <c r="BL22" s="51" t="s">
        <v>35</v>
      </c>
      <c r="BM22" s="60" t="s">
        <v>35</v>
      </c>
      <c r="BN22" s="56" t="s">
        <v>35</v>
      </c>
      <c r="BO22" s="56" t="s">
        <v>35</v>
      </c>
      <c r="BP22" s="56" t="s">
        <v>35</v>
      </c>
      <c r="BQ22" s="51" t="s">
        <v>35</v>
      </c>
      <c r="BR22" s="60" t="s">
        <v>35</v>
      </c>
      <c r="BS22" s="56" t="s">
        <v>35</v>
      </c>
      <c r="BT22" s="56" t="s">
        <v>35</v>
      </c>
      <c r="BU22" s="56" t="s">
        <v>35</v>
      </c>
      <c r="BV22" s="56" t="s">
        <v>35</v>
      </c>
      <c r="BW22" s="56" t="s">
        <v>35</v>
      </c>
      <c r="BX22" s="56" t="s">
        <v>35</v>
      </c>
      <c r="BY22" s="45" t="s">
        <v>35</v>
      </c>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322" customFormat="true" ht="15" customHeight="true" x14ac:dyDescent="0.2">
      <c r="A23" s="1001"/>
      <c r="B23" s="374" t="s">
        <v>48</v>
      </c>
      <c r="C23" s="121">
        <v>98.932741632519878</v>
      </c>
      <c r="D23" s="120">
        <v>99.427856142466297</v>
      </c>
      <c r="E23" s="120">
        <v>99.787290577875424</v>
      </c>
      <c r="F23" s="120">
        <v>99.907806344989297</v>
      </c>
      <c r="G23" s="119">
        <v>99.861426098278969</v>
      </c>
      <c r="H23" s="118">
        <v>99.430905687800617</v>
      </c>
      <c r="I23" s="120">
        <v>100</v>
      </c>
      <c r="J23" s="120">
        <v>100</v>
      </c>
      <c r="K23" s="120">
        <v>99.909423524107225</v>
      </c>
      <c r="L23" s="117">
        <v>99.847334696514594</v>
      </c>
      <c r="M23" s="121">
        <v>98.897693948802086</v>
      </c>
      <c r="N23" s="120">
        <v>98.879403748614706</v>
      </c>
      <c r="O23" s="120">
        <v>99.687397910201526</v>
      </c>
      <c r="P23" s="120">
        <v>99.85530116727449</v>
      </c>
      <c r="Q23" s="119">
        <v>99.68358404615266</v>
      </c>
      <c r="R23" s="118">
        <v>99.320670384914351</v>
      </c>
      <c r="S23" s="120">
        <v>99.929237803726153</v>
      </c>
      <c r="T23" s="120">
        <v>99.62832188574076</v>
      </c>
      <c r="U23" s="120">
        <v>99.653372789096252</v>
      </c>
      <c r="V23" s="120">
        <v>97.089980699712186</v>
      </c>
      <c r="W23" s="72" t="s">
        <v>35</v>
      </c>
      <c r="X23" s="72" t="s">
        <v>35</v>
      </c>
      <c r="Y23" s="117">
        <v>99.911239033773668</v>
      </c>
      <c r="Z23" s="411"/>
      <c r="AA23" s="411"/>
      <c r="AB23" s="411"/>
      <c r="AC23" s="411"/>
      <c r="AD23" s="411"/>
      <c r="AE23" s="411"/>
      <c r="AF23" s="411"/>
      <c r="AG23" s="411"/>
      <c r="AH23" s="411"/>
      <c r="AI23" s="411"/>
      <c r="AJ23" s="411"/>
      <c r="AK23" s="411"/>
      <c r="AL23" s="411"/>
      <c r="AM23" s="411"/>
      <c r="AN23" s="411"/>
      <c r="AO23" s="411"/>
      <c r="AP23" s="411"/>
      <c r="AQ23" s="411"/>
      <c r="AR23" s="411"/>
      <c r="AS23" s="411"/>
      <c r="AT23" s="411"/>
      <c r="AU23" s="411"/>
      <c r="AV23" s="411"/>
      <c r="AW23" s="411"/>
      <c r="AX23" s="411"/>
      <c r="AY23" s="411"/>
      <c r="AZ23" s="187"/>
      <c r="BA23" s="994"/>
      <c r="BB23" s="560" t="s">
        <v>48</v>
      </c>
      <c r="BC23" s="59" t="s">
        <v>35</v>
      </c>
      <c r="BD23" s="55" t="s">
        <v>35</v>
      </c>
      <c r="BE23" s="55" t="s">
        <v>35</v>
      </c>
      <c r="BF23" s="55" t="s">
        <v>35</v>
      </c>
      <c r="BG23" s="50" t="s">
        <v>35</v>
      </c>
      <c r="BH23" s="59" t="s">
        <v>35</v>
      </c>
      <c r="BI23" s="55" t="s">
        <v>35</v>
      </c>
      <c r="BJ23" s="55" t="s">
        <v>35</v>
      </c>
      <c r="BK23" s="55" t="s">
        <v>35</v>
      </c>
      <c r="BL23" s="50" t="s">
        <v>35</v>
      </c>
      <c r="BM23" s="59" t="s">
        <v>35</v>
      </c>
      <c r="BN23" s="55" t="s">
        <v>35</v>
      </c>
      <c r="BO23" s="55" t="s">
        <v>35</v>
      </c>
      <c r="BP23" s="55" t="s">
        <v>35</v>
      </c>
      <c r="BQ23" s="50" t="s">
        <v>35</v>
      </c>
      <c r="BR23" s="59" t="s">
        <v>35</v>
      </c>
      <c r="BS23" s="55" t="s">
        <v>35</v>
      </c>
      <c r="BT23" s="55" t="s">
        <v>35</v>
      </c>
      <c r="BU23" s="55" t="s">
        <v>35</v>
      </c>
      <c r="BV23" s="55" t="s">
        <v>35</v>
      </c>
      <c r="BW23" s="55" t="s">
        <v>35</v>
      </c>
      <c r="BX23" s="55" t="s">
        <v>35</v>
      </c>
      <c r="BY23" s="44" t="s">
        <v>35</v>
      </c>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8" customFormat="true" ht="15" hidden="true" customHeight="true" x14ac:dyDescent="0.2">
      <c r="A24" s="1006" t="s">
        <v>47</v>
      </c>
      <c r="B24" s="371" t="s">
        <v>59</v>
      </c>
      <c r="C24" s="377"/>
      <c r="D24" s="378"/>
      <c r="E24" s="378"/>
      <c r="F24" s="378"/>
      <c r="G24" s="379"/>
      <c r="H24" s="380"/>
      <c r="I24" s="378"/>
      <c r="J24" s="378"/>
      <c r="K24" s="378"/>
      <c r="L24" s="381"/>
      <c r="M24" s="377"/>
      <c r="N24" s="378"/>
      <c r="O24" s="378"/>
      <c r="P24" s="378"/>
      <c r="Q24" s="379"/>
      <c r="R24" s="380"/>
      <c r="S24" s="378"/>
      <c r="T24" s="378"/>
      <c r="U24" s="378"/>
      <c r="V24" s="378"/>
      <c r="W24" s="378"/>
      <c r="X24" s="378"/>
      <c r="Y24" s="381"/>
      <c r="Z24" s="846"/>
      <c r="AA24" s="846"/>
      <c r="AB24" s="846"/>
      <c r="AC24" s="846"/>
      <c r="AD24" s="846"/>
      <c r="AE24" s="846"/>
      <c r="AF24" s="846"/>
      <c r="AG24" s="846"/>
      <c r="AH24" s="846"/>
      <c r="AI24" s="846"/>
      <c r="AJ24" s="846"/>
      <c r="AK24" s="846"/>
      <c r="AL24" s="846"/>
      <c r="AM24" s="846"/>
      <c r="AN24" s="846"/>
      <c r="AO24" s="846"/>
      <c r="AP24" s="846"/>
      <c r="AQ24" s="846"/>
      <c r="AR24" s="846"/>
      <c r="AS24" s="846"/>
      <c r="AT24" s="846"/>
      <c r="AU24" s="846"/>
      <c r="AV24" s="846"/>
      <c r="AW24" s="846"/>
      <c r="AX24" s="846"/>
      <c r="AY24" s="846"/>
      <c r="AZ24" s="346"/>
      <c r="BB24" s="320"/>
      <c r="BZ24" s="346"/>
      <c r="CA24" s="346"/>
      <c r="CB24" s="346"/>
      <c r="CC24" s="346"/>
      <c r="CD24" s="346"/>
      <c r="CE24" s="346"/>
      <c r="CF24" s="346"/>
      <c r="CG24" s="346"/>
      <c r="CH24" s="346"/>
      <c r="CI24" s="346"/>
      <c r="CJ24" s="346"/>
      <c r="CK24" s="346"/>
      <c r="CL24" s="346"/>
      <c r="CM24" s="346"/>
      <c r="CN24" s="346"/>
      <c r="CO24" s="346"/>
      <c r="CP24" s="346"/>
      <c r="CQ24" s="346"/>
      <c r="CR24" s="346"/>
      <c r="CS24" s="346"/>
      <c r="CT24" s="346"/>
      <c r="CU24" s="346"/>
      <c r="CV24" s="346"/>
      <c r="CW24" s="346"/>
      <c r="CX24" s="346"/>
      <c r="CY24" s="346"/>
      <c r="CZ24" s="346"/>
    </row>
    <row r="25" s="318" customFormat="true" ht="15" hidden="true" customHeight="true" x14ac:dyDescent="0.2">
      <c r="A25" s="1007"/>
      <c r="B25" s="368" t="s">
        <v>58</v>
      </c>
      <c r="C25" s="382"/>
      <c r="D25" s="383"/>
      <c r="E25" s="383"/>
      <c r="F25" s="383"/>
      <c r="G25" s="384"/>
      <c r="H25" s="385"/>
      <c r="I25" s="383"/>
      <c r="J25" s="383"/>
      <c r="K25" s="383"/>
      <c r="L25" s="386"/>
      <c r="M25" s="382"/>
      <c r="N25" s="383"/>
      <c r="O25" s="383"/>
      <c r="P25" s="383"/>
      <c r="Q25" s="384"/>
      <c r="R25" s="385"/>
      <c r="S25" s="383"/>
      <c r="T25" s="383"/>
      <c r="U25" s="383"/>
      <c r="V25" s="383"/>
      <c r="W25" s="383"/>
      <c r="X25" s="383"/>
      <c r="Y25" s="386"/>
      <c r="Z25" s="846"/>
      <c r="AA25" s="846"/>
      <c r="AB25" s="846"/>
      <c r="AC25" s="846"/>
      <c r="AD25" s="846"/>
      <c r="AE25" s="846"/>
      <c r="AF25" s="846"/>
      <c r="AG25" s="846"/>
      <c r="AH25" s="846"/>
      <c r="AI25" s="846"/>
      <c r="AJ25" s="846"/>
      <c r="AK25" s="846"/>
      <c r="AL25" s="846"/>
      <c r="AM25" s="846"/>
      <c r="AN25" s="846"/>
      <c r="AO25" s="846"/>
      <c r="AP25" s="846"/>
      <c r="AQ25" s="846"/>
      <c r="AR25" s="846"/>
      <c r="AS25" s="846"/>
      <c r="AT25" s="846"/>
      <c r="AU25" s="846"/>
      <c r="AV25" s="846"/>
      <c r="AW25" s="846"/>
      <c r="AX25" s="846"/>
      <c r="AY25" s="846"/>
      <c r="AZ25" s="346"/>
      <c r="BB25" s="320"/>
      <c r="BZ25" s="346"/>
      <c r="CA25" s="346"/>
      <c r="CB25" s="346"/>
      <c r="CC25" s="346"/>
      <c r="CD25" s="346"/>
      <c r="CE25" s="346"/>
      <c r="CF25" s="346"/>
      <c r="CG25" s="346"/>
      <c r="CH25" s="346"/>
      <c r="CI25" s="346"/>
      <c r="CJ25" s="346"/>
      <c r="CK25" s="346"/>
      <c r="CL25" s="346"/>
      <c r="CM25" s="346"/>
      <c r="CN25" s="346"/>
      <c r="CO25" s="346"/>
      <c r="CP25" s="346"/>
      <c r="CQ25" s="346"/>
      <c r="CR25" s="346"/>
      <c r="CS25" s="346"/>
      <c r="CT25" s="346"/>
      <c r="CU25" s="346"/>
      <c r="CV25" s="346"/>
      <c r="CW25" s="346"/>
      <c r="CX25" s="346"/>
      <c r="CY25" s="346"/>
      <c r="CZ25" s="346"/>
    </row>
    <row r="26" s="318" customFormat="true" ht="15" hidden="true" customHeight="true" x14ac:dyDescent="0.2">
      <c r="A26" s="1008"/>
      <c r="B26" s="369" t="s">
        <v>46</v>
      </c>
      <c r="C26" s="387"/>
      <c r="D26" s="388"/>
      <c r="E26" s="388"/>
      <c r="F26" s="388"/>
      <c r="G26" s="389"/>
      <c r="H26" s="390"/>
      <c r="I26" s="388"/>
      <c r="J26" s="388"/>
      <c r="K26" s="388"/>
      <c r="L26" s="391"/>
      <c r="M26" s="387"/>
      <c r="N26" s="388"/>
      <c r="O26" s="388"/>
      <c r="P26" s="388"/>
      <c r="Q26" s="389"/>
      <c r="R26" s="13"/>
      <c r="S26" s="12"/>
      <c r="T26" s="12"/>
      <c r="U26" s="12"/>
      <c r="V26" s="12"/>
      <c r="W26" s="12"/>
      <c r="X26" s="12"/>
      <c r="Y26" s="7"/>
      <c r="Z26" s="846"/>
      <c r="AA26" s="846"/>
      <c r="AB26" s="846"/>
      <c r="AC26" s="846"/>
      <c r="AD26" s="846"/>
      <c r="AE26" s="846"/>
      <c r="AF26" s="846"/>
      <c r="AG26" s="846"/>
      <c r="AH26" s="846"/>
      <c r="AI26" s="846"/>
      <c r="AJ26" s="846"/>
      <c r="AK26" s="846"/>
      <c r="AL26" s="846"/>
      <c r="AM26" s="846"/>
      <c r="AN26" s="846"/>
      <c r="AO26" s="846"/>
      <c r="AP26" s="846"/>
      <c r="AQ26" s="846"/>
      <c r="AR26" s="846"/>
      <c r="AS26" s="846"/>
      <c r="AT26" s="846"/>
      <c r="AU26" s="846"/>
      <c r="AV26" s="846"/>
      <c r="AW26" s="846"/>
      <c r="AX26" s="846"/>
      <c r="AY26" s="846"/>
      <c r="AZ26" s="346"/>
      <c r="BB26" s="320"/>
      <c r="BZ26" s="346"/>
      <c r="CA26" s="346"/>
      <c r="CB26" s="346"/>
      <c r="CC26" s="346"/>
      <c r="CD26" s="346"/>
      <c r="CE26" s="346"/>
      <c r="CF26" s="346"/>
      <c r="CG26" s="346"/>
      <c r="CH26" s="346"/>
      <c r="CI26" s="346"/>
      <c r="CJ26" s="346"/>
      <c r="CK26" s="346"/>
      <c r="CL26" s="346"/>
      <c r="CM26" s="346"/>
      <c r="CN26" s="346"/>
      <c r="CO26" s="346"/>
      <c r="CP26" s="346"/>
      <c r="CQ26" s="346"/>
      <c r="CR26" s="346"/>
      <c r="CS26" s="346"/>
      <c r="CT26" s="346"/>
      <c r="CU26" s="346"/>
      <c r="CV26" s="346"/>
      <c r="CW26" s="346"/>
      <c r="CX26" s="346"/>
      <c r="CY26" s="346"/>
      <c r="CZ26" s="346"/>
    </row>
    <row r="27" s="322" customFormat="true" ht="15" customHeight="true" x14ac:dyDescent="0.2">
      <c r="A27" s="317"/>
      <c r="B27" s="370"/>
      <c r="C27" s="1009" t="s">
        <v>114</v>
      </c>
      <c r="D27" s="1010"/>
      <c r="E27" s="1010"/>
      <c r="F27" s="1010"/>
      <c r="G27" s="1011"/>
      <c r="H27" s="1005" t="s">
        <v>38</v>
      </c>
      <c r="I27" s="996"/>
      <c r="J27" s="996"/>
      <c r="K27" s="996"/>
      <c r="L27" s="998"/>
      <c r="M27" s="995" t="s">
        <v>37</v>
      </c>
      <c r="N27" s="996"/>
      <c r="O27" s="996"/>
      <c r="P27" s="996"/>
      <c r="Q27" s="998"/>
      <c r="R27" s="15" t="s">
        <v>137</v>
      </c>
      <c r="S27" s="410"/>
      <c r="T27" s="410"/>
      <c r="U27" s="410"/>
      <c r="V27" s="410"/>
      <c r="W27" s="410"/>
      <c r="X27" s="410"/>
      <c r="Y27" s="410"/>
      <c r="Z27" s="411"/>
      <c r="AA27" s="411"/>
      <c r="AB27" s="411"/>
      <c r="AC27" s="411"/>
      <c r="AD27" s="411"/>
      <c r="AE27" s="411"/>
      <c r="AF27" s="411"/>
      <c r="AG27" s="411"/>
      <c r="AH27" s="411"/>
      <c r="AI27" s="411"/>
      <c r="AJ27" s="411"/>
      <c r="AK27" s="411"/>
      <c r="AL27" s="411"/>
      <c r="AM27" s="411"/>
      <c r="AN27" s="411"/>
      <c r="AO27" s="411"/>
      <c r="AP27" s="411"/>
      <c r="AQ27" s="411"/>
      <c r="AR27" s="411"/>
      <c r="AS27" s="411"/>
      <c r="AT27" s="411"/>
      <c r="AU27" s="411"/>
      <c r="AV27" s="411"/>
      <c r="AW27" s="411"/>
      <c r="AX27" s="411"/>
      <c r="AY27" s="411"/>
      <c r="AZ27" s="187"/>
      <c r="BA27" s="347" t="s">
        <v>128</v>
      </c>
      <c r="BB27" s="302" t="s">
        <v>95</v>
      </c>
      <c r="BC27" s="986" t="s">
        <v>114</v>
      </c>
      <c r="BD27" s="987"/>
      <c r="BE27" s="987"/>
      <c r="BF27" s="987"/>
      <c r="BG27" s="993"/>
      <c r="BH27" s="986" t="s">
        <v>38</v>
      </c>
      <c r="BI27" s="987"/>
      <c r="BJ27" s="987"/>
      <c r="BK27" s="987"/>
      <c r="BL27" s="993"/>
      <c r="BM27" s="986" t="s">
        <v>37</v>
      </c>
      <c r="BN27" s="987"/>
      <c r="BO27" s="987"/>
      <c r="BP27" s="987"/>
      <c r="BQ27" s="988"/>
      <c r="BR27" s="14" t="s">
        <v>137</v>
      </c>
      <c r="BS27" s="401"/>
      <c r="BT27" s="401"/>
      <c r="BU27" s="401"/>
      <c r="BV27" s="401"/>
      <c r="BW27" s="401"/>
      <c r="BX27" s="401"/>
      <c r="BY27" s="401"/>
      <c r="BZ27" s="345"/>
      <c r="CA27" s="345"/>
      <c r="CB27" s="345"/>
      <c r="CC27" s="345"/>
      <c r="CD27" s="345"/>
      <c r="CE27" s="345"/>
      <c r="CF27" s="345"/>
      <c r="CG27" s="345"/>
      <c r="CH27" s="345"/>
      <c r="CI27" s="345"/>
      <c r="CJ27" s="345"/>
      <c r="CK27" s="345"/>
      <c r="CL27" s="345"/>
      <c r="CM27" s="345"/>
      <c r="CN27" s="345"/>
      <c r="CO27" s="345"/>
      <c r="CP27" s="345"/>
      <c r="CQ27" s="345"/>
      <c r="CR27" s="345"/>
      <c r="CS27" s="345"/>
      <c r="CT27" s="345"/>
      <c r="CU27" s="345"/>
      <c r="CV27" s="345"/>
      <c r="CW27" s="345"/>
      <c r="CX27" s="345"/>
      <c r="CY27" s="345"/>
      <c r="CZ27" s="345"/>
    </row>
    <row r="28" s="322" customFormat="true" ht="24" x14ac:dyDescent="0.2">
      <c r="A28" s="335" t="s">
        <v>69</v>
      </c>
      <c r="B28" s="370"/>
      <c r="C28" s="393" t="s">
        <v>0</v>
      </c>
      <c r="D28" s="550" t="s">
        <v>1</v>
      </c>
      <c r="E28" s="550" t="s">
        <v>2</v>
      </c>
      <c r="F28" s="550" t="s">
        <v>3</v>
      </c>
      <c r="G28" s="551" t="s">
        <v>4</v>
      </c>
      <c r="H28" s="375" t="s">
        <v>0</v>
      </c>
      <c r="I28" s="553" t="s">
        <v>1</v>
      </c>
      <c r="J28" s="553" t="s">
        <v>2</v>
      </c>
      <c r="K28" s="553" t="s">
        <v>3</v>
      </c>
      <c r="L28" s="554" t="s">
        <v>4</v>
      </c>
      <c r="M28" s="376" t="s">
        <v>0</v>
      </c>
      <c r="N28" s="553" t="s">
        <v>1</v>
      </c>
      <c r="O28" s="553" t="s">
        <v>2</v>
      </c>
      <c r="P28" s="553" t="s">
        <v>3</v>
      </c>
      <c r="Q28" s="548" t="s">
        <v>4</v>
      </c>
      <c r="R28" s="375" t="s">
        <v>317</v>
      </c>
      <c r="S28" s="553" t="s">
        <v>318</v>
      </c>
      <c r="T28" s="553" t="s">
        <v>319</v>
      </c>
      <c r="U28" s="553" t="s">
        <v>320</v>
      </c>
      <c r="V28" s="553" t="s">
        <v>251</v>
      </c>
      <c r="W28" s="553" t="s">
        <v>252</v>
      </c>
      <c r="X28" s="553" t="s">
        <v>253</v>
      </c>
      <c r="Y28" s="554" t="s">
        <v>254</v>
      </c>
      <c r="Z28" s="411"/>
      <c r="AA28" s="411"/>
      <c r="AB28" s="411"/>
      <c r="AC28" s="411"/>
      <c r="AD28" s="411"/>
      <c r="AE28" s="411"/>
      <c r="AF28" s="411"/>
      <c r="AG28" s="411"/>
      <c r="AH28" s="411"/>
      <c r="AI28" s="411"/>
      <c r="AJ28" s="411"/>
      <c r="AK28" s="411"/>
      <c r="AL28" s="411"/>
      <c r="AM28" s="411"/>
      <c r="AN28" s="411"/>
      <c r="AO28" s="411"/>
      <c r="AP28" s="411"/>
      <c r="AQ28" s="411"/>
      <c r="AR28" s="411"/>
      <c r="AS28" s="411"/>
      <c r="AT28" s="411"/>
      <c r="AU28" s="411"/>
      <c r="AV28" s="411"/>
      <c r="AW28" s="411"/>
      <c r="AX28" s="411"/>
      <c r="AY28" s="411"/>
      <c r="AZ28" s="187"/>
      <c r="BA28" s="335" t="s">
        <v>119</v>
      </c>
      <c r="BB28" s="334"/>
      <c r="BC28" s="422" t="s">
        <v>0</v>
      </c>
      <c r="BD28" s="525" t="s">
        <v>1</v>
      </c>
      <c r="BE28" s="525" t="s">
        <v>2</v>
      </c>
      <c r="BF28" s="525" t="s">
        <v>3</v>
      </c>
      <c r="BG28" s="423" t="s">
        <v>4</v>
      </c>
      <c r="BH28" s="422" t="s">
        <v>0</v>
      </c>
      <c r="BI28" s="525" t="s">
        <v>1</v>
      </c>
      <c r="BJ28" s="525" t="s">
        <v>2</v>
      </c>
      <c r="BK28" s="525" t="s">
        <v>3</v>
      </c>
      <c r="BL28" s="423" t="s">
        <v>4</v>
      </c>
      <c r="BM28" s="422" t="s">
        <v>0</v>
      </c>
      <c r="BN28" s="525" t="s">
        <v>1</v>
      </c>
      <c r="BO28" s="525" t="s">
        <v>2</v>
      </c>
      <c r="BP28" s="525" t="s">
        <v>3</v>
      </c>
      <c r="BQ28" s="423" t="s">
        <v>4</v>
      </c>
      <c r="BR28" s="422" t="s">
        <v>317</v>
      </c>
      <c r="BS28" s="525" t="s">
        <v>318</v>
      </c>
      <c r="BT28" s="525" t="s">
        <v>319</v>
      </c>
      <c r="BU28" s="525" t="s">
        <v>320</v>
      </c>
      <c r="BV28" s="525" t="s">
        <v>251</v>
      </c>
      <c r="BW28" s="525" t="s">
        <v>252</v>
      </c>
      <c r="BX28" s="525" t="s">
        <v>253</v>
      </c>
      <c r="BY28" s="526" t="s">
        <v>254</v>
      </c>
      <c r="BZ28" s="185"/>
      <c r="CA28" s="185"/>
      <c r="CB28" s="185"/>
      <c r="CC28" s="185"/>
      <c r="CD28" s="185"/>
      <c r="CE28" s="185"/>
      <c r="CF28" s="185"/>
      <c r="CG28" s="185"/>
      <c r="CH28" s="185"/>
      <c r="CI28" s="185"/>
      <c r="CJ28" s="185"/>
      <c r="CK28" s="185"/>
      <c r="CL28" s="185"/>
      <c r="CM28" s="185"/>
      <c r="CN28" s="185"/>
      <c r="CO28" s="185"/>
      <c r="CP28" s="185"/>
      <c r="CQ28" s="185"/>
      <c r="CR28" s="185"/>
      <c r="CS28" s="185"/>
      <c r="CT28" s="185"/>
      <c r="CU28" s="185"/>
      <c r="CV28" s="185"/>
      <c r="CW28" s="185"/>
      <c r="CX28" s="185"/>
      <c r="CY28" s="185"/>
      <c r="CZ28" s="185"/>
    </row>
    <row r="29" s="322" customFormat="true" ht="15" customHeight="true" x14ac:dyDescent="0.2">
      <c r="A29" s="1000" t="s">
        <v>57</v>
      </c>
      <c r="B29" s="372" t="s">
        <v>49</v>
      </c>
      <c r="C29" s="131">
        <v>80.284847041758496</v>
      </c>
      <c r="D29" s="130">
        <v>89.598597351692618</v>
      </c>
      <c r="E29" s="130">
        <v>94.277486109073067</v>
      </c>
      <c r="F29" s="130">
        <v>98.030020021952524</v>
      </c>
      <c r="G29" s="129">
        <v>98.748857992896262</v>
      </c>
      <c r="H29" s="128">
        <v>95.658519983509578</v>
      </c>
      <c r="I29" s="130">
        <v>99.251438174780233</v>
      </c>
      <c r="J29" s="130">
        <v>98.957550678308735</v>
      </c>
      <c r="K29" s="130">
        <v>99.508368928824623</v>
      </c>
      <c r="L29" s="127">
        <v>98.757420256390546</v>
      </c>
      <c r="M29" s="131">
        <v>76.960813899744707</v>
      </c>
      <c r="N29" s="130">
        <v>86.314695116852619</v>
      </c>
      <c r="O29" s="130">
        <v>88.801899124803015</v>
      </c>
      <c r="P29" s="130">
        <v>91.848407765739807</v>
      </c>
      <c r="Q29" s="129">
        <v>94.670836094839643</v>
      </c>
      <c r="R29" s="128">
        <v>91.754504606882421</v>
      </c>
      <c r="S29" s="130">
        <v>99.255831666322663</v>
      </c>
      <c r="T29" s="130">
        <v>83.913276874823538</v>
      </c>
      <c r="U29" s="130">
        <v>98.20500234738067</v>
      </c>
      <c r="V29" s="130">
        <v>65.28657570595405</v>
      </c>
      <c r="W29" s="71" t="s">
        <v>35</v>
      </c>
      <c r="X29" s="71" t="s">
        <v>35</v>
      </c>
      <c r="Y29" s="127">
        <v>99.085765165138426</v>
      </c>
      <c r="Z29" s="411"/>
      <c r="AA29" s="411"/>
      <c r="AB29" s="411"/>
      <c r="AC29" s="411"/>
      <c r="AD29" s="411"/>
      <c r="AE29" s="411"/>
      <c r="AF29" s="411"/>
      <c r="AG29" s="411"/>
      <c r="AH29" s="411"/>
      <c r="AI29" s="411"/>
      <c r="AJ29" s="411"/>
      <c r="AK29" s="411"/>
      <c r="AL29" s="411"/>
      <c r="AM29" s="411"/>
      <c r="AN29" s="411"/>
      <c r="AO29" s="411"/>
      <c r="AP29" s="411"/>
      <c r="AQ29" s="411"/>
      <c r="AR29" s="411"/>
      <c r="AS29" s="411"/>
      <c r="AT29" s="411"/>
      <c r="AU29" s="411"/>
      <c r="AV29" s="411"/>
      <c r="AW29" s="411"/>
      <c r="AX29" s="411"/>
      <c r="AY29" s="411"/>
      <c r="AZ29" s="187"/>
      <c r="BA29" s="992" t="s">
        <v>57</v>
      </c>
      <c r="BB29" s="559" t="s">
        <v>49</v>
      </c>
      <c r="BC29" s="61" t="s">
        <v>35</v>
      </c>
      <c r="BD29" s="57" t="s">
        <v>35</v>
      </c>
      <c r="BE29" s="57" t="s">
        <v>35</v>
      </c>
      <c r="BF29" s="57" t="s">
        <v>35</v>
      </c>
      <c r="BG29" s="52" t="s">
        <v>35</v>
      </c>
      <c r="BH29" s="61" t="s">
        <v>35</v>
      </c>
      <c r="BI29" s="57" t="s">
        <v>35</v>
      </c>
      <c r="BJ29" s="57" t="s">
        <v>35</v>
      </c>
      <c r="BK29" s="57" t="s">
        <v>35</v>
      </c>
      <c r="BL29" s="52" t="s">
        <v>35</v>
      </c>
      <c r="BM29" s="61" t="s">
        <v>35</v>
      </c>
      <c r="BN29" s="57" t="s">
        <v>35</v>
      </c>
      <c r="BO29" s="57" t="s">
        <v>35</v>
      </c>
      <c r="BP29" s="57" t="s">
        <v>35</v>
      </c>
      <c r="BQ29" s="52" t="s">
        <v>35</v>
      </c>
      <c r="BR29" s="61" t="s">
        <v>35</v>
      </c>
      <c r="BS29" s="57" t="s">
        <v>35</v>
      </c>
      <c r="BT29" s="57" t="s">
        <v>35</v>
      </c>
      <c r="BU29" s="57" t="s">
        <v>35</v>
      </c>
      <c r="BV29" s="57" t="s">
        <v>35</v>
      </c>
      <c r="BW29" s="57" t="s">
        <v>35</v>
      </c>
      <c r="BX29" s="57" t="s">
        <v>35</v>
      </c>
      <c r="BY29" s="46" t="s">
        <v>35</v>
      </c>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322" customFormat="true" ht="15" customHeight="true" x14ac:dyDescent="0.2">
      <c r="A30" s="999"/>
      <c r="B30" s="373" t="s">
        <v>48</v>
      </c>
      <c r="C30" s="126">
        <v>19.715152958242861</v>
      </c>
      <c r="D30" s="125">
        <v>10.40140264830702</v>
      </c>
      <c r="E30" s="125">
        <v>5.7225138909270203</v>
      </c>
      <c r="F30" s="125">
        <v>1.9699799780474554</v>
      </c>
      <c r="G30" s="124">
        <v>1.251142007103774</v>
      </c>
      <c r="H30" s="123">
        <v>4.3414800164905074</v>
      </c>
      <c r="I30" s="125">
        <v>0.74856182521981307</v>
      </c>
      <c r="J30" s="125">
        <v>1.042449321691209</v>
      </c>
      <c r="K30" s="125">
        <v>0.49163107117541377</v>
      </c>
      <c r="L30" s="122">
        <v>1.2425797436094852</v>
      </c>
      <c r="M30" s="126">
        <v>23.039186100254984</v>
      </c>
      <c r="N30" s="125">
        <v>13.685304883147442</v>
      </c>
      <c r="O30" s="125">
        <v>11.198100875197218</v>
      </c>
      <c r="P30" s="125">
        <v>8.1515922342602991</v>
      </c>
      <c r="Q30" s="124">
        <v>5.3291639051604092</v>
      </c>
      <c r="R30" s="123">
        <v>8.2454953931172703</v>
      </c>
      <c r="S30" s="125">
        <v>0.74416833367733215</v>
      </c>
      <c r="T30" s="125">
        <v>16.08672312517578</v>
      </c>
      <c r="U30" s="125">
        <v>1.7949976526192852</v>
      </c>
      <c r="V30" s="125">
        <v>34.713424294045339</v>
      </c>
      <c r="W30" s="73" t="s">
        <v>35</v>
      </c>
      <c r="X30" s="73" t="s">
        <v>35</v>
      </c>
      <c r="Y30" s="122">
        <v>0.91423483486158197</v>
      </c>
      <c r="Z30" s="411"/>
      <c r="AA30" s="411"/>
      <c r="AB30" s="411"/>
      <c r="AC30" s="411"/>
      <c r="AD30" s="411"/>
      <c r="AE30" s="411"/>
      <c r="AF30" s="411"/>
      <c r="AG30" s="411"/>
      <c r="AH30" s="411"/>
      <c r="AI30" s="411"/>
      <c r="AJ30" s="411"/>
      <c r="AK30" s="411"/>
      <c r="AL30" s="411"/>
      <c r="AM30" s="411"/>
      <c r="AN30" s="411"/>
      <c r="AO30" s="411"/>
      <c r="AP30" s="411"/>
      <c r="AQ30" s="411"/>
      <c r="AR30" s="411"/>
      <c r="AS30" s="411"/>
      <c r="AT30" s="411"/>
      <c r="AU30" s="411"/>
      <c r="AV30" s="411"/>
      <c r="AW30" s="411"/>
      <c r="AX30" s="411"/>
      <c r="AY30" s="411"/>
      <c r="AZ30" s="187"/>
      <c r="BA30" s="990"/>
      <c r="BB30" s="557" t="s">
        <v>48</v>
      </c>
      <c r="BC30" s="60" t="s">
        <v>35</v>
      </c>
      <c r="BD30" s="56" t="s">
        <v>35</v>
      </c>
      <c r="BE30" s="56" t="s">
        <v>35</v>
      </c>
      <c r="BF30" s="56" t="s">
        <v>35</v>
      </c>
      <c r="BG30" s="51" t="s">
        <v>35</v>
      </c>
      <c r="BH30" s="60" t="s">
        <v>35</v>
      </c>
      <c r="BI30" s="56" t="s">
        <v>35</v>
      </c>
      <c r="BJ30" s="56" t="s">
        <v>35</v>
      </c>
      <c r="BK30" s="56" t="s">
        <v>35</v>
      </c>
      <c r="BL30" s="51" t="s">
        <v>35</v>
      </c>
      <c r="BM30" s="60" t="s">
        <v>35</v>
      </c>
      <c r="BN30" s="56" t="s">
        <v>35</v>
      </c>
      <c r="BO30" s="56" t="s">
        <v>35</v>
      </c>
      <c r="BP30" s="56" t="s">
        <v>35</v>
      </c>
      <c r="BQ30" s="51" t="s">
        <v>35</v>
      </c>
      <c r="BR30" s="60" t="s">
        <v>35</v>
      </c>
      <c r="BS30" s="56" t="s">
        <v>35</v>
      </c>
      <c r="BT30" s="56" t="s">
        <v>35</v>
      </c>
      <c r="BU30" s="56" t="s">
        <v>35</v>
      </c>
      <c r="BV30" s="56" t="s">
        <v>35</v>
      </c>
      <c r="BW30" s="56" t="s">
        <v>35</v>
      </c>
      <c r="BX30" s="56" t="s">
        <v>35</v>
      </c>
      <c r="BY30" s="45" t="s">
        <v>35</v>
      </c>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7" customFormat="true" ht="15" customHeight="true" x14ac:dyDescent="0.2">
      <c r="A31" s="999" t="s">
        <v>103</v>
      </c>
      <c r="B31" s="373" t="s">
        <v>49</v>
      </c>
      <c r="C31" s="126">
        <v>68.115369004745247</v>
      </c>
      <c r="D31" s="125">
        <v>85.348528058601232</v>
      </c>
      <c r="E31" s="125">
        <v>92.841570550465534</v>
      </c>
      <c r="F31" s="125">
        <v>97.420379847372118</v>
      </c>
      <c r="G31" s="124">
        <v>98.462862367721115</v>
      </c>
      <c r="H31" s="123">
        <v>91.8276303247507</v>
      </c>
      <c r="I31" s="125">
        <v>98.728894120961456</v>
      </c>
      <c r="J31" s="125">
        <v>98.892403515935996</v>
      </c>
      <c r="K31" s="125">
        <v>99.421902025064554</v>
      </c>
      <c r="L31" s="122">
        <v>98.611645286021144</v>
      </c>
      <c r="M31" s="126">
        <v>61.447626472482177</v>
      </c>
      <c r="N31" s="125">
        <v>79.244263403090116</v>
      </c>
      <c r="O31" s="125">
        <v>85.340165150001596</v>
      </c>
      <c r="P31" s="125">
        <v>90.449705995077011</v>
      </c>
      <c r="Q31" s="124">
        <v>93.26306092826168</v>
      </c>
      <c r="R31" s="123">
        <v>87.165991685454642</v>
      </c>
      <c r="S31" s="125">
        <v>98.74805504117127</v>
      </c>
      <c r="T31" s="125">
        <v>76.781045269487308</v>
      </c>
      <c r="U31" s="125">
        <v>96.915238169112598</v>
      </c>
      <c r="V31" s="125">
        <v>65.151456834618855</v>
      </c>
      <c r="W31" s="73" t="s">
        <v>35</v>
      </c>
      <c r="X31" s="73" t="s">
        <v>35</v>
      </c>
      <c r="Y31" s="122">
        <v>98.120839963349937</v>
      </c>
      <c r="Z31" s="411"/>
      <c r="AA31" s="411"/>
      <c r="AB31" s="411"/>
      <c r="AC31" s="411"/>
      <c r="AD31" s="411"/>
      <c r="AE31" s="411"/>
      <c r="AF31" s="411"/>
      <c r="AG31" s="411"/>
      <c r="AH31" s="411"/>
      <c r="AI31" s="411"/>
      <c r="AJ31" s="411"/>
      <c r="AK31" s="411"/>
      <c r="AL31" s="411"/>
      <c r="AM31" s="411"/>
      <c r="AN31" s="411"/>
      <c r="AO31" s="411"/>
      <c r="AP31" s="411"/>
      <c r="AQ31" s="411"/>
      <c r="AR31" s="411"/>
      <c r="AS31" s="411"/>
      <c r="AT31" s="411"/>
      <c r="AU31" s="411"/>
      <c r="AV31" s="411"/>
      <c r="AW31" s="411"/>
      <c r="AX31" s="411"/>
      <c r="AY31" s="411"/>
      <c r="AZ31" s="187"/>
      <c r="BA31" s="990" t="s">
        <v>103</v>
      </c>
      <c r="BB31" s="557" t="s">
        <v>49</v>
      </c>
      <c r="BC31" s="60" t="s">
        <v>35</v>
      </c>
      <c r="BD31" s="56" t="s">
        <v>35</v>
      </c>
      <c r="BE31" s="56" t="s">
        <v>35</v>
      </c>
      <c r="BF31" s="56" t="s">
        <v>35</v>
      </c>
      <c r="BG31" s="51" t="s">
        <v>35</v>
      </c>
      <c r="BH31" s="60" t="s">
        <v>35</v>
      </c>
      <c r="BI31" s="56" t="s">
        <v>35</v>
      </c>
      <c r="BJ31" s="56" t="s">
        <v>35</v>
      </c>
      <c r="BK31" s="56" t="s">
        <v>35</v>
      </c>
      <c r="BL31" s="51" t="s">
        <v>35</v>
      </c>
      <c r="BM31" s="60" t="s">
        <v>35</v>
      </c>
      <c r="BN31" s="56" t="s">
        <v>35</v>
      </c>
      <c r="BO31" s="56" t="s">
        <v>35</v>
      </c>
      <c r="BP31" s="56" t="s">
        <v>35</v>
      </c>
      <c r="BQ31" s="51" t="s">
        <v>35</v>
      </c>
      <c r="BR31" s="60" t="s">
        <v>35</v>
      </c>
      <c r="BS31" s="56" t="s">
        <v>35</v>
      </c>
      <c r="BT31" s="56" t="s">
        <v>35</v>
      </c>
      <c r="BU31" s="56" t="s">
        <v>35</v>
      </c>
      <c r="BV31" s="56" t="s">
        <v>35</v>
      </c>
      <c r="BW31" s="56" t="s">
        <v>35</v>
      </c>
      <c r="BX31" s="56" t="s">
        <v>35</v>
      </c>
      <c r="BY31" s="45" t="s">
        <v>35</v>
      </c>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7" customFormat="true" ht="15" customHeight="true" x14ac:dyDescent="0.2">
      <c r="A32" s="999"/>
      <c r="B32" s="373" t="s">
        <v>48</v>
      </c>
      <c r="C32" s="126">
        <v>31.884630995256003</v>
      </c>
      <c r="D32" s="125">
        <v>14.651471941398327</v>
      </c>
      <c r="E32" s="125">
        <v>7.1584294495346494</v>
      </c>
      <c r="F32" s="125">
        <v>2.5796201526278293</v>
      </c>
      <c r="G32" s="124">
        <v>1.537137632278895</v>
      </c>
      <c r="H32" s="123">
        <v>8.1723696752495769</v>
      </c>
      <c r="I32" s="125">
        <v>1.2711058790385965</v>
      </c>
      <c r="J32" s="125">
        <v>1.1075964840639494</v>
      </c>
      <c r="K32" s="125">
        <v>0.57809797493550641</v>
      </c>
      <c r="L32" s="122">
        <v>1.388354713978885</v>
      </c>
      <c r="M32" s="126">
        <v>38.552373527517673</v>
      </c>
      <c r="N32" s="125">
        <v>20.755736596910069</v>
      </c>
      <c r="O32" s="125">
        <v>14.659834849998626</v>
      </c>
      <c r="P32" s="125">
        <v>9.5502940049233089</v>
      </c>
      <c r="Q32" s="124">
        <v>6.7369390717383331</v>
      </c>
      <c r="R32" s="123">
        <v>12.834008314544821</v>
      </c>
      <c r="S32" s="125">
        <v>1.2519449588287257</v>
      </c>
      <c r="T32" s="125">
        <v>23.218954730511825</v>
      </c>
      <c r="U32" s="125">
        <v>3.0847618308872344</v>
      </c>
      <c r="V32" s="125">
        <v>34.848543165380534</v>
      </c>
      <c r="W32" s="73" t="s">
        <v>35</v>
      </c>
      <c r="X32" s="73" t="s">
        <v>35</v>
      </c>
      <c r="Y32" s="122">
        <v>1.8791600366500758</v>
      </c>
      <c r="Z32" s="411"/>
      <c r="AA32" s="411"/>
      <c r="AB32" s="411"/>
      <c r="AC32" s="411"/>
      <c r="AD32" s="411"/>
      <c r="AE32" s="411"/>
      <c r="AF32" s="411"/>
      <c r="AG32" s="411"/>
      <c r="AH32" s="411"/>
      <c r="AI32" s="411"/>
      <c r="AJ32" s="411"/>
      <c r="AK32" s="411"/>
      <c r="AL32" s="411"/>
      <c r="AM32" s="411"/>
      <c r="AN32" s="411"/>
      <c r="AO32" s="411"/>
      <c r="AP32" s="411"/>
      <c r="AQ32" s="411"/>
      <c r="AR32" s="411"/>
      <c r="AS32" s="411"/>
      <c r="AT32" s="411"/>
      <c r="AU32" s="411"/>
      <c r="AV32" s="411"/>
      <c r="AW32" s="411"/>
      <c r="AX32" s="411"/>
      <c r="AY32" s="411"/>
      <c r="AZ32" s="187"/>
      <c r="BA32" s="990"/>
      <c r="BB32" s="557" t="s">
        <v>48</v>
      </c>
      <c r="BC32" s="60" t="s">
        <v>35</v>
      </c>
      <c r="BD32" s="56" t="s">
        <v>35</v>
      </c>
      <c r="BE32" s="56" t="s">
        <v>35</v>
      </c>
      <c r="BF32" s="56" t="s">
        <v>35</v>
      </c>
      <c r="BG32" s="51" t="s">
        <v>35</v>
      </c>
      <c r="BH32" s="60" t="s">
        <v>35</v>
      </c>
      <c r="BI32" s="56" t="s">
        <v>35</v>
      </c>
      <c r="BJ32" s="56" t="s">
        <v>35</v>
      </c>
      <c r="BK32" s="56" t="s">
        <v>35</v>
      </c>
      <c r="BL32" s="51" t="s">
        <v>35</v>
      </c>
      <c r="BM32" s="60" t="s">
        <v>35</v>
      </c>
      <c r="BN32" s="56" t="s">
        <v>35</v>
      </c>
      <c r="BO32" s="56" t="s">
        <v>35</v>
      </c>
      <c r="BP32" s="56" t="s">
        <v>35</v>
      </c>
      <c r="BQ32" s="51" t="s">
        <v>35</v>
      </c>
      <c r="BR32" s="60" t="s">
        <v>35</v>
      </c>
      <c r="BS32" s="56" t="s">
        <v>35</v>
      </c>
      <c r="BT32" s="56" t="s">
        <v>35</v>
      </c>
      <c r="BU32" s="56" t="s">
        <v>35</v>
      </c>
      <c r="BV32" s="56" t="s">
        <v>35</v>
      </c>
      <c r="BW32" s="56" t="s">
        <v>35</v>
      </c>
      <c r="BX32" s="56" t="s">
        <v>35</v>
      </c>
      <c r="BY32" s="45" t="s">
        <v>35</v>
      </c>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7" customFormat="true" ht="15" customHeight="true" x14ac:dyDescent="0.2">
      <c r="A33" s="999" t="s">
        <v>104</v>
      </c>
      <c r="B33" s="373" t="s">
        <v>49</v>
      </c>
      <c r="C33" s="76" t="s">
        <v>35</v>
      </c>
      <c r="D33" s="73" t="s">
        <v>35</v>
      </c>
      <c r="E33" s="73" t="s">
        <v>35</v>
      </c>
      <c r="F33" s="73" t="s">
        <v>35</v>
      </c>
      <c r="G33" s="70" t="s">
        <v>35</v>
      </c>
      <c r="H33" s="67" t="s">
        <v>35</v>
      </c>
      <c r="I33" s="73" t="s">
        <v>35</v>
      </c>
      <c r="J33" s="73" t="s">
        <v>35</v>
      </c>
      <c r="K33" s="73" t="s">
        <v>35</v>
      </c>
      <c r="L33" s="64" t="s">
        <v>35</v>
      </c>
      <c r="M33" s="76" t="s">
        <v>35</v>
      </c>
      <c r="N33" s="73" t="s">
        <v>35</v>
      </c>
      <c r="O33" s="73" t="s">
        <v>35</v>
      </c>
      <c r="P33" s="73" t="s">
        <v>35</v>
      </c>
      <c r="Q33" s="70" t="s">
        <v>35</v>
      </c>
      <c r="R33" s="67" t="s">
        <v>35</v>
      </c>
      <c r="S33" s="73" t="s">
        <v>35</v>
      </c>
      <c r="T33" s="73" t="s">
        <v>35</v>
      </c>
      <c r="U33" s="73" t="s">
        <v>35</v>
      </c>
      <c r="V33" s="73" t="s">
        <v>35</v>
      </c>
      <c r="W33" s="73" t="s">
        <v>35</v>
      </c>
      <c r="X33" s="73" t="s">
        <v>35</v>
      </c>
      <c r="Y33" s="64" t="s">
        <v>35</v>
      </c>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345"/>
      <c r="BA33" s="990" t="s">
        <v>104</v>
      </c>
      <c r="BB33" s="557" t="s">
        <v>49</v>
      </c>
      <c r="BC33" s="60" t="s">
        <v>35</v>
      </c>
      <c r="BD33" s="56" t="s">
        <v>35</v>
      </c>
      <c r="BE33" s="56" t="s">
        <v>35</v>
      </c>
      <c r="BF33" s="56" t="s">
        <v>35</v>
      </c>
      <c r="BG33" s="51" t="s">
        <v>35</v>
      </c>
      <c r="BH33" s="60" t="s">
        <v>35</v>
      </c>
      <c r="BI33" s="56" t="s">
        <v>35</v>
      </c>
      <c r="BJ33" s="56" t="s">
        <v>35</v>
      </c>
      <c r="BK33" s="56" t="s">
        <v>35</v>
      </c>
      <c r="BL33" s="51" t="s">
        <v>35</v>
      </c>
      <c r="BM33" s="60" t="s">
        <v>35</v>
      </c>
      <c r="BN33" s="56" t="s">
        <v>35</v>
      </c>
      <c r="BO33" s="56" t="s">
        <v>35</v>
      </c>
      <c r="BP33" s="56" t="s">
        <v>35</v>
      </c>
      <c r="BQ33" s="51" t="s">
        <v>35</v>
      </c>
      <c r="BR33" s="60" t="s">
        <v>35</v>
      </c>
      <c r="BS33" s="56" t="s">
        <v>35</v>
      </c>
      <c r="BT33" s="56" t="s">
        <v>35</v>
      </c>
      <c r="BU33" s="56" t="s">
        <v>35</v>
      </c>
      <c r="BV33" s="56" t="s">
        <v>35</v>
      </c>
      <c r="BW33" s="56" t="s">
        <v>35</v>
      </c>
      <c r="BX33" s="56" t="s">
        <v>35</v>
      </c>
      <c r="BY33" s="45" t="s">
        <v>35</v>
      </c>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7" customFormat="true" ht="15" customHeight="true" x14ac:dyDescent="0.2">
      <c r="A34" s="999"/>
      <c r="B34" s="373" t="s">
        <v>48</v>
      </c>
      <c r="C34" s="76" t="s">
        <v>35</v>
      </c>
      <c r="D34" s="73" t="s">
        <v>35</v>
      </c>
      <c r="E34" s="73" t="s">
        <v>35</v>
      </c>
      <c r="F34" s="73" t="s">
        <v>35</v>
      </c>
      <c r="G34" s="70" t="s">
        <v>35</v>
      </c>
      <c r="H34" s="67" t="s">
        <v>35</v>
      </c>
      <c r="I34" s="73" t="s">
        <v>35</v>
      </c>
      <c r="J34" s="73" t="s">
        <v>35</v>
      </c>
      <c r="K34" s="73" t="s">
        <v>35</v>
      </c>
      <c r="L34" s="64" t="s">
        <v>35</v>
      </c>
      <c r="M34" s="76" t="s">
        <v>35</v>
      </c>
      <c r="N34" s="73" t="s">
        <v>35</v>
      </c>
      <c r="O34" s="73" t="s">
        <v>35</v>
      </c>
      <c r="P34" s="73" t="s">
        <v>35</v>
      </c>
      <c r="Q34" s="70" t="s">
        <v>35</v>
      </c>
      <c r="R34" s="67" t="s">
        <v>35</v>
      </c>
      <c r="S34" s="73" t="s">
        <v>35</v>
      </c>
      <c r="T34" s="73" t="s">
        <v>35</v>
      </c>
      <c r="U34" s="73" t="s">
        <v>35</v>
      </c>
      <c r="V34" s="73" t="s">
        <v>35</v>
      </c>
      <c r="W34" s="73" t="s">
        <v>35</v>
      </c>
      <c r="X34" s="73" t="s">
        <v>35</v>
      </c>
      <c r="Y34" s="64" t="s">
        <v>35</v>
      </c>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345"/>
      <c r="BA34" s="990"/>
      <c r="BB34" s="557" t="s">
        <v>48</v>
      </c>
      <c r="BC34" s="60" t="s">
        <v>35</v>
      </c>
      <c r="BD34" s="56" t="s">
        <v>35</v>
      </c>
      <c r="BE34" s="56" t="s">
        <v>35</v>
      </c>
      <c r="BF34" s="56" t="s">
        <v>35</v>
      </c>
      <c r="BG34" s="51" t="s">
        <v>35</v>
      </c>
      <c r="BH34" s="60" t="s">
        <v>35</v>
      </c>
      <c r="BI34" s="56" t="s">
        <v>35</v>
      </c>
      <c r="BJ34" s="56" t="s">
        <v>35</v>
      </c>
      <c r="BK34" s="56" t="s">
        <v>35</v>
      </c>
      <c r="BL34" s="51" t="s">
        <v>35</v>
      </c>
      <c r="BM34" s="60" t="s">
        <v>35</v>
      </c>
      <c r="BN34" s="56" t="s">
        <v>35</v>
      </c>
      <c r="BO34" s="56" t="s">
        <v>35</v>
      </c>
      <c r="BP34" s="56" t="s">
        <v>35</v>
      </c>
      <c r="BQ34" s="51" t="s">
        <v>35</v>
      </c>
      <c r="BR34" s="60" t="s">
        <v>35</v>
      </c>
      <c r="BS34" s="56" t="s">
        <v>35</v>
      </c>
      <c r="BT34" s="56" t="s">
        <v>35</v>
      </c>
      <c r="BU34" s="56" t="s">
        <v>35</v>
      </c>
      <c r="BV34" s="56" t="s">
        <v>35</v>
      </c>
      <c r="BW34" s="56" t="s">
        <v>35</v>
      </c>
      <c r="BX34" s="56" t="s">
        <v>35</v>
      </c>
      <c r="BY34" s="45" t="s">
        <v>35</v>
      </c>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322" customFormat="true" ht="15" customHeight="true" x14ac:dyDescent="0.2">
      <c r="A35" s="999" t="s">
        <v>55</v>
      </c>
      <c r="B35" s="373" t="s">
        <v>49</v>
      </c>
      <c r="C35" s="126">
        <v>73.636408300546734</v>
      </c>
      <c r="D35" s="125">
        <v>87.72100148448186</v>
      </c>
      <c r="E35" s="125">
        <v>94.435634255583764</v>
      </c>
      <c r="F35" s="125">
        <v>97.942643178858361</v>
      </c>
      <c r="G35" s="124">
        <v>98.574107246655188</v>
      </c>
      <c r="H35" s="123">
        <v>92.791300252910631</v>
      </c>
      <c r="I35" s="125">
        <v>98.867954863971391</v>
      </c>
      <c r="J35" s="125">
        <v>99.644936805991804</v>
      </c>
      <c r="K35" s="125">
        <v>99.439840942990145</v>
      </c>
      <c r="L35" s="122">
        <v>98.669164726464217</v>
      </c>
      <c r="M35" s="126">
        <v>68.558748801759378</v>
      </c>
      <c r="N35" s="125">
        <v>82.745110617588011</v>
      </c>
      <c r="O35" s="125">
        <v>87.143307756898793</v>
      </c>
      <c r="P35" s="125">
        <v>92.809900693230574</v>
      </c>
      <c r="Q35" s="124">
        <v>94.475331386942358</v>
      </c>
      <c r="R35" s="123">
        <v>88.405671532712375</v>
      </c>
      <c r="S35" s="125">
        <v>99.017835361108993</v>
      </c>
      <c r="T35" s="125">
        <v>82.009586679302785</v>
      </c>
      <c r="U35" s="125">
        <v>97.347207881591942</v>
      </c>
      <c r="V35" s="125">
        <v>71.343597195015235</v>
      </c>
      <c r="W35" s="73" t="s">
        <v>35</v>
      </c>
      <c r="X35" s="73" t="s">
        <v>35</v>
      </c>
      <c r="Y35" s="122">
        <v>98.366684861142502</v>
      </c>
      <c r="Z35" s="411"/>
      <c r="AA35" s="411"/>
      <c r="AB35" s="411"/>
      <c r="AC35" s="411"/>
      <c r="AD35" s="411"/>
      <c r="AE35" s="411"/>
      <c r="AF35" s="411"/>
      <c r="AG35" s="411"/>
      <c r="AH35" s="411"/>
      <c r="AI35" s="411"/>
      <c r="AJ35" s="411"/>
      <c r="AK35" s="411"/>
      <c r="AL35" s="411"/>
      <c r="AM35" s="411"/>
      <c r="AN35" s="411"/>
      <c r="AO35" s="411"/>
      <c r="AP35" s="411"/>
      <c r="AQ35" s="411"/>
      <c r="AR35" s="411"/>
      <c r="AS35" s="411"/>
      <c r="AT35" s="411"/>
      <c r="AU35" s="411"/>
      <c r="AV35" s="411"/>
      <c r="AW35" s="411"/>
      <c r="AX35" s="411"/>
      <c r="AY35" s="411"/>
      <c r="AZ35" s="187"/>
      <c r="BA35" s="990" t="s">
        <v>55</v>
      </c>
      <c r="BB35" s="557" t="s">
        <v>49</v>
      </c>
      <c r="BC35" s="60" t="s">
        <v>35</v>
      </c>
      <c r="BD35" s="56" t="s">
        <v>35</v>
      </c>
      <c r="BE35" s="56" t="s">
        <v>35</v>
      </c>
      <c r="BF35" s="56" t="s">
        <v>35</v>
      </c>
      <c r="BG35" s="51" t="s">
        <v>35</v>
      </c>
      <c r="BH35" s="60" t="s">
        <v>35</v>
      </c>
      <c r="BI35" s="56" t="s">
        <v>35</v>
      </c>
      <c r="BJ35" s="56" t="s">
        <v>35</v>
      </c>
      <c r="BK35" s="56" t="s">
        <v>35</v>
      </c>
      <c r="BL35" s="51" t="s">
        <v>35</v>
      </c>
      <c r="BM35" s="60" t="s">
        <v>35</v>
      </c>
      <c r="BN35" s="56" t="s">
        <v>35</v>
      </c>
      <c r="BO35" s="56" t="s">
        <v>35</v>
      </c>
      <c r="BP35" s="56" t="s">
        <v>35</v>
      </c>
      <c r="BQ35" s="51" t="s">
        <v>35</v>
      </c>
      <c r="BR35" s="60" t="s">
        <v>35</v>
      </c>
      <c r="BS35" s="56" t="s">
        <v>35</v>
      </c>
      <c r="BT35" s="56" t="s">
        <v>35</v>
      </c>
      <c r="BU35" s="56" t="s">
        <v>35</v>
      </c>
      <c r="BV35" s="56" t="s">
        <v>35</v>
      </c>
      <c r="BW35" s="56" t="s">
        <v>35</v>
      </c>
      <c r="BX35" s="56" t="s">
        <v>35</v>
      </c>
      <c r="BY35" s="45" t="s">
        <v>35</v>
      </c>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322" customFormat="true" ht="15" customHeight="true" x14ac:dyDescent="0.2">
      <c r="A36" s="999"/>
      <c r="B36" s="373" t="s">
        <v>48</v>
      </c>
      <c r="C36" s="126">
        <v>26.363591699454521</v>
      </c>
      <c r="D36" s="125">
        <v>12.278998515517605</v>
      </c>
      <c r="E36" s="125">
        <v>5.5643657444162749</v>
      </c>
      <c r="F36" s="125">
        <v>2.0573568211415689</v>
      </c>
      <c r="G36" s="124">
        <v>1.4258927533448316</v>
      </c>
      <c r="H36" s="123">
        <v>7.2086997470895726</v>
      </c>
      <c r="I36" s="125">
        <v>1.1320451360286317</v>
      </c>
      <c r="J36" s="125">
        <v>0.35506319400819442</v>
      </c>
      <c r="K36" s="125">
        <v>0.5601590570099233</v>
      </c>
      <c r="L36" s="122">
        <v>1.3308352735358078</v>
      </c>
      <c r="M36" s="126">
        <v>31.441251198240561</v>
      </c>
      <c r="N36" s="125">
        <v>17.254889382412141</v>
      </c>
      <c r="O36" s="125">
        <v>12.856692243101383</v>
      </c>
      <c r="P36" s="125">
        <v>7.1900993067694845</v>
      </c>
      <c r="Q36" s="124">
        <v>5.5246686130576279</v>
      </c>
      <c r="R36" s="123">
        <v>11.594328467287127</v>
      </c>
      <c r="S36" s="125">
        <v>0.98216463889099714</v>
      </c>
      <c r="T36" s="125">
        <v>17.990413320696653</v>
      </c>
      <c r="U36" s="125">
        <v>2.6527921184079406</v>
      </c>
      <c r="V36" s="125">
        <v>28.65640280498415</v>
      </c>
      <c r="W36" s="73" t="s">
        <v>35</v>
      </c>
      <c r="X36" s="73" t="s">
        <v>35</v>
      </c>
      <c r="Y36" s="122">
        <v>1.6333151388575173</v>
      </c>
      <c r="Z36" s="411"/>
      <c r="AA36" s="411"/>
      <c r="AB36" s="411"/>
      <c r="AC36" s="411"/>
      <c r="AD36" s="411"/>
      <c r="AE36" s="411"/>
      <c r="AF36" s="411"/>
      <c r="AG36" s="411"/>
      <c r="AH36" s="411"/>
      <c r="AI36" s="411"/>
      <c r="AJ36" s="411"/>
      <c r="AK36" s="411"/>
      <c r="AL36" s="411"/>
      <c r="AM36" s="411"/>
      <c r="AN36" s="411"/>
      <c r="AO36" s="411"/>
      <c r="AP36" s="411"/>
      <c r="AQ36" s="411"/>
      <c r="AR36" s="411"/>
      <c r="AS36" s="411"/>
      <c r="AT36" s="411"/>
      <c r="AU36" s="411"/>
      <c r="AV36" s="411"/>
      <c r="AW36" s="411"/>
      <c r="AX36" s="411"/>
      <c r="AY36" s="411"/>
      <c r="AZ36" s="187"/>
      <c r="BA36" s="990"/>
      <c r="BB36" s="557" t="s">
        <v>48</v>
      </c>
      <c r="BC36" s="60" t="s">
        <v>35</v>
      </c>
      <c r="BD36" s="56" t="s">
        <v>35</v>
      </c>
      <c r="BE36" s="56" t="s">
        <v>35</v>
      </c>
      <c r="BF36" s="56" t="s">
        <v>35</v>
      </c>
      <c r="BG36" s="51" t="s">
        <v>35</v>
      </c>
      <c r="BH36" s="60" t="s">
        <v>35</v>
      </c>
      <c r="BI36" s="56" t="s">
        <v>35</v>
      </c>
      <c r="BJ36" s="56" t="s">
        <v>35</v>
      </c>
      <c r="BK36" s="56" t="s">
        <v>35</v>
      </c>
      <c r="BL36" s="51" t="s">
        <v>35</v>
      </c>
      <c r="BM36" s="60" t="s">
        <v>35</v>
      </c>
      <c r="BN36" s="56" t="s">
        <v>35</v>
      </c>
      <c r="BO36" s="56" t="s">
        <v>35</v>
      </c>
      <c r="BP36" s="56" t="s">
        <v>35</v>
      </c>
      <c r="BQ36" s="51" t="s">
        <v>35</v>
      </c>
      <c r="BR36" s="60" t="s">
        <v>35</v>
      </c>
      <c r="BS36" s="56" t="s">
        <v>35</v>
      </c>
      <c r="BT36" s="56" t="s">
        <v>35</v>
      </c>
      <c r="BU36" s="56" t="s">
        <v>35</v>
      </c>
      <c r="BV36" s="56" t="s">
        <v>35</v>
      </c>
      <c r="BW36" s="56" t="s">
        <v>35</v>
      </c>
      <c r="BX36" s="56" t="s">
        <v>35</v>
      </c>
      <c r="BY36" s="45" t="s">
        <v>35</v>
      </c>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322" customFormat="true" ht="15" customHeight="true" x14ac:dyDescent="0.2">
      <c r="A37" s="999" t="s">
        <v>154</v>
      </c>
      <c r="B37" s="373" t="s">
        <v>49</v>
      </c>
      <c r="C37" s="126">
        <v>73.844734597392886</v>
      </c>
      <c r="D37" s="125">
        <v>87.845772458524422</v>
      </c>
      <c r="E37" s="125">
        <v>94.47718838137466</v>
      </c>
      <c r="F37" s="125">
        <v>97.942643178858361</v>
      </c>
      <c r="G37" s="124">
        <v>98.629410009658599</v>
      </c>
      <c r="H37" s="123">
        <v>92.822214991304293</v>
      </c>
      <c r="I37" s="125">
        <v>98.867954863971391</v>
      </c>
      <c r="J37" s="125">
        <v>99.644936805991804</v>
      </c>
      <c r="K37" s="125">
        <v>99.439840942990145</v>
      </c>
      <c r="L37" s="122">
        <v>98.775436780514369</v>
      </c>
      <c r="M37" s="126">
        <v>68.797194840378367</v>
      </c>
      <c r="N37" s="125">
        <v>82.862375036931184</v>
      </c>
      <c r="O37" s="125">
        <v>87.367910169206425</v>
      </c>
      <c r="P37" s="125">
        <v>92.847790650197851</v>
      </c>
      <c r="Q37" s="124">
        <v>94.493460385824164</v>
      </c>
      <c r="R37" s="123">
        <v>88.422592832782158</v>
      </c>
      <c r="S37" s="125">
        <v>99.063236427398408</v>
      </c>
      <c r="T37" s="125">
        <v>82.223233528287508</v>
      </c>
      <c r="U37" s="125">
        <v>97.378667719886948</v>
      </c>
      <c r="V37" s="125">
        <v>72.385085364362183</v>
      </c>
      <c r="W37" s="73" t="s">
        <v>35</v>
      </c>
      <c r="X37" s="73" t="s">
        <v>35</v>
      </c>
      <c r="Y37" s="122">
        <v>98.387687389076561</v>
      </c>
      <c r="Z37" s="411"/>
      <c r="AA37" s="411"/>
      <c r="AB37" s="411"/>
      <c r="AC37" s="411"/>
      <c r="AD37" s="411"/>
      <c r="AE37" s="411"/>
      <c r="AF37" s="411"/>
      <c r="AG37" s="411"/>
      <c r="AH37" s="411"/>
      <c r="AI37" s="411"/>
      <c r="AJ37" s="411"/>
      <c r="AK37" s="411"/>
      <c r="AL37" s="411"/>
      <c r="AM37" s="411"/>
      <c r="AN37" s="411"/>
      <c r="AO37" s="411"/>
      <c r="AP37" s="411"/>
      <c r="AQ37" s="411"/>
      <c r="AR37" s="411"/>
      <c r="AS37" s="411"/>
      <c r="AT37" s="411"/>
      <c r="AU37" s="411"/>
      <c r="AV37" s="411"/>
      <c r="AW37" s="411"/>
      <c r="AX37" s="411"/>
      <c r="AY37" s="411"/>
      <c r="AZ37" s="187"/>
      <c r="BA37" s="990" t="s">
        <v>125</v>
      </c>
      <c r="BB37" s="557" t="s">
        <v>49</v>
      </c>
      <c r="BC37" s="60" t="s">
        <v>35</v>
      </c>
      <c r="BD37" s="56" t="s">
        <v>35</v>
      </c>
      <c r="BE37" s="56" t="s">
        <v>35</v>
      </c>
      <c r="BF37" s="56" t="s">
        <v>35</v>
      </c>
      <c r="BG37" s="51" t="s">
        <v>35</v>
      </c>
      <c r="BH37" s="60" t="s">
        <v>35</v>
      </c>
      <c r="BI37" s="56" t="s">
        <v>35</v>
      </c>
      <c r="BJ37" s="56" t="s">
        <v>35</v>
      </c>
      <c r="BK37" s="56" t="s">
        <v>35</v>
      </c>
      <c r="BL37" s="51" t="s">
        <v>35</v>
      </c>
      <c r="BM37" s="60" t="s">
        <v>35</v>
      </c>
      <c r="BN37" s="56" t="s">
        <v>35</v>
      </c>
      <c r="BO37" s="56" t="s">
        <v>35</v>
      </c>
      <c r="BP37" s="56" t="s">
        <v>35</v>
      </c>
      <c r="BQ37" s="51" t="s">
        <v>35</v>
      </c>
      <c r="BR37" s="60" t="s">
        <v>35</v>
      </c>
      <c r="BS37" s="56" t="s">
        <v>35</v>
      </c>
      <c r="BT37" s="56" t="s">
        <v>35</v>
      </c>
      <c r="BU37" s="56" t="s">
        <v>35</v>
      </c>
      <c r="BV37" s="56" t="s">
        <v>35</v>
      </c>
      <c r="BW37" s="56" t="s">
        <v>35</v>
      </c>
      <c r="BX37" s="56" t="s">
        <v>35</v>
      </c>
      <c r="BY37" s="45" t="s">
        <v>35</v>
      </c>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322" customFormat="true" ht="15" customHeight="true" x14ac:dyDescent="0.2">
      <c r="A38" s="999"/>
      <c r="B38" s="373" t="s">
        <v>48</v>
      </c>
      <c r="C38" s="126">
        <v>26.15526540260829</v>
      </c>
      <c r="D38" s="125">
        <v>12.154227541475045</v>
      </c>
      <c r="E38" s="125">
        <v>5.5228116186253828</v>
      </c>
      <c r="F38" s="125">
        <v>2.0573568211415689</v>
      </c>
      <c r="G38" s="124">
        <v>1.3705899903414036</v>
      </c>
      <c r="H38" s="123">
        <v>7.1777850086958752</v>
      </c>
      <c r="I38" s="125">
        <v>1.1320451360286317</v>
      </c>
      <c r="J38" s="125">
        <v>0.35506319400819442</v>
      </c>
      <c r="K38" s="125">
        <v>0.5601590570099233</v>
      </c>
      <c r="L38" s="122">
        <v>1.2245632194856682</v>
      </c>
      <c r="M38" s="126">
        <v>31.202805159621537</v>
      </c>
      <c r="N38" s="125">
        <v>17.137624963068969</v>
      </c>
      <c r="O38" s="125">
        <v>12.632089830793708</v>
      </c>
      <c r="P38" s="125">
        <v>7.1522093498022077</v>
      </c>
      <c r="Q38" s="124">
        <v>5.5065396141758107</v>
      </c>
      <c r="R38" s="123">
        <v>11.577407167217334</v>
      </c>
      <c r="S38" s="125">
        <v>0.93676357260159604</v>
      </c>
      <c r="T38" s="125">
        <v>17.776766471711909</v>
      </c>
      <c r="U38" s="125">
        <v>2.621332280112918</v>
      </c>
      <c r="V38" s="125">
        <v>27.614914635637263</v>
      </c>
      <c r="W38" s="73" t="s">
        <v>35</v>
      </c>
      <c r="X38" s="73" t="s">
        <v>35</v>
      </c>
      <c r="Y38" s="122">
        <v>1.6123126109234869</v>
      </c>
      <c r="Z38" s="411"/>
      <c r="AA38" s="411"/>
      <c r="AB38" s="411"/>
      <c r="AC38" s="411"/>
      <c r="AD38" s="411"/>
      <c r="AE38" s="411"/>
      <c r="AF38" s="411"/>
      <c r="AG38" s="411"/>
      <c r="AH38" s="411"/>
      <c r="AI38" s="411"/>
      <c r="AJ38" s="411"/>
      <c r="AK38" s="411"/>
      <c r="AL38" s="411"/>
      <c r="AM38" s="411"/>
      <c r="AN38" s="411"/>
      <c r="AO38" s="411"/>
      <c r="AP38" s="411"/>
      <c r="AQ38" s="411"/>
      <c r="AR38" s="411"/>
      <c r="AS38" s="411"/>
      <c r="AT38" s="411"/>
      <c r="AU38" s="411"/>
      <c r="AV38" s="411"/>
      <c r="AW38" s="411"/>
      <c r="AX38" s="411"/>
      <c r="AY38" s="411"/>
      <c r="AZ38" s="187"/>
      <c r="BA38" s="990"/>
      <c r="BB38" s="557" t="s">
        <v>48</v>
      </c>
      <c r="BC38" s="60" t="s">
        <v>35</v>
      </c>
      <c r="BD38" s="56" t="s">
        <v>35</v>
      </c>
      <c r="BE38" s="56" t="s">
        <v>35</v>
      </c>
      <c r="BF38" s="56" t="s">
        <v>35</v>
      </c>
      <c r="BG38" s="51" t="s">
        <v>35</v>
      </c>
      <c r="BH38" s="60" t="s">
        <v>35</v>
      </c>
      <c r="BI38" s="56" t="s">
        <v>35</v>
      </c>
      <c r="BJ38" s="56" t="s">
        <v>35</v>
      </c>
      <c r="BK38" s="56" t="s">
        <v>35</v>
      </c>
      <c r="BL38" s="51" t="s">
        <v>35</v>
      </c>
      <c r="BM38" s="60" t="s">
        <v>35</v>
      </c>
      <c r="BN38" s="56" t="s">
        <v>35</v>
      </c>
      <c r="BO38" s="56" t="s">
        <v>35</v>
      </c>
      <c r="BP38" s="56" t="s">
        <v>35</v>
      </c>
      <c r="BQ38" s="51" t="s">
        <v>35</v>
      </c>
      <c r="BR38" s="60" t="s">
        <v>35</v>
      </c>
      <c r="BS38" s="56" t="s">
        <v>35</v>
      </c>
      <c r="BT38" s="56" t="s">
        <v>35</v>
      </c>
      <c r="BU38" s="56" t="s">
        <v>35</v>
      </c>
      <c r="BV38" s="56" t="s">
        <v>35</v>
      </c>
      <c r="BW38" s="56" t="s">
        <v>35</v>
      </c>
      <c r="BX38" s="56" t="s">
        <v>35</v>
      </c>
      <c r="BY38" s="45" t="s">
        <v>35</v>
      </c>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7" customFormat="true" ht="15" customHeight="true" x14ac:dyDescent="0.2">
      <c r="A39" s="999" t="s">
        <v>122</v>
      </c>
      <c r="B39" s="373" t="s">
        <v>49</v>
      </c>
      <c r="C39" s="76" t="s">
        <v>35</v>
      </c>
      <c r="D39" s="73" t="s">
        <v>35</v>
      </c>
      <c r="E39" s="73" t="s">
        <v>35</v>
      </c>
      <c r="F39" s="73" t="s">
        <v>35</v>
      </c>
      <c r="G39" s="70" t="s">
        <v>35</v>
      </c>
      <c r="H39" s="67" t="s">
        <v>35</v>
      </c>
      <c r="I39" s="73" t="s">
        <v>35</v>
      </c>
      <c r="J39" s="73" t="s">
        <v>35</v>
      </c>
      <c r="K39" s="73" t="s">
        <v>35</v>
      </c>
      <c r="L39" s="64" t="s">
        <v>35</v>
      </c>
      <c r="M39" s="76" t="s">
        <v>35</v>
      </c>
      <c r="N39" s="73" t="s">
        <v>35</v>
      </c>
      <c r="O39" s="73" t="s">
        <v>35</v>
      </c>
      <c r="P39" s="73" t="s">
        <v>35</v>
      </c>
      <c r="Q39" s="70" t="s">
        <v>35</v>
      </c>
      <c r="R39" s="67" t="s">
        <v>35</v>
      </c>
      <c r="S39" s="73" t="s">
        <v>35</v>
      </c>
      <c r="T39" s="73" t="s">
        <v>35</v>
      </c>
      <c r="U39" s="73" t="s">
        <v>35</v>
      </c>
      <c r="V39" s="73" t="s">
        <v>35</v>
      </c>
      <c r="W39" s="73" t="s">
        <v>35</v>
      </c>
      <c r="X39" s="73" t="s">
        <v>35</v>
      </c>
      <c r="Y39" s="64" t="s">
        <v>35</v>
      </c>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345"/>
      <c r="BA39" s="990" t="s">
        <v>122</v>
      </c>
      <c r="BB39" s="557" t="s">
        <v>49</v>
      </c>
      <c r="BC39" s="60" t="s">
        <v>35</v>
      </c>
      <c r="BD39" s="56" t="s">
        <v>35</v>
      </c>
      <c r="BE39" s="56" t="s">
        <v>35</v>
      </c>
      <c r="BF39" s="56" t="s">
        <v>35</v>
      </c>
      <c r="BG39" s="51" t="s">
        <v>35</v>
      </c>
      <c r="BH39" s="60" t="s">
        <v>35</v>
      </c>
      <c r="BI39" s="56" t="s">
        <v>35</v>
      </c>
      <c r="BJ39" s="56" t="s">
        <v>35</v>
      </c>
      <c r="BK39" s="56" t="s">
        <v>35</v>
      </c>
      <c r="BL39" s="51" t="s">
        <v>35</v>
      </c>
      <c r="BM39" s="60" t="s">
        <v>35</v>
      </c>
      <c r="BN39" s="56" t="s">
        <v>35</v>
      </c>
      <c r="BO39" s="56" t="s">
        <v>35</v>
      </c>
      <c r="BP39" s="56" t="s">
        <v>35</v>
      </c>
      <c r="BQ39" s="51" t="s">
        <v>35</v>
      </c>
      <c r="BR39" s="60" t="s">
        <v>35</v>
      </c>
      <c r="BS39" s="56" t="s">
        <v>35</v>
      </c>
      <c r="BT39" s="56" t="s">
        <v>35</v>
      </c>
      <c r="BU39" s="56" t="s">
        <v>35</v>
      </c>
      <c r="BV39" s="56" t="s">
        <v>35</v>
      </c>
      <c r="BW39" s="56" t="s">
        <v>35</v>
      </c>
      <c r="BX39" s="56" t="s">
        <v>35</v>
      </c>
      <c r="BY39" s="45" t="s">
        <v>35</v>
      </c>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7" customFormat="true" ht="15" customHeight="true" x14ac:dyDescent="0.2">
      <c r="A40" s="999"/>
      <c r="B40" s="373" t="s">
        <v>48</v>
      </c>
      <c r="C40" s="76" t="s">
        <v>35</v>
      </c>
      <c r="D40" s="73" t="s">
        <v>35</v>
      </c>
      <c r="E40" s="73" t="s">
        <v>35</v>
      </c>
      <c r="F40" s="73" t="s">
        <v>35</v>
      </c>
      <c r="G40" s="70" t="s">
        <v>35</v>
      </c>
      <c r="H40" s="67" t="s">
        <v>35</v>
      </c>
      <c r="I40" s="73" t="s">
        <v>35</v>
      </c>
      <c r="J40" s="73" t="s">
        <v>35</v>
      </c>
      <c r="K40" s="73" t="s">
        <v>35</v>
      </c>
      <c r="L40" s="64" t="s">
        <v>35</v>
      </c>
      <c r="M40" s="76" t="s">
        <v>35</v>
      </c>
      <c r="N40" s="73" t="s">
        <v>35</v>
      </c>
      <c r="O40" s="73" t="s">
        <v>35</v>
      </c>
      <c r="P40" s="73" t="s">
        <v>35</v>
      </c>
      <c r="Q40" s="70" t="s">
        <v>35</v>
      </c>
      <c r="R40" s="67" t="s">
        <v>35</v>
      </c>
      <c r="S40" s="73" t="s">
        <v>35</v>
      </c>
      <c r="T40" s="73" t="s">
        <v>35</v>
      </c>
      <c r="U40" s="73" t="s">
        <v>35</v>
      </c>
      <c r="V40" s="73" t="s">
        <v>35</v>
      </c>
      <c r="W40" s="73" t="s">
        <v>35</v>
      </c>
      <c r="X40" s="73" t="s">
        <v>35</v>
      </c>
      <c r="Y40" s="64" t="s">
        <v>35</v>
      </c>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345"/>
      <c r="BA40" s="990"/>
      <c r="BB40" s="557" t="s">
        <v>48</v>
      </c>
      <c r="BC40" s="60" t="s">
        <v>35</v>
      </c>
      <c r="BD40" s="56" t="s">
        <v>35</v>
      </c>
      <c r="BE40" s="56" t="s">
        <v>35</v>
      </c>
      <c r="BF40" s="56" t="s">
        <v>35</v>
      </c>
      <c r="BG40" s="51" t="s">
        <v>35</v>
      </c>
      <c r="BH40" s="60" t="s">
        <v>35</v>
      </c>
      <c r="BI40" s="56" t="s">
        <v>35</v>
      </c>
      <c r="BJ40" s="56" t="s">
        <v>35</v>
      </c>
      <c r="BK40" s="56" t="s">
        <v>35</v>
      </c>
      <c r="BL40" s="51" t="s">
        <v>35</v>
      </c>
      <c r="BM40" s="60" t="s">
        <v>35</v>
      </c>
      <c r="BN40" s="56" t="s">
        <v>35</v>
      </c>
      <c r="BO40" s="56" t="s">
        <v>35</v>
      </c>
      <c r="BP40" s="56" t="s">
        <v>35</v>
      </c>
      <c r="BQ40" s="51" t="s">
        <v>35</v>
      </c>
      <c r="BR40" s="60" t="s">
        <v>35</v>
      </c>
      <c r="BS40" s="56" t="s">
        <v>35</v>
      </c>
      <c r="BT40" s="56" t="s">
        <v>35</v>
      </c>
      <c r="BU40" s="56" t="s">
        <v>35</v>
      </c>
      <c r="BV40" s="56" t="s">
        <v>35</v>
      </c>
      <c r="BW40" s="56" t="s">
        <v>35</v>
      </c>
      <c r="BX40" s="56" t="s">
        <v>35</v>
      </c>
      <c r="BY40" s="45" t="s">
        <v>35</v>
      </c>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322" customFormat="true" ht="15" customHeight="true" x14ac:dyDescent="0.2">
      <c r="A41" s="999" t="s">
        <v>56</v>
      </c>
      <c r="B41" s="373" t="s">
        <v>49</v>
      </c>
      <c r="C41" s="126">
        <v>1.1016136095916698</v>
      </c>
      <c r="D41" s="125">
        <v>0.57093355861543005</v>
      </c>
      <c r="E41" s="125">
        <v>0.21268975991131056</v>
      </c>
      <c r="F41" s="125">
        <v>9.2193655010714234E-2</v>
      </c>
      <c r="G41" s="124">
        <v>0.13857390172101949</v>
      </c>
      <c r="H41" s="123">
        <v>0.56794892016827059</v>
      </c>
      <c r="I41" s="125">
        <v>0</v>
      </c>
      <c r="J41" s="125">
        <v>0</v>
      </c>
      <c r="K41" s="125">
        <v>9.0576475892780756E-2</v>
      </c>
      <c r="L41" s="122">
        <v>0.152665303485404</v>
      </c>
      <c r="M41" s="126">
        <v>1.1634958479755133</v>
      </c>
      <c r="N41" s="125">
        <v>1.1195502696189656</v>
      </c>
      <c r="O41" s="125">
        <v>0.31194817425461069</v>
      </c>
      <c r="P41" s="125">
        <v>0.14467565760607082</v>
      </c>
      <c r="Q41" s="124">
        <v>0.31641595384731991</v>
      </c>
      <c r="R41" s="123">
        <v>0.67932961508559864</v>
      </c>
      <c r="S41" s="125">
        <v>7.0762196273841768E-2</v>
      </c>
      <c r="T41" s="125">
        <v>0.39588106079070079</v>
      </c>
      <c r="U41" s="125">
        <v>0.34662721090374704</v>
      </c>
      <c r="V41" s="125">
        <v>2.8829955688114697</v>
      </c>
      <c r="W41" s="73" t="s">
        <v>35</v>
      </c>
      <c r="X41" s="73" t="s">
        <v>35</v>
      </c>
      <c r="Y41" s="122">
        <v>8.8679254315235892E-2</v>
      </c>
      <c r="Z41" s="411"/>
      <c r="AA41" s="411"/>
      <c r="AB41" s="411"/>
      <c r="AC41" s="411"/>
      <c r="AD41" s="411"/>
      <c r="AE41" s="411"/>
      <c r="AF41" s="411"/>
      <c r="AG41" s="411"/>
      <c r="AH41" s="411"/>
      <c r="AI41" s="411"/>
      <c r="AJ41" s="411"/>
      <c r="AK41" s="411"/>
      <c r="AL41" s="411"/>
      <c r="AM41" s="411"/>
      <c r="AN41" s="411"/>
      <c r="AO41" s="411"/>
      <c r="AP41" s="411"/>
      <c r="AQ41" s="411"/>
      <c r="AR41" s="411"/>
      <c r="AS41" s="411"/>
      <c r="AT41" s="411"/>
      <c r="AU41" s="411"/>
      <c r="AV41" s="411"/>
      <c r="AW41" s="411"/>
      <c r="AX41" s="411"/>
      <c r="AY41" s="411"/>
      <c r="AZ41" s="187"/>
      <c r="BA41" s="990" t="s">
        <v>56</v>
      </c>
      <c r="BB41" s="557" t="s">
        <v>49</v>
      </c>
      <c r="BC41" s="60" t="s">
        <v>35</v>
      </c>
      <c r="BD41" s="56" t="s">
        <v>35</v>
      </c>
      <c r="BE41" s="56" t="s">
        <v>35</v>
      </c>
      <c r="BF41" s="56" t="s">
        <v>35</v>
      </c>
      <c r="BG41" s="51" t="s">
        <v>35</v>
      </c>
      <c r="BH41" s="60" t="s">
        <v>35</v>
      </c>
      <c r="BI41" s="56" t="s">
        <v>35</v>
      </c>
      <c r="BJ41" s="56" t="s">
        <v>35</v>
      </c>
      <c r="BK41" s="56" t="s">
        <v>35</v>
      </c>
      <c r="BL41" s="51" t="s">
        <v>35</v>
      </c>
      <c r="BM41" s="60" t="s">
        <v>35</v>
      </c>
      <c r="BN41" s="56" t="s">
        <v>35</v>
      </c>
      <c r="BO41" s="56" t="s">
        <v>35</v>
      </c>
      <c r="BP41" s="56" t="s">
        <v>35</v>
      </c>
      <c r="BQ41" s="51" t="s">
        <v>35</v>
      </c>
      <c r="BR41" s="60" t="s">
        <v>35</v>
      </c>
      <c r="BS41" s="56" t="s">
        <v>35</v>
      </c>
      <c r="BT41" s="56" t="s">
        <v>35</v>
      </c>
      <c r="BU41" s="56" t="s">
        <v>35</v>
      </c>
      <c r="BV41" s="56" t="s">
        <v>35</v>
      </c>
      <c r="BW41" s="56" t="s">
        <v>35</v>
      </c>
      <c r="BX41" s="56" t="s">
        <v>35</v>
      </c>
      <c r="BY41" s="45" t="s">
        <v>35</v>
      </c>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322" customFormat="true" ht="15" customHeight="true" x14ac:dyDescent="0.2">
      <c r="A42" s="999"/>
      <c r="B42" s="373" t="s">
        <v>48</v>
      </c>
      <c r="C42" s="126">
        <v>98.898386390408362</v>
      </c>
      <c r="D42" s="125">
        <v>99.429066441384578</v>
      </c>
      <c r="E42" s="125">
        <v>99.787310240088644</v>
      </c>
      <c r="F42" s="125">
        <v>99.907806344989297</v>
      </c>
      <c r="G42" s="124">
        <v>99.861426098278969</v>
      </c>
      <c r="H42" s="123">
        <v>99.432051079831766</v>
      </c>
      <c r="I42" s="125">
        <v>100</v>
      </c>
      <c r="J42" s="125">
        <v>100</v>
      </c>
      <c r="K42" s="125">
        <v>99.909423524107225</v>
      </c>
      <c r="L42" s="122">
        <v>99.847334696514594</v>
      </c>
      <c r="M42" s="126">
        <v>98.83650415202446</v>
      </c>
      <c r="N42" s="125">
        <v>98.880449730381088</v>
      </c>
      <c r="O42" s="125">
        <v>99.68805182574539</v>
      </c>
      <c r="P42" s="125">
        <v>99.855324342393928</v>
      </c>
      <c r="Q42" s="124">
        <v>99.68358404615266</v>
      </c>
      <c r="R42" s="123">
        <v>99.320670384914351</v>
      </c>
      <c r="S42" s="125">
        <v>99.929237803726153</v>
      </c>
      <c r="T42" s="125">
        <v>99.604118939209314</v>
      </c>
      <c r="U42" s="125">
        <v>99.653372789096252</v>
      </c>
      <c r="V42" s="125">
        <v>97.11700443118842</v>
      </c>
      <c r="W42" s="73" t="s">
        <v>35</v>
      </c>
      <c r="X42" s="73" t="s">
        <v>35</v>
      </c>
      <c r="Y42" s="122">
        <v>99.911320745684762</v>
      </c>
      <c r="Z42" s="411"/>
      <c r="AA42" s="411"/>
      <c r="AB42" s="411"/>
      <c r="AC42" s="411"/>
      <c r="AD42" s="411"/>
      <c r="AE42" s="411"/>
      <c r="AF42" s="411"/>
      <c r="AG42" s="411"/>
      <c r="AH42" s="411"/>
      <c r="AI42" s="411"/>
      <c r="AJ42" s="411"/>
      <c r="AK42" s="411"/>
      <c r="AL42" s="411"/>
      <c r="AM42" s="411"/>
      <c r="AN42" s="411"/>
      <c r="AO42" s="411"/>
      <c r="AP42" s="411"/>
      <c r="AQ42" s="411"/>
      <c r="AR42" s="411"/>
      <c r="AS42" s="411"/>
      <c r="AT42" s="411"/>
      <c r="AU42" s="411"/>
      <c r="AV42" s="411"/>
      <c r="AW42" s="411"/>
      <c r="AX42" s="411"/>
      <c r="AY42" s="411"/>
      <c r="AZ42" s="187"/>
      <c r="BA42" s="990"/>
      <c r="BB42" s="557" t="s">
        <v>48</v>
      </c>
      <c r="BC42" s="60" t="s">
        <v>35</v>
      </c>
      <c r="BD42" s="56" t="s">
        <v>35</v>
      </c>
      <c r="BE42" s="56" t="s">
        <v>35</v>
      </c>
      <c r="BF42" s="56" t="s">
        <v>35</v>
      </c>
      <c r="BG42" s="51" t="s">
        <v>35</v>
      </c>
      <c r="BH42" s="60" t="s">
        <v>35</v>
      </c>
      <c r="BI42" s="56" t="s">
        <v>35</v>
      </c>
      <c r="BJ42" s="56" t="s">
        <v>35</v>
      </c>
      <c r="BK42" s="56" t="s">
        <v>35</v>
      </c>
      <c r="BL42" s="51" t="s">
        <v>35</v>
      </c>
      <c r="BM42" s="60" t="s">
        <v>35</v>
      </c>
      <c r="BN42" s="56" t="s">
        <v>35</v>
      </c>
      <c r="BO42" s="56" t="s">
        <v>35</v>
      </c>
      <c r="BP42" s="56" t="s">
        <v>35</v>
      </c>
      <c r="BQ42" s="51" t="s">
        <v>35</v>
      </c>
      <c r="BR42" s="60" t="s">
        <v>35</v>
      </c>
      <c r="BS42" s="56" t="s">
        <v>35</v>
      </c>
      <c r="BT42" s="56" t="s">
        <v>35</v>
      </c>
      <c r="BU42" s="56" t="s">
        <v>35</v>
      </c>
      <c r="BV42" s="56" t="s">
        <v>35</v>
      </c>
      <c r="BW42" s="56" t="s">
        <v>35</v>
      </c>
      <c r="BX42" s="56" t="s">
        <v>35</v>
      </c>
      <c r="BY42" s="45" t="s">
        <v>35</v>
      </c>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322" customFormat="true" ht="15" customHeight="true" x14ac:dyDescent="0.2">
      <c r="A43" s="999" t="s">
        <v>53</v>
      </c>
      <c r="B43" s="373" t="s">
        <v>49</v>
      </c>
      <c r="C43" s="76" t="s">
        <v>35</v>
      </c>
      <c r="D43" s="73" t="s">
        <v>35</v>
      </c>
      <c r="E43" s="73" t="s">
        <v>35</v>
      </c>
      <c r="F43" s="73" t="s">
        <v>35</v>
      </c>
      <c r="G43" s="70" t="s">
        <v>35</v>
      </c>
      <c r="H43" s="67" t="s">
        <v>35</v>
      </c>
      <c r="I43" s="73" t="s">
        <v>35</v>
      </c>
      <c r="J43" s="73" t="s">
        <v>35</v>
      </c>
      <c r="K43" s="73" t="s">
        <v>35</v>
      </c>
      <c r="L43" s="64" t="s">
        <v>35</v>
      </c>
      <c r="M43" s="76" t="s">
        <v>35</v>
      </c>
      <c r="N43" s="73" t="s">
        <v>35</v>
      </c>
      <c r="O43" s="73" t="s">
        <v>35</v>
      </c>
      <c r="P43" s="73" t="s">
        <v>35</v>
      </c>
      <c r="Q43" s="70" t="s">
        <v>35</v>
      </c>
      <c r="R43" s="67" t="s">
        <v>35</v>
      </c>
      <c r="S43" s="73" t="s">
        <v>35</v>
      </c>
      <c r="T43" s="73" t="s">
        <v>35</v>
      </c>
      <c r="U43" s="73" t="s">
        <v>35</v>
      </c>
      <c r="V43" s="73" t="s">
        <v>35</v>
      </c>
      <c r="W43" s="73" t="s">
        <v>35</v>
      </c>
      <c r="X43" s="73" t="s">
        <v>35</v>
      </c>
      <c r="Y43" s="64" t="s">
        <v>35</v>
      </c>
      <c r="Z43" s="411"/>
      <c r="AA43" s="411"/>
      <c r="AB43" s="411"/>
      <c r="AC43" s="411"/>
      <c r="AD43" s="411"/>
      <c r="AE43" s="411"/>
      <c r="AF43" s="411"/>
      <c r="AG43" s="411"/>
      <c r="AH43" s="411"/>
      <c r="AI43" s="411"/>
      <c r="AJ43" s="411"/>
      <c r="AK43" s="411"/>
      <c r="AL43" s="411"/>
      <c r="AM43" s="411"/>
      <c r="AN43" s="411"/>
      <c r="AO43" s="411"/>
      <c r="AP43" s="411"/>
      <c r="AQ43" s="411"/>
      <c r="AR43" s="411"/>
      <c r="AS43" s="411"/>
      <c r="AT43" s="411"/>
      <c r="AU43" s="411"/>
      <c r="AV43" s="411"/>
      <c r="AW43" s="411"/>
      <c r="AX43" s="411"/>
      <c r="AY43" s="411"/>
      <c r="AZ43" s="187"/>
      <c r="BA43" s="990" t="s">
        <v>53</v>
      </c>
      <c r="BB43" s="557" t="s">
        <v>49</v>
      </c>
      <c r="BC43" s="60" t="s">
        <v>35</v>
      </c>
      <c r="BD43" s="56" t="s">
        <v>35</v>
      </c>
      <c r="BE43" s="56" t="s">
        <v>35</v>
      </c>
      <c r="BF43" s="56" t="s">
        <v>35</v>
      </c>
      <c r="BG43" s="51" t="s">
        <v>35</v>
      </c>
      <c r="BH43" s="60" t="s">
        <v>35</v>
      </c>
      <c r="BI43" s="56" t="s">
        <v>35</v>
      </c>
      <c r="BJ43" s="56" t="s">
        <v>35</v>
      </c>
      <c r="BK43" s="56" t="s">
        <v>35</v>
      </c>
      <c r="BL43" s="51" t="s">
        <v>35</v>
      </c>
      <c r="BM43" s="60" t="s">
        <v>35</v>
      </c>
      <c r="BN43" s="56" t="s">
        <v>35</v>
      </c>
      <c r="BO43" s="56" t="s">
        <v>35</v>
      </c>
      <c r="BP43" s="56" t="s">
        <v>35</v>
      </c>
      <c r="BQ43" s="51" t="s">
        <v>35</v>
      </c>
      <c r="BR43" s="60" t="s">
        <v>35</v>
      </c>
      <c r="BS43" s="56" t="s">
        <v>35</v>
      </c>
      <c r="BT43" s="56" t="s">
        <v>35</v>
      </c>
      <c r="BU43" s="56" t="s">
        <v>35</v>
      </c>
      <c r="BV43" s="56" t="s">
        <v>35</v>
      </c>
      <c r="BW43" s="56" t="s">
        <v>35</v>
      </c>
      <c r="BX43" s="56" t="s">
        <v>35</v>
      </c>
      <c r="BY43" s="45" t="s">
        <v>35</v>
      </c>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322" customFormat="true" ht="15" customHeight="true" x14ac:dyDescent="0.2">
      <c r="A44" s="999"/>
      <c r="B44" s="373" t="s">
        <v>48</v>
      </c>
      <c r="C44" s="76" t="s">
        <v>35</v>
      </c>
      <c r="D44" s="73" t="s">
        <v>35</v>
      </c>
      <c r="E44" s="73" t="s">
        <v>35</v>
      </c>
      <c r="F44" s="73" t="s">
        <v>35</v>
      </c>
      <c r="G44" s="70" t="s">
        <v>35</v>
      </c>
      <c r="H44" s="67" t="s">
        <v>35</v>
      </c>
      <c r="I44" s="73" t="s">
        <v>35</v>
      </c>
      <c r="J44" s="73" t="s">
        <v>35</v>
      </c>
      <c r="K44" s="73" t="s">
        <v>35</v>
      </c>
      <c r="L44" s="64" t="s">
        <v>35</v>
      </c>
      <c r="M44" s="76" t="s">
        <v>35</v>
      </c>
      <c r="N44" s="73" t="s">
        <v>35</v>
      </c>
      <c r="O44" s="73" t="s">
        <v>35</v>
      </c>
      <c r="P44" s="73" t="s">
        <v>35</v>
      </c>
      <c r="Q44" s="70" t="s">
        <v>35</v>
      </c>
      <c r="R44" s="67" t="s">
        <v>35</v>
      </c>
      <c r="S44" s="73" t="s">
        <v>35</v>
      </c>
      <c r="T44" s="73" t="s">
        <v>35</v>
      </c>
      <c r="U44" s="73" t="s">
        <v>35</v>
      </c>
      <c r="V44" s="73" t="s">
        <v>35</v>
      </c>
      <c r="W44" s="73" t="s">
        <v>35</v>
      </c>
      <c r="X44" s="73" t="s">
        <v>35</v>
      </c>
      <c r="Y44" s="64" t="s">
        <v>35</v>
      </c>
      <c r="Z44" s="411"/>
      <c r="AA44" s="411"/>
      <c r="AB44" s="411"/>
      <c r="AC44" s="411"/>
      <c r="AD44" s="411"/>
      <c r="AE44" s="411"/>
      <c r="AF44" s="411"/>
      <c r="AG44" s="411"/>
      <c r="AH44" s="411"/>
      <c r="AI44" s="411"/>
      <c r="AJ44" s="411"/>
      <c r="AK44" s="411"/>
      <c r="AL44" s="411"/>
      <c r="AM44" s="411"/>
      <c r="AN44" s="411"/>
      <c r="AO44" s="411"/>
      <c r="AP44" s="411"/>
      <c r="AQ44" s="411"/>
      <c r="AR44" s="411"/>
      <c r="AS44" s="411"/>
      <c r="AT44" s="411"/>
      <c r="AU44" s="411"/>
      <c r="AV44" s="411"/>
      <c r="AW44" s="411"/>
      <c r="AX44" s="411"/>
      <c r="AY44" s="411"/>
      <c r="AZ44" s="187"/>
      <c r="BA44" s="990"/>
      <c r="BB44" s="557" t="s">
        <v>48</v>
      </c>
      <c r="BC44" s="60" t="s">
        <v>35</v>
      </c>
      <c r="BD44" s="56" t="s">
        <v>35</v>
      </c>
      <c r="BE44" s="56" t="s">
        <v>35</v>
      </c>
      <c r="BF44" s="56" t="s">
        <v>35</v>
      </c>
      <c r="BG44" s="51" t="s">
        <v>35</v>
      </c>
      <c r="BH44" s="60" t="s">
        <v>35</v>
      </c>
      <c r="BI44" s="56" t="s">
        <v>35</v>
      </c>
      <c r="BJ44" s="56" t="s">
        <v>35</v>
      </c>
      <c r="BK44" s="56" t="s">
        <v>35</v>
      </c>
      <c r="BL44" s="51" t="s">
        <v>35</v>
      </c>
      <c r="BM44" s="60" t="s">
        <v>35</v>
      </c>
      <c r="BN44" s="56" t="s">
        <v>35</v>
      </c>
      <c r="BO44" s="56" t="s">
        <v>35</v>
      </c>
      <c r="BP44" s="56" t="s">
        <v>35</v>
      </c>
      <c r="BQ44" s="51" t="s">
        <v>35</v>
      </c>
      <c r="BR44" s="60" t="s">
        <v>35</v>
      </c>
      <c r="BS44" s="56" t="s">
        <v>35</v>
      </c>
      <c r="BT44" s="56" t="s">
        <v>35</v>
      </c>
      <c r="BU44" s="56" t="s">
        <v>35</v>
      </c>
      <c r="BV44" s="56" t="s">
        <v>35</v>
      </c>
      <c r="BW44" s="56" t="s">
        <v>35</v>
      </c>
      <c r="BX44" s="56" t="s">
        <v>35</v>
      </c>
      <c r="BY44" s="45" t="s">
        <v>35</v>
      </c>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322" customFormat="true" ht="15" customHeight="true" x14ac:dyDescent="0.2">
      <c r="A45" s="999" t="s">
        <v>52</v>
      </c>
      <c r="B45" s="373" t="s">
        <v>49</v>
      </c>
      <c r="C45" s="76" t="s">
        <v>35</v>
      </c>
      <c r="D45" s="73" t="s">
        <v>35</v>
      </c>
      <c r="E45" s="73" t="s">
        <v>35</v>
      </c>
      <c r="F45" s="73" t="s">
        <v>35</v>
      </c>
      <c r="G45" s="70" t="s">
        <v>35</v>
      </c>
      <c r="H45" s="67" t="s">
        <v>35</v>
      </c>
      <c r="I45" s="73" t="s">
        <v>35</v>
      </c>
      <c r="J45" s="73" t="s">
        <v>35</v>
      </c>
      <c r="K45" s="73" t="s">
        <v>35</v>
      </c>
      <c r="L45" s="64" t="s">
        <v>35</v>
      </c>
      <c r="M45" s="76" t="s">
        <v>35</v>
      </c>
      <c r="N45" s="73" t="s">
        <v>35</v>
      </c>
      <c r="O45" s="73" t="s">
        <v>35</v>
      </c>
      <c r="P45" s="73" t="s">
        <v>35</v>
      </c>
      <c r="Q45" s="70" t="s">
        <v>35</v>
      </c>
      <c r="R45" s="67" t="s">
        <v>35</v>
      </c>
      <c r="S45" s="73" t="s">
        <v>35</v>
      </c>
      <c r="T45" s="73" t="s">
        <v>35</v>
      </c>
      <c r="U45" s="73" t="s">
        <v>35</v>
      </c>
      <c r="V45" s="73" t="s">
        <v>35</v>
      </c>
      <c r="W45" s="73" t="s">
        <v>35</v>
      </c>
      <c r="X45" s="73" t="s">
        <v>35</v>
      </c>
      <c r="Y45" s="64" t="s">
        <v>35</v>
      </c>
      <c r="Z45" s="411"/>
      <c r="AA45" s="411"/>
      <c r="AB45" s="411"/>
      <c r="AC45" s="411"/>
      <c r="AD45" s="411"/>
      <c r="AE45" s="411"/>
      <c r="AF45" s="411"/>
      <c r="AG45" s="411"/>
      <c r="AH45" s="411"/>
      <c r="AI45" s="411"/>
      <c r="AJ45" s="411"/>
      <c r="AK45" s="411"/>
      <c r="AL45" s="411"/>
      <c r="AM45" s="411"/>
      <c r="AN45" s="411"/>
      <c r="AO45" s="411"/>
      <c r="AP45" s="411"/>
      <c r="AQ45" s="411"/>
      <c r="AR45" s="411"/>
      <c r="AS45" s="411"/>
      <c r="AT45" s="411"/>
      <c r="AU45" s="411"/>
      <c r="AV45" s="411"/>
      <c r="AW45" s="411"/>
      <c r="AX45" s="411"/>
      <c r="AY45" s="411"/>
      <c r="AZ45" s="187"/>
      <c r="BA45" s="990" t="s">
        <v>52</v>
      </c>
      <c r="BB45" s="557" t="s">
        <v>49</v>
      </c>
      <c r="BC45" s="60" t="s">
        <v>35</v>
      </c>
      <c r="BD45" s="56" t="s">
        <v>35</v>
      </c>
      <c r="BE45" s="56" t="s">
        <v>35</v>
      </c>
      <c r="BF45" s="56" t="s">
        <v>35</v>
      </c>
      <c r="BG45" s="51" t="s">
        <v>35</v>
      </c>
      <c r="BH45" s="60" t="s">
        <v>35</v>
      </c>
      <c r="BI45" s="56" t="s">
        <v>35</v>
      </c>
      <c r="BJ45" s="56" t="s">
        <v>35</v>
      </c>
      <c r="BK45" s="56" t="s">
        <v>35</v>
      </c>
      <c r="BL45" s="51" t="s">
        <v>35</v>
      </c>
      <c r="BM45" s="60" t="s">
        <v>35</v>
      </c>
      <c r="BN45" s="56" t="s">
        <v>35</v>
      </c>
      <c r="BO45" s="56" t="s">
        <v>35</v>
      </c>
      <c r="BP45" s="56" t="s">
        <v>35</v>
      </c>
      <c r="BQ45" s="51" t="s">
        <v>35</v>
      </c>
      <c r="BR45" s="60" t="s">
        <v>35</v>
      </c>
      <c r="BS45" s="56" t="s">
        <v>35</v>
      </c>
      <c r="BT45" s="56" t="s">
        <v>35</v>
      </c>
      <c r="BU45" s="56" t="s">
        <v>35</v>
      </c>
      <c r="BV45" s="56" t="s">
        <v>35</v>
      </c>
      <c r="BW45" s="56" t="s">
        <v>35</v>
      </c>
      <c r="BX45" s="56" t="s">
        <v>35</v>
      </c>
      <c r="BY45" s="45" t="s">
        <v>35</v>
      </c>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322" customFormat="true" ht="15" customHeight="true" x14ac:dyDescent="0.2">
      <c r="A46" s="999"/>
      <c r="B46" s="373" t="s">
        <v>48</v>
      </c>
      <c r="C46" s="76" t="s">
        <v>35</v>
      </c>
      <c r="D46" s="73" t="s">
        <v>35</v>
      </c>
      <c r="E46" s="73" t="s">
        <v>35</v>
      </c>
      <c r="F46" s="73" t="s">
        <v>35</v>
      </c>
      <c r="G46" s="70" t="s">
        <v>35</v>
      </c>
      <c r="H46" s="67" t="s">
        <v>35</v>
      </c>
      <c r="I46" s="73" t="s">
        <v>35</v>
      </c>
      <c r="J46" s="73" t="s">
        <v>35</v>
      </c>
      <c r="K46" s="73" t="s">
        <v>35</v>
      </c>
      <c r="L46" s="64" t="s">
        <v>35</v>
      </c>
      <c r="M46" s="76" t="s">
        <v>35</v>
      </c>
      <c r="N46" s="73" t="s">
        <v>35</v>
      </c>
      <c r="O46" s="73" t="s">
        <v>35</v>
      </c>
      <c r="P46" s="73" t="s">
        <v>35</v>
      </c>
      <c r="Q46" s="70" t="s">
        <v>35</v>
      </c>
      <c r="R46" s="67" t="s">
        <v>35</v>
      </c>
      <c r="S46" s="73" t="s">
        <v>35</v>
      </c>
      <c r="T46" s="73" t="s">
        <v>35</v>
      </c>
      <c r="U46" s="73" t="s">
        <v>35</v>
      </c>
      <c r="V46" s="73" t="s">
        <v>35</v>
      </c>
      <c r="W46" s="73" t="s">
        <v>35</v>
      </c>
      <c r="X46" s="73" t="s">
        <v>35</v>
      </c>
      <c r="Y46" s="64" t="s">
        <v>35</v>
      </c>
      <c r="Z46" s="411"/>
      <c r="AA46" s="411"/>
      <c r="AB46" s="411"/>
      <c r="AC46" s="411"/>
      <c r="AD46" s="411"/>
      <c r="AE46" s="411"/>
      <c r="AF46" s="411"/>
      <c r="AG46" s="411"/>
      <c r="AH46" s="411"/>
      <c r="AI46" s="411"/>
      <c r="AJ46" s="411"/>
      <c r="AK46" s="411"/>
      <c r="AL46" s="411"/>
      <c r="AM46" s="411"/>
      <c r="AN46" s="411"/>
      <c r="AO46" s="411"/>
      <c r="AP46" s="411"/>
      <c r="AQ46" s="411"/>
      <c r="AR46" s="411"/>
      <c r="AS46" s="411"/>
      <c r="AT46" s="411"/>
      <c r="AU46" s="411"/>
      <c r="AV46" s="411"/>
      <c r="AW46" s="411"/>
      <c r="AX46" s="411"/>
      <c r="AY46" s="411"/>
      <c r="AZ46" s="187"/>
      <c r="BA46" s="990"/>
      <c r="BB46" s="557" t="s">
        <v>48</v>
      </c>
      <c r="BC46" s="60" t="s">
        <v>35</v>
      </c>
      <c r="BD46" s="56" t="s">
        <v>35</v>
      </c>
      <c r="BE46" s="56" t="s">
        <v>35</v>
      </c>
      <c r="BF46" s="56" t="s">
        <v>35</v>
      </c>
      <c r="BG46" s="51" t="s">
        <v>35</v>
      </c>
      <c r="BH46" s="60" t="s">
        <v>35</v>
      </c>
      <c r="BI46" s="56" t="s">
        <v>35</v>
      </c>
      <c r="BJ46" s="56" t="s">
        <v>35</v>
      </c>
      <c r="BK46" s="56" t="s">
        <v>35</v>
      </c>
      <c r="BL46" s="51" t="s">
        <v>35</v>
      </c>
      <c r="BM46" s="60" t="s">
        <v>35</v>
      </c>
      <c r="BN46" s="56" t="s">
        <v>35</v>
      </c>
      <c r="BO46" s="56" t="s">
        <v>35</v>
      </c>
      <c r="BP46" s="56" t="s">
        <v>35</v>
      </c>
      <c r="BQ46" s="51" t="s">
        <v>35</v>
      </c>
      <c r="BR46" s="60" t="s">
        <v>35</v>
      </c>
      <c r="BS46" s="56" t="s">
        <v>35</v>
      </c>
      <c r="BT46" s="56" t="s">
        <v>35</v>
      </c>
      <c r="BU46" s="56" t="s">
        <v>35</v>
      </c>
      <c r="BV46" s="56" t="s">
        <v>35</v>
      </c>
      <c r="BW46" s="56" t="s">
        <v>35</v>
      </c>
      <c r="BX46" s="56" t="s">
        <v>35</v>
      </c>
      <c r="BY46" s="45" t="s">
        <v>35</v>
      </c>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7" customFormat="true" ht="15" customHeight="true" x14ac:dyDescent="0.2">
      <c r="A47" s="999" t="s">
        <v>101</v>
      </c>
      <c r="B47" s="373" t="s">
        <v>100</v>
      </c>
      <c r="C47" s="76" t="s">
        <v>35</v>
      </c>
      <c r="D47" s="73" t="s">
        <v>35</v>
      </c>
      <c r="E47" s="73" t="s">
        <v>35</v>
      </c>
      <c r="F47" s="73" t="s">
        <v>35</v>
      </c>
      <c r="G47" s="70" t="s">
        <v>35</v>
      </c>
      <c r="H47" s="67" t="s">
        <v>35</v>
      </c>
      <c r="I47" s="73" t="s">
        <v>35</v>
      </c>
      <c r="J47" s="73" t="s">
        <v>35</v>
      </c>
      <c r="K47" s="73" t="s">
        <v>35</v>
      </c>
      <c r="L47" s="64" t="s">
        <v>35</v>
      </c>
      <c r="M47" s="76" t="s">
        <v>35</v>
      </c>
      <c r="N47" s="73" t="s">
        <v>35</v>
      </c>
      <c r="O47" s="73" t="s">
        <v>35</v>
      </c>
      <c r="P47" s="73" t="s">
        <v>35</v>
      </c>
      <c r="Q47" s="70" t="s">
        <v>35</v>
      </c>
      <c r="R47" s="67" t="s">
        <v>35</v>
      </c>
      <c r="S47" s="73" t="s">
        <v>35</v>
      </c>
      <c r="T47" s="73" t="s">
        <v>35</v>
      </c>
      <c r="U47" s="73" t="s">
        <v>35</v>
      </c>
      <c r="V47" s="73" t="s">
        <v>35</v>
      </c>
      <c r="W47" s="73" t="s">
        <v>35</v>
      </c>
      <c r="X47" s="73" t="s">
        <v>35</v>
      </c>
      <c r="Y47" s="64" t="s">
        <v>35</v>
      </c>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345"/>
      <c r="BA47" s="990" t="s">
        <v>101</v>
      </c>
      <c r="BB47" s="557" t="s">
        <v>100</v>
      </c>
      <c r="BC47" s="60" t="s">
        <v>35</v>
      </c>
      <c r="BD47" s="56" t="s">
        <v>35</v>
      </c>
      <c r="BE47" s="56" t="s">
        <v>35</v>
      </c>
      <c r="BF47" s="56" t="s">
        <v>35</v>
      </c>
      <c r="BG47" s="51" t="s">
        <v>35</v>
      </c>
      <c r="BH47" s="60" t="s">
        <v>35</v>
      </c>
      <c r="BI47" s="56" t="s">
        <v>35</v>
      </c>
      <c r="BJ47" s="56" t="s">
        <v>35</v>
      </c>
      <c r="BK47" s="56" t="s">
        <v>35</v>
      </c>
      <c r="BL47" s="51" t="s">
        <v>35</v>
      </c>
      <c r="BM47" s="60" t="s">
        <v>35</v>
      </c>
      <c r="BN47" s="56" t="s">
        <v>35</v>
      </c>
      <c r="BO47" s="56" t="s">
        <v>35</v>
      </c>
      <c r="BP47" s="56" t="s">
        <v>35</v>
      </c>
      <c r="BQ47" s="51" t="s">
        <v>35</v>
      </c>
      <c r="BR47" s="60" t="s">
        <v>35</v>
      </c>
      <c r="BS47" s="56" t="s">
        <v>35</v>
      </c>
      <c r="BT47" s="56" t="s">
        <v>35</v>
      </c>
      <c r="BU47" s="56" t="s">
        <v>35</v>
      </c>
      <c r="BV47" s="56" t="s">
        <v>35</v>
      </c>
      <c r="BW47" s="56" t="s">
        <v>35</v>
      </c>
      <c r="BX47" s="56" t="s">
        <v>35</v>
      </c>
      <c r="BY47" s="45" t="s">
        <v>35</v>
      </c>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7" customFormat="true" ht="15" customHeight="true" x14ac:dyDescent="0.2">
      <c r="A48" s="999"/>
      <c r="B48" s="373" t="s">
        <v>99</v>
      </c>
      <c r="C48" s="76" t="s">
        <v>35</v>
      </c>
      <c r="D48" s="73" t="s">
        <v>35</v>
      </c>
      <c r="E48" s="73" t="s">
        <v>35</v>
      </c>
      <c r="F48" s="73" t="s">
        <v>35</v>
      </c>
      <c r="G48" s="70" t="s">
        <v>35</v>
      </c>
      <c r="H48" s="67" t="s">
        <v>35</v>
      </c>
      <c r="I48" s="73" t="s">
        <v>35</v>
      </c>
      <c r="J48" s="73" t="s">
        <v>35</v>
      </c>
      <c r="K48" s="73" t="s">
        <v>35</v>
      </c>
      <c r="L48" s="64" t="s">
        <v>35</v>
      </c>
      <c r="M48" s="76" t="s">
        <v>35</v>
      </c>
      <c r="N48" s="73" t="s">
        <v>35</v>
      </c>
      <c r="O48" s="73" t="s">
        <v>35</v>
      </c>
      <c r="P48" s="73" t="s">
        <v>35</v>
      </c>
      <c r="Q48" s="70" t="s">
        <v>35</v>
      </c>
      <c r="R48" s="67" t="s">
        <v>35</v>
      </c>
      <c r="S48" s="73" t="s">
        <v>35</v>
      </c>
      <c r="T48" s="73" t="s">
        <v>35</v>
      </c>
      <c r="U48" s="73" t="s">
        <v>35</v>
      </c>
      <c r="V48" s="73" t="s">
        <v>35</v>
      </c>
      <c r="W48" s="73" t="s">
        <v>35</v>
      </c>
      <c r="X48" s="73" t="s">
        <v>35</v>
      </c>
      <c r="Y48" s="64" t="s">
        <v>35</v>
      </c>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345"/>
      <c r="BA48" s="990"/>
      <c r="BB48" s="557" t="s">
        <v>99</v>
      </c>
      <c r="BC48" s="60" t="s">
        <v>35</v>
      </c>
      <c r="BD48" s="56" t="s">
        <v>35</v>
      </c>
      <c r="BE48" s="56" t="s">
        <v>35</v>
      </c>
      <c r="BF48" s="56" t="s">
        <v>35</v>
      </c>
      <c r="BG48" s="51" t="s">
        <v>35</v>
      </c>
      <c r="BH48" s="60" t="s">
        <v>35</v>
      </c>
      <c r="BI48" s="56" t="s">
        <v>35</v>
      </c>
      <c r="BJ48" s="56" t="s">
        <v>35</v>
      </c>
      <c r="BK48" s="56" t="s">
        <v>35</v>
      </c>
      <c r="BL48" s="51" t="s">
        <v>35</v>
      </c>
      <c r="BM48" s="60" t="s">
        <v>35</v>
      </c>
      <c r="BN48" s="56" t="s">
        <v>35</v>
      </c>
      <c r="BO48" s="56" t="s">
        <v>35</v>
      </c>
      <c r="BP48" s="56" t="s">
        <v>35</v>
      </c>
      <c r="BQ48" s="51" t="s">
        <v>35</v>
      </c>
      <c r="BR48" s="60" t="s">
        <v>35</v>
      </c>
      <c r="BS48" s="56" t="s">
        <v>35</v>
      </c>
      <c r="BT48" s="56" t="s">
        <v>35</v>
      </c>
      <c r="BU48" s="56" t="s">
        <v>35</v>
      </c>
      <c r="BV48" s="56" t="s">
        <v>35</v>
      </c>
      <c r="BW48" s="56" t="s">
        <v>35</v>
      </c>
      <c r="BX48" s="56" t="s">
        <v>35</v>
      </c>
      <c r="BY48" s="45" t="s">
        <v>35</v>
      </c>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7" customFormat="true" ht="15" customHeight="true" x14ac:dyDescent="0.2">
      <c r="A49" s="999"/>
      <c r="B49" s="373" t="s">
        <v>68</v>
      </c>
      <c r="C49" s="76" t="s">
        <v>35</v>
      </c>
      <c r="D49" s="73" t="s">
        <v>35</v>
      </c>
      <c r="E49" s="73" t="s">
        <v>35</v>
      </c>
      <c r="F49" s="73" t="s">
        <v>35</v>
      </c>
      <c r="G49" s="70" t="s">
        <v>35</v>
      </c>
      <c r="H49" s="67" t="s">
        <v>35</v>
      </c>
      <c r="I49" s="73" t="s">
        <v>35</v>
      </c>
      <c r="J49" s="73" t="s">
        <v>35</v>
      </c>
      <c r="K49" s="73" t="s">
        <v>35</v>
      </c>
      <c r="L49" s="64" t="s">
        <v>35</v>
      </c>
      <c r="M49" s="76" t="s">
        <v>35</v>
      </c>
      <c r="N49" s="73" t="s">
        <v>35</v>
      </c>
      <c r="O49" s="73" t="s">
        <v>35</v>
      </c>
      <c r="P49" s="73" t="s">
        <v>35</v>
      </c>
      <c r="Q49" s="70" t="s">
        <v>35</v>
      </c>
      <c r="R49" s="67" t="s">
        <v>35</v>
      </c>
      <c r="S49" s="73" t="s">
        <v>35</v>
      </c>
      <c r="T49" s="73" t="s">
        <v>35</v>
      </c>
      <c r="U49" s="73" t="s">
        <v>35</v>
      </c>
      <c r="V49" s="73" t="s">
        <v>35</v>
      </c>
      <c r="W49" s="73" t="s">
        <v>35</v>
      </c>
      <c r="X49" s="73" t="s">
        <v>35</v>
      </c>
      <c r="Y49" s="64" t="s">
        <v>35</v>
      </c>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345"/>
      <c r="BA49" s="990"/>
      <c r="BB49" s="557" t="s">
        <v>68</v>
      </c>
      <c r="BC49" s="60" t="s">
        <v>35</v>
      </c>
      <c r="BD49" s="56" t="s">
        <v>35</v>
      </c>
      <c r="BE49" s="56" t="s">
        <v>35</v>
      </c>
      <c r="BF49" s="56" t="s">
        <v>35</v>
      </c>
      <c r="BG49" s="51" t="s">
        <v>35</v>
      </c>
      <c r="BH49" s="60" t="s">
        <v>35</v>
      </c>
      <c r="BI49" s="56" t="s">
        <v>35</v>
      </c>
      <c r="BJ49" s="56" t="s">
        <v>35</v>
      </c>
      <c r="BK49" s="56" t="s">
        <v>35</v>
      </c>
      <c r="BL49" s="51" t="s">
        <v>35</v>
      </c>
      <c r="BM49" s="60" t="s">
        <v>35</v>
      </c>
      <c r="BN49" s="56" t="s">
        <v>35</v>
      </c>
      <c r="BO49" s="56" t="s">
        <v>35</v>
      </c>
      <c r="BP49" s="56" t="s">
        <v>35</v>
      </c>
      <c r="BQ49" s="51" t="s">
        <v>35</v>
      </c>
      <c r="BR49" s="60" t="s">
        <v>35</v>
      </c>
      <c r="BS49" s="56" t="s">
        <v>35</v>
      </c>
      <c r="BT49" s="56" t="s">
        <v>35</v>
      </c>
      <c r="BU49" s="56" t="s">
        <v>35</v>
      </c>
      <c r="BV49" s="56" t="s">
        <v>35</v>
      </c>
      <c r="BW49" s="56" t="s">
        <v>35</v>
      </c>
      <c r="BX49" s="56" t="s">
        <v>35</v>
      </c>
      <c r="BY49" s="45" t="s">
        <v>35</v>
      </c>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7" customFormat="true" ht="15" customHeight="true" x14ac:dyDescent="0.2">
      <c r="A50" s="999" t="s">
        <v>102</v>
      </c>
      <c r="B50" s="373" t="s">
        <v>100</v>
      </c>
      <c r="C50" s="76" t="s">
        <v>35</v>
      </c>
      <c r="D50" s="73" t="s">
        <v>35</v>
      </c>
      <c r="E50" s="73" t="s">
        <v>35</v>
      </c>
      <c r="F50" s="73" t="s">
        <v>35</v>
      </c>
      <c r="G50" s="70" t="s">
        <v>35</v>
      </c>
      <c r="H50" s="67" t="s">
        <v>35</v>
      </c>
      <c r="I50" s="73" t="s">
        <v>35</v>
      </c>
      <c r="J50" s="73" t="s">
        <v>35</v>
      </c>
      <c r="K50" s="73" t="s">
        <v>35</v>
      </c>
      <c r="L50" s="64" t="s">
        <v>35</v>
      </c>
      <c r="M50" s="76" t="s">
        <v>35</v>
      </c>
      <c r="N50" s="73" t="s">
        <v>35</v>
      </c>
      <c r="O50" s="73" t="s">
        <v>35</v>
      </c>
      <c r="P50" s="73" t="s">
        <v>35</v>
      </c>
      <c r="Q50" s="70" t="s">
        <v>35</v>
      </c>
      <c r="R50" s="67" t="s">
        <v>35</v>
      </c>
      <c r="S50" s="73" t="s">
        <v>35</v>
      </c>
      <c r="T50" s="73" t="s">
        <v>35</v>
      </c>
      <c r="U50" s="73" t="s">
        <v>35</v>
      </c>
      <c r="V50" s="73" t="s">
        <v>35</v>
      </c>
      <c r="W50" s="73" t="s">
        <v>35</v>
      </c>
      <c r="X50" s="73" t="s">
        <v>35</v>
      </c>
      <c r="Y50" s="64" t="s">
        <v>35</v>
      </c>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345"/>
      <c r="BA50" s="990" t="s">
        <v>102</v>
      </c>
      <c r="BB50" s="557" t="s">
        <v>100</v>
      </c>
      <c r="BC50" s="60" t="s">
        <v>35</v>
      </c>
      <c r="BD50" s="56" t="s">
        <v>35</v>
      </c>
      <c r="BE50" s="56" t="s">
        <v>35</v>
      </c>
      <c r="BF50" s="56" t="s">
        <v>35</v>
      </c>
      <c r="BG50" s="51" t="s">
        <v>35</v>
      </c>
      <c r="BH50" s="60" t="s">
        <v>35</v>
      </c>
      <c r="BI50" s="56" t="s">
        <v>35</v>
      </c>
      <c r="BJ50" s="56" t="s">
        <v>35</v>
      </c>
      <c r="BK50" s="56" t="s">
        <v>35</v>
      </c>
      <c r="BL50" s="51" t="s">
        <v>35</v>
      </c>
      <c r="BM50" s="60" t="s">
        <v>35</v>
      </c>
      <c r="BN50" s="56" t="s">
        <v>35</v>
      </c>
      <c r="BO50" s="56" t="s">
        <v>35</v>
      </c>
      <c r="BP50" s="56" t="s">
        <v>35</v>
      </c>
      <c r="BQ50" s="51" t="s">
        <v>35</v>
      </c>
      <c r="BR50" s="60" t="s">
        <v>35</v>
      </c>
      <c r="BS50" s="56" t="s">
        <v>35</v>
      </c>
      <c r="BT50" s="56" t="s">
        <v>35</v>
      </c>
      <c r="BU50" s="56" t="s">
        <v>35</v>
      </c>
      <c r="BV50" s="56" t="s">
        <v>35</v>
      </c>
      <c r="BW50" s="56" t="s">
        <v>35</v>
      </c>
      <c r="BX50" s="56" t="s">
        <v>35</v>
      </c>
      <c r="BY50" s="45" t="s">
        <v>35</v>
      </c>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7" customFormat="true" ht="15" customHeight="true" x14ac:dyDescent="0.2">
      <c r="A51" s="999"/>
      <c r="B51" s="373" t="s">
        <v>99</v>
      </c>
      <c r="C51" s="76" t="s">
        <v>35</v>
      </c>
      <c r="D51" s="73" t="s">
        <v>35</v>
      </c>
      <c r="E51" s="73" t="s">
        <v>35</v>
      </c>
      <c r="F51" s="73" t="s">
        <v>35</v>
      </c>
      <c r="G51" s="70" t="s">
        <v>35</v>
      </c>
      <c r="H51" s="67" t="s">
        <v>35</v>
      </c>
      <c r="I51" s="73" t="s">
        <v>35</v>
      </c>
      <c r="J51" s="73" t="s">
        <v>35</v>
      </c>
      <c r="K51" s="73" t="s">
        <v>35</v>
      </c>
      <c r="L51" s="64" t="s">
        <v>35</v>
      </c>
      <c r="M51" s="76" t="s">
        <v>35</v>
      </c>
      <c r="N51" s="73" t="s">
        <v>35</v>
      </c>
      <c r="O51" s="73" t="s">
        <v>35</v>
      </c>
      <c r="P51" s="73" t="s">
        <v>35</v>
      </c>
      <c r="Q51" s="70" t="s">
        <v>35</v>
      </c>
      <c r="R51" s="67" t="s">
        <v>35</v>
      </c>
      <c r="S51" s="73" t="s">
        <v>35</v>
      </c>
      <c r="T51" s="73" t="s">
        <v>35</v>
      </c>
      <c r="U51" s="73" t="s">
        <v>35</v>
      </c>
      <c r="V51" s="73" t="s">
        <v>35</v>
      </c>
      <c r="W51" s="73" t="s">
        <v>35</v>
      </c>
      <c r="X51" s="73" t="s">
        <v>35</v>
      </c>
      <c r="Y51" s="64" t="s">
        <v>35</v>
      </c>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345"/>
      <c r="BA51" s="990"/>
      <c r="BB51" s="557" t="s">
        <v>99</v>
      </c>
      <c r="BC51" s="60" t="s">
        <v>35</v>
      </c>
      <c r="BD51" s="56" t="s">
        <v>35</v>
      </c>
      <c r="BE51" s="56" t="s">
        <v>35</v>
      </c>
      <c r="BF51" s="56" t="s">
        <v>35</v>
      </c>
      <c r="BG51" s="51" t="s">
        <v>35</v>
      </c>
      <c r="BH51" s="60" t="s">
        <v>35</v>
      </c>
      <c r="BI51" s="56" t="s">
        <v>35</v>
      </c>
      <c r="BJ51" s="56" t="s">
        <v>35</v>
      </c>
      <c r="BK51" s="56" t="s">
        <v>35</v>
      </c>
      <c r="BL51" s="51" t="s">
        <v>35</v>
      </c>
      <c r="BM51" s="60" t="s">
        <v>35</v>
      </c>
      <c r="BN51" s="56" t="s">
        <v>35</v>
      </c>
      <c r="BO51" s="56" t="s">
        <v>35</v>
      </c>
      <c r="BP51" s="56" t="s">
        <v>35</v>
      </c>
      <c r="BQ51" s="51" t="s">
        <v>35</v>
      </c>
      <c r="BR51" s="60" t="s">
        <v>35</v>
      </c>
      <c r="BS51" s="56" t="s">
        <v>35</v>
      </c>
      <c r="BT51" s="56" t="s">
        <v>35</v>
      </c>
      <c r="BU51" s="56" t="s">
        <v>35</v>
      </c>
      <c r="BV51" s="56" t="s">
        <v>35</v>
      </c>
      <c r="BW51" s="56" t="s">
        <v>35</v>
      </c>
      <c r="BX51" s="56" t="s">
        <v>35</v>
      </c>
      <c r="BY51" s="45" t="s">
        <v>35</v>
      </c>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7" customFormat="true" ht="15" customHeight="true" x14ac:dyDescent="0.2">
      <c r="A52" s="999"/>
      <c r="B52" s="373" t="s">
        <v>68</v>
      </c>
      <c r="C52" s="76" t="s">
        <v>35</v>
      </c>
      <c r="D52" s="73" t="s">
        <v>35</v>
      </c>
      <c r="E52" s="73" t="s">
        <v>35</v>
      </c>
      <c r="F52" s="73" t="s">
        <v>35</v>
      </c>
      <c r="G52" s="70" t="s">
        <v>35</v>
      </c>
      <c r="H52" s="67" t="s">
        <v>35</v>
      </c>
      <c r="I52" s="73" t="s">
        <v>35</v>
      </c>
      <c r="J52" s="73" t="s">
        <v>35</v>
      </c>
      <c r="K52" s="73" t="s">
        <v>35</v>
      </c>
      <c r="L52" s="64" t="s">
        <v>35</v>
      </c>
      <c r="M52" s="76" t="s">
        <v>35</v>
      </c>
      <c r="N52" s="73" t="s">
        <v>35</v>
      </c>
      <c r="O52" s="73" t="s">
        <v>35</v>
      </c>
      <c r="P52" s="73" t="s">
        <v>35</v>
      </c>
      <c r="Q52" s="70" t="s">
        <v>35</v>
      </c>
      <c r="R52" s="67" t="s">
        <v>35</v>
      </c>
      <c r="S52" s="73" t="s">
        <v>35</v>
      </c>
      <c r="T52" s="73" t="s">
        <v>35</v>
      </c>
      <c r="U52" s="73" t="s">
        <v>35</v>
      </c>
      <c r="V52" s="73" t="s">
        <v>35</v>
      </c>
      <c r="W52" s="73" t="s">
        <v>35</v>
      </c>
      <c r="X52" s="73" t="s">
        <v>35</v>
      </c>
      <c r="Y52" s="64" t="s">
        <v>35</v>
      </c>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345"/>
      <c r="BA52" s="990"/>
      <c r="BB52" s="557" t="s">
        <v>68</v>
      </c>
      <c r="BC52" s="60" t="s">
        <v>35</v>
      </c>
      <c r="BD52" s="56" t="s">
        <v>35</v>
      </c>
      <c r="BE52" s="56" t="s">
        <v>35</v>
      </c>
      <c r="BF52" s="56" t="s">
        <v>35</v>
      </c>
      <c r="BG52" s="51" t="s">
        <v>35</v>
      </c>
      <c r="BH52" s="60" t="s">
        <v>35</v>
      </c>
      <c r="BI52" s="56" t="s">
        <v>35</v>
      </c>
      <c r="BJ52" s="56" t="s">
        <v>35</v>
      </c>
      <c r="BK52" s="56" t="s">
        <v>35</v>
      </c>
      <c r="BL52" s="51" t="s">
        <v>35</v>
      </c>
      <c r="BM52" s="60" t="s">
        <v>35</v>
      </c>
      <c r="BN52" s="56" t="s">
        <v>35</v>
      </c>
      <c r="BO52" s="56" t="s">
        <v>35</v>
      </c>
      <c r="BP52" s="56" t="s">
        <v>35</v>
      </c>
      <c r="BQ52" s="51" t="s">
        <v>35</v>
      </c>
      <c r="BR52" s="60" t="s">
        <v>35</v>
      </c>
      <c r="BS52" s="56" t="s">
        <v>35</v>
      </c>
      <c r="BT52" s="56" t="s">
        <v>35</v>
      </c>
      <c r="BU52" s="56" t="s">
        <v>35</v>
      </c>
      <c r="BV52" s="56" t="s">
        <v>35</v>
      </c>
      <c r="BW52" s="56" t="s">
        <v>35</v>
      </c>
      <c r="BX52" s="56" t="s">
        <v>35</v>
      </c>
      <c r="BY52" s="45" t="s">
        <v>35</v>
      </c>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7" customFormat="true" ht="15" customHeight="true" x14ac:dyDescent="0.2">
      <c r="A53" s="999" t="s">
        <v>105</v>
      </c>
      <c r="B53" s="373" t="s">
        <v>100</v>
      </c>
      <c r="C53" s="76" t="s">
        <v>35</v>
      </c>
      <c r="D53" s="73" t="s">
        <v>35</v>
      </c>
      <c r="E53" s="73" t="s">
        <v>35</v>
      </c>
      <c r="F53" s="73" t="s">
        <v>35</v>
      </c>
      <c r="G53" s="70" t="s">
        <v>35</v>
      </c>
      <c r="H53" s="67" t="s">
        <v>35</v>
      </c>
      <c r="I53" s="73" t="s">
        <v>35</v>
      </c>
      <c r="J53" s="73" t="s">
        <v>35</v>
      </c>
      <c r="K53" s="73" t="s">
        <v>35</v>
      </c>
      <c r="L53" s="64" t="s">
        <v>35</v>
      </c>
      <c r="M53" s="76" t="s">
        <v>35</v>
      </c>
      <c r="N53" s="73" t="s">
        <v>35</v>
      </c>
      <c r="O53" s="73" t="s">
        <v>35</v>
      </c>
      <c r="P53" s="73" t="s">
        <v>35</v>
      </c>
      <c r="Q53" s="70" t="s">
        <v>35</v>
      </c>
      <c r="R53" s="67" t="s">
        <v>35</v>
      </c>
      <c r="S53" s="73" t="s">
        <v>35</v>
      </c>
      <c r="T53" s="73" t="s">
        <v>35</v>
      </c>
      <c r="U53" s="73" t="s">
        <v>35</v>
      </c>
      <c r="V53" s="73" t="s">
        <v>35</v>
      </c>
      <c r="W53" s="73" t="s">
        <v>35</v>
      </c>
      <c r="X53" s="73" t="s">
        <v>35</v>
      </c>
      <c r="Y53" s="64" t="s">
        <v>35</v>
      </c>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345"/>
      <c r="BA53" s="990" t="s">
        <v>105</v>
      </c>
      <c r="BB53" s="557" t="s">
        <v>100</v>
      </c>
      <c r="BC53" s="60" t="s">
        <v>35</v>
      </c>
      <c r="BD53" s="56" t="s">
        <v>35</v>
      </c>
      <c r="BE53" s="56" t="s">
        <v>35</v>
      </c>
      <c r="BF53" s="56" t="s">
        <v>35</v>
      </c>
      <c r="BG53" s="51" t="s">
        <v>35</v>
      </c>
      <c r="BH53" s="60" t="s">
        <v>35</v>
      </c>
      <c r="BI53" s="56" t="s">
        <v>35</v>
      </c>
      <c r="BJ53" s="56" t="s">
        <v>35</v>
      </c>
      <c r="BK53" s="56" t="s">
        <v>35</v>
      </c>
      <c r="BL53" s="51" t="s">
        <v>35</v>
      </c>
      <c r="BM53" s="60" t="s">
        <v>35</v>
      </c>
      <c r="BN53" s="56" t="s">
        <v>35</v>
      </c>
      <c r="BO53" s="56" t="s">
        <v>35</v>
      </c>
      <c r="BP53" s="56" t="s">
        <v>35</v>
      </c>
      <c r="BQ53" s="51" t="s">
        <v>35</v>
      </c>
      <c r="BR53" s="60" t="s">
        <v>35</v>
      </c>
      <c r="BS53" s="56" t="s">
        <v>35</v>
      </c>
      <c r="BT53" s="56" t="s">
        <v>35</v>
      </c>
      <c r="BU53" s="56" t="s">
        <v>35</v>
      </c>
      <c r="BV53" s="56" t="s">
        <v>35</v>
      </c>
      <c r="BW53" s="56" t="s">
        <v>35</v>
      </c>
      <c r="BX53" s="56" t="s">
        <v>35</v>
      </c>
      <c r="BY53" s="45" t="s">
        <v>35</v>
      </c>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7" customFormat="true" ht="15" customHeight="true" x14ac:dyDescent="0.2">
      <c r="A54" s="999"/>
      <c r="B54" s="373" t="s">
        <v>99</v>
      </c>
      <c r="C54" s="76" t="s">
        <v>35</v>
      </c>
      <c r="D54" s="73" t="s">
        <v>35</v>
      </c>
      <c r="E54" s="73" t="s">
        <v>35</v>
      </c>
      <c r="F54" s="73" t="s">
        <v>35</v>
      </c>
      <c r="G54" s="70" t="s">
        <v>35</v>
      </c>
      <c r="H54" s="67" t="s">
        <v>35</v>
      </c>
      <c r="I54" s="73" t="s">
        <v>35</v>
      </c>
      <c r="J54" s="73" t="s">
        <v>35</v>
      </c>
      <c r="K54" s="73" t="s">
        <v>35</v>
      </c>
      <c r="L54" s="64" t="s">
        <v>35</v>
      </c>
      <c r="M54" s="76" t="s">
        <v>35</v>
      </c>
      <c r="N54" s="73" t="s">
        <v>35</v>
      </c>
      <c r="O54" s="73" t="s">
        <v>35</v>
      </c>
      <c r="P54" s="73" t="s">
        <v>35</v>
      </c>
      <c r="Q54" s="70" t="s">
        <v>35</v>
      </c>
      <c r="R54" s="67" t="s">
        <v>35</v>
      </c>
      <c r="S54" s="73" t="s">
        <v>35</v>
      </c>
      <c r="T54" s="73" t="s">
        <v>35</v>
      </c>
      <c r="U54" s="73" t="s">
        <v>35</v>
      </c>
      <c r="V54" s="73" t="s">
        <v>35</v>
      </c>
      <c r="W54" s="73" t="s">
        <v>35</v>
      </c>
      <c r="X54" s="73" t="s">
        <v>35</v>
      </c>
      <c r="Y54" s="64" t="s">
        <v>35</v>
      </c>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345"/>
      <c r="BA54" s="990"/>
      <c r="BB54" s="557" t="s">
        <v>99</v>
      </c>
      <c r="BC54" s="60" t="s">
        <v>35</v>
      </c>
      <c r="BD54" s="56" t="s">
        <v>35</v>
      </c>
      <c r="BE54" s="56" t="s">
        <v>35</v>
      </c>
      <c r="BF54" s="56" t="s">
        <v>35</v>
      </c>
      <c r="BG54" s="51" t="s">
        <v>35</v>
      </c>
      <c r="BH54" s="60" t="s">
        <v>35</v>
      </c>
      <c r="BI54" s="56" t="s">
        <v>35</v>
      </c>
      <c r="BJ54" s="56" t="s">
        <v>35</v>
      </c>
      <c r="BK54" s="56" t="s">
        <v>35</v>
      </c>
      <c r="BL54" s="51" t="s">
        <v>35</v>
      </c>
      <c r="BM54" s="60" t="s">
        <v>35</v>
      </c>
      <c r="BN54" s="56" t="s">
        <v>35</v>
      </c>
      <c r="BO54" s="56" t="s">
        <v>35</v>
      </c>
      <c r="BP54" s="56" t="s">
        <v>35</v>
      </c>
      <c r="BQ54" s="51" t="s">
        <v>35</v>
      </c>
      <c r="BR54" s="60" t="s">
        <v>35</v>
      </c>
      <c r="BS54" s="56" t="s">
        <v>35</v>
      </c>
      <c r="BT54" s="56" t="s">
        <v>35</v>
      </c>
      <c r="BU54" s="56" t="s">
        <v>35</v>
      </c>
      <c r="BV54" s="56" t="s">
        <v>35</v>
      </c>
      <c r="BW54" s="56" t="s">
        <v>35</v>
      </c>
      <c r="BX54" s="56" t="s">
        <v>35</v>
      </c>
      <c r="BY54" s="45" t="s">
        <v>35</v>
      </c>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7" customFormat="true" ht="15" customHeight="true" x14ac:dyDescent="0.2">
      <c r="A55" s="1001"/>
      <c r="B55" s="374" t="s">
        <v>68</v>
      </c>
      <c r="C55" s="75" t="s">
        <v>35</v>
      </c>
      <c r="D55" s="72" t="s">
        <v>35</v>
      </c>
      <c r="E55" s="72" t="s">
        <v>35</v>
      </c>
      <c r="F55" s="72" t="s">
        <v>35</v>
      </c>
      <c r="G55" s="69" t="s">
        <v>35</v>
      </c>
      <c r="H55" s="66" t="s">
        <v>35</v>
      </c>
      <c r="I55" s="72" t="s">
        <v>35</v>
      </c>
      <c r="J55" s="72" t="s">
        <v>35</v>
      </c>
      <c r="K55" s="72" t="s">
        <v>35</v>
      </c>
      <c r="L55" s="63" t="s">
        <v>35</v>
      </c>
      <c r="M55" s="75" t="s">
        <v>35</v>
      </c>
      <c r="N55" s="72" t="s">
        <v>35</v>
      </c>
      <c r="O55" s="72" t="s">
        <v>35</v>
      </c>
      <c r="P55" s="72" t="s">
        <v>35</v>
      </c>
      <c r="Q55" s="69" t="s">
        <v>35</v>
      </c>
      <c r="R55" s="11" t="s">
        <v>35</v>
      </c>
      <c r="S55" s="10" t="s">
        <v>35</v>
      </c>
      <c r="T55" s="10" t="s">
        <v>35</v>
      </c>
      <c r="U55" s="10" t="s">
        <v>35</v>
      </c>
      <c r="V55" s="10" t="s">
        <v>35</v>
      </c>
      <c r="W55" s="10" t="s">
        <v>35</v>
      </c>
      <c r="X55" s="10" t="s">
        <v>35</v>
      </c>
      <c r="Y55" s="6" t="s">
        <v>35</v>
      </c>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345"/>
      <c r="BA55" s="994"/>
      <c r="BB55" s="560" t="s">
        <v>68</v>
      </c>
      <c r="BC55" s="58" t="s">
        <v>35</v>
      </c>
      <c r="BD55" s="54" t="s">
        <v>35</v>
      </c>
      <c r="BE55" s="54" t="s">
        <v>35</v>
      </c>
      <c r="BF55" s="54" t="s">
        <v>35</v>
      </c>
      <c r="BG55" s="49" t="s">
        <v>35</v>
      </c>
      <c r="BH55" s="58" t="s">
        <v>35</v>
      </c>
      <c r="BI55" s="54" t="s">
        <v>35</v>
      </c>
      <c r="BJ55" s="54" t="s">
        <v>35</v>
      </c>
      <c r="BK55" s="54" t="s">
        <v>35</v>
      </c>
      <c r="BL55" s="49" t="s">
        <v>35</v>
      </c>
      <c r="BM55" s="58" t="s">
        <v>35</v>
      </c>
      <c r="BN55" s="54" t="s">
        <v>35</v>
      </c>
      <c r="BO55" s="54" t="s">
        <v>35</v>
      </c>
      <c r="BP55" s="54" t="s">
        <v>35</v>
      </c>
      <c r="BQ55" s="49" t="s">
        <v>35</v>
      </c>
      <c r="BR55" s="9" t="s">
        <v>35</v>
      </c>
      <c r="BS55" s="8" t="s">
        <v>35</v>
      </c>
      <c r="BT55" s="8" t="s">
        <v>35</v>
      </c>
      <c r="BU55" s="8" t="s">
        <v>35</v>
      </c>
      <c r="BV55" s="8" t="s">
        <v>35</v>
      </c>
      <c r="BW55" s="8" t="s">
        <v>35</v>
      </c>
      <c r="BX55" s="8" t="s">
        <v>35</v>
      </c>
      <c r="BY55" s="8" t="s">
        <v>35</v>
      </c>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322" customFormat="true" ht="15" customHeight="true" x14ac:dyDescent="0.2">
      <c r="A56" s="319"/>
      <c r="B56" s="370"/>
      <c r="C56" s="1009" t="s">
        <v>114</v>
      </c>
      <c r="D56" s="1010"/>
      <c r="E56" s="1010"/>
      <c r="F56" s="1010"/>
      <c r="G56" s="1011"/>
      <c r="H56" s="1005" t="s">
        <v>38</v>
      </c>
      <c r="I56" s="996"/>
      <c r="J56" s="996"/>
      <c r="K56" s="996"/>
      <c r="L56" s="998"/>
      <c r="M56" s="995" t="s">
        <v>37</v>
      </c>
      <c r="N56" s="996"/>
      <c r="O56" s="996"/>
      <c r="P56" s="996"/>
      <c r="Q56" s="998"/>
      <c r="R56" s="15" t="s">
        <v>137</v>
      </c>
      <c r="S56" s="410"/>
      <c r="T56" s="410"/>
      <c r="U56" s="410"/>
      <c r="V56" s="410"/>
      <c r="W56" s="410"/>
      <c r="X56" s="410"/>
      <c r="Y56" s="410"/>
      <c r="Z56" s="411"/>
      <c r="AA56" s="411"/>
      <c r="AB56" s="411"/>
      <c r="AC56" s="411"/>
      <c r="AD56" s="411"/>
      <c r="AE56" s="411"/>
      <c r="AF56" s="411"/>
      <c r="AG56" s="411"/>
      <c r="AH56" s="411"/>
      <c r="AI56" s="411"/>
      <c r="AJ56" s="411"/>
      <c r="AK56" s="411"/>
      <c r="AL56" s="411"/>
      <c r="AM56" s="411"/>
      <c r="AN56" s="411"/>
      <c r="AO56" s="411"/>
      <c r="AP56" s="411"/>
      <c r="AQ56" s="411"/>
      <c r="AR56" s="411"/>
      <c r="AS56" s="411"/>
      <c r="AT56" s="411"/>
      <c r="AU56" s="411"/>
      <c r="AV56" s="411"/>
      <c r="AW56" s="411"/>
      <c r="AX56" s="411"/>
      <c r="AY56" s="411"/>
      <c r="AZ56" s="187"/>
      <c r="BA56" s="347" t="s">
        <v>128</v>
      </c>
      <c r="BB56" s="302" t="s">
        <v>95</v>
      </c>
      <c r="BC56" s="995" t="s">
        <v>114</v>
      </c>
      <c r="BD56" s="996"/>
      <c r="BE56" s="996"/>
      <c r="BF56" s="996"/>
      <c r="BG56" s="997"/>
      <c r="BH56" s="995" t="s">
        <v>38</v>
      </c>
      <c r="BI56" s="996"/>
      <c r="BJ56" s="996"/>
      <c r="BK56" s="996"/>
      <c r="BL56" s="997"/>
      <c r="BM56" s="995" t="s">
        <v>37</v>
      </c>
      <c r="BN56" s="996"/>
      <c r="BO56" s="996"/>
      <c r="BP56" s="996"/>
      <c r="BQ56" s="998"/>
      <c r="BR56" s="14" t="s">
        <v>137</v>
      </c>
      <c r="BS56" s="401"/>
      <c r="BT56" s="401"/>
      <c r="BU56" s="401"/>
      <c r="BV56" s="401"/>
      <c r="BW56" s="401"/>
      <c r="BX56" s="401"/>
      <c r="BY56" s="401"/>
      <c r="BZ56" s="345"/>
      <c r="CA56" s="345"/>
      <c r="CB56" s="345"/>
      <c r="CC56" s="345"/>
      <c r="CD56" s="345"/>
      <c r="CE56" s="345"/>
      <c r="CF56" s="345"/>
      <c r="CG56" s="345"/>
      <c r="CH56" s="345"/>
      <c r="CI56" s="345"/>
      <c r="CJ56" s="345"/>
      <c r="CK56" s="345"/>
      <c r="CL56" s="345"/>
      <c r="CM56" s="345"/>
      <c r="CN56" s="345"/>
      <c r="CO56" s="345"/>
      <c r="CP56" s="345"/>
      <c r="CQ56" s="345"/>
      <c r="CR56" s="345"/>
      <c r="CS56" s="345"/>
      <c r="CT56" s="345"/>
      <c r="CU56" s="345"/>
      <c r="CV56" s="345"/>
      <c r="CW56" s="345"/>
      <c r="CX56" s="345"/>
      <c r="CY56" s="345"/>
      <c r="CZ56" s="345"/>
    </row>
    <row r="57" s="322" customFormat="true" ht="24" x14ac:dyDescent="0.2">
      <c r="A57" s="335" t="s">
        <v>69</v>
      </c>
      <c r="B57" s="370"/>
      <c r="C57" s="393" t="s">
        <v>0</v>
      </c>
      <c r="D57" s="550" t="s">
        <v>1</v>
      </c>
      <c r="E57" s="550" t="s">
        <v>2</v>
      </c>
      <c r="F57" s="550" t="s">
        <v>3</v>
      </c>
      <c r="G57" s="551" t="s">
        <v>4</v>
      </c>
      <c r="H57" s="375" t="s">
        <v>0</v>
      </c>
      <c r="I57" s="553" t="s">
        <v>1</v>
      </c>
      <c r="J57" s="553" t="s">
        <v>2</v>
      </c>
      <c r="K57" s="553" t="s">
        <v>3</v>
      </c>
      <c r="L57" s="554" t="s">
        <v>4</v>
      </c>
      <c r="M57" s="376" t="s">
        <v>0</v>
      </c>
      <c r="N57" s="553" t="s">
        <v>1</v>
      </c>
      <c r="O57" s="553" t="s">
        <v>2</v>
      </c>
      <c r="P57" s="553" t="s">
        <v>3</v>
      </c>
      <c r="Q57" s="548" t="s">
        <v>4</v>
      </c>
      <c r="R57" s="375" t="s">
        <v>317</v>
      </c>
      <c r="S57" s="553" t="s">
        <v>318</v>
      </c>
      <c r="T57" s="553" t="s">
        <v>319</v>
      </c>
      <c r="U57" s="553" t="s">
        <v>320</v>
      </c>
      <c r="V57" s="553" t="s">
        <v>251</v>
      </c>
      <c r="W57" s="553" t="s">
        <v>252</v>
      </c>
      <c r="X57" s="553" t="s">
        <v>253</v>
      </c>
      <c r="Y57" s="554" t="s">
        <v>254</v>
      </c>
      <c r="Z57" s="411"/>
      <c r="AA57" s="411"/>
      <c r="AB57" s="411"/>
      <c r="AC57" s="411"/>
      <c r="AD57" s="411"/>
      <c r="AE57" s="411"/>
      <c r="AF57" s="411"/>
      <c r="AG57" s="411"/>
      <c r="AH57" s="411"/>
      <c r="AI57" s="411"/>
      <c r="AJ57" s="411"/>
      <c r="AK57" s="411"/>
      <c r="AL57" s="411"/>
      <c r="AM57" s="411"/>
      <c r="AN57" s="411"/>
      <c r="AO57" s="411"/>
      <c r="AP57" s="411"/>
      <c r="AQ57" s="411"/>
      <c r="AR57" s="411"/>
      <c r="AS57" s="411"/>
      <c r="AT57" s="411"/>
      <c r="AU57" s="411"/>
      <c r="AV57" s="411"/>
      <c r="AW57" s="411"/>
      <c r="AX57" s="411"/>
      <c r="AY57" s="411"/>
      <c r="AZ57" s="187"/>
      <c r="BA57" s="335" t="s">
        <v>119</v>
      </c>
      <c r="BB57" s="334"/>
      <c r="BC57" s="422" t="s">
        <v>0</v>
      </c>
      <c r="BD57" s="525" t="s">
        <v>1</v>
      </c>
      <c r="BE57" s="525" t="s">
        <v>2</v>
      </c>
      <c r="BF57" s="525" t="s">
        <v>3</v>
      </c>
      <c r="BG57" s="423" t="s">
        <v>4</v>
      </c>
      <c r="BH57" s="422" t="s">
        <v>0</v>
      </c>
      <c r="BI57" s="525" t="s">
        <v>1</v>
      </c>
      <c r="BJ57" s="525" t="s">
        <v>2</v>
      </c>
      <c r="BK57" s="525" t="s">
        <v>3</v>
      </c>
      <c r="BL57" s="423" t="s">
        <v>4</v>
      </c>
      <c r="BM57" s="422" t="s">
        <v>0</v>
      </c>
      <c r="BN57" s="525" t="s">
        <v>1</v>
      </c>
      <c r="BO57" s="525" t="s">
        <v>2</v>
      </c>
      <c r="BP57" s="525" t="s">
        <v>3</v>
      </c>
      <c r="BQ57" s="423" t="s">
        <v>4</v>
      </c>
      <c r="BR57" s="422" t="s">
        <v>317</v>
      </c>
      <c r="BS57" s="525" t="s">
        <v>318</v>
      </c>
      <c r="BT57" s="525" t="s">
        <v>319</v>
      </c>
      <c r="BU57" s="525" t="s">
        <v>320</v>
      </c>
      <c r="BV57" s="525" t="s">
        <v>251</v>
      </c>
      <c r="BW57" s="525" t="s">
        <v>252</v>
      </c>
      <c r="BX57" s="525" t="s">
        <v>253</v>
      </c>
      <c r="BY57" s="526" t="s">
        <v>254</v>
      </c>
      <c r="BZ57" s="185"/>
      <c r="CA57" s="185"/>
      <c r="CB57" s="185"/>
      <c r="CC57" s="185"/>
      <c r="CD57" s="185"/>
      <c r="CE57" s="185"/>
      <c r="CF57" s="185"/>
      <c r="CG57" s="185"/>
      <c r="CH57" s="185"/>
      <c r="CI57" s="185"/>
      <c r="CJ57" s="185"/>
      <c r="CK57" s="185"/>
      <c r="CL57" s="185"/>
      <c r="CM57" s="185"/>
      <c r="CN57" s="185"/>
      <c r="CO57" s="185"/>
      <c r="CP57" s="185"/>
      <c r="CQ57" s="185"/>
      <c r="CR57" s="185"/>
      <c r="CS57" s="185"/>
      <c r="CT57" s="185"/>
      <c r="CU57" s="185"/>
      <c r="CV57" s="185"/>
      <c r="CW57" s="185"/>
      <c r="CX57" s="185"/>
      <c r="CY57" s="185"/>
      <c r="CZ57" s="185"/>
    </row>
    <row r="58" s="322" customFormat="true" ht="15" customHeight="true" x14ac:dyDescent="0.2">
      <c r="A58" s="1000" t="s">
        <v>255</v>
      </c>
      <c r="B58" s="372" t="s">
        <v>321</v>
      </c>
      <c r="C58" s="131">
        <v>67.144737635766106</v>
      </c>
      <c r="D58" s="130">
        <v>84.299192730181261</v>
      </c>
      <c r="E58" s="130">
        <v>92.274575770098778</v>
      </c>
      <c r="F58" s="130">
        <v>97.157652651272656</v>
      </c>
      <c r="G58" s="129">
        <v>98.374361240454917</v>
      </c>
      <c r="H58" s="128">
        <v>90.240897250713374</v>
      </c>
      <c r="I58" s="130">
        <v>98.329916743574302</v>
      </c>
      <c r="J58" s="130">
        <v>98.770683013667295</v>
      </c>
      <c r="K58" s="130">
        <v>99.232501006177472</v>
      </c>
      <c r="L58" s="127">
        <v>98.604827570402577</v>
      </c>
      <c r="M58" s="131">
        <v>60.608620166502178</v>
      </c>
      <c r="N58" s="130">
        <v>78.268454585271428</v>
      </c>
      <c r="O58" s="130">
        <v>84.635839917295513</v>
      </c>
      <c r="P58" s="130">
        <v>89.767509883061848</v>
      </c>
      <c r="Q58" s="129">
        <v>93.07045955561351</v>
      </c>
      <c r="R58" s="128">
        <v>86.586756157692605</v>
      </c>
      <c r="S58" s="130">
        <v>98.58578315035615</v>
      </c>
      <c r="T58" s="130">
        <v>75.985292869160489</v>
      </c>
      <c r="U58" s="130">
        <v>96.31082094972615</v>
      </c>
      <c r="V58" s="130">
        <v>64.759330271163137</v>
      </c>
      <c r="W58" s="71" t="s">
        <v>35</v>
      </c>
      <c r="X58" s="71" t="s">
        <v>35</v>
      </c>
      <c r="Y58" s="127">
        <v>97.589261819575555</v>
      </c>
      <c r="Z58" s="411"/>
      <c r="AA58" s="411"/>
      <c r="AB58" s="411"/>
      <c r="AC58" s="411"/>
      <c r="AD58" s="411"/>
      <c r="AE58" s="411"/>
      <c r="AF58" s="411"/>
      <c r="AG58" s="411"/>
      <c r="AH58" s="411"/>
      <c r="AI58" s="411"/>
      <c r="AJ58" s="411"/>
      <c r="AK58" s="411"/>
      <c r="AL58" s="411"/>
      <c r="AM58" s="411"/>
      <c r="AN58" s="411"/>
      <c r="AO58" s="411"/>
      <c r="AP58" s="411"/>
      <c r="AQ58" s="411"/>
      <c r="AR58" s="411"/>
      <c r="AS58" s="411"/>
      <c r="AT58" s="411"/>
      <c r="AU58" s="411"/>
      <c r="AV58" s="411"/>
      <c r="AW58" s="411"/>
      <c r="AX58" s="411"/>
      <c r="AY58" s="411"/>
      <c r="AZ58" s="187"/>
      <c r="BA58" s="556"/>
      <c r="BB58" s="559"/>
      <c r="BC58" s="412"/>
      <c r="BD58" s="404"/>
      <c r="BE58" s="404"/>
      <c r="BF58" s="404"/>
      <c r="BG58" s="413"/>
      <c r="BH58" s="412"/>
      <c r="BI58" s="404"/>
      <c r="BJ58" s="404"/>
      <c r="BK58" s="404"/>
      <c r="BL58" s="413"/>
      <c r="BM58" s="412"/>
      <c r="BN58" s="404"/>
      <c r="BO58" s="404"/>
      <c r="BP58" s="404"/>
      <c r="BQ58" s="413"/>
      <c r="BR58" s="412"/>
      <c r="BS58" s="404"/>
      <c r="BT58" s="404"/>
      <c r="BU58" s="404"/>
      <c r="BV58" s="404"/>
      <c r="BW58" s="404"/>
      <c r="BX58" s="404"/>
      <c r="BY58" s="405"/>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322" customFormat="true" ht="15" customHeight="true" x14ac:dyDescent="0.2">
      <c r="A59" s="999"/>
      <c r="B59" s="373" t="s">
        <v>322</v>
      </c>
      <c r="C59" s="126">
        <v>0.97671613982250638</v>
      </c>
      <c r="D59" s="125">
        <v>1.0607732364747517</v>
      </c>
      <c r="E59" s="125">
        <v>0.57109077062330693</v>
      </c>
      <c r="F59" s="125">
        <v>0.26272719609944362</v>
      </c>
      <c r="G59" s="124">
        <v>0.10857087955241639</v>
      </c>
      <c r="H59" s="123">
        <v>1.5964426361245474</v>
      </c>
      <c r="I59" s="125">
        <v>0.39897737738715</v>
      </c>
      <c r="J59" s="125">
        <v>0.12172050226871109</v>
      </c>
      <c r="K59" s="125">
        <v>0.18940101888714167</v>
      </c>
      <c r="L59" s="122">
        <v>5.5006860536101439E-2</v>
      </c>
      <c r="M59" s="126">
        <v>0.84842805800986809</v>
      </c>
      <c r="N59" s="125">
        <v>0.97580881781870088</v>
      </c>
      <c r="O59" s="125">
        <v>0.72395635972301009</v>
      </c>
      <c r="P59" s="125">
        <v>0.68219611201522634</v>
      </c>
      <c r="Q59" s="124">
        <v>0.1926013726481666</v>
      </c>
      <c r="R59" s="123">
        <v>0.58702654993660086</v>
      </c>
      <c r="S59" s="125">
        <v>0.16227189081511509</v>
      </c>
      <c r="T59" s="125">
        <v>0.80068094932227263</v>
      </c>
      <c r="U59" s="125">
        <v>0.61125526911673611</v>
      </c>
      <c r="V59" s="125">
        <v>0.392126563455717</v>
      </c>
      <c r="W59" s="73" t="s">
        <v>35</v>
      </c>
      <c r="X59" s="73" t="s">
        <v>35</v>
      </c>
      <c r="Y59" s="122">
        <v>0.55399810898888702</v>
      </c>
      <c r="Z59" s="411"/>
      <c r="AA59" s="411"/>
      <c r="AB59" s="411"/>
      <c r="AC59" s="411"/>
      <c r="AD59" s="411"/>
      <c r="AE59" s="411"/>
      <c r="AF59" s="411"/>
      <c r="AG59" s="411"/>
      <c r="AH59" s="411"/>
      <c r="AI59" s="411"/>
      <c r="AJ59" s="411"/>
      <c r="AK59" s="411"/>
      <c r="AL59" s="411"/>
      <c r="AM59" s="411"/>
      <c r="AN59" s="411"/>
      <c r="AO59" s="411"/>
      <c r="AP59" s="411"/>
      <c r="AQ59" s="411"/>
      <c r="AR59" s="411"/>
      <c r="AS59" s="411"/>
      <c r="AT59" s="411"/>
      <c r="AU59" s="411"/>
      <c r="AV59" s="411"/>
      <c r="AW59" s="411"/>
      <c r="AX59" s="411"/>
      <c r="AY59" s="411"/>
      <c r="AZ59" s="187"/>
      <c r="BA59" s="558"/>
      <c r="BB59" s="557"/>
      <c r="BC59" s="415"/>
      <c r="BD59" s="408"/>
      <c r="BE59" s="408"/>
      <c r="BF59" s="408"/>
      <c r="BG59" s="419"/>
      <c r="BH59" s="415"/>
      <c r="BI59" s="408"/>
      <c r="BJ59" s="408"/>
      <c r="BK59" s="408"/>
      <c r="BL59" s="419"/>
      <c r="BM59" s="415"/>
      <c r="BN59" s="408"/>
      <c r="BO59" s="408"/>
      <c r="BP59" s="408"/>
      <c r="BQ59" s="419"/>
      <c r="BR59" s="415"/>
      <c r="BS59" s="408"/>
      <c r="BT59" s="408"/>
      <c r="BU59" s="408"/>
      <c r="BV59" s="408"/>
      <c r="BW59" s="408"/>
      <c r="BX59" s="408"/>
      <c r="BY59" s="409"/>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322" customFormat="true" ht="15" customHeight="true" x14ac:dyDescent="0.2">
      <c r="A60" s="999"/>
      <c r="B60" s="373" t="s">
        <v>323</v>
      </c>
      <c r="C60" s="126">
        <v>12.17056514094018</v>
      </c>
      <c r="D60" s="125">
        <v>4.2506388623962215</v>
      </c>
      <c r="E60" s="125">
        <v>1.4359789084206802</v>
      </c>
      <c r="F60" s="125">
        <v>0.609640174580375</v>
      </c>
      <c r="G60" s="124">
        <v>0.28605391985815365</v>
      </c>
      <c r="H60" s="123">
        <v>3.8312947248688984</v>
      </c>
      <c r="I60" s="125">
        <v>0.52254405381878344</v>
      </c>
      <c r="J60" s="125">
        <v>6.5147162372740486E-2</v>
      </c>
      <c r="K60" s="125">
        <v>8.6466903760092445E-2</v>
      </c>
      <c r="L60" s="122">
        <v>0.14584620709962709</v>
      </c>
      <c r="M60" s="126">
        <v>15.515566061125764</v>
      </c>
      <c r="N60" s="125">
        <v>7.0704317137626242</v>
      </c>
      <c r="O60" s="125">
        <v>3.4625302908061721</v>
      </c>
      <c r="P60" s="125">
        <v>1.3987017706630032</v>
      </c>
      <c r="Q60" s="124">
        <v>1.4077751665779272</v>
      </c>
      <c r="R60" s="123">
        <v>4.5889230493366968</v>
      </c>
      <c r="S60" s="125">
        <v>0.50777662515139355</v>
      </c>
      <c r="T60" s="125">
        <v>7.1326894208396903</v>
      </c>
      <c r="U60" s="125">
        <v>1.2898551801759897</v>
      </c>
      <c r="V60" s="125">
        <v>0.13511887133518924</v>
      </c>
      <c r="W60" s="73" t="s">
        <v>35</v>
      </c>
      <c r="X60" s="73" t="s">
        <v>35</v>
      </c>
      <c r="Y60" s="122">
        <v>0.96514568083725538</v>
      </c>
      <c r="Z60" s="411"/>
      <c r="AA60" s="411"/>
      <c r="AB60" s="411"/>
      <c r="AC60" s="411"/>
      <c r="AD60" s="411"/>
      <c r="AE60" s="411"/>
      <c r="AF60" s="411"/>
      <c r="AG60" s="411"/>
      <c r="AH60" s="411"/>
      <c r="AI60" s="411"/>
      <c r="AJ60" s="411"/>
      <c r="AK60" s="411"/>
      <c r="AL60" s="411"/>
      <c r="AM60" s="411"/>
      <c r="AN60" s="411"/>
      <c r="AO60" s="411"/>
      <c r="AP60" s="411"/>
      <c r="AQ60" s="411"/>
      <c r="AR60" s="411"/>
      <c r="AS60" s="411"/>
      <c r="AT60" s="411"/>
      <c r="AU60" s="411"/>
      <c r="AV60" s="411"/>
      <c r="AW60" s="411"/>
      <c r="AX60" s="411"/>
      <c r="AY60" s="411"/>
      <c r="AZ60" s="187"/>
      <c r="BA60" s="558"/>
      <c r="BB60" s="557"/>
      <c r="BC60" s="415"/>
      <c r="BD60" s="408"/>
      <c r="BE60" s="408"/>
      <c r="BF60" s="408"/>
      <c r="BG60" s="419"/>
      <c r="BH60" s="415"/>
      <c r="BI60" s="408"/>
      <c r="BJ60" s="408"/>
      <c r="BK60" s="408"/>
      <c r="BL60" s="419"/>
      <c r="BM60" s="415"/>
      <c r="BN60" s="408"/>
      <c r="BO60" s="408"/>
      <c r="BP60" s="408"/>
      <c r="BQ60" s="419"/>
      <c r="BR60" s="415"/>
      <c r="BS60" s="408"/>
      <c r="BT60" s="408"/>
      <c r="BU60" s="408"/>
      <c r="BV60" s="408"/>
      <c r="BW60" s="408"/>
      <c r="BX60" s="408"/>
      <c r="BY60" s="409"/>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322" customFormat="true" ht="15" customHeight="true" x14ac:dyDescent="0.2">
      <c r="A61" s="999"/>
      <c r="B61" s="373" t="s">
        <v>324</v>
      </c>
      <c r="C61" s="126">
        <v>4.9750707998517808E-2</v>
      </c>
      <c r="D61" s="125">
        <v>8.1522323611569913E-2</v>
      </c>
      <c r="E61" s="125">
        <v>9.041765335457164E-3</v>
      </c>
      <c r="F61" s="125">
        <v>0</v>
      </c>
      <c r="G61" s="124">
        <v>0</v>
      </c>
      <c r="H61" s="123">
        <v>0.19539335277337222</v>
      </c>
      <c r="I61" s="125">
        <v>0</v>
      </c>
      <c r="J61" s="125">
        <v>0</v>
      </c>
      <c r="K61" s="125">
        <v>0</v>
      </c>
      <c r="L61" s="122">
        <v>0</v>
      </c>
      <c r="M61" s="126">
        <v>8.5393872749478392E-2</v>
      </c>
      <c r="N61" s="125">
        <v>0</v>
      </c>
      <c r="O61" s="125">
        <v>0</v>
      </c>
      <c r="P61" s="125">
        <v>1.5514589597924545E-2</v>
      </c>
      <c r="Q61" s="124">
        <v>0</v>
      </c>
      <c r="R61" s="123">
        <v>0</v>
      </c>
      <c r="S61" s="125">
        <v>0</v>
      </c>
      <c r="T61" s="125">
        <v>2.0418553307841873E-2</v>
      </c>
      <c r="U61" s="125">
        <v>0</v>
      </c>
      <c r="V61" s="125">
        <v>0.53411941778318595</v>
      </c>
      <c r="W61" s="73" t="s">
        <v>35</v>
      </c>
      <c r="X61" s="73" t="s">
        <v>35</v>
      </c>
      <c r="Y61" s="122">
        <v>9.1397363588918729E-2</v>
      </c>
      <c r="Z61" s="411"/>
      <c r="AA61" s="411"/>
      <c r="AB61" s="411"/>
      <c r="AC61" s="411"/>
      <c r="AD61" s="411"/>
      <c r="AE61" s="411"/>
      <c r="AF61" s="411"/>
      <c r="AG61" s="411"/>
      <c r="AH61" s="411"/>
      <c r="AI61" s="411"/>
      <c r="AJ61" s="411"/>
      <c r="AK61" s="411"/>
      <c r="AL61" s="411"/>
      <c r="AM61" s="411"/>
      <c r="AN61" s="411"/>
      <c r="AO61" s="411"/>
      <c r="AP61" s="411"/>
      <c r="AQ61" s="411"/>
      <c r="AR61" s="411"/>
      <c r="AS61" s="411"/>
      <c r="AT61" s="411"/>
      <c r="AU61" s="411"/>
      <c r="AV61" s="411"/>
      <c r="AW61" s="411"/>
      <c r="AX61" s="411"/>
      <c r="AY61" s="411"/>
      <c r="AZ61" s="187"/>
      <c r="BA61" s="558"/>
      <c r="BB61" s="557"/>
      <c r="BC61" s="415"/>
      <c r="BD61" s="408"/>
      <c r="BE61" s="408"/>
      <c r="BF61" s="408"/>
      <c r="BG61" s="419"/>
      <c r="BH61" s="415"/>
      <c r="BI61" s="408"/>
      <c r="BJ61" s="408"/>
      <c r="BK61" s="408"/>
      <c r="BL61" s="419"/>
      <c r="BM61" s="415"/>
      <c r="BN61" s="408"/>
      <c r="BO61" s="408"/>
      <c r="BP61" s="408"/>
      <c r="BQ61" s="419"/>
      <c r="BR61" s="415"/>
      <c r="BS61" s="408"/>
      <c r="BT61" s="408"/>
      <c r="BU61" s="408"/>
      <c r="BV61" s="408"/>
      <c r="BW61" s="408"/>
      <c r="BX61" s="408"/>
      <c r="BY61" s="409"/>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322" customFormat="true" ht="15" customHeight="true" x14ac:dyDescent="0.2">
      <c r="A62" s="999"/>
      <c r="B62" s="373" t="s">
        <v>325</v>
      </c>
      <c r="C62" s="126">
        <v>3.4952447481060855E-2</v>
      </c>
      <c r="D62" s="125">
        <v>6.5524225780913868E-3</v>
      </c>
      <c r="E62" s="125">
        <v>1.4741171237213E-2</v>
      </c>
      <c r="F62" s="125">
        <v>0</v>
      </c>
      <c r="G62" s="124">
        <v>0</v>
      </c>
      <c r="H62" s="123">
        <v>0</v>
      </c>
      <c r="I62" s="125">
        <v>0</v>
      </c>
      <c r="J62" s="125">
        <v>0</v>
      </c>
      <c r="K62" s="125">
        <v>0</v>
      </c>
      <c r="L62" s="122">
        <v>0</v>
      </c>
      <c r="M62" s="126">
        <v>3.9110730819927449E-2</v>
      </c>
      <c r="N62" s="125">
        <v>2.0880889664660507E-2</v>
      </c>
      <c r="O62" s="125">
        <v>1.124716552355395E-2</v>
      </c>
      <c r="P62" s="125">
        <v>2.5294089533736581E-2</v>
      </c>
      <c r="Q62" s="124">
        <v>0</v>
      </c>
      <c r="R62" s="123">
        <v>0</v>
      </c>
      <c r="S62" s="125">
        <v>0</v>
      </c>
      <c r="T62" s="125">
        <v>6.8061844359472911E-3</v>
      </c>
      <c r="U62" s="125">
        <v>0</v>
      </c>
      <c r="V62" s="125">
        <v>0.8224118589574605</v>
      </c>
      <c r="W62" s="73" t="s">
        <v>35</v>
      </c>
      <c r="X62" s="73" t="s">
        <v>35</v>
      </c>
      <c r="Y62" s="122">
        <v>0</v>
      </c>
      <c r="Z62" s="411"/>
      <c r="AA62" s="411"/>
      <c r="AB62" s="411"/>
      <c r="AC62" s="411"/>
      <c r="AD62" s="411"/>
      <c r="AE62" s="411"/>
      <c r="AF62" s="411"/>
      <c r="AG62" s="411"/>
      <c r="AH62" s="411"/>
      <c r="AI62" s="411"/>
      <c r="AJ62" s="411"/>
      <c r="AK62" s="411"/>
      <c r="AL62" s="411"/>
      <c r="AM62" s="411"/>
      <c r="AN62" s="411"/>
      <c r="AO62" s="411"/>
      <c r="AP62" s="411"/>
      <c r="AQ62" s="411"/>
      <c r="AR62" s="411"/>
      <c r="AS62" s="411"/>
      <c r="AT62" s="411"/>
      <c r="AU62" s="411"/>
      <c r="AV62" s="411"/>
      <c r="AW62" s="411"/>
      <c r="AX62" s="411"/>
      <c r="AY62" s="411"/>
      <c r="AZ62" s="187"/>
      <c r="BA62" s="558"/>
      <c r="BB62" s="557"/>
      <c r="BC62" s="415"/>
      <c r="BD62" s="408"/>
      <c r="BE62" s="408"/>
      <c r="BF62" s="408"/>
      <c r="BG62" s="419"/>
      <c r="BH62" s="415"/>
      <c r="BI62" s="408"/>
      <c r="BJ62" s="408"/>
      <c r="BK62" s="408"/>
      <c r="BL62" s="419"/>
      <c r="BM62" s="415"/>
      <c r="BN62" s="408"/>
      <c r="BO62" s="408"/>
      <c r="BP62" s="408"/>
      <c r="BQ62" s="419"/>
      <c r="BR62" s="415"/>
      <c r="BS62" s="408"/>
      <c r="BT62" s="408"/>
      <c r="BU62" s="408"/>
      <c r="BV62" s="408"/>
      <c r="BW62" s="408"/>
      <c r="BX62" s="408"/>
      <c r="BY62" s="409"/>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322" customFormat="true" ht="15" customHeight="true" x14ac:dyDescent="0.2">
      <c r="A63" s="999"/>
      <c r="B63" s="373" t="s">
        <v>326</v>
      </c>
      <c r="C63" s="126">
        <v>12.665263937748044</v>
      </c>
      <c r="D63" s="125">
        <v>5.8579692043499358</v>
      </c>
      <c r="E63" s="125">
        <v>1.4970676112887609</v>
      </c>
      <c r="F63" s="125">
        <v>0.52947116238607561</v>
      </c>
      <c r="G63" s="124">
        <v>0.15155843767012772</v>
      </c>
      <c r="H63" s="123">
        <v>0.31091152968358721</v>
      </c>
      <c r="I63" s="125">
        <v>1.0107487054240914E-2</v>
      </c>
      <c r="J63" s="125">
        <v>2.5997098753035009E-2</v>
      </c>
      <c r="K63" s="125">
        <v>3.1766081464933399E-2</v>
      </c>
      <c r="L63" s="122">
        <v>5.1842345178794623E-2</v>
      </c>
      <c r="M63" s="126">
        <v>15.38491993896551</v>
      </c>
      <c r="N63" s="125">
        <v>9.1864830614452977</v>
      </c>
      <c r="O63" s="125">
        <v>6.5451717076720257</v>
      </c>
      <c r="P63" s="125">
        <v>2.7614619574536636</v>
      </c>
      <c r="Q63" s="124">
        <v>1.3434586501677896</v>
      </c>
      <c r="R63" s="123">
        <v>6.1139476529758587</v>
      </c>
      <c r="S63" s="125">
        <v>4.2892486076128222E-2</v>
      </c>
      <c r="T63" s="125">
        <v>8.061104641070246</v>
      </c>
      <c r="U63" s="125">
        <v>8.2416547687212821E-2</v>
      </c>
      <c r="V63" s="125">
        <v>3.6432688432721569</v>
      </c>
      <c r="W63" s="73" t="s">
        <v>35</v>
      </c>
      <c r="X63" s="73" t="s">
        <v>35</v>
      </c>
      <c r="Y63" s="122">
        <v>3.8820191034137926E-2</v>
      </c>
      <c r="Z63" s="411"/>
      <c r="AA63" s="411"/>
      <c r="AB63" s="411"/>
      <c r="AC63" s="411"/>
      <c r="AD63" s="411"/>
      <c r="AE63" s="411"/>
      <c r="AF63" s="411"/>
      <c r="AG63" s="411"/>
      <c r="AH63" s="411"/>
      <c r="AI63" s="411"/>
      <c r="AJ63" s="411"/>
      <c r="AK63" s="411"/>
      <c r="AL63" s="411"/>
      <c r="AM63" s="411"/>
      <c r="AN63" s="411"/>
      <c r="AO63" s="411"/>
      <c r="AP63" s="411"/>
      <c r="AQ63" s="411"/>
      <c r="AR63" s="411"/>
      <c r="AS63" s="411"/>
      <c r="AT63" s="411"/>
      <c r="AU63" s="411"/>
      <c r="AV63" s="411"/>
      <c r="AW63" s="411"/>
      <c r="AX63" s="411"/>
      <c r="AY63" s="411"/>
      <c r="AZ63" s="187"/>
      <c r="BA63" s="558"/>
      <c r="BB63" s="557"/>
      <c r="BC63" s="415"/>
      <c r="BD63" s="408"/>
      <c r="BE63" s="408"/>
      <c r="BF63" s="408"/>
      <c r="BG63" s="419"/>
      <c r="BH63" s="415"/>
      <c r="BI63" s="408"/>
      <c r="BJ63" s="408"/>
      <c r="BK63" s="408"/>
      <c r="BL63" s="419"/>
      <c r="BM63" s="415"/>
      <c r="BN63" s="408"/>
      <c r="BO63" s="408"/>
      <c r="BP63" s="408"/>
      <c r="BQ63" s="419"/>
      <c r="BR63" s="415"/>
      <c r="BS63" s="408"/>
      <c r="BT63" s="408"/>
      <c r="BU63" s="408"/>
      <c r="BV63" s="408"/>
      <c r="BW63" s="408"/>
      <c r="BX63" s="408"/>
      <c r="BY63" s="409"/>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322" customFormat="true" ht="15" customHeight="true" x14ac:dyDescent="0.2">
      <c r="A64" s="999"/>
      <c r="B64" s="373" t="s">
        <v>327</v>
      </c>
      <c r="C64" s="126">
        <v>4.2978987143998797</v>
      </c>
      <c r="D64" s="125">
        <v>1.7037286288829521</v>
      </c>
      <c r="E64" s="125">
        <v>0.81398274109014901</v>
      </c>
      <c r="F64" s="125">
        <v>7.3060157029774267E-2</v>
      </c>
      <c r="G64" s="124">
        <v>4.247057486981469E-2</v>
      </c>
      <c r="H64" s="123">
        <v>1.2055232699786305</v>
      </c>
      <c r="I64" s="125">
        <v>0</v>
      </c>
      <c r="J64" s="125">
        <v>4.2283101345149104E-3</v>
      </c>
      <c r="K64" s="125">
        <v>0</v>
      </c>
      <c r="L64" s="122">
        <v>0</v>
      </c>
      <c r="M64" s="126">
        <v>5.1485543025296714</v>
      </c>
      <c r="N64" s="125">
        <v>2.3196472192573023</v>
      </c>
      <c r="O64" s="125">
        <v>1.7013075811191645</v>
      </c>
      <c r="P64" s="125">
        <v>1.2763324540036722</v>
      </c>
      <c r="Q64" s="124">
        <v>0.58379563352925312</v>
      </c>
      <c r="R64" s="123">
        <v>1.9031810193918701</v>
      </c>
      <c r="S64" s="125">
        <v>0</v>
      </c>
      <c r="T64" s="125">
        <v>2.1812832771532955</v>
      </c>
      <c r="U64" s="125">
        <v>0.11400981327796725</v>
      </c>
      <c r="V64" s="125">
        <v>17.069802520853301</v>
      </c>
      <c r="W64" s="73" t="s">
        <v>35</v>
      </c>
      <c r="X64" s="73" t="s">
        <v>35</v>
      </c>
      <c r="Y64" s="122">
        <v>0</v>
      </c>
      <c r="Z64" s="411"/>
      <c r="AA64" s="411"/>
      <c r="AB64" s="411"/>
      <c r="AC64" s="411"/>
      <c r="AD64" s="411"/>
      <c r="AE64" s="411"/>
      <c r="AF64" s="411"/>
      <c r="AG64" s="411"/>
      <c r="AH64" s="411"/>
      <c r="AI64" s="411"/>
      <c r="AJ64" s="411"/>
      <c r="AK64" s="411"/>
      <c r="AL64" s="411"/>
      <c r="AM64" s="411"/>
      <c r="AN64" s="411"/>
      <c r="AO64" s="411"/>
      <c r="AP64" s="411"/>
      <c r="AQ64" s="411"/>
      <c r="AR64" s="411"/>
      <c r="AS64" s="411"/>
      <c r="AT64" s="411"/>
      <c r="AU64" s="411"/>
      <c r="AV64" s="411"/>
      <c r="AW64" s="411"/>
      <c r="AX64" s="411"/>
      <c r="AY64" s="411"/>
      <c r="AZ64" s="187"/>
      <c r="BA64" s="558"/>
      <c r="BB64" s="557"/>
      <c r="BC64" s="415"/>
      <c r="BD64" s="408"/>
      <c r="BE64" s="408"/>
      <c r="BF64" s="408"/>
      <c r="BG64" s="419"/>
      <c r="BH64" s="415"/>
      <c r="BI64" s="408"/>
      <c r="BJ64" s="408"/>
      <c r="BK64" s="408"/>
      <c r="BL64" s="419"/>
      <c r="BM64" s="415"/>
      <c r="BN64" s="408"/>
      <c r="BO64" s="408"/>
      <c r="BP64" s="408"/>
      <c r="BQ64" s="419"/>
      <c r="BR64" s="415"/>
      <c r="BS64" s="408"/>
      <c r="BT64" s="408"/>
      <c r="BU64" s="408"/>
      <c r="BV64" s="408"/>
      <c r="BW64" s="408"/>
      <c r="BX64" s="408"/>
      <c r="BY64" s="409"/>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322" customFormat="true" ht="15" customHeight="true" x14ac:dyDescent="0.2">
      <c r="A65" s="999"/>
      <c r="B65" s="373" t="s">
        <v>328</v>
      </c>
      <c r="C65" s="126">
        <v>0.2933346099296153</v>
      </c>
      <c r="D65" s="125">
        <v>7.9454647506126158E-2</v>
      </c>
      <c r="E65" s="125">
        <v>3.6768261615034221E-2</v>
      </c>
      <c r="F65" s="125">
        <v>0</v>
      </c>
      <c r="G65" s="124">
        <v>0</v>
      </c>
      <c r="H65" s="123">
        <v>0.15343716909059313</v>
      </c>
      <c r="I65" s="125">
        <v>0</v>
      </c>
      <c r="J65" s="125">
        <v>0</v>
      </c>
      <c r="K65" s="125">
        <v>0</v>
      </c>
      <c r="L65" s="122">
        <v>0</v>
      </c>
      <c r="M65" s="126">
        <v>0.40463289050087936</v>
      </c>
      <c r="N65" s="125">
        <v>3.5180266932008486E-2</v>
      </c>
      <c r="O65" s="125">
        <v>9.0185774312545666E-2</v>
      </c>
      <c r="P65" s="125">
        <v>0</v>
      </c>
      <c r="Q65" s="124">
        <v>6.3076248125021564E-2</v>
      </c>
      <c r="R65" s="123">
        <v>2.452146940288168E-2</v>
      </c>
      <c r="S65" s="125">
        <v>0</v>
      </c>
      <c r="T65" s="125">
        <v>0.21581810729851811</v>
      </c>
      <c r="U65" s="125">
        <v>0</v>
      </c>
      <c r="V65" s="125">
        <v>1.2736047891749043</v>
      </c>
      <c r="W65" s="73" t="s">
        <v>35</v>
      </c>
      <c r="X65" s="73" t="s">
        <v>35</v>
      </c>
      <c r="Y65" s="122">
        <v>0</v>
      </c>
      <c r="Z65" s="411"/>
      <c r="AA65" s="411"/>
      <c r="AB65" s="411"/>
      <c r="AC65" s="411"/>
      <c r="AD65" s="411"/>
      <c r="AE65" s="411"/>
      <c r="AF65" s="411"/>
      <c r="AG65" s="411"/>
      <c r="AH65" s="411"/>
      <c r="AI65" s="411"/>
      <c r="AJ65" s="411"/>
      <c r="AK65" s="411"/>
      <c r="AL65" s="411"/>
      <c r="AM65" s="411"/>
      <c r="AN65" s="411"/>
      <c r="AO65" s="411"/>
      <c r="AP65" s="411"/>
      <c r="AQ65" s="411"/>
      <c r="AR65" s="411"/>
      <c r="AS65" s="411"/>
      <c r="AT65" s="411"/>
      <c r="AU65" s="411"/>
      <c r="AV65" s="411"/>
      <c r="AW65" s="411"/>
      <c r="AX65" s="411"/>
      <c r="AY65" s="411"/>
      <c r="AZ65" s="187"/>
      <c r="BA65" s="558"/>
      <c r="BB65" s="557"/>
      <c r="BC65" s="415"/>
      <c r="BD65" s="408"/>
      <c r="BE65" s="408"/>
      <c r="BF65" s="408"/>
      <c r="BG65" s="419"/>
      <c r="BH65" s="415"/>
      <c r="BI65" s="408"/>
      <c r="BJ65" s="408"/>
      <c r="BK65" s="408"/>
      <c r="BL65" s="419"/>
      <c r="BM65" s="415"/>
      <c r="BN65" s="408"/>
      <c r="BO65" s="408"/>
      <c r="BP65" s="408"/>
      <c r="BQ65" s="419"/>
      <c r="BR65" s="415"/>
      <c r="BS65" s="408"/>
      <c r="BT65" s="408"/>
      <c r="BU65" s="408"/>
      <c r="BV65" s="408"/>
      <c r="BW65" s="408"/>
      <c r="BX65" s="408"/>
      <c r="BY65" s="409"/>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322" customFormat="true" ht="15" customHeight="true" x14ac:dyDescent="0.2">
      <c r="A66" s="999"/>
      <c r="B66" s="373" t="s">
        <v>329</v>
      </c>
      <c r="C66" s="126">
        <v>0.14529519669578944</v>
      </c>
      <c r="D66" s="125">
        <v>0.11808464587353751</v>
      </c>
      <c r="E66" s="125">
        <v>1.5790434705515617E-2</v>
      </c>
      <c r="F66" s="125">
        <v>0</v>
      </c>
      <c r="G66" s="124">
        <v>0</v>
      </c>
      <c r="H66" s="123">
        <v>3.784459969470727E-2</v>
      </c>
      <c r="I66" s="125">
        <v>0</v>
      </c>
      <c r="J66" s="125">
        <v>0</v>
      </c>
      <c r="K66" s="125">
        <v>0</v>
      </c>
      <c r="L66" s="122">
        <v>0</v>
      </c>
      <c r="M66" s="126">
        <v>0.17042989044225451</v>
      </c>
      <c r="N66" s="125">
        <v>8.5008359439958561E-2</v>
      </c>
      <c r="O66" s="125">
        <v>0.19663314283145669</v>
      </c>
      <c r="P66" s="125">
        <v>0</v>
      </c>
      <c r="Q66" s="124">
        <v>0</v>
      </c>
      <c r="R66" s="123">
        <v>0</v>
      </c>
      <c r="S66" s="125">
        <v>0</v>
      </c>
      <c r="T66" s="125">
        <v>0.18923904469417052</v>
      </c>
      <c r="U66" s="125">
        <v>2.5253282518473828E-2</v>
      </c>
      <c r="V66" s="125">
        <v>0</v>
      </c>
      <c r="W66" s="73" t="s">
        <v>35</v>
      </c>
      <c r="X66" s="73" t="s">
        <v>35</v>
      </c>
      <c r="Y66" s="122">
        <v>0</v>
      </c>
      <c r="Z66" s="411"/>
      <c r="AA66" s="411"/>
      <c r="AB66" s="411"/>
      <c r="AC66" s="411"/>
      <c r="AD66" s="411"/>
      <c r="AE66" s="411"/>
      <c r="AF66" s="411"/>
      <c r="AG66" s="411"/>
      <c r="AH66" s="411"/>
      <c r="AI66" s="411"/>
      <c r="AJ66" s="411"/>
      <c r="AK66" s="411"/>
      <c r="AL66" s="411"/>
      <c r="AM66" s="411"/>
      <c r="AN66" s="411"/>
      <c r="AO66" s="411"/>
      <c r="AP66" s="411"/>
      <c r="AQ66" s="411"/>
      <c r="AR66" s="411"/>
      <c r="AS66" s="411"/>
      <c r="AT66" s="411"/>
      <c r="AU66" s="411"/>
      <c r="AV66" s="411"/>
      <c r="AW66" s="411"/>
      <c r="AX66" s="411"/>
      <c r="AY66" s="411"/>
      <c r="AZ66" s="187"/>
      <c r="BA66" s="558"/>
      <c r="BB66" s="557"/>
      <c r="BC66" s="415"/>
      <c r="BD66" s="408"/>
      <c r="BE66" s="408"/>
      <c r="BF66" s="408"/>
      <c r="BG66" s="419"/>
      <c r="BH66" s="415"/>
      <c r="BI66" s="408"/>
      <c r="BJ66" s="408"/>
      <c r="BK66" s="408"/>
      <c r="BL66" s="419"/>
      <c r="BM66" s="415"/>
      <c r="BN66" s="408"/>
      <c r="BO66" s="408"/>
      <c r="BP66" s="408"/>
      <c r="BQ66" s="419"/>
      <c r="BR66" s="415"/>
      <c r="BS66" s="408"/>
      <c r="BT66" s="408"/>
      <c r="BU66" s="408"/>
      <c r="BV66" s="408"/>
      <c r="BW66" s="408"/>
      <c r="BX66" s="408"/>
      <c r="BY66" s="409"/>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322" customFormat="true" ht="15" customHeight="true" x14ac:dyDescent="0.2">
      <c r="A67" s="999"/>
      <c r="B67" s="373" t="s">
        <v>330</v>
      </c>
      <c r="C67" s="126">
        <v>0.88776149066813093</v>
      </c>
      <c r="D67" s="125">
        <v>1.1393047777959404</v>
      </c>
      <c r="E67" s="125">
        <v>1.5784762961881975</v>
      </c>
      <c r="F67" s="125">
        <v>0.47593146505454265</v>
      </c>
      <c r="G67" s="124">
        <v>0.48298589762757227</v>
      </c>
      <c r="H67" s="123">
        <v>1.0052613386731579</v>
      </c>
      <c r="I67" s="125">
        <v>0.38191412012068521</v>
      </c>
      <c r="J67" s="125">
        <v>0.45081061383332921</v>
      </c>
      <c r="K67" s="125">
        <v>0.3799034297628946</v>
      </c>
      <c r="L67" s="122">
        <v>0.3773542328307507</v>
      </c>
      <c r="M67" s="126">
        <v>0.82806116625414139</v>
      </c>
      <c r="N67" s="125">
        <v>0.87476076875346687</v>
      </c>
      <c r="O67" s="125">
        <v>1.1476017586371097</v>
      </c>
      <c r="P67" s="125">
        <v>1.8009916043820702</v>
      </c>
      <c r="Q67" s="124">
        <v>1.323076439740454</v>
      </c>
      <c r="R67" s="123">
        <v>9.8327833231567824E-2</v>
      </c>
      <c r="S67" s="125">
        <v>0.62107266741873457</v>
      </c>
      <c r="T67" s="125">
        <v>2.2483330122426564</v>
      </c>
      <c r="U67" s="125">
        <v>0.26890197069260652</v>
      </c>
      <c r="V67" s="125">
        <v>9.1546479363200302</v>
      </c>
      <c r="W67" s="73" t="s">
        <v>35</v>
      </c>
      <c r="X67" s="73" t="s">
        <v>35</v>
      </c>
      <c r="Y67" s="122">
        <v>0.29889916662653448</v>
      </c>
      <c r="Z67" s="411"/>
      <c r="AA67" s="411"/>
      <c r="AB67" s="411"/>
      <c r="AC67" s="411"/>
      <c r="AD67" s="411"/>
      <c r="AE67" s="411"/>
      <c r="AF67" s="411"/>
      <c r="AG67" s="411"/>
      <c r="AH67" s="411"/>
      <c r="AI67" s="411"/>
      <c r="AJ67" s="411"/>
      <c r="AK67" s="411"/>
      <c r="AL67" s="411"/>
      <c r="AM67" s="411"/>
      <c r="AN67" s="411"/>
      <c r="AO67" s="411"/>
      <c r="AP67" s="411"/>
      <c r="AQ67" s="411"/>
      <c r="AR67" s="411"/>
      <c r="AS67" s="411"/>
      <c r="AT67" s="411"/>
      <c r="AU67" s="411"/>
      <c r="AV67" s="411"/>
      <c r="AW67" s="411"/>
      <c r="AX67" s="411"/>
      <c r="AY67" s="411"/>
      <c r="AZ67" s="187"/>
      <c r="BA67" s="558"/>
      <c r="BB67" s="557"/>
      <c r="BC67" s="415"/>
      <c r="BD67" s="408"/>
      <c r="BE67" s="408"/>
      <c r="BF67" s="408"/>
      <c r="BG67" s="419"/>
      <c r="BH67" s="415"/>
      <c r="BI67" s="408"/>
      <c r="BJ67" s="408"/>
      <c r="BK67" s="408"/>
      <c r="BL67" s="419"/>
      <c r="BM67" s="415"/>
      <c r="BN67" s="408"/>
      <c r="BO67" s="408"/>
      <c r="BP67" s="408"/>
      <c r="BQ67" s="419"/>
      <c r="BR67" s="415"/>
      <c r="BS67" s="408"/>
      <c r="BT67" s="408"/>
      <c r="BU67" s="408"/>
      <c r="BV67" s="408"/>
      <c r="BW67" s="408"/>
      <c r="BX67" s="408"/>
      <c r="BY67" s="409"/>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322" customFormat="true" ht="15" customHeight="true" x14ac:dyDescent="0.2">
      <c r="A68" s="999"/>
      <c r="B68" s="373" t="s">
        <v>331</v>
      </c>
      <c r="C68" s="126">
        <v>1.2734138205362582</v>
      </c>
      <c r="D68" s="125">
        <v>1.3874845183427071</v>
      </c>
      <c r="E68" s="125">
        <v>1.7415808036984737</v>
      </c>
      <c r="F68" s="125">
        <v>0.84668876260281001</v>
      </c>
      <c r="G68" s="124">
        <v>0.14713225058174167</v>
      </c>
      <c r="H68" s="123">
        <v>1.4026654298282659</v>
      </c>
      <c r="I68" s="125">
        <v>0.29214762639943476</v>
      </c>
      <c r="J68" s="125">
        <v>0.45322427474711091</v>
      </c>
      <c r="K68" s="125">
        <v>0</v>
      </c>
      <c r="L68" s="122">
        <v>0</v>
      </c>
      <c r="M68" s="126">
        <v>0.89839567835277268</v>
      </c>
      <c r="N68" s="125">
        <v>1.1277164797932842</v>
      </c>
      <c r="O68" s="125">
        <v>1.4592743059616149</v>
      </c>
      <c r="P68" s="125">
        <v>2.271997539289234</v>
      </c>
      <c r="Q68" s="124">
        <v>1.9650314467752572</v>
      </c>
      <c r="R68" s="123">
        <v>7.4854373706094796E-2</v>
      </c>
      <c r="S68" s="125">
        <v>0</v>
      </c>
      <c r="T68" s="125">
        <v>3.1103255233193421</v>
      </c>
      <c r="U68" s="125">
        <v>1.2302614941315086</v>
      </c>
      <c r="V68" s="125">
        <v>1.4303131798702857</v>
      </c>
      <c r="W68" s="73" t="s">
        <v>35</v>
      </c>
      <c r="X68" s="73" t="s">
        <v>35</v>
      </c>
      <c r="Y68" s="122">
        <v>0.11708091355081628</v>
      </c>
      <c r="Z68" s="411"/>
      <c r="AA68" s="411"/>
      <c r="AB68" s="411"/>
      <c r="AC68" s="411"/>
      <c r="AD68" s="411"/>
      <c r="AE68" s="411"/>
      <c r="AF68" s="411"/>
      <c r="AG68" s="411"/>
      <c r="AH68" s="411"/>
      <c r="AI68" s="411"/>
      <c r="AJ68" s="411"/>
      <c r="AK68" s="411"/>
      <c r="AL68" s="411"/>
      <c r="AM68" s="411"/>
      <c r="AN68" s="411"/>
      <c r="AO68" s="411"/>
      <c r="AP68" s="411"/>
      <c r="AQ68" s="411"/>
      <c r="AR68" s="411"/>
      <c r="AS68" s="411"/>
      <c r="AT68" s="411"/>
      <c r="AU68" s="411"/>
      <c r="AV68" s="411"/>
      <c r="AW68" s="411"/>
      <c r="AX68" s="411"/>
      <c r="AY68" s="411"/>
      <c r="AZ68" s="187"/>
      <c r="BA68" s="558"/>
      <c r="BB68" s="557"/>
      <c r="BC68" s="415"/>
      <c r="BD68" s="408"/>
      <c r="BE68" s="408"/>
      <c r="BF68" s="408"/>
      <c r="BG68" s="419"/>
      <c r="BH68" s="415"/>
      <c r="BI68" s="408"/>
      <c r="BJ68" s="408"/>
      <c r="BK68" s="408"/>
      <c r="BL68" s="419"/>
      <c r="BM68" s="415"/>
      <c r="BN68" s="408"/>
      <c r="BO68" s="408"/>
      <c r="BP68" s="408"/>
      <c r="BQ68" s="419"/>
      <c r="BR68" s="415"/>
      <c r="BS68" s="408"/>
      <c r="BT68" s="408"/>
      <c r="BU68" s="408"/>
      <c r="BV68" s="408"/>
      <c r="BW68" s="408"/>
      <c r="BX68" s="408"/>
      <c r="BY68" s="409"/>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322" customFormat="true" ht="15" customHeight="true" x14ac:dyDescent="0.2">
      <c r="A69" s="999"/>
      <c r="B69" s="373" t="s">
        <v>332</v>
      </c>
      <c r="C69" s="126">
        <v>0</v>
      </c>
      <c r="D69" s="125">
        <v>0</v>
      </c>
      <c r="E69" s="125">
        <v>1.0905465698569088E-2</v>
      </c>
      <c r="F69" s="125">
        <v>4.4828430974254069E-2</v>
      </c>
      <c r="G69" s="124">
        <v>0.37116716821609075</v>
      </c>
      <c r="H69" s="123">
        <v>2.0328698571180151E-2</v>
      </c>
      <c r="I69" s="125">
        <v>6.4392591645452038E-2</v>
      </c>
      <c r="J69" s="125">
        <v>0.10818902422321888</v>
      </c>
      <c r="K69" s="125">
        <v>7.9961559947585858E-2</v>
      </c>
      <c r="L69" s="122">
        <v>0.70634825188788453</v>
      </c>
      <c r="M69" s="126">
        <v>0</v>
      </c>
      <c r="N69" s="125">
        <v>0</v>
      </c>
      <c r="O69" s="125">
        <v>0</v>
      </c>
      <c r="P69" s="125">
        <v>0</v>
      </c>
      <c r="Q69" s="124">
        <v>3.1540033344910567E-2</v>
      </c>
      <c r="R69" s="123">
        <v>1.2261476952467803E-2</v>
      </c>
      <c r="S69" s="125">
        <v>3.4372791506772665E-2</v>
      </c>
      <c r="T69" s="125">
        <v>0</v>
      </c>
      <c r="U69" s="125">
        <v>6.7225492673151629E-2</v>
      </c>
      <c r="V69" s="125">
        <v>0.70297105286049821</v>
      </c>
      <c r="W69" s="73" t="s">
        <v>35</v>
      </c>
      <c r="X69" s="73" t="s">
        <v>35</v>
      </c>
      <c r="Y69" s="122">
        <v>0.34539675579796353</v>
      </c>
      <c r="Z69" s="411"/>
      <c r="AA69" s="411"/>
      <c r="AB69" s="411"/>
      <c r="AC69" s="411"/>
      <c r="AD69" s="411"/>
      <c r="AE69" s="411"/>
      <c r="AF69" s="411"/>
      <c r="AG69" s="411"/>
      <c r="AH69" s="411"/>
      <c r="AI69" s="411"/>
      <c r="AJ69" s="411"/>
      <c r="AK69" s="411"/>
      <c r="AL69" s="411"/>
      <c r="AM69" s="411"/>
      <c r="AN69" s="411"/>
      <c r="AO69" s="411"/>
      <c r="AP69" s="411"/>
      <c r="AQ69" s="411"/>
      <c r="AR69" s="411"/>
      <c r="AS69" s="411"/>
      <c r="AT69" s="411"/>
      <c r="AU69" s="411"/>
      <c r="AV69" s="411"/>
      <c r="AW69" s="411"/>
      <c r="AX69" s="411"/>
      <c r="AY69" s="411"/>
      <c r="AZ69" s="187"/>
      <c r="BA69" s="558"/>
      <c r="BB69" s="557"/>
      <c r="BC69" s="415"/>
      <c r="BD69" s="408"/>
      <c r="BE69" s="408"/>
      <c r="BF69" s="408"/>
      <c r="BG69" s="419"/>
      <c r="BH69" s="415"/>
      <c r="BI69" s="408"/>
      <c r="BJ69" s="408"/>
      <c r="BK69" s="408"/>
      <c r="BL69" s="419"/>
      <c r="BM69" s="415"/>
      <c r="BN69" s="408"/>
      <c r="BO69" s="408"/>
      <c r="BP69" s="408"/>
      <c r="BQ69" s="419"/>
      <c r="BR69" s="415"/>
      <c r="BS69" s="408"/>
      <c r="BT69" s="408"/>
      <c r="BU69" s="408"/>
      <c r="BV69" s="408"/>
      <c r="BW69" s="408"/>
      <c r="BX69" s="408"/>
      <c r="BY69" s="409"/>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322" customFormat="true" ht="15" customHeight="true" x14ac:dyDescent="0.2">
      <c r="A70" s="999"/>
      <c r="B70" s="373" t="s">
        <v>263</v>
      </c>
      <c r="C70" s="126">
        <v>6.0310158015186424E-2</v>
      </c>
      <c r="D70" s="125">
        <v>1.5294002006433343E-2</v>
      </c>
      <c r="E70" s="125">
        <v>0</v>
      </c>
      <c r="F70" s="125">
        <v>0</v>
      </c>
      <c r="G70" s="124">
        <v>3.5699631169175766E-2</v>
      </c>
      <c r="H70" s="123">
        <v>0</v>
      </c>
      <c r="I70" s="125">
        <v>0</v>
      </c>
      <c r="J70" s="125">
        <v>0</v>
      </c>
      <c r="K70" s="125">
        <v>0</v>
      </c>
      <c r="L70" s="122">
        <v>5.8774532064310298E-2</v>
      </c>
      <c r="M70" s="126">
        <v>6.788724374740028E-2</v>
      </c>
      <c r="N70" s="125">
        <v>3.5627837861460586E-2</v>
      </c>
      <c r="O70" s="125">
        <v>2.6251996118056686E-2</v>
      </c>
      <c r="P70" s="125">
        <v>0</v>
      </c>
      <c r="Q70" s="124">
        <v>1.9185453477727422E-2</v>
      </c>
      <c r="R70" s="123">
        <v>1.0200417372810048E-2</v>
      </c>
      <c r="S70" s="125">
        <v>4.5830388675696887E-2</v>
      </c>
      <c r="T70" s="125">
        <v>4.800841715466788E-2</v>
      </c>
      <c r="U70" s="125">
        <v>0</v>
      </c>
      <c r="V70" s="125">
        <v>8.2284694953510429E-2</v>
      </c>
      <c r="W70" s="73" t="s">
        <v>35</v>
      </c>
      <c r="X70" s="73" t="s">
        <v>35</v>
      </c>
      <c r="Y70" s="122">
        <v>0</v>
      </c>
      <c r="Z70" s="411"/>
      <c r="AA70" s="411"/>
      <c r="AB70" s="411"/>
      <c r="AC70" s="411"/>
      <c r="AD70" s="411"/>
      <c r="AE70" s="411"/>
      <c r="AF70" s="411"/>
      <c r="AG70" s="411"/>
      <c r="AH70" s="411"/>
      <c r="AI70" s="411"/>
      <c r="AJ70" s="411"/>
      <c r="AK70" s="411"/>
      <c r="AL70" s="411"/>
      <c r="AM70" s="411"/>
      <c r="AN70" s="411"/>
      <c r="AO70" s="411"/>
      <c r="AP70" s="411"/>
      <c r="AQ70" s="411"/>
      <c r="AR70" s="411"/>
      <c r="AS70" s="411"/>
      <c r="AT70" s="411"/>
      <c r="AU70" s="411"/>
      <c r="AV70" s="411"/>
      <c r="AW70" s="411"/>
      <c r="AX70" s="411"/>
      <c r="AY70" s="411"/>
      <c r="AZ70" s="187"/>
      <c r="BA70" s="558"/>
      <c r="BB70" s="557"/>
      <c r="BC70" s="415"/>
      <c r="BD70" s="408"/>
      <c r="BE70" s="408"/>
      <c r="BF70" s="408"/>
      <c r="BG70" s="419"/>
      <c r="BH70" s="415"/>
      <c r="BI70" s="408"/>
      <c r="BJ70" s="408"/>
      <c r="BK70" s="408"/>
      <c r="BL70" s="419"/>
      <c r="BM70" s="415"/>
      <c r="BN70" s="408"/>
      <c r="BO70" s="408"/>
      <c r="BP70" s="408"/>
      <c r="BQ70" s="419"/>
      <c r="BR70" s="415"/>
      <c r="BS70" s="408"/>
      <c r="BT70" s="408"/>
      <c r="BU70" s="408"/>
      <c r="BV70" s="408"/>
      <c r="BW70" s="408"/>
      <c r="BX70" s="408"/>
      <c r="BY70" s="409"/>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322" customFormat="true" ht="15" customHeight="true" x14ac:dyDescent="0.2">
      <c r="A71" s="147"/>
      <c r="B71" s="141"/>
      <c r="C71" s="126"/>
      <c r="D71" s="125"/>
      <c r="E71" s="125"/>
      <c r="F71" s="125"/>
      <c r="G71" s="124"/>
      <c r="H71" s="123"/>
      <c r="I71" s="125"/>
      <c r="J71" s="125"/>
      <c r="K71" s="125"/>
      <c r="L71" s="122"/>
      <c r="M71" s="126"/>
      <c r="N71" s="125"/>
      <c r="O71" s="125"/>
      <c r="P71" s="125"/>
      <c r="Q71" s="124"/>
      <c r="R71" s="123"/>
      <c r="S71" s="125"/>
      <c r="T71" s="125"/>
      <c r="U71" s="125"/>
      <c r="V71" s="125"/>
      <c r="W71" s="125"/>
      <c r="X71" s="125"/>
      <c r="Y71" s="122"/>
      <c r="Z71" s="411"/>
      <c r="AA71" s="411"/>
      <c r="AB71" s="411"/>
      <c r="AC71" s="411"/>
      <c r="AD71" s="411"/>
      <c r="AE71" s="411"/>
      <c r="AF71" s="411"/>
      <c r="AG71" s="411"/>
      <c r="AH71" s="411"/>
      <c r="AI71" s="411"/>
      <c r="AJ71" s="411"/>
      <c r="AK71" s="411"/>
      <c r="AL71" s="411"/>
      <c r="AM71" s="411"/>
      <c r="AN71" s="411"/>
      <c r="AO71" s="411"/>
      <c r="AP71" s="411"/>
      <c r="AQ71" s="411"/>
      <c r="AR71" s="411"/>
      <c r="AS71" s="411"/>
      <c r="AT71" s="411"/>
      <c r="AU71" s="411"/>
      <c r="AV71" s="411"/>
      <c r="AW71" s="411"/>
      <c r="AX71" s="411"/>
      <c r="AY71" s="411"/>
      <c r="AZ71" s="187"/>
      <c r="BA71" s="558"/>
      <c r="BB71" s="557"/>
      <c r="BC71" s="415"/>
      <c r="BD71" s="408"/>
      <c r="BE71" s="408"/>
      <c r="BF71" s="408"/>
      <c r="BG71" s="419"/>
      <c r="BH71" s="415"/>
      <c r="BI71" s="408"/>
      <c r="BJ71" s="408"/>
      <c r="BK71" s="408"/>
      <c r="BL71" s="419"/>
      <c r="BM71" s="415"/>
      <c r="BN71" s="408"/>
      <c r="BO71" s="408"/>
      <c r="BP71" s="408"/>
      <c r="BQ71" s="419"/>
      <c r="BR71" s="415"/>
      <c r="BS71" s="408"/>
      <c r="BT71" s="408"/>
      <c r="BU71" s="408"/>
      <c r="BV71" s="408"/>
      <c r="BW71" s="408"/>
      <c r="BX71" s="408"/>
      <c r="BY71" s="409"/>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322" customFormat="true" ht="15" customHeight="true" x14ac:dyDescent="0.2">
      <c r="A72" s="147"/>
      <c r="B72" s="141"/>
      <c r="C72" s="126"/>
      <c r="D72" s="125"/>
      <c r="E72" s="125"/>
      <c r="F72" s="125"/>
      <c r="G72" s="124"/>
      <c r="H72" s="123"/>
      <c r="I72" s="125"/>
      <c r="J72" s="125"/>
      <c r="K72" s="125"/>
      <c r="L72" s="122"/>
      <c r="M72" s="126"/>
      <c r="N72" s="125"/>
      <c r="O72" s="125"/>
      <c r="P72" s="125"/>
      <c r="Q72" s="124"/>
      <c r="R72" s="123"/>
      <c r="S72" s="125"/>
      <c r="T72" s="125"/>
      <c r="U72" s="125"/>
      <c r="V72" s="125"/>
      <c r="W72" s="125"/>
      <c r="X72" s="125"/>
      <c r="Y72" s="122"/>
      <c r="Z72" s="411"/>
      <c r="AA72" s="411"/>
      <c r="AB72" s="411"/>
      <c r="AC72" s="411"/>
      <c r="AD72" s="411"/>
      <c r="AE72" s="411"/>
      <c r="AF72" s="411"/>
      <c r="AG72" s="411"/>
      <c r="AH72" s="411"/>
      <c r="AI72" s="411"/>
      <c r="AJ72" s="411"/>
      <c r="AK72" s="411"/>
      <c r="AL72" s="411"/>
      <c r="AM72" s="411"/>
      <c r="AN72" s="411"/>
      <c r="AO72" s="411"/>
      <c r="AP72" s="411"/>
      <c r="AQ72" s="411"/>
      <c r="AR72" s="411"/>
      <c r="AS72" s="411"/>
      <c r="AT72" s="411"/>
      <c r="AU72" s="411"/>
      <c r="AV72" s="411"/>
      <c r="AW72" s="411"/>
      <c r="AX72" s="411"/>
      <c r="AY72" s="411"/>
      <c r="AZ72" s="187"/>
      <c r="BA72" s="558"/>
      <c r="BB72" s="557"/>
      <c r="BC72" s="415"/>
      <c r="BD72" s="408"/>
      <c r="BE72" s="408"/>
      <c r="BF72" s="408"/>
      <c r="BG72" s="419"/>
      <c r="BH72" s="415"/>
      <c r="BI72" s="408"/>
      <c r="BJ72" s="408"/>
      <c r="BK72" s="408"/>
      <c r="BL72" s="419"/>
      <c r="BM72" s="415"/>
      <c r="BN72" s="408"/>
      <c r="BO72" s="408"/>
      <c r="BP72" s="408"/>
      <c r="BQ72" s="419"/>
      <c r="BR72" s="415"/>
      <c r="BS72" s="408"/>
      <c r="BT72" s="408"/>
      <c r="BU72" s="408"/>
      <c r="BV72" s="408"/>
      <c r="BW72" s="408"/>
      <c r="BX72" s="408"/>
      <c r="BY72" s="409"/>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322" customFormat="true" ht="15" customHeight="true" x14ac:dyDescent="0.2">
      <c r="A73" s="147"/>
      <c r="B73" s="141"/>
      <c r="C73" s="126"/>
      <c r="D73" s="125"/>
      <c r="E73" s="125"/>
      <c r="F73" s="125"/>
      <c r="G73" s="124"/>
      <c r="H73" s="123"/>
      <c r="I73" s="125"/>
      <c r="J73" s="125"/>
      <c r="K73" s="125"/>
      <c r="L73" s="122"/>
      <c r="M73" s="126"/>
      <c r="N73" s="125"/>
      <c r="O73" s="125"/>
      <c r="P73" s="125"/>
      <c r="Q73" s="124"/>
      <c r="R73" s="123"/>
      <c r="S73" s="125"/>
      <c r="T73" s="125"/>
      <c r="U73" s="125"/>
      <c r="V73" s="125"/>
      <c r="W73" s="125"/>
      <c r="X73" s="125"/>
      <c r="Y73" s="122"/>
      <c r="Z73" s="411"/>
      <c r="AA73" s="411"/>
      <c r="AB73" s="411"/>
      <c r="AC73" s="411"/>
      <c r="AD73" s="411"/>
      <c r="AE73" s="411"/>
      <c r="AF73" s="411"/>
      <c r="AG73" s="411"/>
      <c r="AH73" s="411"/>
      <c r="AI73" s="411"/>
      <c r="AJ73" s="411"/>
      <c r="AK73" s="411"/>
      <c r="AL73" s="411"/>
      <c r="AM73" s="411"/>
      <c r="AN73" s="411"/>
      <c r="AO73" s="411"/>
      <c r="AP73" s="411"/>
      <c r="AQ73" s="411"/>
      <c r="AR73" s="411"/>
      <c r="AS73" s="411"/>
      <c r="AT73" s="411"/>
      <c r="AU73" s="411"/>
      <c r="AV73" s="411"/>
      <c r="AW73" s="411"/>
      <c r="AX73" s="411"/>
      <c r="AY73" s="411"/>
      <c r="AZ73" s="187"/>
      <c r="BA73" s="558"/>
      <c r="BB73" s="557"/>
      <c r="BC73" s="415"/>
      <c r="BD73" s="408"/>
      <c r="BE73" s="408"/>
      <c r="BF73" s="408"/>
      <c r="BG73" s="419"/>
      <c r="BH73" s="415"/>
      <c r="BI73" s="408"/>
      <c r="BJ73" s="408"/>
      <c r="BK73" s="408"/>
      <c r="BL73" s="419"/>
      <c r="BM73" s="415"/>
      <c r="BN73" s="408"/>
      <c r="BO73" s="408"/>
      <c r="BP73" s="408"/>
      <c r="BQ73" s="419"/>
      <c r="BR73" s="415"/>
      <c r="BS73" s="408"/>
      <c r="BT73" s="408"/>
      <c r="BU73" s="408"/>
      <c r="BV73" s="408"/>
      <c r="BW73" s="408"/>
      <c r="BX73" s="408"/>
      <c r="BY73" s="409"/>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322" customFormat="true" ht="15" customHeight="true" x14ac:dyDescent="0.2">
      <c r="A74" s="147"/>
      <c r="B74" s="141"/>
      <c r="C74" s="126"/>
      <c r="D74" s="125"/>
      <c r="E74" s="125"/>
      <c r="F74" s="125"/>
      <c r="G74" s="124"/>
      <c r="H74" s="123"/>
      <c r="I74" s="125"/>
      <c r="J74" s="125"/>
      <c r="K74" s="125"/>
      <c r="L74" s="122"/>
      <c r="M74" s="126"/>
      <c r="N74" s="125"/>
      <c r="O74" s="125"/>
      <c r="P74" s="125"/>
      <c r="Q74" s="124"/>
      <c r="R74" s="123"/>
      <c r="S74" s="125"/>
      <c r="T74" s="125"/>
      <c r="U74" s="125"/>
      <c r="V74" s="125"/>
      <c r="W74" s="125"/>
      <c r="X74" s="125"/>
      <c r="Y74" s="122"/>
      <c r="Z74" s="411"/>
      <c r="AA74" s="411"/>
      <c r="AB74" s="411"/>
      <c r="AC74" s="411"/>
      <c r="AD74" s="411"/>
      <c r="AE74" s="411"/>
      <c r="AF74" s="411"/>
      <c r="AG74" s="411"/>
      <c r="AH74" s="411"/>
      <c r="AI74" s="411"/>
      <c r="AJ74" s="411"/>
      <c r="AK74" s="411"/>
      <c r="AL74" s="411"/>
      <c r="AM74" s="411"/>
      <c r="AN74" s="411"/>
      <c r="AO74" s="411"/>
      <c r="AP74" s="411"/>
      <c r="AQ74" s="411"/>
      <c r="AR74" s="411"/>
      <c r="AS74" s="411"/>
      <c r="AT74" s="411"/>
      <c r="AU74" s="411"/>
      <c r="AV74" s="411"/>
      <c r="AW74" s="411"/>
      <c r="AX74" s="411"/>
      <c r="AY74" s="411"/>
      <c r="AZ74" s="187"/>
      <c r="BA74" s="558"/>
      <c r="BB74" s="557"/>
      <c r="BC74" s="415"/>
      <c r="BD74" s="408"/>
      <c r="BE74" s="408"/>
      <c r="BF74" s="408"/>
      <c r="BG74" s="419"/>
      <c r="BH74" s="415"/>
      <c r="BI74" s="408"/>
      <c r="BJ74" s="408"/>
      <c r="BK74" s="408"/>
      <c r="BL74" s="419"/>
      <c r="BM74" s="415"/>
      <c r="BN74" s="408"/>
      <c r="BO74" s="408"/>
      <c r="BP74" s="408"/>
      <c r="BQ74" s="419"/>
      <c r="BR74" s="415"/>
      <c r="BS74" s="408"/>
      <c r="BT74" s="408"/>
      <c r="BU74" s="408"/>
      <c r="BV74" s="408"/>
      <c r="BW74" s="408"/>
      <c r="BX74" s="408"/>
      <c r="BY74" s="409"/>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322" customFormat="true" ht="15" customHeight="true" x14ac:dyDescent="0.2">
      <c r="A75" s="147"/>
      <c r="B75" s="141"/>
      <c r="C75" s="126"/>
      <c r="D75" s="125"/>
      <c r="E75" s="125"/>
      <c r="F75" s="125"/>
      <c r="G75" s="124"/>
      <c r="H75" s="123"/>
      <c r="I75" s="125"/>
      <c r="J75" s="125"/>
      <c r="K75" s="125"/>
      <c r="L75" s="122"/>
      <c r="M75" s="126"/>
      <c r="N75" s="125"/>
      <c r="O75" s="125"/>
      <c r="P75" s="125"/>
      <c r="Q75" s="124"/>
      <c r="R75" s="123"/>
      <c r="S75" s="125"/>
      <c r="T75" s="125"/>
      <c r="U75" s="125"/>
      <c r="V75" s="125"/>
      <c r="W75" s="125"/>
      <c r="X75" s="125"/>
      <c r="Y75" s="122"/>
      <c r="Z75" s="411"/>
      <c r="AA75" s="411"/>
      <c r="AB75" s="411"/>
      <c r="AC75" s="411"/>
      <c r="AD75" s="411"/>
      <c r="AE75" s="411"/>
      <c r="AF75" s="411"/>
      <c r="AG75" s="411"/>
      <c r="AH75" s="411"/>
      <c r="AI75" s="411"/>
      <c r="AJ75" s="411"/>
      <c r="AK75" s="411"/>
      <c r="AL75" s="411"/>
      <c r="AM75" s="411"/>
      <c r="AN75" s="411"/>
      <c r="AO75" s="411"/>
      <c r="AP75" s="411"/>
      <c r="AQ75" s="411"/>
      <c r="AR75" s="411"/>
      <c r="AS75" s="411"/>
      <c r="AT75" s="411"/>
      <c r="AU75" s="411"/>
      <c r="AV75" s="411"/>
      <c r="AW75" s="411"/>
      <c r="AX75" s="411"/>
      <c r="AY75" s="411"/>
      <c r="AZ75" s="187"/>
      <c r="BA75" s="558"/>
      <c r="BB75" s="557"/>
      <c r="BC75" s="415"/>
      <c r="BD75" s="408"/>
      <c r="BE75" s="408"/>
      <c r="BF75" s="408"/>
      <c r="BG75" s="419"/>
      <c r="BH75" s="415"/>
      <c r="BI75" s="408"/>
      <c r="BJ75" s="408"/>
      <c r="BK75" s="408"/>
      <c r="BL75" s="419"/>
      <c r="BM75" s="415"/>
      <c r="BN75" s="408"/>
      <c r="BO75" s="408"/>
      <c r="BP75" s="408"/>
      <c r="BQ75" s="419"/>
      <c r="BR75" s="415"/>
      <c r="BS75" s="408"/>
      <c r="BT75" s="408"/>
      <c r="BU75" s="408"/>
      <c r="BV75" s="408"/>
      <c r="BW75" s="408"/>
      <c r="BX75" s="408"/>
      <c r="BY75" s="409"/>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322" customFormat="true" ht="15" customHeight="true" x14ac:dyDescent="0.2">
      <c r="A76" s="147"/>
      <c r="B76" s="141"/>
      <c r="C76" s="126"/>
      <c r="D76" s="125"/>
      <c r="E76" s="125"/>
      <c r="F76" s="125"/>
      <c r="G76" s="124"/>
      <c r="H76" s="123"/>
      <c r="I76" s="125"/>
      <c r="J76" s="125"/>
      <c r="K76" s="125"/>
      <c r="L76" s="122"/>
      <c r="M76" s="126"/>
      <c r="N76" s="125"/>
      <c r="O76" s="125"/>
      <c r="P76" s="125"/>
      <c r="Q76" s="124"/>
      <c r="R76" s="123"/>
      <c r="S76" s="125"/>
      <c r="T76" s="125"/>
      <c r="U76" s="125"/>
      <c r="V76" s="125"/>
      <c r="W76" s="125"/>
      <c r="X76" s="125"/>
      <c r="Y76" s="122"/>
      <c r="Z76" s="411"/>
      <c r="AA76" s="411"/>
      <c r="AB76" s="411"/>
      <c r="AC76" s="411"/>
      <c r="AD76" s="411"/>
      <c r="AE76" s="411"/>
      <c r="AF76" s="411"/>
      <c r="AG76" s="411"/>
      <c r="AH76" s="411"/>
      <c r="AI76" s="411"/>
      <c r="AJ76" s="411"/>
      <c r="AK76" s="411"/>
      <c r="AL76" s="411"/>
      <c r="AM76" s="411"/>
      <c r="AN76" s="411"/>
      <c r="AO76" s="411"/>
      <c r="AP76" s="411"/>
      <c r="AQ76" s="411"/>
      <c r="AR76" s="411"/>
      <c r="AS76" s="411"/>
      <c r="AT76" s="411"/>
      <c r="AU76" s="411"/>
      <c r="AV76" s="411"/>
      <c r="AW76" s="411"/>
      <c r="AX76" s="411"/>
      <c r="AY76" s="411"/>
      <c r="AZ76" s="187"/>
      <c r="BA76" s="558"/>
      <c r="BB76" s="557"/>
      <c r="BC76" s="415"/>
      <c r="BD76" s="408"/>
      <c r="BE76" s="408"/>
      <c r="BF76" s="408"/>
      <c r="BG76" s="419"/>
      <c r="BH76" s="415"/>
      <c r="BI76" s="408"/>
      <c r="BJ76" s="408"/>
      <c r="BK76" s="408"/>
      <c r="BL76" s="419"/>
      <c r="BM76" s="415"/>
      <c r="BN76" s="408"/>
      <c r="BO76" s="408"/>
      <c r="BP76" s="408"/>
      <c r="BQ76" s="419"/>
      <c r="BR76" s="415"/>
      <c r="BS76" s="408"/>
      <c r="BT76" s="408"/>
      <c r="BU76" s="408"/>
      <c r="BV76" s="408"/>
      <c r="BW76" s="408"/>
      <c r="BX76" s="408"/>
      <c r="BY76" s="409"/>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322" customFormat="true" ht="15" customHeight="true" x14ac:dyDescent="0.2">
      <c r="A77" s="147"/>
      <c r="B77" s="141"/>
      <c r="C77" s="126"/>
      <c r="D77" s="125"/>
      <c r="E77" s="125"/>
      <c r="F77" s="125"/>
      <c r="G77" s="124"/>
      <c r="H77" s="123"/>
      <c r="I77" s="125"/>
      <c r="J77" s="125"/>
      <c r="K77" s="125"/>
      <c r="L77" s="122"/>
      <c r="M77" s="126"/>
      <c r="N77" s="125"/>
      <c r="O77" s="125"/>
      <c r="P77" s="125"/>
      <c r="Q77" s="124"/>
      <c r="R77" s="123"/>
      <c r="S77" s="125"/>
      <c r="T77" s="125"/>
      <c r="U77" s="125"/>
      <c r="V77" s="125"/>
      <c r="W77" s="125"/>
      <c r="X77" s="125"/>
      <c r="Y77" s="122"/>
      <c r="Z77" s="411"/>
      <c r="AA77" s="411"/>
      <c r="AB77" s="411"/>
      <c r="AC77" s="411"/>
      <c r="AD77" s="411"/>
      <c r="AE77" s="411"/>
      <c r="AF77" s="411"/>
      <c r="AG77" s="411"/>
      <c r="AH77" s="411"/>
      <c r="AI77" s="411"/>
      <c r="AJ77" s="411"/>
      <c r="AK77" s="411"/>
      <c r="AL77" s="411"/>
      <c r="AM77" s="411"/>
      <c r="AN77" s="411"/>
      <c r="AO77" s="411"/>
      <c r="AP77" s="411"/>
      <c r="AQ77" s="411"/>
      <c r="AR77" s="411"/>
      <c r="AS77" s="411"/>
      <c r="AT77" s="411"/>
      <c r="AU77" s="411"/>
      <c r="AV77" s="411"/>
      <c r="AW77" s="411"/>
      <c r="AX77" s="411"/>
      <c r="AY77" s="411"/>
      <c r="AZ77" s="187"/>
      <c r="BA77" s="558"/>
      <c r="BB77" s="557"/>
      <c r="BC77" s="415"/>
      <c r="BD77" s="408"/>
      <c r="BE77" s="408"/>
      <c r="BF77" s="408"/>
      <c r="BG77" s="419"/>
      <c r="BH77" s="415"/>
      <c r="BI77" s="408"/>
      <c r="BJ77" s="408"/>
      <c r="BK77" s="408"/>
      <c r="BL77" s="419"/>
      <c r="BM77" s="415"/>
      <c r="BN77" s="408"/>
      <c r="BO77" s="408"/>
      <c r="BP77" s="408"/>
      <c r="BQ77" s="419"/>
      <c r="BR77" s="415"/>
      <c r="BS77" s="408"/>
      <c r="BT77" s="408"/>
      <c r="BU77" s="408"/>
      <c r="BV77" s="408"/>
      <c r="BW77" s="408"/>
      <c r="BX77" s="408"/>
      <c r="BY77" s="409"/>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322" customFormat="true" ht="15" customHeight="true" x14ac:dyDescent="0.2">
      <c r="A78" s="147"/>
      <c r="B78" s="141"/>
      <c r="C78" s="126"/>
      <c r="D78" s="125"/>
      <c r="E78" s="125"/>
      <c r="F78" s="125"/>
      <c r="G78" s="124"/>
      <c r="H78" s="123"/>
      <c r="I78" s="125"/>
      <c r="J78" s="125"/>
      <c r="K78" s="125"/>
      <c r="L78" s="122"/>
      <c r="M78" s="126"/>
      <c r="N78" s="125"/>
      <c r="O78" s="125"/>
      <c r="P78" s="125"/>
      <c r="Q78" s="124"/>
      <c r="R78" s="123"/>
      <c r="S78" s="125"/>
      <c r="T78" s="125"/>
      <c r="U78" s="125"/>
      <c r="V78" s="125"/>
      <c r="W78" s="125"/>
      <c r="X78" s="125"/>
      <c r="Y78" s="122"/>
      <c r="Z78" s="411"/>
      <c r="AA78" s="411"/>
      <c r="AB78" s="411"/>
      <c r="AC78" s="411"/>
      <c r="AD78" s="411"/>
      <c r="AE78" s="411"/>
      <c r="AF78" s="411"/>
      <c r="AG78" s="411"/>
      <c r="AH78" s="411"/>
      <c r="AI78" s="411"/>
      <c r="AJ78" s="411"/>
      <c r="AK78" s="411"/>
      <c r="AL78" s="411"/>
      <c r="AM78" s="411"/>
      <c r="AN78" s="411"/>
      <c r="AO78" s="411"/>
      <c r="AP78" s="411"/>
      <c r="AQ78" s="411"/>
      <c r="AR78" s="411"/>
      <c r="AS78" s="411"/>
      <c r="AT78" s="411"/>
      <c r="AU78" s="411"/>
      <c r="AV78" s="411"/>
      <c r="AW78" s="411"/>
      <c r="AX78" s="411"/>
      <c r="AY78" s="411"/>
      <c r="AZ78" s="187"/>
      <c r="BA78" s="558"/>
      <c r="BB78" s="557"/>
      <c r="BC78" s="415"/>
      <c r="BD78" s="408"/>
      <c r="BE78" s="408"/>
      <c r="BF78" s="408"/>
      <c r="BG78" s="419"/>
      <c r="BH78" s="415"/>
      <c r="BI78" s="408"/>
      <c r="BJ78" s="408"/>
      <c r="BK78" s="408"/>
      <c r="BL78" s="419"/>
      <c r="BM78" s="415"/>
      <c r="BN78" s="408"/>
      <c r="BO78" s="408"/>
      <c r="BP78" s="408"/>
      <c r="BQ78" s="419"/>
      <c r="BR78" s="415"/>
      <c r="BS78" s="408"/>
      <c r="BT78" s="408"/>
      <c r="BU78" s="408"/>
      <c r="BV78" s="408"/>
      <c r="BW78" s="408"/>
      <c r="BX78" s="408"/>
      <c r="BY78" s="409"/>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322" customFormat="true" ht="15" customHeight="true" x14ac:dyDescent="0.2">
      <c r="A79" s="147"/>
      <c r="B79" s="141"/>
      <c r="C79" s="126"/>
      <c r="D79" s="125"/>
      <c r="E79" s="125"/>
      <c r="F79" s="125"/>
      <c r="G79" s="124"/>
      <c r="H79" s="123"/>
      <c r="I79" s="125"/>
      <c r="J79" s="125"/>
      <c r="K79" s="125"/>
      <c r="L79" s="122"/>
      <c r="M79" s="126"/>
      <c r="N79" s="125"/>
      <c r="O79" s="125"/>
      <c r="P79" s="125"/>
      <c r="Q79" s="124"/>
      <c r="R79" s="123"/>
      <c r="S79" s="125"/>
      <c r="T79" s="125"/>
      <c r="U79" s="125"/>
      <c r="V79" s="125"/>
      <c r="W79" s="125"/>
      <c r="X79" s="125"/>
      <c r="Y79" s="122"/>
      <c r="Z79" s="411"/>
      <c r="AA79" s="411"/>
      <c r="AB79" s="411"/>
      <c r="AC79" s="411"/>
      <c r="AD79" s="411"/>
      <c r="AE79" s="411"/>
      <c r="AF79" s="411"/>
      <c r="AG79" s="411"/>
      <c r="AH79" s="411"/>
      <c r="AI79" s="411"/>
      <c r="AJ79" s="411"/>
      <c r="AK79" s="411"/>
      <c r="AL79" s="411"/>
      <c r="AM79" s="411"/>
      <c r="AN79" s="411"/>
      <c r="AO79" s="411"/>
      <c r="AP79" s="411"/>
      <c r="AQ79" s="411"/>
      <c r="AR79" s="411"/>
      <c r="AS79" s="411"/>
      <c r="AT79" s="411"/>
      <c r="AU79" s="411"/>
      <c r="AV79" s="411"/>
      <c r="AW79" s="411"/>
      <c r="AX79" s="411"/>
      <c r="AY79" s="411"/>
      <c r="AZ79" s="187"/>
      <c r="BA79" s="558"/>
      <c r="BB79" s="557"/>
      <c r="BC79" s="415"/>
      <c r="BD79" s="408"/>
      <c r="BE79" s="408"/>
      <c r="BF79" s="408"/>
      <c r="BG79" s="419"/>
      <c r="BH79" s="415"/>
      <c r="BI79" s="408"/>
      <c r="BJ79" s="408"/>
      <c r="BK79" s="408"/>
      <c r="BL79" s="419"/>
      <c r="BM79" s="415"/>
      <c r="BN79" s="408"/>
      <c r="BO79" s="408"/>
      <c r="BP79" s="408"/>
      <c r="BQ79" s="419"/>
      <c r="BR79" s="415"/>
      <c r="BS79" s="408"/>
      <c r="BT79" s="408"/>
      <c r="BU79" s="408"/>
      <c r="BV79" s="408"/>
      <c r="BW79" s="408"/>
      <c r="BX79" s="408"/>
      <c r="BY79" s="409"/>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322" customFormat="true" ht="15" customHeight="true" x14ac:dyDescent="0.2">
      <c r="A80" s="147"/>
      <c r="B80" s="141"/>
      <c r="C80" s="126"/>
      <c r="D80" s="125"/>
      <c r="E80" s="125"/>
      <c r="F80" s="125"/>
      <c r="G80" s="124"/>
      <c r="H80" s="123"/>
      <c r="I80" s="125"/>
      <c r="J80" s="125"/>
      <c r="K80" s="125"/>
      <c r="L80" s="122"/>
      <c r="M80" s="126"/>
      <c r="N80" s="125"/>
      <c r="O80" s="125"/>
      <c r="P80" s="125"/>
      <c r="Q80" s="124"/>
      <c r="R80" s="123"/>
      <c r="S80" s="125"/>
      <c r="T80" s="125"/>
      <c r="U80" s="125"/>
      <c r="V80" s="125"/>
      <c r="W80" s="125"/>
      <c r="X80" s="125"/>
      <c r="Y80" s="122"/>
      <c r="Z80" s="411"/>
      <c r="AA80" s="411"/>
      <c r="AB80" s="411"/>
      <c r="AC80" s="411"/>
      <c r="AD80" s="411"/>
      <c r="AE80" s="411"/>
      <c r="AF80" s="411"/>
      <c r="AG80" s="411"/>
      <c r="AH80" s="411"/>
      <c r="AI80" s="411"/>
      <c r="AJ80" s="411"/>
      <c r="AK80" s="411"/>
      <c r="AL80" s="411"/>
      <c r="AM80" s="411"/>
      <c r="AN80" s="411"/>
      <c r="AO80" s="411"/>
      <c r="AP80" s="411"/>
      <c r="AQ80" s="411"/>
      <c r="AR80" s="411"/>
      <c r="AS80" s="411"/>
      <c r="AT80" s="411"/>
      <c r="AU80" s="411"/>
      <c r="AV80" s="411"/>
      <c r="AW80" s="411"/>
      <c r="AX80" s="411"/>
      <c r="AY80" s="411"/>
      <c r="AZ80" s="187"/>
      <c r="BA80" s="558"/>
      <c r="BB80" s="557"/>
      <c r="BC80" s="415"/>
      <c r="BD80" s="408"/>
      <c r="BE80" s="408"/>
      <c r="BF80" s="408"/>
      <c r="BG80" s="419"/>
      <c r="BH80" s="415"/>
      <c r="BI80" s="408"/>
      <c r="BJ80" s="408"/>
      <c r="BK80" s="408"/>
      <c r="BL80" s="419"/>
      <c r="BM80" s="415"/>
      <c r="BN80" s="408"/>
      <c r="BO80" s="408"/>
      <c r="BP80" s="408"/>
      <c r="BQ80" s="419"/>
      <c r="BR80" s="415"/>
      <c r="BS80" s="408"/>
      <c r="BT80" s="408"/>
      <c r="BU80" s="408"/>
      <c r="BV80" s="408"/>
      <c r="BW80" s="408"/>
      <c r="BX80" s="408"/>
      <c r="BY80" s="409"/>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322" customFormat="true" ht="15" customHeight="true" x14ac:dyDescent="0.2">
      <c r="A81" s="147"/>
      <c r="B81" s="141"/>
      <c r="C81" s="126"/>
      <c r="D81" s="125"/>
      <c r="E81" s="125"/>
      <c r="F81" s="125"/>
      <c r="G81" s="124"/>
      <c r="H81" s="123"/>
      <c r="I81" s="125"/>
      <c r="J81" s="125"/>
      <c r="K81" s="125"/>
      <c r="L81" s="122"/>
      <c r="M81" s="126"/>
      <c r="N81" s="125"/>
      <c r="O81" s="125"/>
      <c r="P81" s="125"/>
      <c r="Q81" s="124"/>
      <c r="R81" s="123"/>
      <c r="S81" s="125"/>
      <c r="T81" s="125"/>
      <c r="U81" s="125"/>
      <c r="V81" s="125"/>
      <c r="W81" s="125"/>
      <c r="X81" s="125"/>
      <c r="Y81" s="122"/>
      <c r="Z81" s="411"/>
      <c r="AA81" s="411"/>
      <c r="AB81" s="411"/>
      <c r="AC81" s="411"/>
      <c r="AD81" s="411"/>
      <c r="AE81" s="411"/>
      <c r="AF81" s="411"/>
      <c r="AG81" s="411"/>
      <c r="AH81" s="411"/>
      <c r="AI81" s="411"/>
      <c r="AJ81" s="411"/>
      <c r="AK81" s="411"/>
      <c r="AL81" s="411"/>
      <c r="AM81" s="411"/>
      <c r="AN81" s="411"/>
      <c r="AO81" s="411"/>
      <c r="AP81" s="411"/>
      <c r="AQ81" s="411"/>
      <c r="AR81" s="411"/>
      <c r="AS81" s="411"/>
      <c r="AT81" s="411"/>
      <c r="AU81" s="411"/>
      <c r="AV81" s="411"/>
      <c r="AW81" s="411"/>
      <c r="AX81" s="411"/>
      <c r="AY81" s="411"/>
      <c r="AZ81" s="187"/>
      <c r="BA81" s="558"/>
      <c r="BB81" s="557"/>
      <c r="BC81" s="415"/>
      <c r="BD81" s="408"/>
      <c r="BE81" s="408"/>
      <c r="BF81" s="408"/>
      <c r="BG81" s="419"/>
      <c r="BH81" s="415"/>
      <c r="BI81" s="408"/>
      <c r="BJ81" s="408"/>
      <c r="BK81" s="408"/>
      <c r="BL81" s="419"/>
      <c r="BM81" s="415"/>
      <c r="BN81" s="408"/>
      <c r="BO81" s="408"/>
      <c r="BP81" s="408"/>
      <c r="BQ81" s="419"/>
      <c r="BR81" s="415"/>
      <c r="BS81" s="408"/>
      <c r="BT81" s="408"/>
      <c r="BU81" s="408"/>
      <c r="BV81" s="408"/>
      <c r="BW81" s="408"/>
      <c r="BX81" s="408"/>
      <c r="BY81" s="409"/>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322" customFormat="true" ht="15" customHeight="true" x14ac:dyDescent="0.2">
      <c r="A82" s="147"/>
      <c r="B82" s="141"/>
      <c r="C82" s="126"/>
      <c r="D82" s="125"/>
      <c r="E82" s="125"/>
      <c r="F82" s="125"/>
      <c r="G82" s="124"/>
      <c r="H82" s="123"/>
      <c r="I82" s="125"/>
      <c r="J82" s="125"/>
      <c r="K82" s="125"/>
      <c r="L82" s="122"/>
      <c r="M82" s="126"/>
      <c r="N82" s="125"/>
      <c r="O82" s="125"/>
      <c r="P82" s="125"/>
      <c r="Q82" s="124"/>
      <c r="R82" s="123"/>
      <c r="S82" s="125"/>
      <c r="T82" s="125"/>
      <c r="U82" s="125"/>
      <c r="V82" s="125"/>
      <c r="W82" s="125"/>
      <c r="X82" s="125"/>
      <c r="Y82" s="122"/>
      <c r="Z82" s="411"/>
      <c r="AA82" s="411"/>
      <c r="AB82" s="411"/>
      <c r="AC82" s="411"/>
      <c r="AD82" s="411"/>
      <c r="AE82" s="411"/>
      <c r="AF82" s="411"/>
      <c r="AG82" s="411"/>
      <c r="AH82" s="411"/>
      <c r="AI82" s="411"/>
      <c r="AJ82" s="411"/>
      <c r="AK82" s="411"/>
      <c r="AL82" s="411"/>
      <c r="AM82" s="411"/>
      <c r="AN82" s="411"/>
      <c r="AO82" s="411"/>
      <c r="AP82" s="411"/>
      <c r="AQ82" s="411"/>
      <c r="AR82" s="411"/>
      <c r="AS82" s="411"/>
      <c r="AT82" s="411"/>
      <c r="AU82" s="411"/>
      <c r="AV82" s="411"/>
      <c r="AW82" s="411"/>
      <c r="AX82" s="411"/>
      <c r="AY82" s="411"/>
      <c r="AZ82" s="187"/>
      <c r="BA82" s="558"/>
      <c r="BB82" s="557"/>
      <c r="BC82" s="415"/>
      <c r="BD82" s="408"/>
      <c r="BE82" s="408"/>
      <c r="BF82" s="408"/>
      <c r="BG82" s="419"/>
      <c r="BH82" s="415"/>
      <c r="BI82" s="408"/>
      <c r="BJ82" s="408"/>
      <c r="BK82" s="408"/>
      <c r="BL82" s="419"/>
      <c r="BM82" s="415"/>
      <c r="BN82" s="408"/>
      <c r="BO82" s="408"/>
      <c r="BP82" s="408"/>
      <c r="BQ82" s="419"/>
      <c r="BR82" s="415"/>
      <c r="BS82" s="408"/>
      <c r="BT82" s="408"/>
      <c r="BU82" s="408"/>
      <c r="BV82" s="408"/>
      <c r="BW82" s="408"/>
      <c r="BX82" s="408"/>
      <c r="BY82" s="409"/>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322" customFormat="true" ht="15" customHeight="true" x14ac:dyDescent="0.2">
      <c r="A83" s="147"/>
      <c r="B83" s="141"/>
      <c r="C83" s="126"/>
      <c r="D83" s="125"/>
      <c r="E83" s="125"/>
      <c r="F83" s="125"/>
      <c r="G83" s="124"/>
      <c r="H83" s="123"/>
      <c r="I83" s="125"/>
      <c r="J83" s="125"/>
      <c r="K83" s="125"/>
      <c r="L83" s="122"/>
      <c r="M83" s="126"/>
      <c r="N83" s="125"/>
      <c r="O83" s="125"/>
      <c r="P83" s="125"/>
      <c r="Q83" s="124"/>
      <c r="R83" s="123"/>
      <c r="S83" s="125"/>
      <c r="T83" s="125"/>
      <c r="U83" s="125"/>
      <c r="V83" s="125"/>
      <c r="W83" s="125"/>
      <c r="X83" s="125"/>
      <c r="Y83" s="122"/>
      <c r="Z83" s="411"/>
      <c r="AA83" s="411"/>
      <c r="AB83" s="411"/>
      <c r="AC83" s="411"/>
      <c r="AD83" s="411"/>
      <c r="AE83" s="411"/>
      <c r="AF83" s="411"/>
      <c r="AG83" s="411"/>
      <c r="AH83" s="411"/>
      <c r="AI83" s="411"/>
      <c r="AJ83" s="411"/>
      <c r="AK83" s="411"/>
      <c r="AL83" s="411"/>
      <c r="AM83" s="411"/>
      <c r="AN83" s="411"/>
      <c r="AO83" s="411"/>
      <c r="AP83" s="411"/>
      <c r="AQ83" s="411"/>
      <c r="AR83" s="411"/>
      <c r="AS83" s="411"/>
      <c r="AT83" s="411"/>
      <c r="AU83" s="411"/>
      <c r="AV83" s="411"/>
      <c r="AW83" s="411"/>
      <c r="AX83" s="411"/>
      <c r="AY83" s="411"/>
      <c r="AZ83" s="187"/>
      <c r="BA83" s="558"/>
      <c r="BB83" s="557"/>
      <c r="BC83" s="415"/>
      <c r="BD83" s="408"/>
      <c r="BE83" s="408"/>
      <c r="BF83" s="408"/>
      <c r="BG83" s="419"/>
      <c r="BH83" s="415"/>
      <c r="BI83" s="408"/>
      <c r="BJ83" s="408"/>
      <c r="BK83" s="408"/>
      <c r="BL83" s="419"/>
      <c r="BM83" s="415"/>
      <c r="BN83" s="408"/>
      <c r="BO83" s="408"/>
      <c r="BP83" s="408"/>
      <c r="BQ83" s="419"/>
      <c r="BR83" s="415"/>
      <c r="BS83" s="408"/>
      <c r="BT83" s="408"/>
      <c r="BU83" s="408"/>
      <c r="BV83" s="408"/>
      <c r="BW83" s="408"/>
      <c r="BX83" s="408"/>
      <c r="BY83" s="409"/>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322" customFormat="true" ht="15" customHeight="true" x14ac:dyDescent="0.2">
      <c r="A84" s="147"/>
      <c r="B84" s="141"/>
      <c r="C84" s="126"/>
      <c r="D84" s="125"/>
      <c r="E84" s="125"/>
      <c r="F84" s="125"/>
      <c r="G84" s="124"/>
      <c r="H84" s="123"/>
      <c r="I84" s="125"/>
      <c r="J84" s="125"/>
      <c r="K84" s="125"/>
      <c r="L84" s="122"/>
      <c r="M84" s="126"/>
      <c r="N84" s="125"/>
      <c r="O84" s="125"/>
      <c r="P84" s="125"/>
      <c r="Q84" s="124"/>
      <c r="R84" s="123"/>
      <c r="S84" s="125"/>
      <c r="T84" s="125"/>
      <c r="U84" s="125"/>
      <c r="V84" s="125"/>
      <c r="W84" s="125"/>
      <c r="X84" s="125"/>
      <c r="Y84" s="122"/>
      <c r="Z84" s="411"/>
      <c r="AA84" s="411"/>
      <c r="AB84" s="411"/>
      <c r="AC84" s="411"/>
      <c r="AD84" s="411"/>
      <c r="AE84" s="411"/>
      <c r="AF84" s="411"/>
      <c r="AG84" s="411"/>
      <c r="AH84" s="411"/>
      <c r="AI84" s="411"/>
      <c r="AJ84" s="411"/>
      <c r="AK84" s="411"/>
      <c r="AL84" s="411"/>
      <c r="AM84" s="411"/>
      <c r="AN84" s="411"/>
      <c r="AO84" s="411"/>
      <c r="AP84" s="411"/>
      <c r="AQ84" s="411"/>
      <c r="AR84" s="411"/>
      <c r="AS84" s="411"/>
      <c r="AT84" s="411"/>
      <c r="AU84" s="411"/>
      <c r="AV84" s="411"/>
      <c r="AW84" s="411"/>
      <c r="AX84" s="411"/>
      <c r="AY84" s="411"/>
      <c r="AZ84" s="187"/>
      <c r="BA84" s="558"/>
      <c r="BB84" s="557"/>
      <c r="BC84" s="415"/>
      <c r="BD84" s="408"/>
      <c r="BE84" s="408"/>
      <c r="BF84" s="408"/>
      <c r="BG84" s="419"/>
      <c r="BH84" s="415"/>
      <c r="BI84" s="408"/>
      <c r="BJ84" s="408"/>
      <c r="BK84" s="408"/>
      <c r="BL84" s="419"/>
      <c r="BM84" s="415"/>
      <c r="BN84" s="408"/>
      <c r="BO84" s="408"/>
      <c r="BP84" s="408"/>
      <c r="BQ84" s="419"/>
      <c r="BR84" s="415"/>
      <c r="BS84" s="408"/>
      <c r="BT84" s="408"/>
      <c r="BU84" s="408"/>
      <c r="BV84" s="408"/>
      <c r="BW84" s="408"/>
      <c r="BX84" s="408"/>
      <c r="BY84" s="409"/>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322" customFormat="true" ht="15" customHeight="true" x14ac:dyDescent="0.2">
      <c r="A85" s="147"/>
      <c r="B85" s="141"/>
      <c r="C85" s="126"/>
      <c r="D85" s="125"/>
      <c r="E85" s="125"/>
      <c r="F85" s="125"/>
      <c r="G85" s="124"/>
      <c r="H85" s="123"/>
      <c r="I85" s="125"/>
      <c r="J85" s="125"/>
      <c r="K85" s="125"/>
      <c r="L85" s="122"/>
      <c r="M85" s="126"/>
      <c r="N85" s="125"/>
      <c r="O85" s="125"/>
      <c r="P85" s="125"/>
      <c r="Q85" s="124"/>
      <c r="R85" s="123"/>
      <c r="S85" s="125"/>
      <c r="T85" s="125"/>
      <c r="U85" s="125"/>
      <c r="V85" s="125"/>
      <c r="W85" s="125"/>
      <c r="X85" s="125"/>
      <c r="Y85" s="122"/>
      <c r="Z85" s="411"/>
      <c r="AA85" s="411"/>
      <c r="AB85" s="411"/>
      <c r="AC85" s="411"/>
      <c r="AD85" s="411"/>
      <c r="AE85" s="411"/>
      <c r="AF85" s="411"/>
      <c r="AG85" s="411"/>
      <c r="AH85" s="411"/>
      <c r="AI85" s="411"/>
      <c r="AJ85" s="411"/>
      <c r="AK85" s="411"/>
      <c r="AL85" s="411"/>
      <c r="AM85" s="411"/>
      <c r="AN85" s="411"/>
      <c r="AO85" s="411"/>
      <c r="AP85" s="411"/>
      <c r="AQ85" s="411"/>
      <c r="AR85" s="411"/>
      <c r="AS85" s="411"/>
      <c r="AT85" s="411"/>
      <c r="AU85" s="411"/>
      <c r="AV85" s="411"/>
      <c r="AW85" s="411"/>
      <c r="AX85" s="411"/>
      <c r="AY85" s="411"/>
      <c r="AZ85" s="187"/>
      <c r="BA85" s="558"/>
      <c r="BB85" s="557"/>
      <c r="BC85" s="415"/>
      <c r="BD85" s="408"/>
      <c r="BE85" s="408"/>
      <c r="BF85" s="408"/>
      <c r="BG85" s="419"/>
      <c r="BH85" s="415"/>
      <c r="BI85" s="408"/>
      <c r="BJ85" s="408"/>
      <c r="BK85" s="408"/>
      <c r="BL85" s="419"/>
      <c r="BM85" s="415"/>
      <c r="BN85" s="408"/>
      <c r="BO85" s="408"/>
      <c r="BP85" s="408"/>
      <c r="BQ85" s="419"/>
      <c r="BR85" s="415"/>
      <c r="BS85" s="408"/>
      <c r="BT85" s="408"/>
      <c r="BU85" s="408"/>
      <c r="BV85" s="408"/>
      <c r="BW85" s="408"/>
      <c r="BX85" s="408"/>
      <c r="BY85" s="409"/>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439" customFormat="true" ht="15" customHeight="true" x14ac:dyDescent="0.2">
      <c r="A86" s="147"/>
      <c r="B86" s="141"/>
      <c r="C86" s="112"/>
      <c r="D86" s="111"/>
      <c r="E86" s="111"/>
      <c r="F86" s="111"/>
      <c r="G86" s="110"/>
      <c r="H86" s="109"/>
      <c r="I86" s="111"/>
      <c r="J86" s="111"/>
      <c r="K86" s="111"/>
      <c r="L86" s="108"/>
      <c r="M86" s="112"/>
      <c r="N86" s="111"/>
      <c r="O86" s="111"/>
      <c r="P86" s="111"/>
      <c r="Q86" s="110"/>
      <c r="R86" s="109"/>
      <c r="S86" s="111"/>
      <c r="T86" s="111"/>
      <c r="U86" s="111"/>
      <c r="V86" s="111"/>
      <c r="W86" s="111"/>
      <c r="X86" s="111"/>
      <c r="Y86" s="108"/>
      <c r="Z86" s="846"/>
      <c r="AA86" s="846"/>
      <c r="AB86" s="846"/>
      <c r="AC86" s="846"/>
      <c r="AD86" s="846"/>
      <c r="AE86" s="846"/>
      <c r="AF86" s="846"/>
      <c r="AG86" s="846"/>
      <c r="AH86" s="846"/>
      <c r="AI86" s="846"/>
      <c r="AJ86" s="846"/>
      <c r="AK86" s="846"/>
      <c r="AL86" s="846"/>
      <c r="AM86" s="846"/>
      <c r="AN86" s="846"/>
      <c r="AO86" s="846"/>
      <c r="AP86" s="846"/>
      <c r="AQ86" s="846"/>
      <c r="AR86" s="846"/>
      <c r="AS86" s="846"/>
      <c r="AT86" s="846"/>
      <c r="AU86" s="846"/>
      <c r="AV86" s="846"/>
      <c r="AW86" s="846"/>
      <c r="AX86" s="846"/>
      <c r="AY86" s="846"/>
      <c r="AZ86" s="346"/>
      <c r="BA86" s="558"/>
      <c r="BB86" s="557"/>
      <c r="BC86" s="415"/>
      <c r="BD86" s="408"/>
      <c r="BE86" s="408"/>
      <c r="BF86" s="408"/>
      <c r="BG86" s="419"/>
      <c r="BH86" s="415"/>
      <c r="BI86" s="408"/>
      <c r="BJ86" s="408"/>
      <c r="BK86" s="408"/>
      <c r="BL86" s="419"/>
      <c r="BM86" s="415"/>
      <c r="BN86" s="408"/>
      <c r="BO86" s="408"/>
      <c r="BP86" s="408"/>
      <c r="BQ86" s="419"/>
      <c r="BR86" s="415"/>
      <c r="BS86" s="408"/>
      <c r="BT86" s="408"/>
      <c r="BU86" s="408"/>
      <c r="BV86" s="408"/>
      <c r="BW86" s="408"/>
      <c r="BX86" s="408"/>
      <c r="BY86" s="409"/>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439" customFormat="true" ht="15" customHeight="true" x14ac:dyDescent="0.2">
      <c r="A87" s="147"/>
      <c r="B87" s="141"/>
      <c r="C87" s="112"/>
      <c r="D87" s="111"/>
      <c r="E87" s="111"/>
      <c r="F87" s="111"/>
      <c r="G87" s="110"/>
      <c r="H87" s="109"/>
      <c r="I87" s="111"/>
      <c r="J87" s="111"/>
      <c r="K87" s="111"/>
      <c r="L87" s="108"/>
      <c r="M87" s="112"/>
      <c r="N87" s="111"/>
      <c r="O87" s="111"/>
      <c r="P87" s="111"/>
      <c r="Q87" s="110"/>
      <c r="R87" s="109"/>
      <c r="S87" s="111"/>
      <c r="T87" s="111"/>
      <c r="U87" s="111"/>
      <c r="V87" s="111"/>
      <c r="W87" s="111"/>
      <c r="X87" s="111"/>
      <c r="Y87" s="108"/>
      <c r="Z87" s="846"/>
      <c r="AA87" s="846"/>
      <c r="AB87" s="846"/>
      <c r="AC87" s="846"/>
      <c r="AD87" s="846"/>
      <c r="AE87" s="846"/>
      <c r="AF87" s="846"/>
      <c r="AG87" s="846"/>
      <c r="AH87" s="846"/>
      <c r="AI87" s="846"/>
      <c r="AJ87" s="846"/>
      <c r="AK87" s="846"/>
      <c r="AL87" s="846"/>
      <c r="AM87" s="846"/>
      <c r="AN87" s="846"/>
      <c r="AO87" s="846"/>
      <c r="AP87" s="846"/>
      <c r="AQ87" s="846"/>
      <c r="AR87" s="846"/>
      <c r="AS87" s="846"/>
      <c r="AT87" s="846"/>
      <c r="AU87" s="846"/>
      <c r="AV87" s="846"/>
      <c r="AW87" s="846"/>
      <c r="AX87" s="846"/>
      <c r="AY87" s="846"/>
      <c r="AZ87" s="346"/>
      <c r="BA87" s="558"/>
      <c r="BB87" s="557"/>
      <c r="BC87" s="415"/>
      <c r="BD87" s="408"/>
      <c r="BE87" s="408"/>
      <c r="BF87" s="408"/>
      <c r="BG87" s="419"/>
      <c r="BH87" s="415"/>
      <c r="BI87" s="408"/>
      <c r="BJ87" s="408"/>
      <c r="BK87" s="408"/>
      <c r="BL87" s="419"/>
      <c r="BM87" s="415"/>
      <c r="BN87" s="408"/>
      <c r="BO87" s="408"/>
      <c r="BP87" s="408"/>
      <c r="BQ87" s="419"/>
      <c r="BR87" s="415"/>
      <c r="BS87" s="408"/>
      <c r="BT87" s="408"/>
      <c r="BU87" s="408"/>
      <c r="BV87" s="408"/>
      <c r="BW87" s="408"/>
      <c r="BX87" s="408"/>
      <c r="BY87" s="409"/>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439" customFormat="true" ht="15" customHeight="true" x14ac:dyDescent="0.2">
      <c r="A88" s="147"/>
      <c r="B88" s="141"/>
      <c r="C88" s="112"/>
      <c r="D88" s="111"/>
      <c r="E88" s="111"/>
      <c r="F88" s="111"/>
      <c r="G88" s="110"/>
      <c r="H88" s="109"/>
      <c r="I88" s="111"/>
      <c r="J88" s="111"/>
      <c r="K88" s="111"/>
      <c r="L88" s="108"/>
      <c r="M88" s="112"/>
      <c r="N88" s="111"/>
      <c r="O88" s="111"/>
      <c r="P88" s="111"/>
      <c r="Q88" s="110"/>
      <c r="R88" s="109"/>
      <c r="S88" s="111"/>
      <c r="T88" s="111"/>
      <c r="U88" s="111"/>
      <c r="V88" s="111"/>
      <c r="W88" s="111"/>
      <c r="X88" s="111"/>
      <c r="Y88" s="108"/>
      <c r="Z88" s="846"/>
      <c r="AA88" s="846"/>
      <c r="AB88" s="846"/>
      <c r="AC88" s="846"/>
      <c r="AD88" s="846"/>
      <c r="AE88" s="846"/>
      <c r="AF88" s="846"/>
      <c r="AG88" s="846"/>
      <c r="AH88" s="846"/>
      <c r="AI88" s="846"/>
      <c r="AJ88" s="846"/>
      <c r="AK88" s="846"/>
      <c r="AL88" s="846"/>
      <c r="AM88" s="846"/>
      <c r="AN88" s="846"/>
      <c r="AO88" s="846"/>
      <c r="AP88" s="846"/>
      <c r="AQ88" s="846"/>
      <c r="AR88" s="846"/>
      <c r="AS88" s="846"/>
      <c r="AT88" s="846"/>
      <c r="AU88" s="846"/>
      <c r="AV88" s="846"/>
      <c r="AW88" s="846"/>
      <c r="AX88" s="846"/>
      <c r="AY88" s="846"/>
      <c r="AZ88" s="346"/>
      <c r="BA88" s="558"/>
      <c r="BB88" s="557"/>
      <c r="BC88" s="415"/>
      <c r="BD88" s="408"/>
      <c r="BE88" s="408"/>
      <c r="BF88" s="408"/>
      <c r="BG88" s="419"/>
      <c r="BH88" s="415"/>
      <c r="BI88" s="408"/>
      <c r="BJ88" s="408"/>
      <c r="BK88" s="408"/>
      <c r="BL88" s="419"/>
      <c r="BM88" s="415"/>
      <c r="BN88" s="408"/>
      <c r="BO88" s="408"/>
      <c r="BP88" s="408"/>
      <c r="BQ88" s="419"/>
      <c r="BR88" s="415"/>
      <c r="BS88" s="408"/>
      <c r="BT88" s="408"/>
      <c r="BU88" s="408"/>
      <c r="BV88" s="408"/>
      <c r="BW88" s="408"/>
      <c r="BX88" s="408"/>
      <c r="BY88" s="409"/>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439" customFormat="true" ht="15" customHeight="true" x14ac:dyDescent="0.2">
      <c r="A89" s="147"/>
      <c r="B89" s="141"/>
      <c r="C89" s="112"/>
      <c r="D89" s="111"/>
      <c r="E89" s="111"/>
      <c r="F89" s="111"/>
      <c r="G89" s="110"/>
      <c r="H89" s="109"/>
      <c r="I89" s="111"/>
      <c r="J89" s="111"/>
      <c r="K89" s="111"/>
      <c r="L89" s="108"/>
      <c r="M89" s="112"/>
      <c r="N89" s="111"/>
      <c r="O89" s="111"/>
      <c r="P89" s="111"/>
      <c r="Q89" s="110"/>
      <c r="R89" s="109"/>
      <c r="S89" s="111"/>
      <c r="T89" s="111"/>
      <c r="U89" s="111"/>
      <c r="V89" s="111"/>
      <c r="W89" s="111"/>
      <c r="X89" s="111"/>
      <c r="Y89" s="108"/>
      <c r="Z89" s="846"/>
      <c r="AA89" s="846"/>
      <c r="AB89" s="846"/>
      <c r="AC89" s="846"/>
      <c r="AD89" s="846"/>
      <c r="AE89" s="846"/>
      <c r="AF89" s="846"/>
      <c r="AG89" s="846"/>
      <c r="AH89" s="846"/>
      <c r="AI89" s="846"/>
      <c r="AJ89" s="846"/>
      <c r="AK89" s="846"/>
      <c r="AL89" s="846"/>
      <c r="AM89" s="846"/>
      <c r="AN89" s="846"/>
      <c r="AO89" s="846"/>
      <c r="AP89" s="846"/>
      <c r="AQ89" s="846"/>
      <c r="AR89" s="846"/>
      <c r="AS89" s="846"/>
      <c r="AT89" s="846"/>
      <c r="AU89" s="846"/>
      <c r="AV89" s="846"/>
      <c r="AW89" s="846"/>
      <c r="AX89" s="846"/>
      <c r="AY89" s="846"/>
      <c r="AZ89" s="346"/>
      <c r="BA89" s="558"/>
      <c r="BB89" s="557"/>
      <c r="BC89" s="415"/>
      <c r="BD89" s="408"/>
      <c r="BE89" s="408"/>
      <c r="BF89" s="408"/>
      <c r="BG89" s="419"/>
      <c r="BH89" s="415"/>
      <c r="BI89" s="408"/>
      <c r="BJ89" s="408"/>
      <c r="BK89" s="408"/>
      <c r="BL89" s="419"/>
      <c r="BM89" s="415"/>
      <c r="BN89" s="408"/>
      <c r="BO89" s="408"/>
      <c r="BP89" s="408"/>
      <c r="BQ89" s="419"/>
      <c r="BR89" s="415"/>
      <c r="BS89" s="408"/>
      <c r="BT89" s="408"/>
      <c r="BU89" s="408"/>
      <c r="BV89" s="408"/>
      <c r="BW89" s="408"/>
      <c r="BX89" s="408"/>
      <c r="BY89" s="409"/>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439" customFormat="true" ht="15" customHeight="true" x14ac:dyDescent="0.2">
      <c r="A90" s="147"/>
      <c r="B90" s="141"/>
      <c r="C90" s="112"/>
      <c r="D90" s="111"/>
      <c r="E90" s="111"/>
      <c r="F90" s="111"/>
      <c r="G90" s="110"/>
      <c r="H90" s="109"/>
      <c r="I90" s="111"/>
      <c r="J90" s="111"/>
      <c r="K90" s="111"/>
      <c r="L90" s="108"/>
      <c r="M90" s="112"/>
      <c r="N90" s="111"/>
      <c r="O90" s="111"/>
      <c r="P90" s="111"/>
      <c r="Q90" s="110"/>
      <c r="R90" s="109"/>
      <c r="S90" s="111"/>
      <c r="T90" s="111"/>
      <c r="U90" s="111"/>
      <c r="V90" s="111"/>
      <c r="W90" s="111"/>
      <c r="X90" s="111"/>
      <c r="Y90" s="108"/>
      <c r="Z90" s="846"/>
      <c r="AA90" s="846"/>
      <c r="AB90" s="846"/>
      <c r="AC90" s="846"/>
      <c r="AD90" s="846"/>
      <c r="AE90" s="846"/>
      <c r="AF90" s="846"/>
      <c r="AG90" s="846"/>
      <c r="AH90" s="846"/>
      <c r="AI90" s="846"/>
      <c r="AJ90" s="846"/>
      <c r="AK90" s="846"/>
      <c r="AL90" s="846"/>
      <c r="AM90" s="846"/>
      <c r="AN90" s="846"/>
      <c r="AO90" s="846"/>
      <c r="AP90" s="846"/>
      <c r="AQ90" s="846"/>
      <c r="AR90" s="846"/>
      <c r="AS90" s="846"/>
      <c r="AT90" s="846"/>
      <c r="AU90" s="846"/>
      <c r="AV90" s="846"/>
      <c r="AW90" s="846"/>
      <c r="AX90" s="846"/>
      <c r="AY90" s="846"/>
      <c r="AZ90" s="346"/>
      <c r="BA90" s="558"/>
      <c r="BB90" s="557"/>
      <c r="BC90" s="415"/>
      <c r="BD90" s="408"/>
      <c r="BE90" s="408"/>
      <c r="BF90" s="408"/>
      <c r="BG90" s="419"/>
      <c r="BH90" s="415"/>
      <c r="BI90" s="408"/>
      <c r="BJ90" s="408"/>
      <c r="BK90" s="408"/>
      <c r="BL90" s="419"/>
      <c r="BM90" s="415"/>
      <c r="BN90" s="408"/>
      <c r="BO90" s="408"/>
      <c r="BP90" s="408"/>
      <c r="BQ90" s="419"/>
      <c r="BR90" s="415"/>
      <c r="BS90" s="408"/>
      <c r="BT90" s="408"/>
      <c r="BU90" s="408"/>
      <c r="BV90" s="408"/>
      <c r="BW90" s="408"/>
      <c r="BX90" s="408"/>
      <c r="BY90" s="409"/>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439" customFormat="true" ht="15" customHeight="true" x14ac:dyDescent="0.2">
      <c r="A91" s="171"/>
      <c r="B91" s="140"/>
      <c r="C91" s="107"/>
      <c r="D91" s="114"/>
      <c r="E91" s="114"/>
      <c r="F91" s="114"/>
      <c r="G91" s="113"/>
      <c r="H91" s="106"/>
      <c r="I91" s="114"/>
      <c r="J91" s="114"/>
      <c r="K91" s="114"/>
      <c r="L91" s="105"/>
      <c r="M91" s="107"/>
      <c r="N91" s="114"/>
      <c r="O91" s="114"/>
      <c r="P91" s="114"/>
      <c r="Q91" s="113"/>
      <c r="R91" s="106"/>
      <c r="S91" s="114"/>
      <c r="T91" s="114"/>
      <c r="U91" s="114"/>
      <c r="V91" s="114"/>
      <c r="W91" s="114"/>
      <c r="X91" s="114"/>
      <c r="Y91" s="105"/>
      <c r="Z91" s="846"/>
      <c r="AA91" s="846"/>
      <c r="AB91" s="846"/>
      <c r="AC91" s="846"/>
      <c r="AD91" s="846"/>
      <c r="AE91" s="846"/>
      <c r="AF91" s="846"/>
      <c r="AG91" s="846"/>
      <c r="AH91" s="846"/>
      <c r="AI91" s="846"/>
      <c r="AJ91" s="846"/>
      <c r="AK91" s="846"/>
      <c r="AL91" s="846"/>
      <c r="AM91" s="846"/>
      <c r="AN91" s="846"/>
      <c r="AO91" s="846"/>
      <c r="AP91" s="846"/>
      <c r="AQ91" s="846"/>
      <c r="AR91" s="846"/>
      <c r="AS91" s="846"/>
      <c r="AT91" s="846"/>
      <c r="AU91" s="846"/>
      <c r="AV91" s="846"/>
      <c r="AW91" s="846"/>
      <c r="AX91" s="846"/>
      <c r="AY91" s="846"/>
      <c r="AZ91" s="346"/>
      <c r="BA91" s="558"/>
      <c r="BB91" s="557"/>
      <c r="BC91" s="415"/>
      <c r="BD91" s="408"/>
      <c r="BE91" s="408"/>
      <c r="BF91" s="408"/>
      <c r="BG91" s="419"/>
      <c r="BH91" s="415"/>
      <c r="BI91" s="408"/>
      <c r="BJ91" s="408"/>
      <c r="BK91" s="408"/>
      <c r="BL91" s="419"/>
      <c r="BM91" s="415"/>
      <c r="BN91" s="408"/>
      <c r="BO91" s="408"/>
      <c r="BP91" s="408"/>
      <c r="BQ91" s="419"/>
      <c r="BR91" s="415"/>
      <c r="BS91" s="408"/>
      <c r="BT91" s="408"/>
      <c r="BU91" s="408"/>
      <c r="BV91" s="408"/>
      <c r="BW91" s="408"/>
      <c r="BX91" s="408"/>
      <c r="BY91" s="409"/>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439" customFormat="true" ht="15" customHeight="true" x14ac:dyDescent="0.2">
      <c r="A92" s="171"/>
      <c r="B92" s="140"/>
      <c r="C92" s="107"/>
      <c r="D92" s="114"/>
      <c r="E92" s="114"/>
      <c r="F92" s="114"/>
      <c r="G92" s="113"/>
      <c r="H92" s="106"/>
      <c r="I92" s="114"/>
      <c r="J92" s="114"/>
      <c r="K92" s="114"/>
      <c r="L92" s="105"/>
      <c r="M92" s="107"/>
      <c r="N92" s="114"/>
      <c r="O92" s="114"/>
      <c r="P92" s="114"/>
      <c r="Q92" s="113"/>
      <c r="R92" s="106"/>
      <c r="S92" s="114"/>
      <c r="T92" s="114"/>
      <c r="U92" s="114"/>
      <c r="V92" s="114"/>
      <c r="W92" s="114"/>
      <c r="X92" s="114"/>
      <c r="Y92" s="105"/>
      <c r="Z92" s="846"/>
      <c r="AA92" s="846"/>
      <c r="AB92" s="846"/>
      <c r="AC92" s="846"/>
      <c r="AD92" s="846"/>
      <c r="AE92" s="846"/>
      <c r="AF92" s="846"/>
      <c r="AG92" s="846"/>
      <c r="AH92" s="846"/>
      <c r="AI92" s="846"/>
      <c r="AJ92" s="846"/>
      <c r="AK92" s="846"/>
      <c r="AL92" s="846"/>
      <c r="AM92" s="846"/>
      <c r="AN92" s="846"/>
      <c r="AO92" s="846"/>
      <c r="AP92" s="846"/>
      <c r="AQ92" s="846"/>
      <c r="AR92" s="846"/>
      <c r="AS92" s="846"/>
      <c r="AT92" s="846"/>
      <c r="AU92" s="846"/>
      <c r="AV92" s="846"/>
      <c r="AW92" s="846"/>
      <c r="AX92" s="846"/>
      <c r="AY92" s="846"/>
      <c r="AZ92" s="346"/>
      <c r="BA92" s="558"/>
      <c r="BB92" s="557"/>
      <c r="BC92" s="415"/>
      <c r="BD92" s="408"/>
      <c r="BE92" s="408"/>
      <c r="BF92" s="408"/>
      <c r="BG92" s="419"/>
      <c r="BH92" s="415"/>
      <c r="BI92" s="408"/>
      <c r="BJ92" s="408"/>
      <c r="BK92" s="408"/>
      <c r="BL92" s="419"/>
      <c r="BM92" s="415"/>
      <c r="BN92" s="408"/>
      <c r="BO92" s="408"/>
      <c r="BP92" s="408"/>
      <c r="BQ92" s="419"/>
      <c r="BR92" s="415"/>
      <c r="BS92" s="408"/>
      <c r="BT92" s="408"/>
      <c r="BU92" s="408"/>
      <c r="BV92" s="408"/>
      <c r="BW92" s="408"/>
      <c r="BX92" s="408"/>
      <c r="BY92" s="409"/>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439" customFormat="true" ht="15" customHeight="true" x14ac:dyDescent="0.2">
      <c r="A93" s="146"/>
      <c r="B93" s="139"/>
      <c r="C93" s="162"/>
      <c r="D93" s="161"/>
      <c r="E93" s="161"/>
      <c r="F93" s="161"/>
      <c r="G93" s="150"/>
      <c r="H93" s="152"/>
      <c r="I93" s="161"/>
      <c r="J93" s="161"/>
      <c r="K93" s="161"/>
      <c r="L93" s="156"/>
      <c r="M93" s="162"/>
      <c r="N93" s="161"/>
      <c r="O93" s="161"/>
      <c r="P93" s="161"/>
      <c r="Q93" s="150"/>
      <c r="R93" s="152"/>
      <c r="S93" s="161"/>
      <c r="T93" s="161"/>
      <c r="U93" s="161"/>
      <c r="V93" s="161"/>
      <c r="W93" s="161"/>
      <c r="X93" s="161"/>
      <c r="Y93" s="156"/>
      <c r="Z93" s="846"/>
      <c r="AA93" s="846"/>
      <c r="AB93" s="846"/>
      <c r="AC93" s="846"/>
      <c r="AD93" s="846"/>
      <c r="AE93" s="846"/>
      <c r="AF93" s="846"/>
      <c r="AG93" s="846"/>
      <c r="AH93" s="846"/>
      <c r="AI93" s="846"/>
      <c r="AJ93" s="846"/>
      <c r="AK93" s="846"/>
      <c r="AL93" s="846"/>
      <c r="AM93" s="846"/>
      <c r="AN93" s="846"/>
      <c r="AO93" s="846"/>
      <c r="AP93" s="846"/>
      <c r="AQ93" s="846"/>
      <c r="AR93" s="846"/>
      <c r="AS93" s="846"/>
      <c r="AT93" s="846"/>
      <c r="AU93" s="846"/>
      <c r="AV93" s="846"/>
      <c r="AW93" s="846"/>
      <c r="AX93" s="846"/>
      <c r="AY93" s="846"/>
      <c r="AZ93" s="346"/>
      <c r="BA93" s="558"/>
      <c r="BB93" s="557"/>
      <c r="BC93" s="415"/>
      <c r="BD93" s="408"/>
      <c r="BE93" s="408"/>
      <c r="BF93" s="408"/>
      <c r="BG93" s="419"/>
      <c r="BH93" s="415"/>
      <c r="BI93" s="408"/>
      <c r="BJ93" s="408"/>
      <c r="BK93" s="408"/>
      <c r="BL93" s="419"/>
      <c r="BM93" s="415"/>
      <c r="BN93" s="408"/>
      <c r="BO93" s="408"/>
      <c r="BP93" s="408"/>
      <c r="BQ93" s="419"/>
      <c r="BR93" s="415"/>
      <c r="BS93" s="408"/>
      <c r="BT93" s="408"/>
      <c r="BU93" s="408"/>
      <c r="BV93" s="408"/>
      <c r="BW93" s="408"/>
      <c r="BX93" s="408"/>
      <c r="BY93" s="409"/>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439" customFormat="true" ht="15" customHeight="true" x14ac:dyDescent="0.2">
      <c r="A94" s="79"/>
      <c r="B94" s="139"/>
      <c r="C94" s="162"/>
      <c r="D94" s="160"/>
      <c r="E94" s="160"/>
      <c r="F94" s="160"/>
      <c r="G94" s="149"/>
      <c r="H94" s="152"/>
      <c r="I94" s="160"/>
      <c r="J94" s="160"/>
      <c r="K94" s="160"/>
      <c r="L94" s="155"/>
      <c r="M94" s="162"/>
      <c r="N94" s="160"/>
      <c r="O94" s="160"/>
      <c r="P94" s="160"/>
      <c r="Q94" s="149"/>
      <c r="R94" s="152"/>
      <c r="S94" s="160"/>
      <c r="T94" s="160"/>
      <c r="U94" s="160"/>
      <c r="V94" s="160"/>
      <c r="W94" s="160"/>
      <c r="X94" s="160"/>
      <c r="Y94" s="155"/>
      <c r="Z94" s="846"/>
      <c r="AA94" s="846"/>
      <c r="AB94" s="846"/>
      <c r="AC94" s="846"/>
      <c r="AD94" s="846"/>
      <c r="AE94" s="846"/>
      <c r="AF94" s="846"/>
      <c r="AG94" s="846"/>
      <c r="AH94" s="846"/>
      <c r="AI94" s="846"/>
      <c r="AJ94" s="846"/>
      <c r="AK94" s="846"/>
      <c r="AL94" s="846"/>
      <c r="AM94" s="846"/>
      <c r="AN94" s="846"/>
      <c r="AO94" s="846"/>
      <c r="AP94" s="846"/>
      <c r="AQ94" s="846"/>
      <c r="AR94" s="846"/>
      <c r="AS94" s="846"/>
      <c r="AT94" s="846"/>
      <c r="AU94" s="846"/>
      <c r="AV94" s="846"/>
      <c r="AW94" s="846"/>
      <c r="AX94" s="846"/>
      <c r="AY94" s="846"/>
      <c r="AZ94" s="346"/>
      <c r="BA94" s="558"/>
      <c r="BB94" s="557"/>
      <c r="BC94" s="415"/>
      <c r="BD94" s="408"/>
      <c r="BE94" s="408"/>
      <c r="BF94" s="408"/>
      <c r="BG94" s="419"/>
      <c r="BH94" s="415"/>
      <c r="BI94" s="408"/>
      <c r="BJ94" s="408"/>
      <c r="BK94" s="408"/>
      <c r="BL94" s="419"/>
      <c r="BM94" s="415"/>
      <c r="BN94" s="408"/>
      <c r="BO94" s="408"/>
      <c r="BP94" s="408"/>
      <c r="BQ94" s="419"/>
      <c r="BR94" s="415"/>
      <c r="BS94" s="408"/>
      <c r="BT94" s="408"/>
      <c r="BU94" s="408"/>
      <c r="BV94" s="408"/>
      <c r="BW94" s="408"/>
      <c r="BX94" s="408"/>
      <c r="BY94" s="409"/>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439" customFormat="true" ht="15" customHeight="true" x14ac:dyDescent="0.2">
      <c r="A95" s="146"/>
      <c r="B95" s="138"/>
      <c r="C95" s="104"/>
      <c r="D95" s="103"/>
      <c r="E95" s="103"/>
      <c r="F95" s="103"/>
      <c r="G95" s="102"/>
      <c r="H95" s="101"/>
      <c r="I95" s="103"/>
      <c r="J95" s="103"/>
      <c r="K95" s="103"/>
      <c r="L95" s="100"/>
      <c r="M95" s="104"/>
      <c r="N95" s="103"/>
      <c r="O95" s="103"/>
      <c r="P95" s="103"/>
      <c r="Q95" s="102"/>
      <c r="R95" s="101"/>
      <c r="S95" s="103"/>
      <c r="T95" s="103"/>
      <c r="U95" s="103"/>
      <c r="V95" s="103"/>
      <c r="W95" s="103"/>
      <c r="X95" s="103"/>
      <c r="Y95" s="100"/>
      <c r="Z95" s="846"/>
      <c r="AA95" s="846"/>
      <c r="AB95" s="846"/>
      <c r="AC95" s="846"/>
      <c r="AD95" s="846"/>
      <c r="AE95" s="846"/>
      <c r="AF95" s="846"/>
      <c r="AG95" s="846"/>
      <c r="AH95" s="846"/>
      <c r="AI95" s="846"/>
      <c r="AJ95" s="846"/>
      <c r="AK95" s="846"/>
      <c r="AL95" s="846"/>
      <c r="AM95" s="846"/>
      <c r="AN95" s="846"/>
      <c r="AO95" s="846"/>
      <c r="AP95" s="846"/>
      <c r="AQ95" s="846"/>
      <c r="AR95" s="846"/>
      <c r="AS95" s="846"/>
      <c r="AT95" s="846"/>
      <c r="AU95" s="846"/>
      <c r="AV95" s="846"/>
      <c r="AW95" s="846"/>
      <c r="AX95" s="846"/>
      <c r="AY95" s="846"/>
      <c r="AZ95" s="346"/>
      <c r="BA95" s="558"/>
      <c r="BB95" s="557"/>
      <c r="BC95" s="415"/>
      <c r="BD95" s="408"/>
      <c r="BE95" s="408"/>
      <c r="BF95" s="408"/>
      <c r="BG95" s="419"/>
      <c r="BH95" s="415"/>
      <c r="BI95" s="408"/>
      <c r="BJ95" s="408"/>
      <c r="BK95" s="408"/>
      <c r="BL95" s="419"/>
      <c r="BM95" s="415"/>
      <c r="BN95" s="408"/>
      <c r="BO95" s="408"/>
      <c r="BP95" s="408"/>
      <c r="BQ95" s="419"/>
      <c r="BR95" s="415"/>
      <c r="BS95" s="408"/>
      <c r="BT95" s="408"/>
      <c r="BU95" s="408"/>
      <c r="BV95" s="408"/>
      <c r="BW95" s="408"/>
      <c r="BX95" s="408"/>
      <c r="BY95" s="409"/>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318" customFormat="true" ht="15" customHeight="true" x14ac:dyDescent="0.2">
      <c r="A96" s="79"/>
      <c r="B96" s="138"/>
      <c r="C96" s="104"/>
      <c r="D96" s="103"/>
      <c r="E96" s="103"/>
      <c r="F96" s="103"/>
      <c r="G96" s="102"/>
      <c r="H96" s="101"/>
      <c r="I96" s="103"/>
      <c r="J96" s="103"/>
      <c r="K96" s="103"/>
      <c r="L96" s="100"/>
      <c r="M96" s="104"/>
      <c r="N96" s="103"/>
      <c r="O96" s="103"/>
      <c r="P96" s="103"/>
      <c r="Q96" s="102"/>
      <c r="R96" s="101"/>
      <c r="S96" s="103"/>
      <c r="T96" s="103"/>
      <c r="U96" s="103"/>
      <c r="V96" s="103"/>
      <c r="W96" s="103"/>
      <c r="X96" s="103"/>
      <c r="Y96" s="100"/>
      <c r="Z96" s="846"/>
      <c r="AA96" s="846"/>
      <c r="AB96" s="846"/>
      <c r="AC96" s="846"/>
      <c r="AD96" s="846"/>
      <c r="AE96" s="846"/>
      <c r="AF96" s="846"/>
      <c r="AG96" s="846"/>
      <c r="AH96" s="846"/>
      <c r="AI96" s="846"/>
      <c r="AJ96" s="846"/>
      <c r="AK96" s="846"/>
      <c r="AL96" s="846"/>
      <c r="AM96" s="846"/>
      <c r="AN96" s="846"/>
      <c r="AO96" s="846"/>
      <c r="AP96" s="846"/>
      <c r="AQ96" s="846"/>
      <c r="AR96" s="846"/>
      <c r="AS96" s="846"/>
      <c r="AT96" s="846"/>
      <c r="AU96" s="846"/>
      <c r="AV96" s="846"/>
      <c r="AW96" s="846"/>
      <c r="AX96" s="846"/>
      <c r="AY96" s="846"/>
      <c r="AZ96" s="346"/>
      <c r="BA96" s="558"/>
      <c r="BB96" s="557"/>
      <c r="BC96" s="415"/>
      <c r="BD96" s="408"/>
      <c r="BE96" s="408"/>
      <c r="BF96" s="408"/>
      <c r="BG96" s="419"/>
      <c r="BH96" s="415"/>
      <c r="BI96" s="408"/>
      <c r="BJ96" s="408"/>
      <c r="BK96" s="408"/>
      <c r="BL96" s="419"/>
      <c r="BM96" s="415"/>
      <c r="BN96" s="408"/>
      <c r="BO96" s="408"/>
      <c r="BP96" s="408"/>
      <c r="BQ96" s="419"/>
      <c r="BR96" s="415"/>
      <c r="BS96" s="408"/>
      <c r="BT96" s="408"/>
      <c r="BU96" s="408"/>
      <c r="BV96" s="408"/>
      <c r="BW96" s="408"/>
      <c r="BX96" s="408"/>
      <c r="BY96" s="409"/>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318" customFormat="true" ht="15" customHeight="true" x14ac:dyDescent="0.2">
      <c r="A97" s="146"/>
      <c r="B97" s="138"/>
      <c r="C97" s="104"/>
      <c r="D97" s="103"/>
      <c r="E97" s="103"/>
      <c r="F97" s="103"/>
      <c r="G97" s="102"/>
      <c r="H97" s="101"/>
      <c r="I97" s="103"/>
      <c r="J97" s="103"/>
      <c r="K97" s="103"/>
      <c r="L97" s="100"/>
      <c r="M97" s="104"/>
      <c r="N97" s="103"/>
      <c r="O97" s="103"/>
      <c r="P97" s="103"/>
      <c r="Q97" s="102"/>
      <c r="R97" s="101"/>
      <c r="S97" s="103"/>
      <c r="T97" s="103"/>
      <c r="U97" s="103"/>
      <c r="V97" s="103"/>
      <c r="W97" s="103"/>
      <c r="X97" s="103"/>
      <c r="Y97" s="100"/>
      <c r="Z97" s="846"/>
      <c r="AA97" s="846"/>
      <c r="AB97" s="846"/>
      <c r="AC97" s="846"/>
      <c r="AD97" s="846"/>
      <c r="AE97" s="846"/>
      <c r="AF97" s="846"/>
      <c r="AG97" s="846"/>
      <c r="AH97" s="846"/>
      <c r="AI97" s="846"/>
      <c r="AJ97" s="846"/>
      <c r="AK97" s="846"/>
      <c r="AL97" s="846"/>
      <c r="AM97" s="846"/>
      <c r="AN97" s="846"/>
      <c r="AO97" s="846"/>
      <c r="AP97" s="846"/>
      <c r="AQ97" s="846"/>
      <c r="AR97" s="846"/>
      <c r="AS97" s="846"/>
      <c r="AT97" s="846"/>
      <c r="AU97" s="846"/>
      <c r="AV97" s="846"/>
      <c r="AW97" s="846"/>
      <c r="AX97" s="846"/>
      <c r="AY97" s="846"/>
      <c r="AZ97" s="346"/>
      <c r="BA97" s="558"/>
      <c r="BB97" s="557"/>
      <c r="BC97" s="415"/>
      <c r="BD97" s="408"/>
      <c r="BE97" s="408"/>
      <c r="BF97" s="408"/>
      <c r="BG97" s="419"/>
      <c r="BH97" s="415"/>
      <c r="BI97" s="408"/>
      <c r="BJ97" s="408"/>
      <c r="BK97" s="408"/>
      <c r="BL97" s="419"/>
      <c r="BM97" s="415"/>
      <c r="BN97" s="408"/>
      <c r="BO97" s="408"/>
      <c r="BP97" s="408"/>
      <c r="BQ97" s="419"/>
      <c r="BR97" s="415"/>
      <c r="BS97" s="408"/>
      <c r="BT97" s="408"/>
      <c r="BU97" s="408"/>
      <c r="BV97" s="408"/>
      <c r="BW97" s="408"/>
      <c r="BX97" s="408"/>
      <c r="BY97" s="409"/>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318" customFormat="true" ht="15" customHeight="true" x14ac:dyDescent="0.2">
      <c r="A98" s="79"/>
      <c r="B98" s="138"/>
      <c r="C98" s="104"/>
      <c r="D98" s="103"/>
      <c r="E98" s="103"/>
      <c r="F98" s="103"/>
      <c r="G98" s="102"/>
      <c r="H98" s="101"/>
      <c r="I98" s="103"/>
      <c r="J98" s="103"/>
      <c r="K98" s="103"/>
      <c r="L98" s="100"/>
      <c r="M98" s="104"/>
      <c r="N98" s="103"/>
      <c r="O98" s="103"/>
      <c r="P98" s="103"/>
      <c r="Q98" s="102"/>
      <c r="R98" s="101"/>
      <c r="S98" s="103"/>
      <c r="T98" s="103"/>
      <c r="U98" s="103"/>
      <c r="V98" s="103"/>
      <c r="W98" s="103"/>
      <c r="X98" s="103"/>
      <c r="Y98" s="100"/>
      <c r="Z98" s="846"/>
      <c r="AA98" s="846"/>
      <c r="AB98" s="846"/>
      <c r="AC98" s="846"/>
      <c r="AD98" s="846"/>
      <c r="AE98" s="846"/>
      <c r="AF98" s="846"/>
      <c r="AG98" s="846"/>
      <c r="AH98" s="846"/>
      <c r="AI98" s="846"/>
      <c r="AJ98" s="846"/>
      <c r="AK98" s="846"/>
      <c r="AL98" s="846"/>
      <c r="AM98" s="846"/>
      <c r="AN98" s="846"/>
      <c r="AO98" s="846"/>
      <c r="AP98" s="846"/>
      <c r="AQ98" s="846"/>
      <c r="AR98" s="846"/>
      <c r="AS98" s="846"/>
      <c r="AT98" s="846"/>
      <c r="AU98" s="846"/>
      <c r="AV98" s="846"/>
      <c r="AW98" s="846"/>
      <c r="AX98" s="846"/>
      <c r="AY98" s="846"/>
      <c r="AZ98" s="346"/>
      <c r="BA98" s="558"/>
      <c r="BB98" s="557"/>
      <c r="BC98" s="415"/>
      <c r="BD98" s="408"/>
      <c r="BE98" s="408"/>
      <c r="BF98" s="408"/>
      <c r="BG98" s="419"/>
      <c r="BH98" s="415"/>
      <c r="BI98" s="408"/>
      <c r="BJ98" s="408"/>
      <c r="BK98" s="408"/>
      <c r="BL98" s="419"/>
      <c r="BM98" s="415"/>
      <c r="BN98" s="408"/>
      <c r="BO98" s="408"/>
      <c r="BP98" s="408"/>
      <c r="BQ98" s="419"/>
      <c r="BR98" s="415"/>
      <c r="BS98" s="408"/>
      <c r="BT98" s="408"/>
      <c r="BU98" s="408"/>
      <c r="BV98" s="408"/>
      <c r="BW98" s="408"/>
      <c r="BX98" s="408"/>
      <c r="BY98" s="409"/>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318" customFormat="true" ht="15" customHeight="true" x14ac:dyDescent="0.2">
      <c r="A99" s="79"/>
      <c r="B99" s="138"/>
      <c r="C99" s="104"/>
      <c r="D99" s="103"/>
      <c r="E99" s="103"/>
      <c r="F99" s="103"/>
      <c r="G99" s="102"/>
      <c r="H99" s="101"/>
      <c r="I99" s="103"/>
      <c r="J99" s="103"/>
      <c r="K99" s="103"/>
      <c r="L99" s="100"/>
      <c r="M99" s="104"/>
      <c r="N99" s="103"/>
      <c r="O99" s="103"/>
      <c r="P99" s="103"/>
      <c r="Q99" s="102"/>
      <c r="R99" s="101"/>
      <c r="S99" s="103"/>
      <c r="T99" s="103"/>
      <c r="U99" s="103"/>
      <c r="V99" s="103"/>
      <c r="W99" s="103"/>
      <c r="X99" s="103"/>
      <c r="Y99" s="100"/>
      <c r="Z99" s="846"/>
      <c r="AA99" s="846"/>
      <c r="AB99" s="846"/>
      <c r="AC99" s="846"/>
      <c r="AD99" s="846"/>
      <c r="AE99" s="846"/>
      <c r="AF99" s="846"/>
      <c r="AG99" s="846"/>
      <c r="AH99" s="846"/>
      <c r="AI99" s="846"/>
      <c r="AJ99" s="846"/>
      <c r="AK99" s="846"/>
      <c r="AL99" s="846"/>
      <c r="AM99" s="846"/>
      <c r="AN99" s="846"/>
      <c r="AO99" s="846"/>
      <c r="AP99" s="846"/>
      <c r="AQ99" s="846"/>
      <c r="AR99" s="846"/>
      <c r="AS99" s="846"/>
      <c r="AT99" s="846"/>
      <c r="AU99" s="846"/>
      <c r="AV99" s="846"/>
      <c r="AW99" s="846"/>
      <c r="AX99" s="846"/>
      <c r="AY99" s="846"/>
      <c r="AZ99" s="346"/>
      <c r="BA99" s="558"/>
      <c r="BB99" s="557"/>
      <c r="BC99" s="415"/>
      <c r="BD99" s="408"/>
      <c r="BE99" s="408"/>
      <c r="BF99" s="408"/>
      <c r="BG99" s="419"/>
      <c r="BH99" s="415"/>
      <c r="BI99" s="408"/>
      <c r="BJ99" s="408"/>
      <c r="BK99" s="408"/>
      <c r="BL99" s="419"/>
      <c r="BM99" s="415"/>
      <c r="BN99" s="408"/>
      <c r="BO99" s="408"/>
      <c r="BP99" s="408"/>
      <c r="BQ99" s="419"/>
      <c r="BR99" s="415"/>
      <c r="BS99" s="408"/>
      <c r="BT99" s="408"/>
      <c r="BU99" s="408"/>
      <c r="BV99" s="408"/>
      <c r="BW99" s="408"/>
      <c r="BX99" s="408"/>
      <c r="BY99" s="409"/>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318" customFormat="true" ht="15" customHeight="true" x14ac:dyDescent="0.2">
      <c r="A100" s="79"/>
      <c r="B100" s="138"/>
      <c r="C100" s="104"/>
      <c r="D100" s="103"/>
      <c r="E100" s="103"/>
      <c r="F100" s="103"/>
      <c r="G100" s="102"/>
      <c r="H100" s="101"/>
      <c r="I100" s="103"/>
      <c r="J100" s="103"/>
      <c r="K100" s="103"/>
      <c r="L100" s="100"/>
      <c r="M100" s="104"/>
      <c r="N100" s="103"/>
      <c r="O100" s="103"/>
      <c r="P100" s="103"/>
      <c r="Q100" s="102"/>
      <c r="R100" s="101"/>
      <c r="S100" s="103"/>
      <c r="T100" s="103"/>
      <c r="U100" s="103"/>
      <c r="V100" s="103"/>
      <c r="W100" s="103"/>
      <c r="X100" s="103"/>
      <c r="Y100" s="100"/>
      <c r="Z100" s="846"/>
      <c r="AA100" s="846"/>
      <c r="AB100" s="846"/>
      <c r="AC100" s="846"/>
      <c r="AD100" s="846"/>
      <c r="AE100" s="846"/>
      <c r="AF100" s="846"/>
      <c r="AG100" s="846"/>
      <c r="AH100" s="846"/>
      <c r="AI100" s="846"/>
      <c r="AJ100" s="846"/>
      <c r="AK100" s="846"/>
      <c r="AL100" s="846"/>
      <c r="AM100" s="846"/>
      <c r="AN100" s="846"/>
      <c r="AO100" s="846"/>
      <c r="AP100" s="846"/>
      <c r="AQ100" s="846"/>
      <c r="AR100" s="846"/>
      <c r="AS100" s="846"/>
      <c r="AT100" s="846"/>
      <c r="AU100" s="846"/>
      <c r="AV100" s="846"/>
      <c r="AW100" s="846"/>
      <c r="AX100" s="846"/>
      <c r="AY100" s="846"/>
      <c r="AZ100" s="346"/>
      <c r="BA100" s="558"/>
      <c r="BB100" s="557"/>
      <c r="BC100" s="415"/>
      <c r="BD100" s="408"/>
      <c r="BE100" s="408"/>
      <c r="BF100" s="408"/>
      <c r="BG100" s="419"/>
      <c r="BH100" s="415"/>
      <c r="BI100" s="408"/>
      <c r="BJ100" s="408"/>
      <c r="BK100" s="408"/>
      <c r="BL100" s="419"/>
      <c r="BM100" s="415"/>
      <c r="BN100" s="408"/>
      <c r="BO100" s="408"/>
      <c r="BP100" s="408"/>
      <c r="BQ100" s="419"/>
      <c r="BR100" s="415"/>
      <c r="BS100" s="408"/>
      <c r="BT100" s="408"/>
      <c r="BU100" s="408"/>
      <c r="BV100" s="408"/>
      <c r="BW100" s="408"/>
      <c r="BX100" s="408"/>
      <c r="BY100" s="409"/>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318" customFormat="true" ht="15" customHeight="true" x14ac:dyDescent="0.2">
      <c r="A101" s="146"/>
      <c r="B101" s="138"/>
      <c r="C101" s="104"/>
      <c r="D101" s="103"/>
      <c r="E101" s="103"/>
      <c r="F101" s="103"/>
      <c r="G101" s="102"/>
      <c r="H101" s="101"/>
      <c r="I101" s="103"/>
      <c r="J101" s="103"/>
      <c r="K101" s="103"/>
      <c r="L101" s="100"/>
      <c r="M101" s="104"/>
      <c r="N101" s="103"/>
      <c r="O101" s="103"/>
      <c r="P101" s="103"/>
      <c r="Q101" s="102"/>
      <c r="R101" s="101"/>
      <c r="S101" s="103"/>
      <c r="T101" s="103"/>
      <c r="U101" s="103"/>
      <c r="V101" s="103"/>
      <c r="W101" s="103"/>
      <c r="X101" s="103"/>
      <c r="Y101" s="100"/>
      <c r="Z101" s="846"/>
      <c r="AA101" s="846"/>
      <c r="AB101" s="846"/>
      <c r="AC101" s="846"/>
      <c r="AD101" s="846"/>
      <c r="AE101" s="846"/>
      <c r="AF101" s="846"/>
      <c r="AG101" s="846"/>
      <c r="AH101" s="846"/>
      <c r="AI101" s="846"/>
      <c r="AJ101" s="846"/>
      <c r="AK101" s="846"/>
      <c r="AL101" s="846"/>
      <c r="AM101" s="846"/>
      <c r="AN101" s="846"/>
      <c r="AO101" s="846"/>
      <c r="AP101" s="846"/>
      <c r="AQ101" s="846"/>
      <c r="AR101" s="846"/>
      <c r="AS101" s="846"/>
      <c r="AT101" s="846"/>
      <c r="AU101" s="846"/>
      <c r="AV101" s="846"/>
      <c r="AW101" s="846"/>
      <c r="AX101" s="846"/>
      <c r="AY101" s="846"/>
      <c r="AZ101" s="346"/>
      <c r="BA101" s="558"/>
      <c r="BB101" s="557"/>
      <c r="BC101" s="415"/>
      <c r="BD101" s="408"/>
      <c r="BE101" s="408"/>
      <c r="BF101" s="408"/>
      <c r="BG101" s="419"/>
      <c r="BH101" s="415"/>
      <c r="BI101" s="408"/>
      <c r="BJ101" s="408"/>
      <c r="BK101" s="408"/>
      <c r="BL101" s="419"/>
      <c r="BM101" s="415"/>
      <c r="BN101" s="408"/>
      <c r="BO101" s="408"/>
      <c r="BP101" s="408"/>
      <c r="BQ101" s="419"/>
      <c r="BR101" s="415"/>
      <c r="BS101" s="408"/>
      <c r="BT101" s="408"/>
      <c r="BU101" s="408"/>
      <c r="BV101" s="408"/>
      <c r="BW101" s="408"/>
      <c r="BX101" s="408"/>
      <c r="BY101" s="409"/>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318" customFormat="true" ht="15" customHeight="true" x14ac:dyDescent="0.2">
      <c r="A102" s="79"/>
      <c r="B102" s="138"/>
      <c r="C102" s="104"/>
      <c r="D102" s="103"/>
      <c r="E102" s="103"/>
      <c r="F102" s="103"/>
      <c r="G102" s="102"/>
      <c r="H102" s="101"/>
      <c r="I102" s="103"/>
      <c r="J102" s="103"/>
      <c r="K102" s="103"/>
      <c r="L102" s="100"/>
      <c r="M102" s="104"/>
      <c r="N102" s="103"/>
      <c r="O102" s="103"/>
      <c r="P102" s="103"/>
      <c r="Q102" s="102"/>
      <c r="R102" s="101"/>
      <c r="S102" s="103"/>
      <c r="T102" s="103"/>
      <c r="U102" s="103"/>
      <c r="V102" s="103"/>
      <c r="W102" s="103"/>
      <c r="X102" s="103"/>
      <c r="Y102" s="100"/>
      <c r="Z102" s="846"/>
      <c r="AA102" s="846"/>
      <c r="AB102" s="846"/>
      <c r="AC102" s="846"/>
      <c r="AD102" s="846"/>
      <c r="AE102" s="846"/>
      <c r="AF102" s="846"/>
      <c r="AG102" s="846"/>
      <c r="AH102" s="846"/>
      <c r="AI102" s="846"/>
      <c r="AJ102" s="846"/>
      <c r="AK102" s="846"/>
      <c r="AL102" s="846"/>
      <c r="AM102" s="846"/>
      <c r="AN102" s="846"/>
      <c r="AO102" s="846"/>
      <c r="AP102" s="846"/>
      <c r="AQ102" s="846"/>
      <c r="AR102" s="846"/>
      <c r="AS102" s="846"/>
      <c r="AT102" s="846"/>
      <c r="AU102" s="846"/>
      <c r="AV102" s="846"/>
      <c r="AW102" s="846"/>
      <c r="AX102" s="846"/>
      <c r="AY102" s="846"/>
      <c r="AZ102" s="346"/>
      <c r="BA102" s="558"/>
      <c r="BB102" s="557"/>
      <c r="BC102" s="415"/>
      <c r="BD102" s="408"/>
      <c r="BE102" s="408"/>
      <c r="BF102" s="408"/>
      <c r="BG102" s="419"/>
      <c r="BH102" s="415"/>
      <c r="BI102" s="408"/>
      <c r="BJ102" s="408"/>
      <c r="BK102" s="408"/>
      <c r="BL102" s="419"/>
      <c r="BM102" s="415"/>
      <c r="BN102" s="408"/>
      <c r="BO102" s="408"/>
      <c r="BP102" s="408"/>
      <c r="BQ102" s="419"/>
      <c r="BR102" s="415"/>
      <c r="BS102" s="408"/>
      <c r="BT102" s="408"/>
      <c r="BU102" s="408"/>
      <c r="BV102" s="408"/>
      <c r="BW102" s="408"/>
      <c r="BX102" s="408"/>
      <c r="BY102" s="409"/>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318" customFormat="true" ht="15" customHeight="true" x14ac:dyDescent="0.2">
      <c r="A103" s="79"/>
      <c r="B103" s="138"/>
      <c r="C103" s="104"/>
      <c r="D103" s="103"/>
      <c r="E103" s="103"/>
      <c r="F103" s="103"/>
      <c r="G103" s="102"/>
      <c r="H103" s="101"/>
      <c r="I103" s="103"/>
      <c r="J103" s="103"/>
      <c r="K103" s="103"/>
      <c r="L103" s="100"/>
      <c r="M103" s="104"/>
      <c r="N103" s="103"/>
      <c r="O103" s="103"/>
      <c r="P103" s="103"/>
      <c r="Q103" s="102"/>
      <c r="R103" s="101"/>
      <c r="S103" s="103"/>
      <c r="T103" s="103"/>
      <c r="U103" s="103"/>
      <c r="V103" s="103"/>
      <c r="W103" s="103"/>
      <c r="X103" s="103"/>
      <c r="Y103" s="100"/>
      <c r="Z103" s="846"/>
      <c r="AA103" s="846"/>
      <c r="AB103" s="846"/>
      <c r="AC103" s="846"/>
      <c r="AD103" s="846"/>
      <c r="AE103" s="846"/>
      <c r="AF103" s="846"/>
      <c r="AG103" s="846"/>
      <c r="AH103" s="846"/>
      <c r="AI103" s="846"/>
      <c r="AJ103" s="846"/>
      <c r="AK103" s="846"/>
      <c r="AL103" s="846"/>
      <c r="AM103" s="846"/>
      <c r="AN103" s="846"/>
      <c r="AO103" s="846"/>
      <c r="AP103" s="846"/>
      <c r="AQ103" s="846"/>
      <c r="AR103" s="846"/>
      <c r="AS103" s="846"/>
      <c r="AT103" s="846"/>
      <c r="AU103" s="846"/>
      <c r="AV103" s="846"/>
      <c r="AW103" s="846"/>
      <c r="AX103" s="846"/>
      <c r="AY103" s="846"/>
      <c r="AZ103" s="346"/>
      <c r="BA103" s="558"/>
      <c r="BB103" s="557"/>
      <c r="BC103" s="415"/>
      <c r="BD103" s="408"/>
      <c r="BE103" s="408"/>
      <c r="BF103" s="408"/>
      <c r="BG103" s="419"/>
      <c r="BH103" s="415"/>
      <c r="BI103" s="408"/>
      <c r="BJ103" s="408"/>
      <c r="BK103" s="408"/>
      <c r="BL103" s="419"/>
      <c r="BM103" s="415"/>
      <c r="BN103" s="408"/>
      <c r="BO103" s="408"/>
      <c r="BP103" s="408"/>
      <c r="BQ103" s="419"/>
      <c r="BR103" s="415"/>
      <c r="BS103" s="408"/>
      <c r="BT103" s="408"/>
      <c r="BU103" s="408"/>
      <c r="BV103" s="408"/>
      <c r="BW103" s="408"/>
      <c r="BX103" s="408"/>
      <c r="BY103" s="409"/>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318" customFormat="true" ht="15" customHeight="true" x14ac:dyDescent="0.2">
      <c r="A104" s="79"/>
      <c r="B104" s="138"/>
      <c r="C104" s="104"/>
      <c r="D104" s="103"/>
      <c r="E104" s="103"/>
      <c r="F104" s="103"/>
      <c r="G104" s="102"/>
      <c r="H104" s="101"/>
      <c r="I104" s="103"/>
      <c r="J104" s="103"/>
      <c r="K104" s="103"/>
      <c r="L104" s="100"/>
      <c r="M104" s="104"/>
      <c r="N104" s="103"/>
      <c r="O104" s="103"/>
      <c r="P104" s="103"/>
      <c r="Q104" s="102"/>
      <c r="R104" s="101"/>
      <c r="S104" s="103"/>
      <c r="T104" s="103"/>
      <c r="U104" s="103"/>
      <c r="V104" s="103"/>
      <c r="W104" s="103"/>
      <c r="X104" s="103"/>
      <c r="Y104" s="100"/>
      <c r="Z104" s="846"/>
      <c r="AA104" s="846"/>
      <c r="AB104" s="846"/>
      <c r="AC104" s="846"/>
      <c r="AD104" s="846"/>
      <c r="AE104" s="846"/>
      <c r="AF104" s="846"/>
      <c r="AG104" s="846"/>
      <c r="AH104" s="846"/>
      <c r="AI104" s="846"/>
      <c r="AJ104" s="846"/>
      <c r="AK104" s="846"/>
      <c r="AL104" s="846"/>
      <c r="AM104" s="846"/>
      <c r="AN104" s="846"/>
      <c r="AO104" s="846"/>
      <c r="AP104" s="846"/>
      <c r="AQ104" s="846"/>
      <c r="AR104" s="846"/>
      <c r="AS104" s="846"/>
      <c r="AT104" s="846"/>
      <c r="AU104" s="846"/>
      <c r="AV104" s="846"/>
      <c r="AW104" s="846"/>
      <c r="AX104" s="846"/>
      <c r="AY104" s="846"/>
      <c r="AZ104" s="346"/>
      <c r="BA104" s="558"/>
      <c r="BB104" s="557"/>
      <c r="BC104" s="415"/>
      <c r="BD104" s="408"/>
      <c r="BE104" s="408"/>
      <c r="BF104" s="408"/>
      <c r="BG104" s="419"/>
      <c r="BH104" s="415"/>
      <c r="BI104" s="408"/>
      <c r="BJ104" s="408"/>
      <c r="BK104" s="408"/>
      <c r="BL104" s="419"/>
      <c r="BM104" s="415"/>
      <c r="BN104" s="408"/>
      <c r="BO104" s="408"/>
      <c r="BP104" s="408"/>
      <c r="BQ104" s="419"/>
      <c r="BR104" s="415"/>
      <c r="BS104" s="408"/>
      <c r="BT104" s="408"/>
      <c r="BU104" s="408"/>
      <c r="BV104" s="408"/>
      <c r="BW104" s="408"/>
      <c r="BX104" s="408"/>
      <c r="BY104" s="409"/>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318" customFormat="true" ht="15" customHeight="true" x14ac:dyDescent="0.2">
      <c r="A105" s="143"/>
      <c r="B105" s="137"/>
      <c r="C105" s="99"/>
      <c r="D105" s="98"/>
      <c r="E105" s="98"/>
      <c r="F105" s="98"/>
      <c r="G105" s="97"/>
      <c r="H105" s="96"/>
      <c r="I105" s="98"/>
      <c r="J105" s="98"/>
      <c r="K105" s="98"/>
      <c r="L105" s="95"/>
      <c r="M105" s="99"/>
      <c r="N105" s="98"/>
      <c r="O105" s="98"/>
      <c r="P105" s="98"/>
      <c r="Q105" s="97"/>
      <c r="R105" s="96"/>
      <c r="S105" s="98"/>
      <c r="T105" s="98"/>
      <c r="U105" s="98"/>
      <c r="V105" s="98"/>
      <c r="W105" s="98"/>
      <c r="X105" s="98"/>
      <c r="Y105" s="95"/>
      <c r="Z105" s="846"/>
      <c r="AA105" s="846"/>
      <c r="AB105" s="846"/>
      <c r="AC105" s="846"/>
      <c r="AD105" s="846"/>
      <c r="AE105" s="846"/>
      <c r="AF105" s="846"/>
      <c r="AG105" s="846"/>
      <c r="AH105" s="846"/>
      <c r="AI105" s="846"/>
      <c r="AJ105" s="846"/>
      <c r="AK105" s="846"/>
      <c r="AL105" s="846"/>
      <c r="AM105" s="846"/>
      <c r="AN105" s="846"/>
      <c r="AO105" s="846"/>
      <c r="AP105" s="846"/>
      <c r="AQ105" s="846"/>
      <c r="AR105" s="846"/>
      <c r="AS105" s="846"/>
      <c r="AT105" s="846"/>
      <c r="AU105" s="846"/>
      <c r="AV105" s="846"/>
      <c r="AW105" s="846"/>
      <c r="AX105" s="846"/>
      <c r="AY105" s="846"/>
      <c r="AZ105" s="346"/>
      <c r="BA105" s="558"/>
      <c r="BB105" s="557"/>
      <c r="BC105" s="418"/>
      <c r="BD105" s="417"/>
      <c r="BE105" s="417"/>
      <c r="BF105" s="417"/>
      <c r="BG105" s="421"/>
      <c r="BH105" s="418"/>
      <c r="BI105" s="417"/>
      <c r="BJ105" s="417"/>
      <c r="BK105" s="417"/>
      <c r="BL105" s="421"/>
      <c r="BM105" s="418"/>
      <c r="BN105" s="417"/>
      <c r="BO105" s="417"/>
      <c r="BP105" s="417"/>
      <c r="BQ105" s="421"/>
      <c r="BR105" s="418"/>
      <c r="BS105" s="417"/>
      <c r="BT105" s="417"/>
      <c r="BU105" s="417"/>
      <c r="BV105" s="417"/>
      <c r="BW105" s="417"/>
      <c r="BX105" s="417"/>
      <c r="BY105" s="420"/>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318" customFormat="true" ht="250.15" customHeight="true" x14ac:dyDescent="0.2">
      <c r="A106" s="440"/>
      <c r="B106" s="174"/>
      <c r="C106" s="173"/>
      <c r="D106" s="173"/>
      <c r="E106" s="173"/>
      <c r="F106" s="173"/>
      <c r="G106" s="173"/>
      <c r="H106" s="173"/>
      <c r="I106" s="173"/>
      <c r="J106" s="173"/>
      <c r="K106" s="173"/>
      <c r="L106" s="173"/>
      <c r="M106" s="173"/>
      <c r="N106" s="173"/>
      <c r="O106" s="173"/>
      <c r="P106" s="173"/>
      <c r="Q106" s="173"/>
      <c r="R106" s="173"/>
      <c r="S106" s="173"/>
      <c r="T106" s="173"/>
      <c r="U106" s="173"/>
      <c r="V106" s="173"/>
      <c r="W106" s="173"/>
      <c r="X106" s="173"/>
      <c r="Y106" s="173"/>
      <c r="Z106" s="346"/>
      <c r="AA106" s="346"/>
      <c r="AB106" s="346"/>
      <c r="AC106" s="346"/>
      <c r="AD106" s="346"/>
      <c r="AE106" s="346"/>
      <c r="AF106" s="346"/>
      <c r="AG106" s="346"/>
      <c r="AH106" s="346"/>
      <c r="AI106" s="346"/>
      <c r="AJ106" s="346"/>
      <c r="AK106" s="346"/>
      <c r="AL106" s="346"/>
      <c r="AM106" s="346"/>
      <c r="AN106" s="346"/>
      <c r="AO106" s="346"/>
      <c r="AP106" s="346"/>
      <c r="AQ106" s="346"/>
      <c r="AR106" s="346"/>
      <c r="AS106" s="346"/>
      <c r="AT106" s="346"/>
      <c r="AU106" s="346"/>
      <c r="AV106" s="346"/>
      <c r="AW106" s="346"/>
      <c r="AX106" s="346"/>
      <c r="AY106" s="346"/>
      <c r="AZ106" s="346"/>
      <c r="BA106" s="402"/>
      <c r="BB106" s="403"/>
      <c r="BC106" s="403"/>
      <c r="BD106" s="403"/>
      <c r="BE106" s="403"/>
      <c r="BF106" s="403"/>
      <c r="BG106" s="403"/>
      <c r="BH106" s="403"/>
      <c r="BI106" s="403"/>
      <c r="BJ106" s="403"/>
      <c r="BK106" s="403"/>
      <c r="BL106" s="403"/>
      <c r="BM106" s="403"/>
      <c r="BN106" s="403"/>
      <c r="BO106" s="403"/>
      <c r="BP106" s="403"/>
      <c r="BQ106" s="403"/>
      <c r="BR106" s="403"/>
      <c r="BS106" s="403"/>
      <c r="BT106" s="403"/>
      <c r="BU106" s="403"/>
      <c r="BV106" s="403"/>
      <c r="BW106" s="403"/>
      <c r="BX106" s="403"/>
      <c r="BY106" s="402"/>
      <c r="BZ106" s="345"/>
      <c r="CA106" s="345"/>
      <c r="CB106" s="345"/>
      <c r="CC106" s="345"/>
      <c r="CD106" s="345"/>
      <c r="CE106" s="345"/>
      <c r="CF106" s="345"/>
      <c r="CG106" s="345"/>
      <c r="CH106" s="345"/>
      <c r="CI106" s="345"/>
      <c r="CJ106" s="345"/>
      <c r="CK106" s="345"/>
      <c r="CL106" s="345"/>
      <c r="CM106" s="345"/>
      <c r="CN106" s="345"/>
      <c r="CO106" s="345"/>
      <c r="CP106" s="345"/>
      <c r="CQ106" s="345"/>
      <c r="CR106" s="345"/>
      <c r="CS106" s="345"/>
      <c r="CT106" s="345"/>
      <c r="CU106" s="345"/>
      <c r="CV106" s="345"/>
      <c r="CW106" s="345"/>
      <c r="CX106" s="345"/>
      <c r="CY106" s="345"/>
      <c r="CZ106" s="345"/>
    </row>
    <row r="107" s="298" customFormat="true" ht="18" customHeight="true" x14ac:dyDescent="0.2">
      <c r="A107" s="440"/>
      <c r="B107" s="299"/>
      <c r="C107" s="392"/>
      <c r="D107" s="392"/>
      <c r="E107" s="392"/>
      <c r="F107" s="392"/>
      <c r="G107" s="392"/>
      <c r="H107" s="392"/>
      <c r="I107" s="392"/>
      <c r="J107" s="392"/>
      <c r="K107" s="392"/>
      <c r="L107" s="392"/>
      <c r="M107" s="392"/>
      <c r="N107" s="392"/>
      <c r="O107" s="392"/>
      <c r="P107" s="392"/>
      <c r="Q107" s="392"/>
      <c r="R107" s="392"/>
      <c r="S107" s="392"/>
      <c r="T107" s="392"/>
      <c r="U107" s="392"/>
      <c r="V107" s="392"/>
      <c r="W107" s="392"/>
      <c r="X107" s="392"/>
      <c r="Y107" s="392"/>
      <c r="Z107" s="341"/>
      <c r="AA107" s="341"/>
      <c r="AB107" s="341"/>
      <c r="AC107" s="341"/>
      <c r="AD107" s="341"/>
      <c r="AE107" s="341"/>
      <c r="AF107" s="341"/>
      <c r="AG107" s="341"/>
      <c r="AH107" s="341"/>
      <c r="AI107" s="341"/>
      <c r="AJ107" s="341"/>
      <c r="AK107" s="341"/>
      <c r="AL107" s="341"/>
      <c r="AM107" s="341"/>
      <c r="AN107" s="341"/>
      <c r="AO107" s="341"/>
      <c r="AP107" s="341"/>
      <c r="AQ107" s="341"/>
      <c r="AR107" s="341"/>
      <c r="AS107" s="341"/>
      <c r="AT107" s="341"/>
      <c r="AU107" s="341"/>
      <c r="AV107" s="341"/>
      <c r="AW107" s="341"/>
      <c r="AX107" s="341"/>
      <c r="AY107" s="341"/>
      <c r="AZ107" s="341"/>
      <c r="BB107" s="321"/>
      <c r="BZ107" s="341"/>
      <c r="CA107" s="341"/>
      <c r="CB107" s="341"/>
      <c r="CC107" s="341"/>
      <c r="CD107" s="341"/>
      <c r="CE107" s="341"/>
      <c r="CF107" s="341"/>
      <c r="CG107" s="341"/>
      <c r="CH107" s="341"/>
      <c r="CI107" s="341"/>
      <c r="CJ107" s="341"/>
      <c r="CK107" s="341"/>
      <c r="CL107" s="341"/>
      <c r="CM107" s="341"/>
      <c r="CN107" s="341"/>
      <c r="CO107" s="341"/>
      <c r="CP107" s="341"/>
      <c r="CQ107" s="341"/>
      <c r="CR107" s="341"/>
      <c r="CS107" s="341"/>
      <c r="CT107" s="341"/>
      <c r="CU107" s="341"/>
      <c r="CV107" s="341"/>
      <c r="CW107" s="341"/>
      <c r="CX107" s="341"/>
      <c r="CY107" s="341"/>
      <c r="CZ107" s="341"/>
    </row>
    <row r="108" s="298" customFormat="true" ht="22.5" customHeight="true" x14ac:dyDescent="0.35">
      <c r="A108" s="1012" t="str">
        <f>A1026</f>
        <v>Egypt</v>
      </c>
      <c r="B108" s="1013"/>
      <c r="C108" s="300"/>
      <c r="D108" s="300"/>
      <c r="E108" s="300"/>
      <c r="F108" s="300"/>
      <c r="G108" s="300"/>
      <c r="H108" s="300"/>
      <c r="I108" s="300"/>
      <c r="J108" s="300"/>
      <c r="K108" s="300"/>
      <c r="L108" s="300"/>
      <c r="M108" s="300"/>
      <c r="N108" s="300"/>
      <c r="O108" s="300"/>
      <c r="P108" s="300"/>
      <c r="Q108" s="300"/>
      <c r="R108" s="300"/>
      <c r="S108" s="300"/>
      <c r="T108" s="300"/>
      <c r="U108" s="300"/>
      <c r="Z108" s="341"/>
      <c r="AA108" s="341"/>
      <c r="AB108" s="341"/>
      <c r="AC108" s="341"/>
      <c r="AD108" s="341"/>
      <c r="AE108" s="341"/>
      <c r="AF108" s="341"/>
      <c r="AG108" s="341"/>
      <c r="AH108" s="341"/>
      <c r="AI108" s="341"/>
      <c r="AJ108" s="341"/>
      <c r="AK108" s="341"/>
      <c r="AL108" s="341"/>
      <c r="AM108" s="341"/>
      <c r="AN108" s="341"/>
      <c r="AO108" s="341"/>
      <c r="AP108" s="341"/>
      <c r="AQ108" s="341"/>
      <c r="AR108" s="341"/>
      <c r="AS108" s="341"/>
      <c r="AT108" s="341"/>
      <c r="AU108" s="341"/>
      <c r="AV108" s="341"/>
      <c r="AW108" s="341"/>
      <c r="AX108" s="341"/>
      <c r="AY108" s="341"/>
      <c r="AZ108" s="341"/>
      <c r="BB108" s="321"/>
      <c r="BZ108" s="341"/>
      <c r="CA108" s="341"/>
      <c r="CB108" s="341"/>
      <c r="CC108" s="341"/>
      <c r="CD108" s="341"/>
      <c r="CE108" s="341"/>
      <c r="CF108" s="341"/>
      <c r="CG108" s="341"/>
      <c r="CH108" s="341"/>
      <c r="CI108" s="341"/>
      <c r="CJ108" s="341"/>
      <c r="CK108" s="341"/>
      <c r="CL108" s="341"/>
      <c r="CM108" s="341"/>
      <c r="CN108" s="341"/>
      <c r="CO108" s="341"/>
      <c r="CP108" s="341"/>
      <c r="CQ108" s="341"/>
      <c r="CR108" s="341"/>
      <c r="CS108" s="341"/>
      <c r="CT108" s="341"/>
      <c r="CU108" s="341"/>
      <c r="CV108" s="341"/>
      <c r="CW108" s="341"/>
      <c r="CX108" s="341"/>
      <c r="CY108" s="341"/>
      <c r="CZ108" s="341"/>
    </row>
    <row r="109" s="298" customFormat="true" ht="22.5" customHeight="true" x14ac:dyDescent="0.35">
      <c r="A109" s="325" t="str">
        <f>A1034</f>
        <v>2005</v>
      </c>
      <c r="B109" s="326"/>
      <c r="C109" s="300"/>
      <c r="D109" s="300"/>
      <c r="E109" s="300"/>
      <c r="F109" s="300"/>
      <c r="G109" s="300"/>
      <c r="H109" s="300"/>
      <c r="I109" s="300"/>
      <c r="J109" s="300"/>
      <c r="K109" s="300"/>
      <c r="L109" s="300"/>
      <c r="M109" s="300"/>
      <c r="N109" s="300"/>
      <c r="O109" s="300"/>
      <c r="P109" s="300"/>
      <c r="Q109" s="300"/>
      <c r="R109" s="300"/>
      <c r="S109" s="300"/>
      <c r="T109" s="300"/>
      <c r="U109" s="300"/>
      <c r="Z109" s="341"/>
      <c r="AA109" s="341"/>
      <c r="AB109" s="341"/>
      <c r="AC109" s="341"/>
      <c r="AD109" s="341"/>
      <c r="AE109" s="341"/>
      <c r="AF109" s="341"/>
      <c r="AG109" s="341"/>
      <c r="AH109" s="341"/>
      <c r="AI109" s="341"/>
      <c r="AJ109" s="341"/>
      <c r="AK109" s="341"/>
      <c r="AL109" s="341"/>
      <c r="AM109" s="341"/>
      <c r="AN109" s="341"/>
      <c r="AO109" s="341"/>
      <c r="AP109" s="341"/>
      <c r="AQ109" s="341"/>
      <c r="AR109" s="341"/>
      <c r="AS109" s="341"/>
      <c r="AT109" s="341"/>
      <c r="AU109" s="341"/>
      <c r="AV109" s="341"/>
      <c r="AW109" s="341"/>
      <c r="AX109" s="341"/>
      <c r="AY109" s="341"/>
      <c r="AZ109" s="341"/>
      <c r="BB109" s="321"/>
      <c r="BZ109" s="341"/>
      <c r="CA109" s="341"/>
      <c r="CB109" s="341"/>
      <c r="CC109" s="341"/>
      <c r="CD109" s="341"/>
      <c r="CE109" s="341"/>
      <c r="CF109" s="341"/>
      <c r="CG109" s="341"/>
      <c r="CH109" s="341"/>
      <c r="CI109" s="341"/>
      <c r="CJ109" s="341"/>
      <c r="CK109" s="341"/>
      <c r="CL109" s="341"/>
      <c r="CM109" s="341"/>
      <c r="CN109" s="341"/>
      <c r="CO109" s="341"/>
      <c r="CP109" s="341"/>
      <c r="CQ109" s="341"/>
      <c r="CR109" s="341"/>
      <c r="CS109" s="341"/>
      <c r="CT109" s="341"/>
      <c r="CU109" s="341"/>
      <c r="CV109" s="341"/>
      <c r="CW109" s="341"/>
      <c r="CX109" s="341"/>
      <c r="CY109" s="341"/>
      <c r="CZ109" s="341"/>
    </row>
    <row r="110" s="298" customFormat="true" ht="22.5" customHeight="true" x14ac:dyDescent="0.35">
      <c r="A110" s="327" t="s">
        <v>98</v>
      </c>
      <c r="B110" s="328"/>
      <c r="C110" s="300"/>
      <c r="D110" s="300"/>
      <c r="E110" s="300"/>
      <c r="F110" s="300"/>
      <c r="G110" s="300"/>
      <c r="H110" s="300"/>
      <c r="I110" s="300"/>
      <c r="J110" s="300"/>
      <c r="K110" s="300"/>
      <c r="L110" s="300"/>
      <c r="M110" s="300"/>
      <c r="N110" s="300"/>
      <c r="O110" s="300"/>
      <c r="P110" s="300"/>
      <c r="Q110" s="300"/>
      <c r="R110" s="300"/>
      <c r="S110" s="300"/>
      <c r="T110" s="300"/>
      <c r="U110" s="300"/>
      <c r="Z110" s="341"/>
      <c r="AA110" s="341"/>
      <c r="AB110" s="341"/>
      <c r="AC110" s="341"/>
      <c r="AD110" s="341"/>
      <c r="AE110" s="341"/>
      <c r="AF110" s="341"/>
      <c r="AG110" s="341"/>
      <c r="AH110" s="341"/>
      <c r="AI110" s="341"/>
      <c r="AJ110" s="341"/>
      <c r="AK110" s="341"/>
      <c r="AL110" s="341"/>
      <c r="AM110" s="341"/>
      <c r="AN110" s="341"/>
      <c r="AO110" s="341"/>
      <c r="AP110" s="341"/>
      <c r="AQ110" s="341"/>
      <c r="AR110" s="341"/>
      <c r="AS110" s="341"/>
      <c r="AT110" s="341"/>
      <c r="AU110" s="341"/>
      <c r="AV110" s="341"/>
      <c r="AW110" s="341"/>
      <c r="AX110" s="341"/>
      <c r="AY110" s="341"/>
      <c r="AZ110" s="341"/>
      <c r="BB110" s="321"/>
      <c r="BZ110" s="341"/>
      <c r="CA110" s="341"/>
      <c r="CB110" s="341"/>
      <c r="CC110" s="341"/>
      <c r="CD110" s="341"/>
      <c r="CE110" s="341"/>
      <c r="CF110" s="341"/>
      <c r="CG110" s="341"/>
      <c r="CH110" s="341"/>
      <c r="CI110" s="341"/>
      <c r="CJ110" s="341"/>
      <c r="CK110" s="341"/>
      <c r="CL110" s="341"/>
      <c r="CM110" s="341"/>
      <c r="CN110" s="341"/>
      <c r="CO110" s="341"/>
      <c r="CP110" s="341"/>
      <c r="CQ110" s="341"/>
      <c r="CR110" s="341"/>
      <c r="CS110" s="341"/>
      <c r="CT110" s="341"/>
      <c r="CU110" s="341"/>
      <c r="CV110" s="341"/>
      <c r="CW110" s="341"/>
      <c r="CX110" s="341"/>
      <c r="CY110" s="341"/>
      <c r="CZ110" s="341"/>
    </row>
    <row r="111" s="298" customFormat="true" ht="20.1" customHeight="true" x14ac:dyDescent="0.35">
      <c r="A111" s="329" t="s">
        <v>96</v>
      </c>
      <c r="B111" s="326"/>
      <c r="C111" s="300"/>
      <c r="D111" s="300"/>
      <c r="E111" s="300"/>
      <c r="F111" s="300"/>
      <c r="G111" s="300"/>
      <c r="H111" s="300"/>
      <c r="I111" s="300"/>
      <c r="J111" s="300"/>
      <c r="K111" s="300"/>
      <c r="L111" s="300"/>
      <c r="M111" s="300"/>
      <c r="N111" s="300"/>
      <c r="O111" s="300"/>
      <c r="P111" s="300"/>
      <c r="Q111" s="300"/>
      <c r="R111" s="300"/>
      <c r="S111" s="300"/>
      <c r="T111" s="300"/>
      <c r="U111" s="300"/>
      <c r="Z111" s="341"/>
      <c r="AA111" s="341"/>
      <c r="AB111" s="341"/>
      <c r="AC111" s="341"/>
      <c r="AD111" s="341"/>
      <c r="AE111" s="341"/>
      <c r="AF111" s="341"/>
      <c r="AG111" s="341"/>
      <c r="AH111" s="341"/>
      <c r="AI111" s="341"/>
      <c r="AJ111" s="341"/>
      <c r="AK111" s="341"/>
      <c r="AL111" s="341"/>
      <c r="AM111" s="341"/>
      <c r="AN111" s="341"/>
      <c r="AO111" s="341"/>
      <c r="AP111" s="341"/>
      <c r="AQ111" s="341"/>
      <c r="AR111" s="341"/>
      <c r="AS111" s="341"/>
      <c r="AT111" s="341"/>
      <c r="AU111" s="341"/>
      <c r="AV111" s="341"/>
      <c r="AW111" s="341"/>
      <c r="AX111" s="341"/>
      <c r="AY111" s="341"/>
      <c r="AZ111" s="341"/>
      <c r="BB111" s="321"/>
      <c r="BZ111" s="341"/>
      <c r="CA111" s="341"/>
      <c r="CB111" s="341"/>
      <c r="CC111" s="341"/>
      <c r="CD111" s="341"/>
      <c r="CE111" s="341"/>
      <c r="CF111" s="341"/>
      <c r="CG111" s="341"/>
      <c r="CH111" s="341"/>
      <c r="CI111" s="341"/>
      <c r="CJ111" s="341"/>
      <c r="CK111" s="341"/>
      <c r="CL111" s="341"/>
      <c r="CM111" s="341"/>
      <c r="CN111" s="341"/>
      <c r="CO111" s="341"/>
      <c r="CP111" s="341"/>
      <c r="CQ111" s="341"/>
      <c r="CR111" s="341"/>
      <c r="CS111" s="341"/>
      <c r="CT111" s="341"/>
      <c r="CU111" s="341"/>
      <c r="CV111" s="341"/>
      <c r="CW111" s="341"/>
      <c r="CX111" s="341"/>
      <c r="CY111" s="341"/>
      <c r="CZ111" s="341"/>
    </row>
    <row r="112" s="298" customFormat="true" ht="15" customHeight="true" x14ac:dyDescent="0.2">
      <c r="A112" s="555" t="s">
        <v>97</v>
      </c>
      <c r="B112" s="352"/>
      <c r="C112" s="300"/>
      <c r="D112" s="300"/>
      <c r="E112" s="300"/>
      <c r="F112" s="300"/>
      <c r="G112" s="300"/>
      <c r="H112" s="300"/>
      <c r="I112" s="300"/>
      <c r="J112" s="300"/>
      <c r="K112" s="300"/>
      <c r="L112" s="300"/>
      <c r="M112" s="300"/>
      <c r="N112" s="300"/>
      <c r="O112" s="300"/>
      <c r="P112" s="300"/>
      <c r="Q112" s="300"/>
      <c r="R112" s="300"/>
      <c r="S112" s="300"/>
      <c r="T112" s="300"/>
      <c r="U112" s="300"/>
      <c r="Z112" s="341"/>
      <c r="AA112" s="341"/>
      <c r="AB112" s="341"/>
      <c r="AC112" s="341"/>
      <c r="AD112" s="341"/>
      <c r="AE112" s="341"/>
      <c r="AF112" s="341"/>
      <c r="AG112" s="341"/>
      <c r="AH112" s="341"/>
      <c r="AI112" s="341"/>
      <c r="AJ112" s="341"/>
      <c r="AK112" s="341"/>
      <c r="AL112" s="341"/>
      <c r="AM112" s="341"/>
      <c r="AN112" s="341"/>
      <c r="AO112" s="341"/>
      <c r="AP112" s="341"/>
      <c r="AQ112" s="341"/>
      <c r="AR112" s="341"/>
      <c r="AS112" s="341"/>
      <c r="AT112" s="341"/>
      <c r="AU112" s="341"/>
      <c r="AV112" s="341"/>
      <c r="AW112" s="341"/>
      <c r="AX112" s="341"/>
      <c r="AY112" s="341"/>
      <c r="AZ112" s="341"/>
      <c r="BB112" s="321"/>
      <c r="BZ112" s="341"/>
      <c r="CA112" s="341"/>
      <c r="CB112" s="341"/>
      <c r="CC112" s="341"/>
      <c r="CD112" s="341"/>
      <c r="CE112" s="341"/>
      <c r="CF112" s="341"/>
      <c r="CG112" s="341"/>
      <c r="CH112" s="341"/>
      <c r="CI112" s="341"/>
      <c r="CJ112" s="341"/>
      <c r="CK112" s="341"/>
      <c r="CL112" s="341"/>
      <c r="CM112" s="341"/>
      <c r="CN112" s="341"/>
      <c r="CO112" s="341"/>
      <c r="CP112" s="341"/>
      <c r="CQ112" s="341"/>
      <c r="CR112" s="341"/>
      <c r="CS112" s="341"/>
      <c r="CT112" s="341"/>
      <c r="CU112" s="341"/>
      <c r="CV112" s="341"/>
      <c r="CW112" s="341"/>
      <c r="CX112" s="341"/>
      <c r="CY112" s="341"/>
      <c r="CZ112" s="341"/>
    </row>
    <row r="113" s="298" customFormat="true" ht="15" customHeight="true" x14ac:dyDescent="0.2">
      <c r="A113" s="333" t="s">
        <v>40</v>
      </c>
      <c r="B113" s="332"/>
      <c r="C113" s="300"/>
      <c r="D113" s="300"/>
      <c r="E113" s="300"/>
      <c r="F113" s="300"/>
      <c r="G113" s="300"/>
      <c r="H113" s="300"/>
      <c r="I113" s="300"/>
      <c r="J113" s="300"/>
      <c r="K113" s="300"/>
      <c r="L113" s="300"/>
      <c r="M113" s="300"/>
      <c r="N113" s="300"/>
      <c r="O113" s="300"/>
      <c r="P113" s="300"/>
      <c r="Q113" s="300"/>
      <c r="R113" s="300"/>
      <c r="S113" s="300"/>
      <c r="T113" s="300"/>
      <c r="U113" s="300"/>
      <c r="Z113" s="341"/>
      <c r="AA113" s="341"/>
      <c r="AB113" s="341"/>
      <c r="AC113" s="341"/>
      <c r="AD113" s="341"/>
      <c r="AE113" s="341"/>
      <c r="AF113" s="341"/>
      <c r="AG113" s="341"/>
      <c r="AH113" s="341"/>
      <c r="AI113" s="341"/>
      <c r="AJ113" s="341"/>
      <c r="AK113" s="341"/>
      <c r="AL113" s="341"/>
      <c r="AM113" s="341"/>
      <c r="AN113" s="341"/>
      <c r="AO113" s="341"/>
      <c r="AP113" s="341"/>
      <c r="AQ113" s="341"/>
      <c r="AR113" s="341"/>
      <c r="AS113" s="341"/>
      <c r="AT113" s="341"/>
      <c r="AU113" s="341"/>
      <c r="AV113" s="341"/>
      <c r="AW113" s="341"/>
      <c r="AX113" s="341"/>
      <c r="AY113" s="341"/>
      <c r="AZ113" s="341"/>
      <c r="BB113" s="321"/>
      <c r="BZ113" s="341"/>
      <c r="CA113" s="341"/>
      <c r="CB113" s="341"/>
      <c r="CC113" s="341"/>
      <c r="CD113" s="341"/>
      <c r="CE113" s="341"/>
      <c r="CF113" s="341"/>
      <c r="CG113" s="341"/>
      <c r="CH113" s="341"/>
      <c r="CI113" s="341"/>
      <c r="CJ113" s="341"/>
      <c r="CK113" s="341"/>
      <c r="CL113" s="341"/>
      <c r="CM113" s="341"/>
      <c r="CN113" s="341"/>
      <c r="CO113" s="341"/>
      <c r="CP113" s="341"/>
      <c r="CQ113" s="341"/>
      <c r="CR113" s="341"/>
      <c r="CS113" s="341"/>
      <c r="CT113" s="341"/>
      <c r="CU113" s="341"/>
      <c r="CV113" s="341"/>
      <c r="CW113" s="341"/>
      <c r="CX113" s="341"/>
      <c r="CY113" s="341"/>
      <c r="CZ113" s="341"/>
    </row>
    <row r="114" s="298" customFormat="true" ht="15" customHeight="true" x14ac:dyDescent="0.2">
      <c r="A114" s="331" t="s">
        <v>39</v>
      </c>
      <c r="B114" s="332"/>
      <c r="C114" s="300"/>
      <c r="D114" s="300"/>
      <c r="E114" s="300"/>
      <c r="F114" s="300"/>
      <c r="G114" s="300"/>
      <c r="H114" s="300"/>
      <c r="I114" s="300"/>
      <c r="J114" s="300"/>
      <c r="K114" s="300"/>
      <c r="L114" s="300"/>
      <c r="M114" s="300"/>
      <c r="N114" s="300"/>
      <c r="O114" s="300"/>
      <c r="P114" s="300"/>
      <c r="Q114" s="300"/>
      <c r="R114" s="300"/>
      <c r="S114" s="300"/>
      <c r="T114" s="300"/>
      <c r="U114" s="300"/>
      <c r="Z114" s="341"/>
      <c r="AA114" s="341"/>
      <c r="AB114" s="341"/>
      <c r="AC114" s="341"/>
      <c r="AD114" s="341"/>
      <c r="AE114" s="341"/>
      <c r="AF114" s="341"/>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c r="BB114" s="321"/>
      <c r="BZ114" s="341"/>
      <c r="CA114" s="341"/>
      <c r="CB114" s="341"/>
      <c r="CC114" s="341"/>
      <c r="CD114" s="341"/>
      <c r="CE114" s="341"/>
      <c r="CF114" s="341"/>
      <c r="CG114" s="341"/>
      <c r="CH114" s="341"/>
      <c r="CI114" s="341"/>
      <c r="CJ114" s="341"/>
      <c r="CK114" s="341"/>
      <c r="CL114" s="341"/>
      <c r="CM114" s="341"/>
      <c r="CN114" s="341"/>
      <c r="CO114" s="341"/>
      <c r="CP114" s="341"/>
      <c r="CQ114" s="341"/>
      <c r="CR114" s="341"/>
      <c r="CS114" s="341"/>
      <c r="CT114" s="341"/>
      <c r="CU114" s="341"/>
      <c r="CV114" s="341"/>
      <c r="CW114" s="341"/>
      <c r="CX114" s="341"/>
      <c r="CY114" s="341"/>
      <c r="CZ114" s="341"/>
    </row>
    <row r="115" s="298" customFormat="true" ht="15" customHeight="true" x14ac:dyDescent="0.2">
      <c r="A115" s="331" t="s">
        <v>133</v>
      </c>
      <c r="B115" s="351" t="str">
        <f>A1025</f>
        <v>DHS05</v>
      </c>
      <c r="C115" s="300"/>
      <c r="D115" s="300"/>
      <c r="E115" s="300"/>
      <c r="F115" s="300"/>
      <c r="G115" s="300"/>
      <c r="H115" s="300"/>
      <c r="I115" s="300"/>
      <c r="J115" s="300"/>
      <c r="K115" s="300"/>
      <c r="L115" s="300"/>
      <c r="M115" s="300"/>
      <c r="N115" s="300"/>
      <c r="O115" s="300"/>
      <c r="P115" s="300"/>
      <c r="Q115" s="300"/>
      <c r="R115" s="300"/>
      <c r="S115" s="300"/>
      <c r="T115" s="300"/>
      <c r="U115" s="300"/>
      <c r="Z115" s="341"/>
      <c r="AA115" s="341"/>
      <c r="AB115" s="341"/>
      <c r="AC115" s="341"/>
      <c r="AD115" s="341"/>
      <c r="AE115" s="341"/>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c r="BB115" s="321"/>
      <c r="BZ115" s="341"/>
      <c r="CA115" s="341"/>
      <c r="CB115" s="341"/>
      <c r="CC115" s="341"/>
      <c r="CD115" s="341"/>
      <c r="CE115" s="341"/>
      <c r="CF115" s="341"/>
      <c r="CG115" s="341"/>
      <c r="CH115" s="341"/>
      <c r="CI115" s="341"/>
      <c r="CJ115" s="341"/>
      <c r="CK115" s="341"/>
      <c r="CL115" s="341"/>
      <c r="CM115" s="341"/>
      <c r="CN115" s="341"/>
      <c r="CO115" s="341"/>
      <c r="CP115" s="341"/>
      <c r="CQ115" s="341"/>
      <c r="CR115" s="341"/>
      <c r="CS115" s="341"/>
      <c r="CT115" s="341"/>
      <c r="CU115" s="341"/>
      <c r="CV115" s="341"/>
      <c r="CW115" s="341"/>
      <c r="CX115" s="341"/>
      <c r="CY115" s="341"/>
      <c r="CZ115" s="341"/>
    </row>
    <row r="116" s="298" customFormat="true" ht="15" customHeight="true" x14ac:dyDescent="0.2">
      <c r="A116" s="181" t="str">
        <f>B1030</f>
        <v>Ratio of Improved latrines based on:</v>
      </c>
      <c r="B116" s="180" t="s">
        <v>166</v>
      </c>
      <c r="C116" s="300"/>
      <c r="D116" s="300"/>
      <c r="E116" s="300"/>
      <c r="F116" s="300"/>
      <c r="G116" s="300"/>
      <c r="H116" s="300"/>
      <c r="I116" s="300"/>
      <c r="J116" s="300"/>
      <c r="K116" s="300"/>
      <c r="L116" s="300"/>
      <c r="M116" s="300"/>
      <c r="N116" s="300"/>
      <c r="O116" s="300"/>
      <c r="P116" s="300"/>
      <c r="Q116" s="300"/>
      <c r="R116" s="300"/>
      <c r="S116" s="300"/>
      <c r="T116" s="300"/>
      <c r="U116" s="300"/>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B116" s="321"/>
      <c r="BZ116" s="341"/>
      <c r="CA116" s="341"/>
      <c r="CB116" s="341"/>
      <c r="CC116" s="341"/>
      <c r="CD116" s="341"/>
      <c r="CE116" s="341"/>
      <c r="CF116" s="341"/>
      <c r="CG116" s="341"/>
      <c r="CH116" s="341"/>
      <c r="CI116" s="341"/>
      <c r="CJ116" s="341"/>
      <c r="CK116" s="341"/>
      <c r="CL116" s="341"/>
      <c r="CM116" s="341"/>
      <c r="CN116" s="341"/>
      <c r="CO116" s="341"/>
      <c r="CP116" s="341"/>
      <c r="CQ116" s="341"/>
      <c r="CR116" s="341"/>
      <c r="CS116" s="341"/>
      <c r="CT116" s="341"/>
      <c r="CU116" s="341"/>
      <c r="CV116" s="341"/>
      <c r="CW116" s="341"/>
      <c r="CX116" s="341"/>
      <c r="CY116" s="341"/>
      <c r="CZ116" s="341"/>
    </row>
    <row r="117" s="298" customFormat="true" ht="15" customHeight="true" x14ac:dyDescent="0.2">
      <c r="A117" s="181" t="str">
        <f>B1029</f>
        <v>Ratio of Shared improved based on:</v>
      </c>
      <c r="B117" s="179" t="s">
        <v>167</v>
      </c>
      <c r="C117" s="300"/>
      <c r="D117" s="300"/>
      <c r="E117" s="300"/>
      <c r="F117" s="300"/>
      <c r="G117" s="300"/>
      <c r="H117" s="300"/>
      <c r="I117" s="300"/>
      <c r="J117" s="300"/>
      <c r="K117" s="300"/>
      <c r="L117" s="300"/>
      <c r="M117" s="300"/>
      <c r="N117" s="300"/>
      <c r="O117" s="300"/>
      <c r="P117" s="300"/>
      <c r="Q117" s="300"/>
      <c r="R117" s="300"/>
      <c r="S117" s="300"/>
      <c r="T117" s="300"/>
      <c r="U117" s="300"/>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B117" s="321"/>
      <c r="BZ117" s="341"/>
      <c r="CA117" s="341"/>
      <c r="CB117" s="341"/>
      <c r="CC117" s="341"/>
      <c r="CD117" s="341"/>
      <c r="CE117" s="341"/>
      <c r="CF117" s="341"/>
      <c r="CG117" s="341"/>
      <c r="CH117" s="341"/>
      <c r="CI117" s="341"/>
      <c r="CJ117" s="341"/>
      <c r="CK117" s="341"/>
      <c r="CL117" s="341"/>
      <c r="CM117" s="341"/>
      <c r="CN117" s="341"/>
      <c r="CO117" s="341"/>
      <c r="CP117" s="341"/>
      <c r="CQ117" s="341"/>
      <c r="CR117" s="341"/>
      <c r="CS117" s="341"/>
      <c r="CT117" s="341"/>
      <c r="CU117" s="341"/>
      <c r="CV117" s="341"/>
      <c r="CW117" s="341"/>
      <c r="CX117" s="341"/>
      <c r="CY117" s="341"/>
      <c r="CZ117" s="341"/>
    </row>
    <row r="118" s="298" customFormat="true" ht="21" customHeight="true" x14ac:dyDescent="0.2">
      <c r="A118" s="178"/>
      <c r="B118" s="180"/>
      <c r="C118" s="300"/>
      <c r="D118" s="300"/>
      <c r="E118" s="300"/>
      <c r="F118" s="300"/>
      <c r="G118" s="300"/>
      <c r="H118" s="300"/>
      <c r="I118" s="300"/>
      <c r="J118" s="300"/>
      <c r="K118" s="300"/>
      <c r="L118" s="300"/>
      <c r="M118" s="300"/>
      <c r="N118" s="300"/>
      <c r="O118" s="300"/>
      <c r="P118" s="300"/>
      <c r="Q118" s="300"/>
      <c r="R118" s="300"/>
      <c r="S118" s="300"/>
      <c r="T118" s="300"/>
      <c r="U118" s="300"/>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B118" s="321"/>
      <c r="BZ118" s="341"/>
      <c r="CA118" s="341"/>
      <c r="CB118" s="341"/>
      <c r="CC118" s="341"/>
      <c r="CD118" s="341"/>
      <c r="CE118" s="341"/>
      <c r="CF118" s="341"/>
      <c r="CG118" s="341"/>
      <c r="CH118" s="341"/>
      <c r="CI118" s="341"/>
      <c r="CJ118" s="341"/>
      <c r="CK118" s="341"/>
      <c r="CL118" s="341"/>
      <c r="CM118" s="341"/>
      <c r="CN118" s="341"/>
      <c r="CO118" s="341"/>
      <c r="CP118" s="341"/>
      <c r="CQ118" s="341"/>
      <c r="CR118" s="341"/>
      <c r="CS118" s="341"/>
      <c r="CT118" s="341"/>
      <c r="CU118" s="341"/>
      <c r="CV118" s="341"/>
      <c r="CW118" s="341"/>
      <c r="CX118" s="341"/>
      <c r="CY118" s="341"/>
      <c r="CZ118" s="341"/>
    </row>
    <row r="119" s="298" customFormat="true" ht="15" customHeight="true" x14ac:dyDescent="0.2">
      <c r="A119" s="177"/>
      <c r="B119" s="176"/>
      <c r="C119" s="300"/>
      <c r="D119" s="300"/>
      <c r="E119" s="300"/>
      <c r="F119" s="300"/>
      <c r="G119" s="300"/>
      <c r="H119" s="300"/>
      <c r="I119" s="300"/>
      <c r="J119" s="300"/>
      <c r="K119" s="300"/>
      <c r="L119" s="300"/>
      <c r="M119" s="300"/>
      <c r="N119" s="300"/>
      <c r="O119" s="300"/>
      <c r="P119" s="300"/>
      <c r="Q119" s="300"/>
      <c r="R119" s="300"/>
      <c r="S119" s="300"/>
      <c r="T119" s="300"/>
      <c r="U119" s="300"/>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B119" s="321"/>
      <c r="BZ119" s="341"/>
      <c r="CA119" s="341"/>
      <c r="CB119" s="341"/>
      <c r="CC119" s="341"/>
      <c r="CD119" s="341"/>
      <c r="CE119" s="341"/>
      <c r="CF119" s="341"/>
      <c r="CG119" s="341"/>
      <c r="CH119" s="341"/>
      <c r="CI119" s="341"/>
      <c r="CJ119" s="341"/>
      <c r="CK119" s="341"/>
      <c r="CL119" s="341"/>
      <c r="CM119" s="341"/>
      <c r="CN119" s="341"/>
      <c r="CO119" s="341"/>
      <c r="CP119" s="341"/>
      <c r="CQ119" s="341"/>
      <c r="CR119" s="341"/>
      <c r="CS119" s="341"/>
      <c r="CT119" s="341"/>
      <c r="CU119" s="341"/>
      <c r="CV119" s="341"/>
      <c r="CW119" s="341"/>
      <c r="CX119" s="341"/>
      <c r="CY119" s="341"/>
      <c r="CZ119" s="341"/>
    </row>
    <row r="120" s="322" customFormat="true" ht="15" customHeight="true" x14ac:dyDescent="0.2">
      <c r="A120" s="303" t="s">
        <v>98</v>
      </c>
      <c r="B120" s="337"/>
      <c r="C120" s="1002" t="s">
        <v>114</v>
      </c>
      <c r="D120" s="1003"/>
      <c r="E120" s="1003"/>
      <c r="F120" s="1003"/>
      <c r="G120" s="1004"/>
      <c r="H120" s="1005" t="s">
        <v>38</v>
      </c>
      <c r="I120" s="996"/>
      <c r="J120" s="996"/>
      <c r="K120" s="996"/>
      <c r="L120" s="998"/>
      <c r="M120" s="986" t="s">
        <v>37</v>
      </c>
      <c r="N120" s="987"/>
      <c r="O120" s="987"/>
      <c r="P120" s="987"/>
      <c r="Q120" s="988"/>
      <c r="R120" s="15" t="s">
        <v>137</v>
      </c>
      <c r="S120" s="410"/>
      <c r="T120" s="410"/>
      <c r="U120" s="410"/>
      <c r="V120" s="410"/>
      <c r="W120" s="410"/>
      <c r="X120" s="410"/>
      <c r="Y120" s="410"/>
      <c r="Z120" s="411"/>
      <c r="AA120" s="411"/>
      <c r="AB120" s="411"/>
      <c r="AC120" s="411"/>
      <c r="AD120" s="411"/>
      <c r="AE120" s="411"/>
      <c r="AF120" s="411"/>
      <c r="AG120" s="411"/>
      <c r="AH120" s="411"/>
      <c r="AI120" s="411"/>
      <c r="AJ120" s="411"/>
      <c r="AK120" s="411"/>
      <c r="AL120" s="411"/>
      <c r="AM120" s="411"/>
      <c r="AN120" s="411"/>
      <c r="AO120" s="411"/>
      <c r="AP120" s="411"/>
      <c r="AQ120" s="411"/>
      <c r="AR120" s="411"/>
      <c r="AS120" s="411"/>
      <c r="AT120" s="411"/>
      <c r="AU120" s="411"/>
      <c r="AV120" s="411"/>
      <c r="AW120" s="411"/>
      <c r="AX120" s="411"/>
      <c r="AY120" s="411"/>
      <c r="AZ120" s="187"/>
      <c r="BA120" s="347" t="s">
        <v>128</v>
      </c>
      <c r="BB120" s="303" t="s">
        <v>98</v>
      </c>
      <c r="BC120" s="986" t="s">
        <v>114</v>
      </c>
      <c r="BD120" s="987"/>
      <c r="BE120" s="987"/>
      <c r="BF120" s="987"/>
      <c r="BG120" s="993"/>
      <c r="BH120" s="986" t="s">
        <v>38</v>
      </c>
      <c r="BI120" s="987"/>
      <c r="BJ120" s="987"/>
      <c r="BK120" s="987"/>
      <c r="BL120" s="993"/>
      <c r="BM120" s="986" t="s">
        <v>37</v>
      </c>
      <c r="BN120" s="987"/>
      <c r="BO120" s="987"/>
      <c r="BP120" s="987"/>
      <c r="BQ120" s="988"/>
      <c r="BR120" s="14" t="s">
        <v>137</v>
      </c>
      <c r="BS120" s="401"/>
      <c r="BT120" s="401"/>
      <c r="BU120" s="401"/>
      <c r="BV120" s="401"/>
      <c r="BW120" s="401"/>
      <c r="BX120" s="401"/>
      <c r="BY120" s="401"/>
      <c r="BZ120" s="345"/>
      <c r="CA120" s="345"/>
      <c r="CB120" s="345"/>
      <c r="CC120" s="345"/>
      <c r="CD120" s="345"/>
      <c r="CE120" s="345"/>
      <c r="CF120" s="345"/>
      <c r="CG120" s="345"/>
      <c r="CH120" s="345"/>
      <c r="CI120" s="345"/>
      <c r="CJ120" s="345"/>
      <c r="CK120" s="345"/>
      <c r="CL120" s="345"/>
      <c r="CM120" s="345"/>
      <c r="CN120" s="345"/>
      <c r="CO120" s="345"/>
      <c r="CP120" s="345"/>
      <c r="CQ120" s="345"/>
      <c r="CR120" s="345"/>
      <c r="CS120" s="345"/>
      <c r="CT120" s="345"/>
      <c r="CU120" s="345"/>
      <c r="CV120" s="345"/>
      <c r="CW120" s="345"/>
      <c r="CX120" s="345"/>
      <c r="CY120" s="345"/>
      <c r="CZ120" s="345"/>
    </row>
    <row r="121" s="322" customFormat="true" ht="24" x14ac:dyDescent="0.2">
      <c r="A121" s="335" t="s">
        <v>87</v>
      </c>
      <c r="B121" s="370"/>
      <c r="C121" s="393" t="s">
        <v>0</v>
      </c>
      <c r="D121" s="550" t="s">
        <v>1</v>
      </c>
      <c r="E121" s="550" t="s">
        <v>2</v>
      </c>
      <c r="F121" s="550" t="s">
        <v>3</v>
      </c>
      <c r="G121" s="551" t="s">
        <v>4</v>
      </c>
      <c r="H121" s="375" t="s">
        <v>0</v>
      </c>
      <c r="I121" s="553" t="s">
        <v>1</v>
      </c>
      <c r="J121" s="553" t="s">
        <v>2</v>
      </c>
      <c r="K121" s="553" t="s">
        <v>3</v>
      </c>
      <c r="L121" s="554" t="s">
        <v>4</v>
      </c>
      <c r="M121" s="376" t="s">
        <v>0</v>
      </c>
      <c r="N121" s="553" t="s">
        <v>1</v>
      </c>
      <c r="O121" s="553" t="s">
        <v>2</v>
      </c>
      <c r="P121" s="553" t="s">
        <v>3</v>
      </c>
      <c r="Q121" s="548" t="s">
        <v>4</v>
      </c>
      <c r="R121" s="375" t="s">
        <v>317</v>
      </c>
      <c r="S121" s="553" t="s">
        <v>318</v>
      </c>
      <c r="T121" s="553" t="s">
        <v>319</v>
      </c>
      <c r="U121" s="553" t="s">
        <v>320</v>
      </c>
      <c r="V121" s="553" t="s">
        <v>251</v>
      </c>
      <c r="W121" s="553" t="s">
        <v>252</v>
      </c>
      <c r="X121" s="553" t="s">
        <v>253</v>
      </c>
      <c r="Y121" s="554" t="s">
        <v>254</v>
      </c>
      <c r="Z121" s="411"/>
      <c r="AA121" s="411"/>
      <c r="AB121" s="411"/>
      <c r="AC121" s="411"/>
      <c r="AD121" s="411"/>
      <c r="AE121" s="411"/>
      <c r="AF121" s="411"/>
      <c r="AG121" s="411"/>
      <c r="AH121" s="411"/>
      <c r="AI121" s="411"/>
      <c r="AJ121" s="411"/>
      <c r="AK121" s="411"/>
      <c r="AL121" s="411"/>
      <c r="AM121" s="411"/>
      <c r="AN121" s="411"/>
      <c r="AO121" s="411"/>
      <c r="AP121" s="411"/>
      <c r="AQ121" s="411"/>
      <c r="AR121" s="411"/>
      <c r="AS121" s="411"/>
      <c r="AT121" s="411"/>
      <c r="AU121" s="411"/>
      <c r="AV121" s="411"/>
      <c r="AW121" s="411"/>
      <c r="AX121" s="411"/>
      <c r="AY121" s="411"/>
      <c r="AZ121" s="187"/>
      <c r="BA121" s="335" t="s">
        <v>116</v>
      </c>
      <c r="BB121" s="334"/>
      <c r="BC121" s="422" t="s">
        <v>0</v>
      </c>
      <c r="BD121" s="525" t="s">
        <v>1</v>
      </c>
      <c r="BE121" s="525" t="s">
        <v>2</v>
      </c>
      <c r="BF121" s="525" t="s">
        <v>3</v>
      </c>
      <c r="BG121" s="423" t="s">
        <v>4</v>
      </c>
      <c r="BH121" s="422" t="s">
        <v>0</v>
      </c>
      <c r="BI121" s="525" t="s">
        <v>1</v>
      </c>
      <c r="BJ121" s="525" t="s">
        <v>2</v>
      </c>
      <c r="BK121" s="525" t="s">
        <v>3</v>
      </c>
      <c r="BL121" s="423" t="s">
        <v>4</v>
      </c>
      <c r="BM121" s="422" t="s">
        <v>0</v>
      </c>
      <c r="BN121" s="525" t="s">
        <v>1</v>
      </c>
      <c r="BO121" s="525" t="s">
        <v>2</v>
      </c>
      <c r="BP121" s="525" t="s">
        <v>3</v>
      </c>
      <c r="BQ121" s="423" t="s">
        <v>4</v>
      </c>
      <c r="BR121" s="422" t="s">
        <v>317</v>
      </c>
      <c r="BS121" s="525" t="s">
        <v>318</v>
      </c>
      <c r="BT121" s="525" t="s">
        <v>319</v>
      </c>
      <c r="BU121" s="525" t="s">
        <v>320</v>
      </c>
      <c r="BV121" s="525" t="s">
        <v>251</v>
      </c>
      <c r="BW121" s="525" t="s">
        <v>252</v>
      </c>
      <c r="BX121" s="525" t="s">
        <v>253</v>
      </c>
      <c r="BY121" s="526" t="s">
        <v>254</v>
      </c>
      <c r="BZ121" s="185"/>
      <c r="CA121" s="185"/>
      <c r="CB121" s="185"/>
      <c r="CC121" s="185"/>
      <c r="CD121" s="185"/>
      <c r="CE121" s="185"/>
      <c r="CF121" s="185"/>
      <c r="CG121" s="185"/>
      <c r="CH121" s="185"/>
      <c r="CI121" s="185"/>
      <c r="CJ121" s="185"/>
      <c r="CK121" s="185"/>
      <c r="CL121" s="185"/>
      <c r="CM121" s="185"/>
      <c r="CN121" s="185"/>
      <c r="CO121" s="185"/>
      <c r="CP121" s="185"/>
      <c r="CQ121" s="185"/>
      <c r="CR121" s="185"/>
      <c r="CS121" s="185"/>
      <c r="CT121" s="185"/>
      <c r="CU121" s="185"/>
      <c r="CV121" s="185"/>
      <c r="CW121" s="185"/>
      <c r="CX121" s="185"/>
      <c r="CY121" s="185"/>
      <c r="CZ121" s="185"/>
    </row>
    <row r="122" s="322" customFormat="true" ht="15" customHeight="true" x14ac:dyDescent="0.2">
      <c r="A122" s="1000" t="s">
        <v>18</v>
      </c>
      <c r="B122" s="372" t="s">
        <v>14</v>
      </c>
      <c r="C122" s="131">
        <f>C153+C154+C155+C156*'DHS14'!C130/100</f>
        <v>90.641268314189745</v>
      </c>
      <c r="D122" s="130">
        <f>D153+D154+D155+D156*'DHS14'!D130/100</f>
        <v>98.552078822162372</v>
      </c>
      <c r="E122" s="130">
        <f>E153+E154+E155+E156*'DHS14'!E130/100</f>
        <v>99.962629019205181</v>
      </c>
      <c r="F122" s="130">
        <f>F153+F154+F155+F156*'DHS14'!F130/100</f>
        <v>99.999999999999602</v>
      </c>
      <c r="G122" s="129">
        <f>G153+G154+G155+G156*'DHS14'!G130/100</f>
        <v>100.00000000000018</v>
      </c>
      <c r="H122" s="128">
        <f>H153+H154+H155+H156*'DHS14'!H130/100</f>
        <v>99.276840770389157</v>
      </c>
      <c r="I122" s="130">
        <f>I153+I154+I155+I156*'DHS14'!I130/100</f>
        <v>100.0000000000004</v>
      </c>
      <c r="J122" s="130">
        <f>J153+J154+J155+J156*'DHS14'!J130/100</f>
        <v>100.00000000000021</v>
      </c>
      <c r="K122" s="130">
        <f>K153+K154+K155+K156*'DHS14'!K130/100</f>
        <v>100.00000000000028</v>
      </c>
      <c r="L122" s="127">
        <f>L153+L154+L155+L156*'DHS14'!L130/100</f>
        <v>100</v>
      </c>
      <c r="M122" s="131">
        <f>M153+M154+M155+M156*'DHS14'!M130/100</f>
        <v>87.058527371027736</v>
      </c>
      <c r="N122" s="130">
        <f>N153+N154+N155+N156*'DHS14'!N130/100</f>
        <v>96.314987282145736</v>
      </c>
      <c r="O122" s="130">
        <f>O153+O154+O155+O156*'DHS14'!O130/100</f>
        <v>99.124595892903415</v>
      </c>
      <c r="P122" s="130">
        <f>P153+P154+P155+P156*'DHS14'!P130/100</f>
        <v>99.670419708113016</v>
      </c>
      <c r="Q122" s="129">
        <f>Q153+Q154+Q155+Q156*'DHS14'!Q130/100</f>
        <v>100.0000000000005</v>
      </c>
      <c r="R122" s="128">
        <f>R153+R154+R155+R156*'DHS14'!R130/100</f>
        <v>99.654379480479136</v>
      </c>
      <c r="S122" s="130">
        <f>S153+S154+S155+S156*'DHS14'!S130/100</f>
        <v>99.999999999999631</v>
      </c>
      <c r="T122" s="130">
        <f>T153+T154+T155+T156*'DHS14'!T130/100</f>
        <v>92.914882108231168</v>
      </c>
      <c r="U122" s="130">
        <f>U153+U154+U155+U156*'DHS14'!U130/100</f>
        <v>99.582786650492523</v>
      </c>
      <c r="V122" s="130">
        <f>V153+V154+V155+V156*'DHS14'!V130/100</f>
        <v>99.727657945791762</v>
      </c>
      <c r="W122" s="71" t="s">
        <v>35</v>
      </c>
      <c r="X122" s="71" t="s">
        <v>35</v>
      </c>
      <c r="Y122" s="127">
        <f>Y153+Y154+Y155+Y156*'DHS14'!Y130/100</f>
        <v>99.954134120388218</v>
      </c>
      <c r="Z122" s="411"/>
      <c r="AA122" s="411"/>
      <c r="AB122" s="411"/>
      <c r="AC122" s="411"/>
      <c r="AD122" s="411"/>
      <c r="AE122" s="411"/>
      <c r="AF122" s="411"/>
      <c r="AG122" s="411"/>
      <c r="AH122" s="411"/>
      <c r="AI122" s="411"/>
      <c r="AJ122" s="411"/>
      <c r="AK122" s="411"/>
      <c r="AL122" s="411"/>
      <c r="AM122" s="411"/>
      <c r="AN122" s="411"/>
      <c r="AO122" s="411"/>
      <c r="AP122" s="411"/>
      <c r="AQ122" s="411"/>
      <c r="AR122" s="411"/>
      <c r="AS122" s="411"/>
      <c r="AT122" s="411"/>
      <c r="AU122" s="411"/>
      <c r="AV122" s="411"/>
      <c r="AW122" s="411"/>
      <c r="AX122" s="411"/>
      <c r="AY122" s="411"/>
      <c r="AZ122" s="187"/>
      <c r="BA122" s="992" t="s">
        <v>18</v>
      </c>
      <c r="BB122" s="559" t="s">
        <v>14</v>
      </c>
      <c r="BC122" s="61" t="s">
        <v>35</v>
      </c>
      <c r="BD122" s="57" t="s">
        <v>35</v>
      </c>
      <c r="BE122" s="57" t="s">
        <v>35</v>
      </c>
      <c r="BF122" s="57" t="s">
        <v>35</v>
      </c>
      <c r="BG122" s="52" t="s">
        <v>35</v>
      </c>
      <c r="BH122" s="61" t="s">
        <v>35</v>
      </c>
      <c r="BI122" s="57" t="s">
        <v>35</v>
      </c>
      <c r="BJ122" s="57" t="s">
        <v>35</v>
      </c>
      <c r="BK122" s="57" t="s">
        <v>35</v>
      </c>
      <c r="BL122" s="52" t="s">
        <v>35</v>
      </c>
      <c r="BM122" s="61" t="s">
        <v>35</v>
      </c>
      <c r="BN122" s="57" t="s">
        <v>35</v>
      </c>
      <c r="BO122" s="57" t="s">
        <v>35</v>
      </c>
      <c r="BP122" s="57" t="s">
        <v>35</v>
      </c>
      <c r="BQ122" s="52" t="s">
        <v>35</v>
      </c>
      <c r="BR122" s="61" t="s">
        <v>35</v>
      </c>
      <c r="BS122" s="57" t="s">
        <v>35</v>
      </c>
      <c r="BT122" s="57" t="s">
        <v>35</v>
      </c>
      <c r="BU122" s="57" t="s">
        <v>35</v>
      </c>
      <c r="BV122" s="57" t="s">
        <v>35</v>
      </c>
      <c r="BW122" s="57" t="s">
        <v>35</v>
      </c>
      <c r="BX122" s="57" t="s">
        <v>35</v>
      </c>
      <c r="BY122" s="46" t="s">
        <v>35</v>
      </c>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row>
    <row r="123" s="322" customFormat="true" ht="15" customHeight="true" x14ac:dyDescent="0.2">
      <c r="A123" s="999"/>
      <c r="B123" s="373" t="s">
        <v>51</v>
      </c>
      <c r="C123" s="126">
        <f>100-C122</f>
        <v>9.3587316858102554</v>
      </c>
      <c r="D123" s="125">
        <f t="shared" ref="D123:V123" si="0">100-D122</f>
        <v>1.4479211778376282</v>
      </c>
      <c r="E123" s="125">
        <f t="shared" si="0"/>
        <v>3.737098079481882E-2</v>
      </c>
      <c r="F123" s="125">
        <f t="shared" si="0"/>
        <v>3.979039320256561E-13</v>
      </c>
      <c r="G123" s="124">
        <f t="shared" si="0"/>
        <v>-1.8474111129762605E-13</v>
      </c>
      <c r="H123" s="123">
        <f t="shared" si="0"/>
        <v>0.72315922961084311</v>
      </c>
      <c r="I123" s="125">
        <f t="shared" si="0"/>
        <v>-3.979039320256561E-13</v>
      </c>
      <c r="J123" s="125">
        <f t="shared" si="0"/>
        <v>-2.1316282072803006E-13</v>
      </c>
      <c r="K123" s="125">
        <f t="shared" si="0"/>
        <v>-2.8421709430404007E-13</v>
      </c>
      <c r="L123" s="122">
        <f t="shared" si="0"/>
        <v>0</v>
      </c>
      <c r="M123" s="126">
        <f t="shared" si="0"/>
        <v>12.941472628972264</v>
      </c>
      <c r="N123" s="125">
        <f t="shared" si="0"/>
        <v>3.6850127178542635</v>
      </c>
      <c r="O123" s="125">
        <f t="shared" si="0"/>
        <v>0.87540410709658545</v>
      </c>
      <c r="P123" s="125">
        <f t="shared" si="0"/>
        <v>0.3295802918869839</v>
      </c>
      <c r="Q123" s="124">
        <f t="shared" si="0"/>
        <v>-4.9737991503207013E-13</v>
      </c>
      <c r="R123" s="123">
        <f t="shared" si="0"/>
        <v>0.34562051952086392</v>
      </c>
      <c r="S123" s="125">
        <f t="shared" si="0"/>
        <v>3.694822225952521E-13</v>
      </c>
      <c r="T123" s="125">
        <f t="shared" si="0"/>
        <v>7.0851178917688316</v>
      </c>
      <c r="U123" s="125">
        <f t="shared" si="0"/>
        <v>0.41721334950747746</v>
      </c>
      <c r="V123" s="125">
        <f t="shared" si="0"/>
        <v>0.27234205420823798</v>
      </c>
      <c r="W123" s="73" t="s">
        <v>35</v>
      </c>
      <c r="X123" s="73" t="s">
        <v>35</v>
      </c>
      <c r="Y123" s="122">
        <f t="shared" ref="Y123" si="1">100-Y122</f>
        <v>4.5865879611781679E-2</v>
      </c>
      <c r="Z123" s="411"/>
      <c r="AA123" s="411"/>
      <c r="AB123" s="411"/>
      <c r="AC123" s="411"/>
      <c r="AD123" s="411"/>
      <c r="AE123" s="411"/>
      <c r="AF123" s="411"/>
      <c r="AG123" s="411"/>
      <c r="AH123" s="411"/>
      <c r="AI123" s="411"/>
      <c r="AJ123" s="411"/>
      <c r="AK123" s="411"/>
      <c r="AL123" s="411"/>
      <c r="AM123" s="411"/>
      <c r="AN123" s="411"/>
      <c r="AO123" s="411"/>
      <c r="AP123" s="411"/>
      <c r="AQ123" s="411"/>
      <c r="AR123" s="411"/>
      <c r="AS123" s="411"/>
      <c r="AT123" s="411"/>
      <c r="AU123" s="411"/>
      <c r="AV123" s="411"/>
      <c r="AW123" s="411"/>
      <c r="AX123" s="411"/>
      <c r="AY123" s="411"/>
      <c r="AZ123" s="187"/>
      <c r="BA123" s="990"/>
      <c r="BB123" s="557" t="s">
        <v>51</v>
      </c>
      <c r="BC123" s="60" t="s">
        <v>35</v>
      </c>
      <c r="BD123" s="56" t="s">
        <v>35</v>
      </c>
      <c r="BE123" s="56" t="s">
        <v>35</v>
      </c>
      <c r="BF123" s="56" t="s">
        <v>35</v>
      </c>
      <c r="BG123" s="51" t="s">
        <v>35</v>
      </c>
      <c r="BH123" s="60" t="s">
        <v>35</v>
      </c>
      <c r="BI123" s="56" t="s">
        <v>35</v>
      </c>
      <c r="BJ123" s="56" t="s">
        <v>35</v>
      </c>
      <c r="BK123" s="56" t="s">
        <v>35</v>
      </c>
      <c r="BL123" s="51" t="s">
        <v>35</v>
      </c>
      <c r="BM123" s="60" t="s">
        <v>35</v>
      </c>
      <c r="BN123" s="56" t="s">
        <v>35</v>
      </c>
      <c r="BO123" s="56" t="s">
        <v>35</v>
      </c>
      <c r="BP123" s="56" t="s">
        <v>35</v>
      </c>
      <c r="BQ123" s="51" t="s">
        <v>35</v>
      </c>
      <c r="BR123" s="60" t="s">
        <v>35</v>
      </c>
      <c r="BS123" s="56" t="s">
        <v>35</v>
      </c>
      <c r="BT123" s="56" t="s">
        <v>35</v>
      </c>
      <c r="BU123" s="56" t="s">
        <v>35</v>
      </c>
      <c r="BV123" s="56" t="s">
        <v>35</v>
      </c>
      <c r="BW123" s="56" t="s">
        <v>35</v>
      </c>
      <c r="BX123" s="56" t="s">
        <v>35</v>
      </c>
      <c r="BY123" s="45" t="s">
        <v>35</v>
      </c>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row>
    <row r="124" s="322" customFormat="true" ht="15" customHeight="true" x14ac:dyDescent="0.2">
      <c r="A124" s="999" t="s">
        <v>50</v>
      </c>
      <c r="B124" s="373" t="s">
        <v>15</v>
      </c>
      <c r="C124" s="126">
        <f>'DHS05'!C122*'DHS08'!C129/100</f>
        <v>81.758424019399158</v>
      </c>
      <c r="D124" s="125">
        <f>'DHS05'!D122*'DHS08'!D129/100</f>
        <v>93.131714486943437</v>
      </c>
      <c r="E124" s="125">
        <f>'DHS05'!E122*'DHS08'!E129/100</f>
        <v>96.963750148629018</v>
      </c>
      <c r="F124" s="125">
        <f>'DHS05'!F122*'DHS08'!F129/100</f>
        <v>98.899999999999622</v>
      </c>
      <c r="G124" s="124">
        <f>'DHS05'!G122*'DHS08'!G129/100</f>
        <v>99.700000000000188</v>
      </c>
      <c r="H124" s="123">
        <f>'DHS05'!H122*'DHS08'!H129/100</f>
        <v>94.015168209558539</v>
      </c>
      <c r="I124" s="125">
        <f>'DHS05'!I122*'DHS08'!I129/100</f>
        <v>98.300000000000381</v>
      </c>
      <c r="J124" s="125">
        <f>'DHS05'!J122*'DHS08'!J129/100</f>
        <v>99.600000000000193</v>
      </c>
      <c r="K124" s="125">
        <f>'DHS05'!K122*'DHS08'!K129/100</f>
        <v>99.800000000000267</v>
      </c>
      <c r="L124" s="122">
        <f>'DHS05'!L122*'DHS08'!L129/100</f>
        <v>99.8</v>
      </c>
      <c r="M124" s="126">
        <f>'DHS05'!M122*'DHS08'!M129/100</f>
        <v>77.482089360214687</v>
      </c>
      <c r="N124" s="125">
        <f>'DHS05'!N122*'DHS08'!N129/100</f>
        <v>88.802418274138361</v>
      </c>
      <c r="O124" s="125">
        <f>'DHS05'!O122*'DHS08'!O129/100</f>
        <v>93.870992310579538</v>
      </c>
      <c r="P124" s="125">
        <f>'DHS05'!P122*'DHS08'!P129/100</f>
        <v>96.181955018329063</v>
      </c>
      <c r="Q124" s="124">
        <f>'DHS05'!Q122*'DHS08'!Q129/100</f>
        <v>98.600000000000492</v>
      </c>
      <c r="R124" s="123">
        <f>'DHS05'!R122*'DHS08'!R129/100</f>
        <v>97.661291890869563</v>
      </c>
      <c r="S124" s="125">
        <f>'DHS05'!S122*'DHS08'!S129/100</f>
        <v>99.199999999999633</v>
      </c>
      <c r="T124" s="125">
        <f>'DHS05'!T122*'DHS08'!T129/100</f>
        <v>83.716308779516282</v>
      </c>
      <c r="U124" s="125">
        <f>'DHS05'!U122*'DHS08'!U129/100</f>
        <v>96.993634197579723</v>
      </c>
      <c r="V124" s="125">
        <f>'DHS05'!V122*'DHS08'!V129/100</f>
        <v>97.633377128930135</v>
      </c>
      <c r="W124" s="73" t="s">
        <v>35</v>
      </c>
      <c r="X124" s="73" t="s">
        <v>35</v>
      </c>
      <c r="Y124" s="122">
        <f>'DHS05'!Y122*'DHS08'!Y129/100</f>
        <v>98.654730376823167</v>
      </c>
      <c r="Z124" s="411"/>
      <c r="AA124" s="411"/>
      <c r="AB124" s="411"/>
      <c r="AC124" s="411"/>
      <c r="AD124" s="411"/>
      <c r="AE124" s="411"/>
      <c r="AF124" s="411"/>
      <c r="AG124" s="411"/>
      <c r="AH124" s="411"/>
      <c r="AI124" s="411"/>
      <c r="AJ124" s="411"/>
      <c r="AK124" s="411"/>
      <c r="AL124" s="411"/>
      <c r="AM124" s="411"/>
      <c r="AN124" s="411"/>
      <c r="AO124" s="411"/>
      <c r="AP124" s="411"/>
      <c r="AQ124" s="411"/>
      <c r="AR124" s="411"/>
      <c r="AS124" s="411"/>
      <c r="AT124" s="411"/>
      <c r="AU124" s="411"/>
      <c r="AV124" s="411"/>
      <c r="AW124" s="411"/>
      <c r="AX124" s="411"/>
      <c r="AY124" s="411"/>
      <c r="AZ124" s="187"/>
      <c r="BA124" s="990" t="s">
        <v>50</v>
      </c>
      <c r="BB124" s="557" t="s">
        <v>15</v>
      </c>
      <c r="BC124" s="60" t="s">
        <v>35</v>
      </c>
      <c r="BD124" s="56" t="s">
        <v>35</v>
      </c>
      <c r="BE124" s="56" t="s">
        <v>35</v>
      </c>
      <c r="BF124" s="56" t="s">
        <v>35</v>
      </c>
      <c r="BG124" s="51" t="s">
        <v>35</v>
      </c>
      <c r="BH124" s="60" t="s">
        <v>35</v>
      </c>
      <c r="BI124" s="56" t="s">
        <v>35</v>
      </c>
      <c r="BJ124" s="56" t="s">
        <v>35</v>
      </c>
      <c r="BK124" s="56" t="s">
        <v>35</v>
      </c>
      <c r="BL124" s="51" t="s">
        <v>35</v>
      </c>
      <c r="BM124" s="60" t="s">
        <v>35</v>
      </c>
      <c r="BN124" s="56" t="s">
        <v>35</v>
      </c>
      <c r="BO124" s="56" t="s">
        <v>35</v>
      </c>
      <c r="BP124" s="56" t="s">
        <v>35</v>
      </c>
      <c r="BQ124" s="51" t="s">
        <v>35</v>
      </c>
      <c r="BR124" s="60" t="s">
        <v>35</v>
      </c>
      <c r="BS124" s="56" t="s">
        <v>35</v>
      </c>
      <c r="BT124" s="56" t="s">
        <v>35</v>
      </c>
      <c r="BU124" s="56" t="s">
        <v>35</v>
      </c>
      <c r="BV124" s="56" t="s">
        <v>35</v>
      </c>
      <c r="BW124" s="56" t="s">
        <v>35</v>
      </c>
      <c r="BX124" s="56" t="s">
        <v>35</v>
      </c>
      <c r="BY124" s="45" t="s">
        <v>35</v>
      </c>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row>
    <row r="125" s="322" customFormat="true" ht="15" customHeight="true" x14ac:dyDescent="0.2">
      <c r="A125" s="999"/>
      <c r="B125" s="373" t="s">
        <v>16</v>
      </c>
      <c r="C125" s="126">
        <f>C122*'DHS08'!C128/100</f>
        <v>8.8828442947905959</v>
      </c>
      <c r="D125" s="125">
        <f>D122*'DHS08'!D128/100</f>
        <v>5.420364335218931</v>
      </c>
      <c r="E125" s="125">
        <f>E122*'DHS08'!E128/100</f>
        <v>2.9988788705761555</v>
      </c>
      <c r="F125" s="125">
        <f>F122*'DHS08'!F128/100</f>
        <v>1.0999999999999956</v>
      </c>
      <c r="G125" s="124">
        <f>G122*'DHS08'!G128/100</f>
        <v>0.30000000000000054</v>
      </c>
      <c r="H125" s="123">
        <f>H122*'DHS08'!H128/100</f>
        <v>5.2616725608306254</v>
      </c>
      <c r="I125" s="125">
        <f>I122*'DHS08'!I128/100</f>
        <v>1.7000000000000068</v>
      </c>
      <c r="J125" s="125">
        <f>J122*'DHS08'!J128/100</f>
        <v>0.40000000000000085</v>
      </c>
      <c r="K125" s="125">
        <f>K122*'DHS08'!K128/100</f>
        <v>0.20000000000000057</v>
      </c>
      <c r="L125" s="122">
        <f>L122*'DHS08'!L128/100</f>
        <v>0.2</v>
      </c>
      <c r="M125" s="126">
        <f>M122*'DHS08'!M128/100</f>
        <v>9.5764380108130513</v>
      </c>
      <c r="N125" s="125">
        <f>N122*'DHS08'!N128/100</f>
        <v>7.5125690080073673</v>
      </c>
      <c r="O125" s="125">
        <f>O122*'DHS08'!O128/100</f>
        <v>5.2536035823238807</v>
      </c>
      <c r="P125" s="125">
        <f>P122*'DHS08'!P128/100</f>
        <v>3.588135109492069</v>
      </c>
      <c r="Q125" s="124">
        <f>Q122*'DHS08'!Q128/100</f>
        <v>1.4000000000000068</v>
      </c>
      <c r="R125" s="123">
        <f>R122*'DHS08'!R128/100</f>
        <v>1.9930875896095828</v>
      </c>
      <c r="S125" s="125">
        <f>S122*'DHS08'!S128/100</f>
        <v>0.79999999999999716</v>
      </c>
      <c r="T125" s="125">
        <f>T122*'DHS08'!T128/100</f>
        <v>9.1985733287148861</v>
      </c>
      <c r="U125" s="125">
        <f>U122*'DHS08'!U128/100</f>
        <v>2.5891524529128054</v>
      </c>
      <c r="V125" s="125">
        <f>V122*'DHS08'!V128/100</f>
        <v>2.0942808168616271</v>
      </c>
      <c r="W125" s="73" t="s">
        <v>35</v>
      </c>
      <c r="X125" s="73" t="s">
        <v>35</v>
      </c>
      <c r="Y125" s="122">
        <f>Y122*'DHS08'!Y128/100</f>
        <v>1.299403743565047</v>
      </c>
      <c r="Z125" s="411"/>
      <c r="AA125" s="411"/>
      <c r="AB125" s="411"/>
      <c r="AC125" s="411"/>
      <c r="AD125" s="411"/>
      <c r="AE125" s="411"/>
      <c r="AF125" s="411"/>
      <c r="AG125" s="411"/>
      <c r="AH125" s="411"/>
      <c r="AI125" s="411"/>
      <c r="AJ125" s="411"/>
      <c r="AK125" s="411"/>
      <c r="AL125" s="411"/>
      <c r="AM125" s="411"/>
      <c r="AN125" s="411"/>
      <c r="AO125" s="411"/>
      <c r="AP125" s="411"/>
      <c r="AQ125" s="411"/>
      <c r="AR125" s="411"/>
      <c r="AS125" s="411"/>
      <c r="AT125" s="411"/>
      <c r="AU125" s="411"/>
      <c r="AV125" s="411"/>
      <c r="AW125" s="411"/>
      <c r="AX125" s="411"/>
      <c r="AY125" s="411"/>
      <c r="AZ125" s="187"/>
      <c r="BA125" s="990"/>
      <c r="BB125" s="557" t="s">
        <v>16</v>
      </c>
      <c r="BC125" s="60" t="s">
        <v>35</v>
      </c>
      <c r="BD125" s="56" t="s">
        <v>35</v>
      </c>
      <c r="BE125" s="56" t="s">
        <v>35</v>
      </c>
      <c r="BF125" s="56" t="s">
        <v>35</v>
      </c>
      <c r="BG125" s="51" t="s">
        <v>35</v>
      </c>
      <c r="BH125" s="60" t="s">
        <v>35</v>
      </c>
      <c r="BI125" s="56" t="s">
        <v>35</v>
      </c>
      <c r="BJ125" s="56" t="s">
        <v>35</v>
      </c>
      <c r="BK125" s="56" t="s">
        <v>35</v>
      </c>
      <c r="BL125" s="51" t="s">
        <v>35</v>
      </c>
      <c r="BM125" s="60" t="s">
        <v>35</v>
      </c>
      <c r="BN125" s="56" t="s">
        <v>35</v>
      </c>
      <c r="BO125" s="56" t="s">
        <v>35</v>
      </c>
      <c r="BP125" s="56" t="s">
        <v>35</v>
      </c>
      <c r="BQ125" s="51" t="s">
        <v>35</v>
      </c>
      <c r="BR125" s="60" t="s">
        <v>35</v>
      </c>
      <c r="BS125" s="56" t="s">
        <v>35</v>
      </c>
      <c r="BT125" s="56" t="s">
        <v>35</v>
      </c>
      <c r="BU125" s="56" t="s">
        <v>35</v>
      </c>
      <c r="BV125" s="56" t="s">
        <v>35</v>
      </c>
      <c r="BW125" s="56" t="s">
        <v>35</v>
      </c>
      <c r="BX125" s="56" t="s">
        <v>35</v>
      </c>
      <c r="BY125" s="45" t="s">
        <v>35</v>
      </c>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row>
    <row r="126" s="322" customFormat="true" ht="15" customHeight="true" x14ac:dyDescent="0.2">
      <c r="A126" s="999"/>
      <c r="B126" s="373" t="s">
        <v>22</v>
      </c>
      <c r="C126" s="126">
        <f>100-(C124+C125+C127)</f>
        <v>4.6171863128697197</v>
      </c>
      <c r="D126" s="125">
        <f t="shared" ref="D126:V126" si="2">100-(D124+D125+D127)</f>
        <v>0.73624923918829666</v>
      </c>
      <c r="E126" s="125">
        <f t="shared" si="2"/>
        <v>6.2485796777593805E-3</v>
      </c>
      <c r="F126" s="125">
        <f t="shared" si="2"/>
        <v>3.836930773104541E-13</v>
      </c>
      <c r="G126" s="124">
        <f t="shared" si="2"/>
        <v>-1.8474111129762605E-13</v>
      </c>
      <c r="H126" s="123">
        <f t="shared" si="2"/>
        <v>0.32583610745091107</v>
      </c>
      <c r="I126" s="125">
        <f t="shared" si="2"/>
        <v>-3.836930773104541E-13</v>
      </c>
      <c r="J126" s="125">
        <f t="shared" si="2"/>
        <v>-1.9895196601282805E-13</v>
      </c>
      <c r="K126" s="125">
        <f t="shared" si="2"/>
        <v>-2.7000623958883807E-13</v>
      </c>
      <c r="L126" s="122">
        <f t="shared" si="2"/>
        <v>0</v>
      </c>
      <c r="M126" s="126">
        <f t="shared" si="2"/>
        <v>6.3555619427033605</v>
      </c>
      <c r="N126" s="125">
        <f t="shared" si="2"/>
        <v>1.7561445694432223</v>
      </c>
      <c r="O126" s="125">
        <f t="shared" si="2"/>
        <v>0.58573350273981362</v>
      </c>
      <c r="P126" s="125">
        <f t="shared" si="2"/>
        <v>-9.5119599065711213E-2</v>
      </c>
      <c r="Q126" s="124">
        <f t="shared" si="2"/>
        <v>-4.9737991503207013E-13</v>
      </c>
      <c r="R126" s="123">
        <f t="shared" si="2"/>
        <v>9.8269037247433744E-3</v>
      </c>
      <c r="S126" s="125">
        <f t="shared" si="2"/>
        <v>3.694822225952521E-13</v>
      </c>
      <c r="T126" s="125">
        <f t="shared" si="2"/>
        <v>3.6289058735651452</v>
      </c>
      <c r="U126" s="125">
        <f t="shared" si="2"/>
        <v>0.20746122709711301</v>
      </c>
      <c r="V126" s="125">
        <f t="shared" si="2"/>
        <v>0.13165551192591352</v>
      </c>
      <c r="W126" s="73" t="s">
        <v>35</v>
      </c>
      <c r="X126" s="73" t="s">
        <v>35</v>
      </c>
      <c r="Y126" s="122">
        <f t="shared" ref="Y126" si="3">100-(Y124+Y125+Y127)</f>
        <v>6.9959367123431093E-3</v>
      </c>
      <c r="Z126" s="411"/>
      <c r="AA126" s="411"/>
      <c r="AB126" s="411"/>
      <c r="AC126" s="411"/>
      <c r="AD126" s="411"/>
      <c r="AE126" s="411"/>
      <c r="AF126" s="411"/>
      <c r="AG126" s="411"/>
      <c r="AH126" s="411"/>
      <c r="AI126" s="411"/>
      <c r="AJ126" s="411"/>
      <c r="AK126" s="411"/>
      <c r="AL126" s="411"/>
      <c r="AM126" s="411"/>
      <c r="AN126" s="411"/>
      <c r="AO126" s="411"/>
      <c r="AP126" s="411"/>
      <c r="AQ126" s="411"/>
      <c r="AR126" s="411"/>
      <c r="AS126" s="411"/>
      <c r="AT126" s="411"/>
      <c r="AU126" s="411"/>
      <c r="AV126" s="411"/>
      <c r="AW126" s="411"/>
      <c r="AX126" s="411"/>
      <c r="AY126" s="411"/>
      <c r="AZ126" s="187"/>
      <c r="BA126" s="990"/>
      <c r="BB126" s="557" t="s">
        <v>22</v>
      </c>
      <c r="BC126" s="60" t="s">
        <v>35</v>
      </c>
      <c r="BD126" s="56" t="s">
        <v>35</v>
      </c>
      <c r="BE126" s="56" t="s">
        <v>35</v>
      </c>
      <c r="BF126" s="56" t="s">
        <v>35</v>
      </c>
      <c r="BG126" s="51" t="s">
        <v>35</v>
      </c>
      <c r="BH126" s="60" t="s">
        <v>35</v>
      </c>
      <c r="BI126" s="56" t="s">
        <v>35</v>
      </c>
      <c r="BJ126" s="56" t="s">
        <v>35</v>
      </c>
      <c r="BK126" s="56" t="s">
        <v>35</v>
      </c>
      <c r="BL126" s="51" t="s">
        <v>35</v>
      </c>
      <c r="BM126" s="60" t="s">
        <v>35</v>
      </c>
      <c r="BN126" s="56" t="s">
        <v>35</v>
      </c>
      <c r="BO126" s="56" t="s">
        <v>35</v>
      </c>
      <c r="BP126" s="56" t="s">
        <v>35</v>
      </c>
      <c r="BQ126" s="51" t="s">
        <v>35</v>
      </c>
      <c r="BR126" s="60" t="s">
        <v>35</v>
      </c>
      <c r="BS126" s="56" t="s">
        <v>35</v>
      </c>
      <c r="BT126" s="56" t="s">
        <v>35</v>
      </c>
      <c r="BU126" s="56" t="s">
        <v>35</v>
      </c>
      <c r="BV126" s="56" t="s">
        <v>35</v>
      </c>
      <c r="BW126" s="56" t="s">
        <v>35</v>
      </c>
      <c r="BX126" s="56" t="s">
        <v>35</v>
      </c>
      <c r="BY126" s="45" t="s">
        <v>35</v>
      </c>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row>
    <row r="127" s="322" customFormat="true" ht="15" customHeight="true" x14ac:dyDescent="0.2">
      <c r="A127" s="999"/>
      <c r="B127" s="373" t="s">
        <v>19</v>
      </c>
      <c r="C127" s="126">
        <f>C157</f>
        <v>4.7415453729405233</v>
      </c>
      <c r="D127" s="125">
        <f t="shared" ref="D127:Y127" si="4">D157</f>
        <v>0.71167193864932832</v>
      </c>
      <c r="E127" s="125">
        <f t="shared" si="4"/>
        <v>3.1122401117079954E-2</v>
      </c>
      <c r="F127" s="125">
        <f t="shared" si="4"/>
        <v>0</v>
      </c>
      <c r="G127" s="124">
        <f t="shared" si="4"/>
        <v>0</v>
      </c>
      <c r="H127" s="123">
        <f t="shared" si="4"/>
        <v>0.39732312215993487</v>
      </c>
      <c r="I127" s="125">
        <f t="shared" si="4"/>
        <v>0</v>
      </c>
      <c r="J127" s="125">
        <f t="shared" si="4"/>
        <v>0</v>
      </c>
      <c r="K127" s="125">
        <f t="shared" si="4"/>
        <v>0</v>
      </c>
      <c r="L127" s="122">
        <f t="shared" si="4"/>
        <v>0</v>
      </c>
      <c r="M127" s="126">
        <f t="shared" si="4"/>
        <v>6.5859106862689059</v>
      </c>
      <c r="N127" s="125">
        <f t="shared" si="4"/>
        <v>1.9288681484110528</v>
      </c>
      <c r="O127" s="125">
        <f t="shared" si="4"/>
        <v>0.28967060435677372</v>
      </c>
      <c r="P127" s="125">
        <f t="shared" si="4"/>
        <v>0.32502947124457804</v>
      </c>
      <c r="Q127" s="124">
        <f t="shared" si="4"/>
        <v>0</v>
      </c>
      <c r="R127" s="123">
        <f t="shared" si="4"/>
        <v>0.33579361579610795</v>
      </c>
      <c r="S127" s="125">
        <f t="shared" si="4"/>
        <v>0</v>
      </c>
      <c r="T127" s="125">
        <f t="shared" si="4"/>
        <v>3.456212018203686</v>
      </c>
      <c r="U127" s="125">
        <f t="shared" si="4"/>
        <v>0.20975212241037103</v>
      </c>
      <c r="V127" s="125">
        <f t="shared" si="4"/>
        <v>0.14068654228232319</v>
      </c>
      <c r="W127" s="73" t="s">
        <v>35</v>
      </c>
      <c r="X127" s="73" t="s">
        <v>35</v>
      </c>
      <c r="Y127" s="122">
        <f t="shared" si="4"/>
        <v>3.8869942899438459E-2</v>
      </c>
      <c r="Z127" s="411"/>
      <c r="AA127" s="411"/>
      <c r="AB127" s="411"/>
      <c r="AC127" s="411"/>
      <c r="AD127" s="411"/>
      <c r="AE127" s="411"/>
      <c r="AF127" s="411"/>
      <c r="AG127" s="411"/>
      <c r="AH127" s="411"/>
      <c r="AI127" s="411"/>
      <c r="AJ127" s="411"/>
      <c r="AK127" s="411"/>
      <c r="AL127" s="411"/>
      <c r="AM127" s="411"/>
      <c r="AN127" s="411"/>
      <c r="AO127" s="411"/>
      <c r="AP127" s="411"/>
      <c r="AQ127" s="411"/>
      <c r="AR127" s="411"/>
      <c r="AS127" s="411"/>
      <c r="AT127" s="411"/>
      <c r="AU127" s="411"/>
      <c r="AV127" s="411"/>
      <c r="AW127" s="411"/>
      <c r="AX127" s="411"/>
      <c r="AY127" s="411"/>
      <c r="AZ127" s="187"/>
      <c r="BA127" s="990"/>
      <c r="BB127" s="557" t="s">
        <v>19</v>
      </c>
      <c r="BC127" s="60" t="s">
        <v>35</v>
      </c>
      <c r="BD127" s="56" t="s">
        <v>35</v>
      </c>
      <c r="BE127" s="56" t="s">
        <v>35</v>
      </c>
      <c r="BF127" s="56" t="s">
        <v>35</v>
      </c>
      <c r="BG127" s="51" t="s">
        <v>35</v>
      </c>
      <c r="BH127" s="60" t="s">
        <v>35</v>
      </c>
      <c r="BI127" s="56" t="s">
        <v>35</v>
      </c>
      <c r="BJ127" s="56" t="s">
        <v>35</v>
      </c>
      <c r="BK127" s="56" t="s">
        <v>35</v>
      </c>
      <c r="BL127" s="51" t="s">
        <v>35</v>
      </c>
      <c r="BM127" s="60" t="s">
        <v>35</v>
      </c>
      <c r="BN127" s="56" t="s">
        <v>35</v>
      </c>
      <c r="BO127" s="56" t="s">
        <v>35</v>
      </c>
      <c r="BP127" s="56" t="s">
        <v>35</v>
      </c>
      <c r="BQ127" s="51" t="s">
        <v>35</v>
      </c>
      <c r="BR127" s="60" t="s">
        <v>35</v>
      </c>
      <c r="BS127" s="56" t="s">
        <v>35</v>
      </c>
      <c r="BT127" s="56" t="s">
        <v>35</v>
      </c>
      <c r="BU127" s="56" t="s">
        <v>35</v>
      </c>
      <c r="BV127" s="56" t="s">
        <v>35</v>
      </c>
      <c r="BW127" s="56" t="s">
        <v>35</v>
      </c>
      <c r="BX127" s="56" t="s">
        <v>35</v>
      </c>
      <c r="BY127" s="45" t="s">
        <v>35</v>
      </c>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row>
    <row r="128" s="322" customFormat="true" ht="15" customHeight="true" x14ac:dyDescent="0.2">
      <c r="A128" s="999" t="s">
        <v>168</v>
      </c>
      <c r="B128" s="373" t="s">
        <v>49</v>
      </c>
      <c r="C128" s="76" t="s">
        <v>35</v>
      </c>
      <c r="D128" s="73" t="s">
        <v>35</v>
      </c>
      <c r="E128" s="73" t="s">
        <v>35</v>
      </c>
      <c r="F128" s="73" t="s">
        <v>35</v>
      </c>
      <c r="G128" s="70" t="s">
        <v>35</v>
      </c>
      <c r="H128" s="67" t="s">
        <v>35</v>
      </c>
      <c r="I128" s="73" t="s">
        <v>35</v>
      </c>
      <c r="J128" s="73" t="s">
        <v>35</v>
      </c>
      <c r="K128" s="73" t="s">
        <v>35</v>
      </c>
      <c r="L128" s="64" t="s">
        <v>35</v>
      </c>
      <c r="M128" s="76" t="s">
        <v>35</v>
      </c>
      <c r="N128" s="73" t="s">
        <v>35</v>
      </c>
      <c r="O128" s="73" t="s">
        <v>35</v>
      </c>
      <c r="P128" s="73" t="s">
        <v>35</v>
      </c>
      <c r="Q128" s="70" t="s">
        <v>35</v>
      </c>
      <c r="R128" s="67" t="s">
        <v>35</v>
      </c>
      <c r="S128" s="73" t="s">
        <v>35</v>
      </c>
      <c r="T128" s="73" t="s">
        <v>35</v>
      </c>
      <c r="U128" s="73" t="s">
        <v>35</v>
      </c>
      <c r="V128" s="73" t="s">
        <v>35</v>
      </c>
      <c r="W128" s="73" t="s">
        <v>35</v>
      </c>
      <c r="X128" s="73" t="s">
        <v>35</v>
      </c>
      <c r="Y128" s="64" t="s">
        <v>35</v>
      </c>
      <c r="Z128" s="411"/>
      <c r="AA128" s="411"/>
      <c r="AB128" s="411"/>
      <c r="AC128" s="411"/>
      <c r="AD128" s="411"/>
      <c r="AE128" s="411"/>
      <c r="AF128" s="411"/>
      <c r="AG128" s="411"/>
      <c r="AH128" s="411"/>
      <c r="AI128" s="411"/>
      <c r="AJ128" s="411"/>
      <c r="AK128" s="411"/>
      <c r="AL128" s="411"/>
      <c r="AM128" s="411"/>
      <c r="AN128" s="411"/>
      <c r="AO128" s="411"/>
      <c r="AP128" s="411"/>
      <c r="AQ128" s="411"/>
      <c r="AR128" s="411"/>
      <c r="AS128" s="411"/>
      <c r="AT128" s="411"/>
      <c r="AU128" s="411"/>
      <c r="AV128" s="411"/>
      <c r="AW128" s="411"/>
      <c r="AX128" s="411"/>
      <c r="AY128" s="411"/>
      <c r="AZ128" s="187"/>
      <c r="BA128" s="990" t="s">
        <v>108</v>
      </c>
      <c r="BB128" s="557" t="s">
        <v>49</v>
      </c>
      <c r="BC128" s="60" t="s">
        <v>35</v>
      </c>
      <c r="BD128" s="56" t="s">
        <v>35</v>
      </c>
      <c r="BE128" s="56" t="s">
        <v>35</v>
      </c>
      <c r="BF128" s="56" t="s">
        <v>35</v>
      </c>
      <c r="BG128" s="51" t="s">
        <v>35</v>
      </c>
      <c r="BH128" s="60" t="s">
        <v>35</v>
      </c>
      <c r="BI128" s="56" t="s">
        <v>35</v>
      </c>
      <c r="BJ128" s="56" t="s">
        <v>35</v>
      </c>
      <c r="BK128" s="56" t="s">
        <v>35</v>
      </c>
      <c r="BL128" s="51" t="s">
        <v>35</v>
      </c>
      <c r="BM128" s="60" t="s">
        <v>35</v>
      </c>
      <c r="BN128" s="56" t="s">
        <v>35</v>
      </c>
      <c r="BO128" s="56" t="s">
        <v>35</v>
      </c>
      <c r="BP128" s="56" t="s">
        <v>35</v>
      </c>
      <c r="BQ128" s="51" t="s">
        <v>35</v>
      </c>
      <c r="BR128" s="60" t="s">
        <v>35</v>
      </c>
      <c r="BS128" s="56" t="s">
        <v>35</v>
      </c>
      <c r="BT128" s="56" t="s">
        <v>35</v>
      </c>
      <c r="BU128" s="56" t="s">
        <v>35</v>
      </c>
      <c r="BV128" s="56" t="s">
        <v>35</v>
      </c>
      <c r="BW128" s="56" t="s">
        <v>35</v>
      </c>
      <c r="BX128" s="56" t="s">
        <v>35</v>
      </c>
      <c r="BY128" s="45" t="s">
        <v>35</v>
      </c>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322" customFormat="true" ht="15" customHeight="true" x14ac:dyDescent="0.2">
      <c r="A129" s="1001"/>
      <c r="B129" s="374" t="s">
        <v>48</v>
      </c>
      <c r="C129" s="75" t="s">
        <v>35</v>
      </c>
      <c r="D129" s="72" t="s">
        <v>35</v>
      </c>
      <c r="E129" s="72" t="s">
        <v>35</v>
      </c>
      <c r="F129" s="72" t="s">
        <v>35</v>
      </c>
      <c r="G129" s="69" t="s">
        <v>35</v>
      </c>
      <c r="H129" s="66" t="s">
        <v>35</v>
      </c>
      <c r="I129" s="72" t="s">
        <v>35</v>
      </c>
      <c r="J129" s="72" t="s">
        <v>35</v>
      </c>
      <c r="K129" s="72" t="s">
        <v>35</v>
      </c>
      <c r="L129" s="63" t="s">
        <v>35</v>
      </c>
      <c r="M129" s="75" t="s">
        <v>35</v>
      </c>
      <c r="N129" s="72" t="s">
        <v>35</v>
      </c>
      <c r="O129" s="72" t="s">
        <v>35</v>
      </c>
      <c r="P129" s="72" t="s">
        <v>35</v>
      </c>
      <c r="Q129" s="69" t="s">
        <v>35</v>
      </c>
      <c r="R129" s="66" t="s">
        <v>35</v>
      </c>
      <c r="S129" s="72" t="s">
        <v>35</v>
      </c>
      <c r="T129" s="72" t="s">
        <v>35</v>
      </c>
      <c r="U129" s="72" t="s">
        <v>35</v>
      </c>
      <c r="V129" s="72" t="s">
        <v>35</v>
      </c>
      <c r="W129" s="72" t="s">
        <v>35</v>
      </c>
      <c r="X129" s="72" t="s">
        <v>35</v>
      </c>
      <c r="Y129" s="63" t="s">
        <v>35</v>
      </c>
      <c r="Z129" s="411"/>
      <c r="AA129" s="411"/>
      <c r="AB129" s="411"/>
      <c r="AC129" s="411"/>
      <c r="AD129" s="411"/>
      <c r="AE129" s="411"/>
      <c r="AF129" s="411"/>
      <c r="AG129" s="411"/>
      <c r="AH129" s="411"/>
      <c r="AI129" s="411"/>
      <c r="AJ129" s="411"/>
      <c r="AK129" s="411"/>
      <c r="AL129" s="411"/>
      <c r="AM129" s="411"/>
      <c r="AN129" s="411"/>
      <c r="AO129" s="411"/>
      <c r="AP129" s="411"/>
      <c r="AQ129" s="411"/>
      <c r="AR129" s="411"/>
      <c r="AS129" s="411"/>
      <c r="AT129" s="411"/>
      <c r="AU129" s="411"/>
      <c r="AV129" s="411"/>
      <c r="AW129" s="411"/>
      <c r="AX129" s="411"/>
      <c r="AY129" s="411"/>
      <c r="AZ129" s="187"/>
      <c r="BA129" s="994"/>
      <c r="BB129" s="560" t="s">
        <v>48</v>
      </c>
      <c r="BC129" s="59" t="s">
        <v>35</v>
      </c>
      <c r="BD129" s="55" t="s">
        <v>35</v>
      </c>
      <c r="BE129" s="55" t="s">
        <v>35</v>
      </c>
      <c r="BF129" s="55" t="s">
        <v>35</v>
      </c>
      <c r="BG129" s="50" t="s">
        <v>35</v>
      </c>
      <c r="BH129" s="59" t="s">
        <v>35</v>
      </c>
      <c r="BI129" s="55" t="s">
        <v>35</v>
      </c>
      <c r="BJ129" s="55" t="s">
        <v>35</v>
      </c>
      <c r="BK129" s="55" t="s">
        <v>35</v>
      </c>
      <c r="BL129" s="50" t="s">
        <v>35</v>
      </c>
      <c r="BM129" s="59" t="s">
        <v>35</v>
      </c>
      <c r="BN129" s="55" t="s">
        <v>35</v>
      </c>
      <c r="BO129" s="55" t="s">
        <v>35</v>
      </c>
      <c r="BP129" s="55" t="s">
        <v>35</v>
      </c>
      <c r="BQ129" s="50" t="s">
        <v>35</v>
      </c>
      <c r="BR129" s="59" t="s">
        <v>35</v>
      </c>
      <c r="BS129" s="55" t="s">
        <v>35</v>
      </c>
      <c r="BT129" s="55" t="s">
        <v>35</v>
      </c>
      <c r="BU129" s="55" t="s">
        <v>35</v>
      </c>
      <c r="BV129" s="55" t="s">
        <v>35</v>
      </c>
      <c r="BW129" s="55" t="s">
        <v>35</v>
      </c>
      <c r="BX129" s="55" t="s">
        <v>35</v>
      </c>
      <c r="BY129" s="44" t="s">
        <v>35</v>
      </c>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8" customFormat="true" ht="15" hidden="true" customHeight="true" x14ac:dyDescent="0.2">
      <c r="A130" s="1006" t="s">
        <v>47</v>
      </c>
      <c r="B130" s="371" t="s">
        <v>42</v>
      </c>
      <c r="C130" s="377"/>
      <c r="D130" s="378"/>
      <c r="E130" s="378"/>
      <c r="F130" s="378"/>
      <c r="G130" s="379"/>
      <c r="H130" s="380"/>
      <c r="I130" s="378"/>
      <c r="J130" s="378"/>
      <c r="K130" s="378"/>
      <c r="L130" s="381"/>
      <c r="M130" s="377"/>
      <c r="N130" s="378"/>
      <c r="O130" s="378"/>
      <c r="P130" s="378"/>
      <c r="Q130" s="379"/>
      <c r="R130" s="380"/>
      <c r="S130" s="378"/>
      <c r="T130" s="378"/>
      <c r="U130" s="378"/>
      <c r="V130" s="378"/>
      <c r="W130" s="378"/>
      <c r="X130" s="378"/>
      <c r="Y130" s="381"/>
      <c r="Z130" s="846"/>
      <c r="AA130" s="846"/>
      <c r="AB130" s="846"/>
      <c r="AC130" s="846"/>
      <c r="AD130" s="846"/>
      <c r="AE130" s="846"/>
      <c r="AF130" s="846"/>
      <c r="AG130" s="846"/>
      <c r="AH130" s="846"/>
      <c r="AI130" s="846"/>
      <c r="AJ130" s="846"/>
      <c r="AK130" s="846"/>
      <c r="AL130" s="846"/>
      <c r="AM130" s="846"/>
      <c r="AN130" s="846"/>
      <c r="AO130" s="846"/>
      <c r="AP130" s="846"/>
      <c r="AQ130" s="846"/>
      <c r="AR130" s="846"/>
      <c r="AS130" s="846"/>
      <c r="AT130" s="846"/>
      <c r="AU130" s="846"/>
      <c r="AV130" s="846"/>
      <c r="AW130" s="846"/>
      <c r="AX130" s="846"/>
      <c r="AY130" s="846"/>
      <c r="AZ130" s="346"/>
      <c r="BB130" s="320"/>
      <c r="BZ130" s="346"/>
      <c r="CA130" s="346"/>
      <c r="CB130" s="346"/>
      <c r="CC130" s="346"/>
      <c r="CD130" s="346"/>
      <c r="CE130" s="346"/>
      <c r="CF130" s="346"/>
      <c r="CG130" s="346"/>
      <c r="CH130" s="346"/>
      <c r="CI130" s="346"/>
      <c r="CJ130" s="346"/>
      <c r="CK130" s="346"/>
      <c r="CL130" s="346"/>
      <c r="CM130" s="346"/>
      <c r="CN130" s="346"/>
      <c r="CO130" s="346"/>
      <c r="CP130" s="346"/>
      <c r="CQ130" s="346"/>
      <c r="CR130" s="346"/>
      <c r="CS130" s="346"/>
      <c r="CT130" s="346"/>
      <c r="CU130" s="346"/>
      <c r="CV130" s="346"/>
      <c r="CW130" s="346"/>
      <c r="CX130" s="346"/>
      <c r="CY130" s="346"/>
      <c r="CZ130" s="346"/>
    </row>
    <row r="131" s="318" customFormat="true" ht="15" hidden="true" customHeight="true" x14ac:dyDescent="0.2">
      <c r="A131" s="1007"/>
      <c r="B131" s="368" t="s">
        <v>46</v>
      </c>
      <c r="C131" s="382"/>
      <c r="D131" s="383"/>
      <c r="E131" s="383"/>
      <c r="F131" s="383"/>
      <c r="G131" s="384"/>
      <c r="H131" s="385"/>
      <c r="I131" s="383"/>
      <c r="J131" s="383"/>
      <c r="K131" s="383"/>
      <c r="L131" s="386"/>
      <c r="M131" s="382"/>
      <c r="N131" s="383"/>
      <c r="O131" s="383"/>
      <c r="P131" s="383"/>
      <c r="Q131" s="384"/>
      <c r="R131" s="385"/>
      <c r="S131" s="383"/>
      <c r="T131" s="383"/>
      <c r="U131" s="383"/>
      <c r="V131" s="383"/>
      <c r="W131" s="383"/>
      <c r="X131" s="383"/>
      <c r="Y131" s="386"/>
      <c r="Z131" s="846"/>
      <c r="AA131" s="846"/>
      <c r="AB131" s="846"/>
      <c r="AC131" s="846"/>
      <c r="AD131" s="846"/>
      <c r="AE131" s="846"/>
      <c r="AF131" s="846"/>
      <c r="AG131" s="846"/>
      <c r="AH131" s="846"/>
      <c r="AI131" s="846"/>
      <c r="AJ131" s="846"/>
      <c r="AK131" s="846"/>
      <c r="AL131" s="846"/>
      <c r="AM131" s="846"/>
      <c r="AN131" s="846"/>
      <c r="AO131" s="846"/>
      <c r="AP131" s="846"/>
      <c r="AQ131" s="846"/>
      <c r="AR131" s="846"/>
      <c r="AS131" s="846"/>
      <c r="AT131" s="846"/>
      <c r="AU131" s="846"/>
      <c r="AV131" s="846"/>
      <c r="AW131" s="846"/>
      <c r="AX131" s="846"/>
      <c r="AY131" s="846"/>
      <c r="AZ131" s="346"/>
      <c r="BB131" s="320"/>
      <c r="BZ131" s="346"/>
      <c r="CA131" s="346"/>
      <c r="CB131" s="346"/>
      <c r="CC131" s="346"/>
      <c r="CD131" s="346"/>
      <c r="CE131" s="346"/>
      <c r="CF131" s="346"/>
      <c r="CG131" s="346"/>
      <c r="CH131" s="346"/>
      <c r="CI131" s="346"/>
      <c r="CJ131" s="346"/>
      <c r="CK131" s="346"/>
      <c r="CL131" s="346"/>
      <c r="CM131" s="346"/>
      <c r="CN131" s="346"/>
      <c r="CO131" s="346"/>
      <c r="CP131" s="346"/>
      <c r="CQ131" s="346"/>
      <c r="CR131" s="346"/>
      <c r="CS131" s="346"/>
      <c r="CT131" s="346"/>
      <c r="CU131" s="346"/>
      <c r="CV131" s="346"/>
      <c r="CW131" s="346"/>
      <c r="CX131" s="346"/>
      <c r="CY131" s="346"/>
      <c r="CZ131" s="346"/>
    </row>
    <row r="132" s="318" customFormat="true" ht="15" hidden="true" customHeight="true" x14ac:dyDescent="0.2">
      <c r="A132" s="1008"/>
      <c r="B132" s="369" t="s">
        <v>46</v>
      </c>
      <c r="C132" s="387"/>
      <c r="D132" s="388"/>
      <c r="E132" s="388"/>
      <c r="F132" s="388"/>
      <c r="G132" s="389"/>
      <c r="H132" s="390"/>
      <c r="I132" s="388"/>
      <c r="J132" s="388"/>
      <c r="K132" s="388"/>
      <c r="L132" s="391"/>
      <c r="M132" s="387"/>
      <c r="N132" s="388"/>
      <c r="O132" s="388"/>
      <c r="P132" s="388"/>
      <c r="Q132" s="389"/>
      <c r="R132" s="13"/>
      <c r="S132" s="12"/>
      <c r="T132" s="12"/>
      <c r="U132" s="12"/>
      <c r="V132" s="12"/>
      <c r="W132" s="12"/>
      <c r="X132" s="12"/>
      <c r="Y132" s="7"/>
      <c r="Z132" s="846"/>
      <c r="AA132" s="846"/>
      <c r="AB132" s="846"/>
      <c r="AC132" s="846"/>
      <c r="AD132" s="846"/>
      <c r="AE132" s="846"/>
      <c r="AF132" s="846"/>
      <c r="AG132" s="846"/>
      <c r="AH132" s="846"/>
      <c r="AI132" s="846"/>
      <c r="AJ132" s="846"/>
      <c r="AK132" s="846"/>
      <c r="AL132" s="846"/>
      <c r="AM132" s="846"/>
      <c r="AN132" s="846"/>
      <c r="AO132" s="846"/>
      <c r="AP132" s="846"/>
      <c r="AQ132" s="846"/>
      <c r="AR132" s="846"/>
      <c r="AS132" s="846"/>
      <c r="AT132" s="846"/>
      <c r="AU132" s="846"/>
      <c r="AV132" s="846"/>
      <c r="AW132" s="846"/>
      <c r="AX132" s="846"/>
      <c r="AY132" s="846"/>
      <c r="AZ132" s="346"/>
      <c r="BB132" s="320"/>
      <c r="BZ132" s="346"/>
      <c r="CA132" s="346"/>
      <c r="CB132" s="346"/>
      <c r="CC132" s="346"/>
      <c r="CD132" s="346"/>
      <c r="CE132" s="346"/>
      <c r="CF132" s="346"/>
      <c r="CG132" s="346"/>
      <c r="CH132" s="346"/>
      <c r="CI132" s="346"/>
      <c r="CJ132" s="346"/>
      <c r="CK132" s="346"/>
      <c r="CL132" s="346"/>
      <c r="CM132" s="346"/>
      <c r="CN132" s="346"/>
      <c r="CO132" s="346"/>
      <c r="CP132" s="346"/>
      <c r="CQ132" s="346"/>
      <c r="CR132" s="346"/>
      <c r="CS132" s="346"/>
      <c r="CT132" s="346"/>
      <c r="CU132" s="346"/>
      <c r="CV132" s="346"/>
      <c r="CW132" s="346"/>
      <c r="CX132" s="346"/>
      <c r="CY132" s="346"/>
      <c r="CZ132" s="346"/>
    </row>
    <row r="133" s="322" customFormat="true" ht="15" customHeight="true" x14ac:dyDescent="0.2">
      <c r="A133" s="317"/>
      <c r="B133" s="370"/>
      <c r="C133" s="1009" t="s">
        <v>114</v>
      </c>
      <c r="D133" s="1010"/>
      <c r="E133" s="1010"/>
      <c r="F133" s="1010"/>
      <c r="G133" s="1011"/>
      <c r="H133" s="1005" t="s">
        <v>38</v>
      </c>
      <c r="I133" s="996"/>
      <c r="J133" s="996"/>
      <c r="K133" s="996"/>
      <c r="L133" s="998"/>
      <c r="M133" s="995" t="s">
        <v>37</v>
      </c>
      <c r="N133" s="996"/>
      <c r="O133" s="996"/>
      <c r="P133" s="996"/>
      <c r="Q133" s="998"/>
      <c r="R133" s="15" t="s">
        <v>137</v>
      </c>
      <c r="S133" s="410"/>
      <c r="T133" s="410"/>
      <c r="U133" s="410"/>
      <c r="V133" s="410"/>
      <c r="W133" s="410"/>
      <c r="X133" s="410"/>
      <c r="Y133" s="410"/>
      <c r="Z133" s="411"/>
      <c r="AA133" s="411"/>
      <c r="AB133" s="411"/>
      <c r="AC133" s="411"/>
      <c r="AD133" s="411"/>
      <c r="AE133" s="411"/>
      <c r="AF133" s="411"/>
      <c r="AG133" s="411"/>
      <c r="AH133" s="411"/>
      <c r="AI133" s="411"/>
      <c r="AJ133" s="411"/>
      <c r="AK133" s="411"/>
      <c r="AL133" s="411"/>
      <c r="AM133" s="411"/>
      <c r="AN133" s="411"/>
      <c r="AO133" s="411"/>
      <c r="AP133" s="411"/>
      <c r="AQ133" s="411"/>
      <c r="AR133" s="411"/>
      <c r="AS133" s="411"/>
      <c r="AT133" s="411"/>
      <c r="AU133" s="411"/>
      <c r="AV133" s="411"/>
      <c r="AW133" s="411"/>
      <c r="AX133" s="411"/>
      <c r="AY133" s="411"/>
      <c r="AZ133" s="187"/>
      <c r="BA133" s="347" t="s">
        <v>128</v>
      </c>
      <c r="BB133" s="303" t="s">
        <v>98</v>
      </c>
      <c r="BC133" s="986" t="s">
        <v>114</v>
      </c>
      <c r="BD133" s="987"/>
      <c r="BE133" s="987"/>
      <c r="BF133" s="987"/>
      <c r="BG133" s="993"/>
      <c r="BH133" s="986" t="s">
        <v>38</v>
      </c>
      <c r="BI133" s="987"/>
      <c r="BJ133" s="987"/>
      <c r="BK133" s="987"/>
      <c r="BL133" s="993"/>
      <c r="BM133" s="986" t="s">
        <v>37</v>
      </c>
      <c r="BN133" s="987"/>
      <c r="BO133" s="987"/>
      <c r="BP133" s="987"/>
      <c r="BQ133" s="988"/>
      <c r="BR133" s="14" t="s">
        <v>137</v>
      </c>
      <c r="BS133" s="401"/>
      <c r="BT133" s="401"/>
      <c r="BU133" s="401"/>
      <c r="BV133" s="401"/>
      <c r="BW133" s="401"/>
      <c r="BX133" s="401"/>
      <c r="BY133" s="401"/>
      <c r="BZ133" s="345"/>
      <c r="CA133" s="345"/>
      <c r="CB133" s="345"/>
      <c r="CC133" s="345"/>
      <c r="CD133" s="345"/>
      <c r="CE133" s="345"/>
      <c r="CF133" s="345"/>
      <c r="CG133" s="345"/>
      <c r="CH133" s="345"/>
      <c r="CI133" s="345"/>
      <c r="CJ133" s="345"/>
      <c r="CK133" s="345"/>
      <c r="CL133" s="345"/>
      <c r="CM133" s="345"/>
      <c r="CN133" s="345"/>
      <c r="CO133" s="345"/>
      <c r="CP133" s="345"/>
      <c r="CQ133" s="345"/>
      <c r="CR133" s="345"/>
      <c r="CS133" s="345"/>
      <c r="CT133" s="345"/>
      <c r="CU133" s="345"/>
      <c r="CV133" s="345"/>
      <c r="CW133" s="345"/>
      <c r="CX133" s="345"/>
      <c r="CY133" s="345"/>
      <c r="CZ133" s="345"/>
    </row>
    <row r="134" s="322" customFormat="true" ht="24" x14ac:dyDescent="0.2">
      <c r="A134" s="335" t="s">
        <v>69</v>
      </c>
      <c r="B134" s="370"/>
      <c r="C134" s="393" t="s">
        <v>0</v>
      </c>
      <c r="D134" s="550" t="s">
        <v>1</v>
      </c>
      <c r="E134" s="550" t="s">
        <v>2</v>
      </c>
      <c r="F134" s="550" t="s">
        <v>3</v>
      </c>
      <c r="G134" s="551" t="s">
        <v>4</v>
      </c>
      <c r="H134" s="375" t="s">
        <v>0</v>
      </c>
      <c r="I134" s="553" t="s">
        <v>1</v>
      </c>
      <c r="J134" s="553" t="s">
        <v>2</v>
      </c>
      <c r="K134" s="553" t="s">
        <v>3</v>
      </c>
      <c r="L134" s="554" t="s">
        <v>4</v>
      </c>
      <c r="M134" s="376" t="s">
        <v>0</v>
      </c>
      <c r="N134" s="553" t="s">
        <v>1</v>
      </c>
      <c r="O134" s="553" t="s">
        <v>2</v>
      </c>
      <c r="P134" s="553" t="s">
        <v>3</v>
      </c>
      <c r="Q134" s="548" t="s">
        <v>4</v>
      </c>
      <c r="R134" s="375" t="s">
        <v>317</v>
      </c>
      <c r="S134" s="553" t="s">
        <v>318</v>
      </c>
      <c r="T134" s="553" t="s">
        <v>319</v>
      </c>
      <c r="U134" s="553" t="s">
        <v>320</v>
      </c>
      <c r="V134" s="553" t="s">
        <v>251</v>
      </c>
      <c r="W134" s="553" t="s">
        <v>252</v>
      </c>
      <c r="X134" s="553" t="s">
        <v>253</v>
      </c>
      <c r="Y134" s="554" t="s">
        <v>254</v>
      </c>
      <c r="Z134" s="411"/>
      <c r="AA134" s="411"/>
      <c r="AB134" s="411"/>
      <c r="AC134" s="411"/>
      <c r="AD134" s="411"/>
      <c r="AE134" s="411"/>
      <c r="AF134" s="411"/>
      <c r="AG134" s="411"/>
      <c r="AH134" s="411"/>
      <c r="AI134" s="411"/>
      <c r="AJ134" s="411"/>
      <c r="AK134" s="411"/>
      <c r="AL134" s="411"/>
      <c r="AM134" s="411"/>
      <c r="AN134" s="411"/>
      <c r="AO134" s="411"/>
      <c r="AP134" s="411"/>
      <c r="AQ134" s="411"/>
      <c r="AR134" s="411"/>
      <c r="AS134" s="411"/>
      <c r="AT134" s="411"/>
      <c r="AU134" s="411"/>
      <c r="AV134" s="411"/>
      <c r="AW134" s="411"/>
      <c r="AX134" s="411"/>
      <c r="AY134" s="411"/>
      <c r="AZ134" s="187"/>
      <c r="BA134" s="335" t="s">
        <v>116</v>
      </c>
      <c r="BB134" s="334"/>
      <c r="BC134" s="422" t="s">
        <v>0</v>
      </c>
      <c r="BD134" s="525" t="s">
        <v>1</v>
      </c>
      <c r="BE134" s="525" t="s">
        <v>2</v>
      </c>
      <c r="BF134" s="525" t="s">
        <v>3</v>
      </c>
      <c r="BG134" s="423" t="s">
        <v>4</v>
      </c>
      <c r="BH134" s="422" t="s">
        <v>0</v>
      </c>
      <c r="BI134" s="525" t="s">
        <v>1</v>
      </c>
      <c r="BJ134" s="525" t="s">
        <v>2</v>
      </c>
      <c r="BK134" s="525" t="s">
        <v>3</v>
      </c>
      <c r="BL134" s="423" t="s">
        <v>4</v>
      </c>
      <c r="BM134" s="422" t="s">
        <v>0</v>
      </c>
      <c r="BN134" s="525" t="s">
        <v>1</v>
      </c>
      <c r="BO134" s="525" t="s">
        <v>2</v>
      </c>
      <c r="BP134" s="525" t="s">
        <v>3</v>
      </c>
      <c r="BQ134" s="423" t="s">
        <v>4</v>
      </c>
      <c r="BR134" s="422" t="s">
        <v>317</v>
      </c>
      <c r="BS134" s="525" t="s">
        <v>318</v>
      </c>
      <c r="BT134" s="525" t="s">
        <v>319</v>
      </c>
      <c r="BU134" s="525" t="s">
        <v>320</v>
      </c>
      <c r="BV134" s="525" t="s">
        <v>251</v>
      </c>
      <c r="BW134" s="525" t="s">
        <v>252</v>
      </c>
      <c r="BX134" s="525" t="s">
        <v>253</v>
      </c>
      <c r="BY134" s="526" t="s">
        <v>254</v>
      </c>
      <c r="BZ134" s="185"/>
      <c r="CA134" s="185"/>
      <c r="CB134" s="185"/>
      <c r="CC134" s="185"/>
      <c r="CD134" s="185"/>
      <c r="CE134" s="185"/>
      <c r="CF134" s="185"/>
      <c r="CG134" s="185"/>
      <c r="CH134" s="185"/>
      <c r="CI134" s="185"/>
      <c r="CJ134" s="185"/>
      <c r="CK134" s="185"/>
      <c r="CL134" s="185"/>
      <c r="CM134" s="185"/>
      <c r="CN134" s="185"/>
      <c r="CO134" s="185"/>
      <c r="CP134" s="185"/>
      <c r="CQ134" s="185"/>
      <c r="CR134" s="185"/>
      <c r="CS134" s="185"/>
      <c r="CT134" s="185"/>
      <c r="CU134" s="185"/>
      <c r="CV134" s="185"/>
      <c r="CW134" s="185"/>
      <c r="CX134" s="185"/>
      <c r="CY134" s="185"/>
      <c r="CZ134" s="185"/>
    </row>
    <row r="135" s="322" customFormat="true" ht="15" customHeight="true" x14ac:dyDescent="0.2">
      <c r="A135" s="1000" t="s">
        <v>45</v>
      </c>
      <c r="B135" s="372" t="s">
        <v>44</v>
      </c>
      <c r="C135" s="74" t="s">
        <v>35</v>
      </c>
      <c r="D135" s="71" t="s">
        <v>35</v>
      </c>
      <c r="E135" s="71" t="s">
        <v>35</v>
      </c>
      <c r="F135" s="71" t="s">
        <v>35</v>
      </c>
      <c r="G135" s="68" t="s">
        <v>35</v>
      </c>
      <c r="H135" s="65" t="s">
        <v>35</v>
      </c>
      <c r="I135" s="71" t="s">
        <v>35</v>
      </c>
      <c r="J135" s="71" t="s">
        <v>35</v>
      </c>
      <c r="K135" s="71" t="s">
        <v>35</v>
      </c>
      <c r="L135" s="62" t="s">
        <v>35</v>
      </c>
      <c r="M135" s="74" t="s">
        <v>35</v>
      </c>
      <c r="N135" s="71" t="s">
        <v>35</v>
      </c>
      <c r="O135" s="71" t="s">
        <v>35</v>
      </c>
      <c r="P135" s="71" t="s">
        <v>35</v>
      </c>
      <c r="Q135" s="68" t="s">
        <v>35</v>
      </c>
      <c r="R135" s="65" t="s">
        <v>35</v>
      </c>
      <c r="S135" s="71" t="s">
        <v>35</v>
      </c>
      <c r="T135" s="71" t="s">
        <v>35</v>
      </c>
      <c r="U135" s="71" t="s">
        <v>35</v>
      </c>
      <c r="V135" s="71" t="s">
        <v>35</v>
      </c>
      <c r="W135" s="71" t="s">
        <v>35</v>
      </c>
      <c r="X135" s="71" t="s">
        <v>35</v>
      </c>
      <c r="Y135" s="62" t="s">
        <v>35</v>
      </c>
      <c r="Z135" s="411"/>
      <c r="AA135" s="411"/>
      <c r="AB135" s="411"/>
      <c r="AC135" s="411"/>
      <c r="AD135" s="411"/>
      <c r="AE135" s="411"/>
      <c r="AF135" s="411"/>
      <c r="AG135" s="411"/>
      <c r="AH135" s="411"/>
      <c r="AI135" s="411"/>
      <c r="AJ135" s="411"/>
      <c r="AK135" s="411"/>
      <c r="AL135" s="411"/>
      <c r="AM135" s="411"/>
      <c r="AN135" s="411"/>
      <c r="AO135" s="411"/>
      <c r="AP135" s="411"/>
      <c r="AQ135" s="411"/>
      <c r="AR135" s="411"/>
      <c r="AS135" s="411"/>
      <c r="AT135" s="411"/>
      <c r="AU135" s="411"/>
      <c r="AV135" s="411"/>
      <c r="AW135" s="411"/>
      <c r="AX135" s="411"/>
      <c r="AY135" s="411"/>
      <c r="AZ135" s="187"/>
      <c r="BA135" s="992" t="s">
        <v>45</v>
      </c>
      <c r="BB135" s="559" t="s">
        <v>44</v>
      </c>
      <c r="BC135" s="61" t="s">
        <v>35</v>
      </c>
      <c r="BD135" s="57" t="s">
        <v>35</v>
      </c>
      <c r="BE135" s="57" t="s">
        <v>35</v>
      </c>
      <c r="BF135" s="57" t="s">
        <v>35</v>
      </c>
      <c r="BG135" s="52" t="s">
        <v>35</v>
      </c>
      <c r="BH135" s="61" t="s">
        <v>35</v>
      </c>
      <c r="BI135" s="57" t="s">
        <v>35</v>
      </c>
      <c r="BJ135" s="57" t="s">
        <v>35</v>
      </c>
      <c r="BK135" s="57" t="s">
        <v>35</v>
      </c>
      <c r="BL135" s="52" t="s">
        <v>35</v>
      </c>
      <c r="BM135" s="61" t="s">
        <v>35</v>
      </c>
      <c r="BN135" s="57" t="s">
        <v>35</v>
      </c>
      <c r="BO135" s="57" t="s">
        <v>35</v>
      </c>
      <c r="BP135" s="57" t="s">
        <v>35</v>
      </c>
      <c r="BQ135" s="52" t="s">
        <v>35</v>
      </c>
      <c r="BR135" s="61" t="s">
        <v>35</v>
      </c>
      <c r="BS135" s="57" t="s">
        <v>35</v>
      </c>
      <c r="BT135" s="57" t="s">
        <v>35</v>
      </c>
      <c r="BU135" s="57" t="s">
        <v>35</v>
      </c>
      <c r="BV135" s="57" t="s">
        <v>35</v>
      </c>
      <c r="BW135" s="57" t="s">
        <v>35</v>
      </c>
      <c r="BX135" s="57" t="s">
        <v>35</v>
      </c>
      <c r="BY135" s="46" t="s">
        <v>35</v>
      </c>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322" customFormat="true" ht="15" customHeight="true" x14ac:dyDescent="0.2">
      <c r="A136" s="999"/>
      <c r="B136" s="373" t="s">
        <v>43</v>
      </c>
      <c r="C136" s="76" t="s">
        <v>35</v>
      </c>
      <c r="D136" s="73" t="s">
        <v>35</v>
      </c>
      <c r="E136" s="73" t="s">
        <v>35</v>
      </c>
      <c r="F136" s="73" t="s">
        <v>35</v>
      </c>
      <c r="G136" s="70" t="s">
        <v>35</v>
      </c>
      <c r="H136" s="67" t="s">
        <v>35</v>
      </c>
      <c r="I136" s="73" t="s">
        <v>35</v>
      </c>
      <c r="J136" s="73" t="s">
        <v>35</v>
      </c>
      <c r="K136" s="73" t="s">
        <v>35</v>
      </c>
      <c r="L136" s="64" t="s">
        <v>35</v>
      </c>
      <c r="M136" s="76" t="s">
        <v>35</v>
      </c>
      <c r="N136" s="73" t="s">
        <v>35</v>
      </c>
      <c r="O136" s="73" t="s">
        <v>35</v>
      </c>
      <c r="P136" s="73" t="s">
        <v>35</v>
      </c>
      <c r="Q136" s="70" t="s">
        <v>35</v>
      </c>
      <c r="R136" s="67" t="s">
        <v>35</v>
      </c>
      <c r="S136" s="73" t="s">
        <v>35</v>
      </c>
      <c r="T136" s="73" t="s">
        <v>35</v>
      </c>
      <c r="U136" s="73" t="s">
        <v>35</v>
      </c>
      <c r="V136" s="73" t="s">
        <v>35</v>
      </c>
      <c r="W136" s="73" t="s">
        <v>35</v>
      </c>
      <c r="X136" s="73" t="s">
        <v>35</v>
      </c>
      <c r="Y136" s="64" t="s">
        <v>35</v>
      </c>
      <c r="Z136" s="411"/>
      <c r="AA136" s="411"/>
      <c r="AB136" s="411"/>
      <c r="AC136" s="411"/>
      <c r="AD136" s="411"/>
      <c r="AE136" s="411"/>
      <c r="AF136" s="411"/>
      <c r="AG136" s="411"/>
      <c r="AH136" s="411"/>
      <c r="AI136" s="411"/>
      <c r="AJ136" s="411"/>
      <c r="AK136" s="411"/>
      <c r="AL136" s="411"/>
      <c r="AM136" s="411"/>
      <c r="AN136" s="411"/>
      <c r="AO136" s="411"/>
      <c r="AP136" s="411"/>
      <c r="AQ136" s="411"/>
      <c r="AR136" s="411"/>
      <c r="AS136" s="411"/>
      <c r="AT136" s="411"/>
      <c r="AU136" s="411"/>
      <c r="AV136" s="411"/>
      <c r="AW136" s="411"/>
      <c r="AX136" s="411"/>
      <c r="AY136" s="411"/>
      <c r="AZ136" s="187"/>
      <c r="BA136" s="990"/>
      <c r="BB136" s="557" t="s">
        <v>43</v>
      </c>
      <c r="BC136" s="60" t="s">
        <v>35</v>
      </c>
      <c r="BD136" s="56" t="s">
        <v>35</v>
      </c>
      <c r="BE136" s="56" t="s">
        <v>35</v>
      </c>
      <c r="BF136" s="56" t="s">
        <v>35</v>
      </c>
      <c r="BG136" s="51" t="s">
        <v>35</v>
      </c>
      <c r="BH136" s="60" t="s">
        <v>35</v>
      </c>
      <c r="BI136" s="56" t="s">
        <v>35</v>
      </c>
      <c r="BJ136" s="56" t="s">
        <v>35</v>
      </c>
      <c r="BK136" s="56" t="s">
        <v>35</v>
      </c>
      <c r="BL136" s="51" t="s">
        <v>35</v>
      </c>
      <c r="BM136" s="60" t="s">
        <v>35</v>
      </c>
      <c r="BN136" s="56" t="s">
        <v>35</v>
      </c>
      <c r="BO136" s="56" t="s">
        <v>35</v>
      </c>
      <c r="BP136" s="56" t="s">
        <v>35</v>
      </c>
      <c r="BQ136" s="51" t="s">
        <v>35</v>
      </c>
      <c r="BR136" s="60" t="s">
        <v>35</v>
      </c>
      <c r="BS136" s="56" t="s">
        <v>35</v>
      </c>
      <c r="BT136" s="56" t="s">
        <v>35</v>
      </c>
      <c r="BU136" s="56" t="s">
        <v>35</v>
      </c>
      <c r="BV136" s="56" t="s">
        <v>35</v>
      </c>
      <c r="BW136" s="56" t="s">
        <v>35</v>
      </c>
      <c r="BX136" s="56" t="s">
        <v>35</v>
      </c>
      <c r="BY136" s="45" t="s">
        <v>35</v>
      </c>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322" customFormat="true" ht="15" customHeight="true" x14ac:dyDescent="0.2">
      <c r="A137" s="999"/>
      <c r="B137" s="373" t="s">
        <v>42</v>
      </c>
      <c r="C137" s="76" t="s">
        <v>35</v>
      </c>
      <c r="D137" s="73" t="s">
        <v>35</v>
      </c>
      <c r="E137" s="73" t="s">
        <v>35</v>
      </c>
      <c r="F137" s="73" t="s">
        <v>35</v>
      </c>
      <c r="G137" s="70" t="s">
        <v>35</v>
      </c>
      <c r="H137" s="67" t="s">
        <v>35</v>
      </c>
      <c r="I137" s="73" t="s">
        <v>35</v>
      </c>
      <c r="J137" s="73" t="s">
        <v>35</v>
      </c>
      <c r="K137" s="73" t="s">
        <v>35</v>
      </c>
      <c r="L137" s="64" t="s">
        <v>35</v>
      </c>
      <c r="M137" s="76" t="s">
        <v>35</v>
      </c>
      <c r="N137" s="73" t="s">
        <v>35</v>
      </c>
      <c r="O137" s="73" t="s">
        <v>35</v>
      </c>
      <c r="P137" s="73" t="s">
        <v>35</v>
      </c>
      <c r="Q137" s="70" t="s">
        <v>35</v>
      </c>
      <c r="R137" s="67" t="s">
        <v>35</v>
      </c>
      <c r="S137" s="73" t="s">
        <v>35</v>
      </c>
      <c r="T137" s="73" t="s">
        <v>35</v>
      </c>
      <c r="U137" s="73" t="s">
        <v>35</v>
      </c>
      <c r="V137" s="73" t="s">
        <v>35</v>
      </c>
      <c r="W137" s="73" t="s">
        <v>35</v>
      </c>
      <c r="X137" s="73" t="s">
        <v>35</v>
      </c>
      <c r="Y137" s="64" t="s">
        <v>35</v>
      </c>
      <c r="Z137" s="411"/>
      <c r="AA137" s="411"/>
      <c r="AB137" s="411"/>
      <c r="AC137" s="411"/>
      <c r="AD137" s="411"/>
      <c r="AE137" s="411"/>
      <c r="AF137" s="411"/>
      <c r="AG137" s="411"/>
      <c r="AH137" s="411"/>
      <c r="AI137" s="411"/>
      <c r="AJ137" s="411"/>
      <c r="AK137" s="411"/>
      <c r="AL137" s="411"/>
      <c r="AM137" s="411"/>
      <c r="AN137" s="411"/>
      <c r="AO137" s="411"/>
      <c r="AP137" s="411"/>
      <c r="AQ137" s="411"/>
      <c r="AR137" s="411"/>
      <c r="AS137" s="411"/>
      <c r="AT137" s="411"/>
      <c r="AU137" s="411"/>
      <c r="AV137" s="411"/>
      <c r="AW137" s="411"/>
      <c r="AX137" s="411"/>
      <c r="AY137" s="411"/>
      <c r="AZ137" s="187"/>
      <c r="BA137" s="990"/>
      <c r="BB137" s="557" t="s">
        <v>42</v>
      </c>
      <c r="BC137" s="60" t="s">
        <v>35</v>
      </c>
      <c r="BD137" s="56" t="s">
        <v>35</v>
      </c>
      <c r="BE137" s="56" t="s">
        <v>35</v>
      </c>
      <c r="BF137" s="56" t="s">
        <v>35</v>
      </c>
      <c r="BG137" s="51" t="s">
        <v>35</v>
      </c>
      <c r="BH137" s="60" t="s">
        <v>35</v>
      </c>
      <c r="BI137" s="56" t="s">
        <v>35</v>
      </c>
      <c r="BJ137" s="56" t="s">
        <v>35</v>
      </c>
      <c r="BK137" s="56" t="s">
        <v>35</v>
      </c>
      <c r="BL137" s="51" t="s">
        <v>35</v>
      </c>
      <c r="BM137" s="60" t="s">
        <v>35</v>
      </c>
      <c r="BN137" s="56" t="s">
        <v>35</v>
      </c>
      <c r="BO137" s="56" t="s">
        <v>35</v>
      </c>
      <c r="BP137" s="56" t="s">
        <v>35</v>
      </c>
      <c r="BQ137" s="51" t="s">
        <v>35</v>
      </c>
      <c r="BR137" s="60" t="s">
        <v>35</v>
      </c>
      <c r="BS137" s="56" t="s">
        <v>35</v>
      </c>
      <c r="BT137" s="56" t="s">
        <v>35</v>
      </c>
      <c r="BU137" s="56" t="s">
        <v>35</v>
      </c>
      <c r="BV137" s="56" t="s">
        <v>35</v>
      </c>
      <c r="BW137" s="56" t="s">
        <v>35</v>
      </c>
      <c r="BX137" s="56" t="s">
        <v>35</v>
      </c>
      <c r="BY137" s="45" t="s">
        <v>35</v>
      </c>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322" customFormat="true" ht="15" customHeight="true" x14ac:dyDescent="0.2">
      <c r="A138" s="999"/>
      <c r="B138" s="373" t="s">
        <v>41</v>
      </c>
      <c r="C138" s="76" t="s">
        <v>35</v>
      </c>
      <c r="D138" s="73" t="s">
        <v>35</v>
      </c>
      <c r="E138" s="73" t="s">
        <v>35</v>
      </c>
      <c r="F138" s="73" t="s">
        <v>35</v>
      </c>
      <c r="G138" s="70" t="s">
        <v>35</v>
      </c>
      <c r="H138" s="67" t="s">
        <v>35</v>
      </c>
      <c r="I138" s="73" t="s">
        <v>35</v>
      </c>
      <c r="J138" s="73" t="s">
        <v>35</v>
      </c>
      <c r="K138" s="73" t="s">
        <v>35</v>
      </c>
      <c r="L138" s="64" t="s">
        <v>35</v>
      </c>
      <c r="M138" s="76" t="s">
        <v>35</v>
      </c>
      <c r="N138" s="73" t="s">
        <v>35</v>
      </c>
      <c r="O138" s="73" t="s">
        <v>35</v>
      </c>
      <c r="P138" s="73" t="s">
        <v>35</v>
      </c>
      <c r="Q138" s="70" t="s">
        <v>35</v>
      </c>
      <c r="R138" s="67" t="s">
        <v>35</v>
      </c>
      <c r="S138" s="73" t="s">
        <v>35</v>
      </c>
      <c r="T138" s="73" t="s">
        <v>35</v>
      </c>
      <c r="U138" s="73" t="s">
        <v>35</v>
      </c>
      <c r="V138" s="73" t="s">
        <v>35</v>
      </c>
      <c r="W138" s="73" t="s">
        <v>35</v>
      </c>
      <c r="X138" s="73" t="s">
        <v>35</v>
      </c>
      <c r="Y138" s="64" t="s">
        <v>35</v>
      </c>
      <c r="Z138" s="411"/>
      <c r="AA138" s="411"/>
      <c r="AB138" s="411"/>
      <c r="AC138" s="411"/>
      <c r="AD138" s="411"/>
      <c r="AE138" s="411"/>
      <c r="AF138" s="411"/>
      <c r="AG138" s="411"/>
      <c r="AH138" s="411"/>
      <c r="AI138" s="411"/>
      <c r="AJ138" s="411"/>
      <c r="AK138" s="411"/>
      <c r="AL138" s="411"/>
      <c r="AM138" s="411"/>
      <c r="AN138" s="411"/>
      <c r="AO138" s="411"/>
      <c r="AP138" s="411"/>
      <c r="AQ138" s="411"/>
      <c r="AR138" s="411"/>
      <c r="AS138" s="411"/>
      <c r="AT138" s="411"/>
      <c r="AU138" s="411"/>
      <c r="AV138" s="411"/>
      <c r="AW138" s="411"/>
      <c r="AX138" s="411"/>
      <c r="AY138" s="411"/>
      <c r="AZ138" s="187"/>
      <c r="BA138" s="990"/>
      <c r="BB138" s="557" t="s">
        <v>41</v>
      </c>
      <c r="BC138" s="60" t="s">
        <v>35</v>
      </c>
      <c r="BD138" s="56" t="s">
        <v>35</v>
      </c>
      <c r="BE138" s="56" t="s">
        <v>35</v>
      </c>
      <c r="BF138" s="56" t="s">
        <v>35</v>
      </c>
      <c r="BG138" s="51" t="s">
        <v>35</v>
      </c>
      <c r="BH138" s="60" t="s">
        <v>35</v>
      </c>
      <c r="BI138" s="56" t="s">
        <v>35</v>
      </c>
      <c r="BJ138" s="56" t="s">
        <v>35</v>
      </c>
      <c r="BK138" s="56" t="s">
        <v>35</v>
      </c>
      <c r="BL138" s="51" t="s">
        <v>35</v>
      </c>
      <c r="BM138" s="60" t="s">
        <v>35</v>
      </c>
      <c r="BN138" s="56" t="s">
        <v>35</v>
      </c>
      <c r="BO138" s="56" t="s">
        <v>35</v>
      </c>
      <c r="BP138" s="56" t="s">
        <v>35</v>
      </c>
      <c r="BQ138" s="51" t="s">
        <v>35</v>
      </c>
      <c r="BR138" s="60" t="s">
        <v>35</v>
      </c>
      <c r="BS138" s="56" t="s">
        <v>35</v>
      </c>
      <c r="BT138" s="56" t="s">
        <v>35</v>
      </c>
      <c r="BU138" s="56" t="s">
        <v>35</v>
      </c>
      <c r="BV138" s="56" t="s">
        <v>35</v>
      </c>
      <c r="BW138" s="56" t="s">
        <v>35</v>
      </c>
      <c r="BX138" s="56" t="s">
        <v>35</v>
      </c>
      <c r="BY138" s="45" t="s">
        <v>35</v>
      </c>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322" customFormat="true" ht="15" customHeight="true" x14ac:dyDescent="0.2">
      <c r="A139" s="999"/>
      <c r="B139" s="373" t="s">
        <v>19</v>
      </c>
      <c r="C139" s="126">
        <v>4.7392849494668496</v>
      </c>
      <c r="D139" s="125">
        <v>0.71098865452339255</v>
      </c>
      <c r="E139" s="125">
        <v>3.1040488585273467E-2</v>
      </c>
      <c r="F139" s="125">
        <v>0</v>
      </c>
      <c r="G139" s="124">
        <v>0</v>
      </c>
      <c r="H139" s="123">
        <v>0.39728430911541635</v>
      </c>
      <c r="I139" s="125">
        <v>0</v>
      </c>
      <c r="J139" s="125">
        <v>0</v>
      </c>
      <c r="K139" s="125">
        <v>0</v>
      </c>
      <c r="L139" s="122">
        <v>0</v>
      </c>
      <c r="M139" s="126">
        <v>6.5808788252954455</v>
      </c>
      <c r="N139" s="125">
        <v>1.9287636270621442</v>
      </c>
      <c r="O139" s="125">
        <v>0.28921352948007206</v>
      </c>
      <c r="P139" s="125">
        <v>0.32440517162325244</v>
      </c>
      <c r="Q139" s="124">
        <v>0</v>
      </c>
      <c r="R139" s="123">
        <v>0.33513778873537275</v>
      </c>
      <c r="S139" s="125">
        <v>0</v>
      </c>
      <c r="T139" s="125">
        <v>3.4528490608560509</v>
      </c>
      <c r="U139" s="125">
        <v>0.20973732397125336</v>
      </c>
      <c r="V139" s="125">
        <v>0.14068654228232319</v>
      </c>
      <c r="W139" s="73" t="s">
        <v>35</v>
      </c>
      <c r="X139" s="73" t="s">
        <v>35</v>
      </c>
      <c r="Y139" s="122">
        <v>3.8811322902661163E-2</v>
      </c>
      <c r="Z139" s="411"/>
      <c r="AA139" s="411"/>
      <c r="AB139" s="411"/>
      <c r="AC139" s="411"/>
      <c r="AD139" s="411"/>
      <c r="AE139" s="411"/>
      <c r="AF139" s="411"/>
      <c r="AG139" s="411"/>
      <c r="AH139" s="411"/>
      <c r="AI139" s="411"/>
      <c r="AJ139" s="411"/>
      <c r="AK139" s="411"/>
      <c r="AL139" s="411"/>
      <c r="AM139" s="411"/>
      <c r="AN139" s="411"/>
      <c r="AO139" s="411"/>
      <c r="AP139" s="411"/>
      <c r="AQ139" s="411"/>
      <c r="AR139" s="411"/>
      <c r="AS139" s="411"/>
      <c r="AT139" s="411"/>
      <c r="AU139" s="411"/>
      <c r="AV139" s="411"/>
      <c r="AW139" s="411"/>
      <c r="AX139" s="411"/>
      <c r="AY139" s="411"/>
      <c r="AZ139" s="187"/>
      <c r="BA139" s="990"/>
      <c r="BB139" s="557" t="s">
        <v>19</v>
      </c>
      <c r="BC139" s="60" t="s">
        <v>35</v>
      </c>
      <c r="BD139" s="56" t="s">
        <v>35</v>
      </c>
      <c r="BE139" s="56" t="s">
        <v>35</v>
      </c>
      <c r="BF139" s="56" t="s">
        <v>35</v>
      </c>
      <c r="BG139" s="51" t="s">
        <v>35</v>
      </c>
      <c r="BH139" s="60" t="s">
        <v>35</v>
      </c>
      <c r="BI139" s="56" t="s">
        <v>35</v>
      </c>
      <c r="BJ139" s="56" t="s">
        <v>35</v>
      </c>
      <c r="BK139" s="56" t="s">
        <v>35</v>
      </c>
      <c r="BL139" s="51" t="s">
        <v>35</v>
      </c>
      <c r="BM139" s="60" t="s">
        <v>35</v>
      </c>
      <c r="BN139" s="56" t="s">
        <v>35</v>
      </c>
      <c r="BO139" s="56" t="s">
        <v>35</v>
      </c>
      <c r="BP139" s="56" t="s">
        <v>35</v>
      </c>
      <c r="BQ139" s="51" t="s">
        <v>35</v>
      </c>
      <c r="BR139" s="60" t="s">
        <v>35</v>
      </c>
      <c r="BS139" s="56" t="s">
        <v>35</v>
      </c>
      <c r="BT139" s="56" t="s">
        <v>35</v>
      </c>
      <c r="BU139" s="56" t="s">
        <v>35</v>
      </c>
      <c r="BV139" s="56" t="s">
        <v>35</v>
      </c>
      <c r="BW139" s="56" t="s">
        <v>35</v>
      </c>
      <c r="BX139" s="56" t="s">
        <v>35</v>
      </c>
      <c r="BY139" s="45" t="s">
        <v>35</v>
      </c>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7" customFormat="true" ht="15" customHeight="true" x14ac:dyDescent="0.2">
      <c r="A140" s="999" t="s">
        <v>106</v>
      </c>
      <c r="B140" s="373" t="s">
        <v>64</v>
      </c>
      <c r="C140" s="76" t="s">
        <v>35</v>
      </c>
      <c r="D140" s="73" t="s">
        <v>35</v>
      </c>
      <c r="E140" s="73" t="s">
        <v>35</v>
      </c>
      <c r="F140" s="73" t="s">
        <v>35</v>
      </c>
      <c r="G140" s="70" t="s">
        <v>35</v>
      </c>
      <c r="H140" s="67" t="s">
        <v>35</v>
      </c>
      <c r="I140" s="73" t="s">
        <v>35</v>
      </c>
      <c r="J140" s="73" t="s">
        <v>35</v>
      </c>
      <c r="K140" s="73" t="s">
        <v>35</v>
      </c>
      <c r="L140" s="64" t="s">
        <v>35</v>
      </c>
      <c r="M140" s="76" t="s">
        <v>35</v>
      </c>
      <c r="N140" s="73" t="s">
        <v>35</v>
      </c>
      <c r="O140" s="73" t="s">
        <v>35</v>
      </c>
      <c r="P140" s="73" t="s">
        <v>35</v>
      </c>
      <c r="Q140" s="70" t="s">
        <v>35</v>
      </c>
      <c r="R140" s="67" t="s">
        <v>35</v>
      </c>
      <c r="S140" s="73" t="s">
        <v>35</v>
      </c>
      <c r="T140" s="73" t="s">
        <v>35</v>
      </c>
      <c r="U140" s="73" t="s">
        <v>35</v>
      </c>
      <c r="V140" s="73" t="s">
        <v>35</v>
      </c>
      <c r="W140" s="73" t="s">
        <v>35</v>
      </c>
      <c r="X140" s="73" t="s">
        <v>35</v>
      </c>
      <c r="Y140" s="64" t="s">
        <v>35</v>
      </c>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345"/>
      <c r="BA140" s="990" t="s">
        <v>106</v>
      </c>
      <c r="BB140" s="557" t="s">
        <v>64</v>
      </c>
      <c r="BC140" s="60" t="s">
        <v>35</v>
      </c>
      <c r="BD140" s="56" t="s">
        <v>35</v>
      </c>
      <c r="BE140" s="56" t="s">
        <v>35</v>
      </c>
      <c r="BF140" s="56" t="s">
        <v>35</v>
      </c>
      <c r="BG140" s="51" t="s">
        <v>35</v>
      </c>
      <c r="BH140" s="60" t="s">
        <v>35</v>
      </c>
      <c r="BI140" s="56" t="s">
        <v>35</v>
      </c>
      <c r="BJ140" s="56" t="s">
        <v>35</v>
      </c>
      <c r="BK140" s="56" t="s">
        <v>35</v>
      </c>
      <c r="BL140" s="51" t="s">
        <v>35</v>
      </c>
      <c r="BM140" s="60" t="s">
        <v>35</v>
      </c>
      <c r="BN140" s="56" t="s">
        <v>35</v>
      </c>
      <c r="BO140" s="56" t="s">
        <v>35</v>
      </c>
      <c r="BP140" s="56" t="s">
        <v>35</v>
      </c>
      <c r="BQ140" s="51" t="s">
        <v>35</v>
      </c>
      <c r="BR140" s="60" t="s">
        <v>35</v>
      </c>
      <c r="BS140" s="56" t="s">
        <v>35</v>
      </c>
      <c r="BT140" s="56" t="s">
        <v>35</v>
      </c>
      <c r="BU140" s="56" t="s">
        <v>35</v>
      </c>
      <c r="BV140" s="56" t="s">
        <v>35</v>
      </c>
      <c r="BW140" s="56" t="s">
        <v>35</v>
      </c>
      <c r="BX140" s="56" t="s">
        <v>35</v>
      </c>
      <c r="BY140" s="45" t="s">
        <v>35</v>
      </c>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7" customFormat="true" ht="15" customHeight="true" x14ac:dyDescent="0.2">
      <c r="A141" s="999"/>
      <c r="B141" s="373" t="s">
        <v>65</v>
      </c>
      <c r="C141" s="76" t="s">
        <v>35</v>
      </c>
      <c r="D141" s="73" t="s">
        <v>35</v>
      </c>
      <c r="E141" s="73" t="s">
        <v>35</v>
      </c>
      <c r="F141" s="73" t="s">
        <v>35</v>
      </c>
      <c r="G141" s="70" t="s">
        <v>35</v>
      </c>
      <c r="H141" s="67" t="s">
        <v>35</v>
      </c>
      <c r="I141" s="73" t="s">
        <v>35</v>
      </c>
      <c r="J141" s="73" t="s">
        <v>35</v>
      </c>
      <c r="K141" s="73" t="s">
        <v>35</v>
      </c>
      <c r="L141" s="64" t="s">
        <v>35</v>
      </c>
      <c r="M141" s="76" t="s">
        <v>35</v>
      </c>
      <c r="N141" s="73" t="s">
        <v>35</v>
      </c>
      <c r="O141" s="73" t="s">
        <v>35</v>
      </c>
      <c r="P141" s="73" t="s">
        <v>35</v>
      </c>
      <c r="Q141" s="70" t="s">
        <v>35</v>
      </c>
      <c r="R141" s="67" t="s">
        <v>35</v>
      </c>
      <c r="S141" s="73" t="s">
        <v>35</v>
      </c>
      <c r="T141" s="73" t="s">
        <v>35</v>
      </c>
      <c r="U141" s="73" t="s">
        <v>35</v>
      </c>
      <c r="V141" s="73" t="s">
        <v>35</v>
      </c>
      <c r="W141" s="73" t="s">
        <v>35</v>
      </c>
      <c r="X141" s="73" t="s">
        <v>35</v>
      </c>
      <c r="Y141" s="64" t="s">
        <v>35</v>
      </c>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345"/>
      <c r="BA141" s="990"/>
      <c r="BB141" s="557" t="s">
        <v>65</v>
      </c>
      <c r="BC141" s="60" t="s">
        <v>35</v>
      </c>
      <c r="BD141" s="56" t="s">
        <v>35</v>
      </c>
      <c r="BE141" s="56" t="s">
        <v>35</v>
      </c>
      <c r="BF141" s="56" t="s">
        <v>35</v>
      </c>
      <c r="BG141" s="51" t="s">
        <v>35</v>
      </c>
      <c r="BH141" s="60" t="s">
        <v>35</v>
      </c>
      <c r="BI141" s="56" t="s">
        <v>35</v>
      </c>
      <c r="BJ141" s="56" t="s">
        <v>35</v>
      </c>
      <c r="BK141" s="56" t="s">
        <v>35</v>
      </c>
      <c r="BL141" s="51" t="s">
        <v>35</v>
      </c>
      <c r="BM141" s="60" t="s">
        <v>35</v>
      </c>
      <c r="BN141" s="56" t="s">
        <v>35</v>
      </c>
      <c r="BO141" s="56" t="s">
        <v>35</v>
      </c>
      <c r="BP141" s="56" t="s">
        <v>35</v>
      </c>
      <c r="BQ141" s="51" t="s">
        <v>35</v>
      </c>
      <c r="BR141" s="60" t="s">
        <v>35</v>
      </c>
      <c r="BS141" s="56" t="s">
        <v>35</v>
      </c>
      <c r="BT141" s="56" t="s">
        <v>35</v>
      </c>
      <c r="BU141" s="56" t="s">
        <v>35</v>
      </c>
      <c r="BV141" s="56" t="s">
        <v>35</v>
      </c>
      <c r="BW141" s="56" t="s">
        <v>35</v>
      </c>
      <c r="BX141" s="56" t="s">
        <v>35</v>
      </c>
      <c r="BY141" s="45" t="s">
        <v>35</v>
      </c>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7" customFormat="true" ht="15" customHeight="true" x14ac:dyDescent="0.2">
      <c r="A142" s="999"/>
      <c r="B142" s="373" t="s">
        <v>66</v>
      </c>
      <c r="C142" s="76" t="s">
        <v>35</v>
      </c>
      <c r="D142" s="73" t="s">
        <v>35</v>
      </c>
      <c r="E142" s="73" t="s">
        <v>35</v>
      </c>
      <c r="F142" s="73" t="s">
        <v>35</v>
      </c>
      <c r="G142" s="70" t="s">
        <v>35</v>
      </c>
      <c r="H142" s="67" t="s">
        <v>35</v>
      </c>
      <c r="I142" s="73" t="s">
        <v>35</v>
      </c>
      <c r="J142" s="73" t="s">
        <v>35</v>
      </c>
      <c r="K142" s="73" t="s">
        <v>35</v>
      </c>
      <c r="L142" s="64" t="s">
        <v>35</v>
      </c>
      <c r="M142" s="76" t="s">
        <v>35</v>
      </c>
      <c r="N142" s="73" t="s">
        <v>35</v>
      </c>
      <c r="O142" s="73" t="s">
        <v>35</v>
      </c>
      <c r="P142" s="73" t="s">
        <v>35</v>
      </c>
      <c r="Q142" s="70" t="s">
        <v>35</v>
      </c>
      <c r="R142" s="67" t="s">
        <v>35</v>
      </c>
      <c r="S142" s="73" t="s">
        <v>35</v>
      </c>
      <c r="T142" s="73" t="s">
        <v>35</v>
      </c>
      <c r="U142" s="73" t="s">
        <v>35</v>
      </c>
      <c r="V142" s="73" t="s">
        <v>35</v>
      </c>
      <c r="W142" s="73" t="s">
        <v>35</v>
      </c>
      <c r="X142" s="73" t="s">
        <v>35</v>
      </c>
      <c r="Y142" s="64" t="s">
        <v>35</v>
      </c>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345"/>
      <c r="BA142" s="990"/>
      <c r="BB142" s="557" t="s">
        <v>66</v>
      </c>
      <c r="BC142" s="60" t="s">
        <v>35</v>
      </c>
      <c r="BD142" s="56" t="s">
        <v>35</v>
      </c>
      <c r="BE142" s="56" t="s">
        <v>35</v>
      </c>
      <c r="BF142" s="56" t="s">
        <v>35</v>
      </c>
      <c r="BG142" s="51" t="s">
        <v>35</v>
      </c>
      <c r="BH142" s="60" t="s">
        <v>35</v>
      </c>
      <c r="BI142" s="56" t="s">
        <v>35</v>
      </c>
      <c r="BJ142" s="56" t="s">
        <v>35</v>
      </c>
      <c r="BK142" s="56" t="s">
        <v>35</v>
      </c>
      <c r="BL142" s="51" t="s">
        <v>35</v>
      </c>
      <c r="BM142" s="60" t="s">
        <v>35</v>
      </c>
      <c r="BN142" s="56" t="s">
        <v>35</v>
      </c>
      <c r="BO142" s="56" t="s">
        <v>35</v>
      </c>
      <c r="BP142" s="56" t="s">
        <v>35</v>
      </c>
      <c r="BQ142" s="51" t="s">
        <v>35</v>
      </c>
      <c r="BR142" s="60" t="s">
        <v>35</v>
      </c>
      <c r="BS142" s="56" t="s">
        <v>35</v>
      </c>
      <c r="BT142" s="56" t="s">
        <v>35</v>
      </c>
      <c r="BU142" s="56" t="s">
        <v>35</v>
      </c>
      <c r="BV142" s="56" t="s">
        <v>35</v>
      </c>
      <c r="BW142" s="56" t="s">
        <v>35</v>
      </c>
      <c r="BX142" s="56" t="s">
        <v>35</v>
      </c>
      <c r="BY142" s="45" t="s">
        <v>35</v>
      </c>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7" customFormat="true" ht="15" customHeight="true" x14ac:dyDescent="0.2">
      <c r="A143" s="999"/>
      <c r="B143" s="373" t="s">
        <v>67</v>
      </c>
      <c r="C143" s="76" t="s">
        <v>35</v>
      </c>
      <c r="D143" s="73" t="s">
        <v>35</v>
      </c>
      <c r="E143" s="73" t="s">
        <v>35</v>
      </c>
      <c r="F143" s="73" t="s">
        <v>35</v>
      </c>
      <c r="G143" s="70" t="s">
        <v>35</v>
      </c>
      <c r="H143" s="67" t="s">
        <v>35</v>
      </c>
      <c r="I143" s="73" t="s">
        <v>35</v>
      </c>
      <c r="J143" s="73" t="s">
        <v>35</v>
      </c>
      <c r="K143" s="73" t="s">
        <v>35</v>
      </c>
      <c r="L143" s="64" t="s">
        <v>35</v>
      </c>
      <c r="M143" s="76" t="s">
        <v>35</v>
      </c>
      <c r="N143" s="73" t="s">
        <v>35</v>
      </c>
      <c r="O143" s="73" t="s">
        <v>35</v>
      </c>
      <c r="P143" s="73" t="s">
        <v>35</v>
      </c>
      <c r="Q143" s="70" t="s">
        <v>35</v>
      </c>
      <c r="R143" s="67" t="s">
        <v>35</v>
      </c>
      <c r="S143" s="73" t="s">
        <v>35</v>
      </c>
      <c r="T143" s="73" t="s">
        <v>35</v>
      </c>
      <c r="U143" s="73" t="s">
        <v>35</v>
      </c>
      <c r="V143" s="73" t="s">
        <v>35</v>
      </c>
      <c r="W143" s="73" t="s">
        <v>35</v>
      </c>
      <c r="X143" s="73" t="s">
        <v>35</v>
      </c>
      <c r="Y143" s="64" t="s">
        <v>35</v>
      </c>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345"/>
      <c r="BA143" s="990"/>
      <c r="BB143" s="557" t="s">
        <v>67</v>
      </c>
      <c r="BC143" s="60" t="s">
        <v>35</v>
      </c>
      <c r="BD143" s="56" t="s">
        <v>35</v>
      </c>
      <c r="BE143" s="56" t="s">
        <v>35</v>
      </c>
      <c r="BF143" s="56" t="s">
        <v>35</v>
      </c>
      <c r="BG143" s="51" t="s">
        <v>35</v>
      </c>
      <c r="BH143" s="60" t="s">
        <v>35</v>
      </c>
      <c r="BI143" s="56" t="s">
        <v>35</v>
      </c>
      <c r="BJ143" s="56" t="s">
        <v>35</v>
      </c>
      <c r="BK143" s="56" t="s">
        <v>35</v>
      </c>
      <c r="BL143" s="51" t="s">
        <v>35</v>
      </c>
      <c r="BM143" s="60" t="s">
        <v>35</v>
      </c>
      <c r="BN143" s="56" t="s">
        <v>35</v>
      </c>
      <c r="BO143" s="56" t="s">
        <v>35</v>
      </c>
      <c r="BP143" s="56" t="s">
        <v>35</v>
      </c>
      <c r="BQ143" s="51" t="s">
        <v>35</v>
      </c>
      <c r="BR143" s="60" t="s">
        <v>35</v>
      </c>
      <c r="BS143" s="56" t="s">
        <v>35</v>
      </c>
      <c r="BT143" s="56" t="s">
        <v>35</v>
      </c>
      <c r="BU143" s="56" t="s">
        <v>35</v>
      </c>
      <c r="BV143" s="56" t="s">
        <v>35</v>
      </c>
      <c r="BW143" s="56" t="s">
        <v>35</v>
      </c>
      <c r="BX143" s="56" t="s">
        <v>35</v>
      </c>
      <c r="BY143" s="45" t="s">
        <v>35</v>
      </c>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7" customFormat="true" ht="15" customHeight="true" x14ac:dyDescent="0.2">
      <c r="A144" s="999" t="s">
        <v>107</v>
      </c>
      <c r="B144" s="373" t="s">
        <v>64</v>
      </c>
      <c r="C144" s="76" t="s">
        <v>35</v>
      </c>
      <c r="D144" s="73" t="s">
        <v>35</v>
      </c>
      <c r="E144" s="73" t="s">
        <v>35</v>
      </c>
      <c r="F144" s="73" t="s">
        <v>35</v>
      </c>
      <c r="G144" s="70" t="s">
        <v>35</v>
      </c>
      <c r="H144" s="67" t="s">
        <v>35</v>
      </c>
      <c r="I144" s="73" t="s">
        <v>35</v>
      </c>
      <c r="J144" s="73" t="s">
        <v>35</v>
      </c>
      <c r="K144" s="73" t="s">
        <v>35</v>
      </c>
      <c r="L144" s="64" t="s">
        <v>35</v>
      </c>
      <c r="M144" s="76" t="s">
        <v>35</v>
      </c>
      <c r="N144" s="73" t="s">
        <v>35</v>
      </c>
      <c r="O144" s="73" t="s">
        <v>35</v>
      </c>
      <c r="P144" s="73" t="s">
        <v>35</v>
      </c>
      <c r="Q144" s="70" t="s">
        <v>35</v>
      </c>
      <c r="R144" s="67" t="s">
        <v>35</v>
      </c>
      <c r="S144" s="73" t="s">
        <v>35</v>
      </c>
      <c r="T144" s="73" t="s">
        <v>35</v>
      </c>
      <c r="U144" s="73" t="s">
        <v>35</v>
      </c>
      <c r="V144" s="73" t="s">
        <v>35</v>
      </c>
      <c r="W144" s="73" t="s">
        <v>35</v>
      </c>
      <c r="X144" s="73" t="s">
        <v>35</v>
      </c>
      <c r="Y144" s="64" t="s">
        <v>35</v>
      </c>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345"/>
      <c r="BA144" s="990" t="s">
        <v>107</v>
      </c>
      <c r="BB144" s="557" t="s">
        <v>64</v>
      </c>
      <c r="BC144" s="60" t="s">
        <v>35</v>
      </c>
      <c r="BD144" s="56" t="s">
        <v>35</v>
      </c>
      <c r="BE144" s="56" t="s">
        <v>35</v>
      </c>
      <c r="BF144" s="56" t="s">
        <v>35</v>
      </c>
      <c r="BG144" s="51" t="s">
        <v>35</v>
      </c>
      <c r="BH144" s="60" t="s">
        <v>35</v>
      </c>
      <c r="BI144" s="56" t="s">
        <v>35</v>
      </c>
      <c r="BJ144" s="56" t="s">
        <v>35</v>
      </c>
      <c r="BK144" s="56" t="s">
        <v>35</v>
      </c>
      <c r="BL144" s="51" t="s">
        <v>35</v>
      </c>
      <c r="BM144" s="60" t="s">
        <v>35</v>
      </c>
      <c r="BN144" s="56" t="s">
        <v>35</v>
      </c>
      <c r="BO144" s="56" t="s">
        <v>35</v>
      </c>
      <c r="BP144" s="56" t="s">
        <v>35</v>
      </c>
      <c r="BQ144" s="51" t="s">
        <v>35</v>
      </c>
      <c r="BR144" s="60" t="s">
        <v>35</v>
      </c>
      <c r="BS144" s="56" t="s">
        <v>35</v>
      </c>
      <c r="BT144" s="56" t="s">
        <v>35</v>
      </c>
      <c r="BU144" s="56" t="s">
        <v>35</v>
      </c>
      <c r="BV144" s="56" t="s">
        <v>35</v>
      </c>
      <c r="BW144" s="56" t="s">
        <v>35</v>
      </c>
      <c r="BX144" s="56" t="s">
        <v>35</v>
      </c>
      <c r="BY144" s="45" t="s">
        <v>35</v>
      </c>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7" customFormat="true" ht="15" customHeight="true" x14ac:dyDescent="0.2">
      <c r="A145" s="999"/>
      <c r="B145" s="373" t="s">
        <v>65</v>
      </c>
      <c r="C145" s="76" t="s">
        <v>35</v>
      </c>
      <c r="D145" s="73" t="s">
        <v>35</v>
      </c>
      <c r="E145" s="73" t="s">
        <v>35</v>
      </c>
      <c r="F145" s="73" t="s">
        <v>35</v>
      </c>
      <c r="G145" s="70" t="s">
        <v>35</v>
      </c>
      <c r="H145" s="67" t="s">
        <v>35</v>
      </c>
      <c r="I145" s="73" t="s">
        <v>35</v>
      </c>
      <c r="J145" s="73" t="s">
        <v>35</v>
      </c>
      <c r="K145" s="73" t="s">
        <v>35</v>
      </c>
      <c r="L145" s="64" t="s">
        <v>35</v>
      </c>
      <c r="M145" s="76" t="s">
        <v>35</v>
      </c>
      <c r="N145" s="73" t="s">
        <v>35</v>
      </c>
      <c r="O145" s="73" t="s">
        <v>35</v>
      </c>
      <c r="P145" s="73" t="s">
        <v>35</v>
      </c>
      <c r="Q145" s="70" t="s">
        <v>35</v>
      </c>
      <c r="R145" s="67" t="s">
        <v>35</v>
      </c>
      <c r="S145" s="73" t="s">
        <v>35</v>
      </c>
      <c r="T145" s="73" t="s">
        <v>35</v>
      </c>
      <c r="U145" s="73" t="s">
        <v>35</v>
      </c>
      <c r="V145" s="73" t="s">
        <v>35</v>
      </c>
      <c r="W145" s="73" t="s">
        <v>35</v>
      </c>
      <c r="X145" s="73" t="s">
        <v>35</v>
      </c>
      <c r="Y145" s="64" t="s">
        <v>35</v>
      </c>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345"/>
      <c r="BA145" s="990"/>
      <c r="BB145" s="557" t="s">
        <v>65</v>
      </c>
      <c r="BC145" s="60" t="s">
        <v>35</v>
      </c>
      <c r="BD145" s="56" t="s">
        <v>35</v>
      </c>
      <c r="BE145" s="56" t="s">
        <v>35</v>
      </c>
      <c r="BF145" s="56" t="s">
        <v>35</v>
      </c>
      <c r="BG145" s="51" t="s">
        <v>35</v>
      </c>
      <c r="BH145" s="60" t="s">
        <v>35</v>
      </c>
      <c r="BI145" s="56" t="s">
        <v>35</v>
      </c>
      <c r="BJ145" s="56" t="s">
        <v>35</v>
      </c>
      <c r="BK145" s="56" t="s">
        <v>35</v>
      </c>
      <c r="BL145" s="51" t="s">
        <v>35</v>
      </c>
      <c r="BM145" s="60" t="s">
        <v>35</v>
      </c>
      <c r="BN145" s="56" t="s">
        <v>35</v>
      </c>
      <c r="BO145" s="56" t="s">
        <v>35</v>
      </c>
      <c r="BP145" s="56" t="s">
        <v>35</v>
      </c>
      <c r="BQ145" s="51" t="s">
        <v>35</v>
      </c>
      <c r="BR145" s="60" t="s">
        <v>35</v>
      </c>
      <c r="BS145" s="56" t="s">
        <v>35</v>
      </c>
      <c r="BT145" s="56" t="s">
        <v>35</v>
      </c>
      <c r="BU145" s="56" t="s">
        <v>35</v>
      </c>
      <c r="BV145" s="56" t="s">
        <v>35</v>
      </c>
      <c r="BW145" s="56" t="s">
        <v>35</v>
      </c>
      <c r="BX145" s="56" t="s">
        <v>35</v>
      </c>
      <c r="BY145" s="45" t="s">
        <v>35</v>
      </c>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7" customFormat="true" ht="15" customHeight="true" x14ac:dyDescent="0.2">
      <c r="A146" s="999"/>
      <c r="B146" s="373" t="s">
        <v>66</v>
      </c>
      <c r="C146" s="76" t="s">
        <v>35</v>
      </c>
      <c r="D146" s="73" t="s">
        <v>35</v>
      </c>
      <c r="E146" s="73" t="s">
        <v>35</v>
      </c>
      <c r="F146" s="73" t="s">
        <v>35</v>
      </c>
      <c r="G146" s="70" t="s">
        <v>35</v>
      </c>
      <c r="H146" s="67" t="s">
        <v>35</v>
      </c>
      <c r="I146" s="73" t="s">
        <v>35</v>
      </c>
      <c r="J146" s="73" t="s">
        <v>35</v>
      </c>
      <c r="K146" s="73" t="s">
        <v>35</v>
      </c>
      <c r="L146" s="64" t="s">
        <v>35</v>
      </c>
      <c r="M146" s="76" t="s">
        <v>35</v>
      </c>
      <c r="N146" s="73" t="s">
        <v>35</v>
      </c>
      <c r="O146" s="73" t="s">
        <v>35</v>
      </c>
      <c r="P146" s="73" t="s">
        <v>35</v>
      </c>
      <c r="Q146" s="70" t="s">
        <v>35</v>
      </c>
      <c r="R146" s="67" t="s">
        <v>35</v>
      </c>
      <c r="S146" s="73" t="s">
        <v>35</v>
      </c>
      <c r="T146" s="73" t="s">
        <v>35</v>
      </c>
      <c r="U146" s="73" t="s">
        <v>35</v>
      </c>
      <c r="V146" s="73" t="s">
        <v>35</v>
      </c>
      <c r="W146" s="73" t="s">
        <v>35</v>
      </c>
      <c r="X146" s="73" t="s">
        <v>35</v>
      </c>
      <c r="Y146" s="64" t="s">
        <v>35</v>
      </c>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345"/>
      <c r="BA146" s="990"/>
      <c r="BB146" s="557" t="s">
        <v>66</v>
      </c>
      <c r="BC146" s="60" t="s">
        <v>35</v>
      </c>
      <c r="BD146" s="56" t="s">
        <v>35</v>
      </c>
      <c r="BE146" s="56" t="s">
        <v>35</v>
      </c>
      <c r="BF146" s="56" t="s">
        <v>35</v>
      </c>
      <c r="BG146" s="51" t="s">
        <v>35</v>
      </c>
      <c r="BH146" s="60" t="s">
        <v>35</v>
      </c>
      <c r="BI146" s="56" t="s">
        <v>35</v>
      </c>
      <c r="BJ146" s="56" t="s">
        <v>35</v>
      </c>
      <c r="BK146" s="56" t="s">
        <v>35</v>
      </c>
      <c r="BL146" s="51" t="s">
        <v>35</v>
      </c>
      <c r="BM146" s="60" t="s">
        <v>35</v>
      </c>
      <c r="BN146" s="56" t="s">
        <v>35</v>
      </c>
      <c r="BO146" s="56" t="s">
        <v>35</v>
      </c>
      <c r="BP146" s="56" t="s">
        <v>35</v>
      </c>
      <c r="BQ146" s="51" t="s">
        <v>35</v>
      </c>
      <c r="BR146" s="60" t="s">
        <v>35</v>
      </c>
      <c r="BS146" s="56" t="s">
        <v>35</v>
      </c>
      <c r="BT146" s="56" t="s">
        <v>35</v>
      </c>
      <c r="BU146" s="56" t="s">
        <v>35</v>
      </c>
      <c r="BV146" s="56" t="s">
        <v>35</v>
      </c>
      <c r="BW146" s="56" t="s">
        <v>35</v>
      </c>
      <c r="BX146" s="56" t="s">
        <v>35</v>
      </c>
      <c r="BY146" s="45" t="s">
        <v>35</v>
      </c>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7" customFormat="true" ht="15" customHeight="true" x14ac:dyDescent="0.2">
      <c r="A147" s="999"/>
      <c r="B147" s="373" t="s">
        <v>67</v>
      </c>
      <c r="C147" s="76" t="s">
        <v>35</v>
      </c>
      <c r="D147" s="73" t="s">
        <v>35</v>
      </c>
      <c r="E147" s="73" t="s">
        <v>35</v>
      </c>
      <c r="F147" s="73" t="s">
        <v>35</v>
      </c>
      <c r="G147" s="70" t="s">
        <v>35</v>
      </c>
      <c r="H147" s="67" t="s">
        <v>35</v>
      </c>
      <c r="I147" s="73" t="s">
        <v>35</v>
      </c>
      <c r="J147" s="73" t="s">
        <v>35</v>
      </c>
      <c r="K147" s="73" t="s">
        <v>35</v>
      </c>
      <c r="L147" s="64" t="s">
        <v>35</v>
      </c>
      <c r="M147" s="76" t="s">
        <v>35</v>
      </c>
      <c r="N147" s="73" t="s">
        <v>35</v>
      </c>
      <c r="O147" s="73" t="s">
        <v>35</v>
      </c>
      <c r="P147" s="73" t="s">
        <v>35</v>
      </c>
      <c r="Q147" s="70" t="s">
        <v>35</v>
      </c>
      <c r="R147" s="67" t="s">
        <v>35</v>
      </c>
      <c r="S147" s="73" t="s">
        <v>35</v>
      </c>
      <c r="T147" s="73" t="s">
        <v>35</v>
      </c>
      <c r="U147" s="73" t="s">
        <v>35</v>
      </c>
      <c r="V147" s="73" t="s">
        <v>35</v>
      </c>
      <c r="W147" s="73" t="s">
        <v>35</v>
      </c>
      <c r="X147" s="73" t="s">
        <v>35</v>
      </c>
      <c r="Y147" s="64" t="s">
        <v>35</v>
      </c>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345"/>
      <c r="BA147" s="990"/>
      <c r="BB147" s="557" t="s">
        <v>67</v>
      </c>
      <c r="BC147" s="60" t="s">
        <v>35</v>
      </c>
      <c r="BD147" s="56" t="s">
        <v>35</v>
      </c>
      <c r="BE147" s="56" t="s">
        <v>35</v>
      </c>
      <c r="BF147" s="56" t="s">
        <v>35</v>
      </c>
      <c r="BG147" s="51" t="s">
        <v>35</v>
      </c>
      <c r="BH147" s="60" t="s">
        <v>35</v>
      </c>
      <c r="BI147" s="56" t="s">
        <v>35</v>
      </c>
      <c r="BJ147" s="56" t="s">
        <v>35</v>
      </c>
      <c r="BK147" s="56" t="s">
        <v>35</v>
      </c>
      <c r="BL147" s="51" t="s">
        <v>35</v>
      </c>
      <c r="BM147" s="60" t="s">
        <v>35</v>
      </c>
      <c r="BN147" s="56" t="s">
        <v>35</v>
      </c>
      <c r="BO147" s="56" t="s">
        <v>35</v>
      </c>
      <c r="BP147" s="56" t="s">
        <v>35</v>
      </c>
      <c r="BQ147" s="51" t="s">
        <v>35</v>
      </c>
      <c r="BR147" s="60" t="s">
        <v>35</v>
      </c>
      <c r="BS147" s="56" t="s">
        <v>35</v>
      </c>
      <c r="BT147" s="56" t="s">
        <v>35</v>
      </c>
      <c r="BU147" s="56" t="s">
        <v>35</v>
      </c>
      <c r="BV147" s="56" t="s">
        <v>35</v>
      </c>
      <c r="BW147" s="56" t="s">
        <v>35</v>
      </c>
      <c r="BX147" s="56" t="s">
        <v>35</v>
      </c>
      <c r="BY147" s="45" t="s">
        <v>35</v>
      </c>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7" customFormat="true" ht="15" customHeight="true" x14ac:dyDescent="0.2">
      <c r="A148" s="999" t="s">
        <v>108</v>
      </c>
      <c r="B148" s="373" t="s">
        <v>49</v>
      </c>
      <c r="C148" s="76" t="s">
        <v>35</v>
      </c>
      <c r="D148" s="73" t="s">
        <v>35</v>
      </c>
      <c r="E148" s="73" t="s">
        <v>35</v>
      </c>
      <c r="F148" s="73" t="s">
        <v>35</v>
      </c>
      <c r="G148" s="70" t="s">
        <v>35</v>
      </c>
      <c r="H148" s="67" t="s">
        <v>35</v>
      </c>
      <c r="I148" s="73" t="s">
        <v>35</v>
      </c>
      <c r="J148" s="73" t="s">
        <v>35</v>
      </c>
      <c r="K148" s="73" t="s">
        <v>35</v>
      </c>
      <c r="L148" s="64" t="s">
        <v>35</v>
      </c>
      <c r="M148" s="76" t="s">
        <v>35</v>
      </c>
      <c r="N148" s="73" t="s">
        <v>35</v>
      </c>
      <c r="O148" s="73" t="s">
        <v>35</v>
      </c>
      <c r="P148" s="73" t="s">
        <v>35</v>
      </c>
      <c r="Q148" s="70" t="s">
        <v>35</v>
      </c>
      <c r="R148" s="67" t="s">
        <v>35</v>
      </c>
      <c r="S148" s="73" t="s">
        <v>35</v>
      </c>
      <c r="T148" s="73" t="s">
        <v>35</v>
      </c>
      <c r="U148" s="73" t="s">
        <v>35</v>
      </c>
      <c r="V148" s="73" t="s">
        <v>35</v>
      </c>
      <c r="W148" s="73" t="s">
        <v>35</v>
      </c>
      <c r="X148" s="73" t="s">
        <v>35</v>
      </c>
      <c r="Y148" s="64" t="s">
        <v>35</v>
      </c>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345"/>
      <c r="BA148" s="990" t="s">
        <v>108</v>
      </c>
      <c r="BB148" s="557" t="s">
        <v>49</v>
      </c>
      <c r="BC148" s="60" t="s">
        <v>35</v>
      </c>
      <c r="BD148" s="56" t="s">
        <v>35</v>
      </c>
      <c r="BE148" s="56" t="s">
        <v>35</v>
      </c>
      <c r="BF148" s="56" t="s">
        <v>35</v>
      </c>
      <c r="BG148" s="51" t="s">
        <v>35</v>
      </c>
      <c r="BH148" s="60" t="s">
        <v>35</v>
      </c>
      <c r="BI148" s="56" t="s">
        <v>35</v>
      </c>
      <c r="BJ148" s="56" t="s">
        <v>35</v>
      </c>
      <c r="BK148" s="56" t="s">
        <v>35</v>
      </c>
      <c r="BL148" s="51" t="s">
        <v>35</v>
      </c>
      <c r="BM148" s="60" t="s">
        <v>35</v>
      </c>
      <c r="BN148" s="56" t="s">
        <v>35</v>
      </c>
      <c r="BO148" s="56" t="s">
        <v>35</v>
      </c>
      <c r="BP148" s="56" t="s">
        <v>35</v>
      </c>
      <c r="BQ148" s="51" t="s">
        <v>35</v>
      </c>
      <c r="BR148" s="60" t="s">
        <v>35</v>
      </c>
      <c r="BS148" s="56" t="s">
        <v>35</v>
      </c>
      <c r="BT148" s="56" t="s">
        <v>35</v>
      </c>
      <c r="BU148" s="56" t="s">
        <v>35</v>
      </c>
      <c r="BV148" s="56" t="s">
        <v>35</v>
      </c>
      <c r="BW148" s="56" t="s">
        <v>35</v>
      </c>
      <c r="BX148" s="56" t="s">
        <v>35</v>
      </c>
      <c r="BY148" s="45" t="s">
        <v>35</v>
      </c>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7" customFormat="true" ht="15" customHeight="true" x14ac:dyDescent="0.2">
      <c r="A149" s="999"/>
      <c r="B149" s="373" t="s">
        <v>48</v>
      </c>
      <c r="C149" s="76" t="s">
        <v>35</v>
      </c>
      <c r="D149" s="73" t="s">
        <v>35</v>
      </c>
      <c r="E149" s="73" t="s">
        <v>35</v>
      </c>
      <c r="F149" s="73" t="s">
        <v>35</v>
      </c>
      <c r="G149" s="70" t="s">
        <v>35</v>
      </c>
      <c r="H149" s="67" t="s">
        <v>35</v>
      </c>
      <c r="I149" s="73" t="s">
        <v>35</v>
      </c>
      <c r="J149" s="73" t="s">
        <v>35</v>
      </c>
      <c r="K149" s="73" t="s">
        <v>35</v>
      </c>
      <c r="L149" s="64" t="s">
        <v>35</v>
      </c>
      <c r="M149" s="76" t="s">
        <v>35</v>
      </c>
      <c r="N149" s="73" t="s">
        <v>35</v>
      </c>
      <c r="O149" s="73" t="s">
        <v>35</v>
      </c>
      <c r="P149" s="73" t="s">
        <v>35</v>
      </c>
      <c r="Q149" s="70" t="s">
        <v>35</v>
      </c>
      <c r="R149" s="67" t="s">
        <v>35</v>
      </c>
      <c r="S149" s="73" t="s">
        <v>35</v>
      </c>
      <c r="T149" s="73" t="s">
        <v>35</v>
      </c>
      <c r="U149" s="73" t="s">
        <v>35</v>
      </c>
      <c r="V149" s="73" t="s">
        <v>35</v>
      </c>
      <c r="W149" s="73" t="s">
        <v>35</v>
      </c>
      <c r="X149" s="73" t="s">
        <v>35</v>
      </c>
      <c r="Y149" s="64" t="s">
        <v>35</v>
      </c>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345"/>
      <c r="BA149" s="990"/>
      <c r="BB149" s="557" t="s">
        <v>48</v>
      </c>
      <c r="BC149" s="60" t="s">
        <v>35</v>
      </c>
      <c r="BD149" s="56" t="s">
        <v>35</v>
      </c>
      <c r="BE149" s="56" t="s">
        <v>35</v>
      </c>
      <c r="BF149" s="56" t="s">
        <v>35</v>
      </c>
      <c r="BG149" s="51" t="s">
        <v>35</v>
      </c>
      <c r="BH149" s="60" t="s">
        <v>35</v>
      </c>
      <c r="BI149" s="56" t="s">
        <v>35</v>
      </c>
      <c r="BJ149" s="56" t="s">
        <v>35</v>
      </c>
      <c r="BK149" s="56" t="s">
        <v>35</v>
      </c>
      <c r="BL149" s="51" t="s">
        <v>35</v>
      </c>
      <c r="BM149" s="60" t="s">
        <v>35</v>
      </c>
      <c r="BN149" s="56" t="s">
        <v>35</v>
      </c>
      <c r="BO149" s="56" t="s">
        <v>35</v>
      </c>
      <c r="BP149" s="56" t="s">
        <v>35</v>
      </c>
      <c r="BQ149" s="51" t="s">
        <v>35</v>
      </c>
      <c r="BR149" s="60" t="s">
        <v>35</v>
      </c>
      <c r="BS149" s="56" t="s">
        <v>35</v>
      </c>
      <c r="BT149" s="56" t="s">
        <v>35</v>
      </c>
      <c r="BU149" s="56" t="s">
        <v>35</v>
      </c>
      <c r="BV149" s="56" t="s">
        <v>35</v>
      </c>
      <c r="BW149" s="56" t="s">
        <v>35</v>
      </c>
      <c r="BX149" s="56" t="s">
        <v>35</v>
      </c>
      <c r="BY149" s="45" t="s">
        <v>35</v>
      </c>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7" customFormat="true" ht="15" customHeight="true" x14ac:dyDescent="0.2">
      <c r="A150" s="999"/>
      <c r="B150" s="373" t="s">
        <v>110</v>
      </c>
      <c r="C150" s="76" t="s">
        <v>35</v>
      </c>
      <c r="D150" s="73" t="s">
        <v>35</v>
      </c>
      <c r="E150" s="73" t="s">
        <v>35</v>
      </c>
      <c r="F150" s="73" t="s">
        <v>35</v>
      </c>
      <c r="G150" s="70" t="s">
        <v>35</v>
      </c>
      <c r="H150" s="67" t="s">
        <v>35</v>
      </c>
      <c r="I150" s="73" t="s">
        <v>35</v>
      </c>
      <c r="J150" s="73" t="s">
        <v>35</v>
      </c>
      <c r="K150" s="73" t="s">
        <v>35</v>
      </c>
      <c r="L150" s="64" t="s">
        <v>35</v>
      </c>
      <c r="M150" s="76" t="s">
        <v>35</v>
      </c>
      <c r="N150" s="73" t="s">
        <v>35</v>
      </c>
      <c r="O150" s="73" t="s">
        <v>35</v>
      </c>
      <c r="P150" s="73" t="s">
        <v>35</v>
      </c>
      <c r="Q150" s="70" t="s">
        <v>35</v>
      </c>
      <c r="R150" s="67" t="s">
        <v>35</v>
      </c>
      <c r="S150" s="73" t="s">
        <v>35</v>
      </c>
      <c r="T150" s="73" t="s">
        <v>35</v>
      </c>
      <c r="U150" s="73" t="s">
        <v>35</v>
      </c>
      <c r="V150" s="73" t="s">
        <v>35</v>
      </c>
      <c r="W150" s="73" t="s">
        <v>35</v>
      </c>
      <c r="X150" s="73" t="s">
        <v>35</v>
      </c>
      <c r="Y150" s="64" t="s">
        <v>35</v>
      </c>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345"/>
      <c r="BA150" s="990"/>
      <c r="BB150" s="557" t="s">
        <v>110</v>
      </c>
      <c r="BC150" s="60" t="s">
        <v>35</v>
      </c>
      <c r="BD150" s="56" t="s">
        <v>35</v>
      </c>
      <c r="BE150" s="56" t="s">
        <v>35</v>
      </c>
      <c r="BF150" s="56" t="s">
        <v>35</v>
      </c>
      <c r="BG150" s="51" t="s">
        <v>35</v>
      </c>
      <c r="BH150" s="60" t="s">
        <v>35</v>
      </c>
      <c r="BI150" s="56" t="s">
        <v>35</v>
      </c>
      <c r="BJ150" s="56" t="s">
        <v>35</v>
      </c>
      <c r="BK150" s="56" t="s">
        <v>35</v>
      </c>
      <c r="BL150" s="51" t="s">
        <v>35</v>
      </c>
      <c r="BM150" s="60" t="s">
        <v>35</v>
      </c>
      <c r="BN150" s="56" t="s">
        <v>35</v>
      </c>
      <c r="BO150" s="56" t="s">
        <v>35</v>
      </c>
      <c r="BP150" s="56" t="s">
        <v>35</v>
      </c>
      <c r="BQ150" s="51" t="s">
        <v>35</v>
      </c>
      <c r="BR150" s="60" t="s">
        <v>35</v>
      </c>
      <c r="BS150" s="56" t="s">
        <v>35</v>
      </c>
      <c r="BT150" s="56" t="s">
        <v>35</v>
      </c>
      <c r="BU150" s="56" t="s">
        <v>35</v>
      </c>
      <c r="BV150" s="56" t="s">
        <v>35</v>
      </c>
      <c r="BW150" s="56" t="s">
        <v>35</v>
      </c>
      <c r="BX150" s="56" t="s">
        <v>35</v>
      </c>
      <c r="BY150" s="45" t="s">
        <v>35</v>
      </c>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7" customFormat="true" ht="15" customHeight="true" x14ac:dyDescent="0.2">
      <c r="A151" s="999" t="s">
        <v>109</v>
      </c>
      <c r="B151" s="373" t="s">
        <v>49</v>
      </c>
      <c r="C151" s="165">
        <v>13.811796258557155</v>
      </c>
      <c r="D151" s="164">
        <v>11.246676729973018</v>
      </c>
      <c r="E151" s="164">
        <v>5.3321357478147338</v>
      </c>
      <c r="F151" s="164">
        <v>1.5596458231292074</v>
      </c>
      <c r="G151" s="163">
        <v>0.43537117146710613</v>
      </c>
      <c r="H151" s="153">
        <v>9.7525352681443671</v>
      </c>
      <c r="I151" s="164">
        <v>2.6110812994410484</v>
      </c>
      <c r="J151" s="164">
        <v>0.91304754699449953</v>
      </c>
      <c r="K151" s="164">
        <v>0.11404009721036289</v>
      </c>
      <c r="L151" s="157">
        <v>0.29773061155383529</v>
      </c>
      <c r="M151" s="165">
        <v>13.703886218174771</v>
      </c>
      <c r="N151" s="164">
        <v>14.98087954922846</v>
      </c>
      <c r="O151" s="164">
        <v>9.2423011544084801</v>
      </c>
      <c r="P151" s="164">
        <v>5.9220655566089571</v>
      </c>
      <c r="Q151" s="163">
        <v>1.9436824929140901</v>
      </c>
      <c r="R151" s="153">
        <v>7.3194152157518886</v>
      </c>
      <c r="S151" s="164">
        <v>1.0950329322661627</v>
      </c>
      <c r="T151" s="164">
        <v>11.096028597664551</v>
      </c>
      <c r="U151" s="164">
        <v>3.4455241045824696</v>
      </c>
      <c r="V151" s="164">
        <v>6.3436862761765038</v>
      </c>
      <c r="W151" s="73" t="s">
        <v>35</v>
      </c>
      <c r="X151" s="73" t="s">
        <v>35</v>
      </c>
      <c r="Y151" s="157">
        <v>3.0380344085318924</v>
      </c>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345"/>
      <c r="BA151" s="990" t="s">
        <v>109</v>
      </c>
      <c r="BB151" s="557" t="s">
        <v>49</v>
      </c>
      <c r="BC151" s="60" t="s">
        <v>35</v>
      </c>
      <c r="BD151" s="56" t="s">
        <v>35</v>
      </c>
      <c r="BE151" s="56" t="s">
        <v>35</v>
      </c>
      <c r="BF151" s="56" t="s">
        <v>35</v>
      </c>
      <c r="BG151" s="51" t="s">
        <v>35</v>
      </c>
      <c r="BH151" s="60" t="s">
        <v>35</v>
      </c>
      <c r="BI151" s="56" t="s">
        <v>35</v>
      </c>
      <c r="BJ151" s="56" t="s">
        <v>35</v>
      </c>
      <c r="BK151" s="56" t="s">
        <v>35</v>
      </c>
      <c r="BL151" s="51" t="s">
        <v>35</v>
      </c>
      <c r="BM151" s="60" t="s">
        <v>35</v>
      </c>
      <c r="BN151" s="56" t="s">
        <v>35</v>
      </c>
      <c r="BO151" s="56" t="s">
        <v>35</v>
      </c>
      <c r="BP151" s="56" t="s">
        <v>35</v>
      </c>
      <c r="BQ151" s="51" t="s">
        <v>35</v>
      </c>
      <c r="BR151" s="60" t="s">
        <v>35</v>
      </c>
      <c r="BS151" s="56" t="s">
        <v>35</v>
      </c>
      <c r="BT151" s="56" t="s">
        <v>35</v>
      </c>
      <c r="BU151" s="56" t="s">
        <v>35</v>
      </c>
      <c r="BV151" s="56" t="s">
        <v>35</v>
      </c>
      <c r="BW151" s="56" t="s">
        <v>35</v>
      </c>
      <c r="BX151" s="56" t="s">
        <v>35</v>
      </c>
      <c r="BY151" s="45" t="s">
        <v>35</v>
      </c>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7" customFormat="true" ht="15" customHeight="true" x14ac:dyDescent="0.2">
      <c r="A152" s="999"/>
      <c r="B152" s="373" t="s">
        <v>48</v>
      </c>
      <c r="C152" s="165">
        <v>86.188203741443743</v>
      </c>
      <c r="D152" s="164">
        <v>88.753323270026556</v>
      </c>
      <c r="E152" s="164">
        <v>94.667864252185325</v>
      </c>
      <c r="F152" s="164">
        <v>98.44035417687077</v>
      </c>
      <c r="G152" s="163">
        <v>99.564628828532904</v>
      </c>
      <c r="H152" s="153">
        <v>90.247464731855828</v>
      </c>
      <c r="I152" s="164">
        <v>97.388918700559088</v>
      </c>
      <c r="J152" s="164">
        <v>99.086952453005409</v>
      </c>
      <c r="K152" s="164">
        <v>99.885959902789651</v>
      </c>
      <c r="L152" s="157">
        <v>99.702269388446155</v>
      </c>
      <c r="M152" s="165">
        <v>86.296113781825028</v>
      </c>
      <c r="N152" s="164">
        <v>85.019120450771723</v>
      </c>
      <c r="O152" s="164">
        <v>90.757698845591719</v>
      </c>
      <c r="P152" s="164">
        <v>94.077934443391058</v>
      </c>
      <c r="Q152" s="163">
        <v>98.056317507085936</v>
      </c>
      <c r="R152" s="153">
        <v>92.680584784247912</v>
      </c>
      <c r="S152" s="164">
        <v>98.904967067733864</v>
      </c>
      <c r="T152" s="164">
        <v>88.903971402335458</v>
      </c>
      <c r="U152" s="164">
        <v>96.554475895417539</v>
      </c>
      <c r="V152" s="164">
        <v>93.656313723823189</v>
      </c>
      <c r="W152" s="73" t="s">
        <v>35</v>
      </c>
      <c r="X152" s="73" t="s">
        <v>35</v>
      </c>
      <c r="Y152" s="157">
        <v>96.961965591468285</v>
      </c>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345"/>
      <c r="BA152" s="990"/>
      <c r="BB152" s="557" t="s">
        <v>48</v>
      </c>
      <c r="BC152" s="60" t="s">
        <v>35</v>
      </c>
      <c r="BD152" s="56" t="s">
        <v>35</v>
      </c>
      <c r="BE152" s="56" t="s">
        <v>35</v>
      </c>
      <c r="BF152" s="56" t="s">
        <v>35</v>
      </c>
      <c r="BG152" s="51" t="s">
        <v>35</v>
      </c>
      <c r="BH152" s="60" t="s">
        <v>35</v>
      </c>
      <c r="BI152" s="56" t="s">
        <v>35</v>
      </c>
      <c r="BJ152" s="56" t="s">
        <v>35</v>
      </c>
      <c r="BK152" s="56" t="s">
        <v>35</v>
      </c>
      <c r="BL152" s="51" t="s">
        <v>35</v>
      </c>
      <c r="BM152" s="60" t="s">
        <v>35</v>
      </c>
      <c r="BN152" s="56" t="s">
        <v>35</v>
      </c>
      <c r="BO152" s="56" t="s">
        <v>35</v>
      </c>
      <c r="BP152" s="56" t="s">
        <v>35</v>
      </c>
      <c r="BQ152" s="51" t="s">
        <v>35</v>
      </c>
      <c r="BR152" s="60" t="s">
        <v>35</v>
      </c>
      <c r="BS152" s="56" t="s">
        <v>35</v>
      </c>
      <c r="BT152" s="56" t="s">
        <v>35</v>
      </c>
      <c r="BU152" s="56" t="s">
        <v>35</v>
      </c>
      <c r="BV152" s="56" t="s">
        <v>35</v>
      </c>
      <c r="BW152" s="56" t="s">
        <v>35</v>
      </c>
      <c r="BX152" s="56" t="s">
        <v>35</v>
      </c>
      <c r="BY152" s="45" t="s">
        <v>35</v>
      </c>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322" customFormat="true" ht="15" customHeight="true" x14ac:dyDescent="0.2">
      <c r="A153" s="999" t="s">
        <v>264</v>
      </c>
      <c r="B153" s="373" t="s">
        <v>333</v>
      </c>
      <c r="C153" s="126">
        <v>0.99985821243947248</v>
      </c>
      <c r="D153" s="125">
        <v>4.1939023544105503</v>
      </c>
      <c r="E153" s="125">
        <v>19.643601032799719</v>
      </c>
      <c r="F153" s="125">
        <v>63.387379716628963</v>
      </c>
      <c r="G153" s="124">
        <v>94.051848243229657</v>
      </c>
      <c r="H153" s="123">
        <v>16.589875698019103</v>
      </c>
      <c r="I153" s="125">
        <v>53.734882437403364</v>
      </c>
      <c r="J153" s="125">
        <v>77.003766500280165</v>
      </c>
      <c r="K153" s="125">
        <v>93.19705694941986</v>
      </c>
      <c r="L153" s="122">
        <v>99.2937745098221</v>
      </c>
      <c r="M153" s="126">
        <v>0.200793060701456</v>
      </c>
      <c r="N153" s="125">
        <v>0.80444825479953508</v>
      </c>
      <c r="O153" s="125">
        <v>4.3807549759589373</v>
      </c>
      <c r="P153" s="125">
        <v>13.417355797915265</v>
      </c>
      <c r="Q153" s="124">
        <v>50.699155903940117</v>
      </c>
      <c r="R153" s="123">
        <v>21.657023069477983</v>
      </c>
      <c r="S153" s="125">
        <v>71.872767581488304</v>
      </c>
      <c r="T153" s="125">
        <v>5.6481994000580116</v>
      </c>
      <c r="U153" s="125">
        <v>49.087497923110917</v>
      </c>
      <c r="V153" s="125">
        <v>33.871124306342239</v>
      </c>
      <c r="W153" s="73" t="s">
        <v>35</v>
      </c>
      <c r="X153" s="73" t="s">
        <v>35</v>
      </c>
      <c r="Y153" s="122">
        <v>79.447901518818782</v>
      </c>
      <c r="Z153" s="411"/>
      <c r="AA153" s="411"/>
      <c r="AB153" s="411"/>
      <c r="AC153" s="411"/>
      <c r="AD153" s="411"/>
      <c r="AE153" s="411"/>
      <c r="AF153" s="411"/>
      <c r="AG153" s="411"/>
      <c r="AH153" s="411"/>
      <c r="AI153" s="411"/>
      <c r="AJ153" s="411"/>
      <c r="AK153" s="411"/>
      <c r="AL153" s="411"/>
      <c r="AM153" s="411"/>
      <c r="AN153" s="411"/>
      <c r="AO153" s="411"/>
      <c r="AP153" s="411"/>
      <c r="AQ153" s="411"/>
      <c r="AR153" s="411"/>
      <c r="AS153" s="411"/>
      <c r="AT153" s="411"/>
      <c r="AU153" s="411"/>
      <c r="AV153" s="411"/>
      <c r="AW153" s="411"/>
      <c r="AX153" s="411"/>
      <c r="AY153" s="411"/>
      <c r="AZ153" s="187"/>
      <c r="BA153" s="992" t="s">
        <v>264</v>
      </c>
      <c r="BB153" s="559" t="s">
        <v>333</v>
      </c>
      <c r="BC153" s="414">
        <v>219.62366799999995</v>
      </c>
      <c r="BD153" s="406">
        <v>920.62803699999938</v>
      </c>
      <c r="BE153" s="406">
        <v>4304.2468229999968</v>
      </c>
      <c r="BF153" s="406">
        <v>13921.267144000029</v>
      </c>
      <c r="BG153" s="416">
        <v>20634.758036000057</v>
      </c>
      <c r="BH153" s="414">
        <v>1520.6814359999989</v>
      </c>
      <c r="BI153" s="406">
        <v>4924.6755270000012</v>
      </c>
      <c r="BJ153" s="406">
        <v>7060.2976750000116</v>
      </c>
      <c r="BK153" s="406">
        <v>8533.7151109999959</v>
      </c>
      <c r="BL153" s="416">
        <v>9085.2153970000145</v>
      </c>
      <c r="BM153" s="414">
        <v>25.690048000000001</v>
      </c>
      <c r="BN153" s="406">
        <v>102.99061399999999</v>
      </c>
      <c r="BO153" s="406">
        <v>559.94671499999981</v>
      </c>
      <c r="BP153" s="406">
        <v>1714.5349950000007</v>
      </c>
      <c r="BQ153" s="416">
        <v>6472.7761900000005</v>
      </c>
      <c r="BR153" s="414">
        <v>7120.6001070000239</v>
      </c>
      <c r="BS153" s="406">
        <v>8439.366156000051</v>
      </c>
      <c r="BT153" s="406">
        <v>1725.6717420000007</v>
      </c>
      <c r="BU153" s="406">
        <v>6742.9291239999966</v>
      </c>
      <c r="BV153" s="406">
        <v>423.2619880000002</v>
      </c>
      <c r="BW153" s="47" t="s">
        <v>35</v>
      </c>
      <c r="BX153" s="47" t="s">
        <v>35</v>
      </c>
      <c r="BY153" s="407">
        <v>15548.69459099989</v>
      </c>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row>
    <row r="154" s="322" customFormat="true" ht="15" customHeight="true" x14ac:dyDescent="0.2">
      <c r="A154" s="999"/>
      <c r="B154" s="373" t="s">
        <v>334</v>
      </c>
      <c r="C154" s="126">
        <v>1.5682697973316351</v>
      </c>
      <c r="D154" s="125">
        <v>2.2711772279923594</v>
      </c>
      <c r="E154" s="125">
        <v>3.5759141601238893</v>
      </c>
      <c r="F154" s="125">
        <v>1.9373531415282759</v>
      </c>
      <c r="G154" s="124">
        <v>0.47274297668990634</v>
      </c>
      <c r="H154" s="123">
        <v>3.9222262932443659</v>
      </c>
      <c r="I154" s="125">
        <v>2.4095605472316945</v>
      </c>
      <c r="J154" s="125">
        <v>1.3579922933482171</v>
      </c>
      <c r="K154" s="125">
        <v>0.38935055029062032</v>
      </c>
      <c r="L154" s="122">
        <v>0.11944684648927448</v>
      </c>
      <c r="M154" s="126">
        <v>1.0722848467165607</v>
      </c>
      <c r="N154" s="125">
        <v>1.4339097099194782</v>
      </c>
      <c r="O154" s="125">
        <v>2.4973017534134283</v>
      </c>
      <c r="P154" s="125">
        <v>3.5521737502848967</v>
      </c>
      <c r="Q154" s="124">
        <v>2.4316623692638784</v>
      </c>
      <c r="R154" s="123">
        <v>3.0556518075114694</v>
      </c>
      <c r="S154" s="125">
        <v>2.0754908215102983</v>
      </c>
      <c r="T154" s="125">
        <v>1.293209145501389</v>
      </c>
      <c r="U154" s="125">
        <v>2.6390550756008149</v>
      </c>
      <c r="V154" s="125">
        <v>0.78562249788157201</v>
      </c>
      <c r="W154" s="73" t="s">
        <v>35</v>
      </c>
      <c r="X154" s="73" t="s">
        <v>35</v>
      </c>
      <c r="Y154" s="122">
        <v>0.71520186016938603</v>
      </c>
      <c r="Z154" s="411"/>
      <c r="AA154" s="411"/>
      <c r="AB154" s="411"/>
      <c r="AC154" s="411"/>
      <c r="AD154" s="411"/>
      <c r="AE154" s="411"/>
      <c r="AF154" s="411"/>
      <c r="AG154" s="411"/>
      <c r="AH154" s="411"/>
      <c r="AI154" s="411"/>
      <c r="AJ154" s="411"/>
      <c r="AK154" s="411"/>
      <c r="AL154" s="411"/>
      <c r="AM154" s="411"/>
      <c r="AN154" s="411"/>
      <c r="AO154" s="411"/>
      <c r="AP154" s="411"/>
      <c r="AQ154" s="411"/>
      <c r="AR154" s="411"/>
      <c r="AS154" s="411"/>
      <c r="AT154" s="411"/>
      <c r="AU154" s="411"/>
      <c r="AV154" s="411"/>
      <c r="AW154" s="411"/>
      <c r="AX154" s="411"/>
      <c r="AY154" s="411"/>
      <c r="AZ154" s="187"/>
      <c r="BA154" s="990"/>
      <c r="BB154" s="557" t="s">
        <v>334</v>
      </c>
      <c r="BC154" s="415">
        <v>344.47800799999993</v>
      </c>
      <c r="BD154" s="408">
        <v>498.55939799999982</v>
      </c>
      <c r="BE154" s="408">
        <v>783.54356399999892</v>
      </c>
      <c r="BF154" s="408">
        <v>425.48549499999984</v>
      </c>
      <c r="BG154" s="419">
        <v>103.71871599999997</v>
      </c>
      <c r="BH154" s="415">
        <v>359.52389399999987</v>
      </c>
      <c r="BI154" s="408">
        <v>220.83055400000001</v>
      </c>
      <c r="BJ154" s="408">
        <v>124.51117999999998</v>
      </c>
      <c r="BK154" s="408">
        <v>35.651412000000001</v>
      </c>
      <c r="BL154" s="419">
        <v>10.929188</v>
      </c>
      <c r="BM154" s="415">
        <v>137.19124100000002</v>
      </c>
      <c r="BN154" s="408">
        <v>183.57829799999999</v>
      </c>
      <c r="BO154" s="408">
        <v>319.20432</v>
      </c>
      <c r="BP154" s="408">
        <v>453.91404199999971</v>
      </c>
      <c r="BQ154" s="419">
        <v>310.451052</v>
      </c>
      <c r="BR154" s="415">
        <v>1004.6659929999989</v>
      </c>
      <c r="BS154" s="408">
        <v>243.70603200000002</v>
      </c>
      <c r="BT154" s="408">
        <v>395.10901100000001</v>
      </c>
      <c r="BU154" s="408">
        <v>362.51514299999985</v>
      </c>
      <c r="BV154" s="408">
        <v>9.8173340000000007</v>
      </c>
      <c r="BW154" s="56" t="s">
        <v>35</v>
      </c>
      <c r="BX154" s="56" t="s">
        <v>35</v>
      </c>
      <c r="BY154" s="409">
        <v>139.97166799999994</v>
      </c>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row>
    <row r="155" s="322" customFormat="true" ht="15" customHeight="true" x14ac:dyDescent="0.2">
      <c r="A155" s="999"/>
      <c r="B155" s="373" t="s">
        <v>335</v>
      </c>
      <c r="C155" s="126">
        <v>88.073140304418644</v>
      </c>
      <c r="D155" s="125">
        <v>92.086999239759464</v>
      </c>
      <c r="E155" s="125">
        <v>76.614223604684454</v>
      </c>
      <c r="F155" s="125">
        <v>34.675267141842376</v>
      </c>
      <c r="G155" s="124">
        <v>5.4754087800806248</v>
      </c>
      <c r="H155" s="123">
        <v>78.380032822196284</v>
      </c>
      <c r="I155" s="125">
        <v>43.855557015365342</v>
      </c>
      <c r="J155" s="125">
        <v>21.638241206371834</v>
      </c>
      <c r="K155" s="125">
        <v>6.4135925002898162</v>
      </c>
      <c r="L155" s="122">
        <v>0.58677864368863053</v>
      </c>
      <c r="M155" s="126">
        <v>85.785449463609723</v>
      </c>
      <c r="N155" s="125">
        <v>94.076629317426722</v>
      </c>
      <c r="O155" s="125">
        <v>92.246539163531054</v>
      </c>
      <c r="P155" s="125">
        <v>82.490736429521945</v>
      </c>
      <c r="Q155" s="124">
        <v>46.869181726796505</v>
      </c>
      <c r="R155" s="123">
        <v>74.907310440454467</v>
      </c>
      <c r="S155" s="125">
        <v>26.051741597001033</v>
      </c>
      <c r="T155" s="125">
        <v>85.973473562671771</v>
      </c>
      <c r="U155" s="125">
        <v>47.59952156059726</v>
      </c>
      <c r="V155" s="125">
        <v>63.84042129187624</v>
      </c>
      <c r="W155" s="73" t="s">
        <v>35</v>
      </c>
      <c r="X155" s="73" t="s">
        <v>35</v>
      </c>
      <c r="Y155" s="122">
        <v>19.79103074140005</v>
      </c>
      <c r="Z155" s="411"/>
      <c r="AA155" s="411"/>
      <c r="AB155" s="411"/>
      <c r="AC155" s="411"/>
      <c r="AD155" s="411"/>
      <c r="AE155" s="411"/>
      <c r="AF155" s="411"/>
      <c r="AG155" s="411"/>
      <c r="AH155" s="411"/>
      <c r="AI155" s="411"/>
      <c r="AJ155" s="411"/>
      <c r="AK155" s="411"/>
      <c r="AL155" s="411"/>
      <c r="AM155" s="411"/>
      <c r="AN155" s="411"/>
      <c r="AO155" s="411"/>
      <c r="AP155" s="411"/>
      <c r="AQ155" s="411"/>
      <c r="AR155" s="411"/>
      <c r="AS155" s="411"/>
      <c r="AT155" s="411"/>
      <c r="AU155" s="411"/>
      <c r="AV155" s="411"/>
      <c r="AW155" s="411"/>
      <c r="AX155" s="411"/>
      <c r="AY155" s="411"/>
      <c r="AZ155" s="187"/>
      <c r="BA155" s="990"/>
      <c r="BB155" s="557" t="s">
        <v>335</v>
      </c>
      <c r="BC155" s="415">
        <v>19345.689103999834</v>
      </c>
      <c r="BD155" s="408">
        <v>20214.555842999747</v>
      </c>
      <c r="BE155" s="408">
        <v>16787.478425999889</v>
      </c>
      <c r="BF155" s="408">
        <v>7615.4537280000059</v>
      </c>
      <c r="BG155" s="419">
        <v>1201.2920260000005</v>
      </c>
      <c r="BH155" s="415">
        <v>7184.5662400000001</v>
      </c>
      <c r="BI155" s="408">
        <v>4019.2586000000088</v>
      </c>
      <c r="BJ155" s="408">
        <v>1983.9604090000023</v>
      </c>
      <c r="BK155" s="408">
        <v>587.26930900000002</v>
      </c>
      <c r="BL155" s="419">
        <v>53.689271000000005</v>
      </c>
      <c r="BM155" s="415">
        <v>10975.639828999963</v>
      </c>
      <c r="BN155" s="408">
        <v>12044.292169999968</v>
      </c>
      <c r="BO155" s="408">
        <v>11790.923449999917</v>
      </c>
      <c r="BP155" s="408">
        <v>10541.067591999918</v>
      </c>
      <c r="BQ155" s="419">
        <v>5983.8022569999957</v>
      </c>
      <c r="BR155" s="415">
        <v>24628.731336999987</v>
      </c>
      <c r="BS155" s="408">
        <v>3059.0193440000053</v>
      </c>
      <c r="BT155" s="408">
        <v>26267.131058999617</v>
      </c>
      <c r="BU155" s="408">
        <v>6538.5324939999755</v>
      </c>
      <c r="BV155" s="408">
        <v>797.76577199999986</v>
      </c>
      <c r="BW155" s="56" t="s">
        <v>35</v>
      </c>
      <c r="BX155" s="56" t="s">
        <v>35</v>
      </c>
      <c r="BY155" s="409">
        <v>3873.2891209999921</v>
      </c>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322" customFormat="true" ht="15" customHeight="true" x14ac:dyDescent="0.2">
      <c r="A156" s="999"/>
      <c r="B156" s="373" t="s">
        <v>336</v>
      </c>
      <c r="C156" s="126">
        <v>3.9230237976513997</v>
      </c>
      <c r="D156" s="125">
        <v>0.68334008461123064</v>
      </c>
      <c r="E156" s="125">
        <v>0.12889022159711988</v>
      </c>
      <c r="F156" s="125">
        <v>0</v>
      </c>
      <c r="G156" s="124">
        <v>0</v>
      </c>
      <c r="H156" s="123">
        <v>0.38470595692939286</v>
      </c>
      <c r="I156" s="125">
        <v>0</v>
      </c>
      <c r="J156" s="125">
        <v>0</v>
      </c>
      <c r="K156" s="125">
        <v>0</v>
      </c>
      <c r="L156" s="122">
        <v>0</v>
      </c>
      <c r="M156" s="126">
        <v>5.5974551131417813</v>
      </c>
      <c r="N156" s="125">
        <v>1.5378072732832366</v>
      </c>
      <c r="O156" s="125">
        <v>0.50700023008764938</v>
      </c>
      <c r="P156" s="125">
        <v>0.21015373039091462</v>
      </c>
      <c r="Q156" s="124">
        <v>0</v>
      </c>
      <c r="R156" s="123">
        <v>3.4394163035216432E-2</v>
      </c>
      <c r="S156" s="125">
        <v>0</v>
      </c>
      <c r="T156" s="125">
        <v>3.2010655650035478</v>
      </c>
      <c r="U156" s="125">
        <v>0.25671209118352845</v>
      </c>
      <c r="V156" s="125">
        <v>1.2304898496917265</v>
      </c>
      <c r="W156" s="73" t="s">
        <v>35</v>
      </c>
      <c r="X156" s="73" t="s">
        <v>35</v>
      </c>
      <c r="Y156" s="122">
        <v>0</v>
      </c>
      <c r="Z156" s="411"/>
      <c r="AA156" s="411"/>
      <c r="AB156" s="411"/>
      <c r="AC156" s="411"/>
      <c r="AD156" s="411"/>
      <c r="AE156" s="411"/>
      <c r="AF156" s="411"/>
      <c r="AG156" s="411"/>
      <c r="AH156" s="411"/>
      <c r="AI156" s="411"/>
      <c r="AJ156" s="411"/>
      <c r="AK156" s="411"/>
      <c r="AL156" s="411"/>
      <c r="AM156" s="411"/>
      <c r="AN156" s="411"/>
      <c r="AO156" s="411"/>
      <c r="AP156" s="411"/>
      <c r="AQ156" s="411"/>
      <c r="AR156" s="411"/>
      <c r="AS156" s="411"/>
      <c r="AT156" s="411"/>
      <c r="AU156" s="411"/>
      <c r="AV156" s="411"/>
      <c r="AW156" s="411"/>
      <c r="AX156" s="411"/>
      <c r="AY156" s="411"/>
      <c r="AZ156" s="187"/>
      <c r="BA156" s="990"/>
      <c r="BB156" s="557" t="s">
        <v>336</v>
      </c>
      <c r="BC156" s="415">
        <v>861.71105599999976</v>
      </c>
      <c r="BD156" s="408">
        <v>150.00397899999999</v>
      </c>
      <c r="BE156" s="408">
        <v>28.242037999999997</v>
      </c>
      <c r="BF156" s="408">
        <v>0</v>
      </c>
      <c r="BG156" s="419">
        <v>0</v>
      </c>
      <c r="BH156" s="415">
        <v>35.263387000000002</v>
      </c>
      <c r="BI156" s="408">
        <v>0</v>
      </c>
      <c r="BJ156" s="408">
        <v>0</v>
      </c>
      <c r="BK156" s="408">
        <v>0</v>
      </c>
      <c r="BL156" s="419">
        <v>0</v>
      </c>
      <c r="BM156" s="415">
        <v>716.1546819999993</v>
      </c>
      <c r="BN156" s="408">
        <v>196.87992899999998</v>
      </c>
      <c r="BO156" s="408">
        <v>64.804608999999999</v>
      </c>
      <c r="BP156" s="408">
        <v>26.854465999999999</v>
      </c>
      <c r="BQ156" s="419">
        <v>0</v>
      </c>
      <c r="BR156" s="415">
        <v>11.308437</v>
      </c>
      <c r="BS156" s="408">
        <v>0</v>
      </c>
      <c r="BT156" s="408">
        <v>978.00874199999976</v>
      </c>
      <c r="BU156" s="408">
        <v>35.263387000000002</v>
      </c>
      <c r="BV156" s="408">
        <v>15.376507</v>
      </c>
      <c r="BW156" s="56" t="s">
        <v>35</v>
      </c>
      <c r="BX156" s="56" t="s">
        <v>35</v>
      </c>
      <c r="BY156" s="409">
        <v>0</v>
      </c>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322" customFormat="true" ht="15" customHeight="true" x14ac:dyDescent="0.2">
      <c r="A157" s="999"/>
      <c r="B157" s="373" t="s">
        <v>337</v>
      </c>
      <c r="C157" s="126">
        <v>4.7415453729405233</v>
      </c>
      <c r="D157" s="125">
        <v>0.71167193864932832</v>
      </c>
      <c r="E157" s="125">
        <v>3.1122401117079954E-2</v>
      </c>
      <c r="F157" s="125">
        <v>0</v>
      </c>
      <c r="G157" s="124">
        <v>0</v>
      </c>
      <c r="H157" s="123">
        <v>0.39732312215993487</v>
      </c>
      <c r="I157" s="125">
        <v>0</v>
      </c>
      <c r="J157" s="125">
        <v>0</v>
      </c>
      <c r="K157" s="125">
        <v>0</v>
      </c>
      <c r="L157" s="122">
        <v>0</v>
      </c>
      <c r="M157" s="126">
        <v>6.5859106862689059</v>
      </c>
      <c r="N157" s="125">
        <v>1.9288681484110528</v>
      </c>
      <c r="O157" s="125">
        <v>0.28967060435677372</v>
      </c>
      <c r="P157" s="125">
        <v>0.32502947124457804</v>
      </c>
      <c r="Q157" s="124">
        <v>0</v>
      </c>
      <c r="R157" s="123">
        <v>0.33579361579610795</v>
      </c>
      <c r="S157" s="125">
        <v>0</v>
      </c>
      <c r="T157" s="125">
        <v>3.456212018203686</v>
      </c>
      <c r="U157" s="125">
        <v>0.20975212241037103</v>
      </c>
      <c r="V157" s="125">
        <v>0.14068654228232319</v>
      </c>
      <c r="W157" s="73" t="s">
        <v>35</v>
      </c>
      <c r="X157" s="73" t="s">
        <v>35</v>
      </c>
      <c r="Y157" s="122">
        <v>3.8869942899438459E-2</v>
      </c>
      <c r="Z157" s="411"/>
      <c r="AA157" s="411"/>
      <c r="AB157" s="411"/>
      <c r="AC157" s="411"/>
      <c r="AD157" s="411"/>
      <c r="AE157" s="411"/>
      <c r="AF157" s="411"/>
      <c r="AG157" s="411"/>
      <c r="AH157" s="411"/>
      <c r="AI157" s="411"/>
      <c r="AJ157" s="411"/>
      <c r="AK157" s="411"/>
      <c r="AL157" s="411"/>
      <c r="AM157" s="411"/>
      <c r="AN157" s="411"/>
      <c r="AO157" s="411"/>
      <c r="AP157" s="411"/>
      <c r="AQ157" s="411"/>
      <c r="AR157" s="411"/>
      <c r="AS157" s="411"/>
      <c r="AT157" s="411"/>
      <c r="AU157" s="411"/>
      <c r="AV157" s="411"/>
      <c r="AW157" s="411"/>
      <c r="AX157" s="411"/>
      <c r="AY157" s="411"/>
      <c r="AZ157" s="187"/>
      <c r="BA157" s="990"/>
      <c r="BB157" s="557" t="s">
        <v>337</v>
      </c>
      <c r="BC157" s="415">
        <v>1041.5032590000005</v>
      </c>
      <c r="BD157" s="408">
        <v>156.22327000000001</v>
      </c>
      <c r="BE157" s="408">
        <v>6.8194470000000003</v>
      </c>
      <c r="BF157" s="408">
        <v>0</v>
      </c>
      <c r="BG157" s="419">
        <v>0</v>
      </c>
      <c r="BH157" s="415">
        <v>36.419916999999991</v>
      </c>
      <c r="BI157" s="408">
        <v>0</v>
      </c>
      <c r="BJ157" s="408">
        <v>0</v>
      </c>
      <c r="BK157" s="408">
        <v>0</v>
      </c>
      <c r="BL157" s="419">
        <v>0</v>
      </c>
      <c r="BM157" s="415">
        <v>842.62056200000075</v>
      </c>
      <c r="BN157" s="408">
        <v>246.946045</v>
      </c>
      <c r="BO157" s="408">
        <v>37.025604999999999</v>
      </c>
      <c r="BP157" s="408">
        <v>41.533846999999994</v>
      </c>
      <c r="BQ157" s="419">
        <v>0</v>
      </c>
      <c r="BR157" s="415">
        <v>110.40538900000001</v>
      </c>
      <c r="BS157" s="408">
        <v>0</v>
      </c>
      <c r="BT157" s="408">
        <v>1055.9626160000009</v>
      </c>
      <c r="BU157" s="408">
        <v>28.812706999999996</v>
      </c>
      <c r="BV157" s="408">
        <v>1.758054</v>
      </c>
      <c r="BW157" s="56" t="s">
        <v>35</v>
      </c>
      <c r="BX157" s="56" t="s">
        <v>35</v>
      </c>
      <c r="BY157" s="409">
        <v>7.6072100000000002</v>
      </c>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322" customFormat="true" ht="15" customHeight="true" x14ac:dyDescent="0.2">
      <c r="A158" s="1001"/>
      <c r="B158" s="374" t="s">
        <v>338</v>
      </c>
      <c r="C158" s="126">
        <v>0.69416251521897065</v>
      </c>
      <c r="D158" s="125">
        <v>5.2909154576682993E-2</v>
      </c>
      <c r="E158" s="125">
        <v>6.2485796777176162E-3</v>
      </c>
      <c r="F158" s="125">
        <v>0</v>
      </c>
      <c r="G158" s="124">
        <v>0</v>
      </c>
      <c r="H158" s="123">
        <v>0.32583610745116809</v>
      </c>
      <c r="I158" s="125">
        <v>0</v>
      </c>
      <c r="J158" s="125">
        <v>0</v>
      </c>
      <c r="K158" s="125">
        <v>0</v>
      </c>
      <c r="L158" s="122">
        <v>0</v>
      </c>
      <c r="M158" s="126">
        <v>0.75810682956126885</v>
      </c>
      <c r="N158" s="125">
        <v>0.21833729616001324</v>
      </c>
      <c r="O158" s="125">
        <v>7.8733272652325284E-2</v>
      </c>
      <c r="P158" s="125">
        <v>4.5508206426188857E-3</v>
      </c>
      <c r="Q158" s="124">
        <v>0</v>
      </c>
      <c r="R158" s="123">
        <v>9.8269037243475538E-3</v>
      </c>
      <c r="S158" s="125">
        <v>0</v>
      </c>
      <c r="T158" s="125">
        <v>0.42784030856140715</v>
      </c>
      <c r="U158" s="125">
        <v>0.20746122709805903</v>
      </c>
      <c r="V158" s="125">
        <v>0.1316555119256167</v>
      </c>
      <c r="W158" s="73" t="s">
        <v>35</v>
      </c>
      <c r="X158" s="73" t="s">
        <v>35</v>
      </c>
      <c r="Y158" s="122">
        <v>6.9959367126218629E-3</v>
      </c>
      <c r="Z158" s="411"/>
      <c r="AA158" s="411"/>
      <c r="AB158" s="411"/>
      <c r="AC158" s="411"/>
      <c r="AD158" s="411"/>
      <c r="AE158" s="411"/>
      <c r="AF158" s="411"/>
      <c r="AG158" s="411"/>
      <c r="AH158" s="411"/>
      <c r="AI158" s="411"/>
      <c r="AJ158" s="411"/>
      <c r="AK158" s="411"/>
      <c r="AL158" s="411"/>
      <c r="AM158" s="411"/>
      <c r="AN158" s="411"/>
      <c r="AO158" s="411"/>
      <c r="AP158" s="411"/>
      <c r="AQ158" s="411"/>
      <c r="AR158" s="411"/>
      <c r="AS158" s="411"/>
      <c r="AT158" s="411"/>
      <c r="AU158" s="411"/>
      <c r="AV158" s="411"/>
      <c r="AW158" s="411"/>
      <c r="AX158" s="411"/>
      <c r="AY158" s="411"/>
      <c r="AZ158" s="187"/>
      <c r="BA158" s="990"/>
      <c r="BB158" s="557" t="s">
        <v>338</v>
      </c>
      <c r="BC158" s="415">
        <v>152.47613699999999</v>
      </c>
      <c r="BD158" s="408">
        <v>11.614398000000001</v>
      </c>
      <c r="BE158" s="408">
        <v>1.36917</v>
      </c>
      <c r="BF158" s="408">
        <v>0</v>
      </c>
      <c r="BG158" s="419">
        <v>0</v>
      </c>
      <c r="BH158" s="415">
        <v>29.867187000000001</v>
      </c>
      <c r="BI158" s="408">
        <v>0</v>
      </c>
      <c r="BJ158" s="408">
        <v>0</v>
      </c>
      <c r="BK158" s="408">
        <v>0</v>
      </c>
      <c r="BL158" s="419">
        <v>0</v>
      </c>
      <c r="BM158" s="415">
        <v>96.994391999999991</v>
      </c>
      <c r="BN158" s="408">
        <v>27.952938</v>
      </c>
      <c r="BO158" s="408">
        <v>10.063662000000001</v>
      </c>
      <c r="BP158" s="408">
        <v>0.58152599999999999</v>
      </c>
      <c r="BQ158" s="419">
        <v>0</v>
      </c>
      <c r="BR158" s="415">
        <v>3.230982</v>
      </c>
      <c r="BS158" s="408">
        <v>0</v>
      </c>
      <c r="BT158" s="408">
        <v>130.71633599999998</v>
      </c>
      <c r="BU158" s="408">
        <v>28.498017000000001</v>
      </c>
      <c r="BV158" s="408">
        <v>1.6452</v>
      </c>
      <c r="BW158" s="56" t="s">
        <v>35</v>
      </c>
      <c r="BX158" s="56" t="s">
        <v>35</v>
      </c>
      <c r="BY158" s="409">
        <v>1.36917</v>
      </c>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367" customFormat="true" ht="15" customHeight="true" x14ac:dyDescent="0.2">
      <c r="B159" s="322"/>
      <c r="C159" s="107"/>
      <c r="D159" s="114"/>
      <c r="E159" s="114"/>
      <c r="F159" s="114"/>
      <c r="G159" s="113"/>
      <c r="H159" s="106"/>
      <c r="I159" s="114"/>
      <c r="J159" s="114"/>
      <c r="K159" s="114"/>
      <c r="L159" s="105"/>
      <c r="M159" s="107"/>
      <c r="N159" s="114"/>
      <c r="O159" s="114"/>
      <c r="P159" s="114"/>
      <c r="Q159" s="113"/>
      <c r="R159" s="106"/>
      <c r="S159" s="114"/>
      <c r="T159" s="114"/>
      <c r="U159" s="114"/>
      <c r="V159" s="114"/>
      <c r="W159" s="114"/>
      <c r="X159" s="114"/>
      <c r="Y159" s="105"/>
      <c r="Z159" s="846"/>
      <c r="AA159" s="846"/>
      <c r="AB159" s="846"/>
      <c r="AC159" s="846"/>
      <c r="AD159" s="846"/>
      <c r="AE159" s="846"/>
      <c r="AF159" s="846"/>
      <c r="AG159" s="846"/>
      <c r="AH159" s="846"/>
      <c r="AI159" s="846"/>
      <c r="AJ159" s="846"/>
      <c r="AK159" s="846"/>
      <c r="AL159" s="846"/>
      <c r="AM159" s="846"/>
      <c r="AN159" s="846"/>
      <c r="AO159" s="846"/>
      <c r="AP159" s="846"/>
      <c r="AQ159" s="846"/>
      <c r="AR159" s="846"/>
      <c r="AS159" s="846"/>
      <c r="AT159" s="846"/>
      <c r="AU159" s="846"/>
      <c r="AV159" s="846"/>
      <c r="AW159" s="846"/>
      <c r="AX159" s="846"/>
      <c r="AY159" s="846"/>
      <c r="AZ159" s="346"/>
      <c r="BA159" s="994"/>
      <c r="BB159" s="560" t="s">
        <v>174</v>
      </c>
      <c r="BC159" s="415">
        <v>21965.481231999693</v>
      </c>
      <c r="BD159" s="408">
        <v>21951.584924999832</v>
      </c>
      <c r="BE159" s="408">
        <v>21911.69946799989</v>
      </c>
      <c r="BF159" s="408">
        <v>21962.206367000119</v>
      </c>
      <c r="BG159" s="419">
        <v>21939.768778000016</v>
      </c>
      <c r="BH159" s="415">
        <v>9166.3220609999753</v>
      </c>
      <c r="BI159" s="408">
        <v>9164.7646809999733</v>
      </c>
      <c r="BJ159" s="408">
        <v>9168.769263999995</v>
      </c>
      <c r="BK159" s="408">
        <v>9156.635831999969</v>
      </c>
      <c r="BL159" s="419">
        <v>9149.8338560000138</v>
      </c>
      <c r="BM159" s="415">
        <v>12794.290754000003</v>
      </c>
      <c r="BN159" s="408">
        <v>12802.639993999963</v>
      </c>
      <c r="BO159" s="408">
        <v>12781.968360999894</v>
      </c>
      <c r="BP159" s="408">
        <v>12778.48646799989</v>
      </c>
      <c r="BQ159" s="419">
        <v>12767.029498999933</v>
      </c>
      <c r="BR159" s="415">
        <v>32878.942245000144</v>
      </c>
      <c r="BS159" s="408">
        <v>11742.091532000099</v>
      </c>
      <c r="BT159" s="408">
        <v>30552.599505999679</v>
      </c>
      <c r="BU159" s="408">
        <v>13736.550871999842</v>
      </c>
      <c r="BV159" s="408">
        <v>1249.6248550000037</v>
      </c>
      <c r="BW159" s="56" t="s">
        <v>35</v>
      </c>
      <c r="BX159" s="56" t="s">
        <v>35</v>
      </c>
      <c r="BY159" s="409">
        <v>19570.931759999829</v>
      </c>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367" customFormat="true" ht="15" customHeight="true" x14ac:dyDescent="0.2">
      <c r="A160" s="346"/>
      <c r="B160" s="187"/>
      <c r="C160" s="107"/>
      <c r="D160" s="114"/>
      <c r="E160" s="114"/>
      <c r="F160" s="114"/>
      <c r="G160" s="113"/>
      <c r="H160" s="106"/>
      <c r="I160" s="114"/>
      <c r="J160" s="114"/>
      <c r="K160" s="114"/>
      <c r="L160" s="105"/>
      <c r="M160" s="107"/>
      <c r="N160" s="114"/>
      <c r="O160" s="114"/>
      <c r="P160" s="114"/>
      <c r="Q160" s="113"/>
      <c r="R160" s="106"/>
      <c r="S160" s="114"/>
      <c r="T160" s="114"/>
      <c r="U160" s="114"/>
      <c r="V160" s="114"/>
      <c r="W160" s="114"/>
      <c r="X160" s="114"/>
      <c r="Y160" s="105"/>
      <c r="Z160" s="846"/>
      <c r="AA160" s="846"/>
      <c r="AB160" s="846"/>
      <c r="AC160" s="846"/>
      <c r="AD160" s="846"/>
      <c r="AE160" s="846"/>
      <c r="AF160" s="846"/>
      <c r="AG160" s="846"/>
      <c r="AH160" s="846"/>
      <c r="AI160" s="846"/>
      <c r="AJ160" s="846"/>
      <c r="AK160" s="846"/>
      <c r="AL160" s="846"/>
      <c r="AM160" s="846"/>
      <c r="AN160" s="846"/>
      <c r="AO160" s="846"/>
      <c r="AP160" s="846"/>
      <c r="AQ160" s="846"/>
      <c r="AR160" s="846"/>
      <c r="AS160" s="846"/>
      <c r="AT160" s="846"/>
      <c r="AU160" s="846"/>
      <c r="AV160" s="846"/>
      <c r="AW160" s="846"/>
      <c r="AX160" s="846"/>
      <c r="AY160" s="846"/>
      <c r="AZ160" s="346"/>
      <c r="BA160" s="558"/>
      <c r="BB160" s="557"/>
      <c r="BC160" s="415"/>
      <c r="BD160" s="408"/>
      <c r="BE160" s="408"/>
      <c r="BF160" s="408"/>
      <c r="BG160" s="419"/>
      <c r="BH160" s="415"/>
      <c r="BI160" s="408"/>
      <c r="BJ160" s="408"/>
      <c r="BK160" s="408"/>
      <c r="BL160" s="419"/>
      <c r="BM160" s="415"/>
      <c r="BN160" s="408"/>
      <c r="BO160" s="408"/>
      <c r="BP160" s="408"/>
      <c r="BQ160" s="419"/>
      <c r="BR160" s="415"/>
      <c r="BS160" s="408"/>
      <c r="BT160" s="408"/>
      <c r="BU160" s="408"/>
      <c r="BV160" s="408"/>
      <c r="BW160" s="408"/>
      <c r="BX160" s="408"/>
      <c r="BY160" s="409"/>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322" customFormat="true" ht="15" customHeight="true" x14ac:dyDescent="0.2">
      <c r="A161" s="187"/>
      <c r="B161" s="187"/>
      <c r="C161" s="40"/>
      <c r="D161" s="161"/>
      <c r="E161" s="161"/>
      <c r="F161" s="161"/>
      <c r="G161" s="150"/>
      <c r="H161" s="39"/>
      <c r="I161" s="161"/>
      <c r="J161" s="161"/>
      <c r="K161" s="161"/>
      <c r="L161" s="156"/>
      <c r="M161" s="40"/>
      <c r="N161" s="161"/>
      <c r="O161" s="161"/>
      <c r="P161" s="161"/>
      <c r="Q161" s="150"/>
      <c r="R161" s="39"/>
      <c r="S161" s="161"/>
      <c r="T161" s="161"/>
      <c r="U161" s="161"/>
      <c r="V161" s="161"/>
      <c r="W161" s="161"/>
      <c r="X161" s="161"/>
      <c r="Y161" s="156"/>
      <c r="Z161" s="411"/>
      <c r="AA161" s="411"/>
      <c r="AB161" s="411"/>
      <c r="AC161" s="411"/>
      <c r="AD161" s="411"/>
      <c r="AE161" s="411"/>
      <c r="AF161" s="411"/>
      <c r="AG161" s="411"/>
      <c r="AH161" s="411"/>
      <c r="AI161" s="411"/>
      <c r="AJ161" s="411"/>
      <c r="AK161" s="411"/>
      <c r="AL161" s="411"/>
      <c r="AM161" s="411"/>
      <c r="AN161" s="411"/>
      <c r="AO161" s="411"/>
      <c r="AP161" s="411"/>
      <c r="AQ161" s="411"/>
      <c r="AR161" s="411"/>
      <c r="AS161" s="411"/>
      <c r="AT161" s="411"/>
      <c r="AU161" s="411"/>
      <c r="AV161" s="411"/>
      <c r="AW161" s="411"/>
      <c r="AX161" s="411"/>
      <c r="AY161" s="411"/>
      <c r="AZ161" s="187"/>
      <c r="BA161" s="558"/>
      <c r="BB161" s="557"/>
      <c r="BC161" s="415"/>
      <c r="BD161" s="408"/>
      <c r="BE161" s="408"/>
      <c r="BF161" s="408"/>
      <c r="BG161" s="419"/>
      <c r="BH161" s="415"/>
      <c r="BI161" s="408"/>
      <c r="BJ161" s="408"/>
      <c r="BK161" s="408"/>
      <c r="BL161" s="419"/>
      <c r="BM161" s="415"/>
      <c r="BN161" s="408"/>
      <c r="BO161" s="408"/>
      <c r="BP161" s="408"/>
      <c r="BQ161" s="419"/>
      <c r="BR161" s="415"/>
      <c r="BS161" s="408"/>
      <c r="BT161" s="408"/>
      <c r="BU161" s="408"/>
      <c r="BV161" s="408"/>
      <c r="BW161" s="408"/>
      <c r="BX161" s="408"/>
      <c r="BY161" s="409"/>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322" customFormat="true" ht="15" customHeight="true" x14ac:dyDescent="0.2">
      <c r="A162" s="144"/>
      <c r="B162" s="77"/>
      <c r="C162" s="159"/>
      <c r="D162" s="158"/>
      <c r="E162" s="158"/>
      <c r="F162" s="158"/>
      <c r="G162" s="148"/>
      <c r="H162" s="151"/>
      <c r="I162" s="158"/>
      <c r="J162" s="158"/>
      <c r="K162" s="158"/>
      <c r="L162" s="154"/>
      <c r="M162" s="159"/>
      <c r="N162" s="158"/>
      <c r="O162" s="158"/>
      <c r="P162" s="158"/>
      <c r="Q162" s="148"/>
      <c r="R162" s="151"/>
      <c r="S162" s="114"/>
      <c r="T162" s="114"/>
      <c r="U162" s="114"/>
      <c r="V162" s="114"/>
      <c r="W162" s="114"/>
      <c r="X162" s="114"/>
      <c r="Y162" s="105"/>
      <c r="Z162" s="411"/>
      <c r="AA162" s="411"/>
      <c r="AB162" s="411"/>
      <c r="AC162" s="411"/>
      <c r="AD162" s="411"/>
      <c r="AE162" s="411"/>
      <c r="AF162" s="411"/>
      <c r="AG162" s="411"/>
      <c r="AH162" s="411"/>
      <c r="AI162" s="411"/>
      <c r="AJ162" s="411"/>
      <c r="AK162" s="411"/>
      <c r="AL162" s="411"/>
      <c r="AM162" s="411"/>
      <c r="AN162" s="411"/>
      <c r="AO162" s="411"/>
      <c r="AP162" s="411"/>
      <c r="AQ162" s="411"/>
      <c r="AR162" s="411"/>
      <c r="AS162" s="411"/>
      <c r="AT162" s="411"/>
      <c r="AU162" s="411"/>
      <c r="AV162" s="411"/>
      <c r="AW162" s="411"/>
      <c r="AX162" s="411"/>
      <c r="AY162" s="411"/>
      <c r="AZ162" s="187"/>
      <c r="BA162" s="558"/>
      <c r="BB162" s="557"/>
      <c r="BC162" s="415"/>
      <c r="BD162" s="408"/>
      <c r="BE162" s="408"/>
      <c r="BF162" s="408"/>
      <c r="BG162" s="419"/>
      <c r="BH162" s="415"/>
      <c r="BI162" s="408"/>
      <c r="BJ162" s="408"/>
      <c r="BK162" s="408"/>
      <c r="BL162" s="419"/>
      <c r="BM162" s="415"/>
      <c r="BN162" s="408"/>
      <c r="BO162" s="408"/>
      <c r="BP162" s="408"/>
      <c r="BQ162" s="419"/>
      <c r="BR162" s="415"/>
      <c r="BS162" s="408"/>
      <c r="BT162" s="408"/>
      <c r="BU162" s="408"/>
      <c r="BV162" s="408"/>
      <c r="BW162" s="408"/>
      <c r="BX162" s="408"/>
      <c r="BY162" s="409"/>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22" customFormat="true" ht="15" customHeight="true" x14ac:dyDescent="0.2">
      <c r="A163" s="147"/>
      <c r="B163" s="141"/>
      <c r="C163" s="159"/>
      <c r="D163" s="158"/>
      <c r="E163" s="158"/>
      <c r="F163" s="158"/>
      <c r="G163" s="148"/>
      <c r="H163" s="151"/>
      <c r="I163" s="158"/>
      <c r="J163" s="158"/>
      <c r="K163" s="158"/>
      <c r="L163" s="154"/>
      <c r="M163" s="159"/>
      <c r="N163" s="158"/>
      <c r="O163" s="158"/>
      <c r="P163" s="158"/>
      <c r="Q163" s="148"/>
      <c r="R163" s="151"/>
      <c r="S163" s="158"/>
      <c r="T163" s="158"/>
      <c r="U163" s="158"/>
      <c r="V163" s="158"/>
      <c r="W163" s="158"/>
      <c r="X163" s="158"/>
      <c r="Y163" s="154"/>
      <c r="Z163" s="411"/>
      <c r="AA163" s="411"/>
      <c r="AB163" s="411"/>
      <c r="AC163" s="411"/>
      <c r="AD163" s="411"/>
      <c r="AE163" s="411"/>
      <c r="AF163" s="411"/>
      <c r="AG163" s="411"/>
      <c r="AH163" s="411"/>
      <c r="AI163" s="411"/>
      <c r="AJ163" s="411"/>
      <c r="AK163" s="411"/>
      <c r="AL163" s="411"/>
      <c r="AM163" s="411"/>
      <c r="AN163" s="411"/>
      <c r="AO163" s="411"/>
      <c r="AP163" s="411"/>
      <c r="AQ163" s="411"/>
      <c r="AR163" s="411"/>
      <c r="AS163" s="411"/>
      <c r="AT163" s="411"/>
      <c r="AU163" s="411"/>
      <c r="AV163" s="411"/>
      <c r="AW163" s="411"/>
      <c r="AX163" s="411"/>
      <c r="AY163" s="411"/>
      <c r="AZ163" s="187"/>
      <c r="BA163" s="558"/>
      <c r="BB163" s="557"/>
      <c r="BC163" s="415"/>
      <c r="BD163" s="408"/>
      <c r="BE163" s="408"/>
      <c r="BF163" s="408"/>
      <c r="BG163" s="419"/>
      <c r="BH163" s="415"/>
      <c r="BI163" s="408"/>
      <c r="BJ163" s="408"/>
      <c r="BK163" s="408"/>
      <c r="BL163" s="419"/>
      <c r="BM163" s="415"/>
      <c r="BN163" s="408"/>
      <c r="BO163" s="408"/>
      <c r="BP163" s="408"/>
      <c r="BQ163" s="419"/>
      <c r="BR163" s="415"/>
      <c r="BS163" s="408"/>
      <c r="BT163" s="408"/>
      <c r="BU163" s="408"/>
      <c r="BV163" s="408"/>
      <c r="BW163" s="408"/>
      <c r="BX163" s="408"/>
      <c r="BY163" s="409"/>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22" customFormat="true" ht="15" customHeight="true" x14ac:dyDescent="0.2">
      <c r="A164" s="147"/>
      <c r="B164" s="141"/>
      <c r="C164" s="112"/>
      <c r="D164" s="111"/>
      <c r="E164" s="111"/>
      <c r="F164" s="111"/>
      <c r="G164" s="110"/>
      <c r="H164" s="109"/>
      <c r="I164" s="111"/>
      <c r="J164" s="111"/>
      <c r="K164" s="111"/>
      <c r="L164" s="108"/>
      <c r="M164" s="112"/>
      <c r="N164" s="111"/>
      <c r="O164" s="111"/>
      <c r="P164" s="111"/>
      <c r="Q164" s="110"/>
      <c r="R164" s="109"/>
      <c r="S164" s="111"/>
      <c r="T164" s="111"/>
      <c r="U164" s="111"/>
      <c r="V164" s="111"/>
      <c r="W164" s="111"/>
      <c r="X164" s="111"/>
      <c r="Y164" s="108"/>
      <c r="Z164" s="411"/>
      <c r="AA164" s="411"/>
      <c r="AB164" s="411"/>
      <c r="AC164" s="411"/>
      <c r="AD164" s="411"/>
      <c r="AE164" s="411"/>
      <c r="AF164" s="411"/>
      <c r="AG164" s="411"/>
      <c r="AH164" s="411"/>
      <c r="AI164" s="411"/>
      <c r="AJ164" s="411"/>
      <c r="AK164" s="411"/>
      <c r="AL164" s="411"/>
      <c r="AM164" s="411"/>
      <c r="AN164" s="411"/>
      <c r="AO164" s="411"/>
      <c r="AP164" s="411"/>
      <c r="AQ164" s="411"/>
      <c r="AR164" s="411"/>
      <c r="AS164" s="411"/>
      <c r="AT164" s="411"/>
      <c r="AU164" s="411"/>
      <c r="AV164" s="411"/>
      <c r="AW164" s="411"/>
      <c r="AX164" s="411"/>
      <c r="AY164" s="411"/>
      <c r="AZ164" s="187"/>
      <c r="BA164" s="558"/>
      <c r="BB164" s="557"/>
      <c r="BC164" s="415"/>
      <c r="BD164" s="408"/>
      <c r="BE164" s="408"/>
      <c r="BF164" s="408"/>
      <c r="BG164" s="419"/>
      <c r="BH164" s="415"/>
      <c r="BI164" s="408"/>
      <c r="BJ164" s="408"/>
      <c r="BK164" s="408"/>
      <c r="BL164" s="419"/>
      <c r="BM164" s="415"/>
      <c r="BN164" s="408"/>
      <c r="BO164" s="408"/>
      <c r="BP164" s="408"/>
      <c r="BQ164" s="419"/>
      <c r="BR164" s="415"/>
      <c r="BS164" s="408"/>
      <c r="BT164" s="408"/>
      <c r="BU164" s="408"/>
      <c r="BV164" s="408"/>
      <c r="BW164" s="408"/>
      <c r="BX164" s="408"/>
      <c r="BY164" s="409"/>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22" customFormat="true" ht="15" customHeight="true" x14ac:dyDescent="0.2">
      <c r="A165" s="147"/>
      <c r="B165" s="141"/>
      <c r="C165" s="112"/>
      <c r="D165" s="111"/>
      <c r="E165" s="111"/>
      <c r="F165" s="111"/>
      <c r="G165" s="110"/>
      <c r="H165" s="109"/>
      <c r="I165" s="111"/>
      <c r="J165" s="111"/>
      <c r="K165" s="111"/>
      <c r="L165" s="108"/>
      <c r="M165" s="112"/>
      <c r="N165" s="111"/>
      <c r="O165" s="111"/>
      <c r="P165" s="111"/>
      <c r="Q165" s="110"/>
      <c r="R165" s="109"/>
      <c r="S165" s="111"/>
      <c r="T165" s="111"/>
      <c r="U165" s="111"/>
      <c r="V165" s="111"/>
      <c r="W165" s="111"/>
      <c r="X165" s="111"/>
      <c r="Y165" s="108"/>
      <c r="Z165" s="411"/>
      <c r="AA165" s="411"/>
      <c r="AB165" s="411"/>
      <c r="AC165" s="411"/>
      <c r="AD165" s="411"/>
      <c r="AE165" s="411"/>
      <c r="AF165" s="411"/>
      <c r="AG165" s="411"/>
      <c r="AH165" s="411"/>
      <c r="AI165" s="411"/>
      <c r="AJ165" s="411"/>
      <c r="AK165" s="411"/>
      <c r="AL165" s="411"/>
      <c r="AM165" s="411"/>
      <c r="AN165" s="411"/>
      <c r="AO165" s="411"/>
      <c r="AP165" s="411"/>
      <c r="AQ165" s="411"/>
      <c r="AR165" s="411"/>
      <c r="AS165" s="411"/>
      <c r="AT165" s="411"/>
      <c r="AU165" s="411"/>
      <c r="AV165" s="411"/>
      <c r="AW165" s="411"/>
      <c r="AX165" s="411"/>
      <c r="AY165" s="411"/>
      <c r="AZ165" s="187"/>
      <c r="BA165" s="558"/>
      <c r="BB165" s="557"/>
      <c r="BC165" s="415"/>
      <c r="BD165" s="408"/>
      <c r="BE165" s="408"/>
      <c r="BF165" s="408"/>
      <c r="BG165" s="419"/>
      <c r="BH165" s="415"/>
      <c r="BI165" s="408"/>
      <c r="BJ165" s="408"/>
      <c r="BK165" s="408"/>
      <c r="BL165" s="419"/>
      <c r="BM165" s="415"/>
      <c r="BN165" s="408"/>
      <c r="BO165" s="408"/>
      <c r="BP165" s="408"/>
      <c r="BQ165" s="419"/>
      <c r="BR165" s="415"/>
      <c r="BS165" s="408"/>
      <c r="BT165" s="408"/>
      <c r="BU165" s="408"/>
      <c r="BV165" s="408"/>
      <c r="BW165" s="408"/>
      <c r="BX165" s="408"/>
      <c r="BY165" s="409"/>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22" customFormat="true" ht="15" customHeight="true" x14ac:dyDescent="0.2">
      <c r="A166" s="147"/>
      <c r="B166" s="141"/>
      <c r="C166" s="112"/>
      <c r="D166" s="111"/>
      <c r="E166" s="111"/>
      <c r="F166" s="111"/>
      <c r="G166" s="110"/>
      <c r="H166" s="109"/>
      <c r="I166" s="111"/>
      <c r="J166" s="111"/>
      <c r="K166" s="111"/>
      <c r="L166" s="108"/>
      <c r="M166" s="112"/>
      <c r="N166" s="111"/>
      <c r="O166" s="111"/>
      <c r="P166" s="111"/>
      <c r="Q166" s="110"/>
      <c r="R166" s="109"/>
      <c r="S166" s="111"/>
      <c r="T166" s="111"/>
      <c r="U166" s="111"/>
      <c r="V166" s="111"/>
      <c r="W166" s="111"/>
      <c r="X166" s="111"/>
      <c r="Y166" s="108"/>
      <c r="Z166" s="411"/>
      <c r="AA166" s="411"/>
      <c r="AB166" s="411"/>
      <c r="AC166" s="411"/>
      <c r="AD166" s="411"/>
      <c r="AE166" s="411"/>
      <c r="AF166" s="411"/>
      <c r="AG166" s="411"/>
      <c r="AH166" s="411"/>
      <c r="AI166" s="411"/>
      <c r="AJ166" s="411"/>
      <c r="AK166" s="411"/>
      <c r="AL166" s="411"/>
      <c r="AM166" s="411"/>
      <c r="AN166" s="411"/>
      <c r="AO166" s="411"/>
      <c r="AP166" s="411"/>
      <c r="AQ166" s="411"/>
      <c r="AR166" s="411"/>
      <c r="AS166" s="411"/>
      <c r="AT166" s="411"/>
      <c r="AU166" s="411"/>
      <c r="AV166" s="411"/>
      <c r="AW166" s="411"/>
      <c r="AX166" s="411"/>
      <c r="AY166" s="411"/>
      <c r="AZ166" s="187"/>
      <c r="BA166" s="558"/>
      <c r="BB166" s="557"/>
      <c r="BC166" s="415"/>
      <c r="BD166" s="408"/>
      <c r="BE166" s="408"/>
      <c r="BF166" s="408"/>
      <c r="BG166" s="419"/>
      <c r="BH166" s="415"/>
      <c r="BI166" s="408"/>
      <c r="BJ166" s="408"/>
      <c r="BK166" s="408"/>
      <c r="BL166" s="419"/>
      <c r="BM166" s="415"/>
      <c r="BN166" s="408"/>
      <c r="BO166" s="408"/>
      <c r="BP166" s="408"/>
      <c r="BQ166" s="419"/>
      <c r="BR166" s="415"/>
      <c r="BS166" s="408"/>
      <c r="BT166" s="408"/>
      <c r="BU166" s="408"/>
      <c r="BV166" s="408"/>
      <c r="BW166" s="408"/>
      <c r="BX166" s="408"/>
      <c r="BY166" s="409"/>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22" customFormat="true" ht="15" customHeight="true" x14ac:dyDescent="0.2">
      <c r="A167" s="147"/>
      <c r="B167" s="141"/>
      <c r="C167" s="112"/>
      <c r="D167" s="111"/>
      <c r="E167" s="111"/>
      <c r="F167" s="111"/>
      <c r="G167" s="110"/>
      <c r="H167" s="109"/>
      <c r="I167" s="111"/>
      <c r="J167" s="111"/>
      <c r="K167" s="111"/>
      <c r="L167" s="108"/>
      <c r="M167" s="112"/>
      <c r="N167" s="111"/>
      <c r="O167" s="111"/>
      <c r="P167" s="111"/>
      <c r="Q167" s="110"/>
      <c r="R167" s="109"/>
      <c r="S167" s="111"/>
      <c r="T167" s="111"/>
      <c r="U167" s="111"/>
      <c r="V167" s="111"/>
      <c r="W167" s="111"/>
      <c r="X167" s="111"/>
      <c r="Y167" s="108"/>
      <c r="Z167" s="411"/>
      <c r="AA167" s="411"/>
      <c r="AB167" s="411"/>
      <c r="AC167" s="411"/>
      <c r="AD167" s="411"/>
      <c r="AE167" s="411"/>
      <c r="AF167" s="411"/>
      <c r="AG167" s="411"/>
      <c r="AH167" s="411"/>
      <c r="AI167" s="411"/>
      <c r="AJ167" s="411"/>
      <c r="AK167" s="411"/>
      <c r="AL167" s="411"/>
      <c r="AM167" s="411"/>
      <c r="AN167" s="411"/>
      <c r="AO167" s="411"/>
      <c r="AP167" s="411"/>
      <c r="AQ167" s="411"/>
      <c r="AR167" s="411"/>
      <c r="AS167" s="411"/>
      <c r="AT167" s="411"/>
      <c r="AU167" s="411"/>
      <c r="AV167" s="411"/>
      <c r="AW167" s="411"/>
      <c r="AX167" s="411"/>
      <c r="AY167" s="411"/>
      <c r="AZ167" s="187"/>
      <c r="BA167" s="558"/>
      <c r="BB167" s="557"/>
      <c r="BC167" s="415"/>
      <c r="BD167" s="408"/>
      <c r="BE167" s="408"/>
      <c r="BF167" s="408"/>
      <c r="BG167" s="419"/>
      <c r="BH167" s="415"/>
      <c r="BI167" s="408"/>
      <c r="BJ167" s="408"/>
      <c r="BK167" s="408"/>
      <c r="BL167" s="419"/>
      <c r="BM167" s="415"/>
      <c r="BN167" s="408"/>
      <c r="BO167" s="408"/>
      <c r="BP167" s="408"/>
      <c r="BQ167" s="419"/>
      <c r="BR167" s="415"/>
      <c r="BS167" s="408"/>
      <c r="BT167" s="408"/>
      <c r="BU167" s="408"/>
      <c r="BV167" s="408"/>
      <c r="BW167" s="408"/>
      <c r="BX167" s="408"/>
      <c r="BY167" s="409"/>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322" customFormat="true" ht="15" customHeight="true" x14ac:dyDescent="0.2">
      <c r="A168" s="147"/>
      <c r="B168" s="141"/>
      <c r="C168" s="112"/>
      <c r="D168" s="111"/>
      <c r="E168" s="111"/>
      <c r="F168" s="111"/>
      <c r="G168" s="110"/>
      <c r="H168" s="109"/>
      <c r="I168" s="111"/>
      <c r="J168" s="111"/>
      <c r="K168" s="111"/>
      <c r="L168" s="108"/>
      <c r="M168" s="112"/>
      <c r="N168" s="111"/>
      <c r="O168" s="111"/>
      <c r="P168" s="111"/>
      <c r="Q168" s="110"/>
      <c r="R168" s="109"/>
      <c r="S168" s="111"/>
      <c r="T168" s="111"/>
      <c r="U168" s="111"/>
      <c r="V168" s="111"/>
      <c r="W168" s="111"/>
      <c r="X168" s="111"/>
      <c r="Y168" s="108"/>
      <c r="Z168" s="411"/>
      <c r="AA168" s="411"/>
      <c r="AB168" s="411"/>
      <c r="AC168" s="411"/>
      <c r="AD168" s="411"/>
      <c r="AE168" s="411"/>
      <c r="AF168" s="411"/>
      <c r="AG168" s="411"/>
      <c r="AH168" s="411"/>
      <c r="AI168" s="411"/>
      <c r="AJ168" s="411"/>
      <c r="AK168" s="411"/>
      <c r="AL168" s="411"/>
      <c r="AM168" s="411"/>
      <c r="AN168" s="411"/>
      <c r="AO168" s="411"/>
      <c r="AP168" s="411"/>
      <c r="AQ168" s="411"/>
      <c r="AR168" s="411"/>
      <c r="AS168" s="411"/>
      <c r="AT168" s="411"/>
      <c r="AU168" s="411"/>
      <c r="AV168" s="411"/>
      <c r="AW168" s="411"/>
      <c r="AX168" s="411"/>
      <c r="AY168" s="411"/>
      <c r="AZ168" s="187"/>
      <c r="BA168" s="558"/>
      <c r="BB168" s="557"/>
      <c r="BC168" s="415"/>
      <c r="BD168" s="408"/>
      <c r="BE168" s="408"/>
      <c r="BF168" s="408"/>
      <c r="BG168" s="419"/>
      <c r="BH168" s="415"/>
      <c r="BI168" s="408"/>
      <c r="BJ168" s="408"/>
      <c r="BK168" s="408"/>
      <c r="BL168" s="419"/>
      <c r="BM168" s="415"/>
      <c r="BN168" s="408"/>
      <c r="BO168" s="408"/>
      <c r="BP168" s="408"/>
      <c r="BQ168" s="419"/>
      <c r="BR168" s="415"/>
      <c r="BS168" s="408"/>
      <c r="BT168" s="408"/>
      <c r="BU168" s="408"/>
      <c r="BV168" s="408"/>
      <c r="BW168" s="408"/>
      <c r="BX168" s="408"/>
      <c r="BY168" s="409"/>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322" customFormat="true" ht="15" customHeight="true" x14ac:dyDescent="0.2">
      <c r="A169" s="147"/>
      <c r="B169" s="141"/>
      <c r="C169" s="112"/>
      <c r="D169" s="111"/>
      <c r="E169" s="111"/>
      <c r="F169" s="111"/>
      <c r="G169" s="110"/>
      <c r="H169" s="109"/>
      <c r="I169" s="111"/>
      <c r="J169" s="111"/>
      <c r="K169" s="111"/>
      <c r="L169" s="108"/>
      <c r="M169" s="112"/>
      <c r="N169" s="111"/>
      <c r="O169" s="111"/>
      <c r="P169" s="111"/>
      <c r="Q169" s="110"/>
      <c r="R169" s="109"/>
      <c r="S169" s="111"/>
      <c r="T169" s="111"/>
      <c r="U169" s="111"/>
      <c r="V169" s="111"/>
      <c r="W169" s="111"/>
      <c r="X169" s="111"/>
      <c r="Y169" s="108"/>
      <c r="Z169" s="411"/>
      <c r="AA169" s="411"/>
      <c r="AB169" s="411"/>
      <c r="AC169" s="411"/>
      <c r="AD169" s="411"/>
      <c r="AE169" s="411"/>
      <c r="AF169" s="411"/>
      <c r="AG169" s="411"/>
      <c r="AH169" s="411"/>
      <c r="AI169" s="411"/>
      <c r="AJ169" s="411"/>
      <c r="AK169" s="411"/>
      <c r="AL169" s="411"/>
      <c r="AM169" s="411"/>
      <c r="AN169" s="411"/>
      <c r="AO169" s="411"/>
      <c r="AP169" s="411"/>
      <c r="AQ169" s="411"/>
      <c r="AR169" s="411"/>
      <c r="AS169" s="411"/>
      <c r="AT169" s="411"/>
      <c r="AU169" s="411"/>
      <c r="AV169" s="411"/>
      <c r="AW169" s="411"/>
      <c r="AX169" s="411"/>
      <c r="AY169" s="411"/>
      <c r="AZ169" s="187"/>
      <c r="BA169" s="558"/>
      <c r="BB169" s="557"/>
      <c r="BC169" s="415"/>
      <c r="BD169" s="408"/>
      <c r="BE169" s="408"/>
      <c r="BF169" s="408"/>
      <c r="BG169" s="419"/>
      <c r="BH169" s="415"/>
      <c r="BI169" s="408"/>
      <c r="BJ169" s="408"/>
      <c r="BK169" s="408"/>
      <c r="BL169" s="419"/>
      <c r="BM169" s="415"/>
      <c r="BN169" s="408"/>
      <c r="BO169" s="408"/>
      <c r="BP169" s="408"/>
      <c r="BQ169" s="419"/>
      <c r="BR169" s="415"/>
      <c r="BS169" s="408"/>
      <c r="BT169" s="408"/>
      <c r="BU169" s="408"/>
      <c r="BV169" s="408"/>
      <c r="BW169" s="408"/>
      <c r="BX169" s="408"/>
      <c r="BY169" s="409"/>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322" customFormat="true" ht="15" customHeight="true" x14ac:dyDescent="0.2">
      <c r="A170" s="147"/>
      <c r="B170" s="141"/>
      <c r="C170" s="112"/>
      <c r="D170" s="111"/>
      <c r="E170" s="111"/>
      <c r="F170" s="111"/>
      <c r="G170" s="110"/>
      <c r="H170" s="109"/>
      <c r="I170" s="111"/>
      <c r="J170" s="111"/>
      <c r="K170" s="111"/>
      <c r="L170" s="108"/>
      <c r="M170" s="112"/>
      <c r="N170" s="111"/>
      <c r="O170" s="111"/>
      <c r="P170" s="111"/>
      <c r="Q170" s="110"/>
      <c r="R170" s="109"/>
      <c r="S170" s="111"/>
      <c r="T170" s="111"/>
      <c r="U170" s="111"/>
      <c r="V170" s="111"/>
      <c r="W170" s="111"/>
      <c r="X170" s="111"/>
      <c r="Y170" s="108"/>
      <c r="Z170" s="411"/>
      <c r="AA170" s="411"/>
      <c r="AB170" s="411"/>
      <c r="AC170" s="411"/>
      <c r="AD170" s="411"/>
      <c r="AE170" s="411"/>
      <c r="AF170" s="411"/>
      <c r="AG170" s="411"/>
      <c r="AH170" s="411"/>
      <c r="AI170" s="411"/>
      <c r="AJ170" s="411"/>
      <c r="AK170" s="411"/>
      <c r="AL170" s="411"/>
      <c r="AM170" s="411"/>
      <c r="AN170" s="411"/>
      <c r="AO170" s="411"/>
      <c r="AP170" s="411"/>
      <c r="AQ170" s="411"/>
      <c r="AR170" s="411"/>
      <c r="AS170" s="411"/>
      <c r="AT170" s="411"/>
      <c r="AU170" s="411"/>
      <c r="AV170" s="411"/>
      <c r="AW170" s="411"/>
      <c r="AX170" s="411"/>
      <c r="AY170" s="411"/>
      <c r="AZ170" s="187"/>
      <c r="BA170" s="558"/>
      <c r="BB170" s="557"/>
      <c r="BC170" s="415"/>
      <c r="BD170" s="408"/>
      <c r="BE170" s="408"/>
      <c r="BF170" s="408"/>
      <c r="BG170" s="419"/>
      <c r="BH170" s="415"/>
      <c r="BI170" s="408"/>
      <c r="BJ170" s="408"/>
      <c r="BK170" s="408"/>
      <c r="BL170" s="419"/>
      <c r="BM170" s="415"/>
      <c r="BN170" s="408"/>
      <c r="BO170" s="408"/>
      <c r="BP170" s="408"/>
      <c r="BQ170" s="419"/>
      <c r="BR170" s="415"/>
      <c r="BS170" s="408"/>
      <c r="BT170" s="408"/>
      <c r="BU170" s="408"/>
      <c r="BV170" s="408"/>
      <c r="BW170" s="408"/>
      <c r="BX170" s="408"/>
      <c r="BY170" s="409"/>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439" customFormat="true" ht="15" customHeight="true" x14ac:dyDescent="0.2">
      <c r="A171" s="147"/>
      <c r="B171" s="141"/>
      <c r="C171" s="87"/>
      <c r="D171" s="86"/>
      <c r="E171" s="86"/>
      <c r="F171" s="86"/>
      <c r="G171" s="85"/>
      <c r="H171" s="84"/>
      <c r="I171" s="86"/>
      <c r="J171" s="86"/>
      <c r="K171" s="86"/>
      <c r="L171" s="83"/>
      <c r="M171" s="87"/>
      <c r="N171" s="86"/>
      <c r="O171" s="86"/>
      <c r="P171" s="86"/>
      <c r="Q171" s="85"/>
      <c r="R171" s="84"/>
      <c r="S171" s="86"/>
      <c r="T171" s="86"/>
      <c r="U171" s="86"/>
      <c r="V171" s="86"/>
      <c r="W171" s="86"/>
      <c r="X171" s="86"/>
      <c r="Y171" s="83"/>
      <c r="Z171" s="846"/>
      <c r="AA171" s="846"/>
      <c r="AB171" s="846"/>
      <c r="AC171" s="846"/>
      <c r="AD171" s="846"/>
      <c r="AE171" s="846"/>
      <c r="AF171" s="846"/>
      <c r="AG171" s="846"/>
      <c r="AH171" s="846"/>
      <c r="AI171" s="846"/>
      <c r="AJ171" s="846"/>
      <c r="AK171" s="846"/>
      <c r="AL171" s="846"/>
      <c r="AM171" s="846"/>
      <c r="AN171" s="846"/>
      <c r="AO171" s="846"/>
      <c r="AP171" s="846"/>
      <c r="AQ171" s="846"/>
      <c r="AR171" s="846"/>
      <c r="AS171" s="846"/>
      <c r="AT171" s="846"/>
      <c r="AU171" s="846"/>
      <c r="AV171" s="846"/>
      <c r="AW171" s="846"/>
      <c r="AX171" s="846"/>
      <c r="AY171" s="846"/>
      <c r="AZ171" s="346"/>
      <c r="BA171" s="558"/>
      <c r="BB171" s="557"/>
      <c r="BC171" s="415"/>
      <c r="BD171" s="408"/>
      <c r="BE171" s="408"/>
      <c r="BF171" s="408"/>
      <c r="BG171" s="419"/>
      <c r="BH171" s="415"/>
      <c r="BI171" s="408"/>
      <c r="BJ171" s="408"/>
      <c r="BK171" s="408"/>
      <c r="BL171" s="419"/>
      <c r="BM171" s="415"/>
      <c r="BN171" s="408"/>
      <c r="BO171" s="408"/>
      <c r="BP171" s="408"/>
      <c r="BQ171" s="419"/>
      <c r="BR171" s="415"/>
      <c r="BS171" s="408"/>
      <c r="BT171" s="408"/>
      <c r="BU171" s="408"/>
      <c r="BV171" s="408"/>
      <c r="BW171" s="408"/>
      <c r="BX171" s="408"/>
      <c r="BY171" s="409"/>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439" customFormat="true" ht="15" customHeight="true" x14ac:dyDescent="0.2">
      <c r="A172" s="147"/>
      <c r="B172" s="141"/>
      <c r="C172" s="87"/>
      <c r="D172" s="86"/>
      <c r="E172" s="86"/>
      <c r="F172" s="86"/>
      <c r="G172" s="85"/>
      <c r="H172" s="84"/>
      <c r="I172" s="86"/>
      <c r="J172" s="86"/>
      <c r="K172" s="86"/>
      <c r="L172" s="83"/>
      <c r="M172" s="87"/>
      <c r="N172" s="86"/>
      <c r="O172" s="86"/>
      <c r="P172" s="86"/>
      <c r="Q172" s="85"/>
      <c r="R172" s="84"/>
      <c r="S172" s="86"/>
      <c r="T172" s="86"/>
      <c r="U172" s="86"/>
      <c r="V172" s="86"/>
      <c r="W172" s="86"/>
      <c r="X172" s="86"/>
      <c r="Y172" s="83"/>
      <c r="Z172" s="846"/>
      <c r="AA172" s="846"/>
      <c r="AB172" s="846"/>
      <c r="AC172" s="846"/>
      <c r="AD172" s="846"/>
      <c r="AE172" s="846"/>
      <c r="AF172" s="846"/>
      <c r="AG172" s="846"/>
      <c r="AH172" s="846"/>
      <c r="AI172" s="846"/>
      <c r="AJ172" s="846"/>
      <c r="AK172" s="846"/>
      <c r="AL172" s="846"/>
      <c r="AM172" s="846"/>
      <c r="AN172" s="846"/>
      <c r="AO172" s="846"/>
      <c r="AP172" s="846"/>
      <c r="AQ172" s="846"/>
      <c r="AR172" s="846"/>
      <c r="AS172" s="846"/>
      <c r="AT172" s="846"/>
      <c r="AU172" s="846"/>
      <c r="AV172" s="846"/>
      <c r="AW172" s="846"/>
      <c r="AX172" s="846"/>
      <c r="AY172" s="846"/>
      <c r="AZ172" s="346"/>
      <c r="BA172" s="558"/>
      <c r="BB172" s="557"/>
      <c r="BC172" s="415"/>
      <c r="BD172" s="408"/>
      <c r="BE172" s="408"/>
      <c r="BF172" s="408"/>
      <c r="BG172" s="419"/>
      <c r="BH172" s="415"/>
      <c r="BI172" s="408"/>
      <c r="BJ172" s="408"/>
      <c r="BK172" s="408"/>
      <c r="BL172" s="419"/>
      <c r="BM172" s="415"/>
      <c r="BN172" s="408"/>
      <c r="BO172" s="408"/>
      <c r="BP172" s="408"/>
      <c r="BQ172" s="419"/>
      <c r="BR172" s="415"/>
      <c r="BS172" s="408"/>
      <c r="BT172" s="408"/>
      <c r="BU172" s="408"/>
      <c r="BV172" s="408"/>
      <c r="BW172" s="408"/>
      <c r="BX172" s="408"/>
      <c r="BY172" s="409"/>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439" customFormat="true" ht="15" customHeight="true" x14ac:dyDescent="0.2">
      <c r="A173" s="147"/>
      <c r="B173" s="141"/>
      <c r="C173" s="87"/>
      <c r="D173" s="86"/>
      <c r="E173" s="86"/>
      <c r="F173" s="86"/>
      <c r="G173" s="85"/>
      <c r="H173" s="84"/>
      <c r="I173" s="86"/>
      <c r="J173" s="86"/>
      <c r="K173" s="86"/>
      <c r="L173" s="83"/>
      <c r="M173" s="87"/>
      <c r="N173" s="86"/>
      <c r="O173" s="86"/>
      <c r="P173" s="86"/>
      <c r="Q173" s="85"/>
      <c r="R173" s="84"/>
      <c r="S173" s="86"/>
      <c r="T173" s="86"/>
      <c r="U173" s="86"/>
      <c r="V173" s="86"/>
      <c r="W173" s="86"/>
      <c r="X173" s="86"/>
      <c r="Y173" s="83"/>
      <c r="Z173" s="846"/>
      <c r="AA173" s="846"/>
      <c r="AB173" s="846"/>
      <c r="AC173" s="846"/>
      <c r="AD173" s="846"/>
      <c r="AE173" s="846"/>
      <c r="AF173" s="846"/>
      <c r="AG173" s="846"/>
      <c r="AH173" s="846"/>
      <c r="AI173" s="846"/>
      <c r="AJ173" s="846"/>
      <c r="AK173" s="846"/>
      <c r="AL173" s="846"/>
      <c r="AM173" s="846"/>
      <c r="AN173" s="846"/>
      <c r="AO173" s="846"/>
      <c r="AP173" s="846"/>
      <c r="AQ173" s="846"/>
      <c r="AR173" s="846"/>
      <c r="AS173" s="846"/>
      <c r="AT173" s="846"/>
      <c r="AU173" s="846"/>
      <c r="AV173" s="846"/>
      <c r="AW173" s="846"/>
      <c r="AX173" s="846"/>
      <c r="AY173" s="846"/>
      <c r="AZ173" s="346"/>
      <c r="BA173" s="558"/>
      <c r="BB173" s="557"/>
      <c r="BC173" s="415"/>
      <c r="BD173" s="408"/>
      <c r="BE173" s="408"/>
      <c r="BF173" s="408"/>
      <c r="BG173" s="419"/>
      <c r="BH173" s="415"/>
      <c r="BI173" s="408"/>
      <c r="BJ173" s="408"/>
      <c r="BK173" s="408"/>
      <c r="BL173" s="419"/>
      <c r="BM173" s="415"/>
      <c r="BN173" s="408"/>
      <c r="BO173" s="408"/>
      <c r="BP173" s="408"/>
      <c r="BQ173" s="419"/>
      <c r="BR173" s="415"/>
      <c r="BS173" s="408"/>
      <c r="BT173" s="408"/>
      <c r="BU173" s="408"/>
      <c r="BV173" s="408"/>
      <c r="BW173" s="408"/>
      <c r="BX173" s="408"/>
      <c r="BY173" s="409"/>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439" customFormat="true" ht="15" customHeight="true" x14ac:dyDescent="0.2">
      <c r="A174" s="145"/>
      <c r="B174" s="136"/>
      <c r="C174" s="87"/>
      <c r="D174" s="86"/>
      <c r="E174" s="86"/>
      <c r="F174" s="86"/>
      <c r="G174" s="85"/>
      <c r="H174" s="84"/>
      <c r="I174" s="86"/>
      <c r="J174" s="86"/>
      <c r="K174" s="86"/>
      <c r="L174" s="83"/>
      <c r="M174" s="87"/>
      <c r="N174" s="86"/>
      <c r="O174" s="86"/>
      <c r="P174" s="86"/>
      <c r="Q174" s="85"/>
      <c r="R174" s="84"/>
      <c r="S174" s="86"/>
      <c r="T174" s="86"/>
      <c r="U174" s="86"/>
      <c r="V174" s="86"/>
      <c r="W174" s="86"/>
      <c r="X174" s="86"/>
      <c r="Y174" s="83"/>
      <c r="Z174" s="846"/>
      <c r="AA174" s="846"/>
      <c r="AB174" s="846"/>
      <c r="AC174" s="846"/>
      <c r="AD174" s="846"/>
      <c r="AE174" s="846"/>
      <c r="AF174" s="846"/>
      <c r="AG174" s="846"/>
      <c r="AH174" s="846"/>
      <c r="AI174" s="846"/>
      <c r="AJ174" s="846"/>
      <c r="AK174" s="846"/>
      <c r="AL174" s="846"/>
      <c r="AM174" s="846"/>
      <c r="AN174" s="846"/>
      <c r="AO174" s="846"/>
      <c r="AP174" s="846"/>
      <c r="AQ174" s="846"/>
      <c r="AR174" s="846"/>
      <c r="AS174" s="846"/>
      <c r="AT174" s="846"/>
      <c r="AU174" s="846"/>
      <c r="AV174" s="846"/>
      <c r="AW174" s="846"/>
      <c r="AX174" s="846"/>
      <c r="AY174" s="846"/>
      <c r="AZ174" s="346"/>
      <c r="BA174" s="558"/>
      <c r="BB174" s="557"/>
      <c r="BC174" s="415"/>
      <c r="BD174" s="408"/>
      <c r="BE174" s="408"/>
      <c r="BF174" s="408"/>
      <c r="BG174" s="419"/>
      <c r="BH174" s="415"/>
      <c r="BI174" s="408"/>
      <c r="BJ174" s="408"/>
      <c r="BK174" s="408"/>
      <c r="BL174" s="419"/>
      <c r="BM174" s="415"/>
      <c r="BN174" s="408"/>
      <c r="BO174" s="408"/>
      <c r="BP174" s="408"/>
      <c r="BQ174" s="419"/>
      <c r="BR174" s="415"/>
      <c r="BS174" s="408"/>
      <c r="BT174" s="408"/>
      <c r="BU174" s="408"/>
      <c r="BV174" s="408"/>
      <c r="BW174" s="408"/>
      <c r="BX174" s="408"/>
      <c r="BY174" s="409"/>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439" customFormat="true" ht="15" customHeight="true" x14ac:dyDescent="0.2">
      <c r="A175" s="145"/>
      <c r="B175" s="136"/>
      <c r="C175" s="87"/>
      <c r="D175" s="86"/>
      <c r="E175" s="86"/>
      <c r="F175" s="86"/>
      <c r="G175" s="85"/>
      <c r="H175" s="84"/>
      <c r="I175" s="86"/>
      <c r="J175" s="86"/>
      <c r="K175" s="86"/>
      <c r="L175" s="83"/>
      <c r="M175" s="87"/>
      <c r="N175" s="86"/>
      <c r="O175" s="86"/>
      <c r="P175" s="86"/>
      <c r="Q175" s="85"/>
      <c r="R175" s="84"/>
      <c r="S175" s="86"/>
      <c r="T175" s="86"/>
      <c r="U175" s="86"/>
      <c r="V175" s="86"/>
      <c r="W175" s="86"/>
      <c r="X175" s="86"/>
      <c r="Y175" s="83"/>
      <c r="Z175" s="846"/>
      <c r="AA175" s="846"/>
      <c r="AB175" s="846"/>
      <c r="AC175" s="846"/>
      <c r="AD175" s="846"/>
      <c r="AE175" s="846"/>
      <c r="AF175" s="846"/>
      <c r="AG175" s="846"/>
      <c r="AH175" s="846"/>
      <c r="AI175" s="846"/>
      <c r="AJ175" s="846"/>
      <c r="AK175" s="846"/>
      <c r="AL175" s="846"/>
      <c r="AM175" s="846"/>
      <c r="AN175" s="846"/>
      <c r="AO175" s="846"/>
      <c r="AP175" s="846"/>
      <c r="AQ175" s="846"/>
      <c r="AR175" s="846"/>
      <c r="AS175" s="846"/>
      <c r="AT175" s="846"/>
      <c r="AU175" s="846"/>
      <c r="AV175" s="846"/>
      <c r="AW175" s="846"/>
      <c r="AX175" s="846"/>
      <c r="AY175" s="846"/>
      <c r="AZ175" s="346"/>
      <c r="BA175" s="558"/>
      <c r="BB175" s="557"/>
      <c r="BC175" s="415"/>
      <c r="BD175" s="408"/>
      <c r="BE175" s="408"/>
      <c r="BF175" s="408"/>
      <c r="BG175" s="419"/>
      <c r="BH175" s="415"/>
      <c r="BI175" s="408"/>
      <c r="BJ175" s="408"/>
      <c r="BK175" s="408"/>
      <c r="BL175" s="419"/>
      <c r="BM175" s="415"/>
      <c r="BN175" s="408"/>
      <c r="BO175" s="408"/>
      <c r="BP175" s="408"/>
      <c r="BQ175" s="419"/>
      <c r="BR175" s="415"/>
      <c r="BS175" s="408"/>
      <c r="BT175" s="408"/>
      <c r="BU175" s="408"/>
      <c r="BV175" s="408"/>
      <c r="BW175" s="408"/>
      <c r="BX175" s="408"/>
      <c r="BY175" s="409"/>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439" customFormat="true" ht="15" customHeight="true" x14ac:dyDescent="0.2">
      <c r="A176" s="145"/>
      <c r="B176" s="136"/>
      <c r="C176" s="87"/>
      <c r="D176" s="86"/>
      <c r="E176" s="86"/>
      <c r="F176" s="86"/>
      <c r="G176" s="85"/>
      <c r="H176" s="84"/>
      <c r="I176" s="86"/>
      <c r="J176" s="86"/>
      <c r="K176" s="86"/>
      <c r="L176" s="83"/>
      <c r="M176" s="87"/>
      <c r="N176" s="86"/>
      <c r="O176" s="86"/>
      <c r="P176" s="86"/>
      <c r="Q176" s="85"/>
      <c r="R176" s="84"/>
      <c r="S176" s="86"/>
      <c r="T176" s="86"/>
      <c r="U176" s="86"/>
      <c r="V176" s="86"/>
      <c r="W176" s="86"/>
      <c r="X176" s="86"/>
      <c r="Y176" s="83"/>
      <c r="Z176" s="846"/>
      <c r="AA176" s="846"/>
      <c r="AB176" s="846"/>
      <c r="AC176" s="846"/>
      <c r="AD176" s="846"/>
      <c r="AE176" s="846"/>
      <c r="AF176" s="846"/>
      <c r="AG176" s="846"/>
      <c r="AH176" s="846"/>
      <c r="AI176" s="846"/>
      <c r="AJ176" s="846"/>
      <c r="AK176" s="846"/>
      <c r="AL176" s="846"/>
      <c r="AM176" s="846"/>
      <c r="AN176" s="846"/>
      <c r="AO176" s="846"/>
      <c r="AP176" s="846"/>
      <c r="AQ176" s="846"/>
      <c r="AR176" s="846"/>
      <c r="AS176" s="846"/>
      <c r="AT176" s="846"/>
      <c r="AU176" s="846"/>
      <c r="AV176" s="846"/>
      <c r="AW176" s="846"/>
      <c r="AX176" s="846"/>
      <c r="AY176" s="846"/>
      <c r="AZ176" s="346"/>
      <c r="BA176" s="558"/>
      <c r="BB176" s="557"/>
      <c r="BC176" s="415"/>
      <c r="BD176" s="408"/>
      <c r="BE176" s="408"/>
      <c r="BF176" s="408"/>
      <c r="BG176" s="419"/>
      <c r="BH176" s="415"/>
      <c r="BI176" s="408"/>
      <c r="BJ176" s="408"/>
      <c r="BK176" s="408"/>
      <c r="BL176" s="419"/>
      <c r="BM176" s="415"/>
      <c r="BN176" s="408"/>
      <c r="BO176" s="408"/>
      <c r="BP176" s="408"/>
      <c r="BQ176" s="419"/>
      <c r="BR176" s="415"/>
      <c r="BS176" s="408"/>
      <c r="BT176" s="408"/>
      <c r="BU176" s="408"/>
      <c r="BV176" s="408"/>
      <c r="BW176" s="408"/>
      <c r="BX176" s="408"/>
      <c r="BY176" s="409"/>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439" customFormat="true" ht="15" customHeight="true" x14ac:dyDescent="0.2">
      <c r="A177" s="145"/>
      <c r="B177" s="136"/>
      <c r="C177" s="87"/>
      <c r="D177" s="86"/>
      <c r="E177" s="86"/>
      <c r="F177" s="86"/>
      <c r="G177" s="85"/>
      <c r="H177" s="84"/>
      <c r="I177" s="86"/>
      <c r="J177" s="86"/>
      <c r="K177" s="86"/>
      <c r="L177" s="83"/>
      <c r="M177" s="87"/>
      <c r="N177" s="86"/>
      <c r="O177" s="86"/>
      <c r="P177" s="86"/>
      <c r="Q177" s="85"/>
      <c r="R177" s="84"/>
      <c r="S177" s="86"/>
      <c r="T177" s="86"/>
      <c r="U177" s="86"/>
      <c r="V177" s="86"/>
      <c r="W177" s="86"/>
      <c r="X177" s="86"/>
      <c r="Y177" s="83"/>
      <c r="Z177" s="846"/>
      <c r="AA177" s="846"/>
      <c r="AB177" s="846"/>
      <c r="AC177" s="846"/>
      <c r="AD177" s="846"/>
      <c r="AE177" s="846"/>
      <c r="AF177" s="846"/>
      <c r="AG177" s="846"/>
      <c r="AH177" s="846"/>
      <c r="AI177" s="846"/>
      <c r="AJ177" s="846"/>
      <c r="AK177" s="846"/>
      <c r="AL177" s="846"/>
      <c r="AM177" s="846"/>
      <c r="AN177" s="846"/>
      <c r="AO177" s="846"/>
      <c r="AP177" s="846"/>
      <c r="AQ177" s="846"/>
      <c r="AR177" s="846"/>
      <c r="AS177" s="846"/>
      <c r="AT177" s="846"/>
      <c r="AU177" s="846"/>
      <c r="AV177" s="846"/>
      <c r="AW177" s="846"/>
      <c r="AX177" s="846"/>
      <c r="AY177" s="846"/>
      <c r="AZ177" s="346"/>
      <c r="BA177" s="558"/>
      <c r="BB177" s="557"/>
      <c r="BC177" s="415"/>
      <c r="BD177" s="408"/>
      <c r="BE177" s="408"/>
      <c r="BF177" s="408"/>
      <c r="BG177" s="419"/>
      <c r="BH177" s="415"/>
      <c r="BI177" s="408"/>
      <c r="BJ177" s="408"/>
      <c r="BK177" s="408"/>
      <c r="BL177" s="419"/>
      <c r="BM177" s="415"/>
      <c r="BN177" s="408"/>
      <c r="BO177" s="408"/>
      <c r="BP177" s="408"/>
      <c r="BQ177" s="419"/>
      <c r="BR177" s="415"/>
      <c r="BS177" s="408"/>
      <c r="BT177" s="408"/>
      <c r="BU177" s="408"/>
      <c r="BV177" s="408"/>
      <c r="BW177" s="408"/>
      <c r="BX177" s="408"/>
      <c r="BY177" s="409"/>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439" customFormat="true" ht="15" customHeight="true" x14ac:dyDescent="0.2">
      <c r="A178" s="145"/>
      <c r="B178" s="136"/>
      <c r="C178" s="87"/>
      <c r="D178" s="86"/>
      <c r="E178" s="86"/>
      <c r="F178" s="86"/>
      <c r="G178" s="85"/>
      <c r="H178" s="84"/>
      <c r="I178" s="86"/>
      <c r="J178" s="86"/>
      <c r="K178" s="86"/>
      <c r="L178" s="83"/>
      <c r="M178" s="87"/>
      <c r="N178" s="86"/>
      <c r="O178" s="86"/>
      <c r="P178" s="86"/>
      <c r="Q178" s="85"/>
      <c r="R178" s="84"/>
      <c r="S178" s="86"/>
      <c r="T178" s="86"/>
      <c r="U178" s="86"/>
      <c r="V178" s="86"/>
      <c r="W178" s="86"/>
      <c r="X178" s="86"/>
      <c r="Y178" s="83"/>
      <c r="Z178" s="846"/>
      <c r="AA178" s="846"/>
      <c r="AB178" s="846"/>
      <c r="AC178" s="846"/>
      <c r="AD178" s="846"/>
      <c r="AE178" s="846"/>
      <c r="AF178" s="846"/>
      <c r="AG178" s="846"/>
      <c r="AH178" s="846"/>
      <c r="AI178" s="846"/>
      <c r="AJ178" s="846"/>
      <c r="AK178" s="846"/>
      <c r="AL178" s="846"/>
      <c r="AM178" s="846"/>
      <c r="AN178" s="846"/>
      <c r="AO178" s="846"/>
      <c r="AP178" s="846"/>
      <c r="AQ178" s="846"/>
      <c r="AR178" s="846"/>
      <c r="AS178" s="846"/>
      <c r="AT178" s="846"/>
      <c r="AU178" s="846"/>
      <c r="AV178" s="846"/>
      <c r="AW178" s="846"/>
      <c r="AX178" s="846"/>
      <c r="AY178" s="846"/>
      <c r="AZ178" s="346"/>
      <c r="BA178" s="558"/>
      <c r="BB178" s="557"/>
      <c r="BC178" s="415"/>
      <c r="BD178" s="408"/>
      <c r="BE178" s="408"/>
      <c r="BF178" s="408"/>
      <c r="BG178" s="419"/>
      <c r="BH178" s="415"/>
      <c r="BI178" s="408"/>
      <c r="BJ178" s="408"/>
      <c r="BK178" s="408"/>
      <c r="BL178" s="419"/>
      <c r="BM178" s="415"/>
      <c r="BN178" s="408"/>
      <c r="BO178" s="408"/>
      <c r="BP178" s="408"/>
      <c r="BQ178" s="419"/>
      <c r="BR178" s="415"/>
      <c r="BS178" s="408"/>
      <c r="BT178" s="408"/>
      <c r="BU178" s="408"/>
      <c r="BV178" s="408"/>
      <c r="BW178" s="408"/>
      <c r="BX178" s="408"/>
      <c r="BY178" s="409"/>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439" customFormat="true" ht="15" customHeight="true" x14ac:dyDescent="0.2">
      <c r="A179" s="145"/>
      <c r="B179" s="136"/>
      <c r="C179" s="87"/>
      <c r="D179" s="86"/>
      <c r="E179" s="86"/>
      <c r="F179" s="86"/>
      <c r="G179" s="85"/>
      <c r="H179" s="84"/>
      <c r="I179" s="86"/>
      <c r="J179" s="86"/>
      <c r="K179" s="86"/>
      <c r="L179" s="83"/>
      <c r="M179" s="87"/>
      <c r="N179" s="86"/>
      <c r="O179" s="86"/>
      <c r="P179" s="86"/>
      <c r="Q179" s="85"/>
      <c r="R179" s="84"/>
      <c r="S179" s="86"/>
      <c r="T179" s="86"/>
      <c r="U179" s="86"/>
      <c r="V179" s="86"/>
      <c r="W179" s="86"/>
      <c r="X179" s="86"/>
      <c r="Y179" s="83"/>
      <c r="Z179" s="846"/>
      <c r="AA179" s="846"/>
      <c r="AB179" s="846"/>
      <c r="AC179" s="846"/>
      <c r="AD179" s="846"/>
      <c r="AE179" s="846"/>
      <c r="AF179" s="846"/>
      <c r="AG179" s="846"/>
      <c r="AH179" s="846"/>
      <c r="AI179" s="846"/>
      <c r="AJ179" s="846"/>
      <c r="AK179" s="846"/>
      <c r="AL179" s="846"/>
      <c r="AM179" s="846"/>
      <c r="AN179" s="846"/>
      <c r="AO179" s="846"/>
      <c r="AP179" s="846"/>
      <c r="AQ179" s="846"/>
      <c r="AR179" s="846"/>
      <c r="AS179" s="846"/>
      <c r="AT179" s="846"/>
      <c r="AU179" s="846"/>
      <c r="AV179" s="846"/>
      <c r="AW179" s="846"/>
      <c r="AX179" s="846"/>
      <c r="AY179" s="846"/>
      <c r="AZ179" s="346"/>
      <c r="BA179" s="558"/>
      <c r="BB179" s="557"/>
      <c r="BC179" s="415"/>
      <c r="BD179" s="408"/>
      <c r="BE179" s="408"/>
      <c r="BF179" s="408"/>
      <c r="BG179" s="419"/>
      <c r="BH179" s="415"/>
      <c r="BI179" s="408"/>
      <c r="BJ179" s="408"/>
      <c r="BK179" s="408"/>
      <c r="BL179" s="419"/>
      <c r="BM179" s="415"/>
      <c r="BN179" s="408"/>
      <c r="BO179" s="408"/>
      <c r="BP179" s="408"/>
      <c r="BQ179" s="419"/>
      <c r="BR179" s="415"/>
      <c r="BS179" s="408"/>
      <c r="BT179" s="408"/>
      <c r="BU179" s="408"/>
      <c r="BV179" s="408"/>
      <c r="BW179" s="408"/>
      <c r="BX179" s="408"/>
      <c r="BY179" s="409"/>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439" customFormat="true" ht="15" customHeight="true" x14ac:dyDescent="0.2">
      <c r="A180" s="145"/>
      <c r="B180" s="136"/>
      <c r="C180" s="87"/>
      <c r="D180" s="86"/>
      <c r="E180" s="86"/>
      <c r="F180" s="86"/>
      <c r="G180" s="85"/>
      <c r="H180" s="84"/>
      <c r="I180" s="86"/>
      <c r="J180" s="86"/>
      <c r="K180" s="86"/>
      <c r="L180" s="83"/>
      <c r="M180" s="87"/>
      <c r="N180" s="86"/>
      <c r="O180" s="86"/>
      <c r="P180" s="86"/>
      <c r="Q180" s="85"/>
      <c r="R180" s="84"/>
      <c r="S180" s="86"/>
      <c r="T180" s="86"/>
      <c r="U180" s="86"/>
      <c r="V180" s="86"/>
      <c r="W180" s="86"/>
      <c r="X180" s="86"/>
      <c r="Y180" s="83"/>
      <c r="Z180" s="846"/>
      <c r="AA180" s="846"/>
      <c r="AB180" s="846"/>
      <c r="AC180" s="846"/>
      <c r="AD180" s="846"/>
      <c r="AE180" s="846"/>
      <c r="AF180" s="846"/>
      <c r="AG180" s="846"/>
      <c r="AH180" s="846"/>
      <c r="AI180" s="846"/>
      <c r="AJ180" s="846"/>
      <c r="AK180" s="846"/>
      <c r="AL180" s="846"/>
      <c r="AM180" s="846"/>
      <c r="AN180" s="846"/>
      <c r="AO180" s="846"/>
      <c r="AP180" s="846"/>
      <c r="AQ180" s="846"/>
      <c r="AR180" s="846"/>
      <c r="AS180" s="846"/>
      <c r="AT180" s="846"/>
      <c r="AU180" s="846"/>
      <c r="AV180" s="846"/>
      <c r="AW180" s="846"/>
      <c r="AX180" s="846"/>
      <c r="AY180" s="846"/>
      <c r="AZ180" s="346"/>
      <c r="BA180" s="558"/>
      <c r="BB180" s="557"/>
      <c r="BC180" s="415"/>
      <c r="BD180" s="408"/>
      <c r="BE180" s="408"/>
      <c r="BF180" s="408"/>
      <c r="BG180" s="419"/>
      <c r="BH180" s="415"/>
      <c r="BI180" s="408"/>
      <c r="BJ180" s="408"/>
      <c r="BK180" s="408"/>
      <c r="BL180" s="419"/>
      <c r="BM180" s="415"/>
      <c r="BN180" s="408"/>
      <c r="BO180" s="408"/>
      <c r="BP180" s="408"/>
      <c r="BQ180" s="419"/>
      <c r="BR180" s="415"/>
      <c r="BS180" s="408"/>
      <c r="BT180" s="408"/>
      <c r="BU180" s="408"/>
      <c r="BV180" s="408"/>
      <c r="BW180" s="408"/>
      <c r="BX180" s="408"/>
      <c r="BY180" s="409"/>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439" customFormat="true" ht="15" customHeight="true" x14ac:dyDescent="0.2">
      <c r="A181" s="145"/>
      <c r="B181" s="136"/>
      <c r="C181" s="87"/>
      <c r="D181" s="86"/>
      <c r="E181" s="86"/>
      <c r="F181" s="86"/>
      <c r="G181" s="85"/>
      <c r="H181" s="84"/>
      <c r="I181" s="86"/>
      <c r="J181" s="86"/>
      <c r="K181" s="86"/>
      <c r="L181" s="83"/>
      <c r="M181" s="87"/>
      <c r="N181" s="86"/>
      <c r="O181" s="86"/>
      <c r="P181" s="86"/>
      <c r="Q181" s="85"/>
      <c r="R181" s="84"/>
      <c r="S181" s="86"/>
      <c r="T181" s="86"/>
      <c r="U181" s="86"/>
      <c r="V181" s="86"/>
      <c r="W181" s="86"/>
      <c r="X181" s="86"/>
      <c r="Y181" s="83"/>
      <c r="Z181" s="846"/>
      <c r="AA181" s="846"/>
      <c r="AB181" s="846"/>
      <c r="AC181" s="846"/>
      <c r="AD181" s="846"/>
      <c r="AE181" s="846"/>
      <c r="AF181" s="846"/>
      <c r="AG181" s="846"/>
      <c r="AH181" s="846"/>
      <c r="AI181" s="846"/>
      <c r="AJ181" s="846"/>
      <c r="AK181" s="846"/>
      <c r="AL181" s="846"/>
      <c r="AM181" s="846"/>
      <c r="AN181" s="846"/>
      <c r="AO181" s="846"/>
      <c r="AP181" s="846"/>
      <c r="AQ181" s="846"/>
      <c r="AR181" s="846"/>
      <c r="AS181" s="846"/>
      <c r="AT181" s="846"/>
      <c r="AU181" s="846"/>
      <c r="AV181" s="846"/>
      <c r="AW181" s="846"/>
      <c r="AX181" s="846"/>
      <c r="AY181" s="846"/>
      <c r="AZ181" s="346"/>
      <c r="BA181" s="558"/>
      <c r="BB181" s="557"/>
      <c r="BC181" s="415"/>
      <c r="BD181" s="408"/>
      <c r="BE181" s="408"/>
      <c r="BF181" s="408"/>
      <c r="BG181" s="419"/>
      <c r="BH181" s="415"/>
      <c r="BI181" s="408"/>
      <c r="BJ181" s="408"/>
      <c r="BK181" s="408"/>
      <c r="BL181" s="419"/>
      <c r="BM181" s="415"/>
      <c r="BN181" s="408"/>
      <c r="BO181" s="408"/>
      <c r="BP181" s="408"/>
      <c r="BQ181" s="419"/>
      <c r="BR181" s="415"/>
      <c r="BS181" s="408"/>
      <c r="BT181" s="408"/>
      <c r="BU181" s="408"/>
      <c r="BV181" s="408"/>
      <c r="BW181" s="408"/>
      <c r="BX181" s="408"/>
      <c r="BY181" s="409"/>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439" customFormat="true" ht="15" customHeight="true" x14ac:dyDescent="0.2">
      <c r="A182" s="145"/>
      <c r="B182" s="136"/>
      <c r="C182" s="87"/>
      <c r="D182" s="86"/>
      <c r="E182" s="86"/>
      <c r="F182" s="86"/>
      <c r="G182" s="85"/>
      <c r="H182" s="84"/>
      <c r="I182" s="86"/>
      <c r="J182" s="86"/>
      <c r="K182" s="86"/>
      <c r="L182" s="83"/>
      <c r="M182" s="87"/>
      <c r="N182" s="86"/>
      <c r="O182" s="86"/>
      <c r="P182" s="86"/>
      <c r="Q182" s="85"/>
      <c r="R182" s="84"/>
      <c r="S182" s="86"/>
      <c r="T182" s="86"/>
      <c r="U182" s="86"/>
      <c r="V182" s="86"/>
      <c r="W182" s="86"/>
      <c r="X182" s="86"/>
      <c r="Y182" s="83"/>
      <c r="Z182" s="846"/>
      <c r="AA182" s="846"/>
      <c r="AB182" s="846"/>
      <c r="AC182" s="846"/>
      <c r="AD182" s="846"/>
      <c r="AE182" s="846"/>
      <c r="AF182" s="846"/>
      <c r="AG182" s="846"/>
      <c r="AH182" s="846"/>
      <c r="AI182" s="846"/>
      <c r="AJ182" s="846"/>
      <c r="AK182" s="846"/>
      <c r="AL182" s="846"/>
      <c r="AM182" s="846"/>
      <c r="AN182" s="846"/>
      <c r="AO182" s="846"/>
      <c r="AP182" s="846"/>
      <c r="AQ182" s="846"/>
      <c r="AR182" s="846"/>
      <c r="AS182" s="846"/>
      <c r="AT182" s="846"/>
      <c r="AU182" s="846"/>
      <c r="AV182" s="846"/>
      <c r="AW182" s="846"/>
      <c r="AX182" s="846"/>
      <c r="AY182" s="846"/>
      <c r="AZ182" s="346"/>
      <c r="BA182" s="558"/>
      <c r="BB182" s="557"/>
      <c r="BC182" s="415"/>
      <c r="BD182" s="408"/>
      <c r="BE182" s="408"/>
      <c r="BF182" s="408"/>
      <c r="BG182" s="419"/>
      <c r="BH182" s="415"/>
      <c r="BI182" s="408"/>
      <c r="BJ182" s="408"/>
      <c r="BK182" s="408"/>
      <c r="BL182" s="419"/>
      <c r="BM182" s="415"/>
      <c r="BN182" s="408"/>
      <c r="BO182" s="408"/>
      <c r="BP182" s="408"/>
      <c r="BQ182" s="419"/>
      <c r="BR182" s="415"/>
      <c r="BS182" s="408"/>
      <c r="BT182" s="408"/>
      <c r="BU182" s="408"/>
      <c r="BV182" s="408"/>
      <c r="BW182" s="408"/>
      <c r="BX182" s="408"/>
      <c r="BY182" s="409"/>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439" customFormat="true" ht="15" customHeight="true" x14ac:dyDescent="0.2">
      <c r="A183" s="145"/>
      <c r="B183" s="136"/>
      <c r="C183" s="87"/>
      <c r="D183" s="86"/>
      <c r="E183" s="86"/>
      <c r="F183" s="86"/>
      <c r="G183" s="85"/>
      <c r="H183" s="84"/>
      <c r="I183" s="86"/>
      <c r="J183" s="86"/>
      <c r="K183" s="86"/>
      <c r="L183" s="83"/>
      <c r="M183" s="87"/>
      <c r="N183" s="86"/>
      <c r="O183" s="86"/>
      <c r="P183" s="86"/>
      <c r="Q183" s="85"/>
      <c r="R183" s="84"/>
      <c r="S183" s="86"/>
      <c r="T183" s="86"/>
      <c r="U183" s="86"/>
      <c r="V183" s="86"/>
      <c r="W183" s="86"/>
      <c r="X183" s="86"/>
      <c r="Y183" s="83"/>
      <c r="Z183" s="846"/>
      <c r="AA183" s="846"/>
      <c r="AB183" s="846"/>
      <c r="AC183" s="846"/>
      <c r="AD183" s="846"/>
      <c r="AE183" s="846"/>
      <c r="AF183" s="846"/>
      <c r="AG183" s="846"/>
      <c r="AH183" s="846"/>
      <c r="AI183" s="846"/>
      <c r="AJ183" s="846"/>
      <c r="AK183" s="846"/>
      <c r="AL183" s="846"/>
      <c r="AM183" s="846"/>
      <c r="AN183" s="846"/>
      <c r="AO183" s="846"/>
      <c r="AP183" s="846"/>
      <c r="AQ183" s="846"/>
      <c r="AR183" s="846"/>
      <c r="AS183" s="846"/>
      <c r="AT183" s="846"/>
      <c r="AU183" s="846"/>
      <c r="AV183" s="846"/>
      <c r="AW183" s="846"/>
      <c r="AX183" s="846"/>
      <c r="AY183" s="846"/>
      <c r="AZ183" s="346"/>
      <c r="BA183" s="558"/>
      <c r="BB183" s="557"/>
      <c r="BC183" s="415"/>
      <c r="BD183" s="408"/>
      <c r="BE183" s="408"/>
      <c r="BF183" s="408"/>
      <c r="BG183" s="419"/>
      <c r="BH183" s="415"/>
      <c r="BI183" s="408"/>
      <c r="BJ183" s="408"/>
      <c r="BK183" s="408"/>
      <c r="BL183" s="419"/>
      <c r="BM183" s="415"/>
      <c r="BN183" s="408"/>
      <c r="BO183" s="408"/>
      <c r="BP183" s="408"/>
      <c r="BQ183" s="419"/>
      <c r="BR183" s="415"/>
      <c r="BS183" s="408"/>
      <c r="BT183" s="408"/>
      <c r="BU183" s="408"/>
      <c r="BV183" s="408"/>
      <c r="BW183" s="408"/>
      <c r="BX183" s="408"/>
      <c r="BY183" s="409"/>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439" customFormat="true" ht="15" customHeight="true" x14ac:dyDescent="0.2">
      <c r="A184" s="145"/>
      <c r="B184" s="136"/>
      <c r="C184" s="87"/>
      <c r="D184" s="86"/>
      <c r="E184" s="86"/>
      <c r="F184" s="86"/>
      <c r="G184" s="85"/>
      <c r="H184" s="84"/>
      <c r="I184" s="86"/>
      <c r="J184" s="86"/>
      <c r="K184" s="86"/>
      <c r="L184" s="83"/>
      <c r="M184" s="87"/>
      <c r="N184" s="86"/>
      <c r="O184" s="86"/>
      <c r="P184" s="86"/>
      <c r="Q184" s="85"/>
      <c r="R184" s="84"/>
      <c r="S184" s="86"/>
      <c r="T184" s="86"/>
      <c r="U184" s="86"/>
      <c r="V184" s="86"/>
      <c r="W184" s="86"/>
      <c r="X184" s="86"/>
      <c r="Y184" s="83"/>
      <c r="Z184" s="846"/>
      <c r="AA184" s="846"/>
      <c r="AB184" s="846"/>
      <c r="AC184" s="846"/>
      <c r="AD184" s="846"/>
      <c r="AE184" s="846"/>
      <c r="AF184" s="846"/>
      <c r="AG184" s="846"/>
      <c r="AH184" s="846"/>
      <c r="AI184" s="846"/>
      <c r="AJ184" s="846"/>
      <c r="AK184" s="846"/>
      <c r="AL184" s="846"/>
      <c r="AM184" s="846"/>
      <c r="AN184" s="846"/>
      <c r="AO184" s="846"/>
      <c r="AP184" s="846"/>
      <c r="AQ184" s="846"/>
      <c r="AR184" s="846"/>
      <c r="AS184" s="846"/>
      <c r="AT184" s="846"/>
      <c r="AU184" s="846"/>
      <c r="AV184" s="846"/>
      <c r="AW184" s="846"/>
      <c r="AX184" s="846"/>
      <c r="AY184" s="846"/>
      <c r="AZ184" s="346"/>
      <c r="BA184" s="558"/>
      <c r="BB184" s="557"/>
      <c r="BC184" s="415"/>
      <c r="BD184" s="408"/>
      <c r="BE184" s="408"/>
      <c r="BF184" s="408"/>
      <c r="BG184" s="419"/>
      <c r="BH184" s="415"/>
      <c r="BI184" s="408"/>
      <c r="BJ184" s="408"/>
      <c r="BK184" s="408"/>
      <c r="BL184" s="419"/>
      <c r="BM184" s="415"/>
      <c r="BN184" s="408"/>
      <c r="BO184" s="408"/>
      <c r="BP184" s="408"/>
      <c r="BQ184" s="419"/>
      <c r="BR184" s="415"/>
      <c r="BS184" s="408"/>
      <c r="BT184" s="408"/>
      <c r="BU184" s="408"/>
      <c r="BV184" s="408"/>
      <c r="BW184" s="408"/>
      <c r="BX184" s="408"/>
      <c r="BY184" s="409"/>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439" customFormat="true" ht="15" customHeight="true" x14ac:dyDescent="0.2">
      <c r="A185" s="145"/>
      <c r="B185" s="136"/>
      <c r="C185" s="87"/>
      <c r="D185" s="86"/>
      <c r="E185" s="86"/>
      <c r="F185" s="86"/>
      <c r="G185" s="85"/>
      <c r="H185" s="84"/>
      <c r="I185" s="86"/>
      <c r="J185" s="86"/>
      <c r="K185" s="86"/>
      <c r="L185" s="83"/>
      <c r="M185" s="87"/>
      <c r="N185" s="86"/>
      <c r="O185" s="86"/>
      <c r="P185" s="86"/>
      <c r="Q185" s="85"/>
      <c r="R185" s="84"/>
      <c r="S185" s="86"/>
      <c r="T185" s="86"/>
      <c r="U185" s="86"/>
      <c r="V185" s="86"/>
      <c r="W185" s="86"/>
      <c r="X185" s="86"/>
      <c r="Y185" s="83"/>
      <c r="Z185" s="846"/>
      <c r="AA185" s="846"/>
      <c r="AB185" s="846"/>
      <c r="AC185" s="846"/>
      <c r="AD185" s="846"/>
      <c r="AE185" s="846"/>
      <c r="AF185" s="846"/>
      <c r="AG185" s="846"/>
      <c r="AH185" s="846"/>
      <c r="AI185" s="846"/>
      <c r="AJ185" s="846"/>
      <c r="AK185" s="846"/>
      <c r="AL185" s="846"/>
      <c r="AM185" s="846"/>
      <c r="AN185" s="846"/>
      <c r="AO185" s="846"/>
      <c r="AP185" s="846"/>
      <c r="AQ185" s="846"/>
      <c r="AR185" s="846"/>
      <c r="AS185" s="846"/>
      <c r="AT185" s="846"/>
      <c r="AU185" s="846"/>
      <c r="AV185" s="846"/>
      <c r="AW185" s="846"/>
      <c r="AX185" s="846"/>
      <c r="AY185" s="846"/>
      <c r="AZ185" s="346"/>
      <c r="BA185" s="558"/>
      <c r="BB185" s="557"/>
      <c r="BC185" s="415"/>
      <c r="BD185" s="408"/>
      <c r="BE185" s="408"/>
      <c r="BF185" s="408"/>
      <c r="BG185" s="419"/>
      <c r="BH185" s="415"/>
      <c r="BI185" s="408"/>
      <c r="BJ185" s="408"/>
      <c r="BK185" s="408"/>
      <c r="BL185" s="419"/>
      <c r="BM185" s="415"/>
      <c r="BN185" s="408"/>
      <c r="BO185" s="408"/>
      <c r="BP185" s="408"/>
      <c r="BQ185" s="419"/>
      <c r="BR185" s="415"/>
      <c r="BS185" s="408"/>
      <c r="BT185" s="408"/>
      <c r="BU185" s="408"/>
      <c r="BV185" s="408"/>
      <c r="BW185" s="408"/>
      <c r="BX185" s="408"/>
      <c r="BY185" s="409"/>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439" customFormat="true" ht="15" customHeight="true" x14ac:dyDescent="0.2">
      <c r="A186" s="145"/>
      <c r="B186" s="136"/>
      <c r="C186" s="87"/>
      <c r="D186" s="86"/>
      <c r="E186" s="86"/>
      <c r="F186" s="86"/>
      <c r="G186" s="85"/>
      <c r="H186" s="84"/>
      <c r="I186" s="86"/>
      <c r="J186" s="86"/>
      <c r="K186" s="86"/>
      <c r="L186" s="83"/>
      <c r="M186" s="87"/>
      <c r="N186" s="86"/>
      <c r="O186" s="86"/>
      <c r="P186" s="86"/>
      <c r="Q186" s="85"/>
      <c r="R186" s="84"/>
      <c r="S186" s="86"/>
      <c r="T186" s="86"/>
      <c r="U186" s="86"/>
      <c r="V186" s="86"/>
      <c r="W186" s="86"/>
      <c r="X186" s="86"/>
      <c r="Y186" s="83"/>
      <c r="Z186" s="846"/>
      <c r="AA186" s="846"/>
      <c r="AB186" s="846"/>
      <c r="AC186" s="846"/>
      <c r="AD186" s="846"/>
      <c r="AE186" s="846"/>
      <c r="AF186" s="846"/>
      <c r="AG186" s="846"/>
      <c r="AH186" s="846"/>
      <c r="AI186" s="846"/>
      <c r="AJ186" s="846"/>
      <c r="AK186" s="846"/>
      <c r="AL186" s="846"/>
      <c r="AM186" s="846"/>
      <c r="AN186" s="846"/>
      <c r="AO186" s="846"/>
      <c r="AP186" s="846"/>
      <c r="AQ186" s="846"/>
      <c r="AR186" s="846"/>
      <c r="AS186" s="846"/>
      <c r="AT186" s="846"/>
      <c r="AU186" s="846"/>
      <c r="AV186" s="846"/>
      <c r="AW186" s="846"/>
      <c r="AX186" s="846"/>
      <c r="AY186" s="846"/>
      <c r="AZ186" s="346"/>
      <c r="BA186" s="558"/>
      <c r="BB186" s="557"/>
      <c r="BC186" s="415"/>
      <c r="BD186" s="408"/>
      <c r="BE186" s="408"/>
      <c r="BF186" s="408"/>
      <c r="BG186" s="419"/>
      <c r="BH186" s="415"/>
      <c r="BI186" s="408"/>
      <c r="BJ186" s="408"/>
      <c r="BK186" s="408"/>
      <c r="BL186" s="419"/>
      <c r="BM186" s="415"/>
      <c r="BN186" s="408"/>
      <c r="BO186" s="408"/>
      <c r="BP186" s="408"/>
      <c r="BQ186" s="419"/>
      <c r="BR186" s="415"/>
      <c r="BS186" s="408"/>
      <c r="BT186" s="408"/>
      <c r="BU186" s="408"/>
      <c r="BV186" s="408"/>
      <c r="BW186" s="408"/>
      <c r="BX186" s="408"/>
      <c r="BY186" s="409"/>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439" customFormat="true" ht="15" customHeight="true" x14ac:dyDescent="0.2">
      <c r="A187" s="145"/>
      <c r="B187" s="136"/>
      <c r="C187" s="87"/>
      <c r="D187" s="86"/>
      <c r="E187" s="86"/>
      <c r="F187" s="86"/>
      <c r="G187" s="85"/>
      <c r="H187" s="84"/>
      <c r="I187" s="86"/>
      <c r="J187" s="86"/>
      <c r="K187" s="86"/>
      <c r="L187" s="83"/>
      <c r="M187" s="87"/>
      <c r="N187" s="86"/>
      <c r="O187" s="86"/>
      <c r="P187" s="86"/>
      <c r="Q187" s="85"/>
      <c r="R187" s="84"/>
      <c r="S187" s="86"/>
      <c r="T187" s="86"/>
      <c r="U187" s="86"/>
      <c r="V187" s="86"/>
      <c r="W187" s="86"/>
      <c r="X187" s="86"/>
      <c r="Y187" s="83"/>
      <c r="Z187" s="846"/>
      <c r="AA187" s="846"/>
      <c r="AB187" s="846"/>
      <c r="AC187" s="846"/>
      <c r="AD187" s="846"/>
      <c r="AE187" s="846"/>
      <c r="AF187" s="846"/>
      <c r="AG187" s="846"/>
      <c r="AH187" s="846"/>
      <c r="AI187" s="846"/>
      <c r="AJ187" s="846"/>
      <c r="AK187" s="846"/>
      <c r="AL187" s="846"/>
      <c r="AM187" s="846"/>
      <c r="AN187" s="846"/>
      <c r="AO187" s="846"/>
      <c r="AP187" s="846"/>
      <c r="AQ187" s="846"/>
      <c r="AR187" s="846"/>
      <c r="AS187" s="846"/>
      <c r="AT187" s="846"/>
      <c r="AU187" s="846"/>
      <c r="AV187" s="846"/>
      <c r="AW187" s="846"/>
      <c r="AX187" s="846"/>
      <c r="AY187" s="846"/>
      <c r="AZ187" s="346"/>
      <c r="BA187" s="558"/>
      <c r="BB187" s="557"/>
      <c r="BC187" s="415"/>
      <c r="BD187" s="408"/>
      <c r="BE187" s="408"/>
      <c r="BF187" s="408"/>
      <c r="BG187" s="419"/>
      <c r="BH187" s="415"/>
      <c r="BI187" s="408"/>
      <c r="BJ187" s="408"/>
      <c r="BK187" s="408"/>
      <c r="BL187" s="419"/>
      <c r="BM187" s="415"/>
      <c r="BN187" s="408"/>
      <c r="BO187" s="408"/>
      <c r="BP187" s="408"/>
      <c r="BQ187" s="419"/>
      <c r="BR187" s="415"/>
      <c r="BS187" s="408"/>
      <c r="BT187" s="408"/>
      <c r="BU187" s="408"/>
      <c r="BV187" s="408"/>
      <c r="BW187" s="408"/>
      <c r="BX187" s="408"/>
      <c r="BY187" s="409"/>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439" customFormat="true" ht="15" customHeight="true" x14ac:dyDescent="0.2">
      <c r="A188" s="145"/>
      <c r="B188" s="136"/>
      <c r="C188" s="87"/>
      <c r="D188" s="86"/>
      <c r="E188" s="86"/>
      <c r="F188" s="86"/>
      <c r="G188" s="85"/>
      <c r="H188" s="84"/>
      <c r="I188" s="86"/>
      <c r="J188" s="86"/>
      <c r="K188" s="86"/>
      <c r="L188" s="83"/>
      <c r="M188" s="87"/>
      <c r="N188" s="86"/>
      <c r="O188" s="86"/>
      <c r="P188" s="86"/>
      <c r="Q188" s="85"/>
      <c r="R188" s="84"/>
      <c r="S188" s="86"/>
      <c r="T188" s="86"/>
      <c r="U188" s="86"/>
      <c r="V188" s="86"/>
      <c r="W188" s="86"/>
      <c r="X188" s="86"/>
      <c r="Y188" s="83"/>
      <c r="Z188" s="846"/>
      <c r="AA188" s="846"/>
      <c r="AB188" s="846"/>
      <c r="AC188" s="846"/>
      <c r="AD188" s="846"/>
      <c r="AE188" s="846"/>
      <c r="AF188" s="846"/>
      <c r="AG188" s="846"/>
      <c r="AH188" s="846"/>
      <c r="AI188" s="846"/>
      <c r="AJ188" s="846"/>
      <c r="AK188" s="846"/>
      <c r="AL188" s="846"/>
      <c r="AM188" s="846"/>
      <c r="AN188" s="846"/>
      <c r="AO188" s="846"/>
      <c r="AP188" s="846"/>
      <c r="AQ188" s="846"/>
      <c r="AR188" s="846"/>
      <c r="AS188" s="846"/>
      <c r="AT188" s="846"/>
      <c r="AU188" s="846"/>
      <c r="AV188" s="846"/>
      <c r="AW188" s="846"/>
      <c r="AX188" s="846"/>
      <c r="AY188" s="846"/>
      <c r="AZ188" s="346"/>
      <c r="BA188" s="558"/>
      <c r="BB188" s="557"/>
      <c r="BC188" s="415"/>
      <c r="BD188" s="408"/>
      <c r="BE188" s="408"/>
      <c r="BF188" s="408"/>
      <c r="BG188" s="419"/>
      <c r="BH188" s="415"/>
      <c r="BI188" s="408"/>
      <c r="BJ188" s="408"/>
      <c r="BK188" s="408"/>
      <c r="BL188" s="419"/>
      <c r="BM188" s="415"/>
      <c r="BN188" s="408"/>
      <c r="BO188" s="408"/>
      <c r="BP188" s="408"/>
      <c r="BQ188" s="419"/>
      <c r="BR188" s="415"/>
      <c r="BS188" s="408"/>
      <c r="BT188" s="408"/>
      <c r="BU188" s="408"/>
      <c r="BV188" s="408"/>
      <c r="BW188" s="408"/>
      <c r="BX188" s="408"/>
      <c r="BY188" s="409"/>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439" customFormat="true" ht="15" customHeight="true" x14ac:dyDescent="0.2">
      <c r="A189" s="145"/>
      <c r="B189" s="136"/>
      <c r="C189" s="87"/>
      <c r="D189" s="86"/>
      <c r="E189" s="86"/>
      <c r="F189" s="86"/>
      <c r="G189" s="85"/>
      <c r="H189" s="84"/>
      <c r="I189" s="86"/>
      <c r="J189" s="86"/>
      <c r="K189" s="86"/>
      <c r="L189" s="83"/>
      <c r="M189" s="87"/>
      <c r="N189" s="86"/>
      <c r="O189" s="86"/>
      <c r="P189" s="86"/>
      <c r="Q189" s="85"/>
      <c r="R189" s="84"/>
      <c r="S189" s="86"/>
      <c r="T189" s="86"/>
      <c r="U189" s="86"/>
      <c r="V189" s="86"/>
      <c r="W189" s="86"/>
      <c r="X189" s="86"/>
      <c r="Y189" s="83"/>
      <c r="Z189" s="846"/>
      <c r="AA189" s="846"/>
      <c r="AB189" s="846"/>
      <c r="AC189" s="846"/>
      <c r="AD189" s="846"/>
      <c r="AE189" s="846"/>
      <c r="AF189" s="846"/>
      <c r="AG189" s="846"/>
      <c r="AH189" s="846"/>
      <c r="AI189" s="846"/>
      <c r="AJ189" s="846"/>
      <c r="AK189" s="846"/>
      <c r="AL189" s="846"/>
      <c r="AM189" s="846"/>
      <c r="AN189" s="846"/>
      <c r="AO189" s="846"/>
      <c r="AP189" s="846"/>
      <c r="AQ189" s="846"/>
      <c r="AR189" s="846"/>
      <c r="AS189" s="846"/>
      <c r="AT189" s="846"/>
      <c r="AU189" s="846"/>
      <c r="AV189" s="846"/>
      <c r="AW189" s="846"/>
      <c r="AX189" s="846"/>
      <c r="AY189" s="846"/>
      <c r="AZ189" s="346"/>
      <c r="BA189" s="558"/>
      <c r="BB189" s="557"/>
      <c r="BC189" s="415"/>
      <c r="BD189" s="408"/>
      <c r="BE189" s="408"/>
      <c r="BF189" s="408"/>
      <c r="BG189" s="419"/>
      <c r="BH189" s="415"/>
      <c r="BI189" s="408"/>
      <c r="BJ189" s="408"/>
      <c r="BK189" s="408"/>
      <c r="BL189" s="419"/>
      <c r="BM189" s="415"/>
      <c r="BN189" s="408"/>
      <c r="BO189" s="408"/>
      <c r="BP189" s="408"/>
      <c r="BQ189" s="419"/>
      <c r="BR189" s="415"/>
      <c r="BS189" s="408"/>
      <c r="BT189" s="408"/>
      <c r="BU189" s="408"/>
      <c r="BV189" s="408"/>
      <c r="BW189" s="408"/>
      <c r="BX189" s="408"/>
      <c r="BY189" s="409"/>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439" customFormat="true" ht="15" customHeight="true" x14ac:dyDescent="0.2">
      <c r="A190" s="145"/>
      <c r="B190" s="136"/>
      <c r="C190" s="87"/>
      <c r="D190" s="86"/>
      <c r="E190" s="86"/>
      <c r="F190" s="86"/>
      <c r="G190" s="85"/>
      <c r="H190" s="84"/>
      <c r="I190" s="86"/>
      <c r="J190" s="86"/>
      <c r="K190" s="86"/>
      <c r="L190" s="83"/>
      <c r="M190" s="87"/>
      <c r="N190" s="86"/>
      <c r="O190" s="86"/>
      <c r="P190" s="86"/>
      <c r="Q190" s="85"/>
      <c r="R190" s="84"/>
      <c r="S190" s="86"/>
      <c r="T190" s="86"/>
      <c r="U190" s="86"/>
      <c r="V190" s="86"/>
      <c r="W190" s="86"/>
      <c r="X190" s="86"/>
      <c r="Y190" s="83"/>
      <c r="Z190" s="846"/>
      <c r="AA190" s="846"/>
      <c r="AB190" s="846"/>
      <c r="AC190" s="846"/>
      <c r="AD190" s="846"/>
      <c r="AE190" s="846"/>
      <c r="AF190" s="846"/>
      <c r="AG190" s="846"/>
      <c r="AH190" s="846"/>
      <c r="AI190" s="846"/>
      <c r="AJ190" s="846"/>
      <c r="AK190" s="846"/>
      <c r="AL190" s="846"/>
      <c r="AM190" s="846"/>
      <c r="AN190" s="846"/>
      <c r="AO190" s="846"/>
      <c r="AP190" s="846"/>
      <c r="AQ190" s="846"/>
      <c r="AR190" s="846"/>
      <c r="AS190" s="846"/>
      <c r="AT190" s="846"/>
      <c r="AU190" s="846"/>
      <c r="AV190" s="846"/>
      <c r="AW190" s="846"/>
      <c r="AX190" s="846"/>
      <c r="AY190" s="846"/>
      <c r="AZ190" s="346"/>
      <c r="BA190" s="558"/>
      <c r="BB190" s="557"/>
      <c r="BC190" s="415"/>
      <c r="BD190" s="408"/>
      <c r="BE190" s="408"/>
      <c r="BF190" s="408"/>
      <c r="BG190" s="419"/>
      <c r="BH190" s="415"/>
      <c r="BI190" s="408"/>
      <c r="BJ190" s="408"/>
      <c r="BK190" s="408"/>
      <c r="BL190" s="419"/>
      <c r="BM190" s="415"/>
      <c r="BN190" s="408"/>
      <c r="BO190" s="408"/>
      <c r="BP190" s="408"/>
      <c r="BQ190" s="419"/>
      <c r="BR190" s="415"/>
      <c r="BS190" s="408"/>
      <c r="BT190" s="408"/>
      <c r="BU190" s="408"/>
      <c r="BV190" s="408"/>
      <c r="BW190" s="408"/>
      <c r="BX190" s="408"/>
      <c r="BY190" s="409"/>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439" customFormat="true" ht="15" customHeight="true" x14ac:dyDescent="0.2">
      <c r="A191" s="145"/>
      <c r="B191" s="136"/>
      <c r="C191" s="87"/>
      <c r="D191" s="86"/>
      <c r="E191" s="86"/>
      <c r="F191" s="86"/>
      <c r="G191" s="85"/>
      <c r="H191" s="84"/>
      <c r="I191" s="86"/>
      <c r="J191" s="86"/>
      <c r="K191" s="86"/>
      <c r="L191" s="83"/>
      <c r="M191" s="87"/>
      <c r="N191" s="86"/>
      <c r="O191" s="86"/>
      <c r="P191" s="86"/>
      <c r="Q191" s="85"/>
      <c r="R191" s="84"/>
      <c r="S191" s="86"/>
      <c r="T191" s="86"/>
      <c r="U191" s="86"/>
      <c r="V191" s="86"/>
      <c r="W191" s="86"/>
      <c r="X191" s="86"/>
      <c r="Y191" s="83"/>
      <c r="Z191" s="846"/>
      <c r="AA191" s="846"/>
      <c r="AB191" s="846"/>
      <c r="AC191" s="846"/>
      <c r="AD191" s="846"/>
      <c r="AE191" s="846"/>
      <c r="AF191" s="846"/>
      <c r="AG191" s="846"/>
      <c r="AH191" s="846"/>
      <c r="AI191" s="846"/>
      <c r="AJ191" s="846"/>
      <c r="AK191" s="846"/>
      <c r="AL191" s="846"/>
      <c r="AM191" s="846"/>
      <c r="AN191" s="846"/>
      <c r="AO191" s="846"/>
      <c r="AP191" s="846"/>
      <c r="AQ191" s="846"/>
      <c r="AR191" s="846"/>
      <c r="AS191" s="846"/>
      <c r="AT191" s="846"/>
      <c r="AU191" s="846"/>
      <c r="AV191" s="846"/>
      <c r="AW191" s="846"/>
      <c r="AX191" s="846"/>
      <c r="AY191" s="846"/>
      <c r="AZ191" s="346"/>
      <c r="BA191" s="558"/>
      <c r="BB191" s="557"/>
      <c r="BC191" s="415"/>
      <c r="BD191" s="408"/>
      <c r="BE191" s="408"/>
      <c r="BF191" s="408"/>
      <c r="BG191" s="419"/>
      <c r="BH191" s="415"/>
      <c r="BI191" s="408"/>
      <c r="BJ191" s="408"/>
      <c r="BK191" s="408"/>
      <c r="BL191" s="419"/>
      <c r="BM191" s="415"/>
      <c r="BN191" s="408"/>
      <c r="BO191" s="408"/>
      <c r="BP191" s="408"/>
      <c r="BQ191" s="419"/>
      <c r="BR191" s="415"/>
      <c r="BS191" s="408"/>
      <c r="BT191" s="408"/>
      <c r="BU191" s="408"/>
      <c r="BV191" s="408"/>
      <c r="BW191" s="408"/>
      <c r="BX191" s="408"/>
      <c r="BY191" s="409"/>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439" customFormat="true" ht="15" customHeight="true" x14ac:dyDescent="0.2">
      <c r="A192" s="145"/>
      <c r="B192" s="136"/>
      <c r="C192" s="87"/>
      <c r="D192" s="86"/>
      <c r="E192" s="86"/>
      <c r="F192" s="86"/>
      <c r="G192" s="85"/>
      <c r="H192" s="84"/>
      <c r="I192" s="86"/>
      <c r="J192" s="86"/>
      <c r="K192" s="86"/>
      <c r="L192" s="83"/>
      <c r="M192" s="87"/>
      <c r="N192" s="86"/>
      <c r="O192" s="86"/>
      <c r="P192" s="86"/>
      <c r="Q192" s="85"/>
      <c r="R192" s="84"/>
      <c r="S192" s="86"/>
      <c r="T192" s="86"/>
      <c r="U192" s="86"/>
      <c r="V192" s="86"/>
      <c r="W192" s="86"/>
      <c r="X192" s="86"/>
      <c r="Y192" s="83"/>
      <c r="Z192" s="846"/>
      <c r="AA192" s="846"/>
      <c r="AB192" s="846"/>
      <c r="AC192" s="846"/>
      <c r="AD192" s="846"/>
      <c r="AE192" s="846"/>
      <c r="AF192" s="846"/>
      <c r="AG192" s="846"/>
      <c r="AH192" s="846"/>
      <c r="AI192" s="846"/>
      <c r="AJ192" s="846"/>
      <c r="AK192" s="846"/>
      <c r="AL192" s="846"/>
      <c r="AM192" s="846"/>
      <c r="AN192" s="846"/>
      <c r="AO192" s="846"/>
      <c r="AP192" s="846"/>
      <c r="AQ192" s="846"/>
      <c r="AR192" s="846"/>
      <c r="AS192" s="846"/>
      <c r="AT192" s="846"/>
      <c r="AU192" s="846"/>
      <c r="AV192" s="846"/>
      <c r="AW192" s="846"/>
      <c r="AX192" s="846"/>
      <c r="AY192" s="846"/>
      <c r="AZ192" s="346"/>
      <c r="BA192" s="558"/>
      <c r="BB192" s="557"/>
      <c r="BC192" s="415"/>
      <c r="BD192" s="408"/>
      <c r="BE192" s="408"/>
      <c r="BF192" s="408"/>
      <c r="BG192" s="419"/>
      <c r="BH192" s="415"/>
      <c r="BI192" s="408"/>
      <c r="BJ192" s="408"/>
      <c r="BK192" s="408"/>
      <c r="BL192" s="419"/>
      <c r="BM192" s="415"/>
      <c r="BN192" s="408"/>
      <c r="BO192" s="408"/>
      <c r="BP192" s="408"/>
      <c r="BQ192" s="419"/>
      <c r="BR192" s="415"/>
      <c r="BS192" s="408"/>
      <c r="BT192" s="408"/>
      <c r="BU192" s="408"/>
      <c r="BV192" s="408"/>
      <c r="BW192" s="408"/>
      <c r="BX192" s="408"/>
      <c r="BY192" s="409"/>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439" customFormat="true" ht="15" customHeight="true" x14ac:dyDescent="0.2">
      <c r="A193" s="169"/>
      <c r="B193" s="135"/>
      <c r="C193" s="107"/>
      <c r="D193" s="114"/>
      <c r="E193" s="114"/>
      <c r="F193" s="114"/>
      <c r="G193" s="113"/>
      <c r="H193" s="106"/>
      <c r="I193" s="114"/>
      <c r="J193" s="114"/>
      <c r="K193" s="114"/>
      <c r="L193" s="105"/>
      <c r="M193" s="107"/>
      <c r="N193" s="114"/>
      <c r="O193" s="114"/>
      <c r="P193" s="114"/>
      <c r="Q193" s="113"/>
      <c r="R193" s="106"/>
      <c r="S193" s="114"/>
      <c r="T193" s="114"/>
      <c r="U193" s="114"/>
      <c r="V193" s="114"/>
      <c r="W193" s="114"/>
      <c r="X193" s="114"/>
      <c r="Y193" s="105"/>
      <c r="Z193" s="846"/>
      <c r="AA193" s="846"/>
      <c r="AB193" s="846"/>
      <c r="AC193" s="846"/>
      <c r="AD193" s="846"/>
      <c r="AE193" s="846"/>
      <c r="AF193" s="846"/>
      <c r="AG193" s="846"/>
      <c r="AH193" s="846"/>
      <c r="AI193" s="846"/>
      <c r="AJ193" s="846"/>
      <c r="AK193" s="846"/>
      <c r="AL193" s="846"/>
      <c r="AM193" s="846"/>
      <c r="AN193" s="846"/>
      <c r="AO193" s="846"/>
      <c r="AP193" s="846"/>
      <c r="AQ193" s="846"/>
      <c r="AR193" s="846"/>
      <c r="AS193" s="846"/>
      <c r="AT193" s="846"/>
      <c r="AU193" s="846"/>
      <c r="AV193" s="846"/>
      <c r="AW193" s="846"/>
      <c r="AX193" s="846"/>
      <c r="AY193" s="846"/>
      <c r="AZ193" s="346"/>
      <c r="BA193" s="558"/>
      <c r="BB193" s="557"/>
      <c r="BC193" s="415"/>
      <c r="BD193" s="408"/>
      <c r="BE193" s="408"/>
      <c r="BF193" s="408"/>
      <c r="BG193" s="419"/>
      <c r="BH193" s="415"/>
      <c r="BI193" s="408"/>
      <c r="BJ193" s="408"/>
      <c r="BK193" s="408"/>
      <c r="BL193" s="419"/>
      <c r="BM193" s="415"/>
      <c r="BN193" s="408"/>
      <c r="BO193" s="408"/>
      <c r="BP193" s="408"/>
      <c r="BQ193" s="419"/>
      <c r="BR193" s="415"/>
      <c r="BS193" s="408"/>
      <c r="BT193" s="408"/>
      <c r="BU193" s="408"/>
      <c r="BV193" s="408"/>
      <c r="BW193" s="408"/>
      <c r="BX193" s="408"/>
      <c r="BY193" s="409"/>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318" customFormat="true" ht="15" customHeight="true" x14ac:dyDescent="0.2">
      <c r="A194" s="168"/>
      <c r="B194" s="134"/>
      <c r="C194" s="107"/>
      <c r="D194" s="114"/>
      <c r="E194" s="114"/>
      <c r="F194" s="114"/>
      <c r="G194" s="113"/>
      <c r="H194" s="106"/>
      <c r="I194" s="114"/>
      <c r="J194" s="114"/>
      <c r="K194" s="114"/>
      <c r="L194" s="105"/>
      <c r="M194" s="107"/>
      <c r="N194" s="114"/>
      <c r="O194" s="114"/>
      <c r="P194" s="114"/>
      <c r="Q194" s="113"/>
      <c r="R194" s="106"/>
      <c r="S194" s="114"/>
      <c r="T194" s="114"/>
      <c r="U194" s="114"/>
      <c r="V194" s="114"/>
      <c r="W194" s="114"/>
      <c r="X194" s="114"/>
      <c r="Y194" s="105"/>
      <c r="Z194" s="846"/>
      <c r="AA194" s="846"/>
      <c r="AB194" s="846"/>
      <c r="AC194" s="846"/>
      <c r="AD194" s="846"/>
      <c r="AE194" s="846"/>
      <c r="AF194" s="846"/>
      <c r="AG194" s="846"/>
      <c r="AH194" s="846"/>
      <c r="AI194" s="846"/>
      <c r="AJ194" s="846"/>
      <c r="AK194" s="846"/>
      <c r="AL194" s="846"/>
      <c r="AM194" s="846"/>
      <c r="AN194" s="846"/>
      <c r="AO194" s="846"/>
      <c r="AP194" s="846"/>
      <c r="AQ194" s="846"/>
      <c r="AR194" s="846"/>
      <c r="AS194" s="846"/>
      <c r="AT194" s="846"/>
      <c r="AU194" s="846"/>
      <c r="AV194" s="846"/>
      <c r="AW194" s="846"/>
      <c r="AX194" s="846"/>
      <c r="AY194" s="846"/>
      <c r="AZ194" s="346"/>
      <c r="BA194" s="558"/>
      <c r="BB194" s="557"/>
      <c r="BC194" s="415"/>
      <c r="BD194" s="408"/>
      <c r="BE194" s="408"/>
      <c r="BF194" s="408"/>
      <c r="BG194" s="419"/>
      <c r="BH194" s="415"/>
      <c r="BI194" s="408"/>
      <c r="BJ194" s="408"/>
      <c r="BK194" s="408"/>
      <c r="BL194" s="419"/>
      <c r="BM194" s="415"/>
      <c r="BN194" s="408"/>
      <c r="BO194" s="408"/>
      <c r="BP194" s="408"/>
      <c r="BQ194" s="419"/>
      <c r="BR194" s="415"/>
      <c r="BS194" s="408"/>
      <c r="BT194" s="408"/>
      <c r="BU194" s="408"/>
      <c r="BV194" s="408"/>
      <c r="BW194" s="408"/>
      <c r="BX194" s="408"/>
      <c r="BY194" s="409"/>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318" customFormat="true" ht="15" customHeight="true" x14ac:dyDescent="0.2">
      <c r="A195" s="168"/>
      <c r="B195" s="134"/>
      <c r="C195" s="107"/>
      <c r="D195" s="114"/>
      <c r="E195" s="114"/>
      <c r="F195" s="114"/>
      <c r="G195" s="113"/>
      <c r="H195" s="106"/>
      <c r="I195" s="114"/>
      <c r="J195" s="114"/>
      <c r="K195" s="114"/>
      <c r="L195" s="105"/>
      <c r="M195" s="107"/>
      <c r="N195" s="114"/>
      <c r="O195" s="114"/>
      <c r="P195" s="114"/>
      <c r="Q195" s="113"/>
      <c r="R195" s="106"/>
      <c r="S195" s="114"/>
      <c r="T195" s="114"/>
      <c r="U195" s="114"/>
      <c r="V195" s="114"/>
      <c r="W195" s="114"/>
      <c r="X195" s="114"/>
      <c r="Y195" s="105"/>
      <c r="Z195" s="846"/>
      <c r="AA195" s="846"/>
      <c r="AB195" s="846"/>
      <c r="AC195" s="846"/>
      <c r="AD195" s="846"/>
      <c r="AE195" s="846"/>
      <c r="AF195" s="846"/>
      <c r="AG195" s="846"/>
      <c r="AH195" s="846"/>
      <c r="AI195" s="846"/>
      <c r="AJ195" s="846"/>
      <c r="AK195" s="846"/>
      <c r="AL195" s="846"/>
      <c r="AM195" s="846"/>
      <c r="AN195" s="846"/>
      <c r="AO195" s="846"/>
      <c r="AP195" s="846"/>
      <c r="AQ195" s="846"/>
      <c r="AR195" s="846"/>
      <c r="AS195" s="846"/>
      <c r="AT195" s="846"/>
      <c r="AU195" s="846"/>
      <c r="AV195" s="846"/>
      <c r="AW195" s="846"/>
      <c r="AX195" s="846"/>
      <c r="AY195" s="846"/>
      <c r="AZ195" s="346"/>
      <c r="BA195" s="558"/>
      <c r="BB195" s="557"/>
      <c r="BC195" s="415"/>
      <c r="BD195" s="408"/>
      <c r="BE195" s="408"/>
      <c r="BF195" s="408"/>
      <c r="BG195" s="419"/>
      <c r="BH195" s="415"/>
      <c r="BI195" s="408"/>
      <c r="BJ195" s="408"/>
      <c r="BK195" s="408"/>
      <c r="BL195" s="419"/>
      <c r="BM195" s="415"/>
      <c r="BN195" s="408"/>
      <c r="BO195" s="408"/>
      <c r="BP195" s="408"/>
      <c r="BQ195" s="419"/>
      <c r="BR195" s="415"/>
      <c r="BS195" s="408"/>
      <c r="BT195" s="408"/>
      <c r="BU195" s="408"/>
      <c r="BV195" s="408"/>
      <c r="BW195" s="408"/>
      <c r="BX195" s="408"/>
      <c r="BY195" s="409"/>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318" customFormat="true" ht="15" customHeight="true" x14ac:dyDescent="0.2">
      <c r="A196" s="168"/>
      <c r="B196" s="134"/>
      <c r="C196" s="107"/>
      <c r="D196" s="114"/>
      <c r="E196" s="114"/>
      <c r="F196" s="114"/>
      <c r="G196" s="113"/>
      <c r="H196" s="106"/>
      <c r="I196" s="114"/>
      <c r="J196" s="114"/>
      <c r="K196" s="114"/>
      <c r="L196" s="105"/>
      <c r="M196" s="107"/>
      <c r="N196" s="114"/>
      <c r="O196" s="114"/>
      <c r="P196" s="114"/>
      <c r="Q196" s="113"/>
      <c r="R196" s="106"/>
      <c r="S196" s="114"/>
      <c r="T196" s="114"/>
      <c r="U196" s="114"/>
      <c r="V196" s="114"/>
      <c r="W196" s="114"/>
      <c r="X196" s="114"/>
      <c r="Y196" s="105"/>
      <c r="Z196" s="846"/>
      <c r="AA196" s="846"/>
      <c r="AB196" s="846"/>
      <c r="AC196" s="846"/>
      <c r="AD196" s="846"/>
      <c r="AE196" s="846"/>
      <c r="AF196" s="846"/>
      <c r="AG196" s="846"/>
      <c r="AH196" s="846"/>
      <c r="AI196" s="846"/>
      <c r="AJ196" s="846"/>
      <c r="AK196" s="846"/>
      <c r="AL196" s="846"/>
      <c r="AM196" s="846"/>
      <c r="AN196" s="846"/>
      <c r="AO196" s="846"/>
      <c r="AP196" s="846"/>
      <c r="AQ196" s="846"/>
      <c r="AR196" s="846"/>
      <c r="AS196" s="846"/>
      <c r="AT196" s="846"/>
      <c r="AU196" s="846"/>
      <c r="AV196" s="846"/>
      <c r="AW196" s="846"/>
      <c r="AX196" s="846"/>
      <c r="AY196" s="846"/>
      <c r="AZ196" s="346"/>
      <c r="BA196" s="558"/>
      <c r="BB196" s="557"/>
      <c r="BC196" s="415"/>
      <c r="BD196" s="408"/>
      <c r="BE196" s="408"/>
      <c r="BF196" s="408"/>
      <c r="BG196" s="419"/>
      <c r="BH196" s="415"/>
      <c r="BI196" s="408"/>
      <c r="BJ196" s="408"/>
      <c r="BK196" s="408"/>
      <c r="BL196" s="419"/>
      <c r="BM196" s="415"/>
      <c r="BN196" s="408"/>
      <c r="BO196" s="408"/>
      <c r="BP196" s="408"/>
      <c r="BQ196" s="419"/>
      <c r="BR196" s="415"/>
      <c r="BS196" s="408"/>
      <c r="BT196" s="408"/>
      <c r="BU196" s="408"/>
      <c r="BV196" s="408"/>
      <c r="BW196" s="408"/>
      <c r="BX196" s="408"/>
      <c r="BY196" s="409"/>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318" customFormat="true" ht="15" customHeight="true" x14ac:dyDescent="0.2">
      <c r="A197" s="168"/>
      <c r="B197" s="134"/>
      <c r="C197" s="107"/>
      <c r="D197" s="114"/>
      <c r="E197" s="114"/>
      <c r="F197" s="114"/>
      <c r="G197" s="113"/>
      <c r="H197" s="106"/>
      <c r="I197" s="114"/>
      <c r="J197" s="114"/>
      <c r="K197" s="114"/>
      <c r="L197" s="105"/>
      <c r="M197" s="107"/>
      <c r="N197" s="114"/>
      <c r="O197" s="114"/>
      <c r="P197" s="114"/>
      <c r="Q197" s="113"/>
      <c r="R197" s="106"/>
      <c r="S197" s="114"/>
      <c r="T197" s="114"/>
      <c r="U197" s="114"/>
      <c r="V197" s="114"/>
      <c r="W197" s="114"/>
      <c r="X197" s="114"/>
      <c r="Y197" s="105"/>
      <c r="Z197" s="846"/>
      <c r="AA197" s="846"/>
      <c r="AB197" s="846"/>
      <c r="AC197" s="846"/>
      <c r="AD197" s="846"/>
      <c r="AE197" s="846"/>
      <c r="AF197" s="846"/>
      <c r="AG197" s="846"/>
      <c r="AH197" s="846"/>
      <c r="AI197" s="846"/>
      <c r="AJ197" s="846"/>
      <c r="AK197" s="846"/>
      <c r="AL197" s="846"/>
      <c r="AM197" s="846"/>
      <c r="AN197" s="846"/>
      <c r="AO197" s="846"/>
      <c r="AP197" s="846"/>
      <c r="AQ197" s="846"/>
      <c r="AR197" s="846"/>
      <c r="AS197" s="846"/>
      <c r="AT197" s="846"/>
      <c r="AU197" s="846"/>
      <c r="AV197" s="846"/>
      <c r="AW197" s="846"/>
      <c r="AX197" s="846"/>
      <c r="AY197" s="846"/>
      <c r="AZ197" s="346"/>
      <c r="BA197" s="558"/>
      <c r="BB197" s="557"/>
      <c r="BC197" s="415"/>
      <c r="BD197" s="408"/>
      <c r="BE197" s="408"/>
      <c r="BF197" s="408"/>
      <c r="BG197" s="419"/>
      <c r="BH197" s="415"/>
      <c r="BI197" s="408"/>
      <c r="BJ197" s="408"/>
      <c r="BK197" s="408"/>
      <c r="BL197" s="419"/>
      <c r="BM197" s="415"/>
      <c r="BN197" s="408"/>
      <c r="BO197" s="408"/>
      <c r="BP197" s="408"/>
      <c r="BQ197" s="419"/>
      <c r="BR197" s="415"/>
      <c r="BS197" s="408"/>
      <c r="BT197" s="408"/>
      <c r="BU197" s="408"/>
      <c r="BV197" s="408"/>
      <c r="BW197" s="408"/>
      <c r="BX197" s="408"/>
      <c r="BY197" s="409"/>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318" customFormat="true" ht="15" customHeight="true" x14ac:dyDescent="0.2">
      <c r="A198" s="168"/>
      <c r="B198" s="134"/>
      <c r="C198" s="107"/>
      <c r="D198" s="114"/>
      <c r="E198" s="114"/>
      <c r="F198" s="114"/>
      <c r="G198" s="113"/>
      <c r="H198" s="106"/>
      <c r="I198" s="114"/>
      <c r="J198" s="114"/>
      <c r="K198" s="114"/>
      <c r="L198" s="105"/>
      <c r="M198" s="107"/>
      <c r="N198" s="114"/>
      <c r="O198" s="114"/>
      <c r="P198" s="114"/>
      <c r="Q198" s="113"/>
      <c r="R198" s="106"/>
      <c r="S198" s="114"/>
      <c r="T198" s="114"/>
      <c r="U198" s="114"/>
      <c r="V198" s="114"/>
      <c r="W198" s="114"/>
      <c r="X198" s="114"/>
      <c r="Y198" s="105"/>
      <c r="Z198" s="846"/>
      <c r="AA198" s="846"/>
      <c r="AB198" s="846"/>
      <c r="AC198" s="846"/>
      <c r="AD198" s="846"/>
      <c r="AE198" s="846"/>
      <c r="AF198" s="846"/>
      <c r="AG198" s="846"/>
      <c r="AH198" s="846"/>
      <c r="AI198" s="846"/>
      <c r="AJ198" s="846"/>
      <c r="AK198" s="846"/>
      <c r="AL198" s="846"/>
      <c r="AM198" s="846"/>
      <c r="AN198" s="846"/>
      <c r="AO198" s="846"/>
      <c r="AP198" s="846"/>
      <c r="AQ198" s="846"/>
      <c r="AR198" s="846"/>
      <c r="AS198" s="846"/>
      <c r="AT198" s="846"/>
      <c r="AU198" s="846"/>
      <c r="AV198" s="846"/>
      <c r="AW198" s="846"/>
      <c r="AX198" s="846"/>
      <c r="AY198" s="846"/>
      <c r="AZ198" s="346"/>
      <c r="BA198" s="558"/>
      <c r="BB198" s="557"/>
      <c r="BC198" s="415"/>
      <c r="BD198" s="408"/>
      <c r="BE198" s="408"/>
      <c r="BF198" s="408"/>
      <c r="BG198" s="419"/>
      <c r="BH198" s="415"/>
      <c r="BI198" s="408"/>
      <c r="BJ198" s="408"/>
      <c r="BK198" s="408"/>
      <c r="BL198" s="419"/>
      <c r="BM198" s="415"/>
      <c r="BN198" s="408"/>
      <c r="BO198" s="408"/>
      <c r="BP198" s="408"/>
      <c r="BQ198" s="419"/>
      <c r="BR198" s="415"/>
      <c r="BS198" s="408"/>
      <c r="BT198" s="408"/>
      <c r="BU198" s="408"/>
      <c r="BV198" s="408"/>
      <c r="BW198" s="408"/>
      <c r="BX198" s="408"/>
      <c r="BY198" s="409"/>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318" customFormat="true" ht="15" customHeight="true" x14ac:dyDescent="0.2">
      <c r="A199" s="168"/>
      <c r="B199" s="134"/>
      <c r="C199" s="107"/>
      <c r="D199" s="114"/>
      <c r="E199" s="114"/>
      <c r="F199" s="114"/>
      <c r="G199" s="113"/>
      <c r="H199" s="106"/>
      <c r="I199" s="114"/>
      <c r="J199" s="114"/>
      <c r="K199" s="114"/>
      <c r="L199" s="105"/>
      <c r="M199" s="107"/>
      <c r="N199" s="114"/>
      <c r="O199" s="114"/>
      <c r="P199" s="114"/>
      <c r="Q199" s="113"/>
      <c r="R199" s="106"/>
      <c r="S199" s="114"/>
      <c r="T199" s="114"/>
      <c r="U199" s="114"/>
      <c r="V199" s="114"/>
      <c r="W199" s="114"/>
      <c r="X199" s="114"/>
      <c r="Y199" s="105"/>
      <c r="Z199" s="846"/>
      <c r="AA199" s="846"/>
      <c r="AB199" s="846"/>
      <c r="AC199" s="846"/>
      <c r="AD199" s="846"/>
      <c r="AE199" s="846"/>
      <c r="AF199" s="846"/>
      <c r="AG199" s="846"/>
      <c r="AH199" s="846"/>
      <c r="AI199" s="846"/>
      <c r="AJ199" s="846"/>
      <c r="AK199" s="846"/>
      <c r="AL199" s="846"/>
      <c r="AM199" s="846"/>
      <c r="AN199" s="846"/>
      <c r="AO199" s="846"/>
      <c r="AP199" s="846"/>
      <c r="AQ199" s="846"/>
      <c r="AR199" s="846"/>
      <c r="AS199" s="846"/>
      <c r="AT199" s="846"/>
      <c r="AU199" s="846"/>
      <c r="AV199" s="846"/>
      <c r="AW199" s="846"/>
      <c r="AX199" s="846"/>
      <c r="AY199" s="846"/>
      <c r="AZ199" s="346"/>
      <c r="BA199" s="558"/>
      <c r="BB199" s="557"/>
      <c r="BC199" s="415"/>
      <c r="BD199" s="408"/>
      <c r="BE199" s="408"/>
      <c r="BF199" s="408"/>
      <c r="BG199" s="419"/>
      <c r="BH199" s="415"/>
      <c r="BI199" s="408"/>
      <c r="BJ199" s="408"/>
      <c r="BK199" s="408"/>
      <c r="BL199" s="419"/>
      <c r="BM199" s="415"/>
      <c r="BN199" s="408"/>
      <c r="BO199" s="408"/>
      <c r="BP199" s="408"/>
      <c r="BQ199" s="419"/>
      <c r="BR199" s="415"/>
      <c r="BS199" s="408"/>
      <c r="BT199" s="408"/>
      <c r="BU199" s="408"/>
      <c r="BV199" s="408"/>
      <c r="BW199" s="408"/>
      <c r="BX199" s="408"/>
      <c r="BY199" s="409"/>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318" customFormat="true" ht="15" customHeight="true" x14ac:dyDescent="0.2">
      <c r="A200" s="168"/>
      <c r="B200" s="134"/>
      <c r="C200" s="107"/>
      <c r="D200" s="114"/>
      <c r="E200" s="114"/>
      <c r="F200" s="114"/>
      <c r="G200" s="113"/>
      <c r="H200" s="106"/>
      <c r="I200" s="114"/>
      <c r="J200" s="114"/>
      <c r="K200" s="114"/>
      <c r="L200" s="105"/>
      <c r="M200" s="107"/>
      <c r="N200" s="114"/>
      <c r="O200" s="114"/>
      <c r="P200" s="114"/>
      <c r="Q200" s="113"/>
      <c r="R200" s="106"/>
      <c r="S200" s="114"/>
      <c r="T200" s="114"/>
      <c r="U200" s="114"/>
      <c r="V200" s="114"/>
      <c r="W200" s="114"/>
      <c r="X200" s="114"/>
      <c r="Y200" s="105"/>
      <c r="Z200" s="846"/>
      <c r="AA200" s="846"/>
      <c r="AB200" s="846"/>
      <c r="AC200" s="846"/>
      <c r="AD200" s="846"/>
      <c r="AE200" s="846"/>
      <c r="AF200" s="846"/>
      <c r="AG200" s="846"/>
      <c r="AH200" s="846"/>
      <c r="AI200" s="846"/>
      <c r="AJ200" s="846"/>
      <c r="AK200" s="846"/>
      <c r="AL200" s="846"/>
      <c r="AM200" s="846"/>
      <c r="AN200" s="846"/>
      <c r="AO200" s="846"/>
      <c r="AP200" s="846"/>
      <c r="AQ200" s="846"/>
      <c r="AR200" s="846"/>
      <c r="AS200" s="846"/>
      <c r="AT200" s="846"/>
      <c r="AU200" s="846"/>
      <c r="AV200" s="846"/>
      <c r="AW200" s="846"/>
      <c r="AX200" s="846"/>
      <c r="AY200" s="846"/>
      <c r="AZ200" s="346"/>
      <c r="BA200" s="558"/>
      <c r="BB200" s="557"/>
      <c r="BC200" s="415"/>
      <c r="BD200" s="408"/>
      <c r="BE200" s="408"/>
      <c r="BF200" s="408"/>
      <c r="BG200" s="419"/>
      <c r="BH200" s="415"/>
      <c r="BI200" s="408"/>
      <c r="BJ200" s="408"/>
      <c r="BK200" s="408"/>
      <c r="BL200" s="419"/>
      <c r="BM200" s="415"/>
      <c r="BN200" s="408"/>
      <c r="BO200" s="408"/>
      <c r="BP200" s="408"/>
      <c r="BQ200" s="419"/>
      <c r="BR200" s="415"/>
      <c r="BS200" s="408"/>
      <c r="BT200" s="408"/>
      <c r="BU200" s="408"/>
      <c r="BV200" s="408"/>
      <c r="BW200" s="408"/>
      <c r="BX200" s="408"/>
      <c r="BY200" s="409"/>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318" customFormat="true" ht="15" customHeight="true" x14ac:dyDescent="0.2">
      <c r="A201" s="168"/>
      <c r="B201" s="134"/>
      <c r="C201" s="107"/>
      <c r="D201" s="114"/>
      <c r="E201" s="114"/>
      <c r="F201" s="114"/>
      <c r="G201" s="113"/>
      <c r="H201" s="106"/>
      <c r="I201" s="114"/>
      <c r="J201" s="114"/>
      <c r="K201" s="114"/>
      <c r="L201" s="105"/>
      <c r="M201" s="107"/>
      <c r="N201" s="114"/>
      <c r="O201" s="114"/>
      <c r="P201" s="114"/>
      <c r="Q201" s="113"/>
      <c r="R201" s="106"/>
      <c r="S201" s="114"/>
      <c r="T201" s="114"/>
      <c r="U201" s="114"/>
      <c r="V201" s="114"/>
      <c r="W201" s="114"/>
      <c r="X201" s="114"/>
      <c r="Y201" s="105"/>
      <c r="Z201" s="846"/>
      <c r="AA201" s="846"/>
      <c r="AB201" s="846"/>
      <c r="AC201" s="846"/>
      <c r="AD201" s="846"/>
      <c r="AE201" s="846"/>
      <c r="AF201" s="846"/>
      <c r="AG201" s="846"/>
      <c r="AH201" s="846"/>
      <c r="AI201" s="846"/>
      <c r="AJ201" s="846"/>
      <c r="AK201" s="846"/>
      <c r="AL201" s="846"/>
      <c r="AM201" s="846"/>
      <c r="AN201" s="846"/>
      <c r="AO201" s="846"/>
      <c r="AP201" s="846"/>
      <c r="AQ201" s="846"/>
      <c r="AR201" s="846"/>
      <c r="AS201" s="846"/>
      <c r="AT201" s="846"/>
      <c r="AU201" s="846"/>
      <c r="AV201" s="846"/>
      <c r="AW201" s="846"/>
      <c r="AX201" s="846"/>
      <c r="AY201" s="846"/>
      <c r="AZ201" s="346"/>
      <c r="BA201" s="558"/>
      <c r="BB201" s="557"/>
      <c r="BC201" s="415"/>
      <c r="BD201" s="408"/>
      <c r="BE201" s="408"/>
      <c r="BF201" s="408"/>
      <c r="BG201" s="419"/>
      <c r="BH201" s="415"/>
      <c r="BI201" s="408"/>
      <c r="BJ201" s="408"/>
      <c r="BK201" s="408"/>
      <c r="BL201" s="419"/>
      <c r="BM201" s="415"/>
      <c r="BN201" s="408"/>
      <c r="BO201" s="408"/>
      <c r="BP201" s="408"/>
      <c r="BQ201" s="419"/>
      <c r="BR201" s="415"/>
      <c r="BS201" s="408"/>
      <c r="BT201" s="408"/>
      <c r="BU201" s="408"/>
      <c r="BV201" s="408"/>
      <c r="BW201" s="408"/>
      <c r="BX201" s="408"/>
      <c r="BY201" s="409"/>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438" customFormat="true" ht="15" customHeight="true" x14ac:dyDescent="0.2">
      <c r="A202" s="1014"/>
      <c r="B202" s="136"/>
      <c r="C202" s="126"/>
      <c r="D202" s="125"/>
      <c r="E202" s="125"/>
      <c r="F202" s="125"/>
      <c r="G202" s="124"/>
      <c r="H202" s="123"/>
      <c r="I202" s="125"/>
      <c r="J202" s="125"/>
      <c r="K202" s="125"/>
      <c r="L202" s="122"/>
      <c r="M202" s="126"/>
      <c r="N202" s="125"/>
      <c r="O202" s="125"/>
      <c r="P202" s="125"/>
      <c r="Q202" s="124"/>
      <c r="R202" s="123"/>
      <c r="S202" s="125"/>
      <c r="T202" s="125"/>
      <c r="U202" s="125"/>
      <c r="V202" s="125"/>
      <c r="W202" s="125"/>
      <c r="X202" s="125"/>
      <c r="Y202" s="122"/>
      <c r="Z202" s="411"/>
      <c r="AA202" s="411"/>
      <c r="AB202" s="411"/>
      <c r="AC202" s="411"/>
      <c r="AD202" s="411"/>
      <c r="AE202" s="411"/>
      <c r="AF202" s="411"/>
      <c r="AG202" s="411"/>
      <c r="AH202" s="411"/>
      <c r="AI202" s="411"/>
      <c r="AJ202" s="411"/>
      <c r="AK202" s="411"/>
      <c r="AL202" s="411"/>
      <c r="AM202" s="411"/>
      <c r="AN202" s="411"/>
      <c r="AO202" s="411"/>
      <c r="AP202" s="411"/>
      <c r="AQ202" s="411"/>
      <c r="AR202" s="411"/>
      <c r="AS202" s="411"/>
      <c r="AT202" s="411"/>
      <c r="AU202" s="411"/>
      <c r="AV202" s="411"/>
      <c r="AW202" s="411"/>
      <c r="AX202" s="411"/>
      <c r="AY202" s="411"/>
      <c r="AZ202" s="187"/>
      <c r="BA202" s="558"/>
      <c r="BB202" s="557"/>
      <c r="BC202" s="415"/>
      <c r="BD202" s="408"/>
      <c r="BE202" s="408"/>
      <c r="BF202" s="408"/>
      <c r="BG202" s="419"/>
      <c r="BH202" s="415"/>
      <c r="BI202" s="408"/>
      <c r="BJ202" s="408"/>
      <c r="BK202" s="408"/>
      <c r="BL202" s="419"/>
      <c r="BM202" s="415"/>
      <c r="BN202" s="408"/>
      <c r="BO202" s="408"/>
      <c r="BP202" s="408"/>
      <c r="BQ202" s="419"/>
      <c r="BR202" s="415"/>
      <c r="BS202" s="408"/>
      <c r="BT202" s="408"/>
      <c r="BU202" s="408"/>
      <c r="BV202" s="408"/>
      <c r="BW202" s="408"/>
      <c r="BX202" s="408"/>
      <c r="BY202" s="409"/>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438" customFormat="true" ht="15" customHeight="true" x14ac:dyDescent="0.2">
      <c r="A203" s="1014"/>
      <c r="B203" s="136"/>
      <c r="C203" s="126"/>
      <c r="D203" s="125"/>
      <c r="E203" s="125"/>
      <c r="F203" s="125"/>
      <c r="G203" s="124"/>
      <c r="H203" s="123"/>
      <c r="I203" s="125"/>
      <c r="J203" s="125"/>
      <c r="K203" s="125"/>
      <c r="L203" s="122"/>
      <c r="M203" s="126"/>
      <c r="N203" s="125"/>
      <c r="O203" s="125"/>
      <c r="P203" s="125"/>
      <c r="Q203" s="124"/>
      <c r="R203" s="123"/>
      <c r="S203" s="125"/>
      <c r="T203" s="125"/>
      <c r="U203" s="125"/>
      <c r="V203" s="125"/>
      <c r="W203" s="125"/>
      <c r="X203" s="125"/>
      <c r="Y203" s="122"/>
      <c r="Z203" s="411"/>
      <c r="AA203" s="411"/>
      <c r="AB203" s="411"/>
      <c r="AC203" s="411"/>
      <c r="AD203" s="411"/>
      <c r="AE203" s="411"/>
      <c r="AF203" s="411"/>
      <c r="AG203" s="411"/>
      <c r="AH203" s="411"/>
      <c r="AI203" s="411"/>
      <c r="AJ203" s="411"/>
      <c r="AK203" s="411"/>
      <c r="AL203" s="411"/>
      <c r="AM203" s="411"/>
      <c r="AN203" s="411"/>
      <c r="AO203" s="411"/>
      <c r="AP203" s="411"/>
      <c r="AQ203" s="411"/>
      <c r="AR203" s="411"/>
      <c r="AS203" s="411"/>
      <c r="AT203" s="411"/>
      <c r="AU203" s="411"/>
      <c r="AV203" s="411"/>
      <c r="AW203" s="411"/>
      <c r="AX203" s="411"/>
      <c r="AY203" s="411"/>
      <c r="AZ203" s="187"/>
      <c r="BA203" s="558"/>
      <c r="BB203" s="557"/>
      <c r="BC203" s="415"/>
      <c r="BD203" s="408"/>
      <c r="BE203" s="408"/>
      <c r="BF203" s="408"/>
      <c r="BG203" s="419"/>
      <c r="BH203" s="415"/>
      <c r="BI203" s="408"/>
      <c r="BJ203" s="408"/>
      <c r="BK203" s="408"/>
      <c r="BL203" s="419"/>
      <c r="BM203" s="415"/>
      <c r="BN203" s="408"/>
      <c r="BO203" s="408"/>
      <c r="BP203" s="408"/>
      <c r="BQ203" s="419"/>
      <c r="BR203" s="415"/>
      <c r="BS203" s="408"/>
      <c r="BT203" s="408"/>
      <c r="BU203" s="408"/>
      <c r="BV203" s="408"/>
      <c r="BW203" s="408"/>
      <c r="BX203" s="408"/>
      <c r="BY203" s="409"/>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439" customFormat="true" ht="15" customHeight="true" x14ac:dyDescent="0.2">
      <c r="A204" s="42"/>
      <c r="B204" s="41"/>
      <c r="C204" s="38"/>
      <c r="D204" s="37"/>
      <c r="E204" s="37"/>
      <c r="F204" s="37"/>
      <c r="G204" s="36"/>
      <c r="H204" s="35"/>
      <c r="I204" s="37"/>
      <c r="J204" s="37"/>
      <c r="K204" s="37"/>
      <c r="L204" s="34"/>
      <c r="M204" s="38"/>
      <c r="N204" s="37"/>
      <c r="O204" s="37"/>
      <c r="P204" s="37"/>
      <c r="Q204" s="36"/>
      <c r="R204" s="35"/>
      <c r="S204" s="37"/>
      <c r="T204" s="37"/>
      <c r="U204" s="37"/>
      <c r="V204" s="114"/>
      <c r="W204" s="114"/>
      <c r="X204" s="114"/>
      <c r="Y204" s="105"/>
      <c r="Z204" s="846"/>
      <c r="AA204" s="846"/>
      <c r="AB204" s="846"/>
      <c r="AC204" s="846"/>
      <c r="AD204" s="846"/>
      <c r="AE204" s="846"/>
      <c r="AF204" s="846"/>
      <c r="AG204" s="846"/>
      <c r="AH204" s="846"/>
      <c r="AI204" s="846"/>
      <c r="AJ204" s="846"/>
      <c r="AK204" s="846"/>
      <c r="AL204" s="846"/>
      <c r="AM204" s="846"/>
      <c r="AN204" s="846"/>
      <c r="AO204" s="846"/>
      <c r="AP204" s="846"/>
      <c r="AQ204" s="846"/>
      <c r="AR204" s="846"/>
      <c r="AS204" s="846"/>
      <c r="AT204" s="846"/>
      <c r="AU204" s="846"/>
      <c r="AV204" s="846"/>
      <c r="AW204" s="846"/>
      <c r="AX204" s="846"/>
      <c r="AY204" s="846"/>
      <c r="AZ204" s="346"/>
      <c r="BA204" s="558"/>
      <c r="BB204" s="557"/>
      <c r="BC204" s="415"/>
      <c r="BD204" s="408"/>
      <c r="BE204" s="408"/>
      <c r="BF204" s="408"/>
      <c r="BG204" s="419"/>
      <c r="BH204" s="415"/>
      <c r="BI204" s="408"/>
      <c r="BJ204" s="408"/>
      <c r="BK204" s="408"/>
      <c r="BL204" s="419"/>
      <c r="BM204" s="415"/>
      <c r="BN204" s="408"/>
      <c r="BO204" s="408"/>
      <c r="BP204" s="408"/>
      <c r="BQ204" s="419"/>
      <c r="BR204" s="415"/>
      <c r="BS204" s="408"/>
      <c r="BT204" s="408"/>
      <c r="BU204" s="408"/>
      <c r="BV204" s="408"/>
      <c r="BW204" s="408"/>
      <c r="BX204" s="408"/>
      <c r="BY204" s="409"/>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318" customFormat="true" ht="15" customHeight="true" x14ac:dyDescent="0.2">
      <c r="A205" s="167"/>
      <c r="B205" s="133"/>
      <c r="C205" s="82"/>
      <c r="D205" s="94"/>
      <c r="E205" s="94"/>
      <c r="F205" s="94"/>
      <c r="G205" s="93"/>
      <c r="H205" s="81"/>
      <c r="I205" s="94"/>
      <c r="J205" s="94"/>
      <c r="K205" s="94"/>
      <c r="L205" s="80"/>
      <c r="M205" s="82"/>
      <c r="N205" s="94"/>
      <c r="O205" s="94"/>
      <c r="P205" s="94"/>
      <c r="Q205" s="93"/>
      <c r="R205" s="81"/>
      <c r="S205" s="94"/>
      <c r="T205" s="94"/>
      <c r="U205" s="94"/>
      <c r="V205" s="94"/>
      <c r="W205" s="94"/>
      <c r="X205" s="94"/>
      <c r="Y205" s="80"/>
      <c r="Z205" s="846"/>
      <c r="AA205" s="846"/>
      <c r="AB205" s="846"/>
      <c r="AC205" s="846"/>
      <c r="AD205" s="846"/>
      <c r="AE205" s="846"/>
      <c r="AF205" s="846"/>
      <c r="AG205" s="846"/>
      <c r="AH205" s="846"/>
      <c r="AI205" s="846"/>
      <c r="AJ205" s="846"/>
      <c r="AK205" s="846"/>
      <c r="AL205" s="846"/>
      <c r="AM205" s="846"/>
      <c r="AN205" s="846"/>
      <c r="AO205" s="846"/>
      <c r="AP205" s="846"/>
      <c r="AQ205" s="846"/>
      <c r="AR205" s="846"/>
      <c r="AS205" s="846"/>
      <c r="AT205" s="846"/>
      <c r="AU205" s="846"/>
      <c r="AV205" s="846"/>
      <c r="AW205" s="846"/>
      <c r="AX205" s="846"/>
      <c r="AY205" s="846"/>
      <c r="AZ205" s="346"/>
      <c r="BA205" s="558"/>
      <c r="BB205" s="557"/>
      <c r="BC205" s="418"/>
      <c r="BD205" s="417"/>
      <c r="BE205" s="417"/>
      <c r="BF205" s="417"/>
      <c r="BG205" s="421"/>
      <c r="BH205" s="418"/>
      <c r="BI205" s="417"/>
      <c r="BJ205" s="417"/>
      <c r="BK205" s="417"/>
      <c r="BL205" s="421"/>
      <c r="BM205" s="418"/>
      <c r="BN205" s="417"/>
      <c r="BO205" s="417"/>
      <c r="BP205" s="417"/>
      <c r="BQ205" s="421"/>
      <c r="BR205" s="418"/>
      <c r="BS205" s="417"/>
      <c r="BT205" s="417"/>
      <c r="BU205" s="417"/>
      <c r="BV205" s="417"/>
      <c r="BW205" s="417"/>
      <c r="BX205" s="417"/>
      <c r="BY205" s="420"/>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318" customFormat="true" ht="250.15" customHeight="true" x14ac:dyDescent="0.2">
      <c r="B206" s="320"/>
      <c r="Z206" s="346"/>
      <c r="AA206" s="346"/>
      <c r="AB206" s="346"/>
      <c r="AC206" s="346"/>
      <c r="AD206" s="346"/>
      <c r="AE206" s="346"/>
      <c r="AF206" s="346"/>
      <c r="AG206" s="346"/>
      <c r="AH206" s="346"/>
      <c r="AI206" s="346"/>
      <c r="AJ206" s="346"/>
      <c r="AK206" s="346"/>
      <c r="AL206" s="346"/>
      <c r="AM206" s="346"/>
      <c r="AN206" s="346"/>
      <c r="AO206" s="346"/>
      <c r="AP206" s="346"/>
      <c r="AQ206" s="346"/>
      <c r="AR206" s="346"/>
      <c r="AS206" s="346"/>
      <c r="AT206" s="346"/>
      <c r="AU206" s="346"/>
      <c r="AV206" s="346"/>
      <c r="AW206" s="346"/>
      <c r="AX206" s="346"/>
      <c r="AY206" s="346"/>
      <c r="AZ206" s="346"/>
      <c r="BA206" s="319"/>
      <c r="BB206" s="317"/>
      <c r="BC206" s="317"/>
      <c r="BD206" s="317"/>
      <c r="BE206" s="317"/>
      <c r="BF206" s="317"/>
      <c r="BG206" s="317"/>
      <c r="BH206" s="317"/>
      <c r="BI206" s="317"/>
      <c r="BJ206" s="317"/>
      <c r="BK206" s="317"/>
      <c r="BL206" s="317"/>
      <c r="BM206" s="317"/>
      <c r="BN206" s="317"/>
      <c r="BO206" s="317"/>
      <c r="BP206" s="317"/>
      <c r="BQ206" s="317"/>
      <c r="BR206" s="317"/>
      <c r="BS206" s="317"/>
      <c r="BT206" s="317"/>
      <c r="BU206" s="317"/>
      <c r="BV206" s="317"/>
      <c r="BW206" s="317"/>
      <c r="BX206" s="317"/>
      <c r="BY206" s="319"/>
      <c r="BZ206" s="345"/>
      <c r="CA206" s="345"/>
      <c r="CB206" s="345"/>
      <c r="CC206" s="345"/>
      <c r="CD206" s="345"/>
      <c r="CE206" s="345"/>
      <c r="CF206" s="345"/>
      <c r="CG206" s="345"/>
      <c r="CH206" s="345"/>
      <c r="CI206" s="345"/>
      <c r="CJ206" s="345"/>
      <c r="CK206" s="345"/>
      <c r="CL206" s="345"/>
      <c r="CM206" s="345"/>
      <c r="CN206" s="345"/>
      <c r="CO206" s="345"/>
      <c r="CP206" s="345"/>
      <c r="CQ206" s="345"/>
      <c r="CR206" s="345"/>
      <c r="CS206" s="345"/>
      <c r="CT206" s="345"/>
      <c r="CU206" s="345"/>
      <c r="CV206" s="345"/>
      <c r="CW206" s="345"/>
      <c r="CX206" s="345"/>
      <c r="CY206" s="345"/>
      <c r="CZ206" s="345"/>
    </row>
    <row r="207" s="298" customFormat="true" ht="18" customHeight="true" x14ac:dyDescent="0.2">
      <c r="Z207" s="341"/>
      <c r="AA207" s="341"/>
      <c r="AB207" s="341"/>
      <c r="AC207" s="341"/>
      <c r="AD207" s="341"/>
      <c r="AE207" s="341"/>
      <c r="AF207" s="341"/>
      <c r="AG207" s="341"/>
      <c r="AH207" s="341"/>
      <c r="AI207" s="341"/>
      <c r="AJ207" s="341"/>
      <c r="AK207" s="341"/>
      <c r="AL207" s="341"/>
      <c r="AM207" s="341"/>
      <c r="AN207" s="341"/>
      <c r="AO207" s="341"/>
      <c r="AP207" s="341"/>
      <c r="AQ207" s="341"/>
      <c r="AR207" s="341"/>
      <c r="AS207" s="341"/>
      <c r="AT207" s="341"/>
      <c r="AU207" s="341"/>
      <c r="AV207" s="341"/>
      <c r="AW207" s="341"/>
      <c r="AX207" s="341"/>
      <c r="AY207" s="341"/>
      <c r="AZ207" s="341"/>
      <c r="BB207" s="321"/>
      <c r="BZ207" s="341"/>
      <c r="CA207" s="341"/>
      <c r="CB207" s="341"/>
      <c r="CC207" s="341"/>
      <c r="CD207" s="341"/>
      <c r="CE207" s="341"/>
      <c r="CF207" s="341"/>
      <c r="CG207" s="341"/>
      <c r="CH207" s="341"/>
      <c r="CI207" s="341"/>
      <c r="CJ207" s="341"/>
      <c r="CK207" s="341"/>
      <c r="CL207" s="341"/>
      <c r="CM207" s="341"/>
      <c r="CN207" s="341"/>
      <c r="CO207" s="341"/>
      <c r="CP207" s="341"/>
      <c r="CQ207" s="341"/>
      <c r="CR207" s="341"/>
      <c r="CS207" s="341"/>
      <c r="CT207" s="341"/>
      <c r="CU207" s="341"/>
      <c r="CV207" s="341"/>
      <c r="CW207" s="341"/>
      <c r="CX207" s="341"/>
      <c r="CY207" s="341"/>
      <c r="CZ207" s="341"/>
    </row>
    <row r="208" s="298" customFormat="true" ht="22.5" customHeight="true" x14ac:dyDescent="0.35">
      <c r="A208" s="1012" t="str">
        <f>A1026</f>
        <v>Egypt</v>
      </c>
      <c r="B208" s="1013"/>
      <c r="Z208" s="341"/>
      <c r="AA208" s="341"/>
      <c r="AB208" s="341"/>
      <c r="AC208" s="341"/>
      <c r="AD208" s="341"/>
      <c r="AE208" s="341"/>
      <c r="AF208" s="341"/>
      <c r="AG208" s="341"/>
      <c r="AH208" s="341"/>
      <c r="AI208" s="341"/>
      <c r="AJ208" s="341"/>
      <c r="AK208" s="341"/>
      <c r="AL208" s="341"/>
      <c r="AM208" s="341"/>
      <c r="AN208" s="341"/>
      <c r="AO208" s="341"/>
      <c r="AP208" s="341"/>
      <c r="AQ208" s="341"/>
      <c r="AR208" s="341"/>
      <c r="AS208" s="341"/>
      <c r="AT208" s="341"/>
      <c r="AU208" s="341"/>
      <c r="AV208" s="341"/>
      <c r="AW208" s="341"/>
      <c r="AX208" s="341"/>
      <c r="AY208" s="341"/>
      <c r="AZ208" s="341"/>
      <c r="BB208" s="321"/>
      <c r="BZ208" s="341"/>
      <c r="CA208" s="341"/>
      <c r="CB208" s="341"/>
      <c r="CC208" s="341"/>
      <c r="CD208" s="341"/>
      <c r="CE208" s="341"/>
      <c r="CF208" s="341"/>
      <c r="CG208" s="341"/>
      <c r="CH208" s="341"/>
      <c r="CI208" s="341"/>
      <c r="CJ208" s="341"/>
      <c r="CK208" s="341"/>
      <c r="CL208" s="341"/>
      <c r="CM208" s="341"/>
      <c r="CN208" s="341"/>
      <c r="CO208" s="341"/>
      <c r="CP208" s="341"/>
      <c r="CQ208" s="341"/>
      <c r="CR208" s="341"/>
      <c r="CS208" s="341"/>
      <c r="CT208" s="341"/>
      <c r="CU208" s="341"/>
      <c r="CV208" s="341"/>
      <c r="CW208" s="341"/>
      <c r="CX208" s="341"/>
      <c r="CY208" s="341"/>
      <c r="CZ208" s="341"/>
    </row>
    <row r="209" s="298" customFormat="true" ht="22.5" customHeight="true" x14ac:dyDescent="0.35">
      <c r="A209" s="325" t="str">
        <f>A1034</f>
        <v>2005</v>
      </c>
      <c r="B209" s="326"/>
      <c r="Z209" s="341"/>
      <c r="AA209" s="341"/>
      <c r="AB209" s="341"/>
      <c r="AC209" s="341"/>
      <c r="AD209" s="341"/>
      <c r="AE209" s="341"/>
      <c r="AF209" s="341"/>
      <c r="AG209" s="341"/>
      <c r="AH209" s="341"/>
      <c r="AI209" s="341"/>
      <c r="AJ209" s="341"/>
      <c r="AK209" s="341"/>
      <c r="AL209" s="341"/>
      <c r="AM209" s="341"/>
      <c r="AN209" s="341"/>
      <c r="AO209" s="341"/>
      <c r="AP209" s="341"/>
      <c r="AQ209" s="341"/>
      <c r="AR209" s="341"/>
      <c r="AS209" s="341"/>
      <c r="AT209" s="341"/>
      <c r="AU209" s="341"/>
      <c r="AV209" s="341"/>
      <c r="AW209" s="341"/>
      <c r="AX209" s="341"/>
      <c r="AY209" s="341"/>
      <c r="AZ209" s="341"/>
      <c r="BB209" s="321"/>
      <c r="BZ209" s="341"/>
      <c r="CA209" s="341"/>
      <c r="CB209" s="341"/>
      <c r="CC209" s="341"/>
      <c r="CD209" s="341"/>
      <c r="CE209" s="341"/>
      <c r="CF209" s="341"/>
      <c r="CG209" s="341"/>
      <c r="CH209" s="341"/>
      <c r="CI209" s="341"/>
      <c r="CJ209" s="341"/>
      <c r="CK209" s="341"/>
      <c r="CL209" s="341"/>
      <c r="CM209" s="341"/>
      <c r="CN209" s="341"/>
      <c r="CO209" s="341"/>
      <c r="CP209" s="341"/>
      <c r="CQ209" s="341"/>
      <c r="CR209" s="341"/>
      <c r="CS209" s="341"/>
      <c r="CT209" s="341"/>
      <c r="CU209" s="341"/>
      <c r="CV209" s="341"/>
      <c r="CW209" s="341"/>
      <c r="CX209" s="341"/>
      <c r="CY209" s="341"/>
      <c r="CZ209" s="341"/>
    </row>
    <row r="210" s="298" customFormat="true" ht="22.5" customHeight="true" x14ac:dyDescent="0.35">
      <c r="A210" s="552" t="s">
        <v>111</v>
      </c>
      <c r="B210" s="328"/>
      <c r="Z210" s="341"/>
      <c r="AA210" s="341"/>
      <c r="AB210" s="341"/>
      <c r="AC210" s="341"/>
      <c r="AD210" s="341"/>
      <c r="AE210" s="341"/>
      <c r="AF210" s="341"/>
      <c r="AG210" s="341"/>
      <c r="AH210" s="341"/>
      <c r="AI210" s="341"/>
      <c r="AJ210" s="341"/>
      <c r="AK210" s="341"/>
      <c r="AL210" s="341"/>
      <c r="AM210" s="341"/>
      <c r="AN210" s="341"/>
      <c r="AO210" s="341"/>
      <c r="AP210" s="341"/>
      <c r="AQ210" s="341"/>
      <c r="AR210" s="341"/>
      <c r="AS210" s="341"/>
      <c r="AT210" s="341"/>
      <c r="AU210" s="341"/>
      <c r="AV210" s="341"/>
      <c r="AW210" s="341"/>
      <c r="AX210" s="341"/>
      <c r="AY210" s="341"/>
      <c r="AZ210" s="341"/>
      <c r="BB210" s="321"/>
      <c r="BZ210" s="341"/>
      <c r="CA210" s="341"/>
      <c r="CB210" s="341"/>
      <c r="CC210" s="341"/>
      <c r="CD210" s="341"/>
      <c r="CE210" s="341"/>
      <c r="CF210" s="341"/>
      <c r="CG210" s="341"/>
      <c r="CH210" s="341"/>
      <c r="CI210" s="341"/>
      <c r="CJ210" s="341"/>
      <c r="CK210" s="341"/>
      <c r="CL210" s="341"/>
      <c r="CM210" s="341"/>
      <c r="CN210" s="341"/>
      <c r="CO210" s="341"/>
      <c r="CP210" s="341"/>
      <c r="CQ210" s="341"/>
      <c r="CR210" s="341"/>
      <c r="CS210" s="341"/>
      <c r="CT210" s="341"/>
      <c r="CU210" s="341"/>
      <c r="CV210" s="341"/>
      <c r="CW210" s="341"/>
      <c r="CX210" s="341"/>
      <c r="CY210" s="341"/>
      <c r="CZ210" s="341"/>
    </row>
    <row r="211" s="298" customFormat="true" ht="20.1" customHeight="true" x14ac:dyDescent="0.35">
      <c r="A211" s="330" t="s">
        <v>96</v>
      </c>
      <c r="B211" s="326"/>
      <c r="Z211" s="341"/>
      <c r="AA211" s="341"/>
      <c r="AB211" s="341"/>
      <c r="AC211" s="341"/>
      <c r="AD211" s="341"/>
      <c r="AE211" s="341"/>
      <c r="AF211" s="341"/>
      <c r="AG211" s="341"/>
      <c r="AH211" s="341"/>
      <c r="AI211" s="341"/>
      <c r="AJ211" s="341"/>
      <c r="AK211" s="341"/>
      <c r="AL211" s="341"/>
      <c r="AM211" s="341"/>
      <c r="AN211" s="341"/>
      <c r="AO211" s="341"/>
      <c r="AP211" s="341"/>
      <c r="AQ211" s="341"/>
      <c r="AR211" s="341"/>
      <c r="AS211" s="341"/>
      <c r="AT211" s="341"/>
      <c r="AU211" s="341"/>
      <c r="AV211" s="341"/>
      <c r="AW211" s="341"/>
      <c r="AX211" s="341"/>
      <c r="AY211" s="341"/>
      <c r="AZ211" s="341"/>
      <c r="BB211" s="321"/>
      <c r="BZ211" s="341"/>
      <c r="CA211" s="341"/>
      <c r="CB211" s="341"/>
      <c r="CC211" s="341"/>
      <c r="CD211" s="341"/>
      <c r="CE211" s="341"/>
      <c r="CF211" s="341"/>
      <c r="CG211" s="341"/>
      <c r="CH211" s="341"/>
      <c r="CI211" s="341"/>
      <c r="CJ211" s="341"/>
      <c r="CK211" s="341"/>
      <c r="CL211" s="341"/>
      <c r="CM211" s="341"/>
      <c r="CN211" s="341"/>
      <c r="CO211" s="341"/>
      <c r="CP211" s="341"/>
      <c r="CQ211" s="341"/>
      <c r="CR211" s="341"/>
      <c r="CS211" s="341"/>
      <c r="CT211" s="341"/>
      <c r="CU211" s="341"/>
      <c r="CV211" s="341"/>
      <c r="CW211" s="341"/>
      <c r="CX211" s="341"/>
      <c r="CY211" s="341"/>
      <c r="CZ211" s="341"/>
    </row>
    <row r="212" s="298" customFormat="true" ht="15" customHeight="true" x14ac:dyDescent="0.2">
      <c r="A212" s="555" t="s">
        <v>97</v>
      </c>
      <c r="B212" s="352"/>
      <c r="Z212" s="341"/>
      <c r="AA212" s="341"/>
      <c r="AB212" s="341"/>
      <c r="AC212" s="341"/>
      <c r="AD212" s="341"/>
      <c r="AE212" s="341"/>
      <c r="AF212" s="341"/>
      <c r="AG212" s="341"/>
      <c r="AH212" s="341"/>
      <c r="AI212" s="341"/>
      <c r="AJ212" s="341"/>
      <c r="AK212" s="341"/>
      <c r="AL212" s="341"/>
      <c r="AM212" s="341"/>
      <c r="AN212" s="341"/>
      <c r="AO212" s="341"/>
      <c r="AP212" s="341"/>
      <c r="AQ212" s="341"/>
      <c r="AR212" s="341"/>
      <c r="AS212" s="341"/>
      <c r="AT212" s="341"/>
      <c r="AU212" s="341"/>
      <c r="AV212" s="341"/>
      <c r="AW212" s="341"/>
      <c r="AX212" s="341"/>
      <c r="AY212" s="341"/>
      <c r="AZ212" s="341"/>
      <c r="BB212" s="321"/>
      <c r="BZ212" s="341"/>
      <c r="CA212" s="341"/>
      <c r="CB212" s="341"/>
      <c r="CC212" s="341"/>
      <c r="CD212" s="341"/>
      <c r="CE212" s="341"/>
      <c r="CF212" s="341"/>
      <c r="CG212" s="341"/>
      <c r="CH212" s="341"/>
      <c r="CI212" s="341"/>
      <c r="CJ212" s="341"/>
      <c r="CK212" s="341"/>
      <c r="CL212" s="341"/>
      <c r="CM212" s="341"/>
      <c r="CN212" s="341"/>
      <c r="CO212" s="341"/>
      <c r="CP212" s="341"/>
      <c r="CQ212" s="341"/>
      <c r="CR212" s="341"/>
      <c r="CS212" s="341"/>
      <c r="CT212" s="341"/>
      <c r="CU212" s="341"/>
      <c r="CV212" s="341"/>
      <c r="CW212" s="341"/>
      <c r="CX212" s="341"/>
      <c r="CY212" s="341"/>
      <c r="CZ212" s="341"/>
    </row>
    <row r="213" s="298" customFormat="true" ht="15" customHeight="true" x14ac:dyDescent="0.2">
      <c r="A213" s="333" t="s">
        <v>40</v>
      </c>
      <c r="B213" s="332"/>
      <c r="Z213" s="341"/>
      <c r="AA213" s="341"/>
      <c r="AB213" s="341"/>
      <c r="AC213" s="341"/>
      <c r="AD213" s="341"/>
      <c r="AE213" s="341"/>
      <c r="AF213" s="341"/>
      <c r="AG213" s="341"/>
      <c r="AH213" s="341"/>
      <c r="AI213" s="341"/>
      <c r="AJ213" s="341"/>
      <c r="AK213" s="341"/>
      <c r="AL213" s="341"/>
      <c r="AM213" s="341"/>
      <c r="AN213" s="341"/>
      <c r="AO213" s="341"/>
      <c r="AP213" s="341"/>
      <c r="AQ213" s="341"/>
      <c r="AR213" s="341"/>
      <c r="AS213" s="341"/>
      <c r="AT213" s="341"/>
      <c r="AU213" s="341"/>
      <c r="AV213" s="341"/>
      <c r="AW213" s="341"/>
      <c r="AX213" s="341"/>
      <c r="AY213" s="341"/>
      <c r="AZ213" s="341"/>
      <c r="BB213" s="321"/>
      <c r="BZ213" s="341"/>
      <c r="CA213" s="341"/>
      <c r="CB213" s="341"/>
      <c r="CC213" s="341"/>
      <c r="CD213" s="341"/>
      <c r="CE213" s="341"/>
      <c r="CF213" s="341"/>
      <c r="CG213" s="341"/>
      <c r="CH213" s="341"/>
      <c r="CI213" s="341"/>
      <c r="CJ213" s="341"/>
      <c r="CK213" s="341"/>
      <c r="CL213" s="341"/>
      <c r="CM213" s="341"/>
      <c r="CN213" s="341"/>
      <c r="CO213" s="341"/>
      <c r="CP213" s="341"/>
      <c r="CQ213" s="341"/>
      <c r="CR213" s="341"/>
      <c r="CS213" s="341"/>
      <c r="CT213" s="341"/>
      <c r="CU213" s="341"/>
      <c r="CV213" s="341"/>
      <c r="CW213" s="341"/>
      <c r="CX213" s="341"/>
      <c r="CY213" s="341"/>
      <c r="CZ213" s="341"/>
    </row>
    <row r="214" s="298" customFormat="true" ht="15" customHeight="true" x14ac:dyDescent="0.2">
      <c r="A214" s="331" t="s">
        <v>39</v>
      </c>
      <c r="B214" s="332"/>
      <c r="Z214" s="341"/>
      <c r="AA214" s="341"/>
      <c r="AB214" s="341"/>
      <c r="AC214" s="341"/>
      <c r="AD214" s="341"/>
      <c r="AE214" s="341"/>
      <c r="AF214" s="341"/>
      <c r="AG214" s="341"/>
      <c r="AH214" s="341"/>
      <c r="AI214" s="341"/>
      <c r="AJ214" s="341"/>
      <c r="AK214" s="341"/>
      <c r="AL214" s="341"/>
      <c r="AM214" s="341"/>
      <c r="AN214" s="341"/>
      <c r="AO214" s="341"/>
      <c r="AP214" s="341"/>
      <c r="AQ214" s="341"/>
      <c r="AR214" s="341"/>
      <c r="AS214" s="341"/>
      <c r="AT214" s="341"/>
      <c r="AU214" s="341"/>
      <c r="AV214" s="341"/>
      <c r="AW214" s="341"/>
      <c r="AX214" s="341"/>
      <c r="AY214" s="341"/>
      <c r="AZ214" s="341"/>
      <c r="BB214" s="321"/>
      <c r="BZ214" s="341"/>
      <c r="CA214" s="341"/>
      <c r="CB214" s="341"/>
      <c r="CC214" s="341"/>
      <c r="CD214" s="341"/>
      <c r="CE214" s="341"/>
      <c r="CF214" s="341"/>
      <c r="CG214" s="341"/>
      <c r="CH214" s="341"/>
      <c r="CI214" s="341"/>
      <c r="CJ214" s="341"/>
      <c r="CK214" s="341"/>
      <c r="CL214" s="341"/>
      <c r="CM214" s="341"/>
      <c r="CN214" s="341"/>
      <c r="CO214" s="341"/>
      <c r="CP214" s="341"/>
      <c r="CQ214" s="341"/>
      <c r="CR214" s="341"/>
      <c r="CS214" s="341"/>
      <c r="CT214" s="341"/>
      <c r="CU214" s="341"/>
      <c r="CV214" s="341"/>
      <c r="CW214" s="341"/>
      <c r="CX214" s="341"/>
      <c r="CY214" s="341"/>
      <c r="CZ214" s="341"/>
    </row>
    <row r="215" s="298" customFormat="true" ht="15" customHeight="true" x14ac:dyDescent="0.2">
      <c r="A215" s="331" t="s">
        <v>133</v>
      </c>
      <c r="B215" s="351" t="str">
        <f>A1025</f>
        <v>DHS05</v>
      </c>
      <c r="Z215" s="341"/>
      <c r="AA215" s="341"/>
      <c r="AB215" s="341"/>
      <c r="AC215" s="341"/>
      <c r="AD215" s="341"/>
      <c r="AE215" s="341"/>
      <c r="AF215" s="341"/>
      <c r="AG215" s="341"/>
      <c r="AH215" s="341"/>
      <c r="AI215" s="341"/>
      <c r="AJ215" s="341"/>
      <c r="AK215" s="341"/>
      <c r="AL215" s="341"/>
      <c r="AM215" s="341"/>
      <c r="AN215" s="341"/>
      <c r="AO215" s="341"/>
      <c r="AP215" s="341"/>
      <c r="AQ215" s="341"/>
      <c r="AR215" s="341"/>
      <c r="AS215" s="341"/>
      <c r="AT215" s="341"/>
      <c r="AU215" s="341"/>
      <c r="AV215" s="341"/>
      <c r="AW215" s="341"/>
      <c r="AX215" s="341"/>
      <c r="AY215" s="341"/>
      <c r="AZ215" s="341"/>
      <c r="BB215" s="321"/>
      <c r="BZ215" s="341"/>
      <c r="CA215" s="341"/>
      <c r="CB215" s="341"/>
      <c r="CC215" s="341"/>
      <c r="CD215" s="341"/>
      <c r="CE215" s="341"/>
      <c r="CF215" s="341"/>
      <c r="CG215" s="341"/>
      <c r="CH215" s="341"/>
      <c r="CI215" s="341"/>
      <c r="CJ215" s="341"/>
      <c r="CK215" s="341"/>
      <c r="CL215" s="341"/>
      <c r="CM215" s="341"/>
      <c r="CN215" s="341"/>
      <c r="CO215" s="341"/>
      <c r="CP215" s="341"/>
      <c r="CQ215" s="341"/>
      <c r="CR215" s="341"/>
      <c r="CS215" s="341"/>
      <c r="CT215" s="341"/>
      <c r="CU215" s="341"/>
      <c r="CV215" s="341"/>
      <c r="CW215" s="341"/>
      <c r="CX215" s="341"/>
      <c r="CY215" s="341"/>
      <c r="CZ215" s="341"/>
    </row>
    <row r="216" s="298" customFormat="true" ht="15" customHeight="true" x14ac:dyDescent="0.2">
      <c r="A216" s="178"/>
      <c r="B216" s="180"/>
      <c r="Z216" s="341"/>
      <c r="AA216" s="341"/>
      <c r="AB216" s="341"/>
      <c r="AC216" s="341"/>
      <c r="AD216" s="341"/>
      <c r="AE216" s="341"/>
      <c r="AF216" s="341"/>
      <c r="AG216" s="341"/>
      <c r="AH216" s="341"/>
      <c r="AI216" s="341"/>
      <c r="AJ216" s="341"/>
      <c r="AK216" s="341"/>
      <c r="AL216" s="341"/>
      <c r="AM216" s="341"/>
      <c r="AN216" s="341"/>
      <c r="AO216" s="341"/>
      <c r="AP216" s="341"/>
      <c r="AQ216" s="341"/>
      <c r="AR216" s="341"/>
      <c r="AS216" s="341"/>
      <c r="AT216" s="341"/>
      <c r="AU216" s="341"/>
      <c r="AV216" s="341"/>
      <c r="AW216" s="341"/>
      <c r="AX216" s="341"/>
      <c r="AY216" s="341"/>
      <c r="AZ216" s="341"/>
      <c r="BB216" s="321"/>
      <c r="BZ216" s="341"/>
      <c r="CA216" s="341"/>
      <c r="CB216" s="341"/>
      <c r="CC216" s="341"/>
      <c r="CD216" s="341"/>
      <c r="CE216" s="341"/>
      <c r="CF216" s="341"/>
      <c r="CG216" s="341"/>
      <c r="CH216" s="341"/>
      <c r="CI216" s="341"/>
      <c r="CJ216" s="341"/>
      <c r="CK216" s="341"/>
      <c r="CL216" s="341"/>
      <c r="CM216" s="341"/>
      <c r="CN216" s="341"/>
      <c r="CO216" s="341"/>
      <c r="CP216" s="341"/>
      <c r="CQ216" s="341"/>
      <c r="CR216" s="341"/>
      <c r="CS216" s="341"/>
      <c r="CT216" s="341"/>
      <c r="CU216" s="341"/>
      <c r="CV216" s="341"/>
      <c r="CW216" s="341"/>
      <c r="CX216" s="341"/>
      <c r="CY216" s="341"/>
      <c r="CZ216" s="341"/>
    </row>
    <row r="217" s="298" customFormat="true" ht="15" customHeight="true" x14ac:dyDescent="0.2">
      <c r="A217" s="178"/>
      <c r="B217" s="179"/>
      <c r="Z217" s="341"/>
      <c r="AA217" s="341"/>
      <c r="AB217" s="341"/>
      <c r="AC217" s="341"/>
      <c r="AD217" s="341"/>
      <c r="AE217" s="341"/>
      <c r="AF217" s="341"/>
      <c r="AG217" s="341"/>
      <c r="AH217" s="341"/>
      <c r="AI217" s="341"/>
      <c r="AJ217" s="341"/>
      <c r="AK217" s="341"/>
      <c r="AL217" s="341"/>
      <c r="AM217" s="341"/>
      <c r="AN217" s="341"/>
      <c r="AO217" s="341"/>
      <c r="AP217" s="341"/>
      <c r="AQ217" s="341"/>
      <c r="AR217" s="341"/>
      <c r="AS217" s="341"/>
      <c r="AT217" s="341"/>
      <c r="AU217" s="341"/>
      <c r="AV217" s="341"/>
      <c r="AW217" s="341"/>
      <c r="AX217" s="341"/>
      <c r="AY217" s="341"/>
      <c r="AZ217" s="341"/>
      <c r="BB217" s="321"/>
      <c r="BZ217" s="341"/>
      <c r="CA217" s="341"/>
      <c r="CB217" s="341"/>
      <c r="CC217" s="341"/>
      <c r="CD217" s="341"/>
      <c r="CE217" s="341"/>
      <c r="CF217" s="341"/>
      <c r="CG217" s="341"/>
      <c r="CH217" s="341"/>
      <c r="CI217" s="341"/>
      <c r="CJ217" s="341"/>
      <c r="CK217" s="341"/>
      <c r="CL217" s="341"/>
      <c r="CM217" s="341"/>
      <c r="CN217" s="341"/>
      <c r="CO217" s="341"/>
      <c r="CP217" s="341"/>
      <c r="CQ217" s="341"/>
      <c r="CR217" s="341"/>
      <c r="CS217" s="341"/>
      <c r="CT217" s="341"/>
      <c r="CU217" s="341"/>
      <c r="CV217" s="341"/>
      <c r="CW217" s="341"/>
      <c r="CX217" s="341"/>
      <c r="CY217" s="341"/>
      <c r="CZ217" s="341"/>
    </row>
    <row r="218" s="298" customFormat="true" ht="18" customHeight="true" x14ac:dyDescent="0.2">
      <c r="A218" s="178"/>
      <c r="B218" s="180"/>
      <c r="Z218" s="341"/>
      <c r="AA218" s="341"/>
      <c r="AB218" s="341"/>
      <c r="AC218" s="341"/>
      <c r="AD218" s="341"/>
      <c r="AE218" s="341"/>
      <c r="AF218" s="341"/>
      <c r="AG218" s="341"/>
      <c r="AH218" s="341"/>
      <c r="AI218" s="341"/>
      <c r="AJ218" s="341"/>
      <c r="AK218" s="341"/>
      <c r="AL218" s="341"/>
      <c r="AM218" s="341"/>
      <c r="AN218" s="341"/>
      <c r="AO218" s="341"/>
      <c r="AP218" s="341"/>
      <c r="AQ218" s="341"/>
      <c r="AR218" s="341"/>
      <c r="AS218" s="341"/>
      <c r="AT218" s="341"/>
      <c r="AU218" s="341"/>
      <c r="AV218" s="341"/>
      <c r="AW218" s="341"/>
      <c r="AX218" s="341"/>
      <c r="AY218" s="341"/>
      <c r="AZ218" s="341"/>
      <c r="BB218" s="321"/>
      <c r="BZ218" s="341"/>
      <c r="CA218" s="341"/>
      <c r="CB218" s="341"/>
      <c r="CC218" s="341"/>
      <c r="CD218" s="341"/>
      <c r="CE218" s="341"/>
      <c r="CF218" s="341"/>
      <c r="CG218" s="341"/>
      <c r="CH218" s="341"/>
      <c r="CI218" s="341"/>
      <c r="CJ218" s="341"/>
      <c r="CK218" s="341"/>
      <c r="CL218" s="341"/>
      <c r="CM218" s="341"/>
      <c r="CN218" s="341"/>
      <c r="CO218" s="341"/>
      <c r="CP218" s="341"/>
      <c r="CQ218" s="341"/>
      <c r="CR218" s="341"/>
      <c r="CS218" s="341"/>
      <c r="CT218" s="341"/>
      <c r="CU218" s="341"/>
      <c r="CV218" s="341"/>
      <c r="CW218" s="341"/>
      <c r="CX218" s="341"/>
      <c r="CY218" s="341"/>
      <c r="CZ218" s="341"/>
    </row>
    <row r="219" s="298" customFormat="true" ht="18" customHeight="true" x14ac:dyDescent="0.2">
      <c r="A219" s="177"/>
      <c r="B219" s="176"/>
      <c r="Z219" s="341"/>
      <c r="AA219" s="341"/>
      <c r="AB219" s="341"/>
      <c r="AC219" s="341"/>
      <c r="AD219" s="341"/>
      <c r="AE219" s="341"/>
      <c r="AF219" s="341"/>
      <c r="AG219" s="341"/>
      <c r="AH219" s="341"/>
      <c r="AI219" s="341"/>
      <c r="AJ219" s="341"/>
      <c r="AK219" s="341"/>
      <c r="AL219" s="341"/>
      <c r="AM219" s="341"/>
      <c r="AN219" s="341"/>
      <c r="AO219" s="341"/>
      <c r="AP219" s="341"/>
      <c r="AQ219" s="341"/>
      <c r="AR219" s="341"/>
      <c r="AS219" s="341"/>
      <c r="AT219" s="341"/>
      <c r="AU219" s="341"/>
      <c r="AV219" s="341"/>
      <c r="AW219" s="341"/>
      <c r="AX219" s="341"/>
      <c r="AY219" s="341"/>
      <c r="AZ219" s="341"/>
      <c r="BB219" s="321"/>
      <c r="BZ219" s="341"/>
      <c r="CA219" s="341"/>
      <c r="CB219" s="341"/>
      <c r="CC219" s="341"/>
      <c r="CD219" s="341"/>
      <c r="CE219" s="341"/>
      <c r="CF219" s="341"/>
      <c r="CG219" s="341"/>
      <c r="CH219" s="341"/>
      <c r="CI219" s="341"/>
      <c r="CJ219" s="341"/>
      <c r="CK219" s="341"/>
      <c r="CL219" s="341"/>
      <c r="CM219" s="341"/>
      <c r="CN219" s="341"/>
      <c r="CO219" s="341"/>
      <c r="CP219" s="341"/>
      <c r="CQ219" s="341"/>
      <c r="CR219" s="341"/>
      <c r="CS219" s="341"/>
      <c r="CT219" s="341"/>
      <c r="CU219" s="341"/>
      <c r="CV219" s="341"/>
      <c r="CW219" s="341"/>
      <c r="CX219" s="341"/>
      <c r="CY219" s="341"/>
      <c r="CZ219" s="341"/>
    </row>
    <row r="220" s="322" customFormat="true" ht="15" customHeight="true" x14ac:dyDescent="0.2">
      <c r="A220" s="301" t="s">
        <v>86</v>
      </c>
      <c r="B220" s="336"/>
      <c r="C220" s="1002" t="s">
        <v>114</v>
      </c>
      <c r="D220" s="1003"/>
      <c r="E220" s="1003"/>
      <c r="F220" s="1003"/>
      <c r="G220" s="1004"/>
      <c r="H220" s="1005" t="s">
        <v>38</v>
      </c>
      <c r="I220" s="996"/>
      <c r="J220" s="996"/>
      <c r="K220" s="996"/>
      <c r="L220" s="998"/>
      <c r="M220" s="986" t="s">
        <v>37</v>
      </c>
      <c r="N220" s="987"/>
      <c r="O220" s="987"/>
      <c r="P220" s="987"/>
      <c r="Q220" s="988"/>
      <c r="R220" s="15" t="s">
        <v>137</v>
      </c>
      <c r="S220" s="410"/>
      <c r="T220" s="410"/>
      <c r="U220" s="410"/>
      <c r="V220" s="410"/>
      <c r="W220" s="410"/>
      <c r="X220" s="410"/>
      <c r="Y220" s="410"/>
      <c r="Z220" s="411"/>
      <c r="AA220" s="411"/>
      <c r="AB220" s="411"/>
      <c r="AC220" s="411"/>
      <c r="AD220" s="411"/>
      <c r="AE220" s="411"/>
      <c r="AF220" s="411"/>
      <c r="AG220" s="411"/>
      <c r="AH220" s="411"/>
      <c r="AI220" s="411"/>
      <c r="AJ220" s="411"/>
      <c r="AK220" s="411"/>
      <c r="AL220" s="411"/>
      <c r="AM220" s="411"/>
      <c r="AN220" s="411"/>
      <c r="AO220" s="411"/>
      <c r="AP220" s="411"/>
      <c r="AQ220" s="411"/>
      <c r="AR220" s="411"/>
      <c r="AS220" s="411"/>
      <c r="AT220" s="411"/>
      <c r="AU220" s="411"/>
      <c r="AV220" s="411"/>
      <c r="AW220" s="411"/>
      <c r="AX220" s="411"/>
      <c r="AY220" s="411"/>
      <c r="AZ220" s="187"/>
      <c r="BA220" s="347" t="s">
        <v>128</v>
      </c>
      <c r="BB220" s="301" t="s">
        <v>86</v>
      </c>
      <c r="BC220" s="986" t="s">
        <v>114</v>
      </c>
      <c r="BD220" s="987"/>
      <c r="BE220" s="987"/>
      <c r="BF220" s="987"/>
      <c r="BG220" s="993"/>
      <c r="BH220" s="986" t="s">
        <v>38</v>
      </c>
      <c r="BI220" s="987"/>
      <c r="BJ220" s="987"/>
      <c r="BK220" s="987"/>
      <c r="BL220" s="993"/>
      <c r="BM220" s="986" t="s">
        <v>37</v>
      </c>
      <c r="BN220" s="987"/>
      <c r="BO220" s="987"/>
      <c r="BP220" s="987"/>
      <c r="BQ220" s="988"/>
      <c r="BR220" s="14" t="s">
        <v>137</v>
      </c>
      <c r="BS220" s="401"/>
      <c r="BT220" s="401"/>
      <c r="BU220" s="401"/>
      <c r="BV220" s="401"/>
      <c r="BW220" s="401"/>
      <c r="BX220" s="401"/>
      <c r="BY220" s="401"/>
      <c r="BZ220" s="345"/>
      <c r="CA220" s="345"/>
      <c r="CB220" s="345"/>
      <c r="CC220" s="345"/>
      <c r="CD220" s="345"/>
      <c r="CE220" s="345"/>
      <c r="CF220" s="345"/>
      <c r="CG220" s="345"/>
      <c r="CH220" s="345"/>
      <c r="CI220" s="345"/>
      <c r="CJ220" s="345"/>
      <c r="CK220" s="345"/>
      <c r="CL220" s="345"/>
      <c r="CM220" s="345"/>
      <c r="CN220" s="345"/>
      <c r="CO220" s="345"/>
      <c r="CP220" s="345"/>
      <c r="CQ220" s="345"/>
      <c r="CR220" s="345"/>
      <c r="CS220" s="345"/>
      <c r="CT220" s="345"/>
      <c r="CU220" s="345"/>
      <c r="CV220" s="345"/>
      <c r="CW220" s="345"/>
      <c r="CX220" s="345"/>
      <c r="CY220" s="345"/>
      <c r="CZ220" s="345"/>
    </row>
    <row r="221" s="322" customFormat="true" ht="24" x14ac:dyDescent="0.2">
      <c r="A221" s="335" t="s">
        <v>87</v>
      </c>
      <c r="B221" s="370"/>
      <c r="C221" s="393" t="s">
        <v>0</v>
      </c>
      <c r="D221" s="550" t="s">
        <v>1</v>
      </c>
      <c r="E221" s="550" t="s">
        <v>2</v>
      </c>
      <c r="F221" s="550" t="s">
        <v>3</v>
      </c>
      <c r="G221" s="551" t="s">
        <v>4</v>
      </c>
      <c r="H221" s="375" t="s">
        <v>0</v>
      </c>
      <c r="I221" s="553" t="s">
        <v>1</v>
      </c>
      <c r="J221" s="553" t="s">
        <v>2</v>
      </c>
      <c r="K221" s="553" t="s">
        <v>3</v>
      </c>
      <c r="L221" s="554" t="s">
        <v>4</v>
      </c>
      <c r="M221" s="376" t="s">
        <v>0</v>
      </c>
      <c r="N221" s="553" t="s">
        <v>1</v>
      </c>
      <c r="O221" s="553" t="s">
        <v>2</v>
      </c>
      <c r="P221" s="553" t="s">
        <v>3</v>
      </c>
      <c r="Q221" s="548" t="s">
        <v>4</v>
      </c>
      <c r="R221" s="375" t="s">
        <v>317</v>
      </c>
      <c r="S221" s="553" t="s">
        <v>318</v>
      </c>
      <c r="T221" s="553" t="s">
        <v>319</v>
      </c>
      <c r="U221" s="553" t="s">
        <v>320</v>
      </c>
      <c r="V221" s="553" t="s">
        <v>251</v>
      </c>
      <c r="W221" s="553" t="s">
        <v>252</v>
      </c>
      <c r="X221" s="553" t="s">
        <v>253</v>
      </c>
      <c r="Y221" s="554" t="s">
        <v>254</v>
      </c>
      <c r="Z221" s="411"/>
      <c r="AA221" s="411"/>
      <c r="AB221" s="411"/>
      <c r="AC221" s="411"/>
      <c r="AD221" s="411"/>
      <c r="AE221" s="411"/>
      <c r="AF221" s="411"/>
      <c r="AG221" s="411"/>
      <c r="AH221" s="411"/>
      <c r="AI221" s="411"/>
      <c r="AJ221" s="411"/>
      <c r="AK221" s="411"/>
      <c r="AL221" s="411"/>
      <c r="AM221" s="411"/>
      <c r="AN221" s="411"/>
      <c r="AO221" s="411"/>
      <c r="AP221" s="411"/>
      <c r="AQ221" s="411"/>
      <c r="AR221" s="411"/>
      <c r="AS221" s="411"/>
      <c r="AT221" s="411"/>
      <c r="AU221" s="411"/>
      <c r="AV221" s="411"/>
      <c r="AW221" s="411"/>
      <c r="AX221" s="411"/>
      <c r="AY221" s="411"/>
      <c r="AZ221" s="187"/>
      <c r="BA221" s="335" t="s">
        <v>117</v>
      </c>
      <c r="BB221" s="334"/>
      <c r="BC221" s="422" t="s">
        <v>0</v>
      </c>
      <c r="BD221" s="525" t="s">
        <v>1</v>
      </c>
      <c r="BE221" s="525" t="s">
        <v>2</v>
      </c>
      <c r="BF221" s="525" t="s">
        <v>3</v>
      </c>
      <c r="BG221" s="423" t="s">
        <v>4</v>
      </c>
      <c r="BH221" s="422" t="s">
        <v>0</v>
      </c>
      <c r="BI221" s="525" t="s">
        <v>1</v>
      </c>
      <c r="BJ221" s="525" t="s">
        <v>2</v>
      </c>
      <c r="BK221" s="525" t="s">
        <v>3</v>
      </c>
      <c r="BL221" s="423" t="s">
        <v>4</v>
      </c>
      <c r="BM221" s="422" t="s">
        <v>0</v>
      </c>
      <c r="BN221" s="525" t="s">
        <v>1</v>
      </c>
      <c r="BO221" s="525" t="s">
        <v>2</v>
      </c>
      <c r="BP221" s="525" t="s">
        <v>3</v>
      </c>
      <c r="BQ221" s="423" t="s">
        <v>4</v>
      </c>
      <c r="BR221" s="422" t="s">
        <v>317</v>
      </c>
      <c r="BS221" s="525" t="s">
        <v>318</v>
      </c>
      <c r="BT221" s="525" t="s">
        <v>319</v>
      </c>
      <c r="BU221" s="525" t="s">
        <v>320</v>
      </c>
      <c r="BV221" s="525" t="s">
        <v>251</v>
      </c>
      <c r="BW221" s="525" t="s">
        <v>252</v>
      </c>
      <c r="BX221" s="525" t="s">
        <v>253</v>
      </c>
      <c r="BY221" s="526" t="s">
        <v>254</v>
      </c>
      <c r="BZ221" s="185"/>
      <c r="CA221" s="185"/>
      <c r="CB221" s="185"/>
      <c r="CC221" s="185"/>
      <c r="CD221" s="185"/>
      <c r="CE221" s="185"/>
      <c r="CF221" s="185"/>
      <c r="CG221" s="185"/>
      <c r="CH221" s="185"/>
      <c r="CI221" s="185"/>
      <c r="CJ221" s="185"/>
      <c r="CK221" s="185"/>
      <c r="CL221" s="185"/>
      <c r="CM221" s="185"/>
      <c r="CN221" s="185"/>
      <c r="CO221" s="185"/>
      <c r="CP221" s="185"/>
      <c r="CQ221" s="185"/>
      <c r="CR221" s="185"/>
      <c r="CS221" s="185"/>
      <c r="CT221" s="185"/>
      <c r="CU221" s="185"/>
      <c r="CV221" s="185"/>
      <c r="CW221" s="185"/>
      <c r="CX221" s="185"/>
      <c r="CY221" s="185"/>
      <c r="CZ221" s="185"/>
    </row>
    <row r="222" s="322" customFormat="true" ht="15" customHeight="true" x14ac:dyDescent="0.2">
      <c r="A222" s="1000" t="s">
        <v>36</v>
      </c>
      <c r="B222" s="372" t="s">
        <v>15</v>
      </c>
      <c r="C222" s="131">
        <v>0</v>
      </c>
      <c r="D222" s="130">
        <v>0</v>
      </c>
      <c r="E222" s="130">
        <v>0</v>
      </c>
      <c r="F222" s="130">
        <v>0</v>
      </c>
      <c r="G222" s="129">
        <v>0</v>
      </c>
      <c r="H222" s="128">
        <v>0</v>
      </c>
      <c r="I222" s="130">
        <v>0</v>
      </c>
      <c r="J222" s="130">
        <v>0</v>
      </c>
      <c r="K222" s="130">
        <v>0</v>
      </c>
      <c r="L222" s="127">
        <v>0</v>
      </c>
      <c r="M222" s="131">
        <v>0</v>
      </c>
      <c r="N222" s="130">
        <v>0</v>
      </c>
      <c r="O222" s="130">
        <v>0</v>
      </c>
      <c r="P222" s="130">
        <v>0</v>
      </c>
      <c r="Q222" s="129">
        <v>0</v>
      </c>
      <c r="R222" s="128">
        <v>0</v>
      </c>
      <c r="S222" s="130">
        <v>0</v>
      </c>
      <c r="T222" s="130">
        <v>0</v>
      </c>
      <c r="U222" s="130">
        <v>0</v>
      </c>
      <c r="V222" s="130">
        <v>0</v>
      </c>
      <c r="W222" s="71" t="s">
        <v>35</v>
      </c>
      <c r="X222" s="71" t="s">
        <v>35</v>
      </c>
      <c r="Y222" s="127">
        <v>0</v>
      </c>
      <c r="Z222" s="411"/>
      <c r="AA222" s="411"/>
      <c r="AB222" s="411"/>
      <c r="AC222" s="411"/>
      <c r="AD222" s="411"/>
      <c r="AE222" s="411"/>
      <c r="AF222" s="411"/>
      <c r="AG222" s="411"/>
      <c r="AH222" s="411"/>
      <c r="AI222" s="411"/>
      <c r="AJ222" s="411"/>
      <c r="AK222" s="411"/>
      <c r="AL222" s="411"/>
      <c r="AM222" s="411"/>
      <c r="AN222" s="411"/>
      <c r="AO222" s="411"/>
      <c r="AP222" s="411"/>
      <c r="AQ222" s="411"/>
      <c r="AR222" s="411"/>
      <c r="AS222" s="411"/>
      <c r="AT222" s="411"/>
      <c r="AU222" s="411"/>
      <c r="AV222" s="411"/>
      <c r="AW222" s="411"/>
      <c r="AX222" s="411"/>
      <c r="AY222" s="411"/>
      <c r="AZ222" s="187"/>
      <c r="BA222" s="992" t="s">
        <v>36</v>
      </c>
      <c r="BB222" s="559" t="s">
        <v>15</v>
      </c>
      <c r="BC222" s="426">
        <v>0</v>
      </c>
      <c r="BD222" s="424">
        <v>0</v>
      </c>
      <c r="BE222" s="424">
        <v>0</v>
      </c>
      <c r="BF222" s="424">
        <v>0</v>
      </c>
      <c r="BG222" s="430">
        <v>0</v>
      </c>
      <c r="BH222" s="426">
        <v>0</v>
      </c>
      <c r="BI222" s="424">
        <v>0</v>
      </c>
      <c r="BJ222" s="424">
        <v>0</v>
      </c>
      <c r="BK222" s="424">
        <v>0</v>
      </c>
      <c r="BL222" s="430">
        <v>0</v>
      </c>
      <c r="BM222" s="426">
        <v>0</v>
      </c>
      <c r="BN222" s="424">
        <v>0</v>
      </c>
      <c r="BO222" s="424">
        <v>0</v>
      </c>
      <c r="BP222" s="424">
        <v>0</v>
      </c>
      <c r="BQ222" s="430">
        <v>0</v>
      </c>
      <c r="BR222" s="426">
        <v>0</v>
      </c>
      <c r="BS222" s="424">
        <v>0</v>
      </c>
      <c r="BT222" s="424">
        <v>0</v>
      </c>
      <c r="BU222" s="424">
        <v>0</v>
      </c>
      <c r="BV222" s="424">
        <v>0</v>
      </c>
      <c r="BW222" s="424">
        <v>0</v>
      </c>
      <c r="BX222" s="424">
        <v>0</v>
      </c>
      <c r="BY222" s="428">
        <v>0</v>
      </c>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322" customFormat="true" ht="15" customHeight="true" x14ac:dyDescent="0.2">
      <c r="A223" s="999"/>
      <c r="B223" s="373" t="s">
        <v>16</v>
      </c>
      <c r="C223" s="126">
        <v>78.195761273572359</v>
      </c>
      <c r="D223" s="125">
        <v>90.314851132142863</v>
      </c>
      <c r="E223" s="125">
        <v>94.608956625381396</v>
      </c>
      <c r="F223" s="125">
        <v>98.097657336176368</v>
      </c>
      <c r="G223" s="124">
        <v>99.072146659233027</v>
      </c>
      <c r="H223" s="123">
        <v>93.726738784827447</v>
      </c>
      <c r="I223" s="125">
        <v>99.020115936432234</v>
      </c>
      <c r="J223" s="125">
        <v>99.123639032825324</v>
      </c>
      <c r="K223" s="125">
        <v>99.542599125439835</v>
      </c>
      <c r="L223" s="122">
        <v>99.476491870616272</v>
      </c>
      <c r="M223" s="126">
        <v>72.423183767523696</v>
      </c>
      <c r="N223" s="125">
        <v>87.098753550011637</v>
      </c>
      <c r="O223" s="125">
        <v>90.742959078143457</v>
      </c>
      <c r="P223" s="125">
        <v>93.343092942121444</v>
      </c>
      <c r="Q223" s="124">
        <v>94.7523234740611</v>
      </c>
      <c r="R223" s="123">
        <v>92.054128236968509</v>
      </c>
      <c r="S223" s="125">
        <v>98.870633114196536</v>
      </c>
      <c r="T223" s="125">
        <v>83.363524539201464</v>
      </c>
      <c r="U223" s="125">
        <v>97.532115883629984</v>
      </c>
      <c r="V223" s="125">
        <v>78.694706102753187</v>
      </c>
      <c r="W223" s="73" t="s">
        <v>35</v>
      </c>
      <c r="X223" s="73" t="s">
        <v>35</v>
      </c>
      <c r="Y223" s="122">
        <v>98.611268066808762</v>
      </c>
      <c r="Z223" s="411"/>
      <c r="AA223" s="411"/>
      <c r="AB223" s="411"/>
      <c r="AC223" s="411"/>
      <c r="AD223" s="411"/>
      <c r="AE223" s="411"/>
      <c r="AF223" s="411"/>
      <c r="AG223" s="411"/>
      <c r="AH223" s="411"/>
      <c r="AI223" s="411"/>
      <c r="AJ223" s="411"/>
      <c r="AK223" s="411"/>
      <c r="AL223" s="411"/>
      <c r="AM223" s="411"/>
      <c r="AN223" s="411"/>
      <c r="AO223" s="411"/>
      <c r="AP223" s="411"/>
      <c r="AQ223" s="411"/>
      <c r="AR223" s="411"/>
      <c r="AS223" s="411"/>
      <c r="AT223" s="411"/>
      <c r="AU223" s="411"/>
      <c r="AV223" s="411"/>
      <c r="AW223" s="411"/>
      <c r="AX223" s="411"/>
      <c r="AY223" s="411"/>
      <c r="AZ223" s="187"/>
      <c r="BA223" s="990"/>
      <c r="BB223" s="557" t="s">
        <v>16</v>
      </c>
      <c r="BC223" s="427">
        <v>17057.060716000102</v>
      </c>
      <c r="BD223" s="425">
        <v>19781.428785999753</v>
      </c>
      <c r="BE223" s="425">
        <v>20775.203289999896</v>
      </c>
      <c r="BF223" s="425">
        <v>21553.464263000111</v>
      </c>
      <c r="BG223" s="431">
        <v>21755.464624000022</v>
      </c>
      <c r="BH223" s="427">
        <v>8562.9871999999941</v>
      </c>
      <c r="BI223" s="425">
        <v>9075.5441349999764</v>
      </c>
      <c r="BJ223" s="425">
        <v>9088.4177489999893</v>
      </c>
      <c r="BK223" s="425">
        <v>9129.1729389999746</v>
      </c>
      <c r="BL223" s="431">
        <v>9109.3110180000149</v>
      </c>
      <c r="BM223" s="427">
        <v>9186.5544459999783</v>
      </c>
      <c r="BN223" s="425">
        <v>11120.950218999969</v>
      </c>
      <c r="BO223" s="425">
        <v>11580.295368999905</v>
      </c>
      <c r="BP223" s="425">
        <v>11940.419537999896</v>
      </c>
      <c r="BQ223" s="431">
        <v>12128.969065999936</v>
      </c>
      <c r="BR223" s="427">
        <v>30284.082280000028</v>
      </c>
      <c r="BS223" s="425">
        <v>11612.461024000098</v>
      </c>
      <c r="BT223" s="425">
        <v>25362.638429999417</v>
      </c>
      <c r="BU223" s="425">
        <v>13372.371398999823</v>
      </c>
      <c r="BV223" s="425">
        <v>977.04544699999587</v>
      </c>
      <c r="BW223" s="425">
        <v>0</v>
      </c>
      <c r="BX223" s="425">
        <v>0</v>
      </c>
      <c r="BY223" s="429">
        <v>19314.023098999824</v>
      </c>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322" customFormat="true" ht="15" customHeight="true" x14ac:dyDescent="0.2">
      <c r="A224" s="1001"/>
      <c r="B224" s="374" t="s">
        <v>20</v>
      </c>
      <c r="C224" s="126">
        <v>21.804238726429396</v>
      </c>
      <c r="D224" s="125">
        <v>9.685148867856773</v>
      </c>
      <c r="E224" s="125">
        <v>5.3910433746186914</v>
      </c>
      <c r="F224" s="125">
        <v>1.902342663823593</v>
      </c>
      <c r="G224" s="124">
        <v>0.9278533407669709</v>
      </c>
      <c r="H224" s="123">
        <v>6.2732612151727016</v>
      </c>
      <c r="I224" s="125">
        <v>0.97988406356780944</v>
      </c>
      <c r="J224" s="125">
        <v>0.87636096717462386</v>
      </c>
      <c r="K224" s="125">
        <v>0.45740087456019546</v>
      </c>
      <c r="L224" s="122">
        <v>0.52350812938374169</v>
      </c>
      <c r="M224" s="126">
        <v>27.576816232476205</v>
      </c>
      <c r="N224" s="125">
        <v>12.901246449988429</v>
      </c>
      <c r="O224" s="125">
        <v>9.2570409218565999</v>
      </c>
      <c r="P224" s="125">
        <v>6.6569070578785956</v>
      </c>
      <c r="Q224" s="124">
        <v>5.2476765259389158</v>
      </c>
      <c r="R224" s="123">
        <v>7.9458717630311595</v>
      </c>
      <c r="S224" s="125">
        <v>1.1293668858034664</v>
      </c>
      <c r="T224" s="125">
        <v>16.636475460797733</v>
      </c>
      <c r="U224" s="125">
        <v>2.4678841163698886</v>
      </c>
      <c r="V224" s="125">
        <v>21.305293897246223</v>
      </c>
      <c r="W224" s="73" t="s">
        <v>35</v>
      </c>
      <c r="X224" s="73" t="s">
        <v>35</v>
      </c>
      <c r="Y224" s="122">
        <v>1.3887319331912027</v>
      </c>
      <c r="Z224" s="411"/>
      <c r="AA224" s="411"/>
      <c r="AB224" s="411"/>
      <c r="AC224" s="411"/>
      <c r="AD224" s="411"/>
      <c r="AE224" s="411"/>
      <c r="AF224" s="411"/>
      <c r="AG224" s="411"/>
      <c r="AH224" s="411"/>
      <c r="AI224" s="411"/>
      <c r="AJ224" s="411"/>
      <c r="AK224" s="411"/>
      <c r="AL224" s="411"/>
      <c r="AM224" s="411"/>
      <c r="AN224" s="411"/>
      <c r="AO224" s="411"/>
      <c r="AP224" s="411"/>
      <c r="AQ224" s="411"/>
      <c r="AR224" s="411"/>
      <c r="AS224" s="411"/>
      <c r="AT224" s="411"/>
      <c r="AU224" s="411"/>
      <c r="AV224" s="411"/>
      <c r="AW224" s="411"/>
      <c r="AX224" s="411"/>
      <c r="AY224" s="411"/>
      <c r="AZ224" s="187"/>
      <c r="BA224" s="990"/>
      <c r="BB224" s="557" t="s">
        <v>20</v>
      </c>
      <c r="BC224" s="427">
        <v>4756.2197459999998</v>
      </c>
      <c r="BD224" s="425">
        <v>2121.3131639999992</v>
      </c>
      <c r="BE224" s="425">
        <v>1183.8204969999995</v>
      </c>
      <c r="BF224" s="425">
        <v>417.97200599999985</v>
      </c>
      <c r="BG224" s="431">
        <v>203.74930000000003</v>
      </c>
      <c r="BH224" s="427">
        <v>573.13266399999975</v>
      </c>
      <c r="BI224" s="425">
        <v>89.809843000000001</v>
      </c>
      <c r="BJ224" s="425">
        <v>80.351515000000006</v>
      </c>
      <c r="BK224" s="425">
        <v>41.948791</v>
      </c>
      <c r="BL224" s="431">
        <v>47.938947999999996</v>
      </c>
      <c r="BM224" s="427">
        <v>3497.9948490000047</v>
      </c>
      <c r="BN224" s="425">
        <v>1647.2580110000006</v>
      </c>
      <c r="BO224" s="425">
        <v>1181.3508089999993</v>
      </c>
      <c r="BP224" s="425">
        <v>851.54948899999977</v>
      </c>
      <c r="BQ224" s="431">
        <v>671.73979399999951</v>
      </c>
      <c r="BR224" s="427">
        <v>2614.0428339999989</v>
      </c>
      <c r="BS224" s="425">
        <v>132.645342</v>
      </c>
      <c r="BT224" s="425">
        <v>5061.5051870000107</v>
      </c>
      <c r="BU224" s="425">
        <v>338.36508799999996</v>
      </c>
      <c r="BV224" s="425">
        <v>264.51894200000004</v>
      </c>
      <c r="BW224" s="425">
        <v>0</v>
      </c>
      <c r="BX224" s="425">
        <v>0</v>
      </c>
      <c r="BY224" s="429">
        <v>271.99732000000006</v>
      </c>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322" customFormat="true" ht="15" customHeight="true" x14ac:dyDescent="0.2">
      <c r="A225" s="1000" t="s">
        <v>270</v>
      </c>
      <c r="B225" s="372" t="s">
        <v>339</v>
      </c>
      <c r="C225" s="126">
        <v>78.195761273572359</v>
      </c>
      <c r="D225" s="125">
        <v>90.314851132142863</v>
      </c>
      <c r="E225" s="125">
        <v>94.608956625381396</v>
      </c>
      <c r="F225" s="125">
        <v>98.097657336176368</v>
      </c>
      <c r="G225" s="124">
        <v>99.072146659233027</v>
      </c>
      <c r="H225" s="123">
        <v>93.726738784827447</v>
      </c>
      <c r="I225" s="125">
        <v>99.020115936432234</v>
      </c>
      <c r="J225" s="125">
        <v>99.123639032825324</v>
      </c>
      <c r="K225" s="125">
        <v>99.542599125439835</v>
      </c>
      <c r="L225" s="122">
        <v>99.476491870616272</v>
      </c>
      <c r="M225" s="126">
        <v>72.423183767523696</v>
      </c>
      <c r="N225" s="125">
        <v>87.098753550011637</v>
      </c>
      <c r="O225" s="125">
        <v>90.742959078143457</v>
      </c>
      <c r="P225" s="125">
        <v>93.343092942121444</v>
      </c>
      <c r="Q225" s="124">
        <v>94.7523234740611</v>
      </c>
      <c r="R225" s="123">
        <v>92.054128236968509</v>
      </c>
      <c r="S225" s="125">
        <v>98.870633114196536</v>
      </c>
      <c r="T225" s="125">
        <v>83.363524539201464</v>
      </c>
      <c r="U225" s="125">
        <v>97.532115883629984</v>
      </c>
      <c r="V225" s="125">
        <v>78.694706102753187</v>
      </c>
      <c r="W225" s="73" t="s">
        <v>35</v>
      </c>
      <c r="X225" s="73" t="s">
        <v>35</v>
      </c>
      <c r="Y225" s="122">
        <v>98.611268066808762</v>
      </c>
      <c r="Z225" s="411"/>
      <c r="AA225" s="411"/>
      <c r="AB225" s="411"/>
      <c r="AC225" s="411"/>
      <c r="AD225" s="411"/>
      <c r="AE225" s="411"/>
      <c r="AF225" s="411"/>
      <c r="AG225" s="411"/>
      <c r="AH225" s="411"/>
      <c r="AI225" s="411"/>
      <c r="AJ225" s="411"/>
      <c r="AK225" s="411"/>
      <c r="AL225" s="411"/>
      <c r="AM225" s="411"/>
      <c r="AN225" s="411"/>
      <c r="AO225" s="411"/>
      <c r="AP225" s="411"/>
      <c r="AQ225" s="411"/>
      <c r="AR225" s="411"/>
      <c r="AS225" s="411"/>
      <c r="AT225" s="411"/>
      <c r="AU225" s="411"/>
      <c r="AV225" s="411"/>
      <c r="AW225" s="411"/>
      <c r="AX225" s="411"/>
      <c r="AY225" s="411"/>
      <c r="AZ225" s="187"/>
      <c r="BA225" s="990" t="s">
        <v>70</v>
      </c>
      <c r="BB225" s="557" t="s">
        <v>71</v>
      </c>
      <c r="BC225" s="60" t="s">
        <v>35</v>
      </c>
      <c r="BD225" s="56" t="s">
        <v>35</v>
      </c>
      <c r="BE225" s="56" t="s">
        <v>35</v>
      </c>
      <c r="BF225" s="56" t="s">
        <v>35</v>
      </c>
      <c r="BG225" s="51" t="s">
        <v>35</v>
      </c>
      <c r="BH225" s="60" t="s">
        <v>35</v>
      </c>
      <c r="BI225" s="56" t="s">
        <v>35</v>
      </c>
      <c r="BJ225" s="56" t="s">
        <v>35</v>
      </c>
      <c r="BK225" s="56" t="s">
        <v>35</v>
      </c>
      <c r="BL225" s="51" t="s">
        <v>35</v>
      </c>
      <c r="BM225" s="60" t="s">
        <v>35</v>
      </c>
      <c r="BN225" s="56" t="s">
        <v>35</v>
      </c>
      <c r="BO225" s="56" t="s">
        <v>35</v>
      </c>
      <c r="BP225" s="56" t="s">
        <v>35</v>
      </c>
      <c r="BQ225" s="51" t="s">
        <v>35</v>
      </c>
      <c r="BR225" s="60" t="s">
        <v>35</v>
      </c>
      <c r="BS225" s="56" t="s">
        <v>35</v>
      </c>
      <c r="BT225" s="56" t="s">
        <v>35</v>
      </c>
      <c r="BU225" s="56" t="s">
        <v>35</v>
      </c>
      <c r="BV225" s="56" t="s">
        <v>35</v>
      </c>
      <c r="BW225" s="56" t="s">
        <v>35</v>
      </c>
      <c r="BX225" s="56" t="s">
        <v>35</v>
      </c>
      <c r="BY225" s="45" t="s">
        <v>35</v>
      </c>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322" customFormat="true" ht="15" customHeight="true" x14ac:dyDescent="0.2">
      <c r="A226" s="999"/>
      <c r="B226" s="373" t="s">
        <v>340</v>
      </c>
      <c r="C226" s="126">
        <v>21.804238726429396</v>
      </c>
      <c r="D226" s="125">
        <v>9.685148867856773</v>
      </c>
      <c r="E226" s="125">
        <v>5.3910433746186914</v>
      </c>
      <c r="F226" s="125">
        <v>1.902342663823593</v>
      </c>
      <c r="G226" s="124">
        <v>0.9278533407669709</v>
      </c>
      <c r="H226" s="123">
        <v>6.2732612151727016</v>
      </c>
      <c r="I226" s="125">
        <v>0.97988406356780944</v>
      </c>
      <c r="J226" s="125">
        <v>0.87636096717462386</v>
      </c>
      <c r="K226" s="125">
        <v>0.45740087456019546</v>
      </c>
      <c r="L226" s="122">
        <v>0.52350812938374169</v>
      </c>
      <c r="M226" s="126">
        <v>27.576816232476205</v>
      </c>
      <c r="N226" s="125">
        <v>12.901246449988429</v>
      </c>
      <c r="O226" s="125">
        <v>9.2570409218565999</v>
      </c>
      <c r="P226" s="125">
        <v>6.6569070578785956</v>
      </c>
      <c r="Q226" s="124">
        <v>5.2476765259389158</v>
      </c>
      <c r="R226" s="123">
        <v>7.9458717630311595</v>
      </c>
      <c r="S226" s="125">
        <v>1.1293668858034664</v>
      </c>
      <c r="T226" s="125">
        <v>16.636475460797733</v>
      </c>
      <c r="U226" s="125">
        <v>2.4678841163698886</v>
      </c>
      <c r="V226" s="125">
        <v>21.305293897246223</v>
      </c>
      <c r="W226" s="73" t="s">
        <v>35</v>
      </c>
      <c r="X226" s="73" t="s">
        <v>35</v>
      </c>
      <c r="Y226" s="122">
        <v>1.3887319331912027</v>
      </c>
      <c r="Z226" s="411"/>
      <c r="AA226" s="411"/>
      <c r="AB226" s="411"/>
      <c r="AC226" s="411"/>
      <c r="AD226" s="411"/>
      <c r="AE226" s="411"/>
      <c r="AF226" s="411"/>
      <c r="AG226" s="411"/>
      <c r="AH226" s="411"/>
      <c r="AI226" s="411"/>
      <c r="AJ226" s="411"/>
      <c r="AK226" s="411"/>
      <c r="AL226" s="411"/>
      <c r="AM226" s="411"/>
      <c r="AN226" s="411"/>
      <c r="AO226" s="411"/>
      <c r="AP226" s="411"/>
      <c r="AQ226" s="411"/>
      <c r="AR226" s="411"/>
      <c r="AS226" s="411"/>
      <c r="AT226" s="411"/>
      <c r="AU226" s="411"/>
      <c r="AV226" s="411"/>
      <c r="AW226" s="411"/>
      <c r="AX226" s="411"/>
      <c r="AY226" s="411"/>
      <c r="AZ226" s="187"/>
      <c r="BA226" s="990"/>
      <c r="BB226" s="557" t="s">
        <v>72</v>
      </c>
      <c r="BC226" s="60" t="s">
        <v>35</v>
      </c>
      <c r="BD226" s="56" t="s">
        <v>35</v>
      </c>
      <c r="BE226" s="56" t="s">
        <v>35</v>
      </c>
      <c r="BF226" s="56" t="s">
        <v>35</v>
      </c>
      <c r="BG226" s="51" t="s">
        <v>35</v>
      </c>
      <c r="BH226" s="60" t="s">
        <v>35</v>
      </c>
      <c r="BI226" s="56" t="s">
        <v>35</v>
      </c>
      <c r="BJ226" s="56" t="s">
        <v>35</v>
      </c>
      <c r="BK226" s="56" t="s">
        <v>35</v>
      </c>
      <c r="BL226" s="51" t="s">
        <v>35</v>
      </c>
      <c r="BM226" s="60" t="s">
        <v>35</v>
      </c>
      <c r="BN226" s="56" t="s">
        <v>35</v>
      </c>
      <c r="BO226" s="56" t="s">
        <v>35</v>
      </c>
      <c r="BP226" s="56" t="s">
        <v>35</v>
      </c>
      <c r="BQ226" s="51" t="s">
        <v>35</v>
      </c>
      <c r="BR226" s="60" t="s">
        <v>35</v>
      </c>
      <c r="BS226" s="56" t="s">
        <v>35</v>
      </c>
      <c r="BT226" s="56" t="s">
        <v>35</v>
      </c>
      <c r="BU226" s="56" t="s">
        <v>35</v>
      </c>
      <c r="BV226" s="56" t="s">
        <v>35</v>
      </c>
      <c r="BW226" s="56" t="s">
        <v>35</v>
      </c>
      <c r="BX226" s="56" t="s">
        <v>35</v>
      </c>
      <c r="BY226" s="45" t="s">
        <v>35</v>
      </c>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322" customFormat="true" ht="15" customHeight="true" x14ac:dyDescent="0.2">
      <c r="A227" s="171"/>
      <c r="B227" s="140"/>
      <c r="C227" s="40"/>
      <c r="D227" s="161"/>
      <c r="E227" s="161"/>
      <c r="F227" s="161"/>
      <c r="G227" s="150"/>
      <c r="H227" s="39"/>
      <c r="I227" s="161"/>
      <c r="J227" s="161"/>
      <c r="K227" s="161"/>
      <c r="L227" s="156"/>
      <c r="M227" s="40"/>
      <c r="N227" s="161"/>
      <c r="O227" s="161"/>
      <c r="P227" s="161"/>
      <c r="Q227" s="150"/>
      <c r="R227" s="39"/>
      <c r="S227" s="161"/>
      <c r="T227" s="161"/>
      <c r="U227" s="161"/>
      <c r="V227" s="161"/>
      <c r="W227" s="161"/>
      <c r="X227" s="161"/>
      <c r="Y227" s="156"/>
      <c r="Z227" s="411"/>
      <c r="AA227" s="411"/>
      <c r="AB227" s="411"/>
      <c r="AC227" s="411"/>
      <c r="AD227" s="411"/>
      <c r="AE227" s="411"/>
      <c r="AF227" s="411"/>
      <c r="AG227" s="411"/>
      <c r="AH227" s="411"/>
      <c r="AI227" s="411"/>
      <c r="AJ227" s="411"/>
      <c r="AK227" s="411"/>
      <c r="AL227" s="411"/>
      <c r="AM227" s="411"/>
      <c r="AN227" s="411"/>
      <c r="AO227" s="411"/>
      <c r="AP227" s="411"/>
      <c r="AQ227" s="411"/>
      <c r="AR227" s="411"/>
      <c r="AS227" s="411"/>
      <c r="AT227" s="411"/>
      <c r="AU227" s="411"/>
      <c r="AV227" s="411"/>
      <c r="AW227" s="411"/>
      <c r="AX227" s="411"/>
      <c r="AY227" s="411"/>
      <c r="AZ227" s="187"/>
      <c r="BA227" s="990" t="s">
        <v>94</v>
      </c>
      <c r="BB227" s="557" t="s">
        <v>61</v>
      </c>
      <c r="BC227" s="60" t="s">
        <v>35</v>
      </c>
      <c r="BD227" s="56" t="s">
        <v>35</v>
      </c>
      <c r="BE227" s="56" t="s">
        <v>35</v>
      </c>
      <c r="BF227" s="56" t="s">
        <v>35</v>
      </c>
      <c r="BG227" s="51" t="s">
        <v>35</v>
      </c>
      <c r="BH227" s="60" t="s">
        <v>35</v>
      </c>
      <c r="BI227" s="56" t="s">
        <v>35</v>
      </c>
      <c r="BJ227" s="56" t="s">
        <v>35</v>
      </c>
      <c r="BK227" s="56" t="s">
        <v>35</v>
      </c>
      <c r="BL227" s="51" t="s">
        <v>35</v>
      </c>
      <c r="BM227" s="60" t="s">
        <v>35</v>
      </c>
      <c r="BN227" s="56" t="s">
        <v>35</v>
      </c>
      <c r="BO227" s="56" t="s">
        <v>35</v>
      </c>
      <c r="BP227" s="56" t="s">
        <v>35</v>
      </c>
      <c r="BQ227" s="51" t="s">
        <v>35</v>
      </c>
      <c r="BR227" s="60" t="s">
        <v>35</v>
      </c>
      <c r="BS227" s="56" t="s">
        <v>35</v>
      </c>
      <c r="BT227" s="56" t="s">
        <v>35</v>
      </c>
      <c r="BU227" s="56" t="s">
        <v>35</v>
      </c>
      <c r="BV227" s="56" t="s">
        <v>35</v>
      </c>
      <c r="BW227" s="56" t="s">
        <v>35</v>
      </c>
      <c r="BX227" s="56" t="s">
        <v>35</v>
      </c>
      <c r="BY227" s="45" t="s">
        <v>35</v>
      </c>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322" customFormat="true" ht="15" customHeight="true" x14ac:dyDescent="0.2">
      <c r="A228" s="147"/>
      <c r="B228" s="141"/>
      <c r="C228" s="159"/>
      <c r="D228" s="158"/>
      <c r="E228" s="158"/>
      <c r="F228" s="158"/>
      <c r="G228" s="148"/>
      <c r="H228" s="151"/>
      <c r="I228" s="158"/>
      <c r="J228" s="158"/>
      <c r="K228" s="158"/>
      <c r="L228" s="154"/>
      <c r="M228" s="159"/>
      <c r="N228" s="158"/>
      <c r="O228" s="158"/>
      <c r="P228" s="158"/>
      <c r="Q228" s="148"/>
      <c r="R228" s="151"/>
      <c r="S228" s="114"/>
      <c r="T228" s="114"/>
      <c r="U228" s="114"/>
      <c r="V228" s="114"/>
      <c r="W228" s="114"/>
      <c r="X228" s="114"/>
      <c r="Y228" s="105"/>
      <c r="Z228" s="411"/>
      <c r="AA228" s="411"/>
      <c r="AB228" s="411"/>
      <c r="AC228" s="411"/>
      <c r="AD228" s="411"/>
      <c r="AE228" s="411"/>
      <c r="AF228" s="411"/>
      <c r="AG228" s="411"/>
      <c r="AH228" s="411"/>
      <c r="AI228" s="411"/>
      <c r="AJ228" s="411"/>
      <c r="AK228" s="411"/>
      <c r="AL228" s="411"/>
      <c r="AM228" s="411"/>
      <c r="AN228" s="411"/>
      <c r="AO228" s="411"/>
      <c r="AP228" s="411"/>
      <c r="AQ228" s="411"/>
      <c r="AR228" s="411"/>
      <c r="AS228" s="411"/>
      <c r="AT228" s="411"/>
      <c r="AU228" s="411"/>
      <c r="AV228" s="411"/>
      <c r="AW228" s="411"/>
      <c r="AX228" s="411"/>
      <c r="AY228" s="411"/>
      <c r="AZ228" s="187"/>
      <c r="BA228" s="990"/>
      <c r="BB228" s="557" t="s">
        <v>91</v>
      </c>
      <c r="BC228" s="60" t="s">
        <v>35</v>
      </c>
      <c r="BD228" s="56" t="s">
        <v>35</v>
      </c>
      <c r="BE228" s="56" t="s">
        <v>35</v>
      </c>
      <c r="BF228" s="56" t="s">
        <v>35</v>
      </c>
      <c r="BG228" s="51" t="s">
        <v>35</v>
      </c>
      <c r="BH228" s="60" t="s">
        <v>35</v>
      </c>
      <c r="BI228" s="56" t="s">
        <v>35</v>
      </c>
      <c r="BJ228" s="56" t="s">
        <v>35</v>
      </c>
      <c r="BK228" s="56" t="s">
        <v>35</v>
      </c>
      <c r="BL228" s="51" t="s">
        <v>35</v>
      </c>
      <c r="BM228" s="60" t="s">
        <v>35</v>
      </c>
      <c r="BN228" s="56" t="s">
        <v>35</v>
      </c>
      <c r="BO228" s="56" t="s">
        <v>35</v>
      </c>
      <c r="BP228" s="56" t="s">
        <v>35</v>
      </c>
      <c r="BQ228" s="51" t="s">
        <v>35</v>
      </c>
      <c r="BR228" s="60" t="s">
        <v>35</v>
      </c>
      <c r="BS228" s="56" t="s">
        <v>35</v>
      </c>
      <c r="BT228" s="56" t="s">
        <v>35</v>
      </c>
      <c r="BU228" s="56" t="s">
        <v>35</v>
      </c>
      <c r="BV228" s="56" t="s">
        <v>35</v>
      </c>
      <c r="BW228" s="56" t="s">
        <v>35</v>
      </c>
      <c r="BX228" s="56" t="s">
        <v>35</v>
      </c>
      <c r="BY228" s="45" t="s">
        <v>35</v>
      </c>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322" customFormat="true" ht="15" customHeight="true" x14ac:dyDescent="0.2">
      <c r="A229" s="147"/>
      <c r="B229" s="141"/>
      <c r="C229" s="159"/>
      <c r="D229" s="158"/>
      <c r="E229" s="158"/>
      <c r="F229" s="158"/>
      <c r="G229" s="148"/>
      <c r="H229" s="151"/>
      <c r="I229" s="158"/>
      <c r="J229" s="158"/>
      <c r="K229" s="158"/>
      <c r="L229" s="154"/>
      <c r="M229" s="159"/>
      <c r="N229" s="158"/>
      <c r="O229" s="158"/>
      <c r="P229" s="158"/>
      <c r="Q229" s="148"/>
      <c r="R229" s="151"/>
      <c r="S229" s="158"/>
      <c r="T229" s="158"/>
      <c r="U229" s="158"/>
      <c r="V229" s="158"/>
      <c r="W229" s="158"/>
      <c r="X229" s="158"/>
      <c r="Y229" s="154"/>
      <c r="Z229" s="411"/>
      <c r="AA229" s="411"/>
      <c r="AB229" s="411"/>
      <c r="AC229" s="411"/>
      <c r="AD229" s="411"/>
      <c r="AE229" s="411"/>
      <c r="AF229" s="411"/>
      <c r="AG229" s="411"/>
      <c r="AH229" s="411"/>
      <c r="AI229" s="411"/>
      <c r="AJ229" s="411"/>
      <c r="AK229" s="411"/>
      <c r="AL229" s="411"/>
      <c r="AM229" s="411"/>
      <c r="AN229" s="411"/>
      <c r="AO229" s="411"/>
      <c r="AP229" s="411"/>
      <c r="AQ229" s="411"/>
      <c r="AR229" s="411"/>
      <c r="AS229" s="411"/>
      <c r="AT229" s="411"/>
      <c r="AU229" s="411"/>
      <c r="AV229" s="411"/>
      <c r="AW229" s="411"/>
      <c r="AX229" s="411"/>
      <c r="AY229" s="411"/>
      <c r="AZ229" s="187"/>
      <c r="BA229" s="990"/>
      <c r="BB229" s="557" t="s">
        <v>92</v>
      </c>
      <c r="BC229" s="60" t="s">
        <v>35</v>
      </c>
      <c r="BD229" s="56" t="s">
        <v>35</v>
      </c>
      <c r="BE229" s="56" t="s">
        <v>35</v>
      </c>
      <c r="BF229" s="56" t="s">
        <v>35</v>
      </c>
      <c r="BG229" s="51" t="s">
        <v>35</v>
      </c>
      <c r="BH229" s="60" t="s">
        <v>35</v>
      </c>
      <c r="BI229" s="56" t="s">
        <v>35</v>
      </c>
      <c r="BJ229" s="56" t="s">
        <v>35</v>
      </c>
      <c r="BK229" s="56" t="s">
        <v>35</v>
      </c>
      <c r="BL229" s="51" t="s">
        <v>35</v>
      </c>
      <c r="BM229" s="60" t="s">
        <v>35</v>
      </c>
      <c r="BN229" s="56" t="s">
        <v>35</v>
      </c>
      <c r="BO229" s="56" t="s">
        <v>35</v>
      </c>
      <c r="BP229" s="56" t="s">
        <v>35</v>
      </c>
      <c r="BQ229" s="51" t="s">
        <v>35</v>
      </c>
      <c r="BR229" s="60" t="s">
        <v>35</v>
      </c>
      <c r="BS229" s="56" t="s">
        <v>35</v>
      </c>
      <c r="BT229" s="56" t="s">
        <v>35</v>
      </c>
      <c r="BU229" s="56" t="s">
        <v>35</v>
      </c>
      <c r="BV229" s="56" t="s">
        <v>35</v>
      </c>
      <c r="BW229" s="56" t="s">
        <v>35</v>
      </c>
      <c r="BX229" s="56" t="s">
        <v>35</v>
      </c>
      <c r="BY229" s="45" t="s">
        <v>35</v>
      </c>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322" customFormat="true" ht="15" customHeight="true" x14ac:dyDescent="0.2">
      <c r="A230" s="147"/>
      <c r="B230" s="141"/>
      <c r="C230" s="112"/>
      <c r="D230" s="111"/>
      <c r="E230" s="111"/>
      <c r="F230" s="111"/>
      <c r="G230" s="110"/>
      <c r="H230" s="109"/>
      <c r="I230" s="111"/>
      <c r="J230" s="111"/>
      <c r="K230" s="111"/>
      <c r="L230" s="108"/>
      <c r="M230" s="112"/>
      <c r="N230" s="111"/>
      <c r="O230" s="111"/>
      <c r="P230" s="111"/>
      <c r="Q230" s="110"/>
      <c r="R230" s="109"/>
      <c r="S230" s="111"/>
      <c r="T230" s="111"/>
      <c r="U230" s="111"/>
      <c r="V230" s="111"/>
      <c r="W230" s="111"/>
      <c r="X230" s="111"/>
      <c r="Y230" s="108"/>
      <c r="Z230" s="411"/>
      <c r="AA230" s="411"/>
      <c r="AB230" s="411"/>
      <c r="AC230" s="411"/>
      <c r="AD230" s="411"/>
      <c r="AE230" s="411"/>
      <c r="AF230" s="411"/>
      <c r="AG230" s="411"/>
      <c r="AH230" s="411"/>
      <c r="AI230" s="411"/>
      <c r="AJ230" s="411"/>
      <c r="AK230" s="411"/>
      <c r="AL230" s="411"/>
      <c r="AM230" s="411"/>
      <c r="AN230" s="411"/>
      <c r="AO230" s="411"/>
      <c r="AP230" s="411"/>
      <c r="AQ230" s="411"/>
      <c r="AR230" s="411"/>
      <c r="AS230" s="411"/>
      <c r="AT230" s="411"/>
      <c r="AU230" s="411"/>
      <c r="AV230" s="411"/>
      <c r="AW230" s="411"/>
      <c r="AX230" s="411"/>
      <c r="AY230" s="411"/>
      <c r="AZ230" s="187"/>
      <c r="BA230" s="990"/>
      <c r="BB230" s="557" t="s">
        <v>93</v>
      </c>
      <c r="BC230" s="60" t="s">
        <v>35</v>
      </c>
      <c r="BD230" s="56" t="s">
        <v>35</v>
      </c>
      <c r="BE230" s="56" t="s">
        <v>35</v>
      </c>
      <c r="BF230" s="56" t="s">
        <v>35</v>
      </c>
      <c r="BG230" s="51" t="s">
        <v>35</v>
      </c>
      <c r="BH230" s="60" t="s">
        <v>35</v>
      </c>
      <c r="BI230" s="56" t="s">
        <v>35</v>
      </c>
      <c r="BJ230" s="56" t="s">
        <v>35</v>
      </c>
      <c r="BK230" s="56" t="s">
        <v>35</v>
      </c>
      <c r="BL230" s="51" t="s">
        <v>35</v>
      </c>
      <c r="BM230" s="60" t="s">
        <v>35</v>
      </c>
      <c r="BN230" s="56" t="s">
        <v>35</v>
      </c>
      <c r="BO230" s="56" t="s">
        <v>35</v>
      </c>
      <c r="BP230" s="56" t="s">
        <v>35</v>
      </c>
      <c r="BQ230" s="51" t="s">
        <v>35</v>
      </c>
      <c r="BR230" s="60" t="s">
        <v>35</v>
      </c>
      <c r="BS230" s="56" t="s">
        <v>35</v>
      </c>
      <c r="BT230" s="56" t="s">
        <v>35</v>
      </c>
      <c r="BU230" s="56" t="s">
        <v>35</v>
      </c>
      <c r="BV230" s="56" t="s">
        <v>35</v>
      </c>
      <c r="BW230" s="56" t="s">
        <v>35</v>
      </c>
      <c r="BX230" s="56" t="s">
        <v>35</v>
      </c>
      <c r="BY230" s="45" t="s">
        <v>35</v>
      </c>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322" customFormat="true" ht="15" customHeight="true" x14ac:dyDescent="0.2">
      <c r="A231" s="147"/>
      <c r="B231" s="141"/>
      <c r="C231" s="112"/>
      <c r="D231" s="111"/>
      <c r="E231" s="111"/>
      <c r="F231" s="111"/>
      <c r="G231" s="110"/>
      <c r="H231" s="109"/>
      <c r="I231" s="111"/>
      <c r="J231" s="111"/>
      <c r="K231" s="111"/>
      <c r="L231" s="108"/>
      <c r="M231" s="112"/>
      <c r="N231" s="111"/>
      <c r="O231" s="111"/>
      <c r="P231" s="111"/>
      <c r="Q231" s="110"/>
      <c r="R231" s="109"/>
      <c r="S231" s="111"/>
      <c r="T231" s="111"/>
      <c r="U231" s="111"/>
      <c r="V231" s="111"/>
      <c r="W231" s="111"/>
      <c r="X231" s="111"/>
      <c r="Y231" s="108"/>
      <c r="Z231" s="411"/>
      <c r="AA231" s="411"/>
      <c r="AB231" s="411"/>
      <c r="AC231" s="411"/>
      <c r="AD231" s="411"/>
      <c r="AE231" s="411"/>
      <c r="AF231" s="411"/>
      <c r="AG231" s="411"/>
      <c r="AH231" s="411"/>
      <c r="AI231" s="411"/>
      <c r="AJ231" s="411"/>
      <c r="AK231" s="411"/>
      <c r="AL231" s="411"/>
      <c r="AM231" s="411"/>
      <c r="AN231" s="411"/>
      <c r="AO231" s="411"/>
      <c r="AP231" s="411"/>
      <c r="AQ231" s="411"/>
      <c r="AR231" s="411"/>
      <c r="AS231" s="411"/>
      <c r="AT231" s="411"/>
      <c r="AU231" s="411"/>
      <c r="AV231" s="411"/>
      <c r="AW231" s="411"/>
      <c r="AX231" s="411"/>
      <c r="AY231" s="411"/>
      <c r="AZ231" s="187"/>
      <c r="BA231" s="990" t="s">
        <v>270</v>
      </c>
      <c r="BB231" s="557" t="s">
        <v>339</v>
      </c>
      <c r="BC231" s="415">
        <v>17057.060716000102</v>
      </c>
      <c r="BD231" s="408">
        <v>19781.428785999753</v>
      </c>
      <c r="BE231" s="408">
        <v>20775.203289999896</v>
      </c>
      <c r="BF231" s="408">
        <v>21553.464263000111</v>
      </c>
      <c r="BG231" s="419">
        <v>21755.464624000022</v>
      </c>
      <c r="BH231" s="415">
        <v>8562.9871999999941</v>
      </c>
      <c r="BI231" s="408">
        <v>9075.5441349999764</v>
      </c>
      <c r="BJ231" s="408">
        <v>9088.4177489999893</v>
      </c>
      <c r="BK231" s="408">
        <v>9129.1729389999746</v>
      </c>
      <c r="BL231" s="419">
        <v>9109.3110180000149</v>
      </c>
      <c r="BM231" s="415">
        <v>9186.5544459999783</v>
      </c>
      <c r="BN231" s="408">
        <v>11120.950218999969</v>
      </c>
      <c r="BO231" s="408">
        <v>11580.295368999905</v>
      </c>
      <c r="BP231" s="408">
        <v>11940.419537999896</v>
      </c>
      <c r="BQ231" s="419">
        <v>12128.969065999936</v>
      </c>
      <c r="BR231" s="415">
        <v>30284.082280000028</v>
      </c>
      <c r="BS231" s="408">
        <v>11612.461024000098</v>
      </c>
      <c r="BT231" s="408">
        <v>25362.638429999417</v>
      </c>
      <c r="BU231" s="408">
        <v>13372.371398999823</v>
      </c>
      <c r="BV231" s="408">
        <v>977.04544699999587</v>
      </c>
      <c r="BW231" s="408">
        <v>0</v>
      </c>
      <c r="BX231" s="408">
        <v>0</v>
      </c>
      <c r="BY231" s="409">
        <v>19314.023098999824</v>
      </c>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322" customFormat="true" ht="15" customHeight="true" x14ac:dyDescent="0.2">
      <c r="A232" s="147"/>
      <c r="B232" s="141"/>
      <c r="C232" s="112"/>
      <c r="D232" s="111"/>
      <c r="E232" s="111"/>
      <c r="F232" s="111"/>
      <c r="G232" s="110"/>
      <c r="H232" s="109"/>
      <c r="I232" s="111"/>
      <c r="J232" s="111"/>
      <c r="K232" s="111"/>
      <c r="L232" s="108"/>
      <c r="M232" s="112"/>
      <c r="N232" s="111"/>
      <c r="O232" s="111"/>
      <c r="P232" s="111"/>
      <c r="Q232" s="110"/>
      <c r="R232" s="109"/>
      <c r="S232" s="111"/>
      <c r="T232" s="111"/>
      <c r="U232" s="111"/>
      <c r="V232" s="111"/>
      <c r="W232" s="111"/>
      <c r="X232" s="111"/>
      <c r="Y232" s="108"/>
      <c r="Z232" s="411"/>
      <c r="AA232" s="411"/>
      <c r="AB232" s="411"/>
      <c r="AC232" s="411"/>
      <c r="AD232" s="411"/>
      <c r="AE232" s="411"/>
      <c r="AF232" s="411"/>
      <c r="AG232" s="411"/>
      <c r="AH232" s="411"/>
      <c r="AI232" s="411"/>
      <c r="AJ232" s="411"/>
      <c r="AK232" s="411"/>
      <c r="AL232" s="411"/>
      <c r="AM232" s="411"/>
      <c r="AN232" s="411"/>
      <c r="AO232" s="411"/>
      <c r="AP232" s="411"/>
      <c r="AQ232" s="411"/>
      <c r="AR232" s="411"/>
      <c r="AS232" s="411"/>
      <c r="AT232" s="411"/>
      <c r="AU232" s="411"/>
      <c r="AV232" s="411"/>
      <c r="AW232" s="411"/>
      <c r="AX232" s="411"/>
      <c r="AY232" s="411"/>
      <c r="AZ232" s="187"/>
      <c r="BA232" s="990"/>
      <c r="BB232" s="557" t="s">
        <v>340</v>
      </c>
      <c r="BC232" s="415">
        <v>4756.2197459999998</v>
      </c>
      <c r="BD232" s="408">
        <v>2121.3131639999992</v>
      </c>
      <c r="BE232" s="408">
        <v>1183.8204969999995</v>
      </c>
      <c r="BF232" s="408">
        <v>417.97200599999985</v>
      </c>
      <c r="BG232" s="419">
        <v>203.74930000000003</v>
      </c>
      <c r="BH232" s="415">
        <v>573.13266399999975</v>
      </c>
      <c r="BI232" s="408">
        <v>89.809843000000001</v>
      </c>
      <c r="BJ232" s="408">
        <v>80.351515000000006</v>
      </c>
      <c r="BK232" s="408">
        <v>41.948791</v>
      </c>
      <c r="BL232" s="419">
        <v>47.938947999999996</v>
      </c>
      <c r="BM232" s="415">
        <v>3497.9948490000047</v>
      </c>
      <c r="BN232" s="408">
        <v>1647.2580110000006</v>
      </c>
      <c r="BO232" s="408">
        <v>1181.3508089999993</v>
      </c>
      <c r="BP232" s="408">
        <v>851.54948899999977</v>
      </c>
      <c r="BQ232" s="419">
        <v>671.73979399999951</v>
      </c>
      <c r="BR232" s="415">
        <v>2614.0428339999989</v>
      </c>
      <c r="BS232" s="408">
        <v>132.645342</v>
      </c>
      <c r="BT232" s="408">
        <v>5061.5051870000107</v>
      </c>
      <c r="BU232" s="408">
        <v>338.36508799999996</v>
      </c>
      <c r="BV232" s="408">
        <v>264.51894200000004</v>
      </c>
      <c r="BW232" s="408">
        <v>0</v>
      </c>
      <c r="BX232" s="408">
        <v>0</v>
      </c>
      <c r="BY232" s="409">
        <v>271.99732000000006</v>
      </c>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322" customFormat="true" ht="15" customHeight="true" x14ac:dyDescent="0.2">
      <c r="A233" s="147"/>
      <c r="B233" s="141"/>
      <c r="C233" s="112"/>
      <c r="D233" s="111"/>
      <c r="E233" s="111"/>
      <c r="F233" s="111"/>
      <c r="G233" s="110"/>
      <c r="H233" s="109"/>
      <c r="I233" s="111"/>
      <c r="J233" s="111"/>
      <c r="K233" s="111"/>
      <c r="L233" s="108"/>
      <c r="M233" s="112"/>
      <c r="N233" s="111"/>
      <c r="O233" s="111"/>
      <c r="P233" s="111"/>
      <c r="Q233" s="110"/>
      <c r="R233" s="109"/>
      <c r="S233" s="111"/>
      <c r="T233" s="111"/>
      <c r="U233" s="111"/>
      <c r="V233" s="111"/>
      <c r="W233" s="111"/>
      <c r="X233" s="111"/>
      <c r="Y233" s="108"/>
      <c r="Z233" s="411"/>
      <c r="AA233" s="411"/>
      <c r="AB233" s="411"/>
      <c r="AC233" s="411"/>
      <c r="AD233" s="411"/>
      <c r="AE233" s="411"/>
      <c r="AF233" s="411"/>
      <c r="AG233" s="411"/>
      <c r="AH233" s="411"/>
      <c r="AI233" s="411"/>
      <c r="AJ233" s="411"/>
      <c r="AK233" s="411"/>
      <c r="AL233" s="411"/>
      <c r="AM233" s="411"/>
      <c r="AN233" s="411"/>
      <c r="AO233" s="411"/>
      <c r="AP233" s="411"/>
      <c r="AQ233" s="411"/>
      <c r="AR233" s="411"/>
      <c r="AS233" s="411"/>
      <c r="AT233" s="411"/>
      <c r="AU233" s="411"/>
      <c r="AV233" s="411"/>
      <c r="AW233" s="411"/>
      <c r="AX233" s="411"/>
      <c r="AY233" s="411"/>
      <c r="AZ233" s="187"/>
      <c r="BA233" s="994"/>
      <c r="BB233" s="557" t="s">
        <v>174</v>
      </c>
      <c r="BC233" s="415">
        <v>21813.280461999719</v>
      </c>
      <c r="BD233" s="408">
        <v>21902.741949999832</v>
      </c>
      <c r="BE233" s="408">
        <v>21959.023786999878</v>
      </c>
      <c r="BF233" s="408">
        <v>21971.436269000118</v>
      </c>
      <c r="BG233" s="419">
        <v>21959.213924000022</v>
      </c>
      <c r="BH233" s="415">
        <v>9136.1198639999802</v>
      </c>
      <c r="BI233" s="408">
        <v>9165.3539779999719</v>
      </c>
      <c r="BJ233" s="408">
        <v>9168.769263999995</v>
      </c>
      <c r="BK233" s="408">
        <v>9171.1217299999716</v>
      </c>
      <c r="BL233" s="419">
        <v>9157.249966000014</v>
      </c>
      <c r="BM233" s="415">
        <v>12684.549294999997</v>
      </c>
      <c r="BN233" s="408">
        <v>12768.208229999962</v>
      </c>
      <c r="BO233" s="408">
        <v>12761.646177999897</v>
      </c>
      <c r="BP233" s="408">
        <v>12791.969026999892</v>
      </c>
      <c r="BQ233" s="419">
        <v>12800.708859999933</v>
      </c>
      <c r="BR233" s="415">
        <v>32898.125114000133</v>
      </c>
      <c r="BS233" s="408">
        <v>11745.106366000098</v>
      </c>
      <c r="BT233" s="408">
        <v>30424.14361699967</v>
      </c>
      <c r="BU233" s="408">
        <v>13710.736486999842</v>
      </c>
      <c r="BV233" s="408">
        <v>1241.5643890000033</v>
      </c>
      <c r="BW233" s="408">
        <v>0</v>
      </c>
      <c r="BX233" s="408">
        <v>0</v>
      </c>
      <c r="BY233" s="409">
        <v>19586.020418999829</v>
      </c>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322" customFormat="true" ht="15" customHeight="true" x14ac:dyDescent="0.2">
      <c r="A234" s="147"/>
      <c r="B234" s="141"/>
      <c r="C234" s="112"/>
      <c r="D234" s="111"/>
      <c r="E234" s="111"/>
      <c r="F234" s="111"/>
      <c r="G234" s="110"/>
      <c r="H234" s="109"/>
      <c r="I234" s="111"/>
      <c r="J234" s="111"/>
      <c r="K234" s="111"/>
      <c r="L234" s="108"/>
      <c r="M234" s="112"/>
      <c r="N234" s="111"/>
      <c r="O234" s="111"/>
      <c r="P234" s="111"/>
      <c r="Q234" s="110"/>
      <c r="R234" s="109"/>
      <c r="S234" s="111"/>
      <c r="T234" s="111"/>
      <c r="U234" s="111"/>
      <c r="V234" s="111"/>
      <c r="W234" s="111"/>
      <c r="X234" s="111"/>
      <c r="Y234" s="108"/>
      <c r="Z234" s="411"/>
      <c r="AA234" s="411"/>
      <c r="AB234" s="411"/>
      <c r="AC234" s="411"/>
      <c r="AD234" s="411"/>
      <c r="AE234" s="411"/>
      <c r="AF234" s="411"/>
      <c r="AG234" s="411"/>
      <c r="AH234" s="411"/>
      <c r="AI234" s="411"/>
      <c r="AJ234" s="411"/>
      <c r="AK234" s="411"/>
      <c r="AL234" s="411"/>
      <c r="AM234" s="411"/>
      <c r="AN234" s="411"/>
      <c r="AO234" s="411"/>
      <c r="AP234" s="411"/>
      <c r="AQ234" s="411"/>
      <c r="AR234" s="411"/>
      <c r="AS234" s="411"/>
      <c r="AT234" s="411"/>
      <c r="AU234" s="411"/>
      <c r="AV234" s="411"/>
      <c r="AW234" s="411"/>
      <c r="AX234" s="411"/>
      <c r="AY234" s="411"/>
      <c r="AZ234" s="187"/>
      <c r="BA234" s="558"/>
      <c r="BB234" s="557"/>
      <c r="BC234" s="415"/>
      <c r="BD234" s="408"/>
      <c r="BE234" s="408"/>
      <c r="BF234" s="408"/>
      <c r="BG234" s="419"/>
      <c r="BH234" s="415"/>
      <c r="BI234" s="408"/>
      <c r="BJ234" s="408"/>
      <c r="BK234" s="408"/>
      <c r="BL234" s="419"/>
      <c r="BM234" s="415"/>
      <c r="BN234" s="408"/>
      <c r="BO234" s="408"/>
      <c r="BP234" s="408"/>
      <c r="BQ234" s="419"/>
      <c r="BR234" s="415"/>
      <c r="BS234" s="408"/>
      <c r="BT234" s="408"/>
      <c r="BU234" s="408"/>
      <c r="BV234" s="408"/>
      <c r="BW234" s="408"/>
      <c r="BX234" s="408"/>
      <c r="BY234" s="409"/>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322" customFormat="true" ht="15" customHeight="true" x14ac:dyDescent="0.2">
      <c r="A235" s="147"/>
      <c r="B235" s="141"/>
      <c r="C235" s="112"/>
      <c r="D235" s="111"/>
      <c r="E235" s="111"/>
      <c r="F235" s="111"/>
      <c r="G235" s="110"/>
      <c r="H235" s="109"/>
      <c r="I235" s="111"/>
      <c r="J235" s="111"/>
      <c r="K235" s="111"/>
      <c r="L235" s="108"/>
      <c r="M235" s="112"/>
      <c r="N235" s="111"/>
      <c r="O235" s="111"/>
      <c r="P235" s="111"/>
      <c r="Q235" s="110"/>
      <c r="R235" s="109"/>
      <c r="S235" s="111"/>
      <c r="T235" s="111"/>
      <c r="U235" s="111"/>
      <c r="V235" s="111"/>
      <c r="W235" s="111"/>
      <c r="X235" s="111"/>
      <c r="Y235" s="108"/>
      <c r="Z235" s="411"/>
      <c r="AA235" s="411"/>
      <c r="AB235" s="411"/>
      <c r="AC235" s="411"/>
      <c r="AD235" s="411"/>
      <c r="AE235" s="411"/>
      <c r="AF235" s="411"/>
      <c r="AG235" s="411"/>
      <c r="AH235" s="411"/>
      <c r="AI235" s="411"/>
      <c r="AJ235" s="411"/>
      <c r="AK235" s="411"/>
      <c r="AL235" s="411"/>
      <c r="AM235" s="411"/>
      <c r="AN235" s="411"/>
      <c r="AO235" s="411"/>
      <c r="AP235" s="411"/>
      <c r="AQ235" s="411"/>
      <c r="AR235" s="411"/>
      <c r="AS235" s="411"/>
      <c r="AT235" s="411"/>
      <c r="AU235" s="411"/>
      <c r="AV235" s="411"/>
      <c r="AW235" s="411"/>
      <c r="AX235" s="411"/>
      <c r="AY235" s="411"/>
      <c r="AZ235" s="187"/>
      <c r="BA235" s="558"/>
      <c r="BB235" s="557"/>
      <c r="BC235" s="415"/>
      <c r="BD235" s="408"/>
      <c r="BE235" s="408"/>
      <c r="BF235" s="408"/>
      <c r="BG235" s="419"/>
      <c r="BH235" s="415"/>
      <c r="BI235" s="408"/>
      <c r="BJ235" s="408"/>
      <c r="BK235" s="408"/>
      <c r="BL235" s="419"/>
      <c r="BM235" s="415"/>
      <c r="BN235" s="408"/>
      <c r="BO235" s="408"/>
      <c r="BP235" s="408"/>
      <c r="BQ235" s="419"/>
      <c r="BR235" s="415"/>
      <c r="BS235" s="408"/>
      <c r="BT235" s="408"/>
      <c r="BU235" s="408"/>
      <c r="BV235" s="408"/>
      <c r="BW235" s="408"/>
      <c r="BX235" s="408"/>
      <c r="BY235" s="409"/>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322" customFormat="true" ht="15" customHeight="true" x14ac:dyDescent="0.2">
      <c r="A236" s="171"/>
      <c r="B236" s="140"/>
      <c r="C236" s="40"/>
      <c r="D236" s="161"/>
      <c r="E236" s="161"/>
      <c r="F236" s="161"/>
      <c r="G236" s="150"/>
      <c r="H236" s="39"/>
      <c r="I236" s="161"/>
      <c r="J236" s="161"/>
      <c r="K236" s="161"/>
      <c r="L236" s="156"/>
      <c r="M236" s="40"/>
      <c r="N236" s="161"/>
      <c r="O236" s="161"/>
      <c r="P236" s="161"/>
      <c r="Q236" s="150"/>
      <c r="R236" s="39"/>
      <c r="S236" s="161"/>
      <c r="T236" s="161"/>
      <c r="U236" s="161"/>
      <c r="V236" s="161"/>
      <c r="W236" s="161"/>
      <c r="X236" s="161"/>
      <c r="Y236" s="156"/>
      <c r="Z236" s="411"/>
      <c r="AA236" s="411"/>
      <c r="AB236" s="411"/>
      <c r="AC236" s="411"/>
      <c r="AD236" s="411"/>
      <c r="AE236" s="411"/>
      <c r="AF236" s="411"/>
      <c r="AG236" s="411"/>
      <c r="AH236" s="411"/>
      <c r="AI236" s="411"/>
      <c r="AJ236" s="411"/>
      <c r="AK236" s="411"/>
      <c r="AL236" s="411"/>
      <c r="AM236" s="411"/>
      <c r="AN236" s="411"/>
      <c r="AO236" s="411"/>
      <c r="AP236" s="411"/>
      <c r="AQ236" s="411"/>
      <c r="AR236" s="411"/>
      <c r="AS236" s="411"/>
      <c r="AT236" s="411"/>
      <c r="AU236" s="411"/>
      <c r="AV236" s="411"/>
      <c r="AW236" s="411"/>
      <c r="AX236" s="411"/>
      <c r="AY236" s="411"/>
      <c r="AZ236" s="187"/>
      <c r="BA236" s="558"/>
      <c r="BB236" s="557"/>
      <c r="BC236" s="415"/>
      <c r="BD236" s="408"/>
      <c r="BE236" s="408"/>
      <c r="BF236" s="408"/>
      <c r="BG236" s="419"/>
      <c r="BH236" s="415"/>
      <c r="BI236" s="408"/>
      <c r="BJ236" s="408"/>
      <c r="BK236" s="408"/>
      <c r="BL236" s="419"/>
      <c r="BM236" s="415"/>
      <c r="BN236" s="408"/>
      <c r="BO236" s="408"/>
      <c r="BP236" s="408"/>
      <c r="BQ236" s="419"/>
      <c r="BR236" s="415"/>
      <c r="BS236" s="408"/>
      <c r="BT236" s="408"/>
      <c r="BU236" s="408"/>
      <c r="BV236" s="408"/>
      <c r="BW236" s="408"/>
      <c r="BX236" s="408"/>
      <c r="BY236" s="409"/>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322" customFormat="true" ht="15" customHeight="true" x14ac:dyDescent="0.2">
      <c r="A237" s="171"/>
      <c r="B237" s="140"/>
      <c r="C237" s="40"/>
      <c r="D237" s="161"/>
      <c r="E237" s="161"/>
      <c r="F237" s="161"/>
      <c r="G237" s="150"/>
      <c r="H237" s="39"/>
      <c r="I237" s="161"/>
      <c r="J237" s="161"/>
      <c r="K237" s="161"/>
      <c r="L237" s="156"/>
      <c r="M237" s="40"/>
      <c r="N237" s="161"/>
      <c r="O237" s="161"/>
      <c r="P237" s="161"/>
      <c r="Q237" s="150"/>
      <c r="R237" s="39"/>
      <c r="S237" s="161"/>
      <c r="T237" s="161"/>
      <c r="U237" s="161"/>
      <c r="V237" s="161"/>
      <c r="W237" s="161"/>
      <c r="X237" s="161"/>
      <c r="Y237" s="156"/>
      <c r="Z237" s="411"/>
      <c r="AA237" s="411"/>
      <c r="AB237" s="411"/>
      <c r="AC237" s="411"/>
      <c r="AD237" s="411"/>
      <c r="AE237" s="411"/>
      <c r="AF237" s="411"/>
      <c r="AG237" s="411"/>
      <c r="AH237" s="411"/>
      <c r="AI237" s="411"/>
      <c r="AJ237" s="411"/>
      <c r="AK237" s="411"/>
      <c r="AL237" s="411"/>
      <c r="AM237" s="411"/>
      <c r="AN237" s="411"/>
      <c r="AO237" s="411"/>
      <c r="AP237" s="411"/>
      <c r="AQ237" s="411"/>
      <c r="AR237" s="411"/>
      <c r="AS237" s="411"/>
      <c r="AT237" s="411"/>
      <c r="AU237" s="411"/>
      <c r="AV237" s="411"/>
      <c r="AW237" s="411"/>
      <c r="AX237" s="411"/>
      <c r="AY237" s="411"/>
      <c r="AZ237" s="187"/>
      <c r="BA237" s="558"/>
      <c r="BB237" s="557"/>
      <c r="BC237" s="415"/>
      <c r="BD237" s="408"/>
      <c r="BE237" s="408"/>
      <c r="BF237" s="408"/>
      <c r="BG237" s="419"/>
      <c r="BH237" s="415"/>
      <c r="BI237" s="408"/>
      <c r="BJ237" s="408"/>
      <c r="BK237" s="408"/>
      <c r="BL237" s="419"/>
      <c r="BM237" s="415"/>
      <c r="BN237" s="408"/>
      <c r="BO237" s="408"/>
      <c r="BP237" s="408"/>
      <c r="BQ237" s="419"/>
      <c r="BR237" s="415"/>
      <c r="BS237" s="408"/>
      <c r="BT237" s="408"/>
      <c r="BU237" s="408"/>
      <c r="BV237" s="408"/>
      <c r="BW237" s="408"/>
      <c r="BX237" s="408"/>
      <c r="BY237" s="409"/>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322" customFormat="true" ht="15" customHeight="true" x14ac:dyDescent="0.2">
      <c r="A238" s="171"/>
      <c r="B238" s="140"/>
      <c r="C238" s="40"/>
      <c r="D238" s="161"/>
      <c r="E238" s="161"/>
      <c r="F238" s="161"/>
      <c r="G238" s="150"/>
      <c r="H238" s="39"/>
      <c r="I238" s="161"/>
      <c r="J238" s="161"/>
      <c r="K238" s="161"/>
      <c r="L238" s="156"/>
      <c r="M238" s="40"/>
      <c r="N238" s="161"/>
      <c r="O238" s="161"/>
      <c r="P238" s="161"/>
      <c r="Q238" s="150"/>
      <c r="R238" s="39"/>
      <c r="S238" s="161"/>
      <c r="T238" s="161"/>
      <c r="U238" s="161"/>
      <c r="V238" s="161"/>
      <c r="W238" s="161"/>
      <c r="X238" s="161"/>
      <c r="Y238" s="156"/>
      <c r="Z238" s="411"/>
      <c r="AA238" s="411"/>
      <c r="AB238" s="411"/>
      <c r="AC238" s="411"/>
      <c r="AD238" s="411"/>
      <c r="AE238" s="411"/>
      <c r="AF238" s="411"/>
      <c r="AG238" s="411"/>
      <c r="AH238" s="411"/>
      <c r="AI238" s="411"/>
      <c r="AJ238" s="411"/>
      <c r="AK238" s="411"/>
      <c r="AL238" s="411"/>
      <c r="AM238" s="411"/>
      <c r="AN238" s="411"/>
      <c r="AO238" s="411"/>
      <c r="AP238" s="411"/>
      <c r="AQ238" s="411"/>
      <c r="AR238" s="411"/>
      <c r="AS238" s="411"/>
      <c r="AT238" s="411"/>
      <c r="AU238" s="411"/>
      <c r="AV238" s="411"/>
      <c r="AW238" s="411"/>
      <c r="AX238" s="411"/>
      <c r="AY238" s="411"/>
      <c r="AZ238" s="187"/>
      <c r="BA238" s="558"/>
      <c r="BB238" s="557"/>
      <c r="BC238" s="415"/>
      <c r="BD238" s="408"/>
      <c r="BE238" s="408"/>
      <c r="BF238" s="408"/>
      <c r="BG238" s="419"/>
      <c r="BH238" s="415"/>
      <c r="BI238" s="408"/>
      <c r="BJ238" s="408"/>
      <c r="BK238" s="408"/>
      <c r="BL238" s="419"/>
      <c r="BM238" s="415"/>
      <c r="BN238" s="408"/>
      <c r="BO238" s="408"/>
      <c r="BP238" s="408"/>
      <c r="BQ238" s="419"/>
      <c r="BR238" s="415"/>
      <c r="BS238" s="408"/>
      <c r="BT238" s="408"/>
      <c r="BU238" s="408"/>
      <c r="BV238" s="408"/>
      <c r="BW238" s="408"/>
      <c r="BX238" s="408"/>
      <c r="BY238" s="409"/>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322" customFormat="true" ht="15" customHeight="true" x14ac:dyDescent="0.2">
      <c r="A239" s="171"/>
      <c r="B239" s="140"/>
      <c r="C239" s="40"/>
      <c r="D239" s="161"/>
      <c r="E239" s="161"/>
      <c r="F239" s="161"/>
      <c r="G239" s="150"/>
      <c r="H239" s="39"/>
      <c r="I239" s="161"/>
      <c r="J239" s="161"/>
      <c r="K239" s="161"/>
      <c r="L239" s="156"/>
      <c r="M239" s="40"/>
      <c r="N239" s="161"/>
      <c r="O239" s="161"/>
      <c r="P239" s="161"/>
      <c r="Q239" s="150"/>
      <c r="R239" s="39"/>
      <c r="S239" s="161"/>
      <c r="T239" s="161"/>
      <c r="U239" s="161"/>
      <c r="V239" s="161"/>
      <c r="W239" s="161"/>
      <c r="X239" s="161"/>
      <c r="Y239" s="156"/>
      <c r="Z239" s="411"/>
      <c r="AA239" s="411"/>
      <c r="AB239" s="411"/>
      <c r="AC239" s="411"/>
      <c r="AD239" s="411"/>
      <c r="AE239" s="411"/>
      <c r="AF239" s="411"/>
      <c r="AG239" s="411"/>
      <c r="AH239" s="411"/>
      <c r="AI239" s="411"/>
      <c r="AJ239" s="411"/>
      <c r="AK239" s="411"/>
      <c r="AL239" s="411"/>
      <c r="AM239" s="411"/>
      <c r="AN239" s="411"/>
      <c r="AO239" s="411"/>
      <c r="AP239" s="411"/>
      <c r="AQ239" s="411"/>
      <c r="AR239" s="411"/>
      <c r="AS239" s="411"/>
      <c r="AT239" s="411"/>
      <c r="AU239" s="411"/>
      <c r="AV239" s="411"/>
      <c r="AW239" s="411"/>
      <c r="AX239" s="411"/>
      <c r="AY239" s="411"/>
      <c r="AZ239" s="187"/>
      <c r="BA239" s="558"/>
      <c r="BB239" s="557"/>
      <c r="BC239" s="415"/>
      <c r="BD239" s="408"/>
      <c r="BE239" s="408"/>
      <c r="BF239" s="408"/>
      <c r="BG239" s="419"/>
      <c r="BH239" s="415"/>
      <c r="BI239" s="408"/>
      <c r="BJ239" s="408"/>
      <c r="BK239" s="408"/>
      <c r="BL239" s="419"/>
      <c r="BM239" s="415"/>
      <c r="BN239" s="408"/>
      <c r="BO239" s="408"/>
      <c r="BP239" s="408"/>
      <c r="BQ239" s="419"/>
      <c r="BR239" s="415"/>
      <c r="BS239" s="408"/>
      <c r="BT239" s="408"/>
      <c r="BU239" s="408"/>
      <c r="BV239" s="408"/>
      <c r="BW239" s="408"/>
      <c r="BX239" s="408"/>
      <c r="BY239" s="409"/>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322" customFormat="true" ht="15" customHeight="true" x14ac:dyDescent="0.2">
      <c r="A240" s="171"/>
      <c r="B240" s="140"/>
      <c r="C240" s="40"/>
      <c r="D240" s="161"/>
      <c r="E240" s="161"/>
      <c r="F240" s="161"/>
      <c r="G240" s="150"/>
      <c r="H240" s="39"/>
      <c r="I240" s="161"/>
      <c r="J240" s="161"/>
      <c r="K240" s="161"/>
      <c r="L240" s="156"/>
      <c r="M240" s="40"/>
      <c r="N240" s="161"/>
      <c r="O240" s="161"/>
      <c r="P240" s="161"/>
      <c r="Q240" s="150"/>
      <c r="R240" s="39"/>
      <c r="S240" s="161"/>
      <c r="T240" s="161"/>
      <c r="U240" s="161"/>
      <c r="V240" s="161"/>
      <c r="W240" s="161"/>
      <c r="X240" s="161"/>
      <c r="Y240" s="156"/>
      <c r="Z240" s="411"/>
      <c r="AA240" s="411"/>
      <c r="AB240" s="411"/>
      <c r="AC240" s="411"/>
      <c r="AD240" s="411"/>
      <c r="AE240" s="411"/>
      <c r="AF240" s="411"/>
      <c r="AG240" s="411"/>
      <c r="AH240" s="411"/>
      <c r="AI240" s="411"/>
      <c r="AJ240" s="411"/>
      <c r="AK240" s="411"/>
      <c r="AL240" s="411"/>
      <c r="AM240" s="411"/>
      <c r="AN240" s="411"/>
      <c r="AO240" s="411"/>
      <c r="AP240" s="411"/>
      <c r="AQ240" s="411"/>
      <c r="AR240" s="411"/>
      <c r="AS240" s="411"/>
      <c r="AT240" s="411"/>
      <c r="AU240" s="411"/>
      <c r="AV240" s="411"/>
      <c r="AW240" s="411"/>
      <c r="AX240" s="411"/>
      <c r="AY240" s="411"/>
      <c r="AZ240" s="187"/>
      <c r="BA240" s="558"/>
      <c r="BB240" s="557"/>
      <c r="BC240" s="415"/>
      <c r="BD240" s="408"/>
      <c r="BE240" s="408"/>
      <c r="BF240" s="408"/>
      <c r="BG240" s="419"/>
      <c r="BH240" s="415"/>
      <c r="BI240" s="408"/>
      <c r="BJ240" s="408"/>
      <c r="BK240" s="408"/>
      <c r="BL240" s="419"/>
      <c r="BM240" s="415"/>
      <c r="BN240" s="408"/>
      <c r="BO240" s="408"/>
      <c r="BP240" s="408"/>
      <c r="BQ240" s="419"/>
      <c r="BR240" s="415"/>
      <c r="BS240" s="408"/>
      <c r="BT240" s="408"/>
      <c r="BU240" s="408"/>
      <c r="BV240" s="408"/>
      <c r="BW240" s="408"/>
      <c r="BX240" s="408"/>
      <c r="BY240" s="409"/>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322" customFormat="true" ht="15" customHeight="true" x14ac:dyDescent="0.2">
      <c r="A241" s="171"/>
      <c r="B241" s="140"/>
      <c r="C241" s="40"/>
      <c r="D241" s="161"/>
      <c r="E241" s="161"/>
      <c r="F241" s="161"/>
      <c r="G241" s="150"/>
      <c r="H241" s="39"/>
      <c r="I241" s="161"/>
      <c r="J241" s="161"/>
      <c r="K241" s="161"/>
      <c r="L241" s="156"/>
      <c r="M241" s="40"/>
      <c r="N241" s="161"/>
      <c r="O241" s="161"/>
      <c r="P241" s="161"/>
      <c r="Q241" s="150"/>
      <c r="R241" s="39"/>
      <c r="S241" s="161"/>
      <c r="T241" s="161"/>
      <c r="U241" s="161"/>
      <c r="V241" s="161"/>
      <c r="W241" s="161"/>
      <c r="X241" s="161"/>
      <c r="Y241" s="156"/>
      <c r="Z241" s="411"/>
      <c r="AA241" s="411"/>
      <c r="AB241" s="411"/>
      <c r="AC241" s="411"/>
      <c r="AD241" s="411"/>
      <c r="AE241" s="411"/>
      <c r="AF241" s="411"/>
      <c r="AG241" s="411"/>
      <c r="AH241" s="411"/>
      <c r="AI241" s="411"/>
      <c r="AJ241" s="411"/>
      <c r="AK241" s="411"/>
      <c r="AL241" s="411"/>
      <c r="AM241" s="411"/>
      <c r="AN241" s="411"/>
      <c r="AO241" s="411"/>
      <c r="AP241" s="411"/>
      <c r="AQ241" s="411"/>
      <c r="AR241" s="411"/>
      <c r="AS241" s="411"/>
      <c r="AT241" s="411"/>
      <c r="AU241" s="411"/>
      <c r="AV241" s="411"/>
      <c r="AW241" s="411"/>
      <c r="AX241" s="411"/>
      <c r="AY241" s="411"/>
      <c r="AZ241" s="187"/>
      <c r="BA241" s="558"/>
      <c r="BB241" s="557"/>
      <c r="BC241" s="415"/>
      <c r="BD241" s="408"/>
      <c r="BE241" s="408"/>
      <c r="BF241" s="408"/>
      <c r="BG241" s="419"/>
      <c r="BH241" s="415"/>
      <c r="BI241" s="408"/>
      <c r="BJ241" s="408"/>
      <c r="BK241" s="408"/>
      <c r="BL241" s="419"/>
      <c r="BM241" s="415"/>
      <c r="BN241" s="408"/>
      <c r="BO241" s="408"/>
      <c r="BP241" s="408"/>
      <c r="BQ241" s="419"/>
      <c r="BR241" s="415"/>
      <c r="BS241" s="408"/>
      <c r="BT241" s="408"/>
      <c r="BU241" s="408"/>
      <c r="BV241" s="408"/>
      <c r="BW241" s="408"/>
      <c r="BX241" s="408"/>
      <c r="BY241" s="409"/>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322" customFormat="true" ht="15" customHeight="true" x14ac:dyDescent="0.2">
      <c r="A242" s="171"/>
      <c r="B242" s="140"/>
      <c r="C242" s="40"/>
      <c r="D242" s="161"/>
      <c r="E242" s="161"/>
      <c r="F242" s="161"/>
      <c r="G242" s="150"/>
      <c r="H242" s="39"/>
      <c r="I242" s="161"/>
      <c r="J242" s="161"/>
      <c r="K242" s="161"/>
      <c r="L242" s="156"/>
      <c r="M242" s="40"/>
      <c r="N242" s="161"/>
      <c r="O242" s="161"/>
      <c r="P242" s="161"/>
      <c r="Q242" s="150"/>
      <c r="R242" s="39"/>
      <c r="S242" s="161"/>
      <c r="T242" s="161"/>
      <c r="U242" s="161"/>
      <c r="V242" s="161"/>
      <c r="W242" s="161"/>
      <c r="X242" s="161"/>
      <c r="Y242" s="156"/>
      <c r="Z242" s="411"/>
      <c r="AA242" s="411"/>
      <c r="AB242" s="411"/>
      <c r="AC242" s="411"/>
      <c r="AD242" s="411"/>
      <c r="AE242" s="411"/>
      <c r="AF242" s="411"/>
      <c r="AG242" s="411"/>
      <c r="AH242" s="411"/>
      <c r="AI242" s="411"/>
      <c r="AJ242" s="411"/>
      <c r="AK242" s="411"/>
      <c r="AL242" s="411"/>
      <c r="AM242" s="411"/>
      <c r="AN242" s="411"/>
      <c r="AO242" s="411"/>
      <c r="AP242" s="411"/>
      <c r="AQ242" s="411"/>
      <c r="AR242" s="411"/>
      <c r="AS242" s="411"/>
      <c r="AT242" s="411"/>
      <c r="AU242" s="411"/>
      <c r="AV242" s="411"/>
      <c r="AW242" s="411"/>
      <c r="AX242" s="411"/>
      <c r="AY242" s="411"/>
      <c r="AZ242" s="187"/>
      <c r="BA242" s="558"/>
      <c r="BB242" s="557"/>
      <c r="BC242" s="415"/>
      <c r="BD242" s="408"/>
      <c r="BE242" s="408"/>
      <c r="BF242" s="408"/>
      <c r="BG242" s="419"/>
      <c r="BH242" s="415"/>
      <c r="BI242" s="408"/>
      <c r="BJ242" s="408"/>
      <c r="BK242" s="408"/>
      <c r="BL242" s="419"/>
      <c r="BM242" s="415"/>
      <c r="BN242" s="408"/>
      <c r="BO242" s="408"/>
      <c r="BP242" s="408"/>
      <c r="BQ242" s="419"/>
      <c r="BR242" s="415"/>
      <c r="BS242" s="408"/>
      <c r="BT242" s="408"/>
      <c r="BU242" s="408"/>
      <c r="BV242" s="408"/>
      <c r="BW242" s="408"/>
      <c r="BX242" s="408"/>
      <c r="BY242" s="409"/>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322" customFormat="true" ht="15" customHeight="true" x14ac:dyDescent="0.2">
      <c r="A243" s="171"/>
      <c r="B243" s="140"/>
      <c r="C243" s="40"/>
      <c r="D243" s="161"/>
      <c r="E243" s="161"/>
      <c r="F243" s="161"/>
      <c r="G243" s="150"/>
      <c r="H243" s="39"/>
      <c r="I243" s="161"/>
      <c r="J243" s="161"/>
      <c r="K243" s="161"/>
      <c r="L243" s="156"/>
      <c r="M243" s="40"/>
      <c r="N243" s="161"/>
      <c r="O243" s="161"/>
      <c r="P243" s="161"/>
      <c r="Q243" s="150"/>
      <c r="R243" s="39"/>
      <c r="S243" s="161"/>
      <c r="T243" s="161"/>
      <c r="U243" s="161"/>
      <c r="V243" s="161"/>
      <c r="W243" s="161"/>
      <c r="X243" s="161"/>
      <c r="Y243" s="156"/>
      <c r="Z243" s="411"/>
      <c r="AA243" s="411"/>
      <c r="AB243" s="411"/>
      <c r="AC243" s="411"/>
      <c r="AD243" s="411"/>
      <c r="AE243" s="411"/>
      <c r="AF243" s="411"/>
      <c r="AG243" s="411"/>
      <c r="AH243" s="411"/>
      <c r="AI243" s="411"/>
      <c r="AJ243" s="411"/>
      <c r="AK243" s="411"/>
      <c r="AL243" s="411"/>
      <c r="AM243" s="411"/>
      <c r="AN243" s="411"/>
      <c r="AO243" s="411"/>
      <c r="AP243" s="411"/>
      <c r="AQ243" s="411"/>
      <c r="AR243" s="411"/>
      <c r="AS243" s="411"/>
      <c r="AT243" s="411"/>
      <c r="AU243" s="411"/>
      <c r="AV243" s="411"/>
      <c r="AW243" s="411"/>
      <c r="AX243" s="411"/>
      <c r="AY243" s="411"/>
      <c r="AZ243" s="187"/>
      <c r="BA243" s="558"/>
      <c r="BB243" s="557"/>
      <c r="BC243" s="415"/>
      <c r="BD243" s="408"/>
      <c r="BE243" s="408"/>
      <c r="BF243" s="408"/>
      <c r="BG243" s="419"/>
      <c r="BH243" s="415"/>
      <c r="BI243" s="408"/>
      <c r="BJ243" s="408"/>
      <c r="BK243" s="408"/>
      <c r="BL243" s="419"/>
      <c r="BM243" s="415"/>
      <c r="BN243" s="408"/>
      <c r="BO243" s="408"/>
      <c r="BP243" s="408"/>
      <c r="BQ243" s="419"/>
      <c r="BR243" s="415"/>
      <c r="BS243" s="408"/>
      <c r="BT243" s="408"/>
      <c r="BU243" s="408"/>
      <c r="BV243" s="408"/>
      <c r="BW243" s="408"/>
      <c r="BX243" s="408"/>
      <c r="BY243" s="409"/>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322" customFormat="true" ht="15" customHeight="true" x14ac:dyDescent="0.2">
      <c r="A244" s="171"/>
      <c r="B244" s="140"/>
      <c r="C244" s="40"/>
      <c r="D244" s="161"/>
      <c r="E244" s="161"/>
      <c r="F244" s="161"/>
      <c r="G244" s="150"/>
      <c r="H244" s="39"/>
      <c r="I244" s="161"/>
      <c r="J244" s="161"/>
      <c r="K244" s="161"/>
      <c r="L244" s="156"/>
      <c r="M244" s="40"/>
      <c r="N244" s="161"/>
      <c r="O244" s="161"/>
      <c r="P244" s="161"/>
      <c r="Q244" s="150"/>
      <c r="R244" s="39"/>
      <c r="S244" s="161"/>
      <c r="T244" s="161"/>
      <c r="U244" s="161"/>
      <c r="V244" s="161"/>
      <c r="W244" s="161"/>
      <c r="X244" s="161"/>
      <c r="Y244" s="156"/>
      <c r="Z244" s="411"/>
      <c r="AA244" s="411"/>
      <c r="AB244" s="411"/>
      <c r="AC244" s="411"/>
      <c r="AD244" s="411"/>
      <c r="AE244" s="411"/>
      <c r="AF244" s="411"/>
      <c r="AG244" s="411"/>
      <c r="AH244" s="411"/>
      <c r="AI244" s="411"/>
      <c r="AJ244" s="411"/>
      <c r="AK244" s="411"/>
      <c r="AL244" s="411"/>
      <c r="AM244" s="411"/>
      <c r="AN244" s="411"/>
      <c r="AO244" s="411"/>
      <c r="AP244" s="411"/>
      <c r="AQ244" s="411"/>
      <c r="AR244" s="411"/>
      <c r="AS244" s="411"/>
      <c r="AT244" s="411"/>
      <c r="AU244" s="411"/>
      <c r="AV244" s="411"/>
      <c r="AW244" s="411"/>
      <c r="AX244" s="411"/>
      <c r="AY244" s="411"/>
      <c r="AZ244" s="187"/>
      <c r="BA244" s="558"/>
      <c r="BB244" s="557"/>
      <c r="BC244" s="415"/>
      <c r="BD244" s="408"/>
      <c r="BE244" s="408"/>
      <c r="BF244" s="408"/>
      <c r="BG244" s="419"/>
      <c r="BH244" s="415"/>
      <c r="BI244" s="408"/>
      <c r="BJ244" s="408"/>
      <c r="BK244" s="408"/>
      <c r="BL244" s="419"/>
      <c r="BM244" s="415"/>
      <c r="BN244" s="408"/>
      <c r="BO244" s="408"/>
      <c r="BP244" s="408"/>
      <c r="BQ244" s="419"/>
      <c r="BR244" s="415"/>
      <c r="BS244" s="408"/>
      <c r="BT244" s="408"/>
      <c r="BU244" s="408"/>
      <c r="BV244" s="408"/>
      <c r="BW244" s="408"/>
      <c r="BX244" s="408"/>
      <c r="BY244" s="409"/>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322" customFormat="true" ht="15" customHeight="true" x14ac:dyDescent="0.2">
      <c r="A245" s="171"/>
      <c r="B245" s="140"/>
      <c r="C245" s="40"/>
      <c r="D245" s="161"/>
      <c r="E245" s="161"/>
      <c r="F245" s="161"/>
      <c r="G245" s="150"/>
      <c r="H245" s="39"/>
      <c r="I245" s="161"/>
      <c r="J245" s="161"/>
      <c r="K245" s="161"/>
      <c r="L245" s="156"/>
      <c r="M245" s="40"/>
      <c r="N245" s="161"/>
      <c r="O245" s="161"/>
      <c r="P245" s="161"/>
      <c r="Q245" s="150"/>
      <c r="R245" s="39"/>
      <c r="S245" s="161"/>
      <c r="T245" s="161"/>
      <c r="U245" s="161"/>
      <c r="V245" s="161"/>
      <c r="W245" s="161"/>
      <c r="X245" s="161"/>
      <c r="Y245" s="156"/>
      <c r="Z245" s="411"/>
      <c r="AA245" s="411"/>
      <c r="AB245" s="411"/>
      <c r="AC245" s="411"/>
      <c r="AD245" s="411"/>
      <c r="AE245" s="411"/>
      <c r="AF245" s="411"/>
      <c r="AG245" s="411"/>
      <c r="AH245" s="411"/>
      <c r="AI245" s="411"/>
      <c r="AJ245" s="411"/>
      <c r="AK245" s="411"/>
      <c r="AL245" s="411"/>
      <c r="AM245" s="411"/>
      <c r="AN245" s="411"/>
      <c r="AO245" s="411"/>
      <c r="AP245" s="411"/>
      <c r="AQ245" s="411"/>
      <c r="AR245" s="411"/>
      <c r="AS245" s="411"/>
      <c r="AT245" s="411"/>
      <c r="AU245" s="411"/>
      <c r="AV245" s="411"/>
      <c r="AW245" s="411"/>
      <c r="AX245" s="411"/>
      <c r="AY245" s="411"/>
      <c r="AZ245" s="187"/>
      <c r="BA245" s="558"/>
      <c r="BB245" s="557"/>
      <c r="BC245" s="415"/>
      <c r="BD245" s="408"/>
      <c r="BE245" s="408"/>
      <c r="BF245" s="408"/>
      <c r="BG245" s="419"/>
      <c r="BH245" s="415"/>
      <c r="BI245" s="408"/>
      <c r="BJ245" s="408"/>
      <c r="BK245" s="408"/>
      <c r="BL245" s="419"/>
      <c r="BM245" s="415"/>
      <c r="BN245" s="408"/>
      <c r="BO245" s="408"/>
      <c r="BP245" s="408"/>
      <c r="BQ245" s="419"/>
      <c r="BR245" s="415"/>
      <c r="BS245" s="408"/>
      <c r="BT245" s="408"/>
      <c r="BU245" s="408"/>
      <c r="BV245" s="408"/>
      <c r="BW245" s="408"/>
      <c r="BX245" s="408"/>
      <c r="BY245" s="409"/>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322" customFormat="true" ht="15" customHeight="true" x14ac:dyDescent="0.2">
      <c r="A246" s="171"/>
      <c r="B246" s="140"/>
      <c r="C246" s="40"/>
      <c r="D246" s="161"/>
      <c r="E246" s="161"/>
      <c r="F246" s="161"/>
      <c r="G246" s="150"/>
      <c r="H246" s="39"/>
      <c r="I246" s="161"/>
      <c r="J246" s="161"/>
      <c r="K246" s="161"/>
      <c r="L246" s="156"/>
      <c r="M246" s="40"/>
      <c r="N246" s="161"/>
      <c r="O246" s="161"/>
      <c r="P246" s="161"/>
      <c r="Q246" s="150"/>
      <c r="R246" s="39"/>
      <c r="S246" s="161"/>
      <c r="T246" s="161"/>
      <c r="U246" s="161"/>
      <c r="V246" s="161"/>
      <c r="W246" s="161"/>
      <c r="X246" s="161"/>
      <c r="Y246" s="156"/>
      <c r="Z246" s="411"/>
      <c r="AA246" s="411"/>
      <c r="AB246" s="411"/>
      <c r="AC246" s="411"/>
      <c r="AD246" s="411"/>
      <c r="AE246" s="411"/>
      <c r="AF246" s="411"/>
      <c r="AG246" s="411"/>
      <c r="AH246" s="411"/>
      <c r="AI246" s="411"/>
      <c r="AJ246" s="411"/>
      <c r="AK246" s="411"/>
      <c r="AL246" s="411"/>
      <c r="AM246" s="411"/>
      <c r="AN246" s="411"/>
      <c r="AO246" s="411"/>
      <c r="AP246" s="411"/>
      <c r="AQ246" s="411"/>
      <c r="AR246" s="411"/>
      <c r="AS246" s="411"/>
      <c r="AT246" s="411"/>
      <c r="AU246" s="411"/>
      <c r="AV246" s="411"/>
      <c r="AW246" s="411"/>
      <c r="AX246" s="411"/>
      <c r="AY246" s="411"/>
      <c r="AZ246" s="187"/>
      <c r="BA246" s="558"/>
      <c r="BB246" s="557"/>
      <c r="BC246" s="415"/>
      <c r="BD246" s="408"/>
      <c r="BE246" s="408"/>
      <c r="BF246" s="408"/>
      <c r="BG246" s="419"/>
      <c r="BH246" s="415"/>
      <c r="BI246" s="408"/>
      <c r="BJ246" s="408"/>
      <c r="BK246" s="408"/>
      <c r="BL246" s="419"/>
      <c r="BM246" s="415"/>
      <c r="BN246" s="408"/>
      <c r="BO246" s="408"/>
      <c r="BP246" s="408"/>
      <c r="BQ246" s="419"/>
      <c r="BR246" s="415"/>
      <c r="BS246" s="408"/>
      <c r="BT246" s="408"/>
      <c r="BU246" s="408"/>
      <c r="BV246" s="408"/>
      <c r="BW246" s="408"/>
      <c r="BX246" s="408"/>
      <c r="BY246" s="409"/>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322" customFormat="true" ht="15" customHeight="true" x14ac:dyDescent="0.2">
      <c r="A247" s="171"/>
      <c r="B247" s="140"/>
      <c r="C247" s="40"/>
      <c r="D247" s="161"/>
      <c r="E247" s="161"/>
      <c r="F247" s="161"/>
      <c r="G247" s="150"/>
      <c r="H247" s="39"/>
      <c r="I247" s="161"/>
      <c r="J247" s="161"/>
      <c r="K247" s="161"/>
      <c r="L247" s="156"/>
      <c r="M247" s="40"/>
      <c r="N247" s="161"/>
      <c r="O247" s="161"/>
      <c r="P247" s="161"/>
      <c r="Q247" s="150"/>
      <c r="R247" s="39"/>
      <c r="S247" s="161"/>
      <c r="T247" s="161"/>
      <c r="U247" s="161"/>
      <c r="V247" s="161"/>
      <c r="W247" s="161"/>
      <c r="X247" s="161"/>
      <c r="Y247" s="156"/>
      <c r="Z247" s="411"/>
      <c r="AA247" s="411"/>
      <c r="AB247" s="411"/>
      <c r="AC247" s="411"/>
      <c r="AD247" s="411"/>
      <c r="AE247" s="411"/>
      <c r="AF247" s="411"/>
      <c r="AG247" s="411"/>
      <c r="AH247" s="411"/>
      <c r="AI247" s="411"/>
      <c r="AJ247" s="411"/>
      <c r="AK247" s="411"/>
      <c r="AL247" s="411"/>
      <c r="AM247" s="411"/>
      <c r="AN247" s="411"/>
      <c r="AO247" s="411"/>
      <c r="AP247" s="411"/>
      <c r="AQ247" s="411"/>
      <c r="AR247" s="411"/>
      <c r="AS247" s="411"/>
      <c r="AT247" s="411"/>
      <c r="AU247" s="411"/>
      <c r="AV247" s="411"/>
      <c r="AW247" s="411"/>
      <c r="AX247" s="411"/>
      <c r="AY247" s="411"/>
      <c r="AZ247" s="187"/>
      <c r="BA247" s="558"/>
      <c r="BB247" s="557"/>
      <c r="BC247" s="415"/>
      <c r="BD247" s="408"/>
      <c r="BE247" s="408"/>
      <c r="BF247" s="408"/>
      <c r="BG247" s="419"/>
      <c r="BH247" s="415"/>
      <c r="BI247" s="408"/>
      <c r="BJ247" s="408"/>
      <c r="BK247" s="408"/>
      <c r="BL247" s="419"/>
      <c r="BM247" s="415"/>
      <c r="BN247" s="408"/>
      <c r="BO247" s="408"/>
      <c r="BP247" s="408"/>
      <c r="BQ247" s="419"/>
      <c r="BR247" s="415"/>
      <c r="BS247" s="408"/>
      <c r="BT247" s="408"/>
      <c r="BU247" s="408"/>
      <c r="BV247" s="408"/>
      <c r="BW247" s="408"/>
      <c r="BX247" s="408"/>
      <c r="BY247" s="409"/>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322" customFormat="true" ht="15" customHeight="true" x14ac:dyDescent="0.2">
      <c r="A248" s="166"/>
      <c r="B248" s="132"/>
      <c r="C248" s="33"/>
      <c r="D248" s="116"/>
      <c r="E248" s="116"/>
      <c r="F248" s="116"/>
      <c r="G248" s="115"/>
      <c r="H248" s="32"/>
      <c r="I248" s="116"/>
      <c r="J248" s="116"/>
      <c r="K248" s="116"/>
      <c r="L248" s="31"/>
      <c r="M248" s="33"/>
      <c r="N248" s="116"/>
      <c r="O248" s="116"/>
      <c r="P248" s="116"/>
      <c r="Q248" s="115"/>
      <c r="R248" s="32"/>
      <c r="S248" s="116"/>
      <c r="T248" s="116"/>
      <c r="U248" s="116"/>
      <c r="V248" s="116"/>
      <c r="W248" s="116"/>
      <c r="X248" s="116"/>
      <c r="Y248" s="31"/>
      <c r="Z248" s="411"/>
      <c r="AA248" s="411"/>
      <c r="AB248" s="411"/>
      <c r="AC248" s="411"/>
      <c r="AD248" s="411"/>
      <c r="AE248" s="411"/>
      <c r="AF248" s="411"/>
      <c r="AG248" s="411"/>
      <c r="AH248" s="411"/>
      <c r="AI248" s="411"/>
      <c r="AJ248" s="411"/>
      <c r="AK248" s="411"/>
      <c r="AL248" s="411"/>
      <c r="AM248" s="411"/>
      <c r="AN248" s="411"/>
      <c r="AO248" s="411"/>
      <c r="AP248" s="411"/>
      <c r="AQ248" s="411"/>
      <c r="AR248" s="411"/>
      <c r="AS248" s="411"/>
      <c r="AT248" s="411"/>
      <c r="AU248" s="411"/>
      <c r="AV248" s="411"/>
      <c r="AW248" s="411"/>
      <c r="AX248" s="411"/>
      <c r="AY248" s="411"/>
      <c r="AZ248" s="187"/>
      <c r="BA248" s="558"/>
      <c r="BB248" s="557"/>
      <c r="BC248" s="418"/>
      <c r="BD248" s="417"/>
      <c r="BE248" s="417"/>
      <c r="BF248" s="417"/>
      <c r="BG248" s="421"/>
      <c r="BH248" s="418"/>
      <c r="BI248" s="417"/>
      <c r="BJ248" s="417"/>
      <c r="BK248" s="417"/>
      <c r="BL248" s="421"/>
      <c r="BM248" s="418"/>
      <c r="BN248" s="417"/>
      <c r="BO248" s="417"/>
      <c r="BP248" s="417"/>
      <c r="BQ248" s="421"/>
      <c r="BR248" s="418"/>
      <c r="BS248" s="417"/>
      <c r="BT248" s="417"/>
      <c r="BU248" s="417"/>
      <c r="BV248" s="417"/>
      <c r="BW248" s="417"/>
      <c r="BX248" s="417"/>
      <c r="BY248" s="420"/>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322" customFormat="true" ht="250.15" customHeight="true" x14ac:dyDescent="0.2">
      <c r="Z249" s="187"/>
      <c r="AA249" s="187"/>
      <c r="AB249" s="187"/>
      <c r="AC249" s="187"/>
      <c r="AD249" s="187"/>
      <c r="AE249" s="187"/>
      <c r="AF249" s="187"/>
      <c r="AG249" s="187"/>
      <c r="AH249" s="187"/>
      <c r="AI249" s="187"/>
      <c r="AJ249" s="187"/>
      <c r="AK249" s="187"/>
      <c r="AL249" s="187"/>
      <c r="AM249" s="187"/>
      <c r="AN249" s="187"/>
      <c r="AO249" s="187"/>
      <c r="AP249" s="187"/>
      <c r="AQ249" s="187"/>
      <c r="AR249" s="187"/>
      <c r="AS249" s="187"/>
      <c r="AT249" s="187"/>
      <c r="AU249" s="187"/>
      <c r="AV249" s="187"/>
      <c r="AW249" s="187"/>
      <c r="AX249" s="187"/>
      <c r="AY249" s="187"/>
      <c r="AZ249" s="187"/>
      <c r="BA249" s="319"/>
      <c r="BB249" s="317"/>
      <c r="BC249" s="317"/>
      <c r="BD249" s="317"/>
      <c r="BE249" s="317"/>
      <c r="BF249" s="317"/>
      <c r="BG249" s="317"/>
      <c r="BH249" s="317"/>
      <c r="BI249" s="317"/>
      <c r="BJ249" s="317"/>
      <c r="BK249" s="317"/>
      <c r="BL249" s="317"/>
      <c r="BM249" s="317"/>
      <c r="BN249" s="317"/>
      <c r="BO249" s="317"/>
      <c r="BP249" s="317"/>
      <c r="BQ249" s="317"/>
      <c r="BR249" s="317"/>
      <c r="BS249" s="317"/>
      <c r="BT249" s="317"/>
      <c r="BU249" s="317"/>
      <c r="BV249" s="317"/>
      <c r="BW249" s="317"/>
      <c r="BX249" s="317"/>
      <c r="BY249" s="319"/>
      <c r="BZ249" s="345"/>
      <c r="CA249" s="345"/>
      <c r="CB249" s="345"/>
      <c r="CC249" s="345"/>
      <c r="CD249" s="345"/>
      <c r="CE249" s="345"/>
      <c r="CF249" s="345"/>
      <c r="CG249" s="345"/>
      <c r="CH249" s="345"/>
      <c r="CI249" s="345"/>
      <c r="CJ249" s="345"/>
      <c r="CK249" s="345"/>
      <c r="CL249" s="345"/>
      <c r="CM249" s="345"/>
      <c r="CN249" s="345"/>
      <c r="CO249" s="345"/>
      <c r="CP249" s="345"/>
      <c r="CQ249" s="345"/>
      <c r="CR249" s="345"/>
      <c r="CS249" s="345"/>
      <c r="CT249" s="345"/>
      <c r="CU249" s="345"/>
      <c r="CV249" s="345"/>
      <c r="CW249" s="345"/>
      <c r="CX249" s="345"/>
      <c r="CY249" s="345"/>
      <c r="CZ249" s="345"/>
    </row>
    <row r="250" s="460" customFormat="true" ht="19.15" customHeight="true" x14ac:dyDescent="0.2">
      <c r="Z250" s="183"/>
      <c r="AA250" s="183"/>
      <c r="AB250" s="183"/>
      <c r="AC250" s="183"/>
      <c r="AD250" s="183"/>
      <c r="AE250" s="183"/>
      <c r="AF250" s="183"/>
      <c r="AG250" s="183"/>
      <c r="AH250" s="183"/>
      <c r="AI250" s="183"/>
      <c r="AJ250" s="183"/>
      <c r="AK250" s="183"/>
      <c r="AL250" s="183"/>
      <c r="AM250" s="183"/>
      <c r="AN250" s="183"/>
      <c r="AO250" s="183"/>
      <c r="AP250" s="183"/>
      <c r="AQ250" s="183"/>
      <c r="AR250" s="183"/>
      <c r="AS250" s="183"/>
      <c r="AT250" s="183"/>
      <c r="AU250" s="183"/>
      <c r="AV250" s="183"/>
      <c r="AW250" s="183"/>
      <c r="AX250" s="183"/>
      <c r="AY250" s="183"/>
      <c r="AZ250" s="183"/>
      <c r="BA250" s="436"/>
      <c r="BB250" s="366"/>
      <c r="BC250" s="436"/>
      <c r="BD250" s="436"/>
      <c r="BE250" s="436"/>
      <c r="BF250" s="436"/>
      <c r="BG250" s="436"/>
      <c r="BH250" s="436"/>
      <c r="BI250" s="436"/>
      <c r="BJ250" s="436"/>
      <c r="BK250" s="436"/>
      <c r="BL250" s="436"/>
      <c r="BM250" s="436"/>
      <c r="BN250" s="436"/>
      <c r="BO250" s="436"/>
      <c r="BP250" s="436"/>
      <c r="BQ250" s="436"/>
      <c r="BR250" s="436"/>
      <c r="BS250" s="436"/>
      <c r="BT250" s="436"/>
      <c r="BU250" s="436"/>
      <c r="BV250" s="436"/>
      <c r="BW250" s="436"/>
      <c r="BX250" s="436"/>
      <c r="BY250" s="436"/>
      <c r="BZ250" s="341"/>
      <c r="CA250" s="341"/>
      <c r="CB250" s="341"/>
      <c r="CC250" s="341"/>
      <c r="CD250" s="341"/>
      <c r="CE250" s="341"/>
      <c r="CF250" s="341"/>
      <c r="CG250" s="341"/>
      <c r="CH250" s="341"/>
      <c r="CI250" s="341"/>
      <c r="CJ250" s="341"/>
      <c r="CK250" s="341"/>
      <c r="CL250" s="341"/>
      <c r="CM250" s="341"/>
      <c r="CN250" s="341"/>
      <c r="CO250" s="341"/>
      <c r="CP250" s="341"/>
      <c r="CQ250" s="341"/>
      <c r="CR250" s="341"/>
      <c r="CS250" s="341"/>
      <c r="CT250" s="341"/>
      <c r="CU250" s="341"/>
      <c r="CV250" s="341"/>
      <c r="CW250" s="341"/>
      <c r="CX250" s="341"/>
      <c r="CY250" s="341"/>
      <c r="CZ250" s="341"/>
    </row>
    <row r="251" s="460" customFormat="true" ht="12.75" x14ac:dyDescent="0.2">
      <c r="Z251" s="183"/>
      <c r="AA251" s="183"/>
      <c r="AB251" s="183"/>
      <c r="AC251" s="183"/>
      <c r="AD251" s="183"/>
      <c r="AE251" s="183"/>
      <c r="AF251" s="183"/>
      <c r="AG251" s="183"/>
      <c r="AH251" s="183"/>
      <c r="AI251" s="183"/>
      <c r="AJ251" s="183"/>
      <c r="AK251" s="183"/>
      <c r="AL251" s="183"/>
      <c r="AM251" s="183"/>
      <c r="AN251" s="183"/>
      <c r="AO251" s="183"/>
      <c r="AP251" s="183"/>
      <c r="AQ251" s="183"/>
      <c r="AR251" s="183"/>
      <c r="AS251" s="183"/>
      <c r="AT251" s="183"/>
      <c r="AU251" s="183"/>
      <c r="AV251" s="183"/>
      <c r="AW251" s="183"/>
      <c r="AX251" s="183"/>
      <c r="AY251" s="183"/>
      <c r="AZ251" s="183"/>
      <c r="BA251" s="436"/>
      <c r="BB251" s="366"/>
      <c r="BC251" s="436"/>
      <c r="BD251" s="436"/>
      <c r="BE251" s="436"/>
      <c r="BF251" s="436"/>
      <c r="BG251" s="436"/>
      <c r="BH251" s="436"/>
      <c r="BI251" s="436"/>
      <c r="BJ251" s="436"/>
      <c r="BK251" s="436"/>
      <c r="BL251" s="436"/>
      <c r="BM251" s="436"/>
      <c r="BN251" s="436"/>
      <c r="BO251" s="436"/>
      <c r="BP251" s="436"/>
      <c r="BQ251" s="436"/>
      <c r="BR251" s="436"/>
      <c r="BS251" s="436"/>
      <c r="BT251" s="436"/>
      <c r="BU251" s="436"/>
      <c r="BV251" s="436"/>
      <c r="BW251" s="436"/>
      <c r="BX251" s="436"/>
      <c r="BY251" s="436"/>
      <c r="BZ251" s="341"/>
      <c r="CA251" s="341"/>
      <c r="CB251" s="341"/>
      <c r="CC251" s="341"/>
      <c r="CD251" s="341"/>
      <c r="CE251" s="341"/>
      <c r="CF251" s="341"/>
      <c r="CG251" s="341"/>
      <c r="CH251" s="341"/>
      <c r="CI251" s="341"/>
      <c r="CJ251" s="341"/>
      <c r="CK251" s="341"/>
      <c r="CL251" s="341"/>
      <c r="CM251" s="341"/>
      <c r="CN251" s="341"/>
      <c r="CO251" s="341"/>
      <c r="CP251" s="341"/>
      <c r="CQ251" s="341"/>
      <c r="CR251" s="341"/>
      <c r="CS251" s="341"/>
      <c r="CT251" s="341"/>
      <c r="CU251" s="341"/>
      <c r="CV251" s="341"/>
      <c r="CW251" s="341"/>
      <c r="CX251" s="341"/>
      <c r="CY251" s="341"/>
      <c r="CZ251" s="341"/>
    </row>
    <row r="252" s="460" customFormat="true" ht="12.75" x14ac:dyDescent="0.2">
      <c r="Z252" s="183"/>
      <c r="AA252" s="183"/>
      <c r="AB252" s="183"/>
      <c r="AC252" s="183"/>
      <c r="AD252" s="183"/>
      <c r="AE252" s="183"/>
      <c r="AF252" s="183"/>
      <c r="AG252" s="183"/>
      <c r="AH252" s="183"/>
      <c r="AI252" s="183"/>
      <c r="AJ252" s="183"/>
      <c r="AK252" s="183"/>
      <c r="AL252" s="183"/>
      <c r="AM252" s="183"/>
      <c r="AN252" s="183"/>
      <c r="AO252" s="183"/>
      <c r="AP252" s="183"/>
      <c r="AQ252" s="183"/>
      <c r="AR252" s="183"/>
      <c r="AS252" s="183"/>
      <c r="AT252" s="183"/>
      <c r="AU252" s="183"/>
      <c r="AV252" s="183"/>
      <c r="AW252" s="183"/>
      <c r="AX252" s="183"/>
      <c r="AY252" s="183"/>
      <c r="AZ252" s="183"/>
      <c r="BA252" s="436"/>
      <c r="BB252" s="366"/>
      <c r="BC252" s="436"/>
      <c r="BD252" s="436"/>
      <c r="BE252" s="436"/>
      <c r="BF252" s="436"/>
      <c r="BG252" s="436"/>
      <c r="BH252" s="436"/>
      <c r="BI252" s="436"/>
      <c r="BJ252" s="436"/>
      <c r="BK252" s="436"/>
      <c r="BL252" s="436"/>
      <c r="BM252" s="436"/>
      <c r="BN252" s="436"/>
      <c r="BO252" s="436"/>
      <c r="BP252" s="436"/>
      <c r="BQ252" s="436"/>
      <c r="BR252" s="436"/>
      <c r="BS252" s="436"/>
      <c r="BT252" s="436"/>
      <c r="BU252" s="436"/>
      <c r="BV252" s="436"/>
      <c r="BW252" s="436"/>
      <c r="BX252" s="436"/>
      <c r="BY252" s="436"/>
      <c r="BZ252" s="341"/>
      <c r="CA252" s="341"/>
      <c r="CB252" s="341"/>
      <c r="CC252" s="341"/>
      <c r="CD252" s="341"/>
      <c r="CE252" s="341"/>
      <c r="CF252" s="341"/>
      <c r="CG252" s="341"/>
      <c r="CH252" s="341"/>
      <c r="CI252" s="341"/>
      <c r="CJ252" s="341"/>
      <c r="CK252" s="341"/>
      <c r="CL252" s="341"/>
      <c r="CM252" s="341"/>
      <c r="CN252" s="341"/>
      <c r="CO252" s="341"/>
      <c r="CP252" s="341"/>
      <c r="CQ252" s="341"/>
      <c r="CR252" s="341"/>
      <c r="CS252" s="341"/>
      <c r="CT252" s="341"/>
      <c r="CU252" s="341"/>
      <c r="CV252" s="341"/>
      <c r="CW252" s="341"/>
      <c r="CX252" s="341"/>
      <c r="CY252" s="341"/>
      <c r="CZ252" s="341"/>
    </row>
    <row r="253" s="460" customFormat="true" ht="12.75" x14ac:dyDescent="0.2">
      <c r="Z253" s="183"/>
      <c r="AA253" s="183"/>
      <c r="AB253" s="183"/>
      <c r="AC253" s="183"/>
      <c r="AD253" s="183"/>
      <c r="AE253" s="183"/>
      <c r="AF253" s="183"/>
      <c r="AG253" s="183"/>
      <c r="AH253" s="183"/>
      <c r="AI253" s="183"/>
      <c r="AJ253" s="183"/>
      <c r="AK253" s="183"/>
      <c r="AL253" s="183"/>
      <c r="AM253" s="183"/>
      <c r="AN253" s="183"/>
      <c r="AO253" s="183"/>
      <c r="AP253" s="183"/>
      <c r="AQ253" s="183"/>
      <c r="AR253" s="183"/>
      <c r="AS253" s="183"/>
      <c r="AT253" s="183"/>
      <c r="AU253" s="183"/>
      <c r="AV253" s="183"/>
      <c r="AW253" s="183"/>
      <c r="AX253" s="183"/>
      <c r="AY253" s="183"/>
      <c r="AZ253" s="183"/>
      <c r="BA253" s="436"/>
      <c r="BB253" s="366"/>
      <c r="BC253" s="436"/>
      <c r="BD253" s="436"/>
      <c r="BE253" s="436"/>
      <c r="BF253" s="436"/>
      <c r="BG253" s="436"/>
      <c r="BH253" s="436"/>
      <c r="BI253" s="436"/>
      <c r="BJ253" s="436"/>
      <c r="BK253" s="436"/>
      <c r="BL253" s="436"/>
      <c r="BM253" s="436"/>
      <c r="BN253" s="436"/>
      <c r="BO253" s="436"/>
      <c r="BP253" s="436"/>
      <c r="BQ253" s="436"/>
      <c r="BR253" s="436"/>
      <c r="BS253" s="436"/>
      <c r="BT253" s="436"/>
      <c r="BU253" s="436"/>
      <c r="BV253" s="436"/>
      <c r="BW253" s="436"/>
      <c r="BX253" s="436"/>
      <c r="BY253" s="436"/>
      <c r="BZ253" s="341"/>
      <c r="CA253" s="341"/>
      <c r="CB253" s="341"/>
      <c r="CC253" s="341"/>
      <c r="CD253" s="341"/>
      <c r="CE253" s="341"/>
      <c r="CF253" s="341"/>
      <c r="CG253" s="341"/>
      <c r="CH253" s="341"/>
      <c r="CI253" s="341"/>
      <c r="CJ253" s="341"/>
      <c r="CK253" s="341"/>
      <c r="CL253" s="341"/>
      <c r="CM253" s="341"/>
      <c r="CN253" s="341"/>
      <c r="CO253" s="341"/>
      <c r="CP253" s="341"/>
      <c r="CQ253" s="341"/>
      <c r="CR253" s="341"/>
      <c r="CS253" s="341"/>
      <c r="CT253" s="341"/>
      <c r="CU253" s="341"/>
      <c r="CV253" s="341"/>
      <c r="CW253" s="341"/>
      <c r="CX253" s="341"/>
      <c r="CY253" s="341"/>
      <c r="CZ253" s="341"/>
    </row>
    <row r="254" s="460" customFormat="true" ht="12.75" x14ac:dyDescent="0.2">
      <c r="Z254" s="183"/>
      <c r="AA254" s="183"/>
      <c r="AB254" s="183"/>
      <c r="AC254" s="183"/>
      <c r="AD254" s="183"/>
      <c r="AE254" s="183"/>
      <c r="AF254" s="183"/>
      <c r="AG254" s="183"/>
      <c r="AH254" s="183"/>
      <c r="AI254" s="183"/>
      <c r="AJ254" s="183"/>
      <c r="AK254" s="183"/>
      <c r="AL254" s="183"/>
      <c r="AM254" s="183"/>
      <c r="AN254" s="183"/>
      <c r="AO254" s="183"/>
      <c r="AP254" s="183"/>
      <c r="AQ254" s="183"/>
      <c r="AR254" s="183"/>
      <c r="AS254" s="183"/>
      <c r="AT254" s="183"/>
      <c r="AU254" s="183"/>
      <c r="AV254" s="183"/>
      <c r="AW254" s="183"/>
      <c r="AX254" s="183"/>
      <c r="AY254" s="183"/>
      <c r="AZ254" s="183"/>
      <c r="BA254" s="436"/>
      <c r="BB254" s="366"/>
      <c r="BC254" s="436"/>
      <c r="BD254" s="436"/>
      <c r="BE254" s="436"/>
      <c r="BF254" s="436"/>
      <c r="BG254" s="436"/>
      <c r="BH254" s="436"/>
      <c r="BI254" s="436"/>
      <c r="BJ254" s="436"/>
      <c r="BK254" s="436"/>
      <c r="BL254" s="436"/>
      <c r="BM254" s="436"/>
      <c r="BN254" s="436"/>
      <c r="BO254" s="436"/>
      <c r="BP254" s="436"/>
      <c r="BQ254" s="436"/>
      <c r="BR254" s="436"/>
      <c r="BS254" s="436"/>
      <c r="BT254" s="436"/>
      <c r="BU254" s="436"/>
      <c r="BV254" s="436"/>
      <c r="BW254" s="436"/>
      <c r="BX254" s="436"/>
      <c r="BY254" s="436"/>
      <c r="BZ254" s="341"/>
      <c r="CA254" s="341"/>
      <c r="CB254" s="341"/>
      <c r="CC254" s="341"/>
      <c r="CD254" s="341"/>
      <c r="CE254" s="341"/>
      <c r="CF254" s="341"/>
      <c r="CG254" s="341"/>
      <c r="CH254" s="341"/>
      <c r="CI254" s="341"/>
      <c r="CJ254" s="341"/>
      <c r="CK254" s="341"/>
      <c r="CL254" s="341"/>
      <c r="CM254" s="341"/>
      <c r="CN254" s="341"/>
      <c r="CO254" s="341"/>
      <c r="CP254" s="341"/>
      <c r="CQ254" s="341"/>
      <c r="CR254" s="341"/>
      <c r="CS254" s="341"/>
      <c r="CT254" s="341"/>
      <c r="CU254" s="341"/>
      <c r="CV254" s="341"/>
      <c r="CW254" s="341"/>
      <c r="CX254" s="341"/>
      <c r="CY254" s="341"/>
      <c r="CZ254" s="341"/>
    </row>
    <row r="255" s="460" customFormat="true" ht="12.75" x14ac:dyDescent="0.2">
      <c r="Z255" s="183"/>
      <c r="AA255" s="183"/>
      <c r="AB255" s="183"/>
      <c r="AC255" s="183"/>
      <c r="AD255" s="183"/>
      <c r="AE255" s="183"/>
      <c r="AF255" s="183"/>
      <c r="AG255" s="183"/>
      <c r="AH255" s="183"/>
      <c r="AI255" s="183"/>
      <c r="AJ255" s="183"/>
      <c r="AK255" s="183"/>
      <c r="AL255" s="183"/>
      <c r="AM255" s="183"/>
      <c r="AN255" s="183"/>
      <c r="AO255" s="183"/>
      <c r="AP255" s="183"/>
      <c r="AQ255" s="183"/>
      <c r="AR255" s="183"/>
      <c r="AS255" s="183"/>
      <c r="AT255" s="183"/>
      <c r="AU255" s="183"/>
      <c r="AV255" s="183"/>
      <c r="AW255" s="183"/>
      <c r="AX255" s="183"/>
      <c r="AY255" s="183"/>
      <c r="AZ255" s="183"/>
      <c r="BA255" s="436"/>
      <c r="BB255" s="366"/>
      <c r="BC255" s="436"/>
      <c r="BD255" s="436"/>
      <c r="BE255" s="436"/>
      <c r="BF255" s="436"/>
      <c r="BG255" s="436"/>
      <c r="BH255" s="436"/>
      <c r="BI255" s="436"/>
      <c r="BJ255" s="436"/>
      <c r="BK255" s="436"/>
      <c r="BL255" s="436"/>
      <c r="BM255" s="436"/>
      <c r="BN255" s="436"/>
      <c r="BO255" s="436"/>
      <c r="BP255" s="436"/>
      <c r="BQ255" s="436"/>
      <c r="BR255" s="436"/>
      <c r="BS255" s="436"/>
      <c r="BT255" s="436"/>
      <c r="BU255" s="436"/>
      <c r="BV255" s="436"/>
      <c r="BW255" s="436"/>
      <c r="BX255" s="436"/>
      <c r="BY255" s="436"/>
      <c r="BZ255" s="341"/>
      <c r="CA255" s="341"/>
      <c r="CB255" s="341"/>
      <c r="CC255" s="341"/>
      <c r="CD255" s="341"/>
      <c r="CE255" s="341"/>
      <c r="CF255" s="341"/>
      <c r="CG255" s="341"/>
      <c r="CH255" s="341"/>
      <c r="CI255" s="341"/>
      <c r="CJ255" s="341"/>
      <c r="CK255" s="341"/>
      <c r="CL255" s="341"/>
      <c r="CM255" s="341"/>
      <c r="CN255" s="341"/>
      <c r="CO255" s="341"/>
      <c r="CP255" s="341"/>
      <c r="CQ255" s="341"/>
      <c r="CR255" s="341"/>
      <c r="CS255" s="341"/>
      <c r="CT255" s="341"/>
      <c r="CU255" s="341"/>
      <c r="CV255" s="341"/>
      <c r="CW255" s="341"/>
      <c r="CX255" s="341"/>
      <c r="CY255" s="341"/>
      <c r="CZ255" s="341"/>
    </row>
    <row r="256" s="460" customFormat="true" ht="12.75" x14ac:dyDescent="0.2">
      <c r="Z256" s="183"/>
      <c r="AA256" s="183"/>
      <c r="AB256" s="183"/>
      <c r="AC256" s="183"/>
      <c r="AD256" s="183"/>
      <c r="AE256" s="183"/>
      <c r="AF256" s="183"/>
      <c r="AG256" s="183"/>
      <c r="AH256" s="183"/>
      <c r="AI256" s="183"/>
      <c r="AJ256" s="183"/>
      <c r="AK256" s="183"/>
      <c r="AL256" s="183"/>
      <c r="AM256" s="183"/>
      <c r="AN256" s="183"/>
      <c r="AO256" s="183"/>
      <c r="AP256" s="183"/>
      <c r="AQ256" s="183"/>
      <c r="AR256" s="183"/>
      <c r="AS256" s="183"/>
      <c r="AT256" s="183"/>
      <c r="AU256" s="183"/>
      <c r="AV256" s="183"/>
      <c r="AW256" s="183"/>
      <c r="AX256" s="183"/>
      <c r="AY256" s="183"/>
      <c r="AZ256" s="183"/>
      <c r="BA256" s="436"/>
      <c r="BB256" s="366"/>
      <c r="BC256" s="436"/>
      <c r="BD256" s="436"/>
      <c r="BE256" s="436"/>
      <c r="BF256" s="436"/>
      <c r="BG256" s="436"/>
      <c r="BH256" s="436"/>
      <c r="BI256" s="436"/>
      <c r="BJ256" s="436"/>
      <c r="BK256" s="436"/>
      <c r="BL256" s="436"/>
      <c r="BM256" s="436"/>
      <c r="BN256" s="436"/>
      <c r="BO256" s="436"/>
      <c r="BP256" s="436"/>
      <c r="BQ256" s="436"/>
      <c r="BR256" s="436"/>
      <c r="BS256" s="436"/>
      <c r="BT256" s="436"/>
      <c r="BU256" s="436"/>
      <c r="BV256" s="436"/>
      <c r="BW256" s="436"/>
      <c r="BX256" s="436"/>
      <c r="BY256" s="436"/>
      <c r="BZ256" s="341"/>
      <c r="CA256" s="341"/>
      <c r="CB256" s="341"/>
      <c r="CC256" s="341"/>
      <c r="CD256" s="341"/>
      <c r="CE256" s="341"/>
      <c r="CF256" s="341"/>
      <c r="CG256" s="341"/>
      <c r="CH256" s="341"/>
      <c r="CI256" s="341"/>
      <c r="CJ256" s="341"/>
      <c r="CK256" s="341"/>
      <c r="CL256" s="341"/>
      <c r="CM256" s="341"/>
      <c r="CN256" s="341"/>
      <c r="CO256" s="341"/>
      <c r="CP256" s="341"/>
      <c r="CQ256" s="341"/>
      <c r="CR256" s="341"/>
      <c r="CS256" s="341"/>
      <c r="CT256" s="341"/>
      <c r="CU256" s="341"/>
      <c r="CV256" s="341"/>
      <c r="CW256" s="341"/>
      <c r="CX256" s="341"/>
      <c r="CY256" s="341"/>
      <c r="CZ256" s="341"/>
    </row>
    <row r="257" s="460" customFormat="true" ht="18" customHeight="true" x14ac:dyDescent="0.2">
      <c r="Z257" s="183"/>
      <c r="AA257" s="183"/>
      <c r="AB257" s="183"/>
      <c r="AC257" s="183"/>
      <c r="AD257" s="183"/>
      <c r="AE257" s="183"/>
      <c r="AF257" s="183"/>
      <c r="AG257" s="183"/>
      <c r="AH257" s="183"/>
      <c r="AI257" s="183"/>
      <c r="AJ257" s="183"/>
      <c r="AK257" s="183"/>
      <c r="AL257" s="183"/>
      <c r="AM257" s="183"/>
      <c r="AN257" s="183"/>
      <c r="AO257" s="183"/>
      <c r="AP257" s="183"/>
      <c r="AQ257" s="183"/>
      <c r="AR257" s="183"/>
      <c r="AS257" s="183"/>
      <c r="AT257" s="183"/>
      <c r="AU257" s="183"/>
      <c r="AV257" s="183"/>
      <c r="AW257" s="183"/>
      <c r="AX257" s="183"/>
      <c r="AY257" s="183"/>
      <c r="AZ257" s="183"/>
      <c r="BA257" s="436"/>
      <c r="BB257" s="366"/>
      <c r="BC257" s="436"/>
      <c r="BD257" s="436"/>
      <c r="BE257" s="436"/>
      <c r="BF257" s="436"/>
      <c r="BG257" s="436"/>
      <c r="BH257" s="436"/>
      <c r="BI257" s="436"/>
      <c r="BJ257" s="436"/>
      <c r="BK257" s="436"/>
      <c r="BL257" s="436"/>
      <c r="BM257" s="436"/>
      <c r="BN257" s="436"/>
      <c r="BO257" s="436"/>
      <c r="BP257" s="436"/>
      <c r="BQ257" s="436"/>
      <c r="BR257" s="436"/>
      <c r="BS257" s="436"/>
      <c r="BT257" s="436"/>
      <c r="BU257" s="436"/>
      <c r="BV257" s="436"/>
      <c r="BW257" s="436"/>
      <c r="BX257" s="436"/>
      <c r="BY257" s="436"/>
      <c r="BZ257" s="341"/>
      <c r="CA257" s="341"/>
      <c r="CB257" s="341"/>
      <c r="CC257" s="341"/>
      <c r="CD257" s="341"/>
      <c r="CE257" s="341"/>
      <c r="CF257" s="341"/>
      <c r="CG257" s="341"/>
      <c r="CH257" s="341"/>
      <c r="CI257" s="341"/>
      <c r="CJ257" s="341"/>
      <c r="CK257" s="341"/>
      <c r="CL257" s="341"/>
      <c r="CM257" s="341"/>
      <c r="CN257" s="341"/>
      <c r="CO257" s="341"/>
      <c r="CP257" s="341"/>
      <c r="CQ257" s="341"/>
      <c r="CR257" s="341"/>
      <c r="CS257" s="341"/>
      <c r="CT257" s="341"/>
      <c r="CU257" s="341"/>
      <c r="CV257" s="341"/>
      <c r="CW257" s="341"/>
      <c r="CX257" s="341"/>
      <c r="CY257" s="341"/>
      <c r="CZ257" s="341"/>
    </row>
    <row r="258" s="460" customFormat="true" ht="18" customHeight="true" x14ac:dyDescent="0.2">
      <c r="Z258" s="183"/>
      <c r="AA258" s="183"/>
      <c r="AB258" s="183"/>
      <c r="AC258" s="183"/>
      <c r="AD258" s="183"/>
      <c r="AE258" s="183"/>
      <c r="AF258" s="183"/>
      <c r="AG258" s="183"/>
      <c r="AH258" s="183"/>
      <c r="AI258" s="183"/>
      <c r="AJ258" s="183"/>
      <c r="AK258" s="183"/>
      <c r="AL258" s="183"/>
      <c r="AM258" s="183"/>
      <c r="AN258" s="183"/>
      <c r="AO258" s="183"/>
      <c r="AP258" s="183"/>
      <c r="AQ258" s="183"/>
      <c r="AR258" s="183"/>
      <c r="AS258" s="183"/>
      <c r="AT258" s="183"/>
      <c r="AU258" s="183"/>
      <c r="AV258" s="183"/>
      <c r="AW258" s="183"/>
      <c r="AX258" s="183"/>
      <c r="AY258" s="183"/>
      <c r="AZ258" s="183"/>
      <c r="BA258" s="436"/>
      <c r="BB258" s="366"/>
      <c r="BC258" s="436"/>
      <c r="BD258" s="436"/>
      <c r="BE258" s="436"/>
      <c r="BF258" s="436"/>
      <c r="BG258" s="436"/>
      <c r="BH258" s="436"/>
      <c r="BI258" s="436"/>
      <c r="BJ258" s="436"/>
      <c r="BK258" s="436"/>
      <c r="BL258" s="436"/>
      <c r="BM258" s="436"/>
      <c r="BN258" s="436"/>
      <c r="BO258" s="436"/>
      <c r="BP258" s="436"/>
      <c r="BQ258" s="436"/>
      <c r="BR258" s="436"/>
      <c r="BS258" s="436"/>
      <c r="BT258" s="436"/>
      <c r="BU258" s="436"/>
      <c r="BV258" s="436"/>
      <c r="BW258" s="436"/>
      <c r="BX258" s="436"/>
      <c r="BY258" s="436"/>
      <c r="BZ258" s="341"/>
      <c r="CA258" s="341"/>
      <c r="CB258" s="341"/>
      <c r="CC258" s="341"/>
      <c r="CD258" s="341"/>
      <c r="CE258" s="341"/>
      <c r="CF258" s="341"/>
      <c r="CG258" s="341"/>
      <c r="CH258" s="341"/>
      <c r="CI258" s="341"/>
      <c r="CJ258" s="341"/>
      <c r="CK258" s="341"/>
      <c r="CL258" s="341"/>
      <c r="CM258" s="341"/>
      <c r="CN258" s="341"/>
      <c r="CO258" s="341"/>
      <c r="CP258" s="341"/>
      <c r="CQ258" s="341"/>
      <c r="CR258" s="341"/>
      <c r="CS258" s="341"/>
      <c r="CT258" s="341"/>
      <c r="CU258" s="341"/>
      <c r="CV258" s="341"/>
      <c r="CW258" s="341"/>
      <c r="CX258" s="341"/>
      <c r="CY258" s="341"/>
      <c r="CZ258" s="341"/>
    </row>
    <row r="259" s="322" customFormat="true" ht="15" customHeight="true" x14ac:dyDescent="0.2">
      <c r="Z259" s="187"/>
      <c r="AA259" s="187"/>
      <c r="AB259" s="187"/>
      <c r="AC259" s="187"/>
      <c r="AD259" s="187"/>
      <c r="AE259" s="187"/>
      <c r="AF259" s="187"/>
      <c r="AG259" s="187"/>
      <c r="AH259" s="187"/>
      <c r="AI259" s="187"/>
      <c r="AJ259" s="187"/>
      <c r="AK259" s="187"/>
      <c r="AL259" s="187"/>
      <c r="AM259" s="187"/>
      <c r="AN259" s="187"/>
      <c r="AO259" s="187"/>
      <c r="AP259" s="187"/>
      <c r="AQ259" s="187"/>
      <c r="AR259" s="187"/>
      <c r="AS259" s="187"/>
      <c r="AT259" s="187"/>
      <c r="AU259" s="187"/>
      <c r="AV259" s="187"/>
      <c r="AW259" s="187"/>
      <c r="AX259" s="187"/>
      <c r="AY259" s="187"/>
      <c r="AZ259" s="187"/>
      <c r="BA259" s="347" t="s">
        <v>128</v>
      </c>
      <c r="BB259" s="324" t="s">
        <v>85</v>
      </c>
      <c r="BC259" s="986" t="s">
        <v>114</v>
      </c>
      <c r="BD259" s="987"/>
      <c r="BE259" s="987"/>
      <c r="BF259" s="987"/>
      <c r="BG259" s="993"/>
      <c r="BH259" s="986" t="s">
        <v>38</v>
      </c>
      <c r="BI259" s="987"/>
      <c r="BJ259" s="987"/>
      <c r="BK259" s="987"/>
      <c r="BL259" s="993"/>
      <c r="BM259" s="986" t="s">
        <v>37</v>
      </c>
      <c r="BN259" s="987"/>
      <c r="BO259" s="987"/>
      <c r="BP259" s="987"/>
      <c r="BQ259" s="988"/>
      <c r="BR259" s="14" t="s">
        <v>137</v>
      </c>
      <c r="BS259" s="401"/>
      <c r="BT259" s="401"/>
      <c r="BU259" s="401"/>
      <c r="BV259" s="401"/>
      <c r="BW259" s="401"/>
      <c r="BX259" s="401"/>
      <c r="BY259" s="401"/>
      <c r="BZ259" s="345"/>
      <c r="CA259" s="345"/>
      <c r="CB259" s="345"/>
      <c r="CC259" s="345"/>
      <c r="CD259" s="345"/>
      <c r="CE259" s="345"/>
      <c r="CF259" s="345"/>
      <c r="CG259" s="345"/>
      <c r="CH259" s="345"/>
      <c r="CI259" s="345"/>
      <c r="CJ259" s="345"/>
      <c r="CK259" s="345"/>
      <c r="CL259" s="345"/>
      <c r="CM259" s="345"/>
      <c r="CN259" s="345"/>
      <c r="CO259" s="345"/>
      <c r="CP259" s="345"/>
      <c r="CQ259" s="345"/>
      <c r="CR259" s="345"/>
      <c r="CS259" s="345"/>
      <c r="CT259" s="345"/>
      <c r="CU259" s="345"/>
      <c r="CV259" s="345"/>
      <c r="CW259" s="345"/>
      <c r="CX259" s="345"/>
      <c r="CY259" s="345"/>
      <c r="CZ259" s="345"/>
    </row>
    <row r="260" s="322" customFormat="true" ht="24" x14ac:dyDescent="0.2">
      <c r="Z260" s="187"/>
      <c r="AA260" s="187"/>
      <c r="AB260" s="187"/>
      <c r="AC260" s="187"/>
      <c r="AD260" s="187"/>
      <c r="AE260" s="187"/>
      <c r="AF260" s="187"/>
      <c r="AG260" s="187"/>
      <c r="AH260" s="187"/>
      <c r="AI260" s="187"/>
      <c r="AJ260" s="187"/>
      <c r="AK260" s="187"/>
      <c r="AL260" s="187"/>
      <c r="AM260" s="187"/>
      <c r="AN260" s="187"/>
      <c r="AO260" s="187"/>
      <c r="AP260" s="187"/>
      <c r="AQ260" s="187"/>
      <c r="AR260" s="187"/>
      <c r="AS260" s="187"/>
      <c r="AT260" s="187"/>
      <c r="AU260" s="187"/>
      <c r="AV260" s="187"/>
      <c r="AW260" s="187"/>
      <c r="AX260" s="187"/>
      <c r="AY260" s="187"/>
      <c r="AZ260" s="187"/>
      <c r="BA260" s="335" t="s">
        <v>118</v>
      </c>
      <c r="BB260" s="334"/>
      <c r="BC260" s="422" t="s">
        <v>0</v>
      </c>
      <c r="BD260" s="525" t="s">
        <v>1</v>
      </c>
      <c r="BE260" s="525" t="s">
        <v>2</v>
      </c>
      <c r="BF260" s="525" t="s">
        <v>3</v>
      </c>
      <c r="BG260" s="423" t="s">
        <v>4</v>
      </c>
      <c r="BH260" s="422" t="s">
        <v>0</v>
      </c>
      <c r="BI260" s="525" t="s">
        <v>1</v>
      </c>
      <c r="BJ260" s="525" t="s">
        <v>2</v>
      </c>
      <c r="BK260" s="525" t="s">
        <v>3</v>
      </c>
      <c r="BL260" s="423" t="s">
        <v>4</v>
      </c>
      <c r="BM260" s="422" t="s">
        <v>0</v>
      </c>
      <c r="BN260" s="525" t="s">
        <v>1</v>
      </c>
      <c r="BO260" s="525" t="s">
        <v>2</v>
      </c>
      <c r="BP260" s="525" t="s">
        <v>3</v>
      </c>
      <c r="BQ260" s="423" t="s">
        <v>4</v>
      </c>
      <c r="BR260" s="422" t="s">
        <v>317</v>
      </c>
      <c r="BS260" s="525" t="s">
        <v>318</v>
      </c>
      <c r="BT260" s="525" t="s">
        <v>319</v>
      </c>
      <c r="BU260" s="525" t="s">
        <v>320</v>
      </c>
      <c r="BV260" s="525" t="s">
        <v>251</v>
      </c>
      <c r="BW260" s="525" t="s">
        <v>252</v>
      </c>
      <c r="BX260" s="525" t="s">
        <v>253</v>
      </c>
      <c r="BY260" s="526" t="s">
        <v>254</v>
      </c>
      <c r="BZ260" s="185"/>
      <c r="CA260" s="185"/>
      <c r="CB260" s="185"/>
      <c r="CC260" s="185"/>
      <c r="CD260" s="185"/>
      <c r="CE260" s="185"/>
      <c r="CF260" s="185"/>
      <c r="CG260" s="185"/>
      <c r="CH260" s="185"/>
      <c r="CI260" s="185"/>
      <c r="CJ260" s="185"/>
      <c r="CK260" s="185"/>
      <c r="CL260" s="185"/>
      <c r="CM260" s="185"/>
      <c r="CN260" s="185"/>
      <c r="CO260" s="185"/>
      <c r="CP260" s="185"/>
      <c r="CQ260" s="185"/>
      <c r="CR260" s="185"/>
      <c r="CS260" s="185"/>
      <c r="CT260" s="185"/>
      <c r="CU260" s="185"/>
      <c r="CV260" s="185"/>
      <c r="CW260" s="185"/>
      <c r="CX260" s="185"/>
      <c r="CY260" s="185"/>
      <c r="CZ260" s="185"/>
    </row>
    <row r="261" s="322" customFormat="true" ht="15" customHeight="true" x14ac:dyDescent="0.2">
      <c r="Z261" s="187"/>
      <c r="AA261" s="187"/>
      <c r="AB261" s="187"/>
      <c r="AC261" s="187"/>
      <c r="AD261" s="187"/>
      <c r="AE261" s="187"/>
      <c r="AF261" s="187"/>
      <c r="AG261" s="187"/>
      <c r="AH261" s="187"/>
      <c r="AI261" s="187"/>
      <c r="AJ261" s="187"/>
      <c r="AK261" s="187"/>
      <c r="AL261" s="187"/>
      <c r="AM261" s="187"/>
      <c r="AN261" s="187"/>
      <c r="AO261" s="187"/>
      <c r="AP261" s="187"/>
      <c r="AQ261" s="187"/>
      <c r="AR261" s="187"/>
      <c r="AS261" s="187"/>
      <c r="AT261" s="187"/>
      <c r="AU261" s="187"/>
      <c r="AV261" s="187"/>
      <c r="AW261" s="187"/>
      <c r="AX261" s="187"/>
      <c r="AY261" s="187"/>
      <c r="AZ261" s="187"/>
      <c r="BA261" s="992" t="s">
        <v>73</v>
      </c>
      <c r="BB261" s="559" t="s">
        <v>49</v>
      </c>
      <c r="BC261" s="61" t="s">
        <v>35</v>
      </c>
      <c r="BD261" s="57" t="s">
        <v>35</v>
      </c>
      <c r="BE261" s="57" t="s">
        <v>35</v>
      </c>
      <c r="BF261" s="57" t="s">
        <v>35</v>
      </c>
      <c r="BG261" s="52" t="s">
        <v>35</v>
      </c>
      <c r="BH261" s="61" t="s">
        <v>35</v>
      </c>
      <c r="BI261" s="57" t="s">
        <v>35</v>
      </c>
      <c r="BJ261" s="57" t="s">
        <v>35</v>
      </c>
      <c r="BK261" s="57" t="s">
        <v>35</v>
      </c>
      <c r="BL261" s="52" t="s">
        <v>35</v>
      </c>
      <c r="BM261" s="61" t="s">
        <v>35</v>
      </c>
      <c r="BN261" s="57" t="s">
        <v>35</v>
      </c>
      <c r="BO261" s="57" t="s">
        <v>35</v>
      </c>
      <c r="BP261" s="57" t="s">
        <v>35</v>
      </c>
      <c r="BQ261" s="52" t="s">
        <v>35</v>
      </c>
      <c r="BR261" s="61" t="s">
        <v>35</v>
      </c>
      <c r="BS261" s="57" t="s">
        <v>35</v>
      </c>
      <c r="BT261" s="57" t="s">
        <v>35</v>
      </c>
      <c r="BU261" s="57" t="s">
        <v>35</v>
      </c>
      <c r="BV261" s="57" t="s">
        <v>35</v>
      </c>
      <c r="BW261" s="57" t="s">
        <v>35</v>
      </c>
      <c r="BX261" s="57" t="s">
        <v>35</v>
      </c>
      <c r="BY261" s="46" t="s">
        <v>35</v>
      </c>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322" customFormat="true" ht="15" customHeight="true" x14ac:dyDescent="0.2">
      <c r="Z262" s="187"/>
      <c r="AA262" s="187"/>
      <c r="AB262" s="187"/>
      <c r="AC262" s="187"/>
      <c r="AD262" s="187"/>
      <c r="AE262" s="187"/>
      <c r="AF262" s="187"/>
      <c r="AG262" s="187"/>
      <c r="AH262" s="187"/>
      <c r="AI262" s="187"/>
      <c r="AJ262" s="187"/>
      <c r="AK262" s="187"/>
      <c r="AL262" s="187"/>
      <c r="AM262" s="187"/>
      <c r="AN262" s="187"/>
      <c r="AO262" s="187"/>
      <c r="AP262" s="187"/>
      <c r="AQ262" s="187"/>
      <c r="AR262" s="187"/>
      <c r="AS262" s="187"/>
      <c r="AT262" s="187"/>
      <c r="AU262" s="187"/>
      <c r="AV262" s="187"/>
      <c r="AW262" s="187"/>
      <c r="AX262" s="187"/>
      <c r="AY262" s="187"/>
      <c r="AZ262" s="187"/>
      <c r="BA262" s="990"/>
      <c r="BB262" s="557" t="s">
        <v>48</v>
      </c>
      <c r="BC262" s="60" t="s">
        <v>35</v>
      </c>
      <c r="BD262" s="56" t="s">
        <v>35</v>
      </c>
      <c r="BE262" s="56" t="s">
        <v>35</v>
      </c>
      <c r="BF262" s="56" t="s">
        <v>35</v>
      </c>
      <c r="BG262" s="51" t="s">
        <v>35</v>
      </c>
      <c r="BH262" s="60" t="s">
        <v>35</v>
      </c>
      <c r="BI262" s="56" t="s">
        <v>35</v>
      </c>
      <c r="BJ262" s="56" t="s">
        <v>35</v>
      </c>
      <c r="BK262" s="56" t="s">
        <v>35</v>
      </c>
      <c r="BL262" s="51" t="s">
        <v>35</v>
      </c>
      <c r="BM262" s="60" t="s">
        <v>35</v>
      </c>
      <c r="BN262" s="56" t="s">
        <v>35</v>
      </c>
      <c r="BO262" s="56" t="s">
        <v>35</v>
      </c>
      <c r="BP262" s="56" t="s">
        <v>35</v>
      </c>
      <c r="BQ262" s="51" t="s">
        <v>35</v>
      </c>
      <c r="BR262" s="60" t="s">
        <v>35</v>
      </c>
      <c r="BS262" s="56" t="s">
        <v>35</v>
      </c>
      <c r="BT262" s="56" t="s">
        <v>35</v>
      </c>
      <c r="BU262" s="56" t="s">
        <v>35</v>
      </c>
      <c r="BV262" s="56" t="s">
        <v>35</v>
      </c>
      <c r="BW262" s="56" t="s">
        <v>35</v>
      </c>
      <c r="BX262" s="56" t="s">
        <v>35</v>
      </c>
      <c r="BY262" s="45" t="s">
        <v>35</v>
      </c>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322" customFormat="true" ht="15" customHeight="true" x14ac:dyDescent="0.2">
      <c r="Z263" s="187"/>
      <c r="AA263" s="187"/>
      <c r="AB263" s="187"/>
      <c r="AC263" s="187"/>
      <c r="AD263" s="187"/>
      <c r="AE263" s="187"/>
      <c r="AF263" s="187"/>
      <c r="AG263" s="187"/>
      <c r="AH263" s="187"/>
      <c r="AI263" s="187"/>
      <c r="AJ263" s="187"/>
      <c r="AK263" s="187"/>
      <c r="AL263" s="187"/>
      <c r="AM263" s="187"/>
      <c r="AN263" s="187"/>
      <c r="AO263" s="187"/>
      <c r="AP263" s="187"/>
      <c r="AQ263" s="187"/>
      <c r="AR263" s="187"/>
      <c r="AS263" s="187"/>
      <c r="AT263" s="187"/>
      <c r="AU263" s="187"/>
      <c r="AV263" s="187"/>
      <c r="AW263" s="187"/>
      <c r="AX263" s="187"/>
      <c r="AY263" s="187"/>
      <c r="AZ263" s="187"/>
      <c r="BA263" s="990"/>
      <c r="BB263" s="557" t="s">
        <v>112</v>
      </c>
      <c r="BC263" s="60" t="s">
        <v>35</v>
      </c>
      <c r="BD263" s="56" t="s">
        <v>35</v>
      </c>
      <c r="BE263" s="56" t="s">
        <v>35</v>
      </c>
      <c r="BF263" s="56" t="s">
        <v>35</v>
      </c>
      <c r="BG263" s="51" t="s">
        <v>35</v>
      </c>
      <c r="BH263" s="60" t="s">
        <v>35</v>
      </c>
      <c r="BI263" s="56" t="s">
        <v>35</v>
      </c>
      <c r="BJ263" s="56" t="s">
        <v>35</v>
      </c>
      <c r="BK263" s="56" t="s">
        <v>35</v>
      </c>
      <c r="BL263" s="51" t="s">
        <v>35</v>
      </c>
      <c r="BM263" s="60" t="s">
        <v>35</v>
      </c>
      <c r="BN263" s="56" t="s">
        <v>35</v>
      </c>
      <c r="BO263" s="56" t="s">
        <v>35</v>
      </c>
      <c r="BP263" s="56" t="s">
        <v>35</v>
      </c>
      <c r="BQ263" s="51" t="s">
        <v>35</v>
      </c>
      <c r="BR263" s="60" t="s">
        <v>35</v>
      </c>
      <c r="BS263" s="56" t="s">
        <v>35</v>
      </c>
      <c r="BT263" s="56" t="s">
        <v>35</v>
      </c>
      <c r="BU263" s="56" t="s">
        <v>35</v>
      </c>
      <c r="BV263" s="56" t="s">
        <v>35</v>
      </c>
      <c r="BW263" s="56" t="s">
        <v>35</v>
      </c>
      <c r="BX263" s="56" t="s">
        <v>35</v>
      </c>
      <c r="BY263" s="45" t="s">
        <v>35</v>
      </c>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322" customFormat="true" ht="15" customHeight="true" x14ac:dyDescent="0.2">
      <c r="Z264" s="187"/>
      <c r="AA264" s="187"/>
      <c r="AB264" s="187"/>
      <c r="AC264" s="187"/>
      <c r="AD264" s="187"/>
      <c r="AE264" s="187"/>
      <c r="AF264" s="187"/>
      <c r="AG264" s="187"/>
      <c r="AH264" s="187"/>
      <c r="AI264" s="187"/>
      <c r="AJ264" s="187"/>
      <c r="AK264" s="187"/>
      <c r="AL264" s="187"/>
      <c r="AM264" s="187"/>
      <c r="AN264" s="187"/>
      <c r="AO264" s="187"/>
      <c r="AP264" s="187"/>
      <c r="AQ264" s="187"/>
      <c r="AR264" s="187"/>
      <c r="AS264" s="187"/>
      <c r="AT264" s="187"/>
      <c r="AU264" s="187"/>
      <c r="AV264" s="187"/>
      <c r="AW264" s="187"/>
      <c r="AX264" s="187"/>
      <c r="AY264" s="187"/>
      <c r="AZ264" s="187"/>
      <c r="BA264" s="990" t="s">
        <v>74</v>
      </c>
      <c r="BB264" s="557" t="s">
        <v>88</v>
      </c>
      <c r="BC264" s="60" t="s">
        <v>35</v>
      </c>
      <c r="BD264" s="56" t="s">
        <v>35</v>
      </c>
      <c r="BE264" s="56" t="s">
        <v>35</v>
      </c>
      <c r="BF264" s="56" t="s">
        <v>35</v>
      </c>
      <c r="BG264" s="51" t="s">
        <v>35</v>
      </c>
      <c r="BH264" s="60" t="s">
        <v>35</v>
      </c>
      <c r="BI264" s="56" t="s">
        <v>35</v>
      </c>
      <c r="BJ264" s="56" t="s">
        <v>35</v>
      </c>
      <c r="BK264" s="56" t="s">
        <v>35</v>
      </c>
      <c r="BL264" s="51" t="s">
        <v>35</v>
      </c>
      <c r="BM264" s="60" t="s">
        <v>35</v>
      </c>
      <c r="BN264" s="56" t="s">
        <v>35</v>
      </c>
      <c r="BO264" s="56" t="s">
        <v>35</v>
      </c>
      <c r="BP264" s="56" t="s">
        <v>35</v>
      </c>
      <c r="BQ264" s="51" t="s">
        <v>35</v>
      </c>
      <c r="BR264" s="60" t="s">
        <v>35</v>
      </c>
      <c r="BS264" s="56" t="s">
        <v>35</v>
      </c>
      <c r="BT264" s="56" t="s">
        <v>35</v>
      </c>
      <c r="BU264" s="56" t="s">
        <v>35</v>
      </c>
      <c r="BV264" s="56" t="s">
        <v>35</v>
      </c>
      <c r="BW264" s="56" t="s">
        <v>35</v>
      </c>
      <c r="BX264" s="56" t="s">
        <v>35</v>
      </c>
      <c r="BY264" s="45" t="s">
        <v>35</v>
      </c>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322" customFormat="true" ht="15" customHeight="true" x14ac:dyDescent="0.2">
      <c r="Z265" s="187"/>
      <c r="AA265" s="187"/>
      <c r="AB265" s="187"/>
      <c r="AC265" s="187"/>
      <c r="AD265" s="187"/>
      <c r="AE265" s="187"/>
      <c r="AF265" s="187"/>
      <c r="AG265" s="187"/>
      <c r="AH265" s="187"/>
      <c r="AI265" s="187"/>
      <c r="AJ265" s="187"/>
      <c r="AK265" s="187"/>
      <c r="AL265" s="187"/>
      <c r="AM265" s="187"/>
      <c r="AN265" s="187"/>
      <c r="AO265" s="187"/>
      <c r="AP265" s="187"/>
      <c r="AQ265" s="187"/>
      <c r="AR265" s="187"/>
      <c r="AS265" s="187"/>
      <c r="AT265" s="187"/>
      <c r="AU265" s="187"/>
      <c r="AV265" s="187"/>
      <c r="AW265" s="187"/>
      <c r="AX265" s="187"/>
      <c r="AY265" s="187"/>
      <c r="AZ265" s="187"/>
      <c r="BA265" s="990"/>
      <c r="BB265" s="557" t="s">
        <v>89</v>
      </c>
      <c r="BC265" s="60" t="s">
        <v>35</v>
      </c>
      <c r="BD265" s="56" t="s">
        <v>35</v>
      </c>
      <c r="BE265" s="56" t="s">
        <v>35</v>
      </c>
      <c r="BF265" s="56" t="s">
        <v>35</v>
      </c>
      <c r="BG265" s="51" t="s">
        <v>35</v>
      </c>
      <c r="BH265" s="60" t="s">
        <v>35</v>
      </c>
      <c r="BI265" s="56" t="s">
        <v>35</v>
      </c>
      <c r="BJ265" s="56" t="s">
        <v>35</v>
      </c>
      <c r="BK265" s="56" t="s">
        <v>35</v>
      </c>
      <c r="BL265" s="51" t="s">
        <v>35</v>
      </c>
      <c r="BM265" s="60" t="s">
        <v>35</v>
      </c>
      <c r="BN265" s="56" t="s">
        <v>35</v>
      </c>
      <c r="BO265" s="56" t="s">
        <v>35</v>
      </c>
      <c r="BP265" s="56" t="s">
        <v>35</v>
      </c>
      <c r="BQ265" s="51" t="s">
        <v>35</v>
      </c>
      <c r="BR265" s="60" t="s">
        <v>35</v>
      </c>
      <c r="BS265" s="56" t="s">
        <v>35</v>
      </c>
      <c r="BT265" s="56" t="s">
        <v>35</v>
      </c>
      <c r="BU265" s="56" t="s">
        <v>35</v>
      </c>
      <c r="BV265" s="56" t="s">
        <v>35</v>
      </c>
      <c r="BW265" s="56" t="s">
        <v>35</v>
      </c>
      <c r="BX265" s="56" t="s">
        <v>35</v>
      </c>
      <c r="BY265" s="45" t="s">
        <v>35</v>
      </c>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322" customFormat="true" ht="15" customHeight="true" x14ac:dyDescent="0.2">
      <c r="Z266" s="187"/>
      <c r="AA266" s="187"/>
      <c r="AB266" s="187"/>
      <c r="AC266" s="187"/>
      <c r="AD266" s="187"/>
      <c r="AE266" s="187"/>
      <c r="AF266" s="187"/>
      <c r="AG266" s="187"/>
      <c r="AH266" s="187"/>
      <c r="AI266" s="187"/>
      <c r="AJ266" s="187"/>
      <c r="AK266" s="187"/>
      <c r="AL266" s="187"/>
      <c r="AM266" s="187"/>
      <c r="AN266" s="187"/>
      <c r="AO266" s="187"/>
      <c r="AP266" s="187"/>
      <c r="AQ266" s="187"/>
      <c r="AR266" s="187"/>
      <c r="AS266" s="187"/>
      <c r="AT266" s="187"/>
      <c r="AU266" s="187"/>
      <c r="AV266" s="187"/>
      <c r="AW266" s="187"/>
      <c r="AX266" s="187"/>
      <c r="AY266" s="187"/>
      <c r="AZ266" s="187"/>
      <c r="BA266" s="990"/>
      <c r="BB266" s="557" t="s">
        <v>90</v>
      </c>
      <c r="BC266" s="60" t="s">
        <v>35</v>
      </c>
      <c r="BD266" s="56" t="s">
        <v>35</v>
      </c>
      <c r="BE266" s="56" t="s">
        <v>35</v>
      </c>
      <c r="BF266" s="56" t="s">
        <v>35</v>
      </c>
      <c r="BG266" s="51" t="s">
        <v>35</v>
      </c>
      <c r="BH266" s="60" t="s">
        <v>35</v>
      </c>
      <c r="BI266" s="56" t="s">
        <v>35</v>
      </c>
      <c r="BJ266" s="56" t="s">
        <v>35</v>
      </c>
      <c r="BK266" s="56" t="s">
        <v>35</v>
      </c>
      <c r="BL266" s="51" t="s">
        <v>35</v>
      </c>
      <c r="BM266" s="60" t="s">
        <v>35</v>
      </c>
      <c r="BN266" s="56" t="s">
        <v>35</v>
      </c>
      <c r="BO266" s="56" t="s">
        <v>35</v>
      </c>
      <c r="BP266" s="56" t="s">
        <v>35</v>
      </c>
      <c r="BQ266" s="51" t="s">
        <v>35</v>
      </c>
      <c r="BR266" s="60" t="s">
        <v>35</v>
      </c>
      <c r="BS266" s="56" t="s">
        <v>35</v>
      </c>
      <c r="BT266" s="56" t="s">
        <v>35</v>
      </c>
      <c r="BU266" s="56" t="s">
        <v>35</v>
      </c>
      <c r="BV266" s="56" t="s">
        <v>35</v>
      </c>
      <c r="BW266" s="56" t="s">
        <v>35</v>
      </c>
      <c r="BX266" s="56" t="s">
        <v>35</v>
      </c>
      <c r="BY266" s="45" t="s">
        <v>35</v>
      </c>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322" customFormat="true" ht="15" customHeight="true" x14ac:dyDescent="0.2">
      <c r="Z267" s="187"/>
      <c r="AA267" s="187"/>
      <c r="AB267" s="187"/>
      <c r="AC267" s="187"/>
      <c r="AD267" s="187"/>
      <c r="AE267" s="187"/>
      <c r="AF267" s="187"/>
      <c r="AG267" s="187"/>
      <c r="AH267" s="187"/>
      <c r="AI267" s="187"/>
      <c r="AJ267" s="187"/>
      <c r="AK267" s="187"/>
      <c r="AL267" s="187"/>
      <c r="AM267" s="187"/>
      <c r="AN267" s="187"/>
      <c r="AO267" s="187"/>
      <c r="AP267" s="187"/>
      <c r="AQ267" s="187"/>
      <c r="AR267" s="187"/>
      <c r="AS267" s="187"/>
      <c r="AT267" s="187"/>
      <c r="AU267" s="187"/>
      <c r="AV267" s="187"/>
      <c r="AW267" s="187"/>
      <c r="AX267" s="187"/>
      <c r="AY267" s="187"/>
      <c r="AZ267" s="187"/>
      <c r="BA267" s="990"/>
      <c r="BB267" s="557" t="s">
        <v>112</v>
      </c>
      <c r="BC267" s="60" t="s">
        <v>35</v>
      </c>
      <c r="BD267" s="56" t="s">
        <v>35</v>
      </c>
      <c r="BE267" s="56" t="s">
        <v>35</v>
      </c>
      <c r="BF267" s="56" t="s">
        <v>35</v>
      </c>
      <c r="BG267" s="51" t="s">
        <v>35</v>
      </c>
      <c r="BH267" s="60" t="s">
        <v>35</v>
      </c>
      <c r="BI267" s="56" t="s">
        <v>35</v>
      </c>
      <c r="BJ267" s="56" t="s">
        <v>35</v>
      </c>
      <c r="BK267" s="56" t="s">
        <v>35</v>
      </c>
      <c r="BL267" s="51" t="s">
        <v>35</v>
      </c>
      <c r="BM267" s="60" t="s">
        <v>35</v>
      </c>
      <c r="BN267" s="56" t="s">
        <v>35</v>
      </c>
      <c r="BO267" s="56" t="s">
        <v>35</v>
      </c>
      <c r="BP267" s="56" t="s">
        <v>35</v>
      </c>
      <c r="BQ267" s="51" t="s">
        <v>35</v>
      </c>
      <c r="BR267" s="60" t="s">
        <v>35</v>
      </c>
      <c r="BS267" s="56" t="s">
        <v>35</v>
      </c>
      <c r="BT267" s="56" t="s">
        <v>35</v>
      </c>
      <c r="BU267" s="56" t="s">
        <v>35</v>
      </c>
      <c r="BV267" s="56" t="s">
        <v>35</v>
      </c>
      <c r="BW267" s="56" t="s">
        <v>35</v>
      </c>
      <c r="BX267" s="56" t="s">
        <v>35</v>
      </c>
      <c r="BY267" s="45" t="s">
        <v>35</v>
      </c>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322" customFormat="true" ht="15" customHeight="true" x14ac:dyDescent="0.2">
      <c r="Z268" s="187"/>
      <c r="AA268" s="187"/>
      <c r="AB268" s="187"/>
      <c r="AC268" s="187"/>
      <c r="AD268" s="187"/>
      <c r="AE268" s="187"/>
      <c r="AF268" s="187"/>
      <c r="AG268" s="187"/>
      <c r="AH268" s="187"/>
      <c r="AI268" s="187"/>
      <c r="AJ268" s="187"/>
      <c r="AK268" s="187"/>
      <c r="AL268" s="187"/>
      <c r="AM268" s="187"/>
      <c r="AN268" s="187"/>
      <c r="AO268" s="187"/>
      <c r="AP268" s="187"/>
      <c r="AQ268" s="187"/>
      <c r="AR268" s="187"/>
      <c r="AS268" s="187"/>
      <c r="AT268" s="187"/>
      <c r="AU268" s="187"/>
      <c r="AV268" s="187"/>
      <c r="AW268" s="187"/>
      <c r="AX268" s="187"/>
      <c r="AY268" s="187"/>
      <c r="AZ268" s="187"/>
      <c r="BA268" s="990" t="s">
        <v>115</v>
      </c>
      <c r="BB268" s="557" t="s">
        <v>88</v>
      </c>
      <c r="BC268" s="60" t="s">
        <v>35</v>
      </c>
      <c r="BD268" s="56" t="s">
        <v>35</v>
      </c>
      <c r="BE268" s="56" t="s">
        <v>35</v>
      </c>
      <c r="BF268" s="56" t="s">
        <v>35</v>
      </c>
      <c r="BG268" s="51" t="s">
        <v>35</v>
      </c>
      <c r="BH268" s="60" t="s">
        <v>35</v>
      </c>
      <c r="BI268" s="56" t="s">
        <v>35</v>
      </c>
      <c r="BJ268" s="56" t="s">
        <v>35</v>
      </c>
      <c r="BK268" s="56" t="s">
        <v>35</v>
      </c>
      <c r="BL268" s="51" t="s">
        <v>35</v>
      </c>
      <c r="BM268" s="60" t="s">
        <v>35</v>
      </c>
      <c r="BN268" s="56" t="s">
        <v>35</v>
      </c>
      <c r="BO268" s="56" t="s">
        <v>35</v>
      </c>
      <c r="BP268" s="56" t="s">
        <v>35</v>
      </c>
      <c r="BQ268" s="51" t="s">
        <v>35</v>
      </c>
      <c r="BR268" s="60" t="s">
        <v>35</v>
      </c>
      <c r="BS268" s="56" t="s">
        <v>35</v>
      </c>
      <c r="BT268" s="56" t="s">
        <v>35</v>
      </c>
      <c r="BU268" s="56" t="s">
        <v>35</v>
      </c>
      <c r="BV268" s="56" t="s">
        <v>35</v>
      </c>
      <c r="BW268" s="56" t="s">
        <v>35</v>
      </c>
      <c r="BX268" s="56" t="s">
        <v>35</v>
      </c>
      <c r="BY268" s="45" t="s">
        <v>35</v>
      </c>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322" customFormat="true" ht="15" customHeight="true" x14ac:dyDescent="0.2">
      <c r="Z269" s="187"/>
      <c r="AA269" s="187"/>
      <c r="AB269" s="187"/>
      <c r="AC269" s="187"/>
      <c r="AD269" s="187"/>
      <c r="AE269" s="187"/>
      <c r="AF269" s="187"/>
      <c r="AG269" s="187"/>
      <c r="AH269" s="187"/>
      <c r="AI269" s="187"/>
      <c r="AJ269" s="187"/>
      <c r="AK269" s="187"/>
      <c r="AL269" s="187"/>
      <c r="AM269" s="187"/>
      <c r="AN269" s="187"/>
      <c r="AO269" s="187"/>
      <c r="AP269" s="187"/>
      <c r="AQ269" s="187"/>
      <c r="AR269" s="187"/>
      <c r="AS269" s="187"/>
      <c r="AT269" s="187"/>
      <c r="AU269" s="187"/>
      <c r="AV269" s="187"/>
      <c r="AW269" s="187"/>
      <c r="AX269" s="187"/>
      <c r="AY269" s="187"/>
      <c r="AZ269" s="187"/>
      <c r="BA269" s="990"/>
      <c r="BB269" s="557" t="s">
        <v>89</v>
      </c>
      <c r="BC269" s="60" t="s">
        <v>35</v>
      </c>
      <c r="BD269" s="56" t="s">
        <v>35</v>
      </c>
      <c r="BE269" s="56" t="s">
        <v>35</v>
      </c>
      <c r="BF269" s="56" t="s">
        <v>35</v>
      </c>
      <c r="BG269" s="51" t="s">
        <v>35</v>
      </c>
      <c r="BH269" s="60" t="s">
        <v>35</v>
      </c>
      <c r="BI269" s="56" t="s">
        <v>35</v>
      </c>
      <c r="BJ269" s="56" t="s">
        <v>35</v>
      </c>
      <c r="BK269" s="56" t="s">
        <v>35</v>
      </c>
      <c r="BL269" s="51" t="s">
        <v>35</v>
      </c>
      <c r="BM269" s="60" t="s">
        <v>35</v>
      </c>
      <c r="BN269" s="56" t="s">
        <v>35</v>
      </c>
      <c r="BO269" s="56" t="s">
        <v>35</v>
      </c>
      <c r="BP269" s="56" t="s">
        <v>35</v>
      </c>
      <c r="BQ269" s="51" t="s">
        <v>35</v>
      </c>
      <c r="BR269" s="60" t="s">
        <v>35</v>
      </c>
      <c r="BS269" s="56" t="s">
        <v>35</v>
      </c>
      <c r="BT269" s="56" t="s">
        <v>35</v>
      </c>
      <c r="BU269" s="56" t="s">
        <v>35</v>
      </c>
      <c r="BV269" s="56" t="s">
        <v>35</v>
      </c>
      <c r="BW269" s="56" t="s">
        <v>35</v>
      </c>
      <c r="BX269" s="56" t="s">
        <v>35</v>
      </c>
      <c r="BY269" s="45" t="s">
        <v>35</v>
      </c>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322" customFormat="true" ht="15" customHeight="true" x14ac:dyDescent="0.2">
      <c r="Z270" s="187"/>
      <c r="AA270" s="187"/>
      <c r="AB270" s="187"/>
      <c r="AC270" s="187"/>
      <c r="AD270" s="187"/>
      <c r="AE270" s="187"/>
      <c r="AF270" s="187"/>
      <c r="AG270" s="187"/>
      <c r="AH270" s="187"/>
      <c r="AI270" s="187"/>
      <c r="AJ270" s="187"/>
      <c r="AK270" s="187"/>
      <c r="AL270" s="187"/>
      <c r="AM270" s="187"/>
      <c r="AN270" s="187"/>
      <c r="AO270" s="187"/>
      <c r="AP270" s="187"/>
      <c r="AQ270" s="187"/>
      <c r="AR270" s="187"/>
      <c r="AS270" s="187"/>
      <c r="AT270" s="187"/>
      <c r="AU270" s="187"/>
      <c r="AV270" s="187"/>
      <c r="AW270" s="187"/>
      <c r="AX270" s="187"/>
      <c r="AY270" s="187"/>
      <c r="AZ270" s="187"/>
      <c r="BA270" s="990"/>
      <c r="BB270" s="557" t="s">
        <v>90</v>
      </c>
      <c r="BC270" s="60" t="s">
        <v>35</v>
      </c>
      <c r="BD270" s="56" t="s">
        <v>35</v>
      </c>
      <c r="BE270" s="56" t="s">
        <v>35</v>
      </c>
      <c r="BF270" s="56" t="s">
        <v>35</v>
      </c>
      <c r="BG270" s="51" t="s">
        <v>35</v>
      </c>
      <c r="BH270" s="60" t="s">
        <v>35</v>
      </c>
      <c r="BI270" s="56" t="s">
        <v>35</v>
      </c>
      <c r="BJ270" s="56" t="s">
        <v>35</v>
      </c>
      <c r="BK270" s="56" t="s">
        <v>35</v>
      </c>
      <c r="BL270" s="51" t="s">
        <v>35</v>
      </c>
      <c r="BM270" s="60" t="s">
        <v>35</v>
      </c>
      <c r="BN270" s="56" t="s">
        <v>35</v>
      </c>
      <c r="BO270" s="56" t="s">
        <v>35</v>
      </c>
      <c r="BP270" s="56" t="s">
        <v>35</v>
      </c>
      <c r="BQ270" s="51" t="s">
        <v>35</v>
      </c>
      <c r="BR270" s="60" t="s">
        <v>35</v>
      </c>
      <c r="BS270" s="56" t="s">
        <v>35</v>
      </c>
      <c r="BT270" s="56" t="s">
        <v>35</v>
      </c>
      <c r="BU270" s="56" t="s">
        <v>35</v>
      </c>
      <c r="BV270" s="56" t="s">
        <v>35</v>
      </c>
      <c r="BW270" s="56" t="s">
        <v>35</v>
      </c>
      <c r="BX270" s="56" t="s">
        <v>35</v>
      </c>
      <c r="BY270" s="45" t="s">
        <v>35</v>
      </c>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322" customFormat="true" ht="15" customHeight="true" x14ac:dyDescent="0.2">
      <c r="Z271" s="187"/>
      <c r="AA271" s="187"/>
      <c r="AB271" s="187"/>
      <c r="AC271" s="187"/>
      <c r="AD271" s="187"/>
      <c r="AE271" s="187"/>
      <c r="AF271" s="187"/>
      <c r="AG271" s="187"/>
      <c r="AH271" s="187"/>
      <c r="AI271" s="187"/>
      <c r="AJ271" s="187"/>
      <c r="AK271" s="187"/>
      <c r="AL271" s="187"/>
      <c r="AM271" s="187"/>
      <c r="AN271" s="187"/>
      <c r="AO271" s="187"/>
      <c r="AP271" s="187"/>
      <c r="AQ271" s="187"/>
      <c r="AR271" s="187"/>
      <c r="AS271" s="187"/>
      <c r="AT271" s="187"/>
      <c r="AU271" s="187"/>
      <c r="AV271" s="187"/>
      <c r="AW271" s="187"/>
      <c r="AX271" s="187"/>
      <c r="AY271" s="187"/>
      <c r="AZ271" s="187"/>
      <c r="BA271" s="990" t="s">
        <v>75</v>
      </c>
      <c r="BB271" s="557" t="s">
        <v>49</v>
      </c>
      <c r="BC271" s="60" t="s">
        <v>35</v>
      </c>
      <c r="BD271" s="53" t="s">
        <v>35</v>
      </c>
      <c r="BE271" s="53" t="s">
        <v>35</v>
      </c>
      <c r="BF271" s="53" t="s">
        <v>35</v>
      </c>
      <c r="BG271" s="48" t="s">
        <v>35</v>
      </c>
      <c r="BH271" s="60" t="s">
        <v>35</v>
      </c>
      <c r="BI271" s="53" t="s">
        <v>35</v>
      </c>
      <c r="BJ271" s="53" t="s">
        <v>35</v>
      </c>
      <c r="BK271" s="53" t="s">
        <v>35</v>
      </c>
      <c r="BL271" s="48" t="s">
        <v>35</v>
      </c>
      <c r="BM271" s="60" t="s">
        <v>35</v>
      </c>
      <c r="BN271" s="53" t="s">
        <v>35</v>
      </c>
      <c r="BO271" s="53" t="s">
        <v>35</v>
      </c>
      <c r="BP271" s="53" t="s">
        <v>35</v>
      </c>
      <c r="BQ271" s="48" t="s">
        <v>35</v>
      </c>
      <c r="BR271" s="60" t="s">
        <v>35</v>
      </c>
      <c r="BS271" s="53" t="s">
        <v>35</v>
      </c>
      <c r="BT271" s="53" t="s">
        <v>35</v>
      </c>
      <c r="BU271" s="53" t="s">
        <v>35</v>
      </c>
      <c r="BV271" s="53" t="s">
        <v>35</v>
      </c>
      <c r="BW271" s="53" t="s">
        <v>35</v>
      </c>
      <c r="BX271" s="53" t="s">
        <v>35</v>
      </c>
      <c r="BY271" s="43" t="s">
        <v>35</v>
      </c>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322" customFormat="true" ht="15" customHeight="true" x14ac:dyDescent="0.2">
      <c r="Z272" s="187"/>
      <c r="AA272" s="187"/>
      <c r="AB272" s="187"/>
      <c r="AC272" s="187"/>
      <c r="AD272" s="187"/>
      <c r="AE272" s="187"/>
      <c r="AF272" s="187"/>
      <c r="AG272" s="187"/>
      <c r="AH272" s="187"/>
      <c r="AI272" s="187"/>
      <c r="AJ272" s="187"/>
      <c r="AK272" s="187"/>
      <c r="AL272" s="187"/>
      <c r="AM272" s="187"/>
      <c r="AN272" s="187"/>
      <c r="AO272" s="187"/>
      <c r="AP272" s="187"/>
      <c r="AQ272" s="187"/>
      <c r="AR272" s="187"/>
      <c r="AS272" s="187"/>
      <c r="AT272" s="187"/>
      <c r="AU272" s="187"/>
      <c r="AV272" s="187"/>
      <c r="AW272" s="187"/>
      <c r="AX272" s="187"/>
      <c r="AY272" s="187"/>
      <c r="AZ272" s="187"/>
      <c r="BA272" s="990"/>
      <c r="BB272" s="557" t="s">
        <v>48</v>
      </c>
      <c r="BC272" s="60" t="s">
        <v>35</v>
      </c>
      <c r="BD272" s="53" t="s">
        <v>35</v>
      </c>
      <c r="BE272" s="53" t="s">
        <v>35</v>
      </c>
      <c r="BF272" s="53" t="s">
        <v>35</v>
      </c>
      <c r="BG272" s="48" t="s">
        <v>35</v>
      </c>
      <c r="BH272" s="60" t="s">
        <v>35</v>
      </c>
      <c r="BI272" s="53" t="s">
        <v>35</v>
      </c>
      <c r="BJ272" s="53" t="s">
        <v>35</v>
      </c>
      <c r="BK272" s="53" t="s">
        <v>35</v>
      </c>
      <c r="BL272" s="48" t="s">
        <v>35</v>
      </c>
      <c r="BM272" s="60" t="s">
        <v>35</v>
      </c>
      <c r="BN272" s="53" t="s">
        <v>35</v>
      </c>
      <c r="BO272" s="53" t="s">
        <v>35</v>
      </c>
      <c r="BP272" s="53" t="s">
        <v>35</v>
      </c>
      <c r="BQ272" s="48" t="s">
        <v>35</v>
      </c>
      <c r="BR272" s="60" t="s">
        <v>35</v>
      </c>
      <c r="BS272" s="53" t="s">
        <v>35</v>
      </c>
      <c r="BT272" s="53" t="s">
        <v>35</v>
      </c>
      <c r="BU272" s="53" t="s">
        <v>35</v>
      </c>
      <c r="BV272" s="53" t="s">
        <v>35</v>
      </c>
      <c r="BW272" s="53" t="s">
        <v>35</v>
      </c>
      <c r="BX272" s="53" t="s">
        <v>35</v>
      </c>
      <c r="BY272" s="43" t="s">
        <v>35</v>
      </c>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322" customFormat="true" ht="15" customHeight="true" x14ac:dyDescent="0.2">
      <c r="Z273" s="187"/>
      <c r="AA273" s="187"/>
      <c r="AB273" s="187"/>
      <c r="AC273" s="187"/>
      <c r="AD273" s="187"/>
      <c r="AE273" s="187"/>
      <c r="AF273" s="187"/>
      <c r="AG273" s="187"/>
      <c r="AH273" s="187"/>
      <c r="AI273" s="187"/>
      <c r="AJ273" s="187"/>
      <c r="AK273" s="187"/>
      <c r="AL273" s="187"/>
      <c r="AM273" s="187"/>
      <c r="AN273" s="187"/>
      <c r="AO273" s="187"/>
      <c r="AP273" s="187"/>
      <c r="AQ273" s="187"/>
      <c r="AR273" s="187"/>
      <c r="AS273" s="187"/>
      <c r="AT273" s="187"/>
      <c r="AU273" s="187"/>
      <c r="AV273" s="187"/>
      <c r="AW273" s="187"/>
      <c r="AX273" s="187"/>
      <c r="AY273" s="187"/>
      <c r="AZ273" s="187"/>
      <c r="BA273" s="990"/>
      <c r="BB273" s="557" t="s">
        <v>112</v>
      </c>
      <c r="BC273" s="60" t="s">
        <v>35</v>
      </c>
      <c r="BD273" s="53" t="s">
        <v>35</v>
      </c>
      <c r="BE273" s="53" t="s">
        <v>35</v>
      </c>
      <c r="BF273" s="53" t="s">
        <v>35</v>
      </c>
      <c r="BG273" s="48" t="s">
        <v>35</v>
      </c>
      <c r="BH273" s="60" t="s">
        <v>35</v>
      </c>
      <c r="BI273" s="53" t="s">
        <v>35</v>
      </c>
      <c r="BJ273" s="53" t="s">
        <v>35</v>
      </c>
      <c r="BK273" s="53" t="s">
        <v>35</v>
      </c>
      <c r="BL273" s="48" t="s">
        <v>35</v>
      </c>
      <c r="BM273" s="60" t="s">
        <v>35</v>
      </c>
      <c r="BN273" s="53" t="s">
        <v>35</v>
      </c>
      <c r="BO273" s="53" t="s">
        <v>35</v>
      </c>
      <c r="BP273" s="53" t="s">
        <v>35</v>
      </c>
      <c r="BQ273" s="48" t="s">
        <v>35</v>
      </c>
      <c r="BR273" s="60" t="s">
        <v>35</v>
      </c>
      <c r="BS273" s="53" t="s">
        <v>35</v>
      </c>
      <c r="BT273" s="53" t="s">
        <v>35</v>
      </c>
      <c r="BU273" s="53" t="s">
        <v>35</v>
      </c>
      <c r="BV273" s="53" t="s">
        <v>35</v>
      </c>
      <c r="BW273" s="53" t="s">
        <v>35</v>
      </c>
      <c r="BX273" s="53" t="s">
        <v>35</v>
      </c>
      <c r="BY273" s="43" t="s">
        <v>35</v>
      </c>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322" customFormat="true" ht="15" customHeight="true" x14ac:dyDescent="0.2">
      <c r="Z274" s="187"/>
      <c r="AA274" s="187"/>
      <c r="AB274" s="187"/>
      <c r="AC274" s="187"/>
      <c r="AD274" s="187"/>
      <c r="AE274" s="187"/>
      <c r="AF274" s="187"/>
      <c r="AG274" s="187"/>
      <c r="AH274" s="187"/>
      <c r="AI274" s="187"/>
      <c r="AJ274" s="187"/>
      <c r="AK274" s="187"/>
      <c r="AL274" s="187"/>
      <c r="AM274" s="187"/>
      <c r="AN274" s="187"/>
      <c r="AO274" s="187"/>
      <c r="AP274" s="187"/>
      <c r="AQ274" s="187"/>
      <c r="AR274" s="187"/>
      <c r="AS274" s="187"/>
      <c r="AT274" s="187"/>
      <c r="AU274" s="187"/>
      <c r="AV274" s="187"/>
      <c r="AW274" s="187"/>
      <c r="AX274" s="187"/>
      <c r="AY274" s="187"/>
      <c r="AZ274" s="187"/>
      <c r="BA274" s="990" t="s">
        <v>76</v>
      </c>
      <c r="BB274" s="557" t="s">
        <v>49</v>
      </c>
      <c r="BC274" s="60" t="s">
        <v>35</v>
      </c>
      <c r="BD274" s="56" t="s">
        <v>35</v>
      </c>
      <c r="BE274" s="56" t="s">
        <v>35</v>
      </c>
      <c r="BF274" s="56" t="s">
        <v>35</v>
      </c>
      <c r="BG274" s="51" t="s">
        <v>35</v>
      </c>
      <c r="BH274" s="60" t="s">
        <v>35</v>
      </c>
      <c r="BI274" s="56" t="s">
        <v>35</v>
      </c>
      <c r="BJ274" s="56" t="s">
        <v>35</v>
      </c>
      <c r="BK274" s="56" t="s">
        <v>35</v>
      </c>
      <c r="BL274" s="51" t="s">
        <v>35</v>
      </c>
      <c r="BM274" s="60" t="s">
        <v>35</v>
      </c>
      <c r="BN274" s="56" t="s">
        <v>35</v>
      </c>
      <c r="BO274" s="56" t="s">
        <v>35</v>
      </c>
      <c r="BP274" s="56" t="s">
        <v>35</v>
      </c>
      <c r="BQ274" s="51" t="s">
        <v>35</v>
      </c>
      <c r="BR274" s="60" t="s">
        <v>35</v>
      </c>
      <c r="BS274" s="56" t="s">
        <v>35</v>
      </c>
      <c r="BT274" s="56" t="s">
        <v>35</v>
      </c>
      <c r="BU274" s="56" t="s">
        <v>35</v>
      </c>
      <c r="BV274" s="56" t="s">
        <v>35</v>
      </c>
      <c r="BW274" s="56" t="s">
        <v>35</v>
      </c>
      <c r="BX274" s="56" t="s">
        <v>35</v>
      </c>
      <c r="BY274" s="45" t="s">
        <v>35</v>
      </c>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322" customFormat="true" ht="15" customHeight="true" x14ac:dyDescent="0.2">
      <c r="Z275" s="187"/>
      <c r="AA275" s="187"/>
      <c r="AB275" s="187"/>
      <c r="AC275" s="187"/>
      <c r="AD275" s="187"/>
      <c r="AE275" s="187"/>
      <c r="AF275" s="187"/>
      <c r="AG275" s="187"/>
      <c r="AH275" s="187"/>
      <c r="AI275" s="187"/>
      <c r="AJ275" s="187"/>
      <c r="AK275" s="187"/>
      <c r="AL275" s="187"/>
      <c r="AM275" s="187"/>
      <c r="AN275" s="187"/>
      <c r="AO275" s="187"/>
      <c r="AP275" s="187"/>
      <c r="AQ275" s="187"/>
      <c r="AR275" s="187"/>
      <c r="AS275" s="187"/>
      <c r="AT275" s="187"/>
      <c r="AU275" s="187"/>
      <c r="AV275" s="187"/>
      <c r="AW275" s="187"/>
      <c r="AX275" s="187"/>
      <c r="AY275" s="187"/>
      <c r="AZ275" s="187"/>
      <c r="BA275" s="990"/>
      <c r="BB275" s="557" t="s">
        <v>48</v>
      </c>
      <c r="BC275" s="60" t="s">
        <v>35</v>
      </c>
      <c r="BD275" s="56" t="s">
        <v>35</v>
      </c>
      <c r="BE275" s="56" t="s">
        <v>35</v>
      </c>
      <c r="BF275" s="56" t="s">
        <v>35</v>
      </c>
      <c r="BG275" s="51" t="s">
        <v>35</v>
      </c>
      <c r="BH275" s="60" t="s">
        <v>35</v>
      </c>
      <c r="BI275" s="56" t="s">
        <v>35</v>
      </c>
      <c r="BJ275" s="56" t="s">
        <v>35</v>
      </c>
      <c r="BK275" s="56" t="s">
        <v>35</v>
      </c>
      <c r="BL275" s="51" t="s">
        <v>35</v>
      </c>
      <c r="BM275" s="60" t="s">
        <v>35</v>
      </c>
      <c r="BN275" s="56" t="s">
        <v>35</v>
      </c>
      <c r="BO275" s="56" t="s">
        <v>35</v>
      </c>
      <c r="BP275" s="56" t="s">
        <v>35</v>
      </c>
      <c r="BQ275" s="51" t="s">
        <v>35</v>
      </c>
      <c r="BR275" s="60" t="s">
        <v>35</v>
      </c>
      <c r="BS275" s="56" t="s">
        <v>35</v>
      </c>
      <c r="BT275" s="56" t="s">
        <v>35</v>
      </c>
      <c r="BU275" s="56" t="s">
        <v>35</v>
      </c>
      <c r="BV275" s="56" t="s">
        <v>35</v>
      </c>
      <c r="BW275" s="56" t="s">
        <v>35</v>
      </c>
      <c r="BX275" s="56" t="s">
        <v>35</v>
      </c>
      <c r="BY275" s="45" t="s">
        <v>35</v>
      </c>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322" customFormat="true" ht="15" customHeight="true" x14ac:dyDescent="0.2">
      <c r="Z276" s="187"/>
      <c r="AA276" s="187"/>
      <c r="AB276" s="187"/>
      <c r="AC276" s="187"/>
      <c r="AD276" s="187"/>
      <c r="AE276" s="187"/>
      <c r="AF276" s="187"/>
      <c r="AG276" s="187"/>
      <c r="AH276" s="187"/>
      <c r="AI276" s="187"/>
      <c r="AJ276" s="187"/>
      <c r="AK276" s="187"/>
      <c r="AL276" s="187"/>
      <c r="AM276" s="187"/>
      <c r="AN276" s="187"/>
      <c r="AO276" s="187"/>
      <c r="AP276" s="187"/>
      <c r="AQ276" s="187"/>
      <c r="AR276" s="187"/>
      <c r="AS276" s="187"/>
      <c r="AT276" s="187"/>
      <c r="AU276" s="187"/>
      <c r="AV276" s="187"/>
      <c r="AW276" s="187"/>
      <c r="AX276" s="187"/>
      <c r="AY276" s="187"/>
      <c r="AZ276" s="187"/>
      <c r="BA276" s="990"/>
      <c r="BB276" s="557" t="s">
        <v>113</v>
      </c>
      <c r="BC276" s="60" t="s">
        <v>35</v>
      </c>
      <c r="BD276" s="56" t="s">
        <v>35</v>
      </c>
      <c r="BE276" s="56" t="s">
        <v>35</v>
      </c>
      <c r="BF276" s="56" t="s">
        <v>35</v>
      </c>
      <c r="BG276" s="51" t="s">
        <v>35</v>
      </c>
      <c r="BH276" s="60" t="s">
        <v>35</v>
      </c>
      <c r="BI276" s="56" t="s">
        <v>35</v>
      </c>
      <c r="BJ276" s="56" t="s">
        <v>35</v>
      </c>
      <c r="BK276" s="56" t="s">
        <v>35</v>
      </c>
      <c r="BL276" s="51" t="s">
        <v>35</v>
      </c>
      <c r="BM276" s="60" t="s">
        <v>35</v>
      </c>
      <c r="BN276" s="56" t="s">
        <v>35</v>
      </c>
      <c r="BO276" s="56" t="s">
        <v>35</v>
      </c>
      <c r="BP276" s="56" t="s">
        <v>35</v>
      </c>
      <c r="BQ276" s="51" t="s">
        <v>35</v>
      </c>
      <c r="BR276" s="60" t="s">
        <v>35</v>
      </c>
      <c r="BS276" s="56" t="s">
        <v>35</v>
      </c>
      <c r="BT276" s="56" t="s">
        <v>35</v>
      </c>
      <c r="BU276" s="56" t="s">
        <v>35</v>
      </c>
      <c r="BV276" s="56" t="s">
        <v>35</v>
      </c>
      <c r="BW276" s="56" t="s">
        <v>35</v>
      </c>
      <c r="BX276" s="56" t="s">
        <v>35</v>
      </c>
      <c r="BY276" s="45" t="s">
        <v>35</v>
      </c>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322" customFormat="true" ht="15" customHeight="true" x14ac:dyDescent="0.2">
      <c r="Z277" s="187"/>
      <c r="AA277" s="187"/>
      <c r="AB277" s="187"/>
      <c r="AC277" s="187"/>
      <c r="AD277" s="187"/>
      <c r="AE277" s="187"/>
      <c r="AF277" s="187"/>
      <c r="AG277" s="187"/>
      <c r="AH277" s="187"/>
      <c r="AI277" s="187"/>
      <c r="AJ277" s="187"/>
      <c r="AK277" s="187"/>
      <c r="AL277" s="187"/>
      <c r="AM277" s="187"/>
      <c r="AN277" s="187"/>
      <c r="AO277" s="187"/>
      <c r="AP277" s="187"/>
      <c r="AQ277" s="187"/>
      <c r="AR277" s="187"/>
      <c r="AS277" s="187"/>
      <c r="AT277" s="187"/>
      <c r="AU277" s="187"/>
      <c r="AV277" s="187"/>
      <c r="AW277" s="187"/>
      <c r="AX277" s="187"/>
      <c r="AY277" s="187"/>
      <c r="AZ277" s="187"/>
      <c r="BA277" s="990" t="s">
        <v>77</v>
      </c>
      <c r="BB277" s="557" t="s">
        <v>78</v>
      </c>
      <c r="BC277" s="60" t="s">
        <v>35</v>
      </c>
      <c r="BD277" s="56" t="s">
        <v>35</v>
      </c>
      <c r="BE277" s="56" t="s">
        <v>35</v>
      </c>
      <c r="BF277" s="56" t="s">
        <v>35</v>
      </c>
      <c r="BG277" s="51" t="s">
        <v>35</v>
      </c>
      <c r="BH277" s="60" t="s">
        <v>35</v>
      </c>
      <c r="BI277" s="56" t="s">
        <v>35</v>
      </c>
      <c r="BJ277" s="56" t="s">
        <v>35</v>
      </c>
      <c r="BK277" s="56" t="s">
        <v>35</v>
      </c>
      <c r="BL277" s="51" t="s">
        <v>35</v>
      </c>
      <c r="BM277" s="60" t="s">
        <v>35</v>
      </c>
      <c r="BN277" s="56" t="s">
        <v>35</v>
      </c>
      <c r="BO277" s="56" t="s">
        <v>35</v>
      </c>
      <c r="BP277" s="56" t="s">
        <v>35</v>
      </c>
      <c r="BQ277" s="51" t="s">
        <v>35</v>
      </c>
      <c r="BR277" s="60" t="s">
        <v>35</v>
      </c>
      <c r="BS277" s="56" t="s">
        <v>35</v>
      </c>
      <c r="BT277" s="56" t="s">
        <v>35</v>
      </c>
      <c r="BU277" s="56" t="s">
        <v>35</v>
      </c>
      <c r="BV277" s="56" t="s">
        <v>35</v>
      </c>
      <c r="BW277" s="56" t="s">
        <v>35</v>
      </c>
      <c r="BX277" s="56" t="s">
        <v>35</v>
      </c>
      <c r="BY277" s="45" t="s">
        <v>35</v>
      </c>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322" customFormat="true" ht="15" customHeight="true" x14ac:dyDescent="0.2">
      <c r="Z278" s="187"/>
      <c r="AA278" s="187"/>
      <c r="AB278" s="187"/>
      <c r="AC278" s="187"/>
      <c r="AD278" s="187"/>
      <c r="AE278" s="187"/>
      <c r="AF278" s="187"/>
      <c r="AG278" s="187"/>
      <c r="AH278" s="187"/>
      <c r="AI278" s="187"/>
      <c r="AJ278" s="187"/>
      <c r="AK278" s="187"/>
      <c r="AL278" s="187"/>
      <c r="AM278" s="187"/>
      <c r="AN278" s="187"/>
      <c r="AO278" s="187"/>
      <c r="AP278" s="187"/>
      <c r="AQ278" s="187"/>
      <c r="AR278" s="187"/>
      <c r="AS278" s="187"/>
      <c r="AT278" s="187"/>
      <c r="AU278" s="187"/>
      <c r="AV278" s="187"/>
      <c r="AW278" s="187"/>
      <c r="AX278" s="187"/>
      <c r="AY278" s="187"/>
      <c r="AZ278" s="187"/>
      <c r="BA278" s="990"/>
      <c r="BB278" s="557" t="s">
        <v>79</v>
      </c>
      <c r="BC278" s="60" t="s">
        <v>35</v>
      </c>
      <c r="BD278" s="56" t="s">
        <v>35</v>
      </c>
      <c r="BE278" s="56" t="s">
        <v>35</v>
      </c>
      <c r="BF278" s="56" t="s">
        <v>35</v>
      </c>
      <c r="BG278" s="51" t="s">
        <v>35</v>
      </c>
      <c r="BH278" s="60" t="s">
        <v>35</v>
      </c>
      <c r="BI278" s="56" t="s">
        <v>35</v>
      </c>
      <c r="BJ278" s="56" t="s">
        <v>35</v>
      </c>
      <c r="BK278" s="56" t="s">
        <v>35</v>
      </c>
      <c r="BL278" s="51" t="s">
        <v>35</v>
      </c>
      <c r="BM278" s="60" t="s">
        <v>35</v>
      </c>
      <c r="BN278" s="56" t="s">
        <v>35</v>
      </c>
      <c r="BO278" s="56" t="s">
        <v>35</v>
      </c>
      <c r="BP278" s="56" t="s">
        <v>35</v>
      </c>
      <c r="BQ278" s="51" t="s">
        <v>35</v>
      </c>
      <c r="BR278" s="60" t="s">
        <v>35</v>
      </c>
      <c r="BS278" s="56" t="s">
        <v>35</v>
      </c>
      <c r="BT278" s="56" t="s">
        <v>35</v>
      </c>
      <c r="BU278" s="56" t="s">
        <v>35</v>
      </c>
      <c r="BV278" s="56" t="s">
        <v>35</v>
      </c>
      <c r="BW278" s="56" t="s">
        <v>35</v>
      </c>
      <c r="BX278" s="56" t="s">
        <v>35</v>
      </c>
      <c r="BY278" s="45" t="s">
        <v>35</v>
      </c>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322" customFormat="true" ht="15" customHeight="true" x14ac:dyDescent="0.2">
      <c r="Z279" s="187"/>
      <c r="AA279" s="187"/>
      <c r="AB279" s="187"/>
      <c r="AC279" s="187"/>
      <c r="AD279" s="187"/>
      <c r="AE279" s="187"/>
      <c r="AF279" s="187"/>
      <c r="AG279" s="187"/>
      <c r="AH279" s="187"/>
      <c r="AI279" s="187"/>
      <c r="AJ279" s="187"/>
      <c r="AK279" s="187"/>
      <c r="AL279" s="187"/>
      <c r="AM279" s="187"/>
      <c r="AN279" s="187"/>
      <c r="AO279" s="187"/>
      <c r="AP279" s="187"/>
      <c r="AQ279" s="187"/>
      <c r="AR279" s="187"/>
      <c r="AS279" s="187"/>
      <c r="AT279" s="187"/>
      <c r="AU279" s="187"/>
      <c r="AV279" s="187"/>
      <c r="AW279" s="187"/>
      <c r="AX279" s="187"/>
      <c r="AY279" s="187"/>
      <c r="AZ279" s="187"/>
      <c r="BA279" s="990"/>
      <c r="BB279" s="557" t="s">
        <v>80</v>
      </c>
      <c r="BC279" s="60" t="s">
        <v>35</v>
      </c>
      <c r="BD279" s="53" t="s">
        <v>35</v>
      </c>
      <c r="BE279" s="53" t="s">
        <v>35</v>
      </c>
      <c r="BF279" s="53" t="s">
        <v>35</v>
      </c>
      <c r="BG279" s="48" t="s">
        <v>35</v>
      </c>
      <c r="BH279" s="60" t="s">
        <v>35</v>
      </c>
      <c r="BI279" s="53" t="s">
        <v>35</v>
      </c>
      <c r="BJ279" s="53" t="s">
        <v>35</v>
      </c>
      <c r="BK279" s="53" t="s">
        <v>35</v>
      </c>
      <c r="BL279" s="48" t="s">
        <v>35</v>
      </c>
      <c r="BM279" s="60" t="s">
        <v>35</v>
      </c>
      <c r="BN279" s="53" t="s">
        <v>35</v>
      </c>
      <c r="BO279" s="53" t="s">
        <v>35</v>
      </c>
      <c r="BP279" s="53" t="s">
        <v>35</v>
      </c>
      <c r="BQ279" s="48" t="s">
        <v>35</v>
      </c>
      <c r="BR279" s="60" t="s">
        <v>35</v>
      </c>
      <c r="BS279" s="53" t="s">
        <v>35</v>
      </c>
      <c r="BT279" s="53" t="s">
        <v>35</v>
      </c>
      <c r="BU279" s="53" t="s">
        <v>35</v>
      </c>
      <c r="BV279" s="53" t="s">
        <v>35</v>
      </c>
      <c r="BW279" s="53" t="s">
        <v>35</v>
      </c>
      <c r="BX279" s="53" t="s">
        <v>35</v>
      </c>
      <c r="BY279" s="43" t="s">
        <v>35</v>
      </c>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439" customFormat="true" ht="15" customHeight="true" x14ac:dyDescent="0.2">
      <c r="B280" s="438"/>
      <c r="Z280" s="346"/>
      <c r="AA280" s="346"/>
      <c r="AB280" s="346"/>
      <c r="AC280" s="346"/>
      <c r="AD280" s="346"/>
      <c r="AE280" s="346"/>
      <c r="AF280" s="346"/>
      <c r="AG280" s="346"/>
      <c r="AH280" s="346"/>
      <c r="AI280" s="346"/>
      <c r="AJ280" s="346"/>
      <c r="AK280" s="346"/>
      <c r="AL280" s="346"/>
      <c r="AM280" s="346"/>
      <c r="AN280" s="346"/>
      <c r="AO280" s="346"/>
      <c r="AP280" s="346"/>
      <c r="AQ280" s="346"/>
      <c r="AR280" s="346"/>
      <c r="AS280" s="346"/>
      <c r="AT280" s="346"/>
      <c r="AU280" s="346"/>
      <c r="AV280" s="346"/>
      <c r="AW280" s="346"/>
      <c r="AX280" s="346"/>
      <c r="AY280" s="346"/>
      <c r="AZ280" s="346"/>
      <c r="BA280" s="990"/>
      <c r="BB280" s="557" t="s">
        <v>81</v>
      </c>
      <c r="BC280" s="60" t="s">
        <v>35</v>
      </c>
      <c r="BD280" s="53" t="s">
        <v>35</v>
      </c>
      <c r="BE280" s="53" t="s">
        <v>35</v>
      </c>
      <c r="BF280" s="53" t="s">
        <v>35</v>
      </c>
      <c r="BG280" s="48" t="s">
        <v>35</v>
      </c>
      <c r="BH280" s="60" t="s">
        <v>35</v>
      </c>
      <c r="BI280" s="53" t="s">
        <v>35</v>
      </c>
      <c r="BJ280" s="53" t="s">
        <v>35</v>
      </c>
      <c r="BK280" s="53" t="s">
        <v>35</v>
      </c>
      <c r="BL280" s="48" t="s">
        <v>35</v>
      </c>
      <c r="BM280" s="60" t="s">
        <v>35</v>
      </c>
      <c r="BN280" s="53" t="s">
        <v>35</v>
      </c>
      <c r="BO280" s="53" t="s">
        <v>35</v>
      </c>
      <c r="BP280" s="53" t="s">
        <v>35</v>
      </c>
      <c r="BQ280" s="48" t="s">
        <v>35</v>
      </c>
      <c r="BR280" s="60" t="s">
        <v>35</v>
      </c>
      <c r="BS280" s="53" t="s">
        <v>35</v>
      </c>
      <c r="BT280" s="53" t="s">
        <v>35</v>
      </c>
      <c r="BU280" s="53" t="s">
        <v>35</v>
      </c>
      <c r="BV280" s="53" t="s">
        <v>35</v>
      </c>
      <c r="BW280" s="53" t="s">
        <v>35</v>
      </c>
      <c r="BX280" s="53" t="s">
        <v>35</v>
      </c>
      <c r="BY280" s="43" t="s">
        <v>35</v>
      </c>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439" customFormat="true" ht="15" customHeight="true" x14ac:dyDescent="0.2">
      <c r="B281" s="438"/>
      <c r="Z281" s="346"/>
      <c r="AA281" s="346"/>
      <c r="AB281" s="346"/>
      <c r="AC281" s="346"/>
      <c r="AD281" s="346"/>
      <c r="AE281" s="346"/>
      <c r="AF281" s="346"/>
      <c r="AG281" s="346"/>
      <c r="AH281" s="346"/>
      <c r="AI281" s="346"/>
      <c r="AJ281" s="346"/>
      <c r="AK281" s="346"/>
      <c r="AL281" s="346"/>
      <c r="AM281" s="346"/>
      <c r="AN281" s="346"/>
      <c r="AO281" s="346"/>
      <c r="AP281" s="346"/>
      <c r="AQ281" s="346"/>
      <c r="AR281" s="346"/>
      <c r="AS281" s="346"/>
      <c r="AT281" s="346"/>
      <c r="AU281" s="346"/>
      <c r="AV281" s="346"/>
      <c r="AW281" s="346"/>
      <c r="AX281" s="346"/>
      <c r="AY281" s="346"/>
      <c r="AZ281" s="346"/>
      <c r="BA281" s="990"/>
      <c r="BB281" s="557" t="s">
        <v>82</v>
      </c>
      <c r="BC281" s="60" t="s">
        <v>35</v>
      </c>
      <c r="BD281" s="53" t="s">
        <v>35</v>
      </c>
      <c r="BE281" s="53" t="s">
        <v>35</v>
      </c>
      <c r="BF281" s="53" t="s">
        <v>35</v>
      </c>
      <c r="BG281" s="48" t="s">
        <v>35</v>
      </c>
      <c r="BH281" s="60" t="s">
        <v>35</v>
      </c>
      <c r="BI281" s="53" t="s">
        <v>35</v>
      </c>
      <c r="BJ281" s="53" t="s">
        <v>35</v>
      </c>
      <c r="BK281" s="53" t="s">
        <v>35</v>
      </c>
      <c r="BL281" s="48" t="s">
        <v>35</v>
      </c>
      <c r="BM281" s="60" t="s">
        <v>35</v>
      </c>
      <c r="BN281" s="53" t="s">
        <v>35</v>
      </c>
      <c r="BO281" s="53" t="s">
        <v>35</v>
      </c>
      <c r="BP281" s="53" t="s">
        <v>35</v>
      </c>
      <c r="BQ281" s="48" t="s">
        <v>35</v>
      </c>
      <c r="BR281" s="60" t="s">
        <v>35</v>
      </c>
      <c r="BS281" s="53" t="s">
        <v>35</v>
      </c>
      <c r="BT281" s="53" t="s">
        <v>35</v>
      </c>
      <c r="BU281" s="53" t="s">
        <v>35</v>
      </c>
      <c r="BV281" s="53" t="s">
        <v>35</v>
      </c>
      <c r="BW281" s="53" t="s">
        <v>35</v>
      </c>
      <c r="BX281" s="53" t="s">
        <v>35</v>
      </c>
      <c r="BY281" s="43" t="s">
        <v>35</v>
      </c>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439" customFormat="true" ht="15" customHeight="true" x14ac:dyDescent="0.2">
      <c r="B282" s="438"/>
      <c r="Z282" s="346"/>
      <c r="AA282" s="346"/>
      <c r="AB282" s="346"/>
      <c r="AC282" s="346"/>
      <c r="AD282" s="346"/>
      <c r="AE282" s="346"/>
      <c r="AF282" s="346"/>
      <c r="AG282" s="346"/>
      <c r="AH282" s="346"/>
      <c r="AI282" s="346"/>
      <c r="AJ282" s="346"/>
      <c r="AK282" s="346"/>
      <c r="AL282" s="346"/>
      <c r="AM282" s="346"/>
      <c r="AN282" s="346"/>
      <c r="AO282" s="346"/>
      <c r="AP282" s="346"/>
      <c r="AQ282" s="346"/>
      <c r="AR282" s="346"/>
      <c r="AS282" s="346"/>
      <c r="AT282" s="346"/>
      <c r="AU282" s="346"/>
      <c r="AV282" s="346"/>
      <c r="AW282" s="346"/>
      <c r="AX282" s="346"/>
      <c r="AY282" s="346"/>
      <c r="AZ282" s="346"/>
      <c r="BA282" s="990"/>
      <c r="BB282" s="557" t="s">
        <v>83</v>
      </c>
      <c r="BC282" s="60" t="s">
        <v>35</v>
      </c>
      <c r="BD282" s="53" t="s">
        <v>35</v>
      </c>
      <c r="BE282" s="53" t="s">
        <v>35</v>
      </c>
      <c r="BF282" s="53" t="s">
        <v>35</v>
      </c>
      <c r="BG282" s="48" t="s">
        <v>35</v>
      </c>
      <c r="BH282" s="60" t="s">
        <v>35</v>
      </c>
      <c r="BI282" s="53" t="s">
        <v>35</v>
      </c>
      <c r="BJ282" s="53" t="s">
        <v>35</v>
      </c>
      <c r="BK282" s="53" t="s">
        <v>35</v>
      </c>
      <c r="BL282" s="48" t="s">
        <v>35</v>
      </c>
      <c r="BM282" s="60" t="s">
        <v>35</v>
      </c>
      <c r="BN282" s="53" t="s">
        <v>35</v>
      </c>
      <c r="BO282" s="53" t="s">
        <v>35</v>
      </c>
      <c r="BP282" s="53" t="s">
        <v>35</v>
      </c>
      <c r="BQ282" s="48" t="s">
        <v>35</v>
      </c>
      <c r="BR282" s="60" t="s">
        <v>35</v>
      </c>
      <c r="BS282" s="53" t="s">
        <v>35</v>
      </c>
      <c r="BT282" s="53" t="s">
        <v>35</v>
      </c>
      <c r="BU282" s="53" t="s">
        <v>35</v>
      </c>
      <c r="BV282" s="53" t="s">
        <v>35</v>
      </c>
      <c r="BW282" s="53" t="s">
        <v>35</v>
      </c>
      <c r="BX282" s="53" t="s">
        <v>35</v>
      </c>
      <c r="BY282" s="43" t="s">
        <v>35</v>
      </c>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439" customFormat="true" ht="15" customHeight="true" x14ac:dyDescent="0.2">
      <c r="B283" s="438"/>
      <c r="Z283" s="346"/>
      <c r="AA283" s="346"/>
      <c r="AB283" s="346"/>
      <c r="AC283" s="346"/>
      <c r="AD283" s="346"/>
      <c r="AE283" s="346"/>
      <c r="AF283" s="346"/>
      <c r="AG283" s="346"/>
      <c r="AH283" s="346"/>
      <c r="AI283" s="346"/>
      <c r="AJ283" s="346"/>
      <c r="AK283" s="346"/>
      <c r="AL283" s="346"/>
      <c r="AM283" s="346"/>
      <c r="AN283" s="346"/>
      <c r="AO283" s="346"/>
      <c r="AP283" s="346"/>
      <c r="AQ283" s="346"/>
      <c r="AR283" s="346"/>
      <c r="AS283" s="346"/>
      <c r="AT283" s="346"/>
      <c r="AU283" s="346"/>
      <c r="AV283" s="346"/>
      <c r="AW283" s="346"/>
      <c r="AX283" s="346"/>
      <c r="AY283" s="346"/>
      <c r="AZ283" s="346"/>
      <c r="BA283" s="990"/>
      <c r="BB283" s="557" t="s">
        <v>84</v>
      </c>
      <c r="BC283" s="60" t="s">
        <v>35</v>
      </c>
      <c r="BD283" s="53" t="s">
        <v>35</v>
      </c>
      <c r="BE283" s="53" t="s">
        <v>35</v>
      </c>
      <c r="BF283" s="53" t="s">
        <v>35</v>
      </c>
      <c r="BG283" s="48" t="s">
        <v>35</v>
      </c>
      <c r="BH283" s="60" t="s">
        <v>35</v>
      </c>
      <c r="BI283" s="53" t="s">
        <v>35</v>
      </c>
      <c r="BJ283" s="53" t="s">
        <v>35</v>
      </c>
      <c r="BK283" s="53" t="s">
        <v>35</v>
      </c>
      <c r="BL283" s="48" t="s">
        <v>35</v>
      </c>
      <c r="BM283" s="60" t="s">
        <v>35</v>
      </c>
      <c r="BN283" s="53" t="s">
        <v>35</v>
      </c>
      <c r="BO283" s="53" t="s">
        <v>35</v>
      </c>
      <c r="BP283" s="53" t="s">
        <v>35</v>
      </c>
      <c r="BQ283" s="48" t="s">
        <v>35</v>
      </c>
      <c r="BR283" s="60" t="s">
        <v>35</v>
      </c>
      <c r="BS283" s="53" t="s">
        <v>35</v>
      </c>
      <c r="BT283" s="53" t="s">
        <v>35</v>
      </c>
      <c r="BU283" s="53" t="s">
        <v>35</v>
      </c>
      <c r="BV283" s="53" t="s">
        <v>35</v>
      </c>
      <c r="BW283" s="53" t="s">
        <v>35</v>
      </c>
      <c r="BX283" s="53" t="s">
        <v>35</v>
      </c>
      <c r="BY283" s="43" t="s">
        <v>35</v>
      </c>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439" customFormat="true" ht="15" customHeight="true" x14ac:dyDescent="0.2">
      <c r="B284" s="438"/>
      <c r="Z284" s="346"/>
      <c r="AA284" s="346"/>
      <c r="AB284" s="346"/>
      <c r="AC284" s="346"/>
      <c r="AD284" s="346"/>
      <c r="AE284" s="346"/>
      <c r="AF284" s="346"/>
      <c r="AG284" s="346"/>
      <c r="AH284" s="346"/>
      <c r="AI284" s="346"/>
      <c r="AJ284" s="346"/>
      <c r="AK284" s="346"/>
      <c r="AL284" s="346"/>
      <c r="AM284" s="346"/>
      <c r="AN284" s="346"/>
      <c r="AO284" s="346"/>
      <c r="AP284" s="346"/>
      <c r="AQ284" s="346"/>
      <c r="AR284" s="346"/>
      <c r="AS284" s="346"/>
      <c r="AT284" s="346"/>
      <c r="AU284" s="346"/>
      <c r="AV284" s="346"/>
      <c r="AW284" s="346"/>
      <c r="AX284" s="346"/>
      <c r="AY284" s="346"/>
      <c r="AZ284" s="346"/>
      <c r="BA284" s="994"/>
      <c r="BB284" s="560" t="s">
        <v>113</v>
      </c>
      <c r="BC284" s="59" t="s">
        <v>35</v>
      </c>
      <c r="BD284" s="55" t="s">
        <v>35</v>
      </c>
      <c r="BE284" s="55" t="s">
        <v>35</v>
      </c>
      <c r="BF284" s="55" t="s">
        <v>35</v>
      </c>
      <c r="BG284" s="50" t="s">
        <v>35</v>
      </c>
      <c r="BH284" s="59" t="s">
        <v>35</v>
      </c>
      <c r="BI284" s="55" t="s">
        <v>35</v>
      </c>
      <c r="BJ284" s="55" t="s">
        <v>35</v>
      </c>
      <c r="BK284" s="55" t="s">
        <v>35</v>
      </c>
      <c r="BL284" s="50" t="s">
        <v>35</v>
      </c>
      <c r="BM284" s="59" t="s">
        <v>35</v>
      </c>
      <c r="BN284" s="55" t="s">
        <v>35</v>
      </c>
      <c r="BO284" s="55" t="s">
        <v>35</v>
      </c>
      <c r="BP284" s="55" t="s">
        <v>35</v>
      </c>
      <c r="BQ284" s="50" t="s">
        <v>35</v>
      </c>
      <c r="BR284" s="59" t="s">
        <v>35</v>
      </c>
      <c r="BS284" s="55" t="s">
        <v>35</v>
      </c>
      <c r="BT284" s="55" t="s">
        <v>35</v>
      </c>
      <c r="BU284" s="55" t="s">
        <v>35</v>
      </c>
      <c r="BV284" s="55" t="s">
        <v>35</v>
      </c>
      <c r="BW284" s="55" t="s">
        <v>35</v>
      </c>
      <c r="BX284" s="55" t="s">
        <v>35</v>
      </c>
      <c r="BY284" s="44" t="s">
        <v>35</v>
      </c>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439" customFormat="true" ht="15" customHeight="true" x14ac:dyDescent="0.2">
      <c r="B285" s="438"/>
      <c r="Z285" s="346"/>
      <c r="AA285" s="346"/>
      <c r="AB285" s="346"/>
      <c r="AC285" s="346"/>
      <c r="AD285" s="346"/>
      <c r="AE285" s="346"/>
      <c r="AF285" s="346"/>
      <c r="AG285" s="346"/>
      <c r="AH285" s="346"/>
      <c r="AI285" s="346"/>
      <c r="AJ285" s="346"/>
      <c r="AK285" s="346"/>
      <c r="AL285" s="346"/>
      <c r="AM285" s="346"/>
      <c r="AN285" s="346"/>
      <c r="AO285" s="346"/>
      <c r="AP285" s="346"/>
      <c r="AQ285" s="346"/>
      <c r="AR285" s="346"/>
      <c r="AS285" s="346"/>
      <c r="AT285" s="346"/>
      <c r="AU285" s="346"/>
      <c r="AV285" s="346"/>
      <c r="AW285" s="346"/>
      <c r="AX285" s="346"/>
      <c r="AY285" s="346"/>
      <c r="AZ285" s="346"/>
      <c r="BA285" s="319"/>
      <c r="BB285" s="317"/>
      <c r="BC285" s="317"/>
      <c r="BD285" s="317"/>
      <c r="BE285" s="317"/>
      <c r="BF285" s="317"/>
      <c r="BG285" s="317"/>
      <c r="BH285" s="317"/>
      <c r="BI285" s="317"/>
      <c r="BJ285" s="317"/>
      <c r="BK285" s="317"/>
      <c r="BL285" s="317"/>
      <c r="BM285" s="317"/>
      <c r="BN285" s="317"/>
      <c r="BO285" s="317"/>
      <c r="BP285" s="317"/>
      <c r="BQ285" s="317"/>
      <c r="BR285" s="317"/>
      <c r="BS285" s="317"/>
      <c r="BT285" s="317"/>
      <c r="BU285" s="317"/>
      <c r="BV285" s="317"/>
      <c r="BW285" s="317"/>
      <c r="BX285" s="317"/>
      <c r="BY285" s="319"/>
      <c r="BZ285" s="345"/>
      <c r="CA285" s="345"/>
      <c r="CB285" s="345"/>
      <c r="CC285" s="345"/>
      <c r="CD285" s="345"/>
      <c r="CE285" s="345"/>
      <c r="CF285" s="345"/>
      <c r="CG285" s="345"/>
      <c r="CH285" s="345"/>
      <c r="CI285" s="345"/>
      <c r="CJ285" s="345"/>
      <c r="CK285" s="345"/>
      <c r="CL285" s="345"/>
      <c r="CM285" s="345"/>
      <c r="CN285" s="345"/>
      <c r="CO285" s="345"/>
      <c r="CP285" s="345"/>
      <c r="CQ285" s="345"/>
      <c r="CR285" s="345"/>
      <c r="CS285" s="345"/>
      <c r="CT285" s="345"/>
      <c r="CU285" s="345"/>
      <c r="CV285" s="345"/>
      <c r="CW285" s="345"/>
      <c r="CX285" s="345"/>
      <c r="CY285" s="345"/>
      <c r="CZ285" s="345"/>
    </row>
    <row r="286" s="439" customFormat="true" ht="15" customHeight="true" x14ac:dyDescent="0.2">
      <c r="B286" s="438"/>
      <c r="Z286" s="346"/>
      <c r="AA286" s="346"/>
      <c r="AB286" s="346"/>
      <c r="AC286" s="346"/>
      <c r="AD286" s="346"/>
      <c r="AE286" s="346"/>
      <c r="AF286" s="346"/>
      <c r="AG286" s="346"/>
      <c r="AH286" s="346"/>
      <c r="AI286" s="346"/>
      <c r="AJ286" s="346"/>
      <c r="AK286" s="346"/>
      <c r="AL286" s="346"/>
      <c r="AM286" s="346"/>
      <c r="AN286" s="346"/>
      <c r="AO286" s="346"/>
      <c r="AP286" s="346"/>
      <c r="AQ286" s="346"/>
      <c r="AR286" s="346"/>
      <c r="AS286" s="346"/>
      <c r="AT286" s="346"/>
      <c r="AU286" s="346"/>
      <c r="AV286" s="346"/>
      <c r="AW286" s="346"/>
      <c r="AX286" s="346"/>
      <c r="AY286" s="346"/>
      <c r="AZ286" s="346"/>
      <c r="BA286" s="319"/>
      <c r="BB286" s="317"/>
      <c r="BC286" s="317"/>
      <c r="BD286" s="317"/>
      <c r="BE286" s="317"/>
      <c r="BF286" s="317"/>
      <c r="BG286" s="317"/>
      <c r="BH286" s="317"/>
      <c r="BI286" s="317"/>
      <c r="BJ286" s="317"/>
      <c r="BK286" s="317"/>
      <c r="BL286" s="317"/>
      <c r="BM286" s="317"/>
      <c r="BN286" s="317"/>
      <c r="BO286" s="317"/>
      <c r="BP286" s="317"/>
      <c r="BQ286" s="317"/>
      <c r="BR286" s="317"/>
      <c r="BS286" s="317"/>
      <c r="BT286" s="317"/>
      <c r="BU286" s="317"/>
      <c r="BV286" s="317"/>
      <c r="BW286" s="317"/>
      <c r="BX286" s="317"/>
      <c r="BY286" s="319"/>
      <c r="BZ286" s="345"/>
      <c r="CA286" s="345"/>
      <c r="CB286" s="345"/>
      <c r="CC286" s="345"/>
      <c r="CD286" s="345"/>
      <c r="CE286" s="345"/>
      <c r="CF286" s="345"/>
      <c r="CG286" s="345"/>
      <c r="CH286" s="345"/>
      <c r="CI286" s="345"/>
      <c r="CJ286" s="345"/>
      <c r="CK286" s="345"/>
      <c r="CL286" s="345"/>
      <c r="CM286" s="345"/>
      <c r="CN286" s="345"/>
      <c r="CO286" s="345"/>
      <c r="CP286" s="345"/>
      <c r="CQ286" s="345"/>
      <c r="CR286" s="345"/>
      <c r="CS286" s="345"/>
      <c r="CT286" s="345"/>
      <c r="CU286" s="345"/>
      <c r="CV286" s="345"/>
      <c r="CW286" s="345"/>
      <c r="CX286" s="345"/>
      <c r="CY286" s="345"/>
      <c r="CZ286" s="345"/>
    </row>
    <row r="287" s="439" customFormat="true" ht="15" customHeight="true" x14ac:dyDescent="0.2">
      <c r="B287" s="438"/>
      <c r="Z287" s="346"/>
      <c r="AA287" s="346"/>
      <c r="AB287" s="346"/>
      <c r="AC287" s="346"/>
      <c r="AD287" s="346"/>
      <c r="AE287" s="346"/>
      <c r="AF287" s="346"/>
      <c r="AG287" s="346"/>
      <c r="AH287" s="346"/>
      <c r="AI287" s="346"/>
      <c r="AJ287" s="346"/>
      <c r="AK287" s="346"/>
      <c r="AL287" s="346"/>
      <c r="AM287" s="346"/>
      <c r="AN287" s="346"/>
      <c r="AO287" s="346"/>
      <c r="AP287" s="346"/>
      <c r="AQ287" s="346"/>
      <c r="AR287" s="346"/>
      <c r="AS287" s="346"/>
      <c r="AT287" s="346"/>
      <c r="AU287" s="346"/>
      <c r="AV287" s="346"/>
      <c r="AW287" s="346"/>
      <c r="AX287" s="346"/>
      <c r="AY287" s="346"/>
      <c r="AZ287" s="346"/>
      <c r="BA287" s="319"/>
      <c r="BB287" s="317"/>
      <c r="BC287" s="317"/>
      <c r="BD287" s="317"/>
      <c r="BE287" s="317"/>
      <c r="BF287" s="317"/>
      <c r="BG287" s="317"/>
      <c r="BH287" s="317"/>
      <c r="BI287" s="317"/>
      <c r="BJ287" s="317"/>
      <c r="BK287" s="317"/>
      <c r="BL287" s="317"/>
      <c r="BM287" s="317"/>
      <c r="BN287" s="317"/>
      <c r="BO287" s="317"/>
      <c r="BP287" s="317"/>
      <c r="BQ287" s="317"/>
      <c r="BR287" s="317"/>
      <c r="BS287" s="317"/>
      <c r="BT287" s="317"/>
      <c r="BU287" s="317"/>
      <c r="BV287" s="317"/>
      <c r="BW287" s="317"/>
      <c r="BX287" s="317"/>
      <c r="BY287" s="319"/>
      <c r="BZ287" s="345"/>
      <c r="CA287" s="345"/>
      <c r="CB287" s="345"/>
      <c r="CC287" s="345"/>
      <c r="CD287" s="345"/>
      <c r="CE287" s="345"/>
      <c r="CF287" s="345"/>
      <c r="CG287" s="345"/>
      <c r="CH287" s="345"/>
      <c r="CI287" s="345"/>
      <c r="CJ287" s="345"/>
      <c r="CK287" s="345"/>
      <c r="CL287" s="345"/>
      <c r="CM287" s="345"/>
      <c r="CN287" s="345"/>
      <c r="CO287" s="345"/>
      <c r="CP287" s="345"/>
      <c r="CQ287" s="345"/>
      <c r="CR287" s="345"/>
      <c r="CS287" s="345"/>
      <c r="CT287" s="345"/>
      <c r="CU287" s="345"/>
      <c r="CV287" s="345"/>
      <c r="CW287" s="345"/>
      <c r="CX287" s="345"/>
      <c r="CY287" s="345"/>
      <c r="CZ287" s="345"/>
    </row>
    <row r="288" s="439" customFormat="true" ht="15" customHeight="true" x14ac:dyDescent="0.2">
      <c r="B288" s="438"/>
      <c r="Z288" s="346"/>
      <c r="AA288" s="346"/>
      <c r="AB288" s="346"/>
      <c r="AC288" s="346"/>
      <c r="AD288" s="346"/>
      <c r="AE288" s="346"/>
      <c r="AF288" s="346"/>
      <c r="AG288" s="346"/>
      <c r="AH288" s="346"/>
      <c r="AI288" s="346"/>
      <c r="AJ288" s="346"/>
      <c r="AK288" s="346"/>
      <c r="AL288" s="346"/>
      <c r="AM288" s="346"/>
      <c r="AN288" s="346"/>
      <c r="AO288" s="346"/>
      <c r="AP288" s="346"/>
      <c r="AQ288" s="346"/>
      <c r="AR288" s="346"/>
      <c r="AS288" s="346"/>
      <c r="AT288" s="346"/>
      <c r="AU288" s="346"/>
      <c r="AV288" s="346"/>
      <c r="AW288" s="346"/>
      <c r="AX288" s="346"/>
      <c r="AY288" s="346"/>
      <c r="AZ288" s="346"/>
      <c r="BA288" s="319"/>
      <c r="BB288" s="317"/>
      <c r="BC288" s="317"/>
      <c r="BD288" s="317"/>
      <c r="BE288" s="317"/>
      <c r="BF288" s="317"/>
      <c r="BG288" s="317"/>
      <c r="BH288" s="317"/>
      <c r="BI288" s="317"/>
      <c r="BJ288" s="317"/>
      <c r="BK288" s="317"/>
      <c r="BL288" s="317"/>
      <c r="BM288" s="317"/>
      <c r="BN288" s="317"/>
      <c r="BO288" s="317"/>
      <c r="BP288" s="317"/>
      <c r="BQ288" s="317"/>
      <c r="BR288" s="317"/>
      <c r="BS288" s="317"/>
      <c r="BT288" s="317"/>
      <c r="BU288" s="317"/>
      <c r="BV288" s="317"/>
      <c r="BW288" s="317"/>
      <c r="BX288" s="317"/>
      <c r="BY288" s="319"/>
      <c r="BZ288" s="345"/>
      <c r="CA288" s="345"/>
      <c r="CB288" s="345"/>
      <c r="CC288" s="345"/>
      <c r="CD288" s="345"/>
      <c r="CE288" s="345"/>
      <c r="CF288" s="345"/>
      <c r="CG288" s="345"/>
      <c r="CH288" s="345"/>
      <c r="CI288" s="345"/>
      <c r="CJ288" s="345"/>
      <c r="CK288" s="345"/>
      <c r="CL288" s="345"/>
      <c r="CM288" s="345"/>
      <c r="CN288" s="345"/>
      <c r="CO288" s="345"/>
      <c r="CP288" s="345"/>
      <c r="CQ288" s="345"/>
      <c r="CR288" s="345"/>
      <c r="CS288" s="345"/>
      <c r="CT288" s="345"/>
      <c r="CU288" s="345"/>
      <c r="CV288" s="345"/>
      <c r="CW288" s="345"/>
      <c r="CX288" s="345"/>
      <c r="CY288" s="345"/>
      <c r="CZ288" s="345"/>
    </row>
    <row r="289" s="439" customFormat="true" ht="15" customHeight="true" x14ac:dyDescent="0.2">
      <c r="A289" s="452"/>
      <c r="B289" s="451"/>
      <c r="C289" s="452"/>
      <c r="Z289" s="346"/>
      <c r="AA289" s="346"/>
      <c r="AB289" s="346"/>
      <c r="AC289" s="346"/>
      <c r="AD289" s="346"/>
      <c r="AE289" s="346"/>
      <c r="AF289" s="346"/>
      <c r="AG289" s="346"/>
      <c r="AH289" s="346"/>
      <c r="AI289" s="346"/>
      <c r="AJ289" s="346"/>
      <c r="AK289" s="346"/>
      <c r="AL289" s="346"/>
      <c r="AM289" s="346"/>
      <c r="AN289" s="346"/>
      <c r="AO289" s="346"/>
      <c r="AP289" s="346"/>
      <c r="AQ289" s="346"/>
      <c r="AR289" s="346"/>
      <c r="AS289" s="346"/>
      <c r="AT289" s="346"/>
      <c r="AU289" s="346"/>
      <c r="AV289" s="346"/>
      <c r="AW289" s="346"/>
      <c r="AX289" s="346"/>
      <c r="AY289" s="346"/>
      <c r="AZ289" s="346"/>
      <c r="BA289" s="319"/>
      <c r="BB289" s="317"/>
      <c r="BC289" s="317"/>
      <c r="BD289" s="317"/>
      <c r="BE289" s="317"/>
      <c r="BF289" s="317"/>
      <c r="BG289" s="317"/>
      <c r="BH289" s="317"/>
      <c r="BI289" s="317"/>
      <c r="BJ289" s="317"/>
      <c r="BK289" s="317"/>
      <c r="BL289" s="317"/>
      <c r="BM289" s="317"/>
      <c r="BN289" s="317"/>
      <c r="BO289" s="317"/>
      <c r="BP289" s="317"/>
      <c r="BQ289" s="317"/>
      <c r="BR289" s="317"/>
      <c r="BS289" s="317"/>
      <c r="BT289" s="317"/>
      <c r="BU289" s="317"/>
      <c r="BV289" s="317"/>
      <c r="BW289" s="317"/>
      <c r="BX289" s="317"/>
      <c r="BY289" s="319"/>
      <c r="BZ289" s="345"/>
      <c r="CA289" s="345"/>
      <c r="CB289" s="345"/>
      <c r="CC289" s="345"/>
      <c r="CD289" s="345"/>
      <c r="CE289" s="345"/>
      <c r="CF289" s="345"/>
      <c r="CG289" s="345"/>
      <c r="CH289" s="345"/>
      <c r="CI289" s="345"/>
      <c r="CJ289" s="345"/>
      <c r="CK289" s="345"/>
      <c r="CL289" s="345"/>
      <c r="CM289" s="345"/>
      <c r="CN289" s="345"/>
      <c r="CO289" s="345"/>
      <c r="CP289" s="345"/>
      <c r="CQ289" s="345"/>
      <c r="CR289" s="345"/>
      <c r="CS289" s="345"/>
      <c r="CT289" s="345"/>
      <c r="CU289" s="345"/>
      <c r="CV289" s="345"/>
      <c r="CW289" s="345"/>
      <c r="CX289" s="345"/>
      <c r="CY289" s="345"/>
      <c r="CZ289" s="345"/>
    </row>
    <row r="290" s="439" customFormat="true" ht="15" customHeight="true" x14ac:dyDescent="0.2">
      <c r="A290" s="491"/>
      <c r="B290" s="492"/>
      <c r="C290" s="493"/>
      <c r="Z290" s="346"/>
      <c r="AA290" s="346"/>
      <c r="AB290" s="346"/>
      <c r="AC290" s="346"/>
      <c r="AD290" s="346"/>
      <c r="AE290" s="346"/>
      <c r="AF290" s="346"/>
      <c r="AG290" s="346"/>
      <c r="AH290" s="346"/>
      <c r="AI290" s="346"/>
      <c r="AJ290" s="346"/>
      <c r="AK290" s="346"/>
      <c r="AL290" s="346"/>
      <c r="AM290" s="346"/>
      <c r="AN290" s="346"/>
      <c r="AO290" s="346"/>
      <c r="AP290" s="346"/>
      <c r="AQ290" s="346"/>
      <c r="AR290" s="346"/>
      <c r="AS290" s="346"/>
      <c r="AT290" s="346"/>
      <c r="AU290" s="346"/>
      <c r="AV290" s="346"/>
      <c r="AW290" s="346"/>
      <c r="AX290" s="346"/>
      <c r="AY290" s="346"/>
      <c r="AZ290" s="346"/>
      <c r="BA290" s="319"/>
      <c r="BB290" s="317"/>
      <c r="BC290" s="317"/>
      <c r="BD290" s="317"/>
      <c r="BE290" s="317"/>
      <c r="BF290" s="317"/>
      <c r="BG290" s="317"/>
      <c r="BH290" s="317"/>
      <c r="BI290" s="317"/>
      <c r="BJ290" s="317"/>
      <c r="BK290" s="317"/>
      <c r="BL290" s="317"/>
      <c r="BM290" s="317"/>
      <c r="BN290" s="317"/>
      <c r="BO290" s="317"/>
      <c r="BP290" s="317"/>
      <c r="BQ290" s="317"/>
      <c r="BR290" s="317"/>
      <c r="BS290" s="317"/>
      <c r="BT290" s="317"/>
      <c r="BU290" s="317"/>
      <c r="BV290" s="317"/>
      <c r="BW290" s="317"/>
      <c r="BX290" s="317"/>
      <c r="BY290" s="319"/>
      <c r="BZ290" s="345"/>
      <c r="CA290" s="345"/>
      <c r="CB290" s="345"/>
      <c r="CC290" s="345"/>
      <c r="CD290" s="345"/>
      <c r="CE290" s="345"/>
      <c r="CF290" s="345"/>
      <c r="CG290" s="345"/>
      <c r="CH290" s="345"/>
      <c r="CI290" s="345"/>
      <c r="CJ290" s="345"/>
      <c r="CK290" s="345"/>
      <c r="CL290" s="345"/>
      <c r="CM290" s="345"/>
      <c r="CN290" s="345"/>
      <c r="CO290" s="345"/>
      <c r="CP290" s="345"/>
      <c r="CQ290" s="345"/>
      <c r="CR290" s="345"/>
      <c r="CS290" s="345"/>
      <c r="CT290" s="345"/>
      <c r="CU290" s="345"/>
      <c r="CV290" s="345"/>
      <c r="CW290" s="345"/>
      <c r="CX290" s="345"/>
      <c r="CY290" s="345"/>
      <c r="CZ290" s="345"/>
    </row>
    <row r="291" s="439" customFormat="true" ht="15" customHeight="true" x14ac:dyDescent="0.2">
      <c r="A291" s="491"/>
      <c r="B291" s="492"/>
      <c r="C291" s="493"/>
      <c r="Z291" s="346"/>
      <c r="AA291" s="346"/>
      <c r="AB291" s="346"/>
      <c r="AC291" s="346"/>
      <c r="AD291" s="346"/>
      <c r="AE291" s="346"/>
      <c r="AF291" s="346"/>
      <c r="AG291" s="346"/>
      <c r="AH291" s="346"/>
      <c r="AI291" s="346"/>
      <c r="AJ291" s="346"/>
      <c r="AK291" s="346"/>
      <c r="AL291" s="346"/>
      <c r="AM291" s="346"/>
      <c r="AN291" s="346"/>
      <c r="AO291" s="346"/>
      <c r="AP291" s="346"/>
      <c r="AQ291" s="346"/>
      <c r="AR291" s="346"/>
      <c r="AS291" s="346"/>
      <c r="AT291" s="346"/>
      <c r="AU291" s="346"/>
      <c r="AV291" s="346"/>
      <c r="AW291" s="346"/>
      <c r="AX291" s="346"/>
      <c r="AY291" s="346"/>
      <c r="AZ291" s="346"/>
      <c r="BA291" s="319"/>
      <c r="BB291" s="317"/>
      <c r="BC291" s="317"/>
      <c r="BD291" s="317"/>
      <c r="BE291" s="317"/>
      <c r="BF291" s="317"/>
      <c r="BG291" s="317"/>
      <c r="BH291" s="317"/>
      <c r="BI291" s="317"/>
      <c r="BJ291" s="317"/>
      <c r="BK291" s="317"/>
      <c r="BL291" s="317"/>
      <c r="BM291" s="317"/>
      <c r="BN291" s="317"/>
      <c r="BO291" s="317"/>
      <c r="BP291" s="317"/>
      <c r="BQ291" s="317"/>
      <c r="BR291" s="317"/>
      <c r="BS291" s="317"/>
      <c r="BT291" s="317"/>
      <c r="BU291" s="317"/>
      <c r="BV291" s="317"/>
      <c r="BW291" s="317"/>
      <c r="BX291" s="317"/>
      <c r="BY291" s="319"/>
      <c r="BZ291" s="345"/>
      <c r="CA291" s="345"/>
      <c r="CB291" s="345"/>
      <c r="CC291" s="345"/>
      <c r="CD291" s="345"/>
      <c r="CE291" s="345"/>
      <c r="CF291" s="345"/>
      <c r="CG291" s="345"/>
      <c r="CH291" s="345"/>
      <c r="CI291" s="345"/>
      <c r="CJ291" s="345"/>
      <c r="CK291" s="345"/>
      <c r="CL291" s="345"/>
      <c r="CM291" s="345"/>
      <c r="CN291" s="345"/>
      <c r="CO291" s="345"/>
      <c r="CP291" s="345"/>
      <c r="CQ291" s="345"/>
      <c r="CR291" s="345"/>
      <c r="CS291" s="345"/>
      <c r="CT291" s="345"/>
      <c r="CU291" s="345"/>
      <c r="CV291" s="345"/>
      <c r="CW291" s="345"/>
      <c r="CX291" s="345"/>
      <c r="CY291" s="345"/>
      <c r="CZ291" s="345"/>
    </row>
    <row r="292" s="439" customFormat="true" ht="15" customHeight="true" x14ac:dyDescent="0.2">
      <c r="A292" s="491"/>
      <c r="B292" s="492"/>
      <c r="C292" s="493"/>
      <c r="Z292" s="346"/>
      <c r="AA292" s="346"/>
      <c r="AB292" s="346"/>
      <c r="AC292" s="346"/>
      <c r="AD292" s="346"/>
      <c r="AE292" s="346"/>
      <c r="AF292" s="346"/>
      <c r="AG292" s="346"/>
      <c r="AH292" s="346"/>
      <c r="AI292" s="346"/>
      <c r="AJ292" s="346"/>
      <c r="AK292" s="346"/>
      <c r="AL292" s="346"/>
      <c r="AM292" s="346"/>
      <c r="AN292" s="346"/>
      <c r="AO292" s="346"/>
      <c r="AP292" s="346"/>
      <c r="AQ292" s="346"/>
      <c r="AR292" s="346"/>
      <c r="AS292" s="346"/>
      <c r="AT292" s="346"/>
      <c r="AU292" s="346"/>
      <c r="AV292" s="346"/>
      <c r="AW292" s="346"/>
      <c r="AX292" s="346"/>
      <c r="AY292" s="346"/>
      <c r="AZ292" s="346"/>
      <c r="BA292" s="319"/>
      <c r="BB292" s="317"/>
      <c r="BC292" s="317"/>
      <c r="BD292" s="317"/>
      <c r="BE292" s="317"/>
      <c r="BF292" s="317"/>
      <c r="BG292" s="317"/>
      <c r="BH292" s="317"/>
      <c r="BI292" s="317"/>
      <c r="BJ292" s="317"/>
      <c r="BK292" s="317"/>
      <c r="BL292" s="317"/>
      <c r="BM292" s="317"/>
      <c r="BN292" s="317"/>
      <c r="BO292" s="317"/>
      <c r="BP292" s="317"/>
      <c r="BQ292" s="317"/>
      <c r="BR292" s="317"/>
      <c r="BS292" s="317"/>
      <c r="BT292" s="317"/>
      <c r="BU292" s="317"/>
      <c r="BV292" s="317"/>
      <c r="BW292" s="317"/>
      <c r="BX292" s="317"/>
      <c r="BY292" s="319"/>
      <c r="BZ292" s="345"/>
      <c r="CA292" s="345"/>
      <c r="CB292" s="345"/>
      <c r="CC292" s="345"/>
      <c r="CD292" s="345"/>
      <c r="CE292" s="345"/>
      <c r="CF292" s="345"/>
      <c r="CG292" s="345"/>
      <c r="CH292" s="345"/>
      <c r="CI292" s="345"/>
      <c r="CJ292" s="345"/>
      <c r="CK292" s="345"/>
      <c r="CL292" s="345"/>
      <c r="CM292" s="345"/>
      <c r="CN292" s="345"/>
      <c r="CO292" s="345"/>
      <c r="CP292" s="345"/>
      <c r="CQ292" s="345"/>
      <c r="CR292" s="345"/>
      <c r="CS292" s="345"/>
      <c r="CT292" s="345"/>
      <c r="CU292" s="345"/>
      <c r="CV292" s="345"/>
      <c r="CW292" s="345"/>
      <c r="CX292" s="345"/>
      <c r="CY292" s="345"/>
      <c r="CZ292" s="345"/>
    </row>
    <row r="293" s="439" customFormat="true" ht="15" customHeight="true" x14ac:dyDescent="0.2">
      <c r="A293" s="491"/>
      <c r="B293" s="492"/>
      <c r="C293" s="441"/>
      <c r="Z293" s="346"/>
      <c r="AA293" s="346"/>
      <c r="AB293" s="346"/>
      <c r="AC293" s="346"/>
      <c r="AD293" s="346"/>
      <c r="AE293" s="346"/>
      <c r="AF293" s="346"/>
      <c r="AG293" s="346"/>
      <c r="AH293" s="346"/>
      <c r="AI293" s="346"/>
      <c r="AJ293" s="346"/>
      <c r="AK293" s="346"/>
      <c r="AL293" s="346"/>
      <c r="AM293" s="346"/>
      <c r="AN293" s="346"/>
      <c r="AO293" s="346"/>
      <c r="AP293" s="346"/>
      <c r="AQ293" s="346"/>
      <c r="AR293" s="346"/>
      <c r="AS293" s="346"/>
      <c r="AT293" s="346"/>
      <c r="AU293" s="346"/>
      <c r="AV293" s="346"/>
      <c r="AW293" s="346"/>
      <c r="AX293" s="346"/>
      <c r="AY293" s="346"/>
      <c r="AZ293" s="346"/>
      <c r="BA293" s="319"/>
      <c r="BB293" s="317"/>
      <c r="BC293" s="317"/>
      <c r="BD293" s="317"/>
      <c r="BE293" s="317"/>
      <c r="BF293" s="317"/>
      <c r="BG293" s="317"/>
      <c r="BH293" s="317"/>
      <c r="BI293" s="317"/>
      <c r="BJ293" s="317"/>
      <c r="BK293" s="317"/>
      <c r="BL293" s="317"/>
      <c r="BM293" s="317"/>
      <c r="BN293" s="317"/>
      <c r="BO293" s="317"/>
      <c r="BP293" s="317"/>
      <c r="BQ293" s="317"/>
      <c r="BR293" s="317"/>
      <c r="BS293" s="317"/>
      <c r="BT293" s="317"/>
      <c r="BU293" s="317"/>
      <c r="BV293" s="317"/>
      <c r="BW293" s="317"/>
      <c r="BX293" s="317"/>
      <c r="BY293" s="319"/>
      <c r="BZ293" s="345"/>
      <c r="CA293" s="345"/>
      <c r="CB293" s="345"/>
      <c r="CC293" s="345"/>
      <c r="CD293" s="345"/>
      <c r="CE293" s="345"/>
      <c r="CF293" s="345"/>
      <c r="CG293" s="345"/>
      <c r="CH293" s="345"/>
      <c r="CI293" s="345"/>
      <c r="CJ293" s="345"/>
      <c r="CK293" s="345"/>
      <c r="CL293" s="345"/>
      <c r="CM293" s="345"/>
      <c r="CN293" s="345"/>
      <c r="CO293" s="345"/>
      <c r="CP293" s="345"/>
      <c r="CQ293" s="345"/>
      <c r="CR293" s="345"/>
      <c r="CS293" s="345"/>
      <c r="CT293" s="345"/>
      <c r="CU293" s="345"/>
      <c r="CV293" s="345"/>
      <c r="CW293" s="345"/>
      <c r="CX293" s="345"/>
      <c r="CY293" s="345"/>
      <c r="CZ293" s="345"/>
    </row>
    <row r="294" s="439" customFormat="true" ht="15" customHeight="true" x14ac:dyDescent="0.2">
      <c r="A294" s="491"/>
      <c r="B294" s="492"/>
      <c r="C294" s="441"/>
      <c r="Z294" s="346"/>
      <c r="AA294" s="346"/>
      <c r="AB294" s="346"/>
      <c r="AC294" s="346"/>
      <c r="AD294" s="346"/>
      <c r="AE294" s="346"/>
      <c r="AF294" s="346"/>
      <c r="AG294" s="346"/>
      <c r="AH294" s="346"/>
      <c r="AI294" s="346"/>
      <c r="AJ294" s="346"/>
      <c r="AK294" s="346"/>
      <c r="AL294" s="346"/>
      <c r="AM294" s="346"/>
      <c r="AN294" s="346"/>
      <c r="AO294" s="346"/>
      <c r="AP294" s="346"/>
      <c r="AQ294" s="346"/>
      <c r="AR294" s="346"/>
      <c r="AS294" s="346"/>
      <c r="AT294" s="346"/>
      <c r="AU294" s="346"/>
      <c r="AV294" s="346"/>
      <c r="AW294" s="346"/>
      <c r="AX294" s="346"/>
      <c r="AY294" s="346"/>
      <c r="AZ294" s="346"/>
      <c r="BA294" s="319"/>
      <c r="BB294" s="317"/>
      <c r="BC294" s="317"/>
      <c r="BD294" s="317"/>
      <c r="BE294" s="317"/>
      <c r="BF294" s="317"/>
      <c r="BG294" s="317"/>
      <c r="BH294" s="317"/>
      <c r="BI294" s="317"/>
      <c r="BJ294" s="317"/>
      <c r="BK294" s="317"/>
      <c r="BL294" s="317"/>
      <c r="BM294" s="317"/>
      <c r="BN294" s="317"/>
      <c r="BO294" s="317"/>
      <c r="BP294" s="317"/>
      <c r="BQ294" s="317"/>
      <c r="BR294" s="317"/>
      <c r="BS294" s="317"/>
      <c r="BT294" s="317"/>
      <c r="BU294" s="317"/>
      <c r="BV294" s="317"/>
      <c r="BW294" s="317"/>
      <c r="BX294" s="317"/>
      <c r="BY294" s="319"/>
      <c r="BZ294" s="345"/>
      <c r="CA294" s="345"/>
      <c r="CB294" s="345"/>
      <c r="CC294" s="345"/>
      <c r="CD294" s="345"/>
      <c r="CE294" s="345"/>
      <c r="CF294" s="345"/>
      <c r="CG294" s="345"/>
      <c r="CH294" s="345"/>
      <c r="CI294" s="345"/>
      <c r="CJ294" s="345"/>
      <c r="CK294" s="345"/>
      <c r="CL294" s="345"/>
      <c r="CM294" s="345"/>
      <c r="CN294" s="345"/>
      <c r="CO294" s="345"/>
      <c r="CP294" s="345"/>
      <c r="CQ294" s="345"/>
      <c r="CR294" s="345"/>
      <c r="CS294" s="345"/>
      <c r="CT294" s="345"/>
      <c r="CU294" s="345"/>
      <c r="CV294" s="345"/>
      <c r="CW294" s="345"/>
      <c r="CX294" s="345"/>
      <c r="CY294" s="345"/>
      <c r="CZ294" s="345"/>
    </row>
    <row r="295" s="439" customFormat="true" ht="15" customHeight="true" x14ac:dyDescent="0.2">
      <c r="A295" s="491"/>
      <c r="B295" s="492"/>
      <c r="C295" s="441"/>
      <c r="Z295" s="346"/>
      <c r="AA295" s="346"/>
      <c r="AB295" s="346"/>
      <c r="AC295" s="346"/>
      <c r="AD295" s="346"/>
      <c r="AE295" s="346"/>
      <c r="AF295" s="346"/>
      <c r="AG295" s="346"/>
      <c r="AH295" s="346"/>
      <c r="AI295" s="346"/>
      <c r="AJ295" s="346"/>
      <c r="AK295" s="346"/>
      <c r="AL295" s="346"/>
      <c r="AM295" s="346"/>
      <c r="AN295" s="346"/>
      <c r="AO295" s="346"/>
      <c r="AP295" s="346"/>
      <c r="AQ295" s="346"/>
      <c r="AR295" s="346"/>
      <c r="AS295" s="346"/>
      <c r="AT295" s="346"/>
      <c r="AU295" s="346"/>
      <c r="AV295" s="346"/>
      <c r="AW295" s="346"/>
      <c r="AX295" s="346"/>
      <c r="AY295" s="346"/>
      <c r="AZ295" s="346"/>
      <c r="BA295" s="319"/>
      <c r="BB295" s="317"/>
      <c r="BC295" s="317"/>
      <c r="BD295" s="317"/>
      <c r="BE295" s="317"/>
      <c r="BF295" s="317"/>
      <c r="BG295" s="317"/>
      <c r="BH295" s="317"/>
      <c r="BI295" s="317"/>
      <c r="BJ295" s="317"/>
      <c r="BK295" s="317"/>
      <c r="BL295" s="317"/>
      <c r="BM295" s="317"/>
      <c r="BN295" s="317"/>
      <c r="BO295" s="317"/>
      <c r="BP295" s="317"/>
      <c r="BQ295" s="317"/>
      <c r="BR295" s="317"/>
      <c r="BS295" s="317"/>
      <c r="BT295" s="317"/>
      <c r="BU295" s="317"/>
      <c r="BV295" s="317"/>
      <c r="BW295" s="317"/>
      <c r="BX295" s="317"/>
      <c r="BY295" s="319"/>
      <c r="BZ295" s="345"/>
      <c r="CA295" s="345"/>
      <c r="CB295" s="345"/>
      <c r="CC295" s="345"/>
      <c r="CD295" s="345"/>
      <c r="CE295" s="345"/>
      <c r="CF295" s="345"/>
      <c r="CG295" s="345"/>
      <c r="CH295" s="345"/>
      <c r="CI295" s="345"/>
      <c r="CJ295" s="345"/>
      <c r="CK295" s="345"/>
      <c r="CL295" s="345"/>
      <c r="CM295" s="345"/>
      <c r="CN295" s="345"/>
      <c r="CO295" s="345"/>
      <c r="CP295" s="345"/>
      <c r="CQ295" s="345"/>
      <c r="CR295" s="345"/>
      <c r="CS295" s="345"/>
      <c r="CT295" s="345"/>
      <c r="CU295" s="345"/>
      <c r="CV295" s="345"/>
      <c r="CW295" s="345"/>
      <c r="CX295" s="345"/>
      <c r="CY295" s="345"/>
      <c r="CZ295" s="345"/>
    </row>
    <row r="296" s="439" customFormat="true" ht="15" customHeight="true" x14ac:dyDescent="0.2">
      <c r="A296" s="491"/>
      <c r="B296" s="492"/>
      <c r="C296" s="441"/>
      <c r="Z296" s="346"/>
      <c r="AA296" s="346"/>
      <c r="AB296" s="346"/>
      <c r="AC296" s="346"/>
      <c r="AD296" s="346"/>
      <c r="AE296" s="346"/>
      <c r="AF296" s="346"/>
      <c r="AG296" s="346"/>
      <c r="AH296" s="346"/>
      <c r="AI296" s="346"/>
      <c r="AJ296" s="346"/>
      <c r="AK296" s="346"/>
      <c r="AL296" s="346"/>
      <c r="AM296" s="346"/>
      <c r="AN296" s="346"/>
      <c r="AO296" s="346"/>
      <c r="AP296" s="346"/>
      <c r="AQ296" s="346"/>
      <c r="AR296" s="346"/>
      <c r="AS296" s="346"/>
      <c r="AT296" s="346"/>
      <c r="AU296" s="346"/>
      <c r="AV296" s="346"/>
      <c r="AW296" s="346"/>
      <c r="AX296" s="346"/>
      <c r="AY296" s="346"/>
      <c r="AZ296" s="346"/>
      <c r="BA296" s="319"/>
      <c r="BB296" s="317"/>
      <c r="BC296" s="317"/>
      <c r="BD296" s="317"/>
      <c r="BE296" s="317"/>
      <c r="BF296" s="317"/>
      <c r="BG296" s="317"/>
      <c r="BH296" s="317"/>
      <c r="BI296" s="317"/>
      <c r="BJ296" s="317"/>
      <c r="BK296" s="317"/>
      <c r="BL296" s="317"/>
      <c r="BM296" s="317"/>
      <c r="BN296" s="317"/>
      <c r="BO296" s="317"/>
      <c r="BP296" s="317"/>
      <c r="BQ296" s="317"/>
      <c r="BR296" s="317"/>
      <c r="BS296" s="317"/>
      <c r="BT296" s="317"/>
      <c r="BU296" s="317"/>
      <c r="BV296" s="317"/>
      <c r="BW296" s="317"/>
      <c r="BX296" s="317"/>
      <c r="BY296" s="319"/>
      <c r="BZ296" s="345"/>
      <c r="CA296" s="345"/>
      <c r="CB296" s="345"/>
      <c r="CC296" s="345"/>
      <c r="CD296" s="345"/>
      <c r="CE296" s="345"/>
      <c r="CF296" s="345"/>
      <c r="CG296" s="345"/>
      <c r="CH296" s="345"/>
      <c r="CI296" s="345"/>
      <c r="CJ296" s="345"/>
      <c r="CK296" s="345"/>
      <c r="CL296" s="345"/>
      <c r="CM296" s="345"/>
      <c r="CN296" s="345"/>
      <c r="CO296" s="345"/>
      <c r="CP296" s="345"/>
      <c r="CQ296" s="345"/>
      <c r="CR296" s="345"/>
      <c r="CS296" s="345"/>
      <c r="CT296" s="345"/>
      <c r="CU296" s="345"/>
      <c r="CV296" s="345"/>
      <c r="CW296" s="345"/>
      <c r="CX296" s="345"/>
      <c r="CY296" s="345"/>
      <c r="CZ296" s="345"/>
    </row>
    <row r="297" s="439" customFormat="true" ht="15" customHeight="true" x14ac:dyDescent="0.2">
      <c r="A297" s="491"/>
      <c r="B297" s="492"/>
      <c r="C297" s="441"/>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19"/>
      <c r="BB297" s="317"/>
      <c r="BC297" s="317"/>
      <c r="BD297" s="317"/>
      <c r="BE297" s="317"/>
      <c r="BF297" s="317"/>
      <c r="BG297" s="317"/>
      <c r="BH297" s="317"/>
      <c r="BI297" s="317"/>
      <c r="BJ297" s="317"/>
      <c r="BK297" s="317"/>
      <c r="BL297" s="317"/>
      <c r="BM297" s="317"/>
      <c r="BN297" s="317"/>
      <c r="BO297" s="317"/>
      <c r="BP297" s="317"/>
      <c r="BQ297" s="317"/>
      <c r="BR297" s="317"/>
      <c r="BS297" s="317"/>
      <c r="BT297" s="317"/>
      <c r="BU297" s="317"/>
      <c r="BV297" s="317"/>
      <c r="BW297" s="317"/>
      <c r="BX297" s="317"/>
      <c r="BY297" s="319"/>
      <c r="BZ297" s="345"/>
      <c r="CA297" s="345"/>
      <c r="CB297" s="345"/>
      <c r="CC297" s="345"/>
      <c r="CD297" s="345"/>
      <c r="CE297" s="345"/>
      <c r="CF297" s="345"/>
      <c r="CG297" s="345"/>
      <c r="CH297" s="345"/>
      <c r="CI297" s="345"/>
      <c r="CJ297" s="345"/>
      <c r="CK297" s="345"/>
      <c r="CL297" s="345"/>
      <c r="CM297" s="345"/>
      <c r="CN297" s="345"/>
      <c r="CO297" s="345"/>
      <c r="CP297" s="345"/>
      <c r="CQ297" s="345"/>
      <c r="CR297" s="345"/>
      <c r="CS297" s="345"/>
      <c r="CT297" s="345"/>
      <c r="CU297" s="345"/>
      <c r="CV297" s="345"/>
      <c r="CW297" s="345"/>
      <c r="CX297" s="345"/>
      <c r="CY297" s="345"/>
      <c r="CZ297" s="345"/>
    </row>
    <row r="298" s="439" customFormat="true" ht="15" customHeight="true" x14ac:dyDescent="0.2">
      <c r="B298" s="438"/>
      <c r="Z298" s="346"/>
      <c r="AA298" s="346"/>
      <c r="AB298" s="346"/>
      <c r="AC298" s="346"/>
      <c r="AD298" s="346"/>
      <c r="AE298" s="346"/>
      <c r="AF298" s="346"/>
      <c r="AG298" s="346"/>
      <c r="AH298" s="346"/>
      <c r="AI298" s="346"/>
      <c r="AJ298" s="346"/>
      <c r="AK298" s="346"/>
      <c r="AL298" s="346"/>
      <c r="AM298" s="346"/>
      <c r="AN298" s="346"/>
      <c r="AO298" s="346"/>
      <c r="AP298" s="346"/>
      <c r="AQ298" s="346"/>
      <c r="AR298" s="346"/>
      <c r="AS298" s="346"/>
      <c r="AT298" s="346"/>
      <c r="AU298" s="346"/>
      <c r="AV298" s="346"/>
      <c r="AW298" s="346"/>
      <c r="AX298" s="346"/>
      <c r="AY298" s="346"/>
      <c r="AZ298" s="346"/>
      <c r="BA298" s="319"/>
      <c r="BB298" s="317"/>
      <c r="BC298" s="317"/>
      <c r="BD298" s="317"/>
      <c r="BE298" s="317"/>
      <c r="BF298" s="317"/>
      <c r="BG298" s="317"/>
      <c r="BH298" s="317"/>
      <c r="BI298" s="317"/>
      <c r="BJ298" s="317"/>
      <c r="BK298" s="317"/>
      <c r="BL298" s="317"/>
      <c r="BM298" s="317"/>
      <c r="BN298" s="317"/>
      <c r="BO298" s="317"/>
      <c r="BP298" s="317"/>
      <c r="BQ298" s="317"/>
      <c r="BR298" s="317"/>
      <c r="BS298" s="317"/>
      <c r="BT298" s="317"/>
      <c r="BU298" s="317"/>
      <c r="BV298" s="317"/>
      <c r="BW298" s="317"/>
      <c r="BX298" s="317"/>
      <c r="BY298" s="319"/>
      <c r="BZ298" s="345"/>
      <c r="CA298" s="345"/>
      <c r="CB298" s="345"/>
      <c r="CC298" s="345"/>
      <c r="CD298" s="345"/>
      <c r="CE298" s="345"/>
      <c r="CF298" s="345"/>
      <c r="CG298" s="345"/>
      <c r="CH298" s="345"/>
      <c r="CI298" s="345"/>
      <c r="CJ298" s="345"/>
      <c r="CK298" s="345"/>
      <c r="CL298" s="345"/>
      <c r="CM298" s="345"/>
      <c r="CN298" s="345"/>
      <c r="CO298" s="345"/>
      <c r="CP298" s="345"/>
      <c r="CQ298" s="345"/>
      <c r="CR298" s="345"/>
      <c r="CS298" s="345"/>
      <c r="CT298" s="345"/>
      <c r="CU298" s="345"/>
      <c r="CV298" s="345"/>
      <c r="CW298" s="345"/>
      <c r="CX298" s="345"/>
      <c r="CY298" s="345"/>
      <c r="CZ298" s="345"/>
    </row>
    <row r="299" s="439" customFormat="true" ht="15" customHeight="true" x14ac:dyDescent="0.2">
      <c r="A299" s="452"/>
      <c r="B299" s="451"/>
      <c r="C299" s="452"/>
      <c r="D299" s="452"/>
      <c r="Z299" s="346"/>
      <c r="AA299" s="346"/>
      <c r="AB299" s="346"/>
      <c r="AC299" s="346"/>
      <c r="AD299" s="346"/>
      <c r="AE299" s="346"/>
      <c r="AF299" s="346"/>
      <c r="AG299" s="346"/>
      <c r="AH299" s="346"/>
      <c r="AI299" s="346"/>
      <c r="AJ299" s="346"/>
      <c r="AK299" s="346"/>
      <c r="AL299" s="346"/>
      <c r="AM299" s="346"/>
      <c r="AN299" s="346"/>
      <c r="AO299" s="346"/>
      <c r="AP299" s="346"/>
      <c r="AQ299" s="346"/>
      <c r="AR299" s="346"/>
      <c r="AS299" s="346"/>
      <c r="AT299" s="346"/>
      <c r="AU299" s="346"/>
      <c r="AV299" s="346"/>
      <c r="AW299" s="346"/>
      <c r="AX299" s="346"/>
      <c r="AY299" s="346"/>
      <c r="AZ299" s="346"/>
      <c r="BA299" s="319"/>
      <c r="BB299" s="317"/>
      <c r="BC299" s="317"/>
      <c r="BD299" s="317"/>
      <c r="BE299" s="317"/>
      <c r="BF299" s="317"/>
      <c r="BG299" s="317"/>
      <c r="BH299" s="317"/>
      <c r="BI299" s="317"/>
      <c r="BJ299" s="317"/>
      <c r="BK299" s="317"/>
      <c r="BL299" s="317"/>
      <c r="BM299" s="317"/>
      <c r="BN299" s="317"/>
      <c r="BO299" s="317"/>
      <c r="BP299" s="317"/>
      <c r="BQ299" s="317"/>
      <c r="BR299" s="317"/>
      <c r="BS299" s="317"/>
      <c r="BT299" s="317"/>
      <c r="BU299" s="317"/>
      <c r="BV299" s="317"/>
      <c r="BW299" s="317"/>
      <c r="BX299" s="317"/>
      <c r="BY299" s="319"/>
      <c r="BZ299" s="345"/>
      <c r="CA299" s="345"/>
      <c r="CB299" s="345"/>
      <c r="CC299" s="345"/>
      <c r="CD299" s="345"/>
      <c r="CE299" s="345"/>
      <c r="CF299" s="345"/>
      <c r="CG299" s="345"/>
      <c r="CH299" s="345"/>
      <c r="CI299" s="345"/>
      <c r="CJ299" s="345"/>
      <c r="CK299" s="345"/>
      <c r="CL299" s="345"/>
      <c r="CM299" s="345"/>
      <c r="CN299" s="345"/>
      <c r="CO299" s="345"/>
      <c r="CP299" s="345"/>
      <c r="CQ299" s="345"/>
      <c r="CR299" s="345"/>
      <c r="CS299" s="345"/>
      <c r="CT299" s="345"/>
      <c r="CU299" s="345"/>
      <c r="CV299" s="345"/>
      <c r="CW299" s="345"/>
      <c r="CX299" s="345"/>
      <c r="CY299" s="345"/>
      <c r="CZ299" s="345"/>
    </row>
    <row r="300" s="439" customFormat="true" ht="15" customHeight="true" x14ac:dyDescent="0.2">
      <c r="A300" s="491"/>
      <c r="B300" s="492"/>
      <c r="C300" s="493"/>
      <c r="D300" s="493"/>
      <c r="Z300" s="346"/>
      <c r="AA300" s="346"/>
      <c r="AB300" s="346"/>
      <c r="AC300" s="346"/>
      <c r="AD300" s="346"/>
      <c r="AE300" s="346"/>
      <c r="AF300" s="346"/>
      <c r="AG300" s="346"/>
      <c r="AH300" s="346"/>
      <c r="AI300" s="346"/>
      <c r="AJ300" s="346"/>
      <c r="AK300" s="346"/>
      <c r="AL300" s="346"/>
      <c r="AM300" s="346"/>
      <c r="AN300" s="346"/>
      <c r="AO300" s="346"/>
      <c r="AP300" s="346"/>
      <c r="AQ300" s="346"/>
      <c r="AR300" s="346"/>
      <c r="AS300" s="346"/>
      <c r="AT300" s="346"/>
      <c r="AU300" s="346"/>
      <c r="AV300" s="346"/>
      <c r="AW300" s="346"/>
      <c r="AX300" s="346"/>
      <c r="AY300" s="346"/>
      <c r="AZ300" s="346"/>
      <c r="BA300" s="319"/>
      <c r="BB300" s="317"/>
      <c r="BC300" s="317"/>
      <c r="BD300" s="317"/>
      <c r="BE300" s="317"/>
      <c r="BF300" s="317"/>
      <c r="BG300" s="317"/>
      <c r="BH300" s="317"/>
      <c r="BI300" s="317"/>
      <c r="BJ300" s="317"/>
      <c r="BK300" s="317"/>
      <c r="BL300" s="317"/>
      <c r="BM300" s="317"/>
      <c r="BN300" s="317"/>
      <c r="BO300" s="317"/>
      <c r="BP300" s="317"/>
      <c r="BQ300" s="317"/>
      <c r="BR300" s="317"/>
      <c r="BS300" s="317"/>
      <c r="BT300" s="317"/>
      <c r="BU300" s="317"/>
      <c r="BV300" s="317"/>
      <c r="BW300" s="317"/>
      <c r="BX300" s="317"/>
      <c r="BY300" s="319"/>
      <c r="BZ300" s="345"/>
      <c r="CA300" s="345"/>
      <c r="CB300" s="345"/>
      <c r="CC300" s="345"/>
      <c r="CD300" s="345"/>
      <c r="CE300" s="345"/>
      <c r="CF300" s="345"/>
      <c r="CG300" s="345"/>
      <c r="CH300" s="345"/>
      <c r="CI300" s="345"/>
      <c r="CJ300" s="345"/>
      <c r="CK300" s="345"/>
      <c r="CL300" s="345"/>
      <c r="CM300" s="345"/>
      <c r="CN300" s="345"/>
      <c r="CO300" s="345"/>
      <c r="CP300" s="345"/>
      <c r="CQ300" s="345"/>
      <c r="CR300" s="345"/>
      <c r="CS300" s="345"/>
      <c r="CT300" s="345"/>
      <c r="CU300" s="345"/>
      <c r="CV300" s="345"/>
      <c r="CW300" s="345"/>
      <c r="CX300" s="345"/>
      <c r="CY300" s="345"/>
      <c r="CZ300" s="345"/>
    </row>
    <row r="301" s="439" customFormat="true" ht="15" customHeight="true" x14ac:dyDescent="0.2">
      <c r="A301" s="491"/>
      <c r="B301" s="492"/>
      <c r="C301" s="493"/>
      <c r="D301" s="493"/>
      <c r="Z301" s="346"/>
      <c r="AA301" s="346"/>
      <c r="AB301" s="346"/>
      <c r="AC301" s="346"/>
      <c r="AD301" s="346"/>
      <c r="AE301" s="346"/>
      <c r="AF301" s="346"/>
      <c r="AG301" s="346"/>
      <c r="AH301" s="346"/>
      <c r="AI301" s="346"/>
      <c r="AJ301" s="346"/>
      <c r="AK301" s="346"/>
      <c r="AL301" s="346"/>
      <c r="AM301" s="346"/>
      <c r="AN301" s="346"/>
      <c r="AO301" s="346"/>
      <c r="AP301" s="346"/>
      <c r="AQ301" s="346"/>
      <c r="AR301" s="346"/>
      <c r="AS301" s="346"/>
      <c r="AT301" s="346"/>
      <c r="AU301" s="346"/>
      <c r="AV301" s="346"/>
      <c r="AW301" s="346"/>
      <c r="AX301" s="346"/>
      <c r="AY301" s="346"/>
      <c r="AZ301" s="346"/>
      <c r="BA301" s="319"/>
      <c r="BB301" s="317"/>
      <c r="BC301" s="317"/>
      <c r="BD301" s="317"/>
      <c r="BE301" s="317"/>
      <c r="BF301" s="317"/>
      <c r="BG301" s="317"/>
      <c r="BH301" s="317"/>
      <c r="BI301" s="317"/>
      <c r="BJ301" s="317"/>
      <c r="BK301" s="317"/>
      <c r="BL301" s="317"/>
      <c r="BM301" s="317"/>
      <c r="BN301" s="317"/>
      <c r="BO301" s="317"/>
      <c r="BP301" s="317"/>
      <c r="BQ301" s="317"/>
      <c r="BR301" s="317"/>
      <c r="BS301" s="317"/>
      <c r="BT301" s="317"/>
      <c r="BU301" s="317"/>
      <c r="BV301" s="317"/>
      <c r="BW301" s="317"/>
      <c r="BX301" s="317"/>
      <c r="BY301" s="319"/>
      <c r="BZ301" s="345"/>
      <c r="CA301" s="345"/>
      <c r="CB301" s="345"/>
      <c r="CC301" s="345"/>
      <c r="CD301" s="345"/>
      <c r="CE301" s="345"/>
      <c r="CF301" s="345"/>
      <c r="CG301" s="345"/>
      <c r="CH301" s="345"/>
      <c r="CI301" s="345"/>
      <c r="CJ301" s="345"/>
      <c r="CK301" s="345"/>
      <c r="CL301" s="345"/>
      <c r="CM301" s="345"/>
      <c r="CN301" s="345"/>
      <c r="CO301" s="345"/>
      <c r="CP301" s="345"/>
      <c r="CQ301" s="345"/>
      <c r="CR301" s="345"/>
      <c r="CS301" s="345"/>
      <c r="CT301" s="345"/>
      <c r="CU301" s="345"/>
      <c r="CV301" s="345"/>
      <c r="CW301" s="345"/>
      <c r="CX301" s="345"/>
      <c r="CY301" s="345"/>
      <c r="CZ301" s="345"/>
    </row>
    <row r="302" s="439" customFormat="true" ht="15" customHeight="true" x14ac:dyDescent="0.2">
      <c r="A302" s="491"/>
      <c r="B302" s="492"/>
      <c r="C302" s="493"/>
      <c r="D302" s="493"/>
      <c r="Z302" s="346"/>
      <c r="AA302" s="346"/>
      <c r="AB302" s="346"/>
      <c r="AC302" s="346"/>
      <c r="AD302" s="346"/>
      <c r="AE302" s="346"/>
      <c r="AF302" s="346"/>
      <c r="AG302" s="346"/>
      <c r="AH302" s="346"/>
      <c r="AI302" s="346"/>
      <c r="AJ302" s="346"/>
      <c r="AK302" s="346"/>
      <c r="AL302" s="346"/>
      <c r="AM302" s="346"/>
      <c r="AN302" s="346"/>
      <c r="AO302" s="346"/>
      <c r="AP302" s="346"/>
      <c r="AQ302" s="346"/>
      <c r="AR302" s="346"/>
      <c r="AS302" s="346"/>
      <c r="AT302" s="346"/>
      <c r="AU302" s="346"/>
      <c r="AV302" s="346"/>
      <c r="AW302" s="346"/>
      <c r="AX302" s="346"/>
      <c r="AY302" s="346"/>
      <c r="AZ302" s="346"/>
      <c r="BA302" s="319"/>
      <c r="BB302" s="317"/>
      <c r="BC302" s="317"/>
      <c r="BD302" s="317"/>
      <c r="BE302" s="317"/>
      <c r="BF302" s="317"/>
      <c r="BG302" s="317"/>
      <c r="BH302" s="317"/>
      <c r="BI302" s="317"/>
      <c r="BJ302" s="317"/>
      <c r="BK302" s="317"/>
      <c r="BL302" s="317"/>
      <c r="BM302" s="317"/>
      <c r="BN302" s="317"/>
      <c r="BO302" s="317"/>
      <c r="BP302" s="317"/>
      <c r="BQ302" s="317"/>
      <c r="BR302" s="317"/>
      <c r="BS302" s="317"/>
      <c r="BT302" s="317"/>
      <c r="BU302" s="317"/>
      <c r="BV302" s="317"/>
      <c r="BW302" s="317"/>
      <c r="BX302" s="317"/>
      <c r="BY302" s="319"/>
      <c r="BZ302" s="345"/>
      <c r="CA302" s="345"/>
      <c r="CB302" s="345"/>
      <c r="CC302" s="345"/>
      <c r="CD302" s="345"/>
      <c r="CE302" s="345"/>
      <c r="CF302" s="345"/>
      <c r="CG302" s="345"/>
      <c r="CH302" s="345"/>
      <c r="CI302" s="345"/>
      <c r="CJ302" s="345"/>
      <c r="CK302" s="345"/>
      <c r="CL302" s="345"/>
      <c r="CM302" s="345"/>
      <c r="CN302" s="345"/>
      <c r="CO302" s="345"/>
      <c r="CP302" s="345"/>
      <c r="CQ302" s="345"/>
      <c r="CR302" s="345"/>
      <c r="CS302" s="345"/>
      <c r="CT302" s="345"/>
      <c r="CU302" s="345"/>
      <c r="CV302" s="345"/>
      <c r="CW302" s="345"/>
      <c r="CX302" s="345"/>
      <c r="CY302" s="345"/>
      <c r="CZ302" s="345"/>
    </row>
    <row r="303" s="439" customFormat="true" ht="15" customHeight="true" x14ac:dyDescent="0.2">
      <c r="A303" s="491"/>
      <c r="B303" s="492"/>
      <c r="C303" s="441"/>
      <c r="D303" s="441"/>
      <c r="Z303" s="346"/>
      <c r="AA303" s="346"/>
      <c r="AB303" s="346"/>
      <c r="AC303" s="346"/>
      <c r="AD303" s="346"/>
      <c r="AE303" s="346"/>
      <c r="AF303" s="346"/>
      <c r="AG303" s="346"/>
      <c r="AH303" s="346"/>
      <c r="AI303" s="346"/>
      <c r="AJ303" s="346"/>
      <c r="AK303" s="346"/>
      <c r="AL303" s="346"/>
      <c r="AM303" s="346"/>
      <c r="AN303" s="346"/>
      <c r="AO303" s="346"/>
      <c r="AP303" s="346"/>
      <c r="AQ303" s="346"/>
      <c r="AR303" s="346"/>
      <c r="AS303" s="346"/>
      <c r="AT303" s="346"/>
      <c r="AU303" s="346"/>
      <c r="AV303" s="346"/>
      <c r="AW303" s="346"/>
      <c r="AX303" s="346"/>
      <c r="AY303" s="346"/>
      <c r="AZ303" s="346"/>
      <c r="BA303" s="319"/>
      <c r="BB303" s="317"/>
      <c r="BC303" s="317"/>
      <c r="BD303" s="317"/>
      <c r="BE303" s="317"/>
      <c r="BF303" s="317"/>
      <c r="BG303" s="317"/>
      <c r="BH303" s="317"/>
      <c r="BI303" s="317"/>
      <c r="BJ303" s="317"/>
      <c r="BK303" s="317"/>
      <c r="BL303" s="317"/>
      <c r="BM303" s="317"/>
      <c r="BN303" s="317"/>
      <c r="BO303" s="317"/>
      <c r="BP303" s="317"/>
      <c r="BQ303" s="317"/>
      <c r="BR303" s="317"/>
      <c r="BS303" s="317"/>
      <c r="BT303" s="317"/>
      <c r="BU303" s="317"/>
      <c r="BV303" s="317"/>
      <c r="BW303" s="317"/>
      <c r="BX303" s="317"/>
      <c r="BY303" s="319"/>
      <c r="BZ303" s="345"/>
      <c r="CA303" s="345"/>
      <c r="CB303" s="345"/>
      <c r="CC303" s="345"/>
      <c r="CD303" s="345"/>
      <c r="CE303" s="345"/>
      <c r="CF303" s="345"/>
      <c r="CG303" s="345"/>
      <c r="CH303" s="345"/>
      <c r="CI303" s="345"/>
      <c r="CJ303" s="345"/>
      <c r="CK303" s="345"/>
      <c r="CL303" s="345"/>
      <c r="CM303" s="345"/>
      <c r="CN303" s="345"/>
      <c r="CO303" s="345"/>
      <c r="CP303" s="345"/>
      <c r="CQ303" s="345"/>
      <c r="CR303" s="345"/>
      <c r="CS303" s="345"/>
      <c r="CT303" s="345"/>
      <c r="CU303" s="345"/>
      <c r="CV303" s="345"/>
      <c r="CW303" s="345"/>
      <c r="CX303" s="345"/>
      <c r="CY303" s="345"/>
      <c r="CZ303" s="345"/>
    </row>
    <row r="304" s="439" customFormat="true" ht="15" customHeight="true" x14ac:dyDescent="0.2">
      <c r="A304" s="491"/>
      <c r="B304" s="492"/>
      <c r="C304" s="441"/>
      <c r="D304" s="441"/>
      <c r="Z304" s="346"/>
      <c r="AA304" s="346"/>
      <c r="AB304" s="346"/>
      <c r="AC304" s="346"/>
      <c r="AD304" s="346"/>
      <c r="AE304" s="346"/>
      <c r="AF304" s="346"/>
      <c r="AG304" s="346"/>
      <c r="AH304" s="346"/>
      <c r="AI304" s="346"/>
      <c r="AJ304" s="346"/>
      <c r="AK304" s="346"/>
      <c r="AL304" s="346"/>
      <c r="AM304" s="346"/>
      <c r="AN304" s="346"/>
      <c r="AO304" s="346"/>
      <c r="AP304" s="346"/>
      <c r="AQ304" s="346"/>
      <c r="AR304" s="346"/>
      <c r="AS304" s="346"/>
      <c r="AT304" s="346"/>
      <c r="AU304" s="346"/>
      <c r="AV304" s="346"/>
      <c r="AW304" s="346"/>
      <c r="AX304" s="346"/>
      <c r="AY304" s="346"/>
      <c r="AZ304" s="346"/>
      <c r="BA304" s="319"/>
      <c r="BB304" s="317"/>
      <c r="BC304" s="317"/>
      <c r="BD304" s="317"/>
      <c r="BE304" s="317"/>
      <c r="BF304" s="317"/>
      <c r="BG304" s="317"/>
      <c r="BH304" s="317"/>
      <c r="BI304" s="317"/>
      <c r="BJ304" s="317"/>
      <c r="BK304" s="317"/>
      <c r="BL304" s="317"/>
      <c r="BM304" s="317"/>
      <c r="BN304" s="317"/>
      <c r="BO304" s="317"/>
      <c r="BP304" s="317"/>
      <c r="BQ304" s="317"/>
      <c r="BR304" s="317"/>
      <c r="BS304" s="317"/>
      <c r="BT304" s="317"/>
      <c r="BU304" s="317"/>
      <c r="BV304" s="317"/>
      <c r="BW304" s="317"/>
      <c r="BX304" s="317"/>
      <c r="BY304" s="319"/>
      <c r="BZ304" s="345"/>
      <c r="CA304" s="345"/>
      <c r="CB304" s="345"/>
      <c r="CC304" s="345"/>
      <c r="CD304" s="345"/>
      <c r="CE304" s="345"/>
      <c r="CF304" s="345"/>
      <c r="CG304" s="345"/>
      <c r="CH304" s="345"/>
      <c r="CI304" s="345"/>
      <c r="CJ304" s="345"/>
      <c r="CK304" s="345"/>
      <c r="CL304" s="345"/>
      <c r="CM304" s="345"/>
      <c r="CN304" s="345"/>
      <c r="CO304" s="345"/>
      <c r="CP304" s="345"/>
      <c r="CQ304" s="345"/>
      <c r="CR304" s="345"/>
      <c r="CS304" s="345"/>
      <c r="CT304" s="345"/>
      <c r="CU304" s="345"/>
      <c r="CV304" s="345"/>
      <c r="CW304" s="345"/>
      <c r="CX304" s="345"/>
      <c r="CY304" s="345"/>
      <c r="CZ304" s="345"/>
    </row>
    <row r="305" s="439" customFormat="true" ht="15" customHeight="true" x14ac:dyDescent="0.2">
      <c r="A305" s="491"/>
      <c r="B305" s="492"/>
      <c r="C305" s="441"/>
      <c r="D305" s="441"/>
      <c r="Z305" s="346"/>
      <c r="AA305" s="346"/>
      <c r="AB305" s="346"/>
      <c r="AC305" s="346"/>
      <c r="AD305" s="346"/>
      <c r="AE305" s="346"/>
      <c r="AF305" s="346"/>
      <c r="AG305" s="346"/>
      <c r="AH305" s="346"/>
      <c r="AI305" s="346"/>
      <c r="AJ305" s="346"/>
      <c r="AK305" s="346"/>
      <c r="AL305" s="346"/>
      <c r="AM305" s="346"/>
      <c r="AN305" s="346"/>
      <c r="AO305" s="346"/>
      <c r="AP305" s="346"/>
      <c r="AQ305" s="346"/>
      <c r="AR305" s="346"/>
      <c r="AS305" s="346"/>
      <c r="AT305" s="346"/>
      <c r="AU305" s="346"/>
      <c r="AV305" s="346"/>
      <c r="AW305" s="346"/>
      <c r="AX305" s="346"/>
      <c r="AY305" s="346"/>
      <c r="AZ305" s="346"/>
      <c r="BA305" s="319"/>
      <c r="BB305" s="317"/>
      <c r="BC305" s="317"/>
      <c r="BD305" s="317"/>
      <c r="BE305" s="317"/>
      <c r="BF305" s="317"/>
      <c r="BG305" s="317"/>
      <c r="BH305" s="317"/>
      <c r="BI305" s="317"/>
      <c r="BJ305" s="317"/>
      <c r="BK305" s="317"/>
      <c r="BL305" s="317"/>
      <c r="BM305" s="317"/>
      <c r="BN305" s="317"/>
      <c r="BO305" s="317"/>
      <c r="BP305" s="317"/>
      <c r="BQ305" s="317"/>
      <c r="BR305" s="317"/>
      <c r="BS305" s="317"/>
      <c r="BT305" s="317"/>
      <c r="BU305" s="317"/>
      <c r="BV305" s="317"/>
      <c r="BW305" s="317"/>
      <c r="BX305" s="317"/>
      <c r="BY305" s="319"/>
      <c r="BZ305" s="345"/>
      <c r="CA305" s="345"/>
      <c r="CB305" s="345"/>
      <c r="CC305" s="345"/>
      <c r="CD305" s="345"/>
      <c r="CE305" s="345"/>
      <c r="CF305" s="345"/>
      <c r="CG305" s="345"/>
      <c r="CH305" s="345"/>
      <c r="CI305" s="345"/>
      <c r="CJ305" s="345"/>
      <c r="CK305" s="345"/>
      <c r="CL305" s="345"/>
      <c r="CM305" s="345"/>
      <c r="CN305" s="345"/>
      <c r="CO305" s="345"/>
      <c r="CP305" s="345"/>
      <c r="CQ305" s="345"/>
      <c r="CR305" s="345"/>
      <c r="CS305" s="345"/>
      <c r="CT305" s="345"/>
      <c r="CU305" s="345"/>
      <c r="CV305" s="345"/>
      <c r="CW305" s="345"/>
      <c r="CX305" s="345"/>
      <c r="CY305" s="345"/>
      <c r="CZ305" s="345"/>
    </row>
    <row r="306" s="439" customFormat="true" ht="15" customHeight="true" x14ac:dyDescent="0.2">
      <c r="B306" s="438"/>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19"/>
      <c r="BB306" s="317"/>
      <c r="BC306" s="317"/>
      <c r="BD306" s="317"/>
      <c r="BE306" s="317"/>
      <c r="BF306" s="317"/>
      <c r="BG306" s="317"/>
      <c r="BH306" s="317"/>
      <c r="BI306" s="317"/>
      <c r="BJ306" s="317"/>
      <c r="BK306" s="317"/>
      <c r="BL306" s="317"/>
      <c r="BM306" s="317"/>
      <c r="BN306" s="317"/>
      <c r="BO306" s="317"/>
      <c r="BP306" s="317"/>
      <c r="BQ306" s="317"/>
      <c r="BR306" s="317"/>
      <c r="BS306" s="317"/>
      <c r="BT306" s="317"/>
      <c r="BU306" s="317"/>
      <c r="BV306" s="317"/>
      <c r="BW306" s="317"/>
      <c r="BX306" s="317"/>
      <c r="BY306" s="319"/>
      <c r="BZ306" s="345"/>
      <c r="CA306" s="345"/>
      <c r="CB306" s="345"/>
      <c r="CC306" s="345"/>
      <c r="CD306" s="345"/>
      <c r="CE306" s="345"/>
      <c r="CF306" s="345"/>
      <c r="CG306" s="345"/>
      <c r="CH306" s="345"/>
      <c r="CI306" s="345"/>
      <c r="CJ306" s="345"/>
      <c r="CK306" s="345"/>
      <c r="CL306" s="345"/>
      <c r="CM306" s="345"/>
      <c r="CN306" s="345"/>
      <c r="CO306" s="345"/>
      <c r="CP306" s="345"/>
      <c r="CQ306" s="345"/>
      <c r="CR306" s="345"/>
      <c r="CS306" s="345"/>
      <c r="CT306" s="345"/>
      <c r="CU306" s="345"/>
      <c r="CV306" s="345"/>
      <c r="CW306" s="345"/>
      <c r="CX306" s="345"/>
      <c r="CY306" s="345"/>
      <c r="CZ306" s="345"/>
    </row>
    <row r="307" s="439" customFormat="true" ht="15" customHeight="true" x14ac:dyDescent="0.2">
      <c r="B307" s="438"/>
      <c r="Z307" s="346"/>
      <c r="AA307" s="346"/>
      <c r="AB307" s="346"/>
      <c r="AC307" s="346"/>
      <c r="AD307" s="346"/>
      <c r="AE307" s="346"/>
      <c r="AF307" s="346"/>
      <c r="AG307" s="346"/>
      <c r="AH307" s="346"/>
      <c r="AI307" s="346"/>
      <c r="AJ307" s="346"/>
      <c r="AK307" s="346"/>
      <c r="AL307" s="346"/>
      <c r="AM307" s="346"/>
      <c r="AN307" s="346"/>
      <c r="AO307" s="346"/>
      <c r="AP307" s="346"/>
      <c r="AQ307" s="346"/>
      <c r="AR307" s="346"/>
      <c r="AS307" s="346"/>
      <c r="AT307" s="346"/>
      <c r="AU307" s="346"/>
      <c r="AV307" s="346"/>
      <c r="AW307" s="346"/>
      <c r="AX307" s="346"/>
      <c r="AY307" s="346"/>
      <c r="AZ307" s="346"/>
      <c r="BA307" s="319"/>
      <c r="BB307" s="317"/>
      <c r="BC307" s="317"/>
      <c r="BD307" s="317"/>
      <c r="BE307" s="317"/>
      <c r="BF307" s="317"/>
      <c r="BG307" s="317"/>
      <c r="BH307" s="317"/>
      <c r="BI307" s="317"/>
      <c r="BJ307" s="317"/>
      <c r="BK307" s="317"/>
      <c r="BL307" s="317"/>
      <c r="BM307" s="317"/>
      <c r="BN307" s="317"/>
      <c r="BO307" s="317"/>
      <c r="BP307" s="317"/>
      <c r="BQ307" s="317"/>
      <c r="BR307" s="317"/>
      <c r="BS307" s="317"/>
      <c r="BT307" s="317"/>
      <c r="BU307" s="317"/>
      <c r="BV307" s="317"/>
      <c r="BW307" s="317"/>
      <c r="BX307" s="317"/>
      <c r="BY307" s="319"/>
      <c r="BZ307" s="345"/>
      <c r="CA307" s="345"/>
      <c r="CB307" s="345"/>
      <c r="CC307" s="345"/>
      <c r="CD307" s="345"/>
      <c r="CE307" s="345"/>
      <c r="CF307" s="345"/>
      <c r="CG307" s="345"/>
      <c r="CH307" s="345"/>
      <c r="CI307" s="345"/>
      <c r="CJ307" s="345"/>
      <c r="CK307" s="345"/>
      <c r="CL307" s="345"/>
      <c r="CM307" s="345"/>
      <c r="CN307" s="345"/>
      <c r="CO307" s="345"/>
      <c r="CP307" s="345"/>
      <c r="CQ307" s="345"/>
      <c r="CR307" s="345"/>
      <c r="CS307" s="345"/>
      <c r="CT307" s="345"/>
      <c r="CU307" s="345"/>
      <c r="CV307" s="345"/>
      <c r="CW307" s="345"/>
      <c r="CX307" s="345"/>
      <c r="CY307" s="345"/>
      <c r="CZ307" s="345"/>
    </row>
    <row r="308" s="439" customFormat="true" ht="15" customHeight="true" x14ac:dyDescent="0.2">
      <c r="B308" s="438"/>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19"/>
      <c r="BB308" s="317"/>
      <c r="BC308" s="317"/>
      <c r="BD308" s="317"/>
      <c r="BE308" s="317"/>
      <c r="BF308" s="317"/>
      <c r="BG308" s="317"/>
      <c r="BH308" s="317"/>
      <c r="BI308" s="317"/>
      <c r="BJ308" s="317"/>
      <c r="BK308" s="317"/>
      <c r="BL308" s="317"/>
      <c r="BM308" s="317"/>
      <c r="BN308" s="317"/>
      <c r="BO308" s="317"/>
      <c r="BP308" s="317"/>
      <c r="BQ308" s="317"/>
      <c r="BR308" s="317"/>
      <c r="BS308" s="317"/>
      <c r="BT308" s="317"/>
      <c r="BU308" s="317"/>
      <c r="BV308" s="317"/>
      <c r="BW308" s="317"/>
      <c r="BX308" s="317"/>
      <c r="BY308" s="319"/>
      <c r="BZ308" s="345"/>
      <c r="CA308" s="345"/>
      <c r="CB308" s="345"/>
      <c r="CC308" s="345"/>
      <c r="CD308" s="345"/>
      <c r="CE308" s="345"/>
      <c r="CF308" s="345"/>
      <c r="CG308" s="345"/>
      <c r="CH308" s="345"/>
      <c r="CI308" s="345"/>
      <c r="CJ308" s="345"/>
      <c r="CK308" s="345"/>
      <c r="CL308" s="345"/>
      <c r="CM308" s="345"/>
      <c r="CN308" s="345"/>
      <c r="CO308" s="345"/>
      <c r="CP308" s="345"/>
      <c r="CQ308" s="345"/>
      <c r="CR308" s="345"/>
      <c r="CS308" s="345"/>
      <c r="CT308" s="345"/>
      <c r="CU308" s="345"/>
      <c r="CV308" s="345"/>
      <c r="CW308" s="345"/>
      <c r="CX308" s="345"/>
      <c r="CY308" s="345"/>
      <c r="CZ308" s="345"/>
    </row>
    <row r="309" s="439" customFormat="true" ht="15" customHeight="true" x14ac:dyDescent="0.2">
      <c r="B309" s="438"/>
      <c r="Z309" s="346"/>
      <c r="AA309" s="346"/>
      <c r="AB309" s="346"/>
      <c r="AC309" s="346"/>
      <c r="AD309" s="346"/>
      <c r="AE309" s="346"/>
      <c r="AF309" s="346"/>
      <c r="AG309" s="346"/>
      <c r="AH309" s="346"/>
      <c r="AI309" s="346"/>
      <c r="AJ309" s="346"/>
      <c r="AK309" s="346"/>
      <c r="AL309" s="346"/>
      <c r="AM309" s="346"/>
      <c r="AN309" s="346"/>
      <c r="AO309" s="346"/>
      <c r="AP309" s="346"/>
      <c r="AQ309" s="346"/>
      <c r="AR309" s="346"/>
      <c r="AS309" s="346"/>
      <c r="AT309" s="346"/>
      <c r="AU309" s="346"/>
      <c r="AV309" s="346"/>
      <c r="AW309" s="346"/>
      <c r="AX309" s="346"/>
      <c r="AY309" s="346"/>
      <c r="AZ309" s="346"/>
      <c r="BA309" s="319"/>
      <c r="BB309" s="317"/>
      <c r="BC309" s="317"/>
      <c r="BD309" s="317"/>
      <c r="BE309" s="317"/>
      <c r="BF309" s="317"/>
      <c r="BG309" s="317"/>
      <c r="BH309" s="317"/>
      <c r="BI309" s="317"/>
      <c r="BJ309" s="317"/>
      <c r="BK309" s="317"/>
      <c r="BL309" s="317"/>
      <c r="BM309" s="317"/>
      <c r="BN309" s="317"/>
      <c r="BO309" s="317"/>
      <c r="BP309" s="317"/>
      <c r="BQ309" s="317"/>
      <c r="BR309" s="317"/>
      <c r="BS309" s="317"/>
      <c r="BT309" s="317"/>
      <c r="BU309" s="317"/>
      <c r="BV309" s="317"/>
      <c r="BW309" s="317"/>
      <c r="BX309" s="317"/>
      <c r="BY309" s="319"/>
      <c r="BZ309" s="345"/>
      <c r="CA309" s="345"/>
      <c r="CB309" s="345"/>
      <c r="CC309" s="345"/>
      <c r="CD309" s="345"/>
      <c r="CE309" s="345"/>
      <c r="CF309" s="345"/>
      <c r="CG309" s="345"/>
      <c r="CH309" s="345"/>
      <c r="CI309" s="345"/>
      <c r="CJ309" s="345"/>
      <c r="CK309" s="345"/>
      <c r="CL309" s="345"/>
      <c r="CM309" s="345"/>
      <c r="CN309" s="345"/>
      <c r="CO309" s="345"/>
      <c r="CP309" s="345"/>
      <c r="CQ309" s="345"/>
      <c r="CR309" s="345"/>
      <c r="CS309" s="345"/>
      <c r="CT309" s="345"/>
      <c r="CU309" s="345"/>
      <c r="CV309" s="345"/>
      <c r="CW309" s="345"/>
      <c r="CX309" s="345"/>
      <c r="CY309" s="345"/>
      <c r="CZ309" s="345"/>
    </row>
    <row r="310" s="439" customFormat="true" ht="15" customHeight="true" x14ac:dyDescent="0.2">
      <c r="B310" s="438"/>
      <c r="Z310" s="346"/>
      <c r="AA310" s="346"/>
      <c r="AB310" s="346"/>
      <c r="AC310" s="346"/>
      <c r="AD310" s="346"/>
      <c r="AE310" s="346"/>
      <c r="AF310" s="346"/>
      <c r="AG310" s="346"/>
      <c r="AH310" s="346"/>
      <c r="AI310" s="346"/>
      <c r="AJ310" s="346"/>
      <c r="AK310" s="346"/>
      <c r="AL310" s="346"/>
      <c r="AM310" s="346"/>
      <c r="AN310" s="346"/>
      <c r="AO310" s="346"/>
      <c r="AP310" s="346"/>
      <c r="AQ310" s="346"/>
      <c r="AR310" s="346"/>
      <c r="AS310" s="346"/>
      <c r="AT310" s="346"/>
      <c r="AU310" s="346"/>
      <c r="AV310" s="346"/>
      <c r="AW310" s="346"/>
      <c r="AX310" s="346"/>
      <c r="AY310" s="346"/>
      <c r="AZ310" s="346"/>
      <c r="BA310" s="319"/>
      <c r="BB310" s="317"/>
      <c r="BC310" s="317"/>
      <c r="BD310" s="317"/>
      <c r="BE310" s="317"/>
      <c r="BF310" s="317"/>
      <c r="BG310" s="317"/>
      <c r="BH310" s="317"/>
      <c r="BI310" s="317"/>
      <c r="BJ310" s="317"/>
      <c r="BK310" s="317"/>
      <c r="BL310" s="317"/>
      <c r="BM310" s="317"/>
      <c r="BN310" s="317"/>
      <c r="BO310" s="317"/>
      <c r="BP310" s="317"/>
      <c r="BQ310" s="317"/>
      <c r="BR310" s="317"/>
      <c r="BS310" s="317"/>
      <c r="BT310" s="317"/>
      <c r="BU310" s="317"/>
      <c r="BV310" s="317"/>
      <c r="BW310" s="317"/>
      <c r="BX310" s="317"/>
      <c r="BY310" s="319"/>
      <c r="BZ310" s="345"/>
      <c r="CA310" s="345"/>
      <c r="CB310" s="345"/>
      <c r="CC310" s="345"/>
      <c r="CD310" s="345"/>
      <c r="CE310" s="345"/>
      <c r="CF310" s="345"/>
      <c r="CG310" s="345"/>
      <c r="CH310" s="345"/>
      <c r="CI310" s="345"/>
      <c r="CJ310" s="345"/>
      <c r="CK310" s="345"/>
      <c r="CL310" s="345"/>
      <c r="CM310" s="345"/>
      <c r="CN310" s="345"/>
      <c r="CO310" s="345"/>
      <c r="CP310" s="345"/>
      <c r="CQ310" s="345"/>
      <c r="CR310" s="345"/>
      <c r="CS310" s="345"/>
      <c r="CT310" s="345"/>
      <c r="CU310" s="345"/>
      <c r="CV310" s="345"/>
      <c r="CW310" s="345"/>
      <c r="CX310" s="345"/>
      <c r="CY310" s="345"/>
      <c r="CZ310" s="345"/>
    </row>
    <row r="311" s="439" customFormat="true" ht="15" customHeight="true" x14ac:dyDescent="0.2">
      <c r="B311" s="438"/>
      <c r="Z311" s="346"/>
      <c r="AA311" s="346"/>
      <c r="AB311" s="346"/>
      <c r="AC311" s="346"/>
      <c r="AD311" s="346"/>
      <c r="AE311" s="346"/>
      <c r="AF311" s="346"/>
      <c r="AG311" s="346"/>
      <c r="AH311" s="346"/>
      <c r="AI311" s="346"/>
      <c r="AJ311" s="346"/>
      <c r="AK311" s="346"/>
      <c r="AL311" s="346"/>
      <c r="AM311" s="346"/>
      <c r="AN311" s="346"/>
      <c r="AO311" s="346"/>
      <c r="AP311" s="346"/>
      <c r="AQ311" s="346"/>
      <c r="AR311" s="346"/>
      <c r="AS311" s="346"/>
      <c r="AT311" s="346"/>
      <c r="AU311" s="346"/>
      <c r="AV311" s="346"/>
      <c r="AW311" s="346"/>
      <c r="AX311" s="346"/>
      <c r="AY311" s="346"/>
      <c r="AZ311" s="346"/>
      <c r="BA311" s="319"/>
      <c r="BB311" s="317"/>
      <c r="BC311" s="317"/>
      <c r="BD311" s="317"/>
      <c r="BE311" s="317"/>
      <c r="BF311" s="317"/>
      <c r="BG311" s="317"/>
      <c r="BH311" s="317"/>
      <c r="BI311" s="317"/>
      <c r="BJ311" s="317"/>
      <c r="BK311" s="317"/>
      <c r="BL311" s="317"/>
      <c r="BM311" s="317"/>
      <c r="BN311" s="317"/>
      <c r="BO311" s="317"/>
      <c r="BP311" s="317"/>
      <c r="BQ311" s="317"/>
      <c r="BR311" s="317"/>
      <c r="BS311" s="317"/>
      <c r="BT311" s="317"/>
      <c r="BU311" s="317"/>
      <c r="BV311" s="317"/>
      <c r="BW311" s="317"/>
      <c r="BX311" s="317"/>
      <c r="BY311" s="319"/>
      <c r="BZ311" s="345"/>
      <c r="CA311" s="345"/>
      <c r="CB311" s="345"/>
      <c r="CC311" s="345"/>
      <c r="CD311" s="345"/>
      <c r="CE311" s="345"/>
      <c r="CF311" s="345"/>
      <c r="CG311" s="345"/>
      <c r="CH311" s="345"/>
      <c r="CI311" s="345"/>
      <c r="CJ311" s="345"/>
      <c r="CK311" s="345"/>
      <c r="CL311" s="345"/>
      <c r="CM311" s="345"/>
      <c r="CN311" s="345"/>
      <c r="CO311" s="345"/>
      <c r="CP311" s="345"/>
      <c r="CQ311" s="345"/>
      <c r="CR311" s="345"/>
      <c r="CS311" s="345"/>
      <c r="CT311" s="345"/>
      <c r="CU311" s="345"/>
      <c r="CV311" s="345"/>
      <c r="CW311" s="345"/>
      <c r="CX311" s="345"/>
      <c r="CY311" s="345"/>
      <c r="CZ311" s="345"/>
    </row>
    <row r="312" s="439" customFormat="true" ht="15" customHeight="true" x14ac:dyDescent="0.2">
      <c r="B312" s="438"/>
      <c r="Z312" s="346"/>
      <c r="AA312" s="346"/>
      <c r="AB312" s="346"/>
      <c r="AC312" s="346"/>
      <c r="AD312" s="346"/>
      <c r="AE312" s="346"/>
      <c r="AF312" s="346"/>
      <c r="AG312" s="346"/>
      <c r="AH312" s="346"/>
      <c r="AI312" s="346"/>
      <c r="AJ312" s="346"/>
      <c r="AK312" s="346"/>
      <c r="AL312" s="346"/>
      <c r="AM312" s="346"/>
      <c r="AN312" s="346"/>
      <c r="AO312" s="346"/>
      <c r="AP312" s="346"/>
      <c r="AQ312" s="346"/>
      <c r="AR312" s="346"/>
      <c r="AS312" s="346"/>
      <c r="AT312" s="346"/>
      <c r="AU312" s="346"/>
      <c r="AV312" s="346"/>
      <c r="AW312" s="346"/>
      <c r="AX312" s="346"/>
      <c r="AY312" s="346"/>
      <c r="AZ312" s="346"/>
      <c r="BA312" s="319"/>
      <c r="BB312" s="317"/>
      <c r="BC312" s="317"/>
      <c r="BD312" s="317"/>
      <c r="BE312" s="317"/>
      <c r="BF312" s="317"/>
      <c r="BG312" s="317"/>
      <c r="BH312" s="317"/>
      <c r="BI312" s="317"/>
      <c r="BJ312" s="317"/>
      <c r="BK312" s="317"/>
      <c r="BL312" s="317"/>
      <c r="BM312" s="317"/>
      <c r="BN312" s="317"/>
      <c r="BO312" s="317"/>
      <c r="BP312" s="317"/>
      <c r="BQ312" s="317"/>
      <c r="BR312" s="317"/>
      <c r="BS312" s="317"/>
      <c r="BT312" s="317"/>
      <c r="BU312" s="317"/>
      <c r="BV312" s="317"/>
      <c r="BW312" s="317"/>
      <c r="BX312" s="317"/>
      <c r="BY312" s="319"/>
      <c r="BZ312" s="345"/>
      <c r="CA312" s="345"/>
      <c r="CB312" s="345"/>
      <c r="CC312" s="345"/>
      <c r="CD312" s="345"/>
      <c r="CE312" s="345"/>
      <c r="CF312" s="345"/>
      <c r="CG312" s="345"/>
      <c r="CH312" s="345"/>
      <c r="CI312" s="345"/>
      <c r="CJ312" s="345"/>
      <c r="CK312" s="345"/>
      <c r="CL312" s="345"/>
      <c r="CM312" s="345"/>
      <c r="CN312" s="345"/>
      <c r="CO312" s="345"/>
      <c r="CP312" s="345"/>
      <c r="CQ312" s="345"/>
      <c r="CR312" s="345"/>
      <c r="CS312" s="345"/>
      <c r="CT312" s="345"/>
      <c r="CU312" s="345"/>
      <c r="CV312" s="345"/>
      <c r="CW312" s="345"/>
      <c r="CX312" s="345"/>
      <c r="CY312" s="345"/>
      <c r="CZ312" s="345"/>
    </row>
    <row r="313" s="439" customFormat="true" ht="15" customHeight="true" x14ac:dyDescent="0.2">
      <c r="B313" s="438"/>
      <c r="Z313" s="346"/>
      <c r="AA313" s="346"/>
      <c r="AB313" s="346"/>
      <c r="AC313" s="346"/>
      <c r="AD313" s="346"/>
      <c r="AE313" s="346"/>
      <c r="AF313" s="346"/>
      <c r="AG313" s="346"/>
      <c r="AH313" s="346"/>
      <c r="AI313" s="346"/>
      <c r="AJ313" s="346"/>
      <c r="AK313" s="346"/>
      <c r="AL313" s="346"/>
      <c r="AM313" s="346"/>
      <c r="AN313" s="346"/>
      <c r="AO313" s="346"/>
      <c r="AP313" s="346"/>
      <c r="AQ313" s="346"/>
      <c r="AR313" s="346"/>
      <c r="AS313" s="346"/>
      <c r="AT313" s="346"/>
      <c r="AU313" s="346"/>
      <c r="AV313" s="346"/>
      <c r="AW313" s="346"/>
      <c r="AX313" s="346"/>
      <c r="AY313" s="346"/>
      <c r="AZ313" s="346"/>
      <c r="BA313" s="319"/>
      <c r="BB313" s="317"/>
      <c r="BC313" s="317"/>
      <c r="BD313" s="317"/>
      <c r="BE313" s="317"/>
      <c r="BF313" s="317"/>
      <c r="BG313" s="317"/>
      <c r="BH313" s="317"/>
      <c r="BI313" s="317"/>
      <c r="BJ313" s="317"/>
      <c r="BK313" s="317"/>
      <c r="BL313" s="317"/>
      <c r="BM313" s="317"/>
      <c r="BN313" s="317"/>
      <c r="BO313" s="317"/>
      <c r="BP313" s="317"/>
      <c r="BQ313" s="317"/>
      <c r="BR313" s="317"/>
      <c r="BS313" s="317"/>
      <c r="BT313" s="317"/>
      <c r="BU313" s="317"/>
      <c r="BV313" s="317"/>
      <c r="BW313" s="317"/>
      <c r="BX313" s="317"/>
      <c r="BY313" s="319"/>
      <c r="BZ313" s="345"/>
      <c r="CA313" s="345"/>
      <c r="CB313" s="345"/>
      <c r="CC313" s="345"/>
      <c r="CD313" s="345"/>
      <c r="CE313" s="345"/>
      <c r="CF313" s="345"/>
      <c r="CG313" s="345"/>
      <c r="CH313" s="345"/>
      <c r="CI313" s="345"/>
      <c r="CJ313" s="345"/>
      <c r="CK313" s="345"/>
      <c r="CL313" s="345"/>
      <c r="CM313" s="345"/>
      <c r="CN313" s="345"/>
      <c r="CO313" s="345"/>
      <c r="CP313" s="345"/>
      <c r="CQ313" s="345"/>
      <c r="CR313" s="345"/>
      <c r="CS313" s="345"/>
      <c r="CT313" s="345"/>
      <c r="CU313" s="345"/>
      <c r="CV313" s="345"/>
      <c r="CW313" s="345"/>
      <c r="CX313" s="345"/>
      <c r="CY313" s="345"/>
      <c r="CZ313" s="345"/>
    </row>
    <row r="314" s="439" customFormat="true" ht="15" customHeight="true" x14ac:dyDescent="0.2">
      <c r="B314" s="438"/>
      <c r="Z314" s="346"/>
      <c r="AA314" s="346"/>
      <c r="AB314" s="346"/>
      <c r="AC314" s="346"/>
      <c r="AD314" s="346"/>
      <c r="AE314" s="346"/>
      <c r="AF314" s="346"/>
      <c r="AG314" s="346"/>
      <c r="AH314" s="346"/>
      <c r="AI314" s="346"/>
      <c r="AJ314" s="346"/>
      <c r="AK314" s="346"/>
      <c r="AL314" s="346"/>
      <c r="AM314" s="346"/>
      <c r="AN314" s="346"/>
      <c r="AO314" s="346"/>
      <c r="AP314" s="346"/>
      <c r="AQ314" s="346"/>
      <c r="AR314" s="346"/>
      <c r="AS314" s="346"/>
      <c r="AT314" s="346"/>
      <c r="AU314" s="346"/>
      <c r="AV314" s="346"/>
      <c r="AW314" s="346"/>
      <c r="AX314" s="346"/>
      <c r="AY314" s="346"/>
      <c r="AZ314" s="346"/>
      <c r="BA314" s="319"/>
      <c r="BB314" s="317"/>
      <c r="BC314" s="317"/>
      <c r="BD314" s="317"/>
      <c r="BE314" s="317"/>
      <c r="BF314" s="317"/>
      <c r="BG314" s="317"/>
      <c r="BH314" s="317"/>
      <c r="BI314" s="317"/>
      <c r="BJ314" s="317"/>
      <c r="BK314" s="317"/>
      <c r="BL314" s="317"/>
      <c r="BM314" s="317"/>
      <c r="BN314" s="317"/>
      <c r="BO314" s="317"/>
      <c r="BP314" s="317"/>
      <c r="BQ314" s="317"/>
      <c r="BR314" s="317"/>
      <c r="BS314" s="317"/>
      <c r="BT314" s="317"/>
      <c r="BU314" s="317"/>
      <c r="BV314" s="317"/>
      <c r="BW314" s="317"/>
      <c r="BX314" s="317"/>
      <c r="BY314" s="319"/>
      <c r="BZ314" s="345"/>
      <c r="CA314" s="345"/>
      <c r="CB314" s="345"/>
      <c r="CC314" s="345"/>
      <c r="CD314" s="345"/>
      <c r="CE314" s="345"/>
      <c r="CF314" s="345"/>
      <c r="CG314" s="345"/>
      <c r="CH314" s="345"/>
      <c r="CI314" s="345"/>
      <c r="CJ314" s="345"/>
      <c r="CK314" s="345"/>
      <c r="CL314" s="345"/>
      <c r="CM314" s="345"/>
      <c r="CN314" s="345"/>
      <c r="CO314" s="345"/>
      <c r="CP314" s="345"/>
      <c r="CQ314" s="345"/>
      <c r="CR314" s="345"/>
      <c r="CS314" s="345"/>
      <c r="CT314" s="345"/>
      <c r="CU314" s="345"/>
      <c r="CV314" s="345"/>
      <c r="CW314" s="345"/>
      <c r="CX314" s="345"/>
      <c r="CY314" s="345"/>
      <c r="CZ314" s="345"/>
    </row>
    <row r="315" s="439" customFormat="true" ht="15" customHeight="true" x14ac:dyDescent="0.2">
      <c r="B315" s="438"/>
      <c r="Z315" s="346"/>
      <c r="AA315" s="346"/>
      <c r="AB315" s="346"/>
      <c r="AC315" s="346"/>
      <c r="AD315" s="346"/>
      <c r="AE315" s="346"/>
      <c r="AF315" s="346"/>
      <c r="AG315" s="346"/>
      <c r="AH315" s="346"/>
      <c r="AI315" s="346"/>
      <c r="AJ315" s="346"/>
      <c r="AK315" s="346"/>
      <c r="AL315" s="346"/>
      <c r="AM315" s="346"/>
      <c r="AN315" s="346"/>
      <c r="AO315" s="346"/>
      <c r="AP315" s="346"/>
      <c r="AQ315" s="346"/>
      <c r="AR315" s="346"/>
      <c r="AS315" s="346"/>
      <c r="AT315" s="346"/>
      <c r="AU315" s="346"/>
      <c r="AV315" s="346"/>
      <c r="AW315" s="346"/>
      <c r="AX315" s="346"/>
      <c r="AY315" s="346"/>
      <c r="AZ315" s="346"/>
      <c r="BA315" s="319"/>
      <c r="BB315" s="317"/>
      <c r="BC315" s="317"/>
      <c r="BD315" s="317"/>
      <c r="BE315" s="317"/>
      <c r="BF315" s="317"/>
      <c r="BG315" s="317"/>
      <c r="BH315" s="317"/>
      <c r="BI315" s="317"/>
      <c r="BJ315" s="317"/>
      <c r="BK315" s="317"/>
      <c r="BL315" s="317"/>
      <c r="BM315" s="317"/>
      <c r="BN315" s="317"/>
      <c r="BO315" s="317"/>
      <c r="BP315" s="317"/>
      <c r="BQ315" s="317"/>
      <c r="BR315" s="317"/>
      <c r="BS315" s="317"/>
      <c r="BT315" s="317"/>
      <c r="BU315" s="317"/>
      <c r="BV315" s="317"/>
      <c r="BW315" s="317"/>
      <c r="BX315" s="317"/>
      <c r="BY315" s="319"/>
      <c r="BZ315" s="345"/>
      <c r="CA315" s="345"/>
      <c r="CB315" s="345"/>
      <c r="CC315" s="345"/>
      <c r="CD315" s="345"/>
      <c r="CE315" s="345"/>
      <c r="CF315" s="345"/>
      <c r="CG315" s="345"/>
      <c r="CH315" s="345"/>
      <c r="CI315" s="345"/>
      <c r="CJ315" s="345"/>
      <c r="CK315" s="345"/>
      <c r="CL315" s="345"/>
      <c r="CM315" s="345"/>
      <c r="CN315" s="345"/>
      <c r="CO315" s="345"/>
      <c r="CP315" s="345"/>
      <c r="CQ315" s="345"/>
      <c r="CR315" s="345"/>
      <c r="CS315" s="345"/>
      <c r="CT315" s="345"/>
      <c r="CU315" s="345"/>
      <c r="CV315" s="345"/>
      <c r="CW315" s="345"/>
      <c r="CX315" s="345"/>
      <c r="CY315" s="345"/>
      <c r="CZ315" s="345"/>
    </row>
    <row r="316" s="439" customFormat="true" ht="15" customHeight="true" x14ac:dyDescent="0.2">
      <c r="B316" s="438"/>
      <c r="Z316" s="346"/>
      <c r="AA316" s="346"/>
      <c r="AB316" s="346"/>
      <c r="AC316" s="346"/>
      <c r="AD316" s="346"/>
      <c r="AE316" s="346"/>
      <c r="AF316" s="346"/>
      <c r="AG316" s="346"/>
      <c r="AH316" s="346"/>
      <c r="AI316" s="346"/>
      <c r="AJ316" s="346"/>
      <c r="AK316" s="346"/>
      <c r="AL316" s="346"/>
      <c r="AM316" s="346"/>
      <c r="AN316" s="346"/>
      <c r="AO316" s="346"/>
      <c r="AP316" s="346"/>
      <c r="AQ316" s="346"/>
      <c r="AR316" s="346"/>
      <c r="AS316" s="346"/>
      <c r="AT316" s="346"/>
      <c r="AU316" s="346"/>
      <c r="AV316" s="346"/>
      <c r="AW316" s="346"/>
      <c r="AX316" s="346"/>
      <c r="AY316" s="346"/>
      <c r="AZ316" s="346"/>
      <c r="BA316" s="319"/>
      <c r="BB316" s="317"/>
      <c r="BC316" s="317"/>
      <c r="BD316" s="317"/>
      <c r="BE316" s="317"/>
      <c r="BF316" s="317"/>
      <c r="BG316" s="317"/>
      <c r="BH316" s="317"/>
      <c r="BI316" s="317"/>
      <c r="BJ316" s="317"/>
      <c r="BK316" s="317"/>
      <c r="BL316" s="317"/>
      <c r="BM316" s="317"/>
      <c r="BN316" s="317"/>
      <c r="BO316" s="317"/>
      <c r="BP316" s="317"/>
      <c r="BQ316" s="317"/>
      <c r="BR316" s="317"/>
      <c r="BS316" s="317"/>
      <c r="BT316" s="317"/>
      <c r="BU316" s="317"/>
      <c r="BV316" s="317"/>
      <c r="BW316" s="317"/>
      <c r="BX316" s="317"/>
      <c r="BY316" s="319"/>
      <c r="BZ316" s="345"/>
      <c r="CA316" s="345"/>
      <c r="CB316" s="345"/>
      <c r="CC316" s="345"/>
      <c r="CD316" s="345"/>
      <c r="CE316" s="345"/>
      <c r="CF316" s="345"/>
      <c r="CG316" s="345"/>
      <c r="CH316" s="345"/>
      <c r="CI316" s="345"/>
      <c r="CJ316" s="345"/>
      <c r="CK316" s="345"/>
      <c r="CL316" s="345"/>
      <c r="CM316" s="345"/>
      <c r="CN316" s="345"/>
      <c r="CO316" s="345"/>
      <c r="CP316" s="345"/>
      <c r="CQ316" s="345"/>
      <c r="CR316" s="345"/>
      <c r="CS316" s="345"/>
      <c r="CT316" s="345"/>
      <c r="CU316" s="345"/>
      <c r="CV316" s="345"/>
      <c r="CW316" s="345"/>
      <c r="CX316" s="345"/>
      <c r="CY316" s="345"/>
      <c r="CZ316" s="345"/>
    </row>
    <row r="317" s="439" customFormat="true" ht="15" customHeight="true" x14ac:dyDescent="0.2">
      <c r="B317" s="438"/>
      <c r="Z317" s="346"/>
      <c r="AA317" s="346"/>
      <c r="AB317" s="346"/>
      <c r="AC317" s="346"/>
      <c r="AD317" s="346"/>
      <c r="AE317" s="346"/>
      <c r="AF317" s="346"/>
      <c r="AG317" s="346"/>
      <c r="AH317" s="346"/>
      <c r="AI317" s="346"/>
      <c r="AJ317" s="346"/>
      <c r="AK317" s="346"/>
      <c r="AL317" s="346"/>
      <c r="AM317" s="346"/>
      <c r="AN317" s="346"/>
      <c r="AO317" s="346"/>
      <c r="AP317" s="346"/>
      <c r="AQ317" s="346"/>
      <c r="AR317" s="346"/>
      <c r="AS317" s="346"/>
      <c r="AT317" s="346"/>
      <c r="AU317" s="346"/>
      <c r="AV317" s="346"/>
      <c r="AW317" s="346"/>
      <c r="AX317" s="346"/>
      <c r="AY317" s="346"/>
      <c r="AZ317" s="346"/>
      <c r="BA317" s="319"/>
      <c r="BB317" s="317"/>
      <c r="BC317" s="317"/>
      <c r="BD317" s="317"/>
      <c r="BE317" s="317"/>
      <c r="BF317" s="317"/>
      <c r="BG317" s="317"/>
      <c r="BH317" s="317"/>
      <c r="BI317" s="317"/>
      <c r="BJ317" s="317"/>
      <c r="BK317" s="317"/>
      <c r="BL317" s="317"/>
      <c r="BM317" s="317"/>
      <c r="BN317" s="317"/>
      <c r="BO317" s="317"/>
      <c r="BP317" s="317"/>
      <c r="BQ317" s="317"/>
      <c r="BR317" s="317"/>
      <c r="BS317" s="317"/>
      <c r="BT317" s="317"/>
      <c r="BU317" s="317"/>
      <c r="BV317" s="317"/>
      <c r="BW317" s="317"/>
      <c r="BX317" s="317"/>
      <c r="BY317" s="319"/>
      <c r="BZ317" s="345"/>
      <c r="CA317" s="345"/>
      <c r="CB317" s="345"/>
      <c r="CC317" s="345"/>
      <c r="CD317" s="345"/>
      <c r="CE317" s="345"/>
      <c r="CF317" s="345"/>
      <c r="CG317" s="345"/>
      <c r="CH317" s="345"/>
      <c r="CI317" s="345"/>
      <c r="CJ317" s="345"/>
      <c r="CK317" s="345"/>
      <c r="CL317" s="345"/>
      <c r="CM317" s="345"/>
      <c r="CN317" s="345"/>
      <c r="CO317" s="345"/>
      <c r="CP317" s="345"/>
      <c r="CQ317" s="345"/>
      <c r="CR317" s="345"/>
      <c r="CS317" s="345"/>
      <c r="CT317" s="345"/>
      <c r="CU317" s="345"/>
      <c r="CV317" s="345"/>
      <c r="CW317" s="345"/>
      <c r="CX317" s="345"/>
      <c r="CY317" s="345"/>
      <c r="CZ317" s="345"/>
    </row>
    <row r="318" s="439" customFormat="true" ht="15" customHeight="true" x14ac:dyDescent="0.2">
      <c r="B318" s="438"/>
      <c r="Z318" s="346"/>
      <c r="AA318" s="346"/>
      <c r="AB318" s="346"/>
      <c r="AC318" s="346"/>
      <c r="AD318" s="346"/>
      <c r="AE318" s="346"/>
      <c r="AF318" s="346"/>
      <c r="AG318" s="346"/>
      <c r="AH318" s="346"/>
      <c r="AI318" s="346"/>
      <c r="AJ318" s="346"/>
      <c r="AK318" s="346"/>
      <c r="AL318" s="346"/>
      <c r="AM318" s="346"/>
      <c r="AN318" s="346"/>
      <c r="AO318" s="346"/>
      <c r="AP318" s="346"/>
      <c r="AQ318" s="346"/>
      <c r="AR318" s="346"/>
      <c r="AS318" s="346"/>
      <c r="AT318" s="346"/>
      <c r="AU318" s="346"/>
      <c r="AV318" s="346"/>
      <c r="AW318" s="346"/>
      <c r="AX318" s="346"/>
      <c r="AY318" s="346"/>
      <c r="AZ318" s="346"/>
      <c r="BA318" s="319"/>
      <c r="BB318" s="317"/>
      <c r="BC318" s="317"/>
      <c r="BD318" s="317"/>
      <c r="BE318" s="317"/>
      <c r="BF318" s="317"/>
      <c r="BG318" s="317"/>
      <c r="BH318" s="317"/>
      <c r="BI318" s="317"/>
      <c r="BJ318" s="317"/>
      <c r="BK318" s="317"/>
      <c r="BL318" s="317"/>
      <c r="BM318" s="317"/>
      <c r="BN318" s="317"/>
      <c r="BO318" s="317"/>
      <c r="BP318" s="317"/>
      <c r="BQ318" s="317"/>
      <c r="BR318" s="317"/>
      <c r="BS318" s="317"/>
      <c r="BT318" s="317"/>
      <c r="BU318" s="317"/>
      <c r="BV318" s="317"/>
      <c r="BW318" s="317"/>
      <c r="BX318" s="317"/>
      <c r="BY318" s="319"/>
      <c r="BZ318" s="345"/>
      <c r="CA318" s="345"/>
      <c r="CB318" s="345"/>
      <c r="CC318" s="345"/>
      <c r="CD318" s="345"/>
      <c r="CE318" s="345"/>
      <c r="CF318" s="345"/>
      <c r="CG318" s="345"/>
      <c r="CH318" s="345"/>
      <c r="CI318" s="345"/>
      <c r="CJ318" s="345"/>
      <c r="CK318" s="345"/>
      <c r="CL318" s="345"/>
      <c r="CM318" s="345"/>
      <c r="CN318" s="345"/>
      <c r="CO318" s="345"/>
      <c r="CP318" s="345"/>
      <c r="CQ318" s="345"/>
      <c r="CR318" s="345"/>
      <c r="CS318" s="345"/>
      <c r="CT318" s="345"/>
      <c r="CU318" s="345"/>
      <c r="CV318" s="345"/>
      <c r="CW318" s="345"/>
      <c r="CX318" s="345"/>
      <c r="CY318" s="345"/>
      <c r="CZ318" s="345"/>
    </row>
    <row r="319" s="439" customFormat="true" ht="15" customHeight="true" x14ac:dyDescent="0.2">
      <c r="B319" s="438"/>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19"/>
      <c r="BB319" s="317"/>
      <c r="BC319" s="317"/>
      <c r="BD319" s="317"/>
      <c r="BE319" s="317"/>
      <c r="BF319" s="317"/>
      <c r="BG319" s="317"/>
      <c r="BH319" s="317"/>
      <c r="BI319" s="317"/>
      <c r="BJ319" s="317"/>
      <c r="BK319" s="317"/>
      <c r="BL319" s="317"/>
      <c r="BM319" s="317"/>
      <c r="BN319" s="317"/>
      <c r="BO319" s="317"/>
      <c r="BP319" s="317"/>
      <c r="BQ319" s="317"/>
      <c r="BR319" s="317"/>
      <c r="BS319" s="317"/>
      <c r="BT319" s="317"/>
      <c r="BU319" s="317"/>
      <c r="BV319" s="317"/>
      <c r="BW319" s="317"/>
      <c r="BX319" s="317"/>
      <c r="BY319" s="319"/>
      <c r="BZ319" s="345"/>
      <c r="CA319" s="345"/>
      <c r="CB319" s="345"/>
      <c r="CC319" s="345"/>
      <c r="CD319" s="345"/>
      <c r="CE319" s="345"/>
      <c r="CF319" s="345"/>
      <c r="CG319" s="345"/>
      <c r="CH319" s="345"/>
      <c r="CI319" s="345"/>
      <c r="CJ319" s="345"/>
      <c r="CK319" s="345"/>
      <c r="CL319" s="345"/>
      <c r="CM319" s="345"/>
      <c r="CN319" s="345"/>
      <c r="CO319" s="345"/>
      <c r="CP319" s="345"/>
      <c r="CQ319" s="345"/>
      <c r="CR319" s="345"/>
      <c r="CS319" s="345"/>
      <c r="CT319" s="345"/>
      <c r="CU319" s="345"/>
      <c r="CV319" s="345"/>
      <c r="CW319" s="345"/>
      <c r="CX319" s="345"/>
      <c r="CY319" s="345"/>
      <c r="CZ319" s="345"/>
    </row>
    <row r="320" s="439" customFormat="true" ht="15" customHeight="true" x14ac:dyDescent="0.2">
      <c r="B320" s="438"/>
      <c r="Z320" s="346"/>
      <c r="AA320" s="346"/>
      <c r="AB320" s="346"/>
      <c r="AC320" s="346"/>
      <c r="AD320" s="346"/>
      <c r="AE320" s="346"/>
      <c r="AF320" s="346"/>
      <c r="AG320" s="346"/>
      <c r="AH320" s="346"/>
      <c r="AI320" s="346"/>
      <c r="AJ320" s="346"/>
      <c r="AK320" s="346"/>
      <c r="AL320" s="346"/>
      <c r="AM320" s="346"/>
      <c r="AN320" s="346"/>
      <c r="AO320" s="346"/>
      <c r="AP320" s="346"/>
      <c r="AQ320" s="346"/>
      <c r="AR320" s="346"/>
      <c r="AS320" s="346"/>
      <c r="AT320" s="346"/>
      <c r="AU320" s="346"/>
      <c r="AV320" s="346"/>
      <c r="AW320" s="346"/>
      <c r="AX320" s="346"/>
      <c r="AY320" s="346"/>
      <c r="AZ320" s="346"/>
      <c r="BA320" s="319"/>
      <c r="BB320" s="317"/>
      <c r="BC320" s="317"/>
      <c r="BD320" s="317"/>
      <c r="BE320" s="317"/>
      <c r="BF320" s="317"/>
      <c r="BG320" s="317"/>
      <c r="BH320" s="317"/>
      <c r="BI320" s="317"/>
      <c r="BJ320" s="317"/>
      <c r="BK320" s="317"/>
      <c r="BL320" s="317"/>
      <c r="BM320" s="317"/>
      <c r="BN320" s="317"/>
      <c r="BO320" s="317"/>
      <c r="BP320" s="317"/>
      <c r="BQ320" s="317"/>
      <c r="BR320" s="317"/>
      <c r="BS320" s="317"/>
      <c r="BT320" s="317"/>
      <c r="BU320" s="317"/>
      <c r="BV320" s="317"/>
      <c r="BW320" s="317"/>
      <c r="BX320" s="317"/>
      <c r="BY320" s="319"/>
      <c r="BZ320" s="345"/>
      <c r="CA320" s="345"/>
      <c r="CB320" s="345"/>
      <c r="CC320" s="345"/>
      <c r="CD320" s="345"/>
      <c r="CE320" s="345"/>
      <c r="CF320" s="345"/>
      <c r="CG320" s="345"/>
      <c r="CH320" s="345"/>
      <c r="CI320" s="345"/>
      <c r="CJ320" s="345"/>
      <c r="CK320" s="345"/>
      <c r="CL320" s="345"/>
      <c r="CM320" s="345"/>
      <c r="CN320" s="345"/>
      <c r="CO320" s="345"/>
      <c r="CP320" s="345"/>
      <c r="CQ320" s="345"/>
      <c r="CR320" s="345"/>
      <c r="CS320" s="345"/>
      <c r="CT320" s="345"/>
      <c r="CU320" s="345"/>
      <c r="CV320" s="345"/>
      <c r="CW320" s="345"/>
      <c r="CX320" s="345"/>
      <c r="CY320" s="345"/>
      <c r="CZ320" s="345"/>
    </row>
    <row r="321" s="439" customFormat="true" ht="15" customHeight="true" x14ac:dyDescent="0.2">
      <c r="B321" s="438"/>
      <c r="Z321" s="346"/>
      <c r="AA321" s="346"/>
      <c r="AB321" s="346"/>
      <c r="AC321" s="346"/>
      <c r="AD321" s="346"/>
      <c r="AE321" s="346"/>
      <c r="AF321" s="346"/>
      <c r="AG321" s="346"/>
      <c r="AH321" s="346"/>
      <c r="AI321" s="346"/>
      <c r="AJ321" s="346"/>
      <c r="AK321" s="346"/>
      <c r="AL321" s="346"/>
      <c r="AM321" s="346"/>
      <c r="AN321" s="346"/>
      <c r="AO321" s="346"/>
      <c r="AP321" s="346"/>
      <c r="AQ321" s="346"/>
      <c r="AR321" s="346"/>
      <c r="AS321" s="346"/>
      <c r="AT321" s="346"/>
      <c r="AU321" s="346"/>
      <c r="AV321" s="346"/>
      <c r="AW321" s="346"/>
      <c r="AX321" s="346"/>
      <c r="AY321" s="346"/>
      <c r="AZ321" s="346"/>
      <c r="BA321" s="319"/>
      <c r="BB321" s="317"/>
      <c r="BC321" s="317"/>
      <c r="BD321" s="317"/>
      <c r="BE321" s="317"/>
      <c r="BF321" s="317"/>
      <c r="BG321" s="317"/>
      <c r="BH321" s="317"/>
      <c r="BI321" s="317"/>
      <c r="BJ321" s="317"/>
      <c r="BK321" s="317"/>
      <c r="BL321" s="317"/>
      <c r="BM321" s="317"/>
      <c r="BN321" s="317"/>
      <c r="BO321" s="317"/>
      <c r="BP321" s="317"/>
      <c r="BQ321" s="317"/>
      <c r="BR321" s="317"/>
      <c r="BS321" s="317"/>
      <c r="BT321" s="317"/>
      <c r="BU321" s="317"/>
      <c r="BV321" s="317"/>
      <c r="BW321" s="317"/>
      <c r="BX321" s="317"/>
      <c r="BY321" s="319"/>
      <c r="BZ321" s="345"/>
      <c r="CA321" s="345"/>
      <c r="CB321" s="345"/>
      <c r="CC321" s="345"/>
      <c r="CD321" s="345"/>
      <c r="CE321" s="345"/>
      <c r="CF321" s="345"/>
      <c r="CG321" s="345"/>
      <c r="CH321" s="345"/>
      <c r="CI321" s="345"/>
      <c r="CJ321" s="345"/>
      <c r="CK321" s="345"/>
      <c r="CL321" s="345"/>
      <c r="CM321" s="345"/>
      <c r="CN321" s="345"/>
      <c r="CO321" s="345"/>
      <c r="CP321" s="345"/>
      <c r="CQ321" s="345"/>
      <c r="CR321" s="345"/>
      <c r="CS321" s="345"/>
      <c r="CT321" s="345"/>
      <c r="CU321" s="345"/>
      <c r="CV321" s="345"/>
      <c r="CW321" s="345"/>
      <c r="CX321" s="345"/>
      <c r="CY321" s="345"/>
      <c r="CZ321" s="345"/>
    </row>
    <row r="322" s="439" customFormat="true" ht="15" customHeight="true" x14ac:dyDescent="0.2">
      <c r="B322" s="438"/>
      <c r="Z322" s="346"/>
      <c r="AA322" s="346"/>
      <c r="AB322" s="346"/>
      <c r="AC322" s="346"/>
      <c r="AD322" s="346"/>
      <c r="AE322" s="346"/>
      <c r="AF322" s="346"/>
      <c r="AG322" s="346"/>
      <c r="AH322" s="346"/>
      <c r="AI322" s="346"/>
      <c r="AJ322" s="346"/>
      <c r="AK322" s="346"/>
      <c r="AL322" s="346"/>
      <c r="AM322" s="346"/>
      <c r="AN322" s="346"/>
      <c r="AO322" s="346"/>
      <c r="AP322" s="346"/>
      <c r="AQ322" s="346"/>
      <c r="AR322" s="346"/>
      <c r="AS322" s="346"/>
      <c r="AT322" s="346"/>
      <c r="AU322" s="346"/>
      <c r="AV322" s="346"/>
      <c r="AW322" s="346"/>
      <c r="AX322" s="346"/>
      <c r="AY322" s="346"/>
      <c r="AZ322" s="346"/>
      <c r="BA322" s="319"/>
      <c r="BB322" s="317"/>
      <c r="BC322" s="317"/>
      <c r="BD322" s="317"/>
      <c r="BE322" s="317"/>
      <c r="BF322" s="317"/>
      <c r="BG322" s="317"/>
      <c r="BH322" s="317"/>
      <c r="BI322" s="317"/>
      <c r="BJ322" s="317"/>
      <c r="BK322" s="317"/>
      <c r="BL322" s="317"/>
      <c r="BM322" s="317"/>
      <c r="BN322" s="317"/>
      <c r="BO322" s="317"/>
      <c r="BP322" s="317"/>
      <c r="BQ322" s="317"/>
      <c r="BR322" s="317"/>
      <c r="BS322" s="317"/>
      <c r="BT322" s="317"/>
      <c r="BU322" s="317"/>
      <c r="BV322" s="317"/>
      <c r="BW322" s="317"/>
      <c r="BX322" s="317"/>
      <c r="BY322" s="319"/>
      <c r="BZ322" s="345"/>
      <c r="CA322" s="345"/>
      <c r="CB322" s="345"/>
      <c r="CC322" s="345"/>
      <c r="CD322" s="345"/>
      <c r="CE322" s="345"/>
      <c r="CF322" s="345"/>
      <c r="CG322" s="345"/>
      <c r="CH322" s="345"/>
      <c r="CI322" s="345"/>
      <c r="CJ322" s="345"/>
      <c r="CK322" s="345"/>
      <c r="CL322" s="345"/>
      <c r="CM322" s="345"/>
      <c r="CN322" s="345"/>
      <c r="CO322" s="345"/>
      <c r="CP322" s="345"/>
      <c r="CQ322" s="345"/>
      <c r="CR322" s="345"/>
      <c r="CS322" s="345"/>
      <c r="CT322" s="345"/>
      <c r="CU322" s="345"/>
      <c r="CV322" s="345"/>
      <c r="CW322" s="345"/>
      <c r="CX322" s="345"/>
      <c r="CY322" s="345"/>
      <c r="CZ322" s="345"/>
    </row>
    <row r="323" s="439" customFormat="true" ht="15" customHeight="true" x14ac:dyDescent="0.2">
      <c r="B323" s="438"/>
      <c r="Z323" s="346"/>
      <c r="AA323" s="346"/>
      <c r="AB323" s="346"/>
      <c r="AC323" s="346"/>
      <c r="AD323" s="346"/>
      <c r="AE323" s="346"/>
      <c r="AF323" s="346"/>
      <c r="AG323" s="346"/>
      <c r="AH323" s="346"/>
      <c r="AI323" s="346"/>
      <c r="AJ323" s="346"/>
      <c r="AK323" s="346"/>
      <c r="AL323" s="346"/>
      <c r="AM323" s="346"/>
      <c r="AN323" s="346"/>
      <c r="AO323" s="346"/>
      <c r="AP323" s="346"/>
      <c r="AQ323" s="346"/>
      <c r="AR323" s="346"/>
      <c r="AS323" s="346"/>
      <c r="AT323" s="346"/>
      <c r="AU323" s="346"/>
      <c r="AV323" s="346"/>
      <c r="AW323" s="346"/>
      <c r="AX323" s="346"/>
      <c r="AY323" s="346"/>
      <c r="AZ323" s="346"/>
      <c r="BA323" s="319"/>
      <c r="BB323" s="317"/>
      <c r="BC323" s="317"/>
      <c r="BD323" s="317"/>
      <c r="BE323" s="317"/>
      <c r="BF323" s="317"/>
      <c r="BG323" s="317"/>
      <c r="BH323" s="317"/>
      <c r="BI323" s="317"/>
      <c r="BJ323" s="317"/>
      <c r="BK323" s="317"/>
      <c r="BL323" s="317"/>
      <c r="BM323" s="317"/>
      <c r="BN323" s="317"/>
      <c r="BO323" s="317"/>
      <c r="BP323" s="317"/>
      <c r="BQ323" s="317"/>
      <c r="BR323" s="317"/>
      <c r="BS323" s="317"/>
      <c r="BT323" s="317"/>
      <c r="BU323" s="317"/>
      <c r="BV323" s="317"/>
      <c r="BW323" s="317"/>
      <c r="BX323" s="317"/>
      <c r="BY323" s="319"/>
      <c r="BZ323" s="345"/>
      <c r="CA323" s="345"/>
      <c r="CB323" s="345"/>
      <c r="CC323" s="345"/>
      <c r="CD323" s="345"/>
      <c r="CE323" s="345"/>
      <c r="CF323" s="345"/>
      <c r="CG323" s="345"/>
      <c r="CH323" s="345"/>
      <c r="CI323" s="345"/>
      <c r="CJ323" s="345"/>
      <c r="CK323" s="345"/>
      <c r="CL323" s="345"/>
      <c r="CM323" s="345"/>
      <c r="CN323" s="345"/>
      <c r="CO323" s="345"/>
      <c r="CP323" s="345"/>
      <c r="CQ323" s="345"/>
      <c r="CR323" s="345"/>
      <c r="CS323" s="345"/>
      <c r="CT323" s="345"/>
      <c r="CU323" s="345"/>
      <c r="CV323" s="345"/>
      <c r="CW323" s="345"/>
      <c r="CX323" s="345"/>
      <c r="CY323" s="345"/>
      <c r="CZ323" s="345"/>
    </row>
    <row r="324" s="439" customFormat="true" ht="15" customHeight="true" x14ac:dyDescent="0.2">
      <c r="B324" s="438"/>
      <c r="Z324" s="346"/>
      <c r="AA324" s="346"/>
      <c r="AB324" s="346"/>
      <c r="AC324" s="346"/>
      <c r="AD324" s="346"/>
      <c r="AE324" s="346"/>
      <c r="AF324" s="346"/>
      <c r="AG324" s="346"/>
      <c r="AH324" s="346"/>
      <c r="AI324" s="346"/>
      <c r="AJ324" s="346"/>
      <c r="AK324" s="346"/>
      <c r="AL324" s="346"/>
      <c r="AM324" s="346"/>
      <c r="AN324" s="346"/>
      <c r="AO324" s="346"/>
      <c r="AP324" s="346"/>
      <c r="AQ324" s="346"/>
      <c r="AR324" s="346"/>
      <c r="AS324" s="346"/>
      <c r="AT324" s="346"/>
      <c r="AU324" s="346"/>
      <c r="AV324" s="346"/>
      <c r="AW324" s="346"/>
      <c r="AX324" s="346"/>
      <c r="AY324" s="346"/>
      <c r="AZ324" s="346"/>
      <c r="BA324" s="319"/>
      <c r="BB324" s="317"/>
      <c r="BC324" s="317"/>
      <c r="BD324" s="317"/>
      <c r="BE324" s="317"/>
      <c r="BF324" s="317"/>
      <c r="BG324" s="317"/>
      <c r="BH324" s="317"/>
      <c r="BI324" s="317"/>
      <c r="BJ324" s="317"/>
      <c r="BK324" s="317"/>
      <c r="BL324" s="317"/>
      <c r="BM324" s="317"/>
      <c r="BN324" s="317"/>
      <c r="BO324" s="317"/>
      <c r="BP324" s="317"/>
      <c r="BQ324" s="317"/>
      <c r="BR324" s="317"/>
      <c r="BS324" s="317"/>
      <c r="BT324" s="317"/>
      <c r="BU324" s="317"/>
      <c r="BV324" s="317"/>
      <c r="BW324" s="317"/>
      <c r="BX324" s="317"/>
      <c r="BY324" s="319"/>
      <c r="BZ324" s="345"/>
      <c r="CA324" s="345"/>
      <c r="CB324" s="345"/>
      <c r="CC324" s="345"/>
      <c r="CD324" s="345"/>
      <c r="CE324" s="345"/>
      <c r="CF324" s="345"/>
      <c r="CG324" s="345"/>
      <c r="CH324" s="345"/>
      <c r="CI324" s="345"/>
      <c r="CJ324" s="345"/>
      <c r="CK324" s="345"/>
      <c r="CL324" s="345"/>
      <c r="CM324" s="345"/>
      <c r="CN324" s="345"/>
      <c r="CO324" s="345"/>
      <c r="CP324" s="345"/>
      <c r="CQ324" s="345"/>
      <c r="CR324" s="345"/>
      <c r="CS324" s="345"/>
      <c r="CT324" s="345"/>
      <c r="CU324" s="345"/>
      <c r="CV324" s="345"/>
      <c r="CW324" s="345"/>
      <c r="CX324" s="345"/>
      <c r="CY324" s="345"/>
      <c r="CZ324" s="345"/>
    </row>
    <row r="325" s="439" customFormat="true" ht="15" customHeight="true" x14ac:dyDescent="0.2">
      <c r="B325" s="438"/>
      <c r="Z325" s="346"/>
      <c r="AA325" s="346"/>
      <c r="AB325" s="346"/>
      <c r="AC325" s="346"/>
      <c r="AD325" s="346"/>
      <c r="AE325" s="346"/>
      <c r="AF325" s="346"/>
      <c r="AG325" s="346"/>
      <c r="AH325" s="346"/>
      <c r="AI325" s="346"/>
      <c r="AJ325" s="346"/>
      <c r="AK325" s="346"/>
      <c r="AL325" s="346"/>
      <c r="AM325" s="346"/>
      <c r="AN325" s="346"/>
      <c r="AO325" s="346"/>
      <c r="AP325" s="346"/>
      <c r="AQ325" s="346"/>
      <c r="AR325" s="346"/>
      <c r="AS325" s="346"/>
      <c r="AT325" s="346"/>
      <c r="AU325" s="346"/>
      <c r="AV325" s="346"/>
      <c r="AW325" s="346"/>
      <c r="AX325" s="346"/>
      <c r="AY325" s="346"/>
      <c r="AZ325" s="346"/>
      <c r="BA325" s="319"/>
      <c r="BB325" s="317"/>
      <c r="BC325" s="317"/>
      <c r="BD325" s="317"/>
      <c r="BE325" s="317"/>
      <c r="BF325" s="317"/>
      <c r="BG325" s="317"/>
      <c r="BH325" s="317"/>
      <c r="BI325" s="317"/>
      <c r="BJ325" s="317"/>
      <c r="BK325" s="317"/>
      <c r="BL325" s="317"/>
      <c r="BM325" s="317"/>
      <c r="BN325" s="317"/>
      <c r="BO325" s="317"/>
      <c r="BP325" s="317"/>
      <c r="BQ325" s="317"/>
      <c r="BR325" s="317"/>
      <c r="BS325" s="317"/>
      <c r="BT325" s="317"/>
      <c r="BU325" s="317"/>
      <c r="BV325" s="317"/>
      <c r="BW325" s="317"/>
      <c r="BX325" s="317"/>
      <c r="BY325" s="319"/>
      <c r="BZ325" s="345"/>
      <c r="CA325" s="345"/>
      <c r="CB325" s="345"/>
      <c r="CC325" s="345"/>
      <c r="CD325" s="345"/>
      <c r="CE325" s="345"/>
      <c r="CF325" s="345"/>
      <c r="CG325" s="345"/>
      <c r="CH325" s="345"/>
      <c r="CI325" s="345"/>
      <c r="CJ325" s="345"/>
      <c r="CK325" s="345"/>
      <c r="CL325" s="345"/>
      <c r="CM325" s="345"/>
      <c r="CN325" s="345"/>
      <c r="CO325" s="345"/>
      <c r="CP325" s="345"/>
      <c r="CQ325" s="345"/>
      <c r="CR325" s="345"/>
      <c r="CS325" s="345"/>
      <c r="CT325" s="345"/>
      <c r="CU325" s="345"/>
      <c r="CV325" s="345"/>
      <c r="CW325" s="345"/>
      <c r="CX325" s="345"/>
      <c r="CY325" s="345"/>
      <c r="CZ325" s="345"/>
    </row>
    <row r="326" s="439" customFormat="true" ht="15" customHeight="true" x14ac:dyDescent="0.2">
      <c r="B326" s="438"/>
      <c r="Z326" s="346"/>
      <c r="AA326" s="346"/>
      <c r="AB326" s="346"/>
      <c r="AC326" s="346"/>
      <c r="AD326" s="346"/>
      <c r="AE326" s="346"/>
      <c r="AF326" s="346"/>
      <c r="AG326" s="346"/>
      <c r="AH326" s="346"/>
      <c r="AI326" s="346"/>
      <c r="AJ326" s="346"/>
      <c r="AK326" s="346"/>
      <c r="AL326" s="346"/>
      <c r="AM326" s="346"/>
      <c r="AN326" s="346"/>
      <c r="AO326" s="346"/>
      <c r="AP326" s="346"/>
      <c r="AQ326" s="346"/>
      <c r="AR326" s="346"/>
      <c r="AS326" s="346"/>
      <c r="AT326" s="346"/>
      <c r="AU326" s="346"/>
      <c r="AV326" s="346"/>
      <c r="AW326" s="346"/>
      <c r="AX326" s="346"/>
      <c r="AY326" s="346"/>
      <c r="AZ326" s="346"/>
      <c r="BA326" s="319"/>
      <c r="BB326" s="317"/>
      <c r="BC326" s="317"/>
      <c r="BD326" s="317"/>
      <c r="BE326" s="317"/>
      <c r="BF326" s="317"/>
      <c r="BG326" s="317"/>
      <c r="BH326" s="317"/>
      <c r="BI326" s="317"/>
      <c r="BJ326" s="317"/>
      <c r="BK326" s="317"/>
      <c r="BL326" s="317"/>
      <c r="BM326" s="317"/>
      <c r="BN326" s="317"/>
      <c r="BO326" s="317"/>
      <c r="BP326" s="317"/>
      <c r="BQ326" s="317"/>
      <c r="BR326" s="317"/>
      <c r="BS326" s="317"/>
      <c r="BT326" s="317"/>
      <c r="BU326" s="317"/>
      <c r="BV326" s="317"/>
      <c r="BW326" s="317"/>
      <c r="BX326" s="317"/>
      <c r="BY326" s="319"/>
      <c r="BZ326" s="345"/>
      <c r="CA326" s="345"/>
      <c r="CB326" s="345"/>
      <c r="CC326" s="345"/>
      <c r="CD326" s="345"/>
      <c r="CE326" s="345"/>
      <c r="CF326" s="345"/>
      <c r="CG326" s="345"/>
      <c r="CH326" s="345"/>
      <c r="CI326" s="345"/>
      <c r="CJ326" s="345"/>
      <c r="CK326" s="345"/>
      <c r="CL326" s="345"/>
      <c r="CM326" s="345"/>
      <c r="CN326" s="345"/>
      <c r="CO326" s="345"/>
      <c r="CP326" s="345"/>
      <c r="CQ326" s="345"/>
      <c r="CR326" s="345"/>
      <c r="CS326" s="345"/>
      <c r="CT326" s="345"/>
      <c r="CU326" s="345"/>
      <c r="CV326" s="345"/>
      <c r="CW326" s="345"/>
      <c r="CX326" s="345"/>
      <c r="CY326" s="345"/>
      <c r="CZ326" s="345"/>
    </row>
    <row r="327" s="439" customFormat="true" ht="15" customHeight="true" x14ac:dyDescent="0.2">
      <c r="B327" s="438"/>
      <c r="Z327" s="346"/>
      <c r="AA327" s="346"/>
      <c r="AB327" s="346"/>
      <c r="AC327" s="346"/>
      <c r="AD327" s="346"/>
      <c r="AE327" s="346"/>
      <c r="AF327" s="346"/>
      <c r="AG327" s="346"/>
      <c r="AH327" s="346"/>
      <c r="AI327" s="346"/>
      <c r="AJ327" s="346"/>
      <c r="AK327" s="346"/>
      <c r="AL327" s="346"/>
      <c r="AM327" s="346"/>
      <c r="AN327" s="346"/>
      <c r="AO327" s="346"/>
      <c r="AP327" s="346"/>
      <c r="AQ327" s="346"/>
      <c r="AR327" s="346"/>
      <c r="AS327" s="346"/>
      <c r="AT327" s="346"/>
      <c r="AU327" s="346"/>
      <c r="AV327" s="346"/>
      <c r="AW327" s="346"/>
      <c r="AX327" s="346"/>
      <c r="AY327" s="346"/>
      <c r="AZ327" s="346"/>
      <c r="BA327" s="319"/>
      <c r="BB327" s="317"/>
      <c r="BC327" s="317"/>
      <c r="BD327" s="317"/>
      <c r="BE327" s="317"/>
      <c r="BF327" s="317"/>
      <c r="BG327" s="317"/>
      <c r="BH327" s="317"/>
      <c r="BI327" s="317"/>
      <c r="BJ327" s="317"/>
      <c r="BK327" s="317"/>
      <c r="BL327" s="317"/>
      <c r="BM327" s="317"/>
      <c r="BN327" s="317"/>
      <c r="BO327" s="317"/>
      <c r="BP327" s="317"/>
      <c r="BQ327" s="317"/>
      <c r="BR327" s="317"/>
      <c r="BS327" s="317"/>
      <c r="BT327" s="317"/>
      <c r="BU327" s="317"/>
      <c r="BV327" s="317"/>
      <c r="BW327" s="317"/>
      <c r="BX327" s="317"/>
      <c r="BY327" s="319"/>
      <c r="BZ327" s="345"/>
      <c r="CA327" s="345"/>
      <c r="CB327" s="345"/>
      <c r="CC327" s="345"/>
      <c r="CD327" s="345"/>
      <c r="CE327" s="345"/>
      <c r="CF327" s="345"/>
      <c r="CG327" s="345"/>
      <c r="CH327" s="345"/>
      <c r="CI327" s="345"/>
      <c r="CJ327" s="345"/>
      <c r="CK327" s="345"/>
      <c r="CL327" s="345"/>
      <c r="CM327" s="345"/>
      <c r="CN327" s="345"/>
      <c r="CO327" s="345"/>
      <c r="CP327" s="345"/>
      <c r="CQ327" s="345"/>
      <c r="CR327" s="345"/>
      <c r="CS327" s="345"/>
      <c r="CT327" s="345"/>
      <c r="CU327" s="345"/>
      <c r="CV327" s="345"/>
      <c r="CW327" s="345"/>
      <c r="CX327" s="345"/>
      <c r="CY327" s="345"/>
      <c r="CZ327" s="345"/>
    </row>
    <row r="328" s="439" customFormat="true" ht="15" customHeight="true" x14ac:dyDescent="0.2">
      <c r="B328" s="438"/>
      <c r="Z328" s="346"/>
      <c r="AA328" s="346"/>
      <c r="AB328" s="346"/>
      <c r="AC328" s="346"/>
      <c r="AD328" s="346"/>
      <c r="AE328" s="346"/>
      <c r="AF328" s="346"/>
      <c r="AG328" s="346"/>
      <c r="AH328" s="346"/>
      <c r="AI328" s="346"/>
      <c r="AJ328" s="346"/>
      <c r="AK328" s="346"/>
      <c r="AL328" s="346"/>
      <c r="AM328" s="346"/>
      <c r="AN328" s="346"/>
      <c r="AO328" s="346"/>
      <c r="AP328" s="346"/>
      <c r="AQ328" s="346"/>
      <c r="AR328" s="346"/>
      <c r="AS328" s="346"/>
      <c r="AT328" s="346"/>
      <c r="AU328" s="346"/>
      <c r="AV328" s="346"/>
      <c r="AW328" s="346"/>
      <c r="AX328" s="346"/>
      <c r="AY328" s="346"/>
      <c r="AZ328" s="346"/>
      <c r="BA328" s="319"/>
      <c r="BB328" s="317"/>
      <c r="BC328" s="317"/>
      <c r="BD328" s="317"/>
      <c r="BE328" s="317"/>
      <c r="BF328" s="317"/>
      <c r="BG328" s="317"/>
      <c r="BH328" s="317"/>
      <c r="BI328" s="317"/>
      <c r="BJ328" s="317"/>
      <c r="BK328" s="317"/>
      <c r="BL328" s="317"/>
      <c r="BM328" s="317"/>
      <c r="BN328" s="317"/>
      <c r="BO328" s="317"/>
      <c r="BP328" s="317"/>
      <c r="BQ328" s="317"/>
      <c r="BR328" s="317"/>
      <c r="BS328" s="317"/>
      <c r="BT328" s="317"/>
      <c r="BU328" s="317"/>
      <c r="BV328" s="317"/>
      <c r="BW328" s="317"/>
      <c r="BX328" s="317"/>
      <c r="BY328" s="319"/>
      <c r="BZ328" s="345"/>
      <c r="CA328" s="345"/>
      <c r="CB328" s="345"/>
      <c r="CC328" s="345"/>
      <c r="CD328" s="345"/>
      <c r="CE328" s="345"/>
      <c r="CF328" s="345"/>
      <c r="CG328" s="345"/>
      <c r="CH328" s="345"/>
      <c r="CI328" s="345"/>
      <c r="CJ328" s="345"/>
      <c r="CK328" s="345"/>
      <c r="CL328" s="345"/>
      <c r="CM328" s="345"/>
      <c r="CN328" s="345"/>
      <c r="CO328" s="345"/>
      <c r="CP328" s="345"/>
      <c r="CQ328" s="345"/>
      <c r="CR328" s="345"/>
      <c r="CS328" s="345"/>
      <c r="CT328" s="345"/>
      <c r="CU328" s="345"/>
      <c r="CV328" s="345"/>
      <c r="CW328" s="345"/>
      <c r="CX328" s="345"/>
      <c r="CY328" s="345"/>
      <c r="CZ328" s="345"/>
    </row>
    <row r="329" s="439" customFormat="true" ht="250.15" customHeight="true" x14ac:dyDescent="0.2">
      <c r="B329" s="438"/>
      <c r="Z329" s="346"/>
      <c r="AA329" s="346"/>
      <c r="AB329" s="346"/>
      <c r="AC329" s="346"/>
      <c r="AD329" s="346"/>
      <c r="AE329" s="346"/>
      <c r="AF329" s="346"/>
      <c r="AG329" s="346"/>
      <c r="AH329" s="346"/>
      <c r="AI329" s="346"/>
      <c r="AJ329" s="346"/>
      <c r="AK329" s="346"/>
      <c r="AL329" s="346"/>
      <c r="AM329" s="346"/>
      <c r="AN329" s="346"/>
      <c r="AO329" s="346"/>
      <c r="AP329" s="346"/>
      <c r="AQ329" s="346"/>
      <c r="AR329" s="346"/>
      <c r="AS329" s="346"/>
      <c r="AT329" s="346"/>
      <c r="AU329" s="346"/>
      <c r="AV329" s="346"/>
      <c r="AW329" s="346"/>
      <c r="AX329" s="346"/>
      <c r="AY329" s="346"/>
      <c r="AZ329" s="346"/>
      <c r="BA329" s="319"/>
      <c r="BB329" s="317"/>
      <c r="BC329" s="317"/>
      <c r="BD329" s="317"/>
      <c r="BE329" s="317"/>
      <c r="BF329" s="317"/>
      <c r="BG329" s="317"/>
      <c r="BH329" s="317"/>
      <c r="BI329" s="317"/>
      <c r="BJ329" s="317"/>
      <c r="BK329" s="317"/>
      <c r="BL329" s="317"/>
      <c r="BM329" s="317"/>
      <c r="BN329" s="317"/>
      <c r="BO329" s="317"/>
      <c r="BP329" s="317"/>
      <c r="BQ329" s="317"/>
      <c r="BR329" s="317"/>
      <c r="BS329" s="317"/>
      <c r="BT329" s="317"/>
      <c r="BU329" s="317"/>
      <c r="BV329" s="317"/>
      <c r="BW329" s="317"/>
      <c r="BX329" s="317"/>
      <c r="BY329" s="319"/>
      <c r="BZ329" s="345"/>
      <c r="CA329" s="345"/>
      <c r="CB329" s="345"/>
      <c r="CC329" s="345"/>
      <c r="CD329" s="345"/>
      <c r="CE329" s="345"/>
      <c r="CF329" s="345"/>
      <c r="CG329" s="345"/>
      <c r="CH329" s="345"/>
      <c r="CI329" s="345"/>
      <c r="CJ329" s="345"/>
      <c r="CK329" s="345"/>
      <c r="CL329" s="345"/>
      <c r="CM329" s="345"/>
      <c r="CN329" s="345"/>
      <c r="CO329" s="345"/>
      <c r="CP329" s="345"/>
      <c r="CQ329" s="345"/>
      <c r="CR329" s="345"/>
      <c r="CS329" s="345"/>
      <c r="CT329" s="345"/>
      <c r="CU329" s="345"/>
      <c r="CV329" s="345"/>
      <c r="CW329" s="345"/>
      <c r="CX329" s="345"/>
      <c r="CY329" s="345"/>
      <c r="CZ329" s="345"/>
    </row>
    <row r="330" s="348" customFormat="true" ht="19.15" customHeight="true" x14ac:dyDescent="0.2">
      <c r="B330" s="437"/>
      <c r="Z330" s="341"/>
      <c r="AA330" s="341"/>
      <c r="AB330" s="341"/>
      <c r="AC330" s="341"/>
      <c r="AD330" s="341"/>
      <c r="AE330" s="341"/>
      <c r="AF330" s="341"/>
      <c r="AG330" s="341"/>
      <c r="AH330" s="341"/>
      <c r="AI330" s="341"/>
      <c r="AJ330" s="341"/>
      <c r="AK330" s="341"/>
      <c r="AL330" s="341"/>
      <c r="AM330" s="341"/>
      <c r="AN330" s="341"/>
      <c r="AO330" s="341"/>
      <c r="AP330" s="341"/>
      <c r="AQ330" s="341"/>
      <c r="AR330" s="341"/>
      <c r="AS330" s="341"/>
      <c r="AT330" s="341"/>
      <c r="AU330" s="341"/>
      <c r="AV330" s="341"/>
      <c r="AW330" s="341"/>
      <c r="AX330" s="341"/>
      <c r="AY330" s="341"/>
      <c r="AZ330" s="341"/>
      <c r="BA330" s="322"/>
      <c r="BB330" s="322"/>
      <c r="BC330" s="436"/>
      <c r="BD330" s="436"/>
      <c r="BE330" s="436"/>
      <c r="BF330" s="436"/>
      <c r="BG330" s="436"/>
      <c r="BH330" s="436"/>
      <c r="BI330" s="436"/>
      <c r="BJ330" s="436"/>
      <c r="BK330" s="436"/>
      <c r="BL330" s="436"/>
      <c r="BM330" s="436"/>
      <c r="BN330" s="436"/>
      <c r="BO330" s="436"/>
      <c r="BP330" s="436"/>
      <c r="BQ330" s="436"/>
      <c r="BR330" s="436"/>
      <c r="BS330" s="436"/>
      <c r="BT330" s="436"/>
      <c r="BU330" s="436"/>
      <c r="BV330" s="436"/>
      <c r="BW330" s="436"/>
      <c r="BX330" s="436"/>
      <c r="BY330" s="436"/>
      <c r="BZ330" s="341"/>
      <c r="CA330" s="341"/>
      <c r="CB330" s="341"/>
      <c r="CC330" s="341"/>
      <c r="CD330" s="341"/>
      <c r="CE330" s="341"/>
      <c r="CF330" s="341"/>
      <c r="CG330" s="341"/>
      <c r="CH330" s="341"/>
      <c r="CI330" s="341"/>
      <c r="CJ330" s="341"/>
      <c r="CK330" s="341"/>
      <c r="CL330" s="341"/>
      <c r="CM330" s="341"/>
      <c r="CN330" s="341"/>
      <c r="CO330" s="341"/>
      <c r="CP330" s="341"/>
      <c r="CQ330" s="341"/>
      <c r="CR330" s="341"/>
      <c r="CS330" s="341"/>
      <c r="CT330" s="341"/>
      <c r="CU330" s="341"/>
      <c r="CV330" s="341"/>
      <c r="CW330" s="341"/>
      <c r="CX330" s="341"/>
      <c r="CY330" s="341"/>
      <c r="CZ330" s="341"/>
    </row>
    <row r="331" s="348" customFormat="true" ht="15" customHeight="true" x14ac:dyDescent="0.2">
      <c r="B331" s="437"/>
      <c r="Z331" s="341"/>
      <c r="AA331" s="341"/>
      <c r="AB331" s="341"/>
      <c r="AC331" s="341"/>
      <c r="AD331" s="341"/>
      <c r="AE331" s="341"/>
      <c r="AF331" s="341"/>
      <c r="AG331" s="341"/>
      <c r="AH331" s="341"/>
      <c r="AI331" s="341"/>
      <c r="AJ331" s="341"/>
      <c r="AK331" s="341"/>
      <c r="AL331" s="341"/>
      <c r="AM331" s="341"/>
      <c r="AN331" s="341"/>
      <c r="AO331" s="341"/>
      <c r="AP331" s="341"/>
      <c r="AQ331" s="341"/>
      <c r="AR331" s="341"/>
      <c r="AS331" s="341"/>
      <c r="AT331" s="341"/>
      <c r="AU331" s="341"/>
      <c r="AV331" s="341"/>
      <c r="AW331" s="341"/>
      <c r="AX331" s="341"/>
      <c r="AY331" s="341"/>
      <c r="AZ331" s="341"/>
      <c r="BA331" s="322"/>
      <c r="BB331" s="322"/>
      <c r="BC331" s="436"/>
      <c r="BD331" s="436"/>
      <c r="BE331" s="436"/>
      <c r="BF331" s="436"/>
      <c r="BG331" s="436"/>
      <c r="BH331" s="436"/>
      <c r="BI331" s="436"/>
      <c r="BJ331" s="436"/>
      <c r="BK331" s="436"/>
      <c r="BL331" s="436"/>
      <c r="BM331" s="436"/>
      <c r="BN331" s="436"/>
      <c r="BO331" s="436"/>
      <c r="BP331" s="436"/>
      <c r="BQ331" s="436"/>
      <c r="BR331" s="436"/>
      <c r="BS331" s="436"/>
      <c r="BT331" s="436"/>
      <c r="BU331" s="436"/>
      <c r="BV331" s="436"/>
      <c r="BW331" s="436"/>
      <c r="BX331" s="436"/>
      <c r="BY331" s="436"/>
      <c r="BZ331" s="341"/>
      <c r="CA331" s="341"/>
      <c r="CB331" s="341"/>
      <c r="CC331" s="341"/>
      <c r="CD331" s="341"/>
      <c r="CE331" s="341"/>
      <c r="CF331" s="341"/>
      <c r="CG331" s="341"/>
      <c r="CH331" s="341"/>
      <c r="CI331" s="341"/>
      <c r="CJ331" s="341"/>
      <c r="CK331" s="341"/>
      <c r="CL331" s="341"/>
      <c r="CM331" s="341"/>
      <c r="CN331" s="341"/>
      <c r="CO331" s="341"/>
      <c r="CP331" s="341"/>
      <c r="CQ331" s="341"/>
      <c r="CR331" s="341"/>
      <c r="CS331" s="341"/>
      <c r="CT331" s="341"/>
      <c r="CU331" s="341"/>
      <c r="CV331" s="341"/>
      <c r="CW331" s="341"/>
      <c r="CX331" s="341"/>
      <c r="CY331" s="341"/>
      <c r="CZ331" s="341"/>
    </row>
    <row r="332" s="348" customFormat="true" ht="15" customHeight="true" x14ac:dyDescent="0.2">
      <c r="B332" s="437"/>
      <c r="Z332" s="341"/>
      <c r="AA332" s="341"/>
      <c r="AB332" s="341"/>
      <c r="AC332" s="341"/>
      <c r="AD332" s="341"/>
      <c r="AE332" s="341"/>
      <c r="AF332" s="341"/>
      <c r="AG332" s="341"/>
      <c r="AH332" s="341"/>
      <c r="AI332" s="341"/>
      <c r="AJ332" s="341"/>
      <c r="AK332" s="341"/>
      <c r="AL332" s="341"/>
      <c r="AM332" s="341"/>
      <c r="AN332" s="341"/>
      <c r="AO332" s="341"/>
      <c r="AP332" s="341"/>
      <c r="AQ332" s="341"/>
      <c r="AR332" s="341"/>
      <c r="AS332" s="341"/>
      <c r="AT332" s="341"/>
      <c r="AU332" s="341"/>
      <c r="AV332" s="341"/>
      <c r="AW332" s="341"/>
      <c r="AX332" s="341"/>
      <c r="AY332" s="341"/>
      <c r="AZ332" s="341"/>
      <c r="BA332" s="322"/>
      <c r="BB332" s="322"/>
      <c r="BC332" s="436"/>
      <c r="BD332" s="436"/>
      <c r="BE332" s="436"/>
      <c r="BF332" s="436"/>
      <c r="BG332" s="436"/>
      <c r="BH332" s="436"/>
      <c r="BI332" s="436"/>
      <c r="BJ332" s="436"/>
      <c r="BK332" s="436"/>
      <c r="BL332" s="436"/>
      <c r="BM332" s="436"/>
      <c r="BN332" s="436"/>
      <c r="BO332" s="436"/>
      <c r="BP332" s="436"/>
      <c r="BQ332" s="436"/>
      <c r="BR332" s="436"/>
      <c r="BS332" s="436"/>
      <c r="BT332" s="436"/>
      <c r="BU332" s="436"/>
      <c r="BV332" s="436"/>
      <c r="BW332" s="436"/>
      <c r="BX332" s="436"/>
      <c r="BY332" s="436"/>
      <c r="BZ332" s="341"/>
      <c r="CA332" s="341"/>
      <c r="CB332" s="341"/>
      <c r="CC332" s="341"/>
      <c r="CD332" s="341"/>
      <c r="CE332" s="341"/>
      <c r="CF332" s="341"/>
      <c r="CG332" s="341"/>
      <c r="CH332" s="341"/>
      <c r="CI332" s="341"/>
      <c r="CJ332" s="341"/>
      <c r="CK332" s="341"/>
      <c r="CL332" s="341"/>
      <c r="CM332" s="341"/>
      <c r="CN332" s="341"/>
      <c r="CO332" s="341"/>
      <c r="CP332" s="341"/>
      <c r="CQ332" s="341"/>
      <c r="CR332" s="341"/>
      <c r="CS332" s="341"/>
      <c r="CT332" s="341"/>
      <c r="CU332" s="341"/>
      <c r="CV332" s="341"/>
      <c r="CW332" s="341"/>
      <c r="CX332" s="341"/>
      <c r="CY332" s="341"/>
      <c r="CZ332" s="341"/>
    </row>
    <row r="333" s="348" customFormat="true" ht="15" customHeight="true" x14ac:dyDescent="0.2">
      <c r="B333" s="437"/>
      <c r="Z333" s="341"/>
      <c r="AA333" s="341"/>
      <c r="AB333" s="341"/>
      <c r="AC333" s="341"/>
      <c r="AD333" s="341"/>
      <c r="AE333" s="341"/>
      <c r="AF333" s="341"/>
      <c r="AG333" s="341"/>
      <c r="AH333" s="341"/>
      <c r="AI333" s="341"/>
      <c r="AJ333" s="341"/>
      <c r="AK333" s="341"/>
      <c r="AL333" s="341"/>
      <c r="AM333" s="341"/>
      <c r="AN333" s="341"/>
      <c r="AO333" s="341"/>
      <c r="AP333" s="341"/>
      <c r="AQ333" s="341"/>
      <c r="AR333" s="341"/>
      <c r="AS333" s="341"/>
      <c r="AT333" s="341"/>
      <c r="AU333" s="341"/>
      <c r="AV333" s="341"/>
      <c r="AW333" s="341"/>
      <c r="AX333" s="341"/>
      <c r="AY333" s="341"/>
      <c r="AZ333" s="341"/>
      <c r="BA333" s="322"/>
      <c r="BB333" s="322"/>
      <c r="BC333" s="436"/>
      <c r="BD333" s="436"/>
      <c r="BE333" s="436"/>
      <c r="BF333" s="436"/>
      <c r="BG333" s="436"/>
      <c r="BH333" s="436"/>
      <c r="BI333" s="436"/>
      <c r="BJ333" s="436"/>
      <c r="BK333" s="436"/>
      <c r="BL333" s="436"/>
      <c r="BM333" s="436"/>
      <c r="BN333" s="436"/>
      <c r="BO333" s="436"/>
      <c r="BP333" s="436"/>
      <c r="BQ333" s="436"/>
      <c r="BR333" s="436"/>
      <c r="BS333" s="436"/>
      <c r="BT333" s="436"/>
      <c r="BU333" s="436"/>
      <c r="BV333" s="436"/>
      <c r="BW333" s="436"/>
      <c r="BX333" s="436"/>
      <c r="BY333" s="436"/>
      <c r="BZ333" s="341"/>
      <c r="CA333" s="341"/>
      <c r="CB333" s="341"/>
      <c r="CC333" s="341"/>
      <c r="CD333" s="341"/>
      <c r="CE333" s="341"/>
      <c r="CF333" s="341"/>
      <c r="CG333" s="341"/>
      <c r="CH333" s="341"/>
      <c r="CI333" s="341"/>
      <c r="CJ333" s="341"/>
      <c r="CK333" s="341"/>
      <c r="CL333" s="341"/>
      <c r="CM333" s="341"/>
      <c r="CN333" s="341"/>
      <c r="CO333" s="341"/>
      <c r="CP333" s="341"/>
      <c r="CQ333" s="341"/>
      <c r="CR333" s="341"/>
      <c r="CS333" s="341"/>
      <c r="CT333" s="341"/>
      <c r="CU333" s="341"/>
      <c r="CV333" s="341"/>
      <c r="CW333" s="341"/>
      <c r="CX333" s="341"/>
      <c r="CY333" s="341"/>
      <c r="CZ333" s="341"/>
    </row>
    <row r="334" s="348" customFormat="true" ht="15" customHeight="true" x14ac:dyDescent="0.2">
      <c r="B334" s="437"/>
      <c r="Z334" s="341"/>
      <c r="AA334" s="341"/>
      <c r="AB334" s="341"/>
      <c r="AC334" s="341"/>
      <c r="AD334" s="341"/>
      <c r="AE334" s="341"/>
      <c r="AF334" s="341"/>
      <c r="AG334" s="341"/>
      <c r="AH334" s="341"/>
      <c r="AI334" s="341"/>
      <c r="AJ334" s="341"/>
      <c r="AK334" s="341"/>
      <c r="AL334" s="341"/>
      <c r="AM334" s="341"/>
      <c r="AN334" s="341"/>
      <c r="AO334" s="341"/>
      <c r="AP334" s="341"/>
      <c r="AQ334" s="341"/>
      <c r="AR334" s="341"/>
      <c r="AS334" s="341"/>
      <c r="AT334" s="341"/>
      <c r="AU334" s="341"/>
      <c r="AV334" s="341"/>
      <c r="AW334" s="341"/>
      <c r="AX334" s="341"/>
      <c r="AY334" s="341"/>
      <c r="AZ334" s="341"/>
      <c r="BA334" s="322"/>
      <c r="BB334" s="322"/>
      <c r="BC334" s="436"/>
      <c r="BD334" s="436"/>
      <c r="BE334" s="436"/>
      <c r="BF334" s="436"/>
      <c r="BG334" s="436"/>
      <c r="BH334" s="436"/>
      <c r="BI334" s="436"/>
      <c r="BJ334" s="436"/>
      <c r="BK334" s="436"/>
      <c r="BL334" s="436"/>
      <c r="BM334" s="436"/>
      <c r="BN334" s="436"/>
      <c r="BO334" s="436"/>
      <c r="BP334" s="436"/>
      <c r="BQ334" s="436"/>
      <c r="BR334" s="436"/>
      <c r="BS334" s="436"/>
      <c r="BT334" s="436"/>
      <c r="BU334" s="436"/>
      <c r="BV334" s="436"/>
      <c r="BW334" s="436"/>
      <c r="BX334" s="436"/>
      <c r="BY334" s="436"/>
      <c r="BZ334" s="341"/>
      <c r="CA334" s="341"/>
      <c r="CB334" s="341"/>
      <c r="CC334" s="341"/>
      <c r="CD334" s="341"/>
      <c r="CE334" s="341"/>
      <c r="CF334" s="341"/>
      <c r="CG334" s="341"/>
      <c r="CH334" s="341"/>
      <c r="CI334" s="341"/>
      <c r="CJ334" s="341"/>
      <c r="CK334" s="341"/>
      <c r="CL334" s="341"/>
      <c r="CM334" s="341"/>
      <c r="CN334" s="341"/>
      <c r="CO334" s="341"/>
      <c r="CP334" s="341"/>
      <c r="CQ334" s="341"/>
      <c r="CR334" s="341"/>
      <c r="CS334" s="341"/>
      <c r="CT334" s="341"/>
      <c r="CU334" s="341"/>
      <c r="CV334" s="341"/>
      <c r="CW334" s="341"/>
      <c r="CX334" s="341"/>
      <c r="CY334" s="341"/>
      <c r="CZ334" s="341"/>
    </row>
    <row r="335" s="348" customFormat="true" ht="15" customHeight="true" x14ac:dyDescent="0.2">
      <c r="B335" s="437"/>
      <c r="Z335" s="341"/>
      <c r="AA335" s="341"/>
      <c r="AB335" s="341"/>
      <c r="AC335" s="341"/>
      <c r="AD335" s="341"/>
      <c r="AE335" s="341"/>
      <c r="AF335" s="341"/>
      <c r="AG335" s="341"/>
      <c r="AH335" s="341"/>
      <c r="AI335" s="341"/>
      <c r="AJ335" s="341"/>
      <c r="AK335" s="341"/>
      <c r="AL335" s="341"/>
      <c r="AM335" s="341"/>
      <c r="AN335" s="341"/>
      <c r="AO335" s="341"/>
      <c r="AP335" s="341"/>
      <c r="AQ335" s="341"/>
      <c r="AR335" s="341"/>
      <c r="AS335" s="341"/>
      <c r="AT335" s="341"/>
      <c r="AU335" s="341"/>
      <c r="AV335" s="341"/>
      <c r="AW335" s="341"/>
      <c r="AX335" s="341"/>
      <c r="AY335" s="341"/>
      <c r="AZ335" s="341"/>
      <c r="BA335" s="322"/>
      <c r="BB335" s="322"/>
      <c r="BC335" s="436"/>
      <c r="BD335" s="436"/>
      <c r="BE335" s="436"/>
      <c r="BF335" s="436"/>
      <c r="BG335" s="436"/>
      <c r="BH335" s="436"/>
      <c r="BI335" s="436"/>
      <c r="BJ335" s="436"/>
      <c r="BK335" s="436"/>
      <c r="BL335" s="436"/>
      <c r="BM335" s="436"/>
      <c r="BN335" s="436"/>
      <c r="BO335" s="436"/>
      <c r="BP335" s="436"/>
      <c r="BQ335" s="436"/>
      <c r="BR335" s="436"/>
      <c r="BS335" s="436"/>
      <c r="BT335" s="436"/>
      <c r="BU335" s="436"/>
      <c r="BV335" s="436"/>
      <c r="BW335" s="436"/>
      <c r="BX335" s="436"/>
      <c r="BY335" s="436"/>
      <c r="BZ335" s="341"/>
      <c r="CA335" s="341"/>
      <c r="CB335" s="341"/>
      <c r="CC335" s="341"/>
      <c r="CD335" s="341"/>
      <c r="CE335" s="341"/>
      <c r="CF335" s="341"/>
      <c r="CG335" s="341"/>
      <c r="CH335" s="341"/>
      <c r="CI335" s="341"/>
      <c r="CJ335" s="341"/>
      <c r="CK335" s="341"/>
      <c r="CL335" s="341"/>
      <c r="CM335" s="341"/>
      <c r="CN335" s="341"/>
      <c r="CO335" s="341"/>
      <c r="CP335" s="341"/>
      <c r="CQ335" s="341"/>
      <c r="CR335" s="341"/>
      <c r="CS335" s="341"/>
      <c r="CT335" s="341"/>
      <c r="CU335" s="341"/>
      <c r="CV335" s="341"/>
      <c r="CW335" s="341"/>
      <c r="CX335" s="341"/>
      <c r="CY335" s="341"/>
      <c r="CZ335" s="341"/>
    </row>
    <row r="336" s="348" customFormat="true" ht="15" customHeight="true" x14ac:dyDescent="0.2">
      <c r="B336" s="437"/>
      <c r="Z336" s="341"/>
      <c r="AA336" s="341"/>
      <c r="AB336" s="341"/>
      <c r="AC336" s="341"/>
      <c r="AD336" s="341"/>
      <c r="AE336" s="341"/>
      <c r="AF336" s="341"/>
      <c r="AG336" s="341"/>
      <c r="AH336" s="341"/>
      <c r="AI336" s="341"/>
      <c r="AJ336" s="341"/>
      <c r="AK336" s="341"/>
      <c r="AL336" s="341"/>
      <c r="AM336" s="341"/>
      <c r="AN336" s="341"/>
      <c r="AO336" s="341"/>
      <c r="AP336" s="341"/>
      <c r="AQ336" s="341"/>
      <c r="AR336" s="341"/>
      <c r="AS336" s="341"/>
      <c r="AT336" s="341"/>
      <c r="AU336" s="341"/>
      <c r="AV336" s="341"/>
      <c r="AW336" s="341"/>
      <c r="AX336" s="341"/>
      <c r="AY336" s="341"/>
      <c r="AZ336" s="341"/>
      <c r="BA336" s="322"/>
      <c r="BB336" s="322"/>
      <c r="BC336" s="436"/>
      <c r="BD336" s="436"/>
      <c r="BE336" s="436"/>
      <c r="BF336" s="436"/>
      <c r="BG336" s="436"/>
      <c r="BH336" s="436"/>
      <c r="BI336" s="436"/>
      <c r="BJ336" s="436"/>
      <c r="BK336" s="436"/>
      <c r="BL336" s="436"/>
      <c r="BM336" s="436"/>
      <c r="BN336" s="436"/>
      <c r="BO336" s="436"/>
      <c r="BP336" s="436"/>
      <c r="BQ336" s="436"/>
      <c r="BR336" s="436"/>
      <c r="BS336" s="436"/>
      <c r="BT336" s="436"/>
      <c r="BU336" s="436"/>
      <c r="BV336" s="436"/>
      <c r="BW336" s="436"/>
      <c r="BX336" s="436"/>
      <c r="BY336" s="436"/>
      <c r="BZ336" s="341"/>
      <c r="CA336" s="341"/>
      <c r="CB336" s="341"/>
      <c r="CC336" s="341"/>
      <c r="CD336" s="341"/>
      <c r="CE336" s="341"/>
      <c r="CF336" s="341"/>
      <c r="CG336" s="341"/>
      <c r="CH336" s="341"/>
      <c r="CI336" s="341"/>
      <c r="CJ336" s="341"/>
      <c r="CK336" s="341"/>
      <c r="CL336" s="341"/>
      <c r="CM336" s="341"/>
      <c r="CN336" s="341"/>
      <c r="CO336" s="341"/>
      <c r="CP336" s="341"/>
      <c r="CQ336" s="341"/>
      <c r="CR336" s="341"/>
      <c r="CS336" s="341"/>
      <c r="CT336" s="341"/>
      <c r="CU336" s="341"/>
      <c r="CV336" s="341"/>
      <c r="CW336" s="341"/>
      <c r="CX336" s="341"/>
      <c r="CY336" s="341"/>
      <c r="CZ336" s="341"/>
    </row>
    <row r="337" s="348" customFormat="true" ht="18" customHeight="true" x14ac:dyDescent="0.2">
      <c r="B337" s="437"/>
      <c r="Z337" s="341"/>
      <c r="AA337" s="341"/>
      <c r="AB337" s="341"/>
      <c r="AC337" s="341"/>
      <c r="AD337" s="341"/>
      <c r="AE337" s="341"/>
      <c r="AF337" s="341"/>
      <c r="AG337" s="341"/>
      <c r="AH337" s="341"/>
      <c r="AI337" s="341"/>
      <c r="AJ337" s="341"/>
      <c r="AK337" s="341"/>
      <c r="AL337" s="341"/>
      <c r="AM337" s="341"/>
      <c r="AN337" s="341"/>
      <c r="AO337" s="341"/>
      <c r="AP337" s="341"/>
      <c r="AQ337" s="341"/>
      <c r="AR337" s="341"/>
      <c r="AS337" s="341"/>
      <c r="AT337" s="341"/>
      <c r="AU337" s="341"/>
      <c r="AV337" s="341"/>
      <c r="AW337" s="341"/>
      <c r="AX337" s="341"/>
      <c r="AY337" s="341"/>
      <c r="AZ337" s="341"/>
      <c r="BA337" s="322"/>
      <c r="BB337" s="322"/>
      <c r="BC337" s="436"/>
      <c r="BD337" s="436"/>
      <c r="BE337" s="436"/>
      <c r="BF337" s="436"/>
      <c r="BG337" s="436"/>
      <c r="BH337" s="436"/>
      <c r="BI337" s="436"/>
      <c r="BJ337" s="436"/>
      <c r="BK337" s="436"/>
      <c r="BL337" s="436"/>
      <c r="BM337" s="436"/>
      <c r="BN337" s="436"/>
      <c r="BO337" s="436"/>
      <c r="BP337" s="436"/>
      <c r="BQ337" s="436"/>
      <c r="BR337" s="436"/>
      <c r="BS337" s="436"/>
      <c r="BT337" s="436"/>
      <c r="BU337" s="436"/>
      <c r="BV337" s="436"/>
      <c r="BW337" s="436"/>
      <c r="BX337" s="436"/>
      <c r="BY337" s="436"/>
      <c r="BZ337" s="341"/>
      <c r="CA337" s="341"/>
      <c r="CB337" s="341"/>
      <c r="CC337" s="341"/>
      <c r="CD337" s="341"/>
      <c r="CE337" s="341"/>
      <c r="CF337" s="341"/>
      <c r="CG337" s="341"/>
      <c r="CH337" s="341"/>
      <c r="CI337" s="341"/>
      <c r="CJ337" s="341"/>
      <c r="CK337" s="341"/>
      <c r="CL337" s="341"/>
      <c r="CM337" s="341"/>
      <c r="CN337" s="341"/>
      <c r="CO337" s="341"/>
      <c r="CP337" s="341"/>
      <c r="CQ337" s="341"/>
      <c r="CR337" s="341"/>
      <c r="CS337" s="341"/>
      <c r="CT337" s="341"/>
      <c r="CU337" s="341"/>
      <c r="CV337" s="341"/>
      <c r="CW337" s="341"/>
      <c r="CX337" s="341"/>
      <c r="CY337" s="341"/>
      <c r="CZ337" s="341"/>
    </row>
    <row r="338" s="348" customFormat="true" ht="18" customHeight="true" x14ac:dyDescent="0.2">
      <c r="B338" s="437"/>
      <c r="Z338" s="341"/>
      <c r="AA338" s="341"/>
      <c r="AB338" s="341"/>
      <c r="AC338" s="341"/>
      <c r="AD338" s="341"/>
      <c r="AE338" s="341"/>
      <c r="AF338" s="341"/>
      <c r="AG338" s="341"/>
      <c r="AH338" s="341"/>
      <c r="AI338" s="341"/>
      <c r="AJ338" s="341"/>
      <c r="AK338" s="341"/>
      <c r="AL338" s="341"/>
      <c r="AM338" s="341"/>
      <c r="AN338" s="341"/>
      <c r="AO338" s="341"/>
      <c r="AP338" s="341"/>
      <c r="AQ338" s="341"/>
      <c r="AR338" s="341"/>
      <c r="AS338" s="341"/>
      <c r="AT338" s="341"/>
      <c r="AU338" s="341"/>
      <c r="AV338" s="341"/>
      <c r="AW338" s="341"/>
      <c r="AX338" s="341"/>
      <c r="AY338" s="341"/>
      <c r="AZ338" s="341"/>
      <c r="BA338" s="322"/>
      <c r="BB338" s="322"/>
      <c r="BC338" s="436"/>
      <c r="BD338" s="436"/>
      <c r="BE338" s="436"/>
      <c r="BF338" s="436"/>
      <c r="BG338" s="436"/>
      <c r="BH338" s="436"/>
      <c r="BI338" s="436"/>
      <c r="BJ338" s="436"/>
      <c r="BK338" s="436"/>
      <c r="BL338" s="436"/>
      <c r="BM338" s="436"/>
      <c r="BN338" s="436"/>
      <c r="BO338" s="436"/>
      <c r="BP338" s="436"/>
      <c r="BQ338" s="436"/>
      <c r="BR338" s="436"/>
      <c r="BS338" s="436"/>
      <c r="BT338" s="436"/>
      <c r="BU338" s="436"/>
      <c r="BV338" s="436"/>
      <c r="BW338" s="436"/>
      <c r="BX338" s="436"/>
      <c r="BY338" s="436"/>
      <c r="BZ338" s="341"/>
      <c r="CA338" s="341"/>
      <c r="CB338" s="341"/>
      <c r="CC338" s="341"/>
      <c r="CD338" s="341"/>
      <c r="CE338" s="341"/>
      <c r="CF338" s="341"/>
      <c r="CG338" s="341"/>
      <c r="CH338" s="341"/>
      <c r="CI338" s="341"/>
      <c r="CJ338" s="341"/>
      <c r="CK338" s="341"/>
      <c r="CL338" s="341"/>
      <c r="CM338" s="341"/>
      <c r="CN338" s="341"/>
      <c r="CO338" s="341"/>
      <c r="CP338" s="341"/>
      <c r="CQ338" s="341"/>
      <c r="CR338" s="341"/>
      <c r="CS338" s="341"/>
      <c r="CT338" s="341"/>
      <c r="CU338" s="341"/>
      <c r="CV338" s="341"/>
      <c r="CW338" s="341"/>
      <c r="CX338" s="341"/>
      <c r="CY338" s="341"/>
      <c r="CZ338" s="341"/>
    </row>
    <row r="339" s="439" customFormat="true" ht="15" customHeight="true" x14ac:dyDescent="0.2">
      <c r="B339" s="438"/>
      <c r="Z339" s="346"/>
      <c r="AA339" s="346"/>
      <c r="AB339" s="346"/>
      <c r="AC339" s="346"/>
      <c r="AD339" s="346"/>
      <c r="AE339" s="346"/>
      <c r="AF339" s="346"/>
      <c r="AG339" s="346"/>
      <c r="AH339" s="346"/>
      <c r="AI339" s="346"/>
      <c r="AJ339" s="346"/>
      <c r="AK339" s="346"/>
      <c r="AL339" s="346"/>
      <c r="AM339" s="346"/>
      <c r="AN339" s="346"/>
      <c r="AO339" s="346"/>
      <c r="AP339" s="346"/>
      <c r="AQ339" s="346"/>
      <c r="AR339" s="346"/>
      <c r="AS339" s="346"/>
      <c r="AT339" s="346"/>
      <c r="AU339" s="346"/>
      <c r="AV339" s="346"/>
      <c r="AW339" s="346"/>
      <c r="AX339" s="346"/>
      <c r="AY339" s="346"/>
      <c r="AZ339" s="346"/>
      <c r="BA339" s="347" t="s">
        <v>128</v>
      </c>
      <c r="BB339" s="304" t="s">
        <v>127</v>
      </c>
      <c r="BC339" s="986" t="s">
        <v>114</v>
      </c>
      <c r="BD339" s="987"/>
      <c r="BE339" s="987"/>
      <c r="BF339" s="987"/>
      <c r="BG339" s="993"/>
      <c r="BH339" s="986" t="s">
        <v>38</v>
      </c>
      <c r="BI339" s="987"/>
      <c r="BJ339" s="987"/>
      <c r="BK339" s="987"/>
      <c r="BL339" s="993"/>
      <c r="BM339" s="986" t="s">
        <v>37</v>
      </c>
      <c r="BN339" s="987"/>
      <c r="BO339" s="987"/>
      <c r="BP339" s="987"/>
      <c r="BQ339" s="988"/>
      <c r="BR339" s="14" t="s">
        <v>137</v>
      </c>
      <c r="BS339" s="401"/>
      <c r="BT339" s="401"/>
      <c r="BU339" s="401"/>
      <c r="BV339" s="401"/>
      <c r="BW339" s="401"/>
      <c r="BX339" s="401"/>
      <c r="BY339" s="401"/>
      <c r="BZ339" s="345"/>
      <c r="CA339" s="345"/>
      <c r="CB339" s="345"/>
      <c r="CC339" s="345"/>
      <c r="CD339" s="345"/>
      <c r="CE339" s="345"/>
      <c r="CF339" s="345"/>
      <c r="CG339" s="345"/>
      <c r="CH339" s="345"/>
      <c r="CI339" s="345"/>
      <c r="CJ339" s="345"/>
      <c r="CK339" s="345"/>
      <c r="CL339" s="345"/>
      <c r="CM339" s="345"/>
      <c r="CN339" s="345"/>
      <c r="CO339" s="345"/>
      <c r="CP339" s="345"/>
      <c r="CQ339" s="345"/>
      <c r="CR339" s="345"/>
      <c r="CS339" s="345"/>
      <c r="CT339" s="345"/>
      <c r="CU339" s="345"/>
      <c r="CV339" s="345"/>
      <c r="CW339" s="345"/>
      <c r="CX339" s="345"/>
      <c r="CY339" s="345"/>
      <c r="CZ339" s="345"/>
    </row>
    <row r="340" s="439" customFormat="true" ht="24" x14ac:dyDescent="0.2">
      <c r="B340" s="438"/>
      <c r="Z340" s="346"/>
      <c r="AA340" s="346"/>
      <c r="AB340" s="346"/>
      <c r="AC340" s="346"/>
      <c r="AD340" s="346"/>
      <c r="AE340" s="346"/>
      <c r="AF340" s="346"/>
      <c r="AG340" s="346"/>
      <c r="AH340" s="346"/>
      <c r="AI340" s="346"/>
      <c r="AJ340" s="346"/>
      <c r="AK340" s="346"/>
      <c r="AL340" s="346"/>
      <c r="AM340" s="346"/>
      <c r="AN340" s="346"/>
      <c r="AO340" s="346"/>
      <c r="AP340" s="346"/>
      <c r="AQ340" s="346"/>
      <c r="AR340" s="346"/>
      <c r="AS340" s="346"/>
      <c r="AT340" s="346"/>
      <c r="AU340" s="346"/>
      <c r="AV340" s="346"/>
      <c r="AW340" s="346"/>
      <c r="AX340" s="346"/>
      <c r="AY340" s="346"/>
      <c r="AZ340" s="346"/>
      <c r="BA340" s="335" t="s">
        <v>126</v>
      </c>
      <c r="BB340" s="334"/>
      <c r="BC340" s="422" t="s">
        <v>0</v>
      </c>
      <c r="BD340" s="525" t="s">
        <v>1</v>
      </c>
      <c r="BE340" s="525" t="s">
        <v>2</v>
      </c>
      <c r="BF340" s="525" t="s">
        <v>3</v>
      </c>
      <c r="BG340" s="423" t="s">
        <v>4</v>
      </c>
      <c r="BH340" s="422" t="s">
        <v>0</v>
      </c>
      <c r="BI340" s="525" t="s">
        <v>1</v>
      </c>
      <c r="BJ340" s="525" t="s">
        <v>2</v>
      </c>
      <c r="BK340" s="525" t="s">
        <v>3</v>
      </c>
      <c r="BL340" s="423" t="s">
        <v>4</v>
      </c>
      <c r="BM340" s="422" t="s">
        <v>0</v>
      </c>
      <c r="BN340" s="525" t="s">
        <v>1</v>
      </c>
      <c r="BO340" s="525" t="s">
        <v>2</v>
      </c>
      <c r="BP340" s="525" t="s">
        <v>3</v>
      </c>
      <c r="BQ340" s="423" t="s">
        <v>4</v>
      </c>
      <c r="BR340" s="422" t="s">
        <v>317</v>
      </c>
      <c r="BS340" s="525" t="s">
        <v>318</v>
      </c>
      <c r="BT340" s="525" t="s">
        <v>319</v>
      </c>
      <c r="BU340" s="525" t="s">
        <v>320</v>
      </c>
      <c r="BV340" s="525" t="s">
        <v>251</v>
      </c>
      <c r="BW340" s="525" t="s">
        <v>252</v>
      </c>
      <c r="BX340" s="525" t="s">
        <v>253</v>
      </c>
      <c r="BY340" s="526" t="s">
        <v>254</v>
      </c>
      <c r="BZ340" s="185"/>
      <c r="CA340" s="185"/>
      <c r="CB340" s="185"/>
      <c r="CC340" s="185"/>
      <c r="CD340" s="185"/>
      <c r="CE340" s="185"/>
      <c r="CF340" s="185"/>
      <c r="CG340" s="185"/>
      <c r="CH340" s="185"/>
      <c r="CI340" s="185"/>
      <c r="CJ340" s="185"/>
      <c r="CK340" s="185"/>
      <c r="CL340" s="185"/>
      <c r="CM340" s="185"/>
      <c r="CN340" s="185"/>
      <c r="CO340" s="185"/>
      <c r="CP340" s="185"/>
      <c r="CQ340" s="185"/>
      <c r="CR340" s="185"/>
      <c r="CS340" s="185"/>
      <c r="CT340" s="185"/>
      <c r="CU340" s="185"/>
      <c r="CV340" s="185"/>
      <c r="CW340" s="185"/>
      <c r="CX340" s="185"/>
      <c r="CY340" s="185"/>
      <c r="CZ340" s="185"/>
    </row>
    <row r="341" s="439" customFormat="true" ht="15" customHeight="true" x14ac:dyDescent="0.2">
      <c r="B341" s="438"/>
      <c r="Z341" s="346"/>
      <c r="AA341" s="346"/>
      <c r="AB341" s="346"/>
      <c r="AC341" s="346"/>
      <c r="AD341" s="346"/>
      <c r="AE341" s="346"/>
      <c r="AF341" s="346"/>
      <c r="AG341" s="346"/>
      <c r="AH341" s="346"/>
      <c r="AI341" s="346"/>
      <c r="AJ341" s="346"/>
      <c r="AK341" s="346"/>
      <c r="AL341" s="346"/>
      <c r="AM341" s="346"/>
      <c r="AN341" s="346"/>
      <c r="AO341" s="346"/>
      <c r="AP341" s="346"/>
      <c r="AQ341" s="346"/>
      <c r="AR341" s="346"/>
      <c r="AS341" s="346"/>
      <c r="AT341" s="346"/>
      <c r="AU341" s="346"/>
      <c r="AV341" s="346"/>
      <c r="AW341" s="346"/>
      <c r="AX341" s="346"/>
      <c r="AY341" s="346"/>
      <c r="AZ341" s="346"/>
      <c r="BA341" s="989" t="s">
        <v>144</v>
      </c>
      <c r="BB341" s="559" t="s">
        <v>49</v>
      </c>
      <c r="BC341" s="61" t="s">
        <v>35</v>
      </c>
      <c r="BD341" s="57" t="s">
        <v>35</v>
      </c>
      <c r="BE341" s="57" t="s">
        <v>35</v>
      </c>
      <c r="BF341" s="57" t="s">
        <v>35</v>
      </c>
      <c r="BG341" s="52" t="s">
        <v>35</v>
      </c>
      <c r="BH341" s="61" t="s">
        <v>35</v>
      </c>
      <c r="BI341" s="57" t="s">
        <v>35</v>
      </c>
      <c r="BJ341" s="57" t="s">
        <v>35</v>
      </c>
      <c r="BK341" s="57" t="s">
        <v>35</v>
      </c>
      <c r="BL341" s="52" t="s">
        <v>35</v>
      </c>
      <c r="BM341" s="61" t="s">
        <v>35</v>
      </c>
      <c r="BN341" s="57" t="s">
        <v>35</v>
      </c>
      <c r="BO341" s="57" t="s">
        <v>35</v>
      </c>
      <c r="BP341" s="57" t="s">
        <v>35</v>
      </c>
      <c r="BQ341" s="52" t="s">
        <v>35</v>
      </c>
      <c r="BR341" s="61" t="s">
        <v>35</v>
      </c>
      <c r="BS341" s="57" t="s">
        <v>35</v>
      </c>
      <c r="BT341" s="57" t="s">
        <v>35</v>
      </c>
      <c r="BU341" s="57" t="s">
        <v>35</v>
      </c>
      <c r="BV341" s="57" t="s">
        <v>35</v>
      </c>
      <c r="BW341" s="57" t="s">
        <v>35</v>
      </c>
      <c r="BX341" s="57" t="s">
        <v>35</v>
      </c>
      <c r="BY341" s="46" t="s">
        <v>35</v>
      </c>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439" customFormat="true" ht="15" customHeight="true" x14ac:dyDescent="0.2">
      <c r="B342" s="438"/>
      <c r="Z342" s="346"/>
      <c r="AA342" s="346"/>
      <c r="AB342" s="346"/>
      <c r="AC342" s="346"/>
      <c r="AD342" s="346"/>
      <c r="AE342" s="346"/>
      <c r="AF342" s="346"/>
      <c r="AG342" s="346"/>
      <c r="AH342" s="346"/>
      <c r="AI342" s="346"/>
      <c r="AJ342" s="346"/>
      <c r="AK342" s="346"/>
      <c r="AL342" s="346"/>
      <c r="AM342" s="346"/>
      <c r="AN342" s="346"/>
      <c r="AO342" s="346"/>
      <c r="AP342" s="346"/>
      <c r="AQ342" s="346"/>
      <c r="AR342" s="346"/>
      <c r="AS342" s="346"/>
      <c r="AT342" s="346"/>
      <c r="AU342" s="346"/>
      <c r="AV342" s="346"/>
      <c r="AW342" s="346"/>
      <c r="AX342" s="346"/>
      <c r="AY342" s="346"/>
      <c r="AZ342" s="346"/>
      <c r="BA342" s="990"/>
      <c r="BB342" s="557" t="s">
        <v>48</v>
      </c>
      <c r="BC342" s="60" t="s">
        <v>35</v>
      </c>
      <c r="BD342" s="56" t="s">
        <v>35</v>
      </c>
      <c r="BE342" s="56" t="s">
        <v>35</v>
      </c>
      <c r="BF342" s="56" t="s">
        <v>35</v>
      </c>
      <c r="BG342" s="51" t="s">
        <v>35</v>
      </c>
      <c r="BH342" s="60" t="s">
        <v>35</v>
      </c>
      <c r="BI342" s="56" t="s">
        <v>35</v>
      </c>
      <c r="BJ342" s="56" t="s">
        <v>35</v>
      </c>
      <c r="BK342" s="56" t="s">
        <v>35</v>
      </c>
      <c r="BL342" s="51" t="s">
        <v>35</v>
      </c>
      <c r="BM342" s="60" t="s">
        <v>35</v>
      </c>
      <c r="BN342" s="56" t="s">
        <v>35</v>
      </c>
      <c r="BO342" s="56" t="s">
        <v>35</v>
      </c>
      <c r="BP342" s="56" t="s">
        <v>35</v>
      </c>
      <c r="BQ342" s="51" t="s">
        <v>35</v>
      </c>
      <c r="BR342" s="60" t="s">
        <v>35</v>
      </c>
      <c r="BS342" s="56" t="s">
        <v>35</v>
      </c>
      <c r="BT342" s="56" t="s">
        <v>35</v>
      </c>
      <c r="BU342" s="56" t="s">
        <v>35</v>
      </c>
      <c r="BV342" s="56" t="s">
        <v>35</v>
      </c>
      <c r="BW342" s="56" t="s">
        <v>35</v>
      </c>
      <c r="BX342" s="56" t="s">
        <v>35</v>
      </c>
      <c r="BY342" s="45" t="s">
        <v>35</v>
      </c>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439" customFormat="true" ht="15" customHeight="true" x14ac:dyDescent="0.2">
      <c r="B343" s="438"/>
      <c r="Z343" s="346"/>
      <c r="AA343" s="346"/>
      <c r="AB343" s="346"/>
      <c r="AC343" s="346"/>
      <c r="AD343" s="346"/>
      <c r="AE343" s="346"/>
      <c r="AF343" s="346"/>
      <c r="AG343" s="346"/>
      <c r="AH343" s="346"/>
      <c r="AI343" s="346"/>
      <c r="AJ343" s="346"/>
      <c r="AK343" s="346"/>
      <c r="AL343" s="346"/>
      <c r="AM343" s="346"/>
      <c r="AN343" s="346"/>
      <c r="AO343" s="346"/>
      <c r="AP343" s="346"/>
      <c r="AQ343" s="346"/>
      <c r="AR343" s="346"/>
      <c r="AS343" s="346"/>
      <c r="AT343" s="346"/>
      <c r="AU343" s="346"/>
      <c r="AV343" s="346"/>
      <c r="AW343" s="346"/>
      <c r="AX343" s="346"/>
      <c r="AY343" s="346"/>
      <c r="AZ343" s="346"/>
      <c r="BA343" s="991" t="s">
        <v>139</v>
      </c>
      <c r="BB343" s="557" t="s">
        <v>49</v>
      </c>
      <c r="BC343" s="60" t="s">
        <v>35</v>
      </c>
      <c r="BD343" s="56" t="s">
        <v>35</v>
      </c>
      <c r="BE343" s="56" t="s">
        <v>35</v>
      </c>
      <c r="BF343" s="56" t="s">
        <v>35</v>
      </c>
      <c r="BG343" s="51" t="s">
        <v>35</v>
      </c>
      <c r="BH343" s="60" t="s">
        <v>35</v>
      </c>
      <c r="BI343" s="56" t="s">
        <v>35</v>
      </c>
      <c r="BJ343" s="56" t="s">
        <v>35</v>
      </c>
      <c r="BK343" s="56" t="s">
        <v>35</v>
      </c>
      <c r="BL343" s="51" t="s">
        <v>35</v>
      </c>
      <c r="BM343" s="60" t="s">
        <v>35</v>
      </c>
      <c r="BN343" s="56" t="s">
        <v>35</v>
      </c>
      <c r="BO343" s="56" t="s">
        <v>35</v>
      </c>
      <c r="BP343" s="56" t="s">
        <v>35</v>
      </c>
      <c r="BQ343" s="51" t="s">
        <v>35</v>
      </c>
      <c r="BR343" s="60" t="s">
        <v>35</v>
      </c>
      <c r="BS343" s="56" t="s">
        <v>35</v>
      </c>
      <c r="BT343" s="56" t="s">
        <v>35</v>
      </c>
      <c r="BU343" s="56" t="s">
        <v>35</v>
      </c>
      <c r="BV343" s="56" t="s">
        <v>35</v>
      </c>
      <c r="BW343" s="56" t="s">
        <v>35</v>
      </c>
      <c r="BX343" s="56" t="s">
        <v>35</v>
      </c>
      <c r="BY343" s="45" t="s">
        <v>35</v>
      </c>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439" customFormat="true" ht="15" customHeight="true" x14ac:dyDescent="0.2">
      <c r="B344" s="438"/>
      <c r="Z344" s="346"/>
      <c r="AA344" s="346"/>
      <c r="AB344" s="346"/>
      <c r="AC344" s="346"/>
      <c r="AD344" s="346"/>
      <c r="AE344" s="346"/>
      <c r="AF344" s="346"/>
      <c r="AG344" s="346"/>
      <c r="AH344" s="346"/>
      <c r="AI344" s="346"/>
      <c r="AJ344" s="346"/>
      <c r="AK344" s="346"/>
      <c r="AL344" s="346"/>
      <c r="AM344" s="346"/>
      <c r="AN344" s="346"/>
      <c r="AO344" s="346"/>
      <c r="AP344" s="346"/>
      <c r="AQ344" s="346"/>
      <c r="AR344" s="346"/>
      <c r="AS344" s="346"/>
      <c r="AT344" s="346"/>
      <c r="AU344" s="346"/>
      <c r="AV344" s="346"/>
      <c r="AW344" s="346"/>
      <c r="AX344" s="346"/>
      <c r="AY344" s="346"/>
      <c r="AZ344" s="346"/>
      <c r="BA344" s="990"/>
      <c r="BB344" s="557" t="s">
        <v>48</v>
      </c>
      <c r="BC344" s="60" t="s">
        <v>35</v>
      </c>
      <c r="BD344" s="56" t="s">
        <v>35</v>
      </c>
      <c r="BE344" s="56" t="s">
        <v>35</v>
      </c>
      <c r="BF344" s="56" t="s">
        <v>35</v>
      </c>
      <c r="BG344" s="51" t="s">
        <v>35</v>
      </c>
      <c r="BH344" s="60" t="s">
        <v>35</v>
      </c>
      <c r="BI344" s="56" t="s">
        <v>35</v>
      </c>
      <c r="BJ344" s="56" t="s">
        <v>35</v>
      </c>
      <c r="BK344" s="56" t="s">
        <v>35</v>
      </c>
      <c r="BL344" s="51" t="s">
        <v>35</v>
      </c>
      <c r="BM344" s="60" t="s">
        <v>35</v>
      </c>
      <c r="BN344" s="56" t="s">
        <v>35</v>
      </c>
      <c r="BO344" s="56" t="s">
        <v>35</v>
      </c>
      <c r="BP344" s="56" t="s">
        <v>35</v>
      </c>
      <c r="BQ344" s="51" t="s">
        <v>35</v>
      </c>
      <c r="BR344" s="60" t="s">
        <v>35</v>
      </c>
      <c r="BS344" s="56" t="s">
        <v>35</v>
      </c>
      <c r="BT344" s="56" t="s">
        <v>35</v>
      </c>
      <c r="BU344" s="56" t="s">
        <v>35</v>
      </c>
      <c r="BV344" s="56" t="s">
        <v>35</v>
      </c>
      <c r="BW344" s="56" t="s">
        <v>35</v>
      </c>
      <c r="BX344" s="56" t="s">
        <v>35</v>
      </c>
      <c r="BY344" s="45" t="s">
        <v>35</v>
      </c>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439" customFormat="true" ht="15" customHeight="true" x14ac:dyDescent="0.2">
      <c r="B345" s="438"/>
      <c r="Z345" s="346"/>
      <c r="AA345" s="346"/>
      <c r="AB345" s="346"/>
      <c r="AC345" s="346"/>
      <c r="AD345" s="346"/>
      <c r="AE345" s="346"/>
      <c r="AF345" s="346"/>
      <c r="AG345" s="346"/>
      <c r="AH345" s="346"/>
      <c r="AI345" s="346"/>
      <c r="AJ345" s="346"/>
      <c r="AK345" s="346"/>
      <c r="AL345" s="346"/>
      <c r="AM345" s="346"/>
      <c r="AN345" s="346"/>
      <c r="AO345" s="346"/>
      <c r="AP345" s="346"/>
      <c r="AQ345" s="346"/>
      <c r="AR345" s="346"/>
      <c r="AS345" s="346"/>
      <c r="AT345" s="346"/>
      <c r="AU345" s="346"/>
      <c r="AV345" s="346"/>
      <c r="AW345" s="346"/>
      <c r="AX345" s="346"/>
      <c r="AY345" s="346"/>
      <c r="AZ345" s="346"/>
      <c r="BA345" s="991" t="s">
        <v>140</v>
      </c>
      <c r="BB345" s="557" t="s">
        <v>49</v>
      </c>
      <c r="BC345" s="60" t="s">
        <v>35</v>
      </c>
      <c r="BD345" s="56" t="s">
        <v>35</v>
      </c>
      <c r="BE345" s="56" t="s">
        <v>35</v>
      </c>
      <c r="BF345" s="56" t="s">
        <v>35</v>
      </c>
      <c r="BG345" s="51" t="s">
        <v>35</v>
      </c>
      <c r="BH345" s="60" t="s">
        <v>35</v>
      </c>
      <c r="BI345" s="56" t="s">
        <v>35</v>
      </c>
      <c r="BJ345" s="56" t="s">
        <v>35</v>
      </c>
      <c r="BK345" s="56" t="s">
        <v>35</v>
      </c>
      <c r="BL345" s="51" t="s">
        <v>35</v>
      </c>
      <c r="BM345" s="60" t="s">
        <v>35</v>
      </c>
      <c r="BN345" s="56" t="s">
        <v>35</v>
      </c>
      <c r="BO345" s="56" t="s">
        <v>35</v>
      </c>
      <c r="BP345" s="56" t="s">
        <v>35</v>
      </c>
      <c r="BQ345" s="51" t="s">
        <v>35</v>
      </c>
      <c r="BR345" s="60" t="s">
        <v>35</v>
      </c>
      <c r="BS345" s="56" t="s">
        <v>35</v>
      </c>
      <c r="BT345" s="56" t="s">
        <v>35</v>
      </c>
      <c r="BU345" s="56" t="s">
        <v>35</v>
      </c>
      <c r="BV345" s="56" t="s">
        <v>35</v>
      </c>
      <c r="BW345" s="56" t="s">
        <v>35</v>
      </c>
      <c r="BX345" s="56" t="s">
        <v>35</v>
      </c>
      <c r="BY345" s="45" t="s">
        <v>35</v>
      </c>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439" customFormat="true" ht="15" customHeight="true" x14ac:dyDescent="0.2">
      <c r="B346" s="438"/>
      <c r="Z346" s="346"/>
      <c r="AA346" s="346"/>
      <c r="AB346" s="346"/>
      <c r="AC346" s="346"/>
      <c r="AD346" s="346"/>
      <c r="AE346" s="346"/>
      <c r="AF346" s="346"/>
      <c r="AG346" s="346"/>
      <c r="AH346" s="346"/>
      <c r="AI346" s="346"/>
      <c r="AJ346" s="346"/>
      <c r="AK346" s="346"/>
      <c r="AL346" s="346"/>
      <c r="AM346" s="346"/>
      <c r="AN346" s="346"/>
      <c r="AO346" s="346"/>
      <c r="AP346" s="346"/>
      <c r="AQ346" s="346"/>
      <c r="AR346" s="346"/>
      <c r="AS346" s="346"/>
      <c r="AT346" s="346"/>
      <c r="AU346" s="346"/>
      <c r="AV346" s="346"/>
      <c r="AW346" s="346"/>
      <c r="AX346" s="346"/>
      <c r="AY346" s="346"/>
      <c r="AZ346" s="346"/>
      <c r="BA346" s="990"/>
      <c r="BB346" s="557" t="s">
        <v>48</v>
      </c>
      <c r="BC346" s="60" t="s">
        <v>35</v>
      </c>
      <c r="BD346" s="56" t="s">
        <v>35</v>
      </c>
      <c r="BE346" s="56" t="s">
        <v>35</v>
      </c>
      <c r="BF346" s="56" t="s">
        <v>35</v>
      </c>
      <c r="BG346" s="51" t="s">
        <v>35</v>
      </c>
      <c r="BH346" s="60" t="s">
        <v>35</v>
      </c>
      <c r="BI346" s="56" t="s">
        <v>35</v>
      </c>
      <c r="BJ346" s="56" t="s">
        <v>35</v>
      </c>
      <c r="BK346" s="56" t="s">
        <v>35</v>
      </c>
      <c r="BL346" s="51" t="s">
        <v>35</v>
      </c>
      <c r="BM346" s="60" t="s">
        <v>35</v>
      </c>
      <c r="BN346" s="56" t="s">
        <v>35</v>
      </c>
      <c r="BO346" s="56" t="s">
        <v>35</v>
      </c>
      <c r="BP346" s="56" t="s">
        <v>35</v>
      </c>
      <c r="BQ346" s="51" t="s">
        <v>35</v>
      </c>
      <c r="BR346" s="60" t="s">
        <v>35</v>
      </c>
      <c r="BS346" s="56" t="s">
        <v>35</v>
      </c>
      <c r="BT346" s="56" t="s">
        <v>35</v>
      </c>
      <c r="BU346" s="56" t="s">
        <v>35</v>
      </c>
      <c r="BV346" s="56" t="s">
        <v>35</v>
      </c>
      <c r="BW346" s="56" t="s">
        <v>35</v>
      </c>
      <c r="BX346" s="56" t="s">
        <v>35</v>
      </c>
      <c r="BY346" s="45" t="s">
        <v>35</v>
      </c>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439" customFormat="true" ht="15" customHeight="true" x14ac:dyDescent="0.2">
      <c r="B347" s="438"/>
      <c r="Z347" s="346"/>
      <c r="AA347" s="346"/>
      <c r="AB347" s="346"/>
      <c r="AC347" s="346"/>
      <c r="AD347" s="346"/>
      <c r="AE347" s="346"/>
      <c r="AF347" s="346"/>
      <c r="AG347" s="346"/>
      <c r="AH347" s="346"/>
      <c r="AI347" s="346"/>
      <c r="AJ347" s="346"/>
      <c r="AK347" s="346"/>
      <c r="AL347" s="346"/>
      <c r="AM347" s="346"/>
      <c r="AN347" s="346"/>
      <c r="AO347" s="346"/>
      <c r="AP347" s="346"/>
      <c r="AQ347" s="346"/>
      <c r="AR347" s="346"/>
      <c r="AS347" s="346"/>
      <c r="AT347" s="346"/>
      <c r="AU347" s="346"/>
      <c r="AV347" s="346"/>
      <c r="AW347" s="346"/>
      <c r="AX347" s="346"/>
      <c r="AY347" s="346"/>
      <c r="AZ347" s="346"/>
      <c r="BA347" s="991" t="s">
        <v>141</v>
      </c>
      <c r="BB347" s="557" t="s">
        <v>49</v>
      </c>
      <c r="BC347" s="60" t="s">
        <v>35</v>
      </c>
      <c r="BD347" s="56" t="s">
        <v>35</v>
      </c>
      <c r="BE347" s="56" t="s">
        <v>35</v>
      </c>
      <c r="BF347" s="56" t="s">
        <v>35</v>
      </c>
      <c r="BG347" s="51" t="s">
        <v>35</v>
      </c>
      <c r="BH347" s="60" t="s">
        <v>35</v>
      </c>
      <c r="BI347" s="56" t="s">
        <v>35</v>
      </c>
      <c r="BJ347" s="56" t="s">
        <v>35</v>
      </c>
      <c r="BK347" s="56" t="s">
        <v>35</v>
      </c>
      <c r="BL347" s="51" t="s">
        <v>35</v>
      </c>
      <c r="BM347" s="60" t="s">
        <v>35</v>
      </c>
      <c r="BN347" s="56" t="s">
        <v>35</v>
      </c>
      <c r="BO347" s="56" t="s">
        <v>35</v>
      </c>
      <c r="BP347" s="56" t="s">
        <v>35</v>
      </c>
      <c r="BQ347" s="51" t="s">
        <v>35</v>
      </c>
      <c r="BR347" s="60" t="s">
        <v>35</v>
      </c>
      <c r="BS347" s="56" t="s">
        <v>35</v>
      </c>
      <c r="BT347" s="56" t="s">
        <v>35</v>
      </c>
      <c r="BU347" s="56" t="s">
        <v>35</v>
      </c>
      <c r="BV347" s="56" t="s">
        <v>35</v>
      </c>
      <c r="BW347" s="56" t="s">
        <v>35</v>
      </c>
      <c r="BX347" s="56" t="s">
        <v>35</v>
      </c>
      <c r="BY347" s="45" t="s">
        <v>35</v>
      </c>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439" customFormat="true" ht="15" customHeight="true" x14ac:dyDescent="0.2">
      <c r="B348" s="438"/>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990"/>
      <c r="BB348" s="557" t="s">
        <v>48</v>
      </c>
      <c r="BC348" s="60" t="s">
        <v>35</v>
      </c>
      <c r="BD348" s="56" t="s">
        <v>35</v>
      </c>
      <c r="BE348" s="56" t="s">
        <v>35</v>
      </c>
      <c r="BF348" s="56" t="s">
        <v>35</v>
      </c>
      <c r="BG348" s="51" t="s">
        <v>35</v>
      </c>
      <c r="BH348" s="60" t="s">
        <v>35</v>
      </c>
      <c r="BI348" s="56" t="s">
        <v>35</v>
      </c>
      <c r="BJ348" s="56" t="s">
        <v>35</v>
      </c>
      <c r="BK348" s="56" t="s">
        <v>35</v>
      </c>
      <c r="BL348" s="51" t="s">
        <v>35</v>
      </c>
      <c r="BM348" s="60" t="s">
        <v>35</v>
      </c>
      <c r="BN348" s="56" t="s">
        <v>35</v>
      </c>
      <c r="BO348" s="56" t="s">
        <v>35</v>
      </c>
      <c r="BP348" s="56" t="s">
        <v>35</v>
      </c>
      <c r="BQ348" s="51" t="s">
        <v>35</v>
      </c>
      <c r="BR348" s="60" t="s">
        <v>35</v>
      </c>
      <c r="BS348" s="56" t="s">
        <v>35</v>
      </c>
      <c r="BT348" s="56" t="s">
        <v>35</v>
      </c>
      <c r="BU348" s="56" t="s">
        <v>35</v>
      </c>
      <c r="BV348" s="56" t="s">
        <v>35</v>
      </c>
      <c r="BW348" s="56" t="s">
        <v>35</v>
      </c>
      <c r="BX348" s="56" t="s">
        <v>35</v>
      </c>
      <c r="BY348" s="45" t="s">
        <v>35</v>
      </c>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439" customFormat="true" ht="15" customHeight="true" x14ac:dyDescent="0.2">
      <c r="B349" s="438"/>
      <c r="Z349" s="346"/>
      <c r="AA349" s="346"/>
      <c r="AB349" s="346"/>
      <c r="AC349" s="346"/>
      <c r="AD349" s="346"/>
      <c r="AE349" s="346"/>
      <c r="AF349" s="346"/>
      <c r="AG349" s="346"/>
      <c r="AH349" s="346"/>
      <c r="AI349" s="346"/>
      <c r="AJ349" s="346"/>
      <c r="AK349" s="346"/>
      <c r="AL349" s="346"/>
      <c r="AM349" s="346"/>
      <c r="AN349" s="346"/>
      <c r="AO349" s="346"/>
      <c r="AP349" s="346"/>
      <c r="AQ349" s="346"/>
      <c r="AR349" s="346"/>
      <c r="AS349" s="346"/>
      <c r="AT349" s="346"/>
      <c r="AU349" s="346"/>
      <c r="AV349" s="346"/>
      <c r="AW349" s="346"/>
      <c r="AX349" s="346"/>
      <c r="AY349" s="346"/>
      <c r="AZ349" s="346"/>
      <c r="BA349" s="991" t="s">
        <v>142</v>
      </c>
      <c r="BB349" s="557" t="s">
        <v>49</v>
      </c>
      <c r="BC349" s="60" t="s">
        <v>35</v>
      </c>
      <c r="BD349" s="56" t="s">
        <v>35</v>
      </c>
      <c r="BE349" s="56" t="s">
        <v>35</v>
      </c>
      <c r="BF349" s="56" t="s">
        <v>35</v>
      </c>
      <c r="BG349" s="51" t="s">
        <v>35</v>
      </c>
      <c r="BH349" s="60" t="s">
        <v>35</v>
      </c>
      <c r="BI349" s="56" t="s">
        <v>35</v>
      </c>
      <c r="BJ349" s="56" t="s">
        <v>35</v>
      </c>
      <c r="BK349" s="56" t="s">
        <v>35</v>
      </c>
      <c r="BL349" s="51" t="s">
        <v>35</v>
      </c>
      <c r="BM349" s="60" t="s">
        <v>35</v>
      </c>
      <c r="BN349" s="56" t="s">
        <v>35</v>
      </c>
      <c r="BO349" s="56" t="s">
        <v>35</v>
      </c>
      <c r="BP349" s="56" t="s">
        <v>35</v>
      </c>
      <c r="BQ349" s="51" t="s">
        <v>35</v>
      </c>
      <c r="BR349" s="60" t="s">
        <v>35</v>
      </c>
      <c r="BS349" s="56" t="s">
        <v>35</v>
      </c>
      <c r="BT349" s="56" t="s">
        <v>35</v>
      </c>
      <c r="BU349" s="56" t="s">
        <v>35</v>
      </c>
      <c r="BV349" s="56" t="s">
        <v>35</v>
      </c>
      <c r="BW349" s="56" t="s">
        <v>35</v>
      </c>
      <c r="BX349" s="56" t="s">
        <v>35</v>
      </c>
      <c r="BY349" s="45" t="s">
        <v>35</v>
      </c>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439" customFormat="true" ht="15" customHeight="true" x14ac:dyDescent="0.2">
      <c r="B350" s="438"/>
      <c r="Z350" s="346"/>
      <c r="AA350" s="346"/>
      <c r="AB350" s="346"/>
      <c r="AC350" s="346"/>
      <c r="AD350" s="346"/>
      <c r="AE350" s="346"/>
      <c r="AF350" s="346"/>
      <c r="AG350" s="346"/>
      <c r="AH350" s="346"/>
      <c r="AI350" s="346"/>
      <c r="AJ350" s="346"/>
      <c r="AK350" s="346"/>
      <c r="AL350" s="346"/>
      <c r="AM350" s="346"/>
      <c r="AN350" s="346"/>
      <c r="AO350" s="346"/>
      <c r="AP350" s="346"/>
      <c r="AQ350" s="346"/>
      <c r="AR350" s="346"/>
      <c r="AS350" s="346"/>
      <c r="AT350" s="346"/>
      <c r="AU350" s="346"/>
      <c r="AV350" s="346"/>
      <c r="AW350" s="346"/>
      <c r="AX350" s="346"/>
      <c r="AY350" s="346"/>
      <c r="AZ350" s="346"/>
      <c r="BA350" s="990"/>
      <c r="BB350" s="557" t="s">
        <v>48</v>
      </c>
      <c r="BC350" s="60" t="s">
        <v>35</v>
      </c>
      <c r="BD350" s="56" t="s">
        <v>35</v>
      </c>
      <c r="BE350" s="56" t="s">
        <v>35</v>
      </c>
      <c r="BF350" s="56" t="s">
        <v>35</v>
      </c>
      <c r="BG350" s="51" t="s">
        <v>35</v>
      </c>
      <c r="BH350" s="60" t="s">
        <v>35</v>
      </c>
      <c r="BI350" s="56" t="s">
        <v>35</v>
      </c>
      <c r="BJ350" s="56" t="s">
        <v>35</v>
      </c>
      <c r="BK350" s="56" t="s">
        <v>35</v>
      </c>
      <c r="BL350" s="51" t="s">
        <v>35</v>
      </c>
      <c r="BM350" s="60" t="s">
        <v>35</v>
      </c>
      <c r="BN350" s="56" t="s">
        <v>35</v>
      </c>
      <c r="BO350" s="56" t="s">
        <v>35</v>
      </c>
      <c r="BP350" s="56" t="s">
        <v>35</v>
      </c>
      <c r="BQ350" s="51" t="s">
        <v>35</v>
      </c>
      <c r="BR350" s="60" t="s">
        <v>35</v>
      </c>
      <c r="BS350" s="56" t="s">
        <v>35</v>
      </c>
      <c r="BT350" s="56" t="s">
        <v>35</v>
      </c>
      <c r="BU350" s="56" t="s">
        <v>35</v>
      </c>
      <c r="BV350" s="56" t="s">
        <v>35</v>
      </c>
      <c r="BW350" s="56" t="s">
        <v>35</v>
      </c>
      <c r="BX350" s="56" t="s">
        <v>35</v>
      </c>
      <c r="BY350" s="45" t="s">
        <v>35</v>
      </c>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439" customFormat="true" ht="15" customHeight="true" x14ac:dyDescent="0.2">
      <c r="B351" s="438"/>
      <c r="Z351" s="346"/>
      <c r="AA351" s="346"/>
      <c r="AB351" s="346"/>
      <c r="AC351" s="346"/>
      <c r="AD351" s="346"/>
      <c r="AE351" s="346"/>
      <c r="AF351" s="346"/>
      <c r="AG351" s="346"/>
      <c r="AH351" s="346"/>
      <c r="AI351" s="346"/>
      <c r="AJ351" s="346"/>
      <c r="AK351" s="346"/>
      <c r="AL351" s="346"/>
      <c r="AM351" s="346"/>
      <c r="AN351" s="346"/>
      <c r="AO351" s="346"/>
      <c r="AP351" s="346"/>
      <c r="AQ351" s="346"/>
      <c r="AR351" s="346"/>
      <c r="AS351" s="346"/>
      <c r="AT351" s="346"/>
      <c r="AU351" s="346"/>
      <c r="AV351" s="346"/>
      <c r="AW351" s="346"/>
      <c r="AX351" s="346"/>
      <c r="AY351" s="346"/>
      <c r="AZ351" s="346"/>
      <c r="BA351" s="991" t="s">
        <v>143</v>
      </c>
      <c r="BB351" s="557" t="s">
        <v>49</v>
      </c>
      <c r="BC351" s="60" t="s">
        <v>35</v>
      </c>
      <c r="BD351" s="56" t="s">
        <v>35</v>
      </c>
      <c r="BE351" s="56" t="s">
        <v>35</v>
      </c>
      <c r="BF351" s="56" t="s">
        <v>35</v>
      </c>
      <c r="BG351" s="51" t="s">
        <v>35</v>
      </c>
      <c r="BH351" s="60" t="s">
        <v>35</v>
      </c>
      <c r="BI351" s="56" t="s">
        <v>35</v>
      </c>
      <c r="BJ351" s="56" t="s">
        <v>35</v>
      </c>
      <c r="BK351" s="56" t="s">
        <v>35</v>
      </c>
      <c r="BL351" s="51" t="s">
        <v>35</v>
      </c>
      <c r="BM351" s="60" t="s">
        <v>35</v>
      </c>
      <c r="BN351" s="56" t="s">
        <v>35</v>
      </c>
      <c r="BO351" s="56" t="s">
        <v>35</v>
      </c>
      <c r="BP351" s="56" t="s">
        <v>35</v>
      </c>
      <c r="BQ351" s="51" t="s">
        <v>35</v>
      </c>
      <c r="BR351" s="60" t="s">
        <v>35</v>
      </c>
      <c r="BS351" s="56" t="s">
        <v>35</v>
      </c>
      <c r="BT351" s="56" t="s">
        <v>35</v>
      </c>
      <c r="BU351" s="56" t="s">
        <v>35</v>
      </c>
      <c r="BV351" s="56" t="s">
        <v>35</v>
      </c>
      <c r="BW351" s="56" t="s">
        <v>35</v>
      </c>
      <c r="BX351" s="56" t="s">
        <v>35</v>
      </c>
      <c r="BY351" s="45" t="s">
        <v>35</v>
      </c>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439" customFormat="true" ht="15" customHeight="true" x14ac:dyDescent="0.2">
      <c r="B352" s="438"/>
      <c r="Z352" s="346"/>
      <c r="AA352" s="346"/>
      <c r="AB352" s="346"/>
      <c r="AC352" s="346"/>
      <c r="AD352" s="346"/>
      <c r="AE352" s="346"/>
      <c r="AF352" s="346"/>
      <c r="AG352" s="346"/>
      <c r="AH352" s="346"/>
      <c r="AI352" s="346"/>
      <c r="AJ352" s="346"/>
      <c r="AK352" s="346"/>
      <c r="AL352" s="346"/>
      <c r="AM352" s="346"/>
      <c r="AN352" s="346"/>
      <c r="AO352" s="346"/>
      <c r="AP352" s="346"/>
      <c r="AQ352" s="346"/>
      <c r="AR352" s="346"/>
      <c r="AS352" s="346"/>
      <c r="AT352" s="346"/>
      <c r="AU352" s="346"/>
      <c r="AV352" s="346"/>
      <c r="AW352" s="346"/>
      <c r="AX352" s="346"/>
      <c r="AY352" s="346"/>
      <c r="AZ352" s="346"/>
      <c r="BA352" s="990"/>
      <c r="BB352" s="557" t="s">
        <v>48</v>
      </c>
      <c r="BC352" s="60" t="s">
        <v>35</v>
      </c>
      <c r="BD352" s="56" t="s">
        <v>35</v>
      </c>
      <c r="BE352" s="56" t="s">
        <v>35</v>
      </c>
      <c r="BF352" s="56" t="s">
        <v>35</v>
      </c>
      <c r="BG352" s="51" t="s">
        <v>35</v>
      </c>
      <c r="BH352" s="60" t="s">
        <v>35</v>
      </c>
      <c r="BI352" s="56" t="s">
        <v>35</v>
      </c>
      <c r="BJ352" s="56" t="s">
        <v>35</v>
      </c>
      <c r="BK352" s="56" t="s">
        <v>35</v>
      </c>
      <c r="BL352" s="51" t="s">
        <v>35</v>
      </c>
      <c r="BM352" s="60" t="s">
        <v>35</v>
      </c>
      <c r="BN352" s="56" t="s">
        <v>35</v>
      </c>
      <c r="BO352" s="56" t="s">
        <v>35</v>
      </c>
      <c r="BP352" s="56" t="s">
        <v>35</v>
      </c>
      <c r="BQ352" s="51" t="s">
        <v>35</v>
      </c>
      <c r="BR352" s="60" t="s">
        <v>35</v>
      </c>
      <c r="BS352" s="56" t="s">
        <v>35</v>
      </c>
      <c r="BT352" s="56" t="s">
        <v>35</v>
      </c>
      <c r="BU352" s="56" t="s">
        <v>35</v>
      </c>
      <c r="BV352" s="56" t="s">
        <v>35</v>
      </c>
      <c r="BW352" s="56" t="s">
        <v>35</v>
      </c>
      <c r="BX352" s="56" t="s">
        <v>35</v>
      </c>
      <c r="BY352" s="45" t="s">
        <v>35</v>
      </c>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439" customFormat="true" ht="15" customHeight="true" x14ac:dyDescent="0.2">
      <c r="B353" s="438"/>
      <c r="Z353" s="346"/>
      <c r="AA353" s="346"/>
      <c r="AB353" s="346"/>
      <c r="AC353" s="346"/>
      <c r="AD353" s="346"/>
      <c r="AE353" s="346"/>
      <c r="AF353" s="346"/>
      <c r="AG353" s="346"/>
      <c r="AH353" s="346"/>
      <c r="AI353" s="346"/>
      <c r="AJ353" s="346"/>
      <c r="AK353" s="346"/>
      <c r="AL353" s="346"/>
      <c r="AM353" s="346"/>
      <c r="AN353" s="346"/>
      <c r="AO353" s="346"/>
      <c r="AP353" s="346"/>
      <c r="AQ353" s="346"/>
      <c r="AR353" s="346"/>
      <c r="AS353" s="346"/>
      <c r="AT353" s="346"/>
      <c r="AU353" s="346"/>
      <c r="AV353" s="346"/>
      <c r="AW353" s="346"/>
      <c r="AX353" s="346"/>
      <c r="AY353" s="346"/>
      <c r="AZ353" s="346"/>
      <c r="BA353" s="991" t="s">
        <v>138</v>
      </c>
      <c r="BB353" s="557" t="s">
        <v>49</v>
      </c>
      <c r="BC353" s="60" t="s">
        <v>35</v>
      </c>
      <c r="BD353" s="56" t="s">
        <v>35</v>
      </c>
      <c r="BE353" s="56" t="s">
        <v>35</v>
      </c>
      <c r="BF353" s="56" t="s">
        <v>35</v>
      </c>
      <c r="BG353" s="51" t="s">
        <v>35</v>
      </c>
      <c r="BH353" s="60" t="s">
        <v>35</v>
      </c>
      <c r="BI353" s="56" t="s">
        <v>35</v>
      </c>
      <c r="BJ353" s="56" t="s">
        <v>35</v>
      </c>
      <c r="BK353" s="56" t="s">
        <v>35</v>
      </c>
      <c r="BL353" s="51" t="s">
        <v>35</v>
      </c>
      <c r="BM353" s="60" t="s">
        <v>35</v>
      </c>
      <c r="BN353" s="56" t="s">
        <v>35</v>
      </c>
      <c r="BO353" s="56" t="s">
        <v>35</v>
      </c>
      <c r="BP353" s="56" t="s">
        <v>35</v>
      </c>
      <c r="BQ353" s="51" t="s">
        <v>35</v>
      </c>
      <c r="BR353" s="60" t="s">
        <v>35</v>
      </c>
      <c r="BS353" s="56" t="s">
        <v>35</v>
      </c>
      <c r="BT353" s="56" t="s">
        <v>35</v>
      </c>
      <c r="BU353" s="56" t="s">
        <v>35</v>
      </c>
      <c r="BV353" s="56" t="s">
        <v>35</v>
      </c>
      <c r="BW353" s="56" t="s">
        <v>35</v>
      </c>
      <c r="BX353" s="56" t="s">
        <v>35</v>
      </c>
      <c r="BY353" s="45" t="s">
        <v>35</v>
      </c>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439" customFormat="true" ht="15" customHeight="true" x14ac:dyDescent="0.2">
      <c r="B354" s="438"/>
      <c r="Z354" s="346"/>
      <c r="AA354" s="346"/>
      <c r="AB354" s="346"/>
      <c r="AC354" s="346"/>
      <c r="AD354" s="346"/>
      <c r="AE354" s="346"/>
      <c r="AF354" s="346"/>
      <c r="AG354" s="346"/>
      <c r="AH354" s="346"/>
      <c r="AI354" s="346"/>
      <c r="AJ354" s="346"/>
      <c r="AK354" s="346"/>
      <c r="AL354" s="346"/>
      <c r="AM354" s="346"/>
      <c r="AN354" s="346"/>
      <c r="AO354" s="346"/>
      <c r="AP354" s="346"/>
      <c r="AQ354" s="346"/>
      <c r="AR354" s="346"/>
      <c r="AS354" s="346"/>
      <c r="AT354" s="346"/>
      <c r="AU354" s="346"/>
      <c r="AV354" s="346"/>
      <c r="AW354" s="346"/>
      <c r="AX354" s="346"/>
      <c r="AY354" s="346"/>
      <c r="AZ354" s="346"/>
      <c r="BA354" s="994"/>
      <c r="BB354" s="560" t="s">
        <v>48</v>
      </c>
      <c r="BC354" s="59" t="s">
        <v>35</v>
      </c>
      <c r="BD354" s="55" t="s">
        <v>35</v>
      </c>
      <c r="BE354" s="55" t="s">
        <v>35</v>
      </c>
      <c r="BF354" s="55" t="s">
        <v>35</v>
      </c>
      <c r="BG354" s="50" t="s">
        <v>35</v>
      </c>
      <c r="BH354" s="59" t="s">
        <v>35</v>
      </c>
      <c r="BI354" s="55" t="s">
        <v>35</v>
      </c>
      <c r="BJ354" s="55" t="s">
        <v>35</v>
      </c>
      <c r="BK354" s="55" t="s">
        <v>35</v>
      </c>
      <c r="BL354" s="50" t="s">
        <v>35</v>
      </c>
      <c r="BM354" s="59" t="s">
        <v>35</v>
      </c>
      <c r="BN354" s="55" t="s">
        <v>35</v>
      </c>
      <c r="BO354" s="55" t="s">
        <v>35</v>
      </c>
      <c r="BP354" s="55" t="s">
        <v>35</v>
      </c>
      <c r="BQ354" s="50" t="s">
        <v>35</v>
      </c>
      <c r="BR354" s="59" t="s">
        <v>35</v>
      </c>
      <c r="BS354" s="55" t="s">
        <v>35</v>
      </c>
      <c r="BT354" s="55" t="s">
        <v>35</v>
      </c>
      <c r="BU354" s="55" t="s">
        <v>35</v>
      </c>
      <c r="BV354" s="55" t="s">
        <v>35</v>
      </c>
      <c r="BW354" s="55" t="s">
        <v>35</v>
      </c>
      <c r="BX354" s="55" t="s">
        <v>35</v>
      </c>
      <c r="BY354" s="44" t="s">
        <v>35</v>
      </c>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439" customFormat="true" ht="15" customHeight="true" x14ac:dyDescent="0.2">
      <c r="B355" s="438"/>
      <c r="Z355" s="346"/>
      <c r="AA355" s="346"/>
      <c r="AB355" s="346"/>
      <c r="AC355" s="346"/>
      <c r="AD355" s="346"/>
      <c r="AE355" s="346"/>
      <c r="AF355" s="346"/>
      <c r="AG355" s="346"/>
      <c r="AH355" s="346"/>
      <c r="AI355" s="346"/>
      <c r="AJ355" s="346"/>
      <c r="AK355" s="346"/>
      <c r="AL355" s="346"/>
      <c r="AM355" s="346"/>
      <c r="AN355" s="346"/>
      <c r="AO355" s="346"/>
      <c r="AP355" s="346"/>
      <c r="AQ355" s="346"/>
      <c r="AR355" s="346"/>
      <c r="AS355" s="346"/>
      <c r="AT355" s="346"/>
      <c r="AU355" s="346"/>
      <c r="AV355" s="346"/>
      <c r="AW355" s="346"/>
      <c r="AX355" s="346"/>
      <c r="AY355" s="346"/>
      <c r="AZ355" s="346"/>
      <c r="BA355" s="367"/>
      <c r="BB355" s="322"/>
      <c r="BC355" s="410"/>
      <c r="BD355" s="410"/>
      <c r="BE355" s="410"/>
      <c r="BF355" s="410"/>
      <c r="BG355" s="410"/>
      <c r="BH355" s="410"/>
      <c r="BI355" s="410"/>
      <c r="BJ355" s="410"/>
      <c r="BK355" s="410"/>
      <c r="BL355" s="410"/>
      <c r="BM355" s="410"/>
      <c r="BN355" s="410"/>
      <c r="BO355" s="410"/>
      <c r="BP355" s="410"/>
      <c r="BQ355" s="410"/>
      <c r="BR355" s="410"/>
      <c r="BS355" s="410"/>
      <c r="BT355" s="410"/>
      <c r="BU355" s="410"/>
      <c r="BV355" s="410"/>
      <c r="BW355" s="410"/>
      <c r="BX355" s="410"/>
      <c r="BY355" s="410"/>
      <c r="BZ355" s="411"/>
      <c r="CA355" s="411"/>
      <c r="CB355" s="411"/>
      <c r="CC355" s="411"/>
      <c r="CD355" s="411"/>
      <c r="CE355" s="411"/>
      <c r="CF355" s="411"/>
      <c r="CG355" s="411"/>
      <c r="CH355" s="411"/>
      <c r="CI355" s="411"/>
      <c r="CJ355" s="411"/>
      <c r="CK355" s="411"/>
      <c r="CL355" s="411"/>
      <c r="CM355" s="411"/>
      <c r="CN355" s="411"/>
      <c r="CO355" s="411"/>
      <c r="CP355" s="411"/>
      <c r="CQ355" s="411"/>
      <c r="CR355" s="411"/>
      <c r="CS355" s="411"/>
      <c r="CT355" s="411"/>
      <c r="CU355" s="411"/>
      <c r="CV355" s="411"/>
      <c r="CW355" s="411"/>
      <c r="CX355" s="411"/>
      <c r="CY355" s="411"/>
      <c r="CZ355" s="411"/>
    </row>
    <row r="356" s="439" customFormat="true" ht="15" customHeight="true" x14ac:dyDescent="0.2">
      <c r="B356" s="438"/>
      <c r="Z356" s="346"/>
      <c r="AA356" s="346"/>
      <c r="AB356" s="346"/>
      <c r="AC356" s="346"/>
      <c r="AD356" s="346"/>
      <c r="AE356" s="346"/>
      <c r="AF356" s="346"/>
      <c r="AG356" s="346"/>
      <c r="AH356" s="346"/>
      <c r="AI356" s="346"/>
      <c r="AJ356" s="346"/>
      <c r="AK356" s="346"/>
      <c r="AL356" s="346"/>
      <c r="AM356" s="346"/>
      <c r="AN356" s="346"/>
      <c r="AO356" s="346"/>
      <c r="AP356" s="346"/>
      <c r="AQ356" s="346"/>
      <c r="AR356" s="346"/>
      <c r="AS356" s="346"/>
      <c r="AT356" s="346"/>
      <c r="AU356" s="346"/>
      <c r="AV356" s="346"/>
      <c r="AW356" s="346"/>
      <c r="AX356" s="346"/>
      <c r="AY356" s="346"/>
      <c r="AZ356" s="346"/>
      <c r="BA356" s="367"/>
      <c r="BB356" s="322"/>
      <c r="BC356" s="367"/>
      <c r="BD356" s="367"/>
      <c r="BE356" s="367"/>
      <c r="BF356" s="367"/>
      <c r="BG356" s="367"/>
      <c r="BH356" s="367"/>
      <c r="BI356" s="367"/>
      <c r="BJ356" s="367"/>
      <c r="BK356" s="367"/>
      <c r="BL356" s="367"/>
      <c r="BM356" s="367"/>
      <c r="BN356" s="367"/>
      <c r="BO356" s="367"/>
      <c r="BP356" s="367"/>
      <c r="BQ356" s="367"/>
      <c r="BR356" s="367"/>
      <c r="BS356" s="367"/>
      <c r="BT356" s="367"/>
      <c r="BU356" s="367"/>
      <c r="BV356" s="367"/>
      <c r="BW356" s="367"/>
      <c r="BX356" s="367"/>
      <c r="BY356" s="367"/>
      <c r="BZ356" s="346"/>
      <c r="CA356" s="346"/>
      <c r="CB356" s="346"/>
      <c r="CC356" s="346"/>
      <c r="CD356" s="346"/>
      <c r="CE356" s="346"/>
      <c r="CF356" s="346"/>
      <c r="CG356" s="346"/>
      <c r="CH356" s="346"/>
      <c r="CI356" s="346"/>
      <c r="CJ356" s="346"/>
      <c r="CK356" s="346"/>
      <c r="CL356" s="346"/>
      <c r="CM356" s="346"/>
      <c r="CN356" s="346"/>
      <c r="CO356" s="346"/>
      <c r="CP356" s="346"/>
      <c r="CQ356" s="346"/>
      <c r="CR356" s="346"/>
      <c r="CS356" s="346"/>
      <c r="CT356" s="346"/>
      <c r="CU356" s="346"/>
      <c r="CV356" s="346"/>
      <c r="CW356" s="346"/>
      <c r="CX356" s="346"/>
      <c r="CY356" s="346"/>
      <c r="CZ356" s="346"/>
    </row>
    <row r="357" s="318" customFormat="true" ht="15" customHeight="true" x14ac:dyDescent="0.2">
      <c r="B357" s="320"/>
      <c r="Z357" s="346"/>
      <c r="AA357" s="346"/>
      <c r="AB357" s="346"/>
      <c r="AC357" s="346"/>
      <c r="AD357" s="346"/>
      <c r="AE357" s="346"/>
      <c r="AF357" s="346"/>
      <c r="AG357" s="346"/>
      <c r="AH357" s="346"/>
      <c r="AI357" s="346"/>
      <c r="AJ357" s="346"/>
      <c r="AK357" s="346"/>
      <c r="AL357" s="346"/>
      <c r="AM357" s="346"/>
      <c r="AN357" s="346"/>
      <c r="AO357" s="346"/>
      <c r="AP357" s="346"/>
      <c r="AQ357" s="346"/>
      <c r="AR357" s="346"/>
      <c r="AS357" s="346"/>
      <c r="AT357" s="346"/>
      <c r="AU357" s="346"/>
      <c r="AV357" s="346"/>
      <c r="AW357" s="346"/>
      <c r="AX357" s="346"/>
      <c r="AY357" s="346"/>
      <c r="AZ357" s="346"/>
      <c r="BA357" s="367"/>
      <c r="BB357" s="322"/>
      <c r="BC357" s="367"/>
      <c r="BD357" s="367"/>
      <c r="BE357" s="367"/>
      <c r="BF357" s="367"/>
      <c r="BG357" s="367"/>
      <c r="BH357" s="367"/>
      <c r="BI357" s="367"/>
      <c r="BJ357" s="367"/>
      <c r="BK357" s="367"/>
      <c r="BL357" s="367"/>
      <c r="BM357" s="367"/>
      <c r="BN357" s="367"/>
      <c r="BO357" s="367"/>
      <c r="BP357" s="367"/>
      <c r="BQ357" s="367"/>
      <c r="BR357" s="367"/>
      <c r="BS357" s="367"/>
      <c r="BT357" s="367"/>
      <c r="BU357" s="367"/>
      <c r="BV357" s="367"/>
      <c r="BW357" s="367"/>
      <c r="BX357" s="367"/>
      <c r="BY357" s="367"/>
      <c r="BZ357" s="346"/>
      <c r="CA357" s="346"/>
      <c r="CB357" s="346"/>
      <c r="CC357" s="346"/>
      <c r="CD357" s="346"/>
      <c r="CE357" s="346"/>
      <c r="CF357" s="346"/>
      <c r="CG357" s="346"/>
      <c r="CH357" s="346"/>
      <c r="CI357" s="346"/>
      <c r="CJ357" s="346"/>
      <c r="CK357" s="346"/>
      <c r="CL357" s="346"/>
      <c r="CM357" s="346"/>
      <c r="CN357" s="346"/>
      <c r="CO357" s="346"/>
      <c r="CP357" s="346"/>
      <c r="CQ357" s="346"/>
      <c r="CR357" s="346"/>
      <c r="CS357" s="346"/>
      <c r="CT357" s="346"/>
      <c r="CU357" s="346"/>
      <c r="CV357" s="346"/>
      <c r="CW357" s="346"/>
      <c r="CX357" s="346"/>
      <c r="CY357" s="346"/>
      <c r="CZ357" s="346"/>
    </row>
    <row r="358" s="318" customFormat="true" ht="15" customHeight="true" x14ac:dyDescent="0.2">
      <c r="B358" s="320"/>
      <c r="Z358" s="346"/>
      <c r="AA358" s="346"/>
      <c r="AB358" s="346"/>
      <c r="AC358" s="346"/>
      <c r="AD358" s="346"/>
      <c r="AE358" s="346"/>
      <c r="AF358" s="346"/>
      <c r="AG358" s="346"/>
      <c r="AH358" s="346"/>
      <c r="AI358" s="346"/>
      <c r="AJ358" s="346"/>
      <c r="AK358" s="346"/>
      <c r="AL358" s="346"/>
      <c r="AM358" s="346"/>
      <c r="AN358" s="346"/>
      <c r="AO358" s="346"/>
      <c r="AP358" s="346"/>
      <c r="AQ358" s="346"/>
      <c r="AR358" s="346"/>
      <c r="AS358" s="346"/>
      <c r="AT358" s="346"/>
      <c r="AU358" s="346"/>
      <c r="AV358" s="346"/>
      <c r="AW358" s="346"/>
      <c r="AX358" s="346"/>
      <c r="AY358" s="346"/>
      <c r="AZ358" s="346"/>
      <c r="BA358" s="367"/>
      <c r="BB358" s="322"/>
      <c r="BC358" s="367"/>
      <c r="BD358" s="367"/>
      <c r="BE358" s="367"/>
      <c r="BF358" s="367"/>
      <c r="BG358" s="367"/>
      <c r="BH358" s="367"/>
      <c r="BI358" s="367"/>
      <c r="BJ358" s="367"/>
      <c r="BK358" s="367"/>
      <c r="BL358" s="367"/>
      <c r="BM358" s="367"/>
      <c r="BN358" s="367"/>
      <c r="BO358" s="367"/>
      <c r="BP358" s="367"/>
      <c r="BQ358" s="367"/>
      <c r="BR358" s="367"/>
      <c r="BS358" s="367"/>
      <c r="BT358" s="367"/>
      <c r="BU358" s="367"/>
      <c r="BV358" s="367"/>
      <c r="BW358" s="367"/>
      <c r="BX358" s="367"/>
      <c r="BY358" s="367"/>
      <c r="BZ358" s="346"/>
      <c r="CA358" s="346"/>
      <c r="CB358" s="346"/>
      <c r="CC358" s="346"/>
      <c r="CD358" s="346"/>
      <c r="CE358" s="346"/>
      <c r="CF358" s="346"/>
      <c r="CG358" s="346"/>
      <c r="CH358" s="346"/>
      <c r="CI358" s="346"/>
      <c r="CJ358" s="346"/>
      <c r="CK358" s="346"/>
      <c r="CL358" s="346"/>
      <c r="CM358" s="346"/>
      <c r="CN358" s="346"/>
      <c r="CO358" s="346"/>
      <c r="CP358" s="346"/>
      <c r="CQ358" s="346"/>
      <c r="CR358" s="346"/>
      <c r="CS358" s="346"/>
      <c r="CT358" s="346"/>
      <c r="CU358" s="346"/>
      <c r="CV358" s="346"/>
      <c r="CW358" s="346"/>
      <c r="CX358" s="346"/>
      <c r="CY358" s="346"/>
      <c r="CZ358" s="346"/>
    </row>
    <row r="359" s="318" customFormat="true" ht="15" customHeight="true" x14ac:dyDescent="0.2">
      <c r="B359" s="320"/>
      <c r="Z359" s="346"/>
      <c r="AA359" s="346"/>
      <c r="AB359" s="346"/>
      <c r="AC359" s="346"/>
      <c r="AD359" s="346"/>
      <c r="AE359" s="346"/>
      <c r="AF359" s="346"/>
      <c r="AG359" s="346"/>
      <c r="AH359" s="346"/>
      <c r="AI359" s="346"/>
      <c r="AJ359" s="346"/>
      <c r="AK359" s="346"/>
      <c r="AL359" s="346"/>
      <c r="AM359" s="346"/>
      <c r="AN359" s="346"/>
      <c r="AO359" s="346"/>
      <c r="AP359" s="346"/>
      <c r="AQ359" s="346"/>
      <c r="AR359" s="346"/>
      <c r="AS359" s="346"/>
      <c r="AT359" s="346"/>
      <c r="AU359" s="346"/>
      <c r="AV359" s="346"/>
      <c r="AW359" s="346"/>
      <c r="AX359" s="346"/>
      <c r="AY359" s="346"/>
      <c r="AZ359" s="346"/>
      <c r="BA359" s="367"/>
      <c r="BB359" s="322"/>
      <c r="BC359" s="367"/>
      <c r="BD359" s="367"/>
      <c r="BE359" s="367"/>
      <c r="BF359" s="367"/>
      <c r="BG359" s="367"/>
      <c r="BH359" s="367"/>
      <c r="BI359" s="367"/>
      <c r="BJ359" s="367"/>
      <c r="BK359" s="367"/>
      <c r="BL359" s="367"/>
      <c r="BM359" s="367"/>
      <c r="BN359" s="367"/>
      <c r="BO359" s="367"/>
      <c r="BP359" s="367"/>
      <c r="BQ359" s="367"/>
      <c r="BR359" s="367"/>
      <c r="BS359" s="367"/>
      <c r="BT359" s="367"/>
      <c r="BU359" s="367"/>
      <c r="BV359" s="367"/>
      <c r="BW359" s="367"/>
      <c r="BX359" s="367"/>
      <c r="BY359" s="367"/>
      <c r="BZ359" s="346"/>
      <c r="CA359" s="346"/>
      <c r="CB359" s="346"/>
      <c r="CC359" s="346"/>
      <c r="CD359" s="346"/>
      <c r="CE359" s="346"/>
      <c r="CF359" s="346"/>
      <c r="CG359" s="346"/>
      <c r="CH359" s="346"/>
      <c r="CI359" s="346"/>
      <c r="CJ359" s="346"/>
      <c r="CK359" s="346"/>
      <c r="CL359" s="346"/>
      <c r="CM359" s="346"/>
      <c r="CN359" s="346"/>
      <c r="CO359" s="346"/>
      <c r="CP359" s="346"/>
      <c r="CQ359" s="346"/>
      <c r="CR359" s="346"/>
      <c r="CS359" s="346"/>
      <c r="CT359" s="346"/>
      <c r="CU359" s="346"/>
      <c r="CV359" s="346"/>
      <c r="CW359" s="346"/>
      <c r="CX359" s="346"/>
      <c r="CY359" s="346"/>
      <c r="CZ359" s="346"/>
    </row>
    <row r="360" s="318" customFormat="true" ht="15" customHeight="true" x14ac:dyDescent="0.2">
      <c r="B360" s="320"/>
      <c r="Z360" s="346"/>
      <c r="AA360" s="346"/>
      <c r="AB360" s="346"/>
      <c r="AC360" s="346"/>
      <c r="AD360" s="346"/>
      <c r="AE360" s="346"/>
      <c r="AF360" s="346"/>
      <c r="AG360" s="346"/>
      <c r="AH360" s="346"/>
      <c r="AI360" s="346"/>
      <c r="AJ360" s="346"/>
      <c r="AK360" s="346"/>
      <c r="AL360" s="346"/>
      <c r="AM360" s="346"/>
      <c r="AN360" s="346"/>
      <c r="AO360" s="346"/>
      <c r="AP360" s="346"/>
      <c r="AQ360" s="346"/>
      <c r="AR360" s="346"/>
      <c r="AS360" s="346"/>
      <c r="AT360" s="346"/>
      <c r="AU360" s="346"/>
      <c r="AV360" s="346"/>
      <c r="AW360" s="346"/>
      <c r="AX360" s="346"/>
      <c r="AY360" s="346"/>
      <c r="AZ360" s="346"/>
      <c r="BA360" s="367"/>
      <c r="BB360" s="322"/>
      <c r="BC360" s="367"/>
      <c r="BD360" s="367"/>
      <c r="BE360" s="367"/>
      <c r="BF360" s="367"/>
      <c r="BG360" s="367"/>
      <c r="BH360" s="367"/>
      <c r="BI360" s="367"/>
      <c r="BJ360" s="367"/>
      <c r="BK360" s="367"/>
      <c r="BL360" s="367"/>
      <c r="BM360" s="367"/>
      <c r="BN360" s="367"/>
      <c r="BO360" s="367"/>
      <c r="BP360" s="367"/>
      <c r="BQ360" s="367"/>
      <c r="BR360" s="367"/>
      <c r="BS360" s="367"/>
      <c r="BT360" s="367"/>
      <c r="BU360" s="367"/>
      <c r="BV360" s="367"/>
      <c r="BW360" s="367"/>
      <c r="BX360" s="367"/>
      <c r="BY360" s="367"/>
      <c r="BZ360" s="346"/>
      <c r="CA360" s="346"/>
      <c r="CB360" s="346"/>
      <c r="CC360" s="346"/>
      <c r="CD360" s="346"/>
      <c r="CE360" s="346"/>
      <c r="CF360" s="346"/>
      <c r="CG360" s="346"/>
      <c r="CH360" s="346"/>
      <c r="CI360" s="346"/>
      <c r="CJ360" s="346"/>
      <c r="CK360" s="346"/>
      <c r="CL360" s="346"/>
      <c r="CM360" s="346"/>
      <c r="CN360" s="346"/>
      <c r="CO360" s="346"/>
      <c r="CP360" s="346"/>
      <c r="CQ360" s="346"/>
      <c r="CR360" s="346"/>
      <c r="CS360" s="346"/>
      <c r="CT360" s="346"/>
      <c r="CU360" s="346"/>
      <c r="CV360" s="346"/>
      <c r="CW360" s="346"/>
      <c r="CX360" s="346"/>
      <c r="CY360" s="346"/>
      <c r="CZ360" s="346"/>
    </row>
    <row r="361" s="318" customFormat="true" ht="15" customHeight="true" x14ac:dyDescent="0.2">
      <c r="B361" s="320"/>
      <c r="Z361" s="346"/>
      <c r="AA361" s="346"/>
      <c r="AB361" s="346"/>
      <c r="AC361" s="346"/>
      <c r="AD361" s="346"/>
      <c r="AE361" s="346"/>
      <c r="AF361" s="346"/>
      <c r="AG361" s="346"/>
      <c r="AH361" s="346"/>
      <c r="AI361" s="346"/>
      <c r="AJ361" s="346"/>
      <c r="AK361" s="346"/>
      <c r="AL361" s="346"/>
      <c r="AM361" s="346"/>
      <c r="AN361" s="346"/>
      <c r="AO361" s="346"/>
      <c r="AP361" s="346"/>
      <c r="AQ361" s="346"/>
      <c r="AR361" s="346"/>
      <c r="AS361" s="346"/>
      <c r="AT361" s="346"/>
      <c r="AU361" s="346"/>
      <c r="AV361" s="346"/>
      <c r="AW361" s="346"/>
      <c r="AX361" s="346"/>
      <c r="AY361" s="346"/>
      <c r="AZ361" s="346"/>
      <c r="BA361" s="367"/>
      <c r="BB361" s="322"/>
      <c r="BC361" s="367"/>
      <c r="BD361" s="367"/>
      <c r="BE361" s="367"/>
      <c r="BF361" s="367"/>
      <c r="BG361" s="367"/>
      <c r="BH361" s="367"/>
      <c r="BI361" s="367"/>
      <c r="BJ361" s="367"/>
      <c r="BK361" s="367"/>
      <c r="BL361" s="367"/>
      <c r="BM361" s="367"/>
      <c r="BN361" s="367"/>
      <c r="BO361" s="367"/>
      <c r="BP361" s="367"/>
      <c r="BQ361" s="367"/>
      <c r="BR361" s="367"/>
      <c r="BS361" s="367"/>
      <c r="BT361" s="367"/>
      <c r="BU361" s="367"/>
      <c r="BV361" s="367"/>
      <c r="BW361" s="367"/>
      <c r="BX361" s="367"/>
      <c r="BY361" s="367"/>
      <c r="BZ361" s="346"/>
      <c r="CA361" s="346"/>
      <c r="CB361" s="346"/>
      <c r="CC361" s="346"/>
      <c r="CD361" s="346"/>
      <c r="CE361" s="346"/>
      <c r="CF361" s="346"/>
      <c r="CG361" s="346"/>
      <c r="CH361" s="346"/>
      <c r="CI361" s="346"/>
      <c r="CJ361" s="346"/>
      <c r="CK361" s="346"/>
      <c r="CL361" s="346"/>
      <c r="CM361" s="346"/>
      <c r="CN361" s="346"/>
      <c r="CO361" s="346"/>
      <c r="CP361" s="346"/>
      <c r="CQ361" s="346"/>
      <c r="CR361" s="346"/>
      <c r="CS361" s="346"/>
      <c r="CT361" s="346"/>
      <c r="CU361" s="346"/>
      <c r="CV361" s="346"/>
      <c r="CW361" s="346"/>
      <c r="CX361" s="346"/>
      <c r="CY361" s="346"/>
      <c r="CZ361" s="346"/>
    </row>
    <row r="362" s="318" customFormat="true" ht="15" customHeight="true" x14ac:dyDescent="0.2">
      <c r="B362" s="320"/>
      <c r="Z362" s="346"/>
      <c r="AA362" s="346"/>
      <c r="AB362" s="346"/>
      <c r="AC362" s="346"/>
      <c r="AD362" s="346"/>
      <c r="AE362" s="346"/>
      <c r="AF362" s="346"/>
      <c r="AG362" s="346"/>
      <c r="AH362" s="346"/>
      <c r="AI362" s="346"/>
      <c r="AJ362" s="346"/>
      <c r="AK362" s="346"/>
      <c r="AL362" s="346"/>
      <c r="AM362" s="346"/>
      <c r="AN362" s="346"/>
      <c r="AO362" s="346"/>
      <c r="AP362" s="346"/>
      <c r="AQ362" s="346"/>
      <c r="AR362" s="346"/>
      <c r="AS362" s="346"/>
      <c r="AT362" s="346"/>
      <c r="AU362" s="346"/>
      <c r="AV362" s="346"/>
      <c r="AW362" s="346"/>
      <c r="AX362" s="346"/>
      <c r="AY362" s="346"/>
      <c r="AZ362" s="346"/>
      <c r="BA362" s="367"/>
      <c r="BB362" s="322"/>
      <c r="BC362" s="367"/>
      <c r="BD362" s="367"/>
      <c r="BE362" s="367"/>
      <c r="BF362" s="367"/>
      <c r="BG362" s="367"/>
      <c r="BH362" s="367"/>
      <c r="BI362" s="367"/>
      <c r="BJ362" s="367"/>
      <c r="BK362" s="367"/>
      <c r="BL362" s="367"/>
      <c r="BM362" s="367"/>
      <c r="BN362" s="367"/>
      <c r="BO362" s="367"/>
      <c r="BP362" s="367"/>
      <c r="BQ362" s="367"/>
      <c r="BR362" s="367"/>
      <c r="BS362" s="367"/>
      <c r="BT362" s="367"/>
      <c r="BU362" s="367"/>
      <c r="BV362" s="367"/>
      <c r="BW362" s="367"/>
      <c r="BX362" s="367"/>
      <c r="BY362" s="367"/>
      <c r="BZ362" s="346"/>
      <c r="CA362" s="346"/>
      <c r="CB362" s="346"/>
      <c r="CC362" s="346"/>
      <c r="CD362" s="346"/>
      <c r="CE362" s="346"/>
      <c r="CF362" s="346"/>
      <c r="CG362" s="346"/>
      <c r="CH362" s="346"/>
      <c r="CI362" s="346"/>
      <c r="CJ362" s="346"/>
      <c r="CK362" s="346"/>
      <c r="CL362" s="346"/>
      <c r="CM362" s="346"/>
      <c r="CN362" s="346"/>
      <c r="CO362" s="346"/>
      <c r="CP362" s="346"/>
      <c r="CQ362" s="346"/>
      <c r="CR362" s="346"/>
      <c r="CS362" s="346"/>
      <c r="CT362" s="346"/>
      <c r="CU362" s="346"/>
      <c r="CV362" s="346"/>
      <c r="CW362" s="346"/>
      <c r="CX362" s="346"/>
      <c r="CY362" s="346"/>
      <c r="CZ362" s="346"/>
    </row>
    <row r="363" s="318" customFormat="true" ht="15" customHeight="true" x14ac:dyDescent="0.2">
      <c r="B363" s="320"/>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67"/>
      <c r="BB363" s="322"/>
      <c r="BC363" s="367"/>
      <c r="BD363" s="367"/>
      <c r="BE363" s="367"/>
      <c r="BF363" s="367"/>
      <c r="BG363" s="367"/>
      <c r="BH363" s="367"/>
      <c r="BI363" s="367"/>
      <c r="BJ363" s="367"/>
      <c r="BK363" s="367"/>
      <c r="BL363" s="367"/>
      <c r="BM363" s="367"/>
      <c r="BN363" s="367"/>
      <c r="BO363" s="367"/>
      <c r="BP363" s="367"/>
      <c r="BQ363" s="367"/>
      <c r="BR363" s="367"/>
      <c r="BS363" s="367"/>
      <c r="BT363" s="367"/>
      <c r="BU363" s="367"/>
      <c r="BV363" s="367"/>
      <c r="BW363" s="367"/>
      <c r="BX363" s="367"/>
      <c r="BY363" s="367"/>
      <c r="BZ363" s="346"/>
      <c r="CA363" s="346"/>
      <c r="CB363" s="346"/>
      <c r="CC363" s="346"/>
      <c r="CD363" s="346"/>
      <c r="CE363" s="346"/>
      <c r="CF363" s="346"/>
      <c r="CG363" s="346"/>
      <c r="CH363" s="346"/>
      <c r="CI363" s="346"/>
      <c r="CJ363" s="346"/>
      <c r="CK363" s="346"/>
      <c r="CL363" s="346"/>
      <c r="CM363" s="346"/>
      <c r="CN363" s="346"/>
      <c r="CO363" s="346"/>
      <c r="CP363" s="346"/>
      <c r="CQ363" s="346"/>
      <c r="CR363" s="346"/>
      <c r="CS363" s="346"/>
      <c r="CT363" s="346"/>
      <c r="CU363" s="346"/>
      <c r="CV363" s="346"/>
      <c r="CW363" s="346"/>
      <c r="CX363" s="346"/>
      <c r="CY363" s="346"/>
      <c r="CZ363" s="346"/>
    </row>
    <row r="364" s="318" customFormat="true" ht="15" customHeight="true" x14ac:dyDescent="0.2">
      <c r="B364" s="320"/>
      <c r="Z364" s="346"/>
      <c r="AA364" s="346"/>
      <c r="AB364" s="346"/>
      <c r="AC364" s="346"/>
      <c r="AD364" s="346"/>
      <c r="AE364" s="346"/>
      <c r="AF364" s="346"/>
      <c r="AG364" s="346"/>
      <c r="AH364" s="346"/>
      <c r="AI364" s="346"/>
      <c r="AJ364" s="346"/>
      <c r="AK364" s="346"/>
      <c r="AL364" s="346"/>
      <c r="AM364" s="346"/>
      <c r="AN364" s="346"/>
      <c r="AO364" s="346"/>
      <c r="AP364" s="346"/>
      <c r="AQ364" s="346"/>
      <c r="AR364" s="346"/>
      <c r="AS364" s="346"/>
      <c r="AT364" s="346"/>
      <c r="AU364" s="346"/>
      <c r="AV364" s="346"/>
      <c r="AW364" s="346"/>
      <c r="AX364" s="346"/>
      <c r="AY364" s="346"/>
      <c r="AZ364" s="346"/>
      <c r="BA364" s="367"/>
      <c r="BB364" s="322"/>
      <c r="BC364" s="367"/>
      <c r="BD364" s="367"/>
      <c r="BE364" s="367"/>
      <c r="BF364" s="367"/>
      <c r="BG364" s="367"/>
      <c r="BH364" s="367"/>
      <c r="BI364" s="367"/>
      <c r="BJ364" s="367"/>
      <c r="BK364" s="367"/>
      <c r="BL364" s="367"/>
      <c r="BM364" s="367"/>
      <c r="BN364" s="367"/>
      <c r="BO364" s="367"/>
      <c r="BP364" s="367"/>
      <c r="BQ364" s="367"/>
      <c r="BR364" s="367"/>
      <c r="BS364" s="367"/>
      <c r="BT364" s="367"/>
      <c r="BU364" s="367"/>
      <c r="BV364" s="367"/>
      <c r="BW364" s="367"/>
      <c r="BX364" s="367"/>
      <c r="BY364" s="367"/>
      <c r="BZ364" s="346"/>
      <c r="CA364" s="346"/>
      <c r="CB364" s="346"/>
      <c r="CC364" s="346"/>
      <c r="CD364" s="346"/>
      <c r="CE364" s="346"/>
      <c r="CF364" s="346"/>
      <c r="CG364" s="346"/>
      <c r="CH364" s="346"/>
      <c r="CI364" s="346"/>
      <c r="CJ364" s="346"/>
      <c r="CK364" s="346"/>
      <c r="CL364" s="346"/>
      <c r="CM364" s="346"/>
      <c r="CN364" s="346"/>
      <c r="CO364" s="346"/>
      <c r="CP364" s="346"/>
      <c r="CQ364" s="346"/>
      <c r="CR364" s="346"/>
      <c r="CS364" s="346"/>
      <c r="CT364" s="346"/>
      <c r="CU364" s="346"/>
      <c r="CV364" s="346"/>
      <c r="CW364" s="346"/>
      <c r="CX364" s="346"/>
      <c r="CY364" s="346"/>
      <c r="CZ364" s="346"/>
    </row>
    <row r="365" s="318" customFormat="true" ht="15" customHeight="true" x14ac:dyDescent="0.2">
      <c r="B365" s="320"/>
      <c r="Z365" s="346"/>
      <c r="AA365" s="346"/>
      <c r="AB365" s="346"/>
      <c r="AC365" s="346"/>
      <c r="AD365" s="346"/>
      <c r="AE365" s="346"/>
      <c r="AF365" s="346"/>
      <c r="AG365" s="346"/>
      <c r="AH365" s="346"/>
      <c r="AI365" s="346"/>
      <c r="AJ365" s="346"/>
      <c r="AK365" s="346"/>
      <c r="AL365" s="346"/>
      <c r="AM365" s="346"/>
      <c r="AN365" s="346"/>
      <c r="AO365" s="346"/>
      <c r="AP365" s="346"/>
      <c r="AQ365" s="346"/>
      <c r="AR365" s="346"/>
      <c r="AS365" s="346"/>
      <c r="AT365" s="346"/>
      <c r="AU365" s="346"/>
      <c r="AV365" s="346"/>
      <c r="AW365" s="346"/>
      <c r="AX365" s="346"/>
      <c r="AY365" s="346"/>
      <c r="AZ365" s="346"/>
      <c r="BA365" s="367"/>
      <c r="BB365" s="322"/>
      <c r="BC365" s="367"/>
      <c r="BD365" s="367"/>
      <c r="BE365" s="367"/>
      <c r="BF365" s="367"/>
      <c r="BG365" s="367"/>
      <c r="BH365" s="367"/>
      <c r="BI365" s="367"/>
      <c r="BJ365" s="367"/>
      <c r="BK365" s="367"/>
      <c r="BL365" s="367"/>
      <c r="BM365" s="367"/>
      <c r="BN365" s="367"/>
      <c r="BO365" s="367"/>
      <c r="BP365" s="367"/>
      <c r="BQ365" s="367"/>
      <c r="BR365" s="367"/>
      <c r="BS365" s="367"/>
      <c r="BT365" s="367"/>
      <c r="BU365" s="367"/>
      <c r="BV365" s="367"/>
      <c r="BW365" s="367"/>
      <c r="BX365" s="367"/>
      <c r="BY365" s="367"/>
      <c r="BZ365" s="346"/>
      <c r="CA365" s="346"/>
      <c r="CB365" s="346"/>
      <c r="CC365" s="346"/>
      <c r="CD365" s="346"/>
      <c r="CE365" s="346"/>
      <c r="CF365" s="346"/>
      <c r="CG365" s="346"/>
      <c r="CH365" s="346"/>
      <c r="CI365" s="346"/>
      <c r="CJ365" s="346"/>
      <c r="CK365" s="346"/>
      <c r="CL365" s="346"/>
      <c r="CM365" s="346"/>
      <c r="CN365" s="346"/>
      <c r="CO365" s="346"/>
      <c r="CP365" s="346"/>
      <c r="CQ365" s="346"/>
      <c r="CR365" s="346"/>
      <c r="CS365" s="346"/>
      <c r="CT365" s="346"/>
      <c r="CU365" s="346"/>
      <c r="CV365" s="346"/>
      <c r="CW365" s="346"/>
      <c r="CX365" s="346"/>
      <c r="CY365" s="346"/>
      <c r="CZ365" s="346"/>
    </row>
    <row r="366" s="318" customFormat="true" ht="15" customHeight="true" x14ac:dyDescent="0.2">
      <c r="B366" s="320"/>
      <c r="Z366" s="346"/>
      <c r="AA366" s="346"/>
      <c r="AB366" s="346"/>
      <c r="AC366" s="346"/>
      <c r="AD366" s="346"/>
      <c r="AE366" s="346"/>
      <c r="AF366" s="346"/>
      <c r="AG366" s="346"/>
      <c r="AH366" s="346"/>
      <c r="AI366" s="346"/>
      <c r="AJ366" s="346"/>
      <c r="AK366" s="346"/>
      <c r="AL366" s="346"/>
      <c r="AM366" s="346"/>
      <c r="AN366" s="346"/>
      <c r="AO366" s="346"/>
      <c r="AP366" s="346"/>
      <c r="AQ366" s="346"/>
      <c r="AR366" s="346"/>
      <c r="AS366" s="346"/>
      <c r="AT366" s="346"/>
      <c r="AU366" s="346"/>
      <c r="AV366" s="346"/>
      <c r="AW366" s="346"/>
      <c r="AX366" s="346"/>
      <c r="AY366" s="346"/>
      <c r="AZ366" s="346"/>
      <c r="BA366" s="367"/>
      <c r="BB366" s="322"/>
      <c r="BC366" s="367"/>
      <c r="BD366" s="367"/>
      <c r="BE366" s="367"/>
      <c r="BF366" s="367"/>
      <c r="BG366" s="367"/>
      <c r="BH366" s="367"/>
      <c r="BI366" s="367"/>
      <c r="BJ366" s="367"/>
      <c r="BK366" s="367"/>
      <c r="BL366" s="367"/>
      <c r="BM366" s="367"/>
      <c r="BN366" s="367"/>
      <c r="BO366" s="367"/>
      <c r="BP366" s="367"/>
      <c r="BQ366" s="367"/>
      <c r="BR366" s="367"/>
      <c r="BS366" s="367"/>
      <c r="BT366" s="367"/>
      <c r="BU366" s="367"/>
      <c r="BV366" s="367"/>
      <c r="BW366" s="367"/>
      <c r="BX366" s="367"/>
      <c r="BY366" s="367"/>
      <c r="BZ366" s="346"/>
      <c r="CA366" s="346"/>
      <c r="CB366" s="346"/>
      <c r="CC366" s="346"/>
      <c r="CD366" s="346"/>
      <c r="CE366" s="346"/>
      <c r="CF366" s="346"/>
      <c r="CG366" s="346"/>
      <c r="CH366" s="346"/>
      <c r="CI366" s="346"/>
      <c r="CJ366" s="346"/>
      <c r="CK366" s="346"/>
      <c r="CL366" s="346"/>
      <c r="CM366" s="346"/>
      <c r="CN366" s="346"/>
      <c r="CO366" s="346"/>
      <c r="CP366" s="346"/>
      <c r="CQ366" s="346"/>
      <c r="CR366" s="346"/>
      <c r="CS366" s="346"/>
      <c r="CT366" s="346"/>
      <c r="CU366" s="346"/>
      <c r="CV366" s="346"/>
      <c r="CW366" s="346"/>
      <c r="CX366" s="346"/>
      <c r="CY366" s="346"/>
      <c r="CZ366" s="346"/>
    </row>
    <row r="367" s="318" customFormat="true" ht="15" customHeight="true" x14ac:dyDescent="0.2">
      <c r="B367" s="320"/>
      <c r="Z367" s="346"/>
      <c r="AA367" s="346"/>
      <c r="AB367" s="346"/>
      <c r="AC367" s="346"/>
      <c r="AD367" s="346"/>
      <c r="AE367" s="346"/>
      <c r="AF367" s="346"/>
      <c r="AG367" s="346"/>
      <c r="AH367" s="346"/>
      <c r="AI367" s="346"/>
      <c r="AJ367" s="346"/>
      <c r="AK367" s="346"/>
      <c r="AL367" s="346"/>
      <c r="AM367" s="346"/>
      <c r="AN367" s="346"/>
      <c r="AO367" s="346"/>
      <c r="AP367" s="346"/>
      <c r="AQ367" s="346"/>
      <c r="AR367" s="346"/>
      <c r="AS367" s="346"/>
      <c r="AT367" s="346"/>
      <c r="AU367" s="346"/>
      <c r="AV367" s="346"/>
      <c r="AW367" s="346"/>
      <c r="AX367" s="346"/>
      <c r="AY367" s="346"/>
      <c r="AZ367" s="346"/>
      <c r="BA367" s="367"/>
      <c r="BB367" s="322"/>
      <c r="BC367" s="367"/>
      <c r="BD367" s="367"/>
      <c r="BE367" s="367"/>
      <c r="BF367" s="367"/>
      <c r="BG367" s="367"/>
      <c r="BH367" s="367"/>
      <c r="BI367" s="367"/>
      <c r="BJ367" s="367"/>
      <c r="BK367" s="367"/>
      <c r="BL367" s="367"/>
      <c r="BM367" s="367"/>
      <c r="BN367" s="367"/>
      <c r="BO367" s="367"/>
      <c r="BP367" s="367"/>
      <c r="BQ367" s="367"/>
      <c r="BR367" s="367"/>
      <c r="BS367" s="367"/>
      <c r="BT367" s="367"/>
      <c r="BU367" s="367"/>
      <c r="BV367" s="367"/>
      <c r="BW367" s="367"/>
      <c r="BX367" s="367"/>
      <c r="BY367" s="367"/>
      <c r="BZ367" s="346"/>
      <c r="CA367" s="346"/>
      <c r="CB367" s="346"/>
      <c r="CC367" s="346"/>
      <c r="CD367" s="346"/>
      <c r="CE367" s="346"/>
      <c r="CF367" s="346"/>
      <c r="CG367" s="346"/>
      <c r="CH367" s="346"/>
      <c r="CI367" s="346"/>
      <c r="CJ367" s="346"/>
      <c r="CK367" s="346"/>
      <c r="CL367" s="346"/>
      <c r="CM367" s="346"/>
      <c r="CN367" s="346"/>
      <c r="CO367" s="346"/>
      <c r="CP367" s="346"/>
      <c r="CQ367" s="346"/>
      <c r="CR367" s="346"/>
      <c r="CS367" s="346"/>
      <c r="CT367" s="346"/>
      <c r="CU367" s="346"/>
      <c r="CV367" s="346"/>
      <c r="CW367" s="346"/>
      <c r="CX367" s="346"/>
      <c r="CY367" s="346"/>
      <c r="CZ367" s="346"/>
    </row>
    <row r="368" s="318" customFormat="true" ht="15" customHeight="true" x14ac:dyDescent="0.2">
      <c r="B368" s="320"/>
      <c r="Z368" s="346"/>
      <c r="AA368" s="346"/>
      <c r="AB368" s="346"/>
      <c r="AC368" s="346"/>
      <c r="AD368" s="346"/>
      <c r="AE368" s="346"/>
      <c r="AF368" s="346"/>
      <c r="AG368" s="346"/>
      <c r="AH368" s="346"/>
      <c r="AI368" s="346"/>
      <c r="AJ368" s="346"/>
      <c r="AK368" s="346"/>
      <c r="AL368" s="346"/>
      <c r="AM368" s="346"/>
      <c r="AN368" s="346"/>
      <c r="AO368" s="346"/>
      <c r="AP368" s="346"/>
      <c r="AQ368" s="346"/>
      <c r="AR368" s="346"/>
      <c r="AS368" s="346"/>
      <c r="AT368" s="346"/>
      <c r="AU368" s="346"/>
      <c r="AV368" s="346"/>
      <c r="AW368" s="346"/>
      <c r="AX368" s="346"/>
      <c r="AY368" s="346"/>
      <c r="AZ368" s="346"/>
      <c r="BA368" s="367"/>
      <c r="BB368" s="322"/>
      <c r="BC368" s="367"/>
      <c r="BD368" s="367"/>
      <c r="BE368" s="367"/>
      <c r="BF368" s="367"/>
      <c r="BG368" s="367"/>
      <c r="BH368" s="367"/>
      <c r="BI368" s="367"/>
      <c r="BJ368" s="367"/>
      <c r="BK368" s="367"/>
      <c r="BL368" s="367"/>
      <c r="BM368" s="367"/>
      <c r="BN368" s="367"/>
      <c r="BO368" s="367"/>
      <c r="BP368" s="367"/>
      <c r="BQ368" s="367"/>
      <c r="BR368" s="367"/>
      <c r="BS368" s="367"/>
      <c r="BT368" s="367"/>
      <c r="BU368" s="367"/>
      <c r="BV368" s="367"/>
      <c r="BW368" s="367"/>
      <c r="BX368" s="367"/>
      <c r="BY368" s="367"/>
      <c r="BZ368" s="346"/>
      <c r="CA368" s="346"/>
      <c r="CB368" s="346"/>
      <c r="CC368" s="346"/>
      <c r="CD368" s="346"/>
      <c r="CE368" s="346"/>
      <c r="CF368" s="346"/>
      <c r="CG368" s="346"/>
      <c r="CH368" s="346"/>
      <c r="CI368" s="346"/>
      <c r="CJ368" s="346"/>
      <c r="CK368" s="346"/>
      <c r="CL368" s="346"/>
      <c r="CM368" s="346"/>
      <c r="CN368" s="346"/>
      <c r="CO368" s="346"/>
      <c r="CP368" s="346"/>
      <c r="CQ368" s="346"/>
      <c r="CR368" s="346"/>
      <c r="CS368" s="346"/>
      <c r="CT368" s="346"/>
      <c r="CU368" s="346"/>
      <c r="CV368" s="346"/>
      <c r="CW368" s="346"/>
      <c r="CX368" s="346"/>
      <c r="CY368" s="346"/>
      <c r="CZ368" s="346"/>
    </row>
    <row r="369" s="318" customFormat="true" ht="15" customHeight="true" x14ac:dyDescent="0.2">
      <c r="B369" s="320"/>
      <c r="Z369" s="346"/>
      <c r="AA369" s="346"/>
      <c r="AB369" s="346"/>
      <c r="AC369" s="346"/>
      <c r="AD369" s="346"/>
      <c r="AE369" s="346"/>
      <c r="AF369" s="346"/>
      <c r="AG369" s="346"/>
      <c r="AH369" s="346"/>
      <c r="AI369" s="346"/>
      <c r="AJ369" s="346"/>
      <c r="AK369" s="346"/>
      <c r="AL369" s="346"/>
      <c r="AM369" s="346"/>
      <c r="AN369" s="346"/>
      <c r="AO369" s="346"/>
      <c r="AP369" s="346"/>
      <c r="AQ369" s="346"/>
      <c r="AR369" s="346"/>
      <c r="AS369" s="346"/>
      <c r="AT369" s="346"/>
      <c r="AU369" s="346"/>
      <c r="AV369" s="346"/>
      <c r="AW369" s="346"/>
      <c r="AX369" s="346"/>
      <c r="AY369" s="346"/>
      <c r="AZ369" s="346"/>
      <c r="BA369" s="367"/>
      <c r="BB369" s="322"/>
      <c r="BC369" s="367"/>
      <c r="BD369" s="367"/>
      <c r="BE369" s="367"/>
      <c r="BF369" s="367"/>
      <c r="BG369" s="367"/>
      <c r="BH369" s="367"/>
      <c r="BI369" s="367"/>
      <c r="BJ369" s="367"/>
      <c r="BK369" s="367"/>
      <c r="BL369" s="367"/>
      <c r="BM369" s="367"/>
      <c r="BN369" s="367"/>
      <c r="BO369" s="367"/>
      <c r="BP369" s="367"/>
      <c r="BQ369" s="367"/>
      <c r="BR369" s="367"/>
      <c r="BS369" s="367"/>
      <c r="BT369" s="367"/>
      <c r="BU369" s="367"/>
      <c r="BV369" s="367"/>
      <c r="BW369" s="367"/>
      <c r="BX369" s="367"/>
      <c r="BY369" s="367"/>
      <c r="BZ369" s="346"/>
      <c r="CA369" s="346"/>
      <c r="CB369" s="346"/>
      <c r="CC369" s="346"/>
      <c r="CD369" s="346"/>
      <c r="CE369" s="346"/>
      <c r="CF369" s="346"/>
      <c r="CG369" s="346"/>
      <c r="CH369" s="346"/>
      <c r="CI369" s="346"/>
      <c r="CJ369" s="346"/>
      <c r="CK369" s="346"/>
      <c r="CL369" s="346"/>
      <c r="CM369" s="346"/>
      <c r="CN369" s="346"/>
      <c r="CO369" s="346"/>
      <c r="CP369" s="346"/>
      <c r="CQ369" s="346"/>
      <c r="CR369" s="346"/>
      <c r="CS369" s="346"/>
      <c r="CT369" s="346"/>
      <c r="CU369" s="346"/>
      <c r="CV369" s="346"/>
      <c r="CW369" s="346"/>
      <c r="CX369" s="346"/>
      <c r="CY369" s="346"/>
      <c r="CZ369" s="346"/>
    </row>
    <row r="370" s="318" customFormat="true" ht="15" customHeight="true" x14ac:dyDescent="0.2">
      <c r="B370" s="320"/>
      <c r="Z370" s="346"/>
      <c r="AA370" s="346"/>
      <c r="AB370" s="346"/>
      <c r="AC370" s="346"/>
      <c r="AD370" s="346"/>
      <c r="AE370" s="346"/>
      <c r="AF370" s="346"/>
      <c r="AG370" s="346"/>
      <c r="AH370" s="346"/>
      <c r="AI370" s="346"/>
      <c r="AJ370" s="346"/>
      <c r="AK370" s="346"/>
      <c r="AL370" s="346"/>
      <c r="AM370" s="346"/>
      <c r="AN370" s="346"/>
      <c r="AO370" s="346"/>
      <c r="AP370" s="346"/>
      <c r="AQ370" s="346"/>
      <c r="AR370" s="346"/>
      <c r="AS370" s="346"/>
      <c r="AT370" s="346"/>
      <c r="AU370" s="346"/>
      <c r="AV370" s="346"/>
      <c r="AW370" s="346"/>
      <c r="AX370" s="346"/>
      <c r="AY370" s="346"/>
      <c r="AZ370" s="346"/>
      <c r="BA370" s="367"/>
      <c r="BB370" s="322"/>
      <c r="BC370" s="367"/>
      <c r="BD370" s="367"/>
      <c r="BE370" s="367"/>
      <c r="BF370" s="367"/>
      <c r="BG370" s="367"/>
      <c r="BH370" s="367"/>
      <c r="BI370" s="367"/>
      <c r="BJ370" s="367"/>
      <c r="BK370" s="367"/>
      <c r="BL370" s="367"/>
      <c r="BM370" s="367"/>
      <c r="BN370" s="367"/>
      <c r="BO370" s="367"/>
      <c r="BP370" s="367"/>
      <c r="BQ370" s="367"/>
      <c r="BR370" s="367"/>
      <c r="BS370" s="367"/>
      <c r="BT370" s="367"/>
      <c r="BU370" s="367"/>
      <c r="BV370" s="367"/>
      <c r="BW370" s="367"/>
      <c r="BX370" s="367"/>
      <c r="BY370" s="367"/>
      <c r="BZ370" s="346"/>
      <c r="CA370" s="346"/>
      <c r="CB370" s="346"/>
      <c r="CC370" s="346"/>
      <c r="CD370" s="346"/>
      <c r="CE370" s="346"/>
      <c r="CF370" s="346"/>
      <c r="CG370" s="346"/>
      <c r="CH370" s="346"/>
      <c r="CI370" s="346"/>
      <c r="CJ370" s="346"/>
      <c r="CK370" s="346"/>
      <c r="CL370" s="346"/>
      <c r="CM370" s="346"/>
      <c r="CN370" s="346"/>
      <c r="CO370" s="346"/>
      <c r="CP370" s="346"/>
      <c r="CQ370" s="346"/>
      <c r="CR370" s="346"/>
      <c r="CS370" s="346"/>
      <c r="CT370" s="346"/>
      <c r="CU370" s="346"/>
      <c r="CV370" s="346"/>
      <c r="CW370" s="346"/>
      <c r="CX370" s="346"/>
      <c r="CY370" s="346"/>
      <c r="CZ370" s="346"/>
    </row>
    <row r="371" s="318" customFormat="true" ht="15" customHeight="true" x14ac:dyDescent="0.2">
      <c r="B371" s="320"/>
      <c r="Z371" s="346"/>
      <c r="AA371" s="346"/>
      <c r="AB371" s="346"/>
      <c r="AC371" s="346"/>
      <c r="AD371" s="346"/>
      <c r="AE371" s="346"/>
      <c r="AF371" s="346"/>
      <c r="AG371" s="346"/>
      <c r="AH371" s="346"/>
      <c r="AI371" s="346"/>
      <c r="AJ371" s="346"/>
      <c r="AK371" s="346"/>
      <c r="AL371" s="346"/>
      <c r="AM371" s="346"/>
      <c r="AN371" s="346"/>
      <c r="AO371" s="346"/>
      <c r="AP371" s="346"/>
      <c r="AQ371" s="346"/>
      <c r="AR371" s="346"/>
      <c r="AS371" s="346"/>
      <c r="AT371" s="346"/>
      <c r="AU371" s="346"/>
      <c r="AV371" s="346"/>
      <c r="AW371" s="346"/>
      <c r="AX371" s="346"/>
      <c r="AY371" s="346"/>
      <c r="AZ371" s="346"/>
      <c r="BA371" s="367"/>
      <c r="BB371" s="322"/>
      <c r="BC371" s="367"/>
      <c r="BD371" s="367"/>
      <c r="BE371" s="367"/>
      <c r="BF371" s="367"/>
      <c r="BG371" s="367"/>
      <c r="BH371" s="367"/>
      <c r="BI371" s="367"/>
      <c r="BJ371" s="367"/>
      <c r="BK371" s="367"/>
      <c r="BL371" s="367"/>
      <c r="BM371" s="367"/>
      <c r="BN371" s="367"/>
      <c r="BO371" s="367"/>
      <c r="BP371" s="367"/>
      <c r="BQ371" s="367"/>
      <c r="BR371" s="367"/>
      <c r="BS371" s="367"/>
      <c r="BT371" s="367"/>
      <c r="BU371" s="367"/>
      <c r="BV371" s="367"/>
      <c r="BW371" s="367"/>
      <c r="BX371" s="367"/>
      <c r="BY371" s="367"/>
      <c r="BZ371" s="346"/>
      <c r="CA371" s="346"/>
      <c r="CB371" s="346"/>
      <c r="CC371" s="346"/>
      <c r="CD371" s="346"/>
      <c r="CE371" s="346"/>
      <c r="CF371" s="346"/>
      <c r="CG371" s="346"/>
      <c r="CH371" s="346"/>
      <c r="CI371" s="346"/>
      <c r="CJ371" s="346"/>
      <c r="CK371" s="346"/>
      <c r="CL371" s="346"/>
      <c r="CM371" s="346"/>
      <c r="CN371" s="346"/>
      <c r="CO371" s="346"/>
      <c r="CP371" s="346"/>
      <c r="CQ371" s="346"/>
      <c r="CR371" s="346"/>
      <c r="CS371" s="346"/>
      <c r="CT371" s="346"/>
      <c r="CU371" s="346"/>
      <c r="CV371" s="346"/>
      <c r="CW371" s="346"/>
      <c r="CX371" s="346"/>
      <c r="CY371" s="346"/>
      <c r="CZ371" s="346"/>
    </row>
    <row r="372" s="318" customFormat="true" ht="15" customHeight="true" x14ac:dyDescent="0.2">
      <c r="B372" s="320"/>
      <c r="Z372" s="346"/>
      <c r="AA372" s="346"/>
      <c r="AB372" s="346"/>
      <c r="AC372" s="346"/>
      <c r="AD372" s="346"/>
      <c r="AE372" s="346"/>
      <c r="AF372" s="346"/>
      <c r="AG372" s="346"/>
      <c r="AH372" s="346"/>
      <c r="AI372" s="346"/>
      <c r="AJ372" s="346"/>
      <c r="AK372" s="346"/>
      <c r="AL372" s="346"/>
      <c r="AM372" s="346"/>
      <c r="AN372" s="346"/>
      <c r="AO372" s="346"/>
      <c r="AP372" s="346"/>
      <c r="AQ372" s="346"/>
      <c r="AR372" s="346"/>
      <c r="AS372" s="346"/>
      <c r="AT372" s="346"/>
      <c r="AU372" s="346"/>
      <c r="AV372" s="346"/>
      <c r="AW372" s="346"/>
      <c r="AX372" s="346"/>
      <c r="AY372" s="346"/>
      <c r="AZ372" s="346"/>
      <c r="BA372" s="367"/>
      <c r="BB372" s="322"/>
      <c r="BC372" s="367"/>
      <c r="BD372" s="367"/>
      <c r="BE372" s="367"/>
      <c r="BF372" s="367"/>
      <c r="BG372" s="367"/>
      <c r="BH372" s="367"/>
      <c r="BI372" s="367"/>
      <c r="BJ372" s="367"/>
      <c r="BK372" s="367"/>
      <c r="BL372" s="367"/>
      <c r="BM372" s="367"/>
      <c r="BN372" s="367"/>
      <c r="BO372" s="367"/>
      <c r="BP372" s="367"/>
      <c r="BQ372" s="367"/>
      <c r="BR372" s="367"/>
      <c r="BS372" s="367"/>
      <c r="BT372" s="367"/>
      <c r="BU372" s="367"/>
      <c r="BV372" s="367"/>
      <c r="BW372" s="367"/>
      <c r="BX372" s="367"/>
      <c r="BY372" s="367"/>
      <c r="BZ372" s="346"/>
      <c r="CA372" s="346"/>
      <c r="CB372" s="346"/>
      <c r="CC372" s="346"/>
      <c r="CD372" s="346"/>
      <c r="CE372" s="346"/>
      <c r="CF372" s="346"/>
      <c r="CG372" s="346"/>
      <c r="CH372" s="346"/>
      <c r="CI372" s="346"/>
      <c r="CJ372" s="346"/>
      <c r="CK372" s="346"/>
      <c r="CL372" s="346"/>
      <c r="CM372" s="346"/>
      <c r="CN372" s="346"/>
      <c r="CO372" s="346"/>
      <c r="CP372" s="346"/>
      <c r="CQ372" s="346"/>
      <c r="CR372" s="346"/>
      <c r="CS372" s="346"/>
      <c r="CT372" s="346"/>
      <c r="CU372" s="346"/>
      <c r="CV372" s="346"/>
      <c r="CW372" s="346"/>
      <c r="CX372" s="346"/>
      <c r="CY372" s="346"/>
      <c r="CZ372" s="346"/>
    </row>
    <row r="373" s="318" customFormat="true" ht="15" customHeight="true" x14ac:dyDescent="0.2">
      <c r="B373" s="320"/>
      <c r="Z373" s="346"/>
      <c r="AA373" s="346"/>
      <c r="AB373" s="346"/>
      <c r="AC373" s="346"/>
      <c r="AD373" s="346"/>
      <c r="AE373" s="346"/>
      <c r="AF373" s="346"/>
      <c r="AG373" s="346"/>
      <c r="AH373" s="346"/>
      <c r="AI373" s="346"/>
      <c r="AJ373" s="346"/>
      <c r="AK373" s="346"/>
      <c r="AL373" s="346"/>
      <c r="AM373" s="346"/>
      <c r="AN373" s="346"/>
      <c r="AO373" s="346"/>
      <c r="AP373" s="346"/>
      <c r="AQ373" s="346"/>
      <c r="AR373" s="346"/>
      <c r="AS373" s="346"/>
      <c r="AT373" s="346"/>
      <c r="AU373" s="346"/>
      <c r="AV373" s="346"/>
      <c r="AW373" s="346"/>
      <c r="AX373" s="346"/>
      <c r="AY373" s="346"/>
      <c r="AZ373" s="346"/>
      <c r="BA373" s="367"/>
      <c r="BB373" s="322"/>
      <c r="BC373" s="367"/>
      <c r="BD373" s="367"/>
      <c r="BE373" s="367"/>
      <c r="BF373" s="367"/>
      <c r="BG373" s="367"/>
      <c r="BH373" s="367"/>
      <c r="BI373" s="367"/>
      <c r="BJ373" s="367"/>
      <c r="BK373" s="367"/>
      <c r="BL373" s="367"/>
      <c r="BM373" s="367"/>
      <c r="BN373" s="367"/>
      <c r="BO373" s="367"/>
      <c r="BP373" s="367"/>
      <c r="BQ373" s="367"/>
      <c r="BR373" s="367"/>
      <c r="BS373" s="367"/>
      <c r="BT373" s="367"/>
      <c r="BU373" s="367"/>
      <c r="BV373" s="367"/>
      <c r="BW373" s="367"/>
      <c r="BX373" s="367"/>
      <c r="BY373" s="367"/>
      <c r="BZ373" s="346"/>
      <c r="CA373" s="346"/>
      <c r="CB373" s="346"/>
      <c r="CC373" s="346"/>
      <c r="CD373" s="346"/>
      <c r="CE373" s="346"/>
      <c r="CF373" s="346"/>
      <c r="CG373" s="346"/>
      <c r="CH373" s="346"/>
      <c r="CI373" s="346"/>
      <c r="CJ373" s="346"/>
      <c r="CK373" s="346"/>
      <c r="CL373" s="346"/>
      <c r="CM373" s="346"/>
      <c r="CN373" s="346"/>
      <c r="CO373" s="346"/>
      <c r="CP373" s="346"/>
      <c r="CQ373" s="346"/>
      <c r="CR373" s="346"/>
      <c r="CS373" s="346"/>
      <c r="CT373" s="346"/>
      <c r="CU373" s="346"/>
      <c r="CV373" s="346"/>
      <c r="CW373" s="346"/>
      <c r="CX373" s="346"/>
      <c r="CY373" s="346"/>
      <c r="CZ373" s="346"/>
    </row>
    <row r="374" s="318" customFormat="true" ht="15" customHeight="true" x14ac:dyDescent="0.2">
      <c r="B374" s="320"/>
      <c r="Z374" s="346"/>
      <c r="AA374" s="346"/>
      <c r="AB374" s="346"/>
      <c r="AC374" s="346"/>
      <c r="AD374" s="346"/>
      <c r="AE374" s="346"/>
      <c r="AF374" s="346"/>
      <c r="AG374" s="346"/>
      <c r="AH374" s="346"/>
      <c r="AI374" s="346"/>
      <c r="AJ374" s="346"/>
      <c r="AK374" s="346"/>
      <c r="AL374" s="346"/>
      <c r="AM374" s="346"/>
      <c r="AN374" s="346"/>
      <c r="AO374" s="346"/>
      <c r="AP374" s="346"/>
      <c r="AQ374" s="346"/>
      <c r="AR374" s="346"/>
      <c r="AS374" s="346"/>
      <c r="AT374" s="346"/>
      <c r="AU374" s="346"/>
      <c r="AV374" s="346"/>
      <c r="AW374" s="346"/>
      <c r="AX374" s="346"/>
      <c r="AY374" s="346"/>
      <c r="AZ374" s="346"/>
      <c r="BA374" s="367"/>
      <c r="BB374" s="322"/>
      <c r="BC374" s="367"/>
      <c r="BD374" s="367"/>
      <c r="BE374" s="367"/>
      <c r="BF374" s="367"/>
      <c r="BG374" s="367"/>
      <c r="BH374" s="367"/>
      <c r="BI374" s="367"/>
      <c r="BJ374" s="367"/>
      <c r="BK374" s="367"/>
      <c r="BL374" s="367"/>
      <c r="BM374" s="367"/>
      <c r="BN374" s="367"/>
      <c r="BO374" s="367"/>
      <c r="BP374" s="367"/>
      <c r="BQ374" s="367"/>
      <c r="BR374" s="367"/>
      <c r="BS374" s="367"/>
      <c r="BT374" s="367"/>
      <c r="BU374" s="367"/>
      <c r="BV374" s="367"/>
      <c r="BW374" s="367"/>
      <c r="BX374" s="367"/>
      <c r="BY374" s="367"/>
      <c r="BZ374" s="346"/>
      <c r="CA374" s="346"/>
      <c r="CB374" s="346"/>
      <c r="CC374" s="346"/>
      <c r="CD374" s="346"/>
      <c r="CE374" s="346"/>
      <c r="CF374" s="346"/>
      <c r="CG374" s="346"/>
      <c r="CH374" s="346"/>
      <c r="CI374" s="346"/>
      <c r="CJ374" s="346"/>
      <c r="CK374" s="346"/>
      <c r="CL374" s="346"/>
      <c r="CM374" s="346"/>
      <c r="CN374" s="346"/>
      <c r="CO374" s="346"/>
      <c r="CP374" s="346"/>
      <c r="CQ374" s="346"/>
      <c r="CR374" s="346"/>
      <c r="CS374" s="346"/>
      <c r="CT374" s="346"/>
      <c r="CU374" s="346"/>
      <c r="CV374" s="346"/>
      <c r="CW374" s="346"/>
      <c r="CX374" s="346"/>
      <c r="CY374" s="346"/>
      <c r="CZ374" s="346"/>
    </row>
    <row r="375" s="318" customFormat="true" ht="15" customHeight="true" x14ac:dyDescent="0.2">
      <c r="B375" s="320"/>
      <c r="Z375" s="346"/>
      <c r="AA375" s="346"/>
      <c r="AB375" s="346"/>
      <c r="AC375" s="346"/>
      <c r="AD375" s="346"/>
      <c r="AE375" s="346"/>
      <c r="AF375" s="346"/>
      <c r="AG375" s="346"/>
      <c r="AH375" s="346"/>
      <c r="AI375" s="346"/>
      <c r="AJ375" s="346"/>
      <c r="AK375" s="346"/>
      <c r="AL375" s="346"/>
      <c r="AM375" s="346"/>
      <c r="AN375" s="346"/>
      <c r="AO375" s="346"/>
      <c r="AP375" s="346"/>
      <c r="AQ375" s="346"/>
      <c r="AR375" s="346"/>
      <c r="AS375" s="346"/>
      <c r="AT375" s="346"/>
      <c r="AU375" s="346"/>
      <c r="AV375" s="346"/>
      <c r="AW375" s="346"/>
      <c r="AX375" s="346"/>
      <c r="AY375" s="346"/>
      <c r="AZ375" s="346"/>
      <c r="BA375" s="319"/>
      <c r="BB375" s="317"/>
      <c r="BC375" s="317"/>
      <c r="BD375" s="317"/>
      <c r="BE375" s="317"/>
      <c r="BF375" s="317"/>
      <c r="BG375" s="317"/>
      <c r="BH375" s="317"/>
      <c r="BI375" s="317"/>
      <c r="BJ375" s="317"/>
      <c r="BK375" s="317"/>
      <c r="BL375" s="317"/>
      <c r="BM375" s="317"/>
      <c r="BN375" s="317"/>
      <c r="BO375" s="317"/>
      <c r="BP375" s="317"/>
      <c r="BQ375" s="317"/>
      <c r="BR375" s="317"/>
      <c r="BS375" s="317"/>
      <c r="BT375" s="317"/>
      <c r="BU375" s="317"/>
      <c r="BV375" s="317"/>
      <c r="BW375" s="317"/>
      <c r="BX375" s="317"/>
      <c r="BY375" s="319"/>
      <c r="BZ375" s="345"/>
      <c r="CA375" s="345"/>
      <c r="CB375" s="345"/>
      <c r="CC375" s="345"/>
      <c r="CD375" s="345"/>
      <c r="CE375" s="345"/>
      <c r="CF375" s="345"/>
      <c r="CG375" s="345"/>
      <c r="CH375" s="345"/>
      <c r="CI375" s="345"/>
      <c r="CJ375" s="345"/>
      <c r="CK375" s="345"/>
      <c r="CL375" s="345"/>
      <c r="CM375" s="345"/>
      <c r="CN375" s="345"/>
      <c r="CO375" s="345"/>
      <c r="CP375" s="345"/>
      <c r="CQ375" s="345"/>
      <c r="CR375" s="345"/>
      <c r="CS375" s="345"/>
      <c r="CT375" s="345"/>
      <c r="CU375" s="345"/>
      <c r="CV375" s="345"/>
      <c r="CW375" s="345"/>
      <c r="CX375" s="345"/>
      <c r="CY375" s="345"/>
      <c r="CZ375" s="345"/>
    </row>
    <row r="376" s="318" customFormat="true" ht="15" customHeight="true" x14ac:dyDescent="0.2">
      <c r="B376" s="320"/>
      <c r="Z376" s="346"/>
      <c r="AA376" s="346"/>
      <c r="AB376" s="346"/>
      <c r="AC376" s="346"/>
      <c r="AD376" s="346"/>
      <c r="AE376" s="346"/>
      <c r="AF376" s="346"/>
      <c r="AG376" s="346"/>
      <c r="AH376" s="346"/>
      <c r="AI376" s="346"/>
      <c r="AJ376" s="346"/>
      <c r="AK376" s="346"/>
      <c r="AL376" s="346"/>
      <c r="AM376" s="346"/>
      <c r="AN376" s="346"/>
      <c r="AO376" s="346"/>
      <c r="AP376" s="346"/>
      <c r="AQ376" s="346"/>
      <c r="AR376" s="346"/>
      <c r="AS376" s="346"/>
      <c r="AT376" s="346"/>
      <c r="AU376" s="346"/>
      <c r="AV376" s="346"/>
      <c r="AW376" s="346"/>
      <c r="AX376" s="346"/>
      <c r="AY376" s="346"/>
      <c r="AZ376" s="346"/>
      <c r="BA376" s="319"/>
      <c r="BB376" s="317"/>
      <c r="BC376" s="317"/>
      <c r="BD376" s="317"/>
      <c r="BE376" s="317"/>
      <c r="BF376" s="317"/>
      <c r="BG376" s="317"/>
      <c r="BH376" s="317"/>
      <c r="BI376" s="317"/>
      <c r="BJ376" s="317"/>
      <c r="BK376" s="317"/>
      <c r="BL376" s="317"/>
      <c r="BM376" s="317"/>
      <c r="BN376" s="317"/>
      <c r="BO376" s="317"/>
      <c r="BP376" s="317"/>
      <c r="BQ376" s="317"/>
      <c r="BR376" s="317"/>
      <c r="BS376" s="317"/>
      <c r="BT376" s="317"/>
      <c r="BU376" s="317"/>
      <c r="BV376" s="317"/>
      <c r="BW376" s="317"/>
      <c r="BX376" s="317"/>
      <c r="BY376" s="319"/>
      <c r="BZ376" s="345"/>
      <c r="CA376" s="345"/>
      <c r="CB376" s="345"/>
      <c r="CC376" s="345"/>
      <c r="CD376" s="345"/>
      <c r="CE376" s="345"/>
      <c r="CF376" s="345"/>
      <c r="CG376" s="345"/>
      <c r="CH376" s="345"/>
      <c r="CI376" s="345"/>
      <c r="CJ376" s="345"/>
      <c r="CK376" s="345"/>
      <c r="CL376" s="345"/>
      <c r="CM376" s="345"/>
      <c r="CN376" s="345"/>
      <c r="CO376" s="345"/>
      <c r="CP376" s="345"/>
      <c r="CQ376" s="345"/>
      <c r="CR376" s="345"/>
      <c r="CS376" s="345"/>
      <c r="CT376" s="345"/>
      <c r="CU376" s="345"/>
      <c r="CV376" s="345"/>
      <c r="CW376" s="345"/>
      <c r="CX376" s="345"/>
      <c r="CY376" s="345"/>
      <c r="CZ376" s="345"/>
    </row>
    <row r="377" s="318" customFormat="true" ht="15" customHeight="true" x14ac:dyDescent="0.2">
      <c r="B377" s="320"/>
      <c r="Z377" s="346"/>
      <c r="AA377" s="346"/>
      <c r="AB377" s="346"/>
      <c r="AC377" s="346"/>
      <c r="AD377" s="346"/>
      <c r="AE377" s="346"/>
      <c r="AF377" s="346"/>
      <c r="AG377" s="346"/>
      <c r="AH377" s="346"/>
      <c r="AI377" s="346"/>
      <c r="AJ377" s="346"/>
      <c r="AK377" s="346"/>
      <c r="AL377" s="346"/>
      <c r="AM377" s="346"/>
      <c r="AN377" s="346"/>
      <c r="AO377" s="346"/>
      <c r="AP377" s="346"/>
      <c r="AQ377" s="346"/>
      <c r="AR377" s="346"/>
      <c r="AS377" s="346"/>
      <c r="AT377" s="346"/>
      <c r="AU377" s="346"/>
      <c r="AV377" s="346"/>
      <c r="AW377" s="346"/>
      <c r="AX377" s="346"/>
      <c r="AY377" s="346"/>
      <c r="AZ377" s="346"/>
      <c r="BA377" s="319"/>
      <c r="BB377" s="317"/>
      <c r="BC377" s="317"/>
      <c r="BD377" s="317"/>
      <c r="BE377" s="317"/>
      <c r="BF377" s="317"/>
      <c r="BG377" s="317"/>
      <c r="BH377" s="317"/>
      <c r="BI377" s="317"/>
      <c r="BJ377" s="317"/>
      <c r="BK377" s="317"/>
      <c r="BL377" s="317"/>
      <c r="BM377" s="317"/>
      <c r="BN377" s="317"/>
      <c r="BO377" s="317"/>
      <c r="BP377" s="317"/>
      <c r="BQ377" s="317"/>
      <c r="BR377" s="317"/>
      <c r="BS377" s="317"/>
      <c r="BT377" s="317"/>
      <c r="BU377" s="317"/>
      <c r="BV377" s="317"/>
      <c r="BW377" s="317"/>
      <c r="BX377" s="317"/>
      <c r="BY377" s="319"/>
      <c r="BZ377" s="345"/>
      <c r="CA377" s="345"/>
      <c r="CB377" s="345"/>
      <c r="CC377" s="345"/>
      <c r="CD377" s="345"/>
      <c r="CE377" s="345"/>
      <c r="CF377" s="345"/>
      <c r="CG377" s="345"/>
      <c r="CH377" s="345"/>
      <c r="CI377" s="345"/>
      <c r="CJ377" s="345"/>
      <c r="CK377" s="345"/>
      <c r="CL377" s="345"/>
      <c r="CM377" s="345"/>
      <c r="CN377" s="345"/>
      <c r="CO377" s="345"/>
      <c r="CP377" s="345"/>
      <c r="CQ377" s="345"/>
      <c r="CR377" s="345"/>
      <c r="CS377" s="345"/>
      <c r="CT377" s="345"/>
      <c r="CU377" s="345"/>
      <c r="CV377" s="345"/>
      <c r="CW377" s="345"/>
      <c r="CX377" s="345"/>
      <c r="CY377" s="345"/>
      <c r="CZ377" s="345"/>
    </row>
    <row r="378" s="318" customFormat="true" ht="15" customHeight="true" x14ac:dyDescent="0.2">
      <c r="B378" s="320"/>
      <c r="Z378" s="346"/>
      <c r="AA378" s="346"/>
      <c r="AB378" s="346"/>
      <c r="AC378" s="346"/>
      <c r="AD378" s="346"/>
      <c r="AE378" s="346"/>
      <c r="AF378" s="346"/>
      <c r="AG378" s="346"/>
      <c r="AH378" s="346"/>
      <c r="AI378" s="346"/>
      <c r="AJ378" s="346"/>
      <c r="AK378" s="346"/>
      <c r="AL378" s="346"/>
      <c r="AM378" s="346"/>
      <c r="AN378" s="346"/>
      <c r="AO378" s="346"/>
      <c r="AP378" s="346"/>
      <c r="AQ378" s="346"/>
      <c r="AR378" s="346"/>
      <c r="AS378" s="346"/>
      <c r="AT378" s="346"/>
      <c r="AU378" s="346"/>
      <c r="AV378" s="346"/>
      <c r="AW378" s="346"/>
      <c r="AX378" s="346"/>
      <c r="AY378" s="346"/>
      <c r="AZ378" s="346"/>
      <c r="BA378" s="319"/>
      <c r="BB378" s="317"/>
      <c r="BC378" s="317"/>
      <c r="BD378" s="317"/>
      <c r="BE378" s="317"/>
      <c r="BF378" s="317"/>
      <c r="BG378" s="317"/>
      <c r="BH378" s="317"/>
      <c r="BI378" s="317"/>
      <c r="BJ378" s="317"/>
      <c r="BK378" s="317"/>
      <c r="BL378" s="317"/>
      <c r="BM378" s="317"/>
      <c r="BN378" s="317"/>
      <c r="BO378" s="317"/>
      <c r="BP378" s="317"/>
      <c r="BQ378" s="317"/>
      <c r="BR378" s="317"/>
      <c r="BS378" s="317"/>
      <c r="BT378" s="317"/>
      <c r="BU378" s="317"/>
      <c r="BV378" s="317"/>
      <c r="BW378" s="317"/>
      <c r="BX378" s="317"/>
      <c r="BY378" s="319"/>
      <c r="BZ378" s="345"/>
      <c r="CA378" s="345"/>
      <c r="CB378" s="345"/>
      <c r="CC378" s="345"/>
      <c r="CD378" s="345"/>
      <c r="CE378" s="345"/>
      <c r="CF378" s="345"/>
      <c r="CG378" s="345"/>
      <c r="CH378" s="345"/>
      <c r="CI378" s="345"/>
      <c r="CJ378" s="345"/>
      <c r="CK378" s="345"/>
      <c r="CL378" s="345"/>
      <c r="CM378" s="345"/>
      <c r="CN378" s="345"/>
      <c r="CO378" s="345"/>
      <c r="CP378" s="345"/>
      <c r="CQ378" s="345"/>
      <c r="CR378" s="345"/>
      <c r="CS378" s="345"/>
      <c r="CT378" s="345"/>
      <c r="CU378" s="345"/>
      <c r="CV378" s="345"/>
      <c r="CW378" s="345"/>
      <c r="CX378" s="345"/>
      <c r="CY378" s="345"/>
      <c r="CZ378" s="345"/>
    </row>
    <row r="379" s="318" customFormat="true" ht="15" customHeight="true" x14ac:dyDescent="0.2">
      <c r="B379" s="320"/>
      <c r="Z379" s="346"/>
      <c r="AA379" s="346"/>
      <c r="AB379" s="346"/>
      <c r="AC379" s="346"/>
      <c r="AD379" s="346"/>
      <c r="AE379" s="346"/>
      <c r="AF379" s="346"/>
      <c r="AG379" s="346"/>
      <c r="AH379" s="346"/>
      <c r="AI379" s="346"/>
      <c r="AJ379" s="346"/>
      <c r="AK379" s="346"/>
      <c r="AL379" s="346"/>
      <c r="AM379" s="346"/>
      <c r="AN379" s="346"/>
      <c r="AO379" s="346"/>
      <c r="AP379" s="346"/>
      <c r="AQ379" s="346"/>
      <c r="AR379" s="346"/>
      <c r="AS379" s="346"/>
      <c r="AT379" s="346"/>
      <c r="AU379" s="346"/>
      <c r="AV379" s="346"/>
      <c r="AW379" s="346"/>
      <c r="AX379" s="346"/>
      <c r="AY379" s="346"/>
      <c r="AZ379" s="346"/>
      <c r="BA379" s="319"/>
      <c r="BB379" s="317"/>
      <c r="BC379" s="317"/>
      <c r="BD379" s="317"/>
      <c r="BE379" s="317"/>
      <c r="BF379" s="317"/>
      <c r="BG379" s="317"/>
      <c r="BH379" s="317"/>
      <c r="BI379" s="317"/>
      <c r="BJ379" s="317"/>
      <c r="BK379" s="317"/>
      <c r="BL379" s="317"/>
      <c r="BM379" s="317"/>
      <c r="BN379" s="317"/>
      <c r="BO379" s="317"/>
      <c r="BP379" s="317"/>
      <c r="BQ379" s="317"/>
      <c r="BR379" s="317"/>
      <c r="BS379" s="317"/>
      <c r="BT379" s="317"/>
      <c r="BU379" s="317"/>
      <c r="BV379" s="317"/>
      <c r="BW379" s="317"/>
      <c r="BX379" s="317"/>
      <c r="BY379" s="319"/>
      <c r="BZ379" s="345"/>
      <c r="CA379" s="345"/>
      <c r="CB379" s="345"/>
      <c r="CC379" s="345"/>
      <c r="CD379" s="345"/>
      <c r="CE379" s="345"/>
      <c r="CF379" s="345"/>
      <c r="CG379" s="345"/>
      <c r="CH379" s="345"/>
      <c r="CI379" s="345"/>
      <c r="CJ379" s="345"/>
      <c r="CK379" s="345"/>
      <c r="CL379" s="345"/>
      <c r="CM379" s="345"/>
      <c r="CN379" s="345"/>
      <c r="CO379" s="345"/>
      <c r="CP379" s="345"/>
      <c r="CQ379" s="345"/>
      <c r="CR379" s="345"/>
      <c r="CS379" s="345"/>
      <c r="CT379" s="345"/>
      <c r="CU379" s="345"/>
      <c r="CV379" s="345"/>
      <c r="CW379" s="345"/>
      <c r="CX379" s="345"/>
      <c r="CY379" s="345"/>
      <c r="CZ379" s="345"/>
    </row>
    <row r="380" s="318" customFormat="true" ht="15" customHeight="true" x14ac:dyDescent="0.2">
      <c r="B380" s="320"/>
      <c r="Z380" s="346"/>
      <c r="AA380" s="346"/>
      <c r="AB380" s="346"/>
      <c r="AC380" s="346"/>
      <c r="AD380" s="346"/>
      <c r="AE380" s="346"/>
      <c r="AF380" s="346"/>
      <c r="AG380" s="346"/>
      <c r="AH380" s="346"/>
      <c r="AI380" s="346"/>
      <c r="AJ380" s="346"/>
      <c r="AK380" s="346"/>
      <c r="AL380" s="346"/>
      <c r="AM380" s="346"/>
      <c r="AN380" s="346"/>
      <c r="AO380" s="346"/>
      <c r="AP380" s="346"/>
      <c r="AQ380" s="346"/>
      <c r="AR380" s="346"/>
      <c r="AS380" s="346"/>
      <c r="AT380" s="346"/>
      <c r="AU380" s="346"/>
      <c r="AV380" s="346"/>
      <c r="AW380" s="346"/>
      <c r="AX380" s="346"/>
      <c r="AY380" s="346"/>
      <c r="AZ380" s="346"/>
      <c r="BA380" s="319"/>
      <c r="BB380" s="317"/>
      <c r="BC380" s="317"/>
      <c r="BD380" s="317"/>
      <c r="BE380" s="317"/>
      <c r="BF380" s="317"/>
      <c r="BG380" s="317"/>
      <c r="BH380" s="317"/>
      <c r="BI380" s="317"/>
      <c r="BJ380" s="317"/>
      <c r="BK380" s="317"/>
      <c r="BL380" s="317"/>
      <c r="BM380" s="317"/>
      <c r="BN380" s="317"/>
      <c r="BO380" s="317"/>
      <c r="BP380" s="317"/>
      <c r="BQ380" s="317"/>
      <c r="BR380" s="317"/>
      <c r="BS380" s="317"/>
      <c r="BT380" s="317"/>
      <c r="BU380" s="317"/>
      <c r="BV380" s="317"/>
      <c r="BW380" s="317"/>
      <c r="BX380" s="317"/>
      <c r="BY380" s="319"/>
      <c r="BZ380" s="345"/>
      <c r="CA380" s="345"/>
      <c r="CB380" s="345"/>
      <c r="CC380" s="345"/>
      <c r="CD380" s="345"/>
      <c r="CE380" s="345"/>
      <c r="CF380" s="345"/>
      <c r="CG380" s="345"/>
      <c r="CH380" s="345"/>
      <c r="CI380" s="345"/>
      <c r="CJ380" s="345"/>
      <c r="CK380" s="345"/>
      <c r="CL380" s="345"/>
      <c r="CM380" s="345"/>
      <c r="CN380" s="345"/>
      <c r="CO380" s="345"/>
      <c r="CP380" s="345"/>
      <c r="CQ380" s="345"/>
      <c r="CR380" s="345"/>
      <c r="CS380" s="345"/>
      <c r="CT380" s="345"/>
      <c r="CU380" s="345"/>
      <c r="CV380" s="345"/>
      <c r="CW380" s="345"/>
      <c r="CX380" s="345"/>
      <c r="CY380" s="345"/>
      <c r="CZ380" s="345"/>
    </row>
    <row r="381" s="318" customFormat="true" ht="15" customHeight="true" x14ac:dyDescent="0.2">
      <c r="B381" s="320"/>
      <c r="Z381" s="346"/>
      <c r="AA381" s="346"/>
      <c r="AB381" s="346"/>
      <c r="AC381" s="346"/>
      <c r="AD381" s="346"/>
      <c r="AE381" s="346"/>
      <c r="AF381" s="346"/>
      <c r="AG381" s="346"/>
      <c r="AH381" s="346"/>
      <c r="AI381" s="346"/>
      <c r="AJ381" s="346"/>
      <c r="AK381" s="346"/>
      <c r="AL381" s="346"/>
      <c r="AM381" s="346"/>
      <c r="AN381" s="346"/>
      <c r="AO381" s="346"/>
      <c r="AP381" s="346"/>
      <c r="AQ381" s="346"/>
      <c r="AR381" s="346"/>
      <c r="AS381" s="346"/>
      <c r="AT381" s="346"/>
      <c r="AU381" s="346"/>
      <c r="AV381" s="346"/>
      <c r="AW381" s="346"/>
      <c r="AX381" s="346"/>
      <c r="AY381" s="346"/>
      <c r="AZ381" s="346"/>
      <c r="BA381" s="319"/>
      <c r="BB381" s="317"/>
      <c r="BC381" s="317"/>
      <c r="BD381" s="317"/>
      <c r="BE381" s="317"/>
      <c r="BF381" s="317"/>
      <c r="BG381" s="317"/>
      <c r="BH381" s="317"/>
      <c r="BI381" s="317"/>
      <c r="BJ381" s="317"/>
      <c r="BK381" s="317"/>
      <c r="BL381" s="317"/>
      <c r="BM381" s="317"/>
      <c r="BN381" s="317"/>
      <c r="BO381" s="317"/>
      <c r="BP381" s="317"/>
      <c r="BQ381" s="317"/>
      <c r="BR381" s="317"/>
      <c r="BS381" s="317"/>
      <c r="BT381" s="317"/>
      <c r="BU381" s="317"/>
      <c r="BV381" s="317"/>
      <c r="BW381" s="317"/>
      <c r="BX381" s="317"/>
      <c r="BY381" s="319"/>
      <c r="BZ381" s="345"/>
      <c r="CA381" s="345"/>
      <c r="CB381" s="345"/>
      <c r="CC381" s="345"/>
      <c r="CD381" s="345"/>
      <c r="CE381" s="345"/>
      <c r="CF381" s="345"/>
      <c r="CG381" s="345"/>
      <c r="CH381" s="345"/>
      <c r="CI381" s="345"/>
      <c r="CJ381" s="345"/>
      <c r="CK381" s="345"/>
      <c r="CL381" s="345"/>
      <c r="CM381" s="345"/>
      <c r="CN381" s="345"/>
      <c r="CO381" s="345"/>
      <c r="CP381" s="345"/>
      <c r="CQ381" s="345"/>
      <c r="CR381" s="345"/>
      <c r="CS381" s="345"/>
      <c r="CT381" s="345"/>
      <c r="CU381" s="345"/>
      <c r="CV381" s="345"/>
      <c r="CW381" s="345"/>
      <c r="CX381" s="345"/>
      <c r="CY381" s="345"/>
      <c r="CZ381" s="345"/>
    </row>
    <row r="382" s="318" customFormat="true" ht="15" customHeight="true" x14ac:dyDescent="0.2">
      <c r="B382" s="320"/>
      <c r="Z382" s="346"/>
      <c r="AA382" s="346"/>
      <c r="AB382" s="346"/>
      <c r="AC382" s="346"/>
      <c r="AD382" s="346"/>
      <c r="AE382" s="346"/>
      <c r="AF382" s="346"/>
      <c r="AG382" s="346"/>
      <c r="AH382" s="346"/>
      <c r="AI382" s="346"/>
      <c r="AJ382" s="346"/>
      <c r="AK382" s="346"/>
      <c r="AL382" s="346"/>
      <c r="AM382" s="346"/>
      <c r="AN382" s="346"/>
      <c r="AO382" s="346"/>
      <c r="AP382" s="346"/>
      <c r="AQ382" s="346"/>
      <c r="AR382" s="346"/>
      <c r="AS382" s="346"/>
      <c r="AT382" s="346"/>
      <c r="AU382" s="346"/>
      <c r="AV382" s="346"/>
      <c r="AW382" s="346"/>
      <c r="AX382" s="346"/>
      <c r="AY382" s="346"/>
      <c r="AZ382" s="346"/>
      <c r="BA382" s="319"/>
      <c r="BB382" s="317"/>
      <c r="BC382" s="317"/>
      <c r="BD382" s="317"/>
      <c r="BE382" s="317"/>
      <c r="BF382" s="317"/>
      <c r="BG382" s="317"/>
      <c r="BH382" s="317"/>
      <c r="BI382" s="317"/>
      <c r="BJ382" s="317"/>
      <c r="BK382" s="317"/>
      <c r="BL382" s="317"/>
      <c r="BM382" s="317"/>
      <c r="BN382" s="317"/>
      <c r="BO382" s="317"/>
      <c r="BP382" s="317"/>
      <c r="BQ382" s="317"/>
      <c r="BR382" s="317"/>
      <c r="BS382" s="317"/>
      <c r="BT382" s="317"/>
      <c r="BU382" s="317"/>
      <c r="BV382" s="317"/>
      <c r="BW382" s="317"/>
      <c r="BX382" s="317"/>
      <c r="BY382" s="319"/>
      <c r="BZ382" s="345"/>
      <c r="CA382" s="345"/>
      <c r="CB382" s="345"/>
      <c r="CC382" s="345"/>
      <c r="CD382" s="345"/>
      <c r="CE382" s="345"/>
      <c r="CF382" s="345"/>
      <c r="CG382" s="345"/>
      <c r="CH382" s="345"/>
      <c r="CI382" s="345"/>
      <c r="CJ382" s="345"/>
      <c r="CK382" s="345"/>
      <c r="CL382" s="345"/>
      <c r="CM382" s="345"/>
      <c r="CN382" s="345"/>
      <c r="CO382" s="345"/>
      <c r="CP382" s="345"/>
      <c r="CQ382" s="345"/>
      <c r="CR382" s="345"/>
      <c r="CS382" s="345"/>
      <c r="CT382" s="345"/>
      <c r="CU382" s="345"/>
      <c r="CV382" s="345"/>
      <c r="CW382" s="345"/>
      <c r="CX382" s="345"/>
      <c r="CY382" s="345"/>
      <c r="CZ382" s="345"/>
    </row>
    <row r="383" s="318" customFormat="true" ht="15" customHeight="true" x14ac:dyDescent="0.2">
      <c r="B383" s="320"/>
      <c r="Z383" s="346"/>
      <c r="AA383" s="346"/>
      <c r="AB383" s="346"/>
      <c r="AC383" s="346"/>
      <c r="AD383" s="346"/>
      <c r="AE383" s="346"/>
      <c r="AF383" s="346"/>
      <c r="AG383" s="346"/>
      <c r="AH383" s="346"/>
      <c r="AI383" s="346"/>
      <c r="AJ383" s="346"/>
      <c r="AK383" s="346"/>
      <c r="AL383" s="346"/>
      <c r="AM383" s="346"/>
      <c r="AN383" s="346"/>
      <c r="AO383" s="346"/>
      <c r="AP383" s="346"/>
      <c r="AQ383" s="346"/>
      <c r="AR383" s="346"/>
      <c r="AS383" s="346"/>
      <c r="AT383" s="346"/>
      <c r="AU383" s="346"/>
      <c r="AV383" s="346"/>
      <c r="AW383" s="346"/>
      <c r="AX383" s="346"/>
      <c r="AY383" s="346"/>
      <c r="AZ383" s="346"/>
      <c r="BA383" s="319"/>
      <c r="BB383" s="317"/>
      <c r="BC383" s="317"/>
      <c r="BD383" s="317"/>
      <c r="BE383" s="317"/>
      <c r="BF383" s="317"/>
      <c r="BG383" s="317"/>
      <c r="BH383" s="317"/>
      <c r="BI383" s="317"/>
      <c r="BJ383" s="317"/>
      <c r="BK383" s="317"/>
      <c r="BL383" s="317"/>
      <c r="BM383" s="317"/>
      <c r="BN383" s="317"/>
      <c r="BO383" s="317"/>
      <c r="BP383" s="317"/>
      <c r="BQ383" s="317"/>
      <c r="BR383" s="317"/>
      <c r="BS383" s="317"/>
      <c r="BT383" s="317"/>
      <c r="BU383" s="317"/>
      <c r="BV383" s="317"/>
      <c r="BW383" s="317"/>
      <c r="BX383" s="317"/>
      <c r="BY383" s="319"/>
      <c r="BZ383" s="345"/>
      <c r="CA383" s="345"/>
      <c r="CB383" s="345"/>
      <c r="CC383" s="345"/>
      <c r="CD383" s="345"/>
      <c r="CE383" s="345"/>
      <c r="CF383" s="345"/>
      <c r="CG383" s="345"/>
      <c r="CH383" s="345"/>
      <c r="CI383" s="345"/>
      <c r="CJ383" s="345"/>
      <c r="CK383" s="345"/>
      <c r="CL383" s="345"/>
      <c r="CM383" s="345"/>
      <c r="CN383" s="345"/>
      <c r="CO383" s="345"/>
      <c r="CP383" s="345"/>
      <c r="CQ383" s="345"/>
      <c r="CR383" s="345"/>
      <c r="CS383" s="345"/>
      <c r="CT383" s="345"/>
      <c r="CU383" s="345"/>
      <c r="CV383" s="345"/>
      <c r="CW383" s="345"/>
      <c r="CX383" s="345"/>
      <c r="CY383" s="345"/>
      <c r="CZ383" s="345"/>
    </row>
    <row r="384" s="318" customFormat="true" ht="15" customHeight="true" x14ac:dyDescent="0.2">
      <c r="B384" s="320"/>
      <c r="Z384" s="346"/>
      <c r="AA384" s="346"/>
      <c r="AB384" s="346"/>
      <c r="AC384" s="346"/>
      <c r="AD384" s="346"/>
      <c r="AE384" s="346"/>
      <c r="AF384" s="346"/>
      <c r="AG384" s="346"/>
      <c r="AH384" s="346"/>
      <c r="AI384" s="346"/>
      <c r="AJ384" s="346"/>
      <c r="AK384" s="346"/>
      <c r="AL384" s="346"/>
      <c r="AM384" s="346"/>
      <c r="AN384" s="346"/>
      <c r="AO384" s="346"/>
      <c r="AP384" s="346"/>
      <c r="AQ384" s="346"/>
      <c r="AR384" s="346"/>
      <c r="AS384" s="346"/>
      <c r="AT384" s="346"/>
      <c r="AU384" s="346"/>
      <c r="AV384" s="346"/>
      <c r="AW384" s="346"/>
      <c r="AX384" s="346"/>
      <c r="AY384" s="346"/>
      <c r="AZ384" s="346"/>
      <c r="BA384" s="319"/>
      <c r="BB384" s="317"/>
      <c r="BC384" s="317"/>
      <c r="BD384" s="317"/>
      <c r="BE384" s="317"/>
      <c r="BF384" s="317"/>
      <c r="BG384" s="317"/>
      <c r="BH384" s="317"/>
      <c r="BI384" s="317"/>
      <c r="BJ384" s="317"/>
      <c r="BK384" s="317"/>
      <c r="BL384" s="317"/>
      <c r="BM384" s="317"/>
      <c r="BN384" s="317"/>
      <c r="BO384" s="317"/>
      <c r="BP384" s="317"/>
      <c r="BQ384" s="317"/>
      <c r="BR384" s="317"/>
      <c r="BS384" s="317"/>
      <c r="BT384" s="317"/>
      <c r="BU384" s="317"/>
      <c r="BV384" s="317"/>
      <c r="BW384" s="317"/>
      <c r="BX384" s="317"/>
      <c r="BY384" s="319"/>
      <c r="BZ384" s="345"/>
      <c r="CA384" s="345"/>
      <c r="CB384" s="345"/>
      <c r="CC384" s="345"/>
      <c r="CD384" s="345"/>
      <c r="CE384" s="345"/>
      <c r="CF384" s="345"/>
      <c r="CG384" s="345"/>
      <c r="CH384" s="345"/>
      <c r="CI384" s="345"/>
      <c r="CJ384" s="345"/>
      <c r="CK384" s="345"/>
      <c r="CL384" s="345"/>
      <c r="CM384" s="345"/>
      <c r="CN384" s="345"/>
      <c r="CO384" s="345"/>
      <c r="CP384" s="345"/>
      <c r="CQ384" s="345"/>
      <c r="CR384" s="345"/>
      <c r="CS384" s="345"/>
      <c r="CT384" s="345"/>
      <c r="CU384" s="345"/>
      <c r="CV384" s="345"/>
      <c r="CW384" s="345"/>
      <c r="CX384" s="345"/>
      <c r="CY384" s="345"/>
      <c r="CZ384" s="345"/>
    </row>
    <row r="385" s="318" customFormat="true" ht="15" customHeight="true" x14ac:dyDescent="0.2">
      <c r="B385" s="320"/>
      <c r="Z385" s="346"/>
      <c r="AA385" s="346"/>
      <c r="AB385" s="346"/>
      <c r="AC385" s="346"/>
      <c r="AD385" s="346"/>
      <c r="AE385" s="346"/>
      <c r="AF385" s="346"/>
      <c r="AG385" s="346"/>
      <c r="AH385" s="346"/>
      <c r="AI385" s="346"/>
      <c r="AJ385" s="346"/>
      <c r="AK385" s="346"/>
      <c r="AL385" s="346"/>
      <c r="AM385" s="346"/>
      <c r="AN385" s="346"/>
      <c r="AO385" s="346"/>
      <c r="AP385" s="346"/>
      <c r="AQ385" s="346"/>
      <c r="AR385" s="346"/>
      <c r="AS385" s="346"/>
      <c r="AT385" s="346"/>
      <c r="AU385" s="346"/>
      <c r="AV385" s="346"/>
      <c r="AW385" s="346"/>
      <c r="AX385" s="346"/>
      <c r="AY385" s="346"/>
      <c r="AZ385" s="346"/>
      <c r="BA385" s="319"/>
      <c r="BB385" s="317"/>
      <c r="BC385" s="317"/>
      <c r="BD385" s="317"/>
      <c r="BE385" s="317"/>
      <c r="BF385" s="317"/>
      <c r="BG385" s="317"/>
      <c r="BH385" s="317"/>
      <c r="BI385" s="317"/>
      <c r="BJ385" s="317"/>
      <c r="BK385" s="317"/>
      <c r="BL385" s="317"/>
      <c r="BM385" s="317"/>
      <c r="BN385" s="317"/>
      <c r="BO385" s="317"/>
      <c r="BP385" s="317"/>
      <c r="BQ385" s="317"/>
      <c r="BR385" s="317"/>
      <c r="BS385" s="317"/>
      <c r="BT385" s="317"/>
      <c r="BU385" s="317"/>
      <c r="BV385" s="317"/>
      <c r="BW385" s="317"/>
      <c r="BX385" s="317"/>
      <c r="BY385" s="319"/>
      <c r="BZ385" s="345"/>
      <c r="CA385" s="345"/>
      <c r="CB385" s="345"/>
      <c r="CC385" s="345"/>
      <c r="CD385" s="345"/>
      <c r="CE385" s="345"/>
      <c r="CF385" s="345"/>
      <c r="CG385" s="345"/>
      <c r="CH385" s="345"/>
      <c r="CI385" s="345"/>
      <c r="CJ385" s="345"/>
      <c r="CK385" s="345"/>
      <c r="CL385" s="345"/>
      <c r="CM385" s="345"/>
      <c r="CN385" s="345"/>
      <c r="CO385" s="345"/>
      <c r="CP385" s="345"/>
      <c r="CQ385" s="345"/>
      <c r="CR385" s="345"/>
      <c r="CS385" s="345"/>
      <c r="CT385" s="345"/>
      <c r="CU385" s="345"/>
      <c r="CV385" s="345"/>
      <c r="CW385" s="345"/>
      <c r="CX385" s="345"/>
      <c r="CY385" s="345"/>
      <c r="CZ385" s="345"/>
    </row>
    <row r="386" s="318" customFormat="true" ht="15" customHeight="true" x14ac:dyDescent="0.2">
      <c r="B386" s="320"/>
      <c r="Z386" s="346"/>
      <c r="AA386" s="346"/>
      <c r="AB386" s="346"/>
      <c r="AC386" s="346"/>
      <c r="AD386" s="346"/>
      <c r="AE386" s="346"/>
      <c r="AF386" s="346"/>
      <c r="AG386" s="346"/>
      <c r="AH386" s="346"/>
      <c r="AI386" s="346"/>
      <c r="AJ386" s="346"/>
      <c r="AK386" s="346"/>
      <c r="AL386" s="346"/>
      <c r="AM386" s="346"/>
      <c r="AN386" s="346"/>
      <c r="AO386" s="346"/>
      <c r="AP386" s="346"/>
      <c r="AQ386" s="346"/>
      <c r="AR386" s="346"/>
      <c r="AS386" s="346"/>
      <c r="AT386" s="346"/>
      <c r="AU386" s="346"/>
      <c r="AV386" s="346"/>
      <c r="AW386" s="346"/>
      <c r="AX386" s="346"/>
      <c r="AY386" s="346"/>
      <c r="AZ386" s="346"/>
      <c r="BA386" s="319"/>
      <c r="BB386" s="317"/>
      <c r="BC386" s="317"/>
      <c r="BD386" s="317"/>
      <c r="BE386" s="317"/>
      <c r="BF386" s="317"/>
      <c r="BG386" s="317"/>
      <c r="BH386" s="317"/>
      <c r="BI386" s="317"/>
      <c r="BJ386" s="317"/>
      <c r="BK386" s="317"/>
      <c r="BL386" s="317"/>
      <c r="BM386" s="317"/>
      <c r="BN386" s="317"/>
      <c r="BO386" s="317"/>
      <c r="BP386" s="317"/>
      <c r="BQ386" s="317"/>
      <c r="BR386" s="317"/>
      <c r="BS386" s="317"/>
      <c r="BT386" s="317"/>
      <c r="BU386" s="317"/>
      <c r="BV386" s="317"/>
      <c r="BW386" s="317"/>
      <c r="BX386" s="317"/>
      <c r="BY386" s="319"/>
      <c r="BZ386" s="345"/>
      <c r="CA386" s="345"/>
      <c r="CB386" s="345"/>
      <c r="CC386" s="345"/>
      <c r="CD386" s="345"/>
      <c r="CE386" s="345"/>
      <c r="CF386" s="345"/>
      <c r="CG386" s="345"/>
      <c r="CH386" s="345"/>
      <c r="CI386" s="345"/>
      <c r="CJ386" s="345"/>
      <c r="CK386" s="345"/>
      <c r="CL386" s="345"/>
      <c r="CM386" s="345"/>
      <c r="CN386" s="345"/>
      <c r="CO386" s="345"/>
      <c r="CP386" s="345"/>
      <c r="CQ386" s="345"/>
      <c r="CR386" s="345"/>
      <c r="CS386" s="345"/>
      <c r="CT386" s="345"/>
      <c r="CU386" s="345"/>
      <c r="CV386" s="345"/>
      <c r="CW386" s="345"/>
      <c r="CX386" s="345"/>
      <c r="CY386" s="345"/>
      <c r="CZ386" s="345"/>
    </row>
    <row r="387" s="318" customFormat="true" ht="15" customHeight="true" x14ac:dyDescent="0.2">
      <c r="B387" s="320"/>
      <c r="Z387" s="346"/>
      <c r="AA387" s="346"/>
      <c r="AB387" s="346"/>
      <c r="AC387" s="346"/>
      <c r="AD387" s="346"/>
      <c r="AE387" s="346"/>
      <c r="AF387" s="346"/>
      <c r="AG387" s="346"/>
      <c r="AH387" s="346"/>
      <c r="AI387" s="346"/>
      <c r="AJ387" s="346"/>
      <c r="AK387" s="346"/>
      <c r="AL387" s="346"/>
      <c r="AM387" s="346"/>
      <c r="AN387" s="346"/>
      <c r="AO387" s="346"/>
      <c r="AP387" s="346"/>
      <c r="AQ387" s="346"/>
      <c r="AR387" s="346"/>
      <c r="AS387" s="346"/>
      <c r="AT387" s="346"/>
      <c r="AU387" s="346"/>
      <c r="AV387" s="346"/>
      <c r="AW387" s="346"/>
      <c r="AX387" s="346"/>
      <c r="AY387" s="346"/>
      <c r="AZ387" s="346"/>
      <c r="BA387" s="319"/>
      <c r="BB387" s="317"/>
      <c r="BC387" s="317"/>
      <c r="BD387" s="317"/>
      <c r="BE387" s="317"/>
      <c r="BF387" s="317"/>
      <c r="BG387" s="317"/>
      <c r="BH387" s="317"/>
      <c r="BI387" s="317"/>
      <c r="BJ387" s="317"/>
      <c r="BK387" s="317"/>
      <c r="BL387" s="317"/>
      <c r="BM387" s="317"/>
      <c r="BN387" s="317"/>
      <c r="BO387" s="317"/>
      <c r="BP387" s="317"/>
      <c r="BQ387" s="317"/>
      <c r="BR387" s="317"/>
      <c r="BS387" s="317"/>
      <c r="BT387" s="317"/>
      <c r="BU387" s="317"/>
      <c r="BV387" s="317"/>
      <c r="BW387" s="317"/>
      <c r="BX387" s="317"/>
      <c r="BY387" s="319"/>
      <c r="BZ387" s="345"/>
      <c r="CA387" s="345"/>
      <c r="CB387" s="345"/>
      <c r="CC387" s="345"/>
      <c r="CD387" s="345"/>
      <c r="CE387" s="345"/>
      <c r="CF387" s="345"/>
      <c r="CG387" s="345"/>
      <c r="CH387" s="345"/>
      <c r="CI387" s="345"/>
      <c r="CJ387" s="345"/>
      <c r="CK387" s="345"/>
      <c r="CL387" s="345"/>
      <c r="CM387" s="345"/>
      <c r="CN387" s="345"/>
      <c r="CO387" s="345"/>
      <c r="CP387" s="345"/>
      <c r="CQ387" s="345"/>
      <c r="CR387" s="345"/>
      <c r="CS387" s="345"/>
      <c r="CT387" s="345"/>
      <c r="CU387" s="345"/>
      <c r="CV387" s="345"/>
      <c r="CW387" s="345"/>
      <c r="CX387" s="345"/>
      <c r="CY387" s="345"/>
      <c r="CZ387" s="345"/>
    </row>
    <row r="388" s="318" customFormat="true" ht="15" customHeight="true" x14ac:dyDescent="0.2">
      <c r="B388" s="320"/>
      <c r="Z388" s="346"/>
      <c r="AA388" s="346"/>
      <c r="AB388" s="346"/>
      <c r="AC388" s="346"/>
      <c r="AD388" s="346"/>
      <c r="AE388" s="346"/>
      <c r="AF388" s="346"/>
      <c r="AG388" s="346"/>
      <c r="AH388" s="346"/>
      <c r="AI388" s="346"/>
      <c r="AJ388" s="346"/>
      <c r="AK388" s="346"/>
      <c r="AL388" s="346"/>
      <c r="AM388" s="346"/>
      <c r="AN388" s="346"/>
      <c r="AO388" s="346"/>
      <c r="AP388" s="346"/>
      <c r="AQ388" s="346"/>
      <c r="AR388" s="346"/>
      <c r="AS388" s="346"/>
      <c r="AT388" s="346"/>
      <c r="AU388" s="346"/>
      <c r="AV388" s="346"/>
      <c r="AW388" s="346"/>
      <c r="AX388" s="346"/>
      <c r="AY388" s="346"/>
      <c r="AZ388" s="346"/>
      <c r="BA388" s="319"/>
      <c r="BB388" s="317"/>
      <c r="BC388" s="317"/>
      <c r="BD388" s="317"/>
      <c r="BE388" s="317"/>
      <c r="BF388" s="317"/>
      <c r="BG388" s="317"/>
      <c r="BH388" s="317"/>
      <c r="BI388" s="317"/>
      <c r="BJ388" s="317"/>
      <c r="BK388" s="317"/>
      <c r="BL388" s="317"/>
      <c r="BM388" s="317"/>
      <c r="BN388" s="317"/>
      <c r="BO388" s="317"/>
      <c r="BP388" s="317"/>
      <c r="BQ388" s="317"/>
      <c r="BR388" s="317"/>
      <c r="BS388" s="317"/>
      <c r="BT388" s="317"/>
      <c r="BU388" s="317"/>
      <c r="BV388" s="317"/>
      <c r="BW388" s="317"/>
      <c r="BX388" s="317"/>
      <c r="BY388" s="319"/>
      <c r="BZ388" s="345"/>
      <c r="CA388" s="345"/>
      <c r="CB388" s="345"/>
      <c r="CC388" s="345"/>
      <c r="CD388" s="345"/>
      <c r="CE388" s="345"/>
      <c r="CF388" s="345"/>
      <c r="CG388" s="345"/>
      <c r="CH388" s="345"/>
      <c r="CI388" s="345"/>
      <c r="CJ388" s="345"/>
      <c r="CK388" s="345"/>
      <c r="CL388" s="345"/>
      <c r="CM388" s="345"/>
      <c r="CN388" s="345"/>
      <c r="CO388" s="345"/>
      <c r="CP388" s="345"/>
      <c r="CQ388" s="345"/>
      <c r="CR388" s="345"/>
      <c r="CS388" s="345"/>
      <c r="CT388" s="345"/>
      <c r="CU388" s="345"/>
      <c r="CV388" s="345"/>
      <c r="CW388" s="345"/>
      <c r="CX388" s="345"/>
      <c r="CY388" s="345"/>
      <c r="CZ388" s="345"/>
    </row>
    <row r="389" s="318" customFormat="true" ht="15" customHeight="true" x14ac:dyDescent="0.2">
      <c r="B389" s="320"/>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19"/>
      <c r="BB389" s="317"/>
      <c r="BC389" s="317"/>
      <c r="BD389" s="317"/>
      <c r="BE389" s="317"/>
      <c r="BF389" s="317"/>
      <c r="BG389" s="317"/>
      <c r="BH389" s="317"/>
      <c r="BI389" s="317"/>
      <c r="BJ389" s="317"/>
      <c r="BK389" s="317"/>
      <c r="BL389" s="317"/>
      <c r="BM389" s="317"/>
      <c r="BN389" s="317"/>
      <c r="BO389" s="317"/>
      <c r="BP389" s="317"/>
      <c r="BQ389" s="317"/>
      <c r="BR389" s="317"/>
      <c r="BS389" s="317"/>
      <c r="BT389" s="317"/>
      <c r="BU389" s="317"/>
      <c r="BV389" s="317"/>
      <c r="BW389" s="317"/>
      <c r="BX389" s="317"/>
      <c r="BY389" s="319"/>
      <c r="BZ389" s="345"/>
      <c r="CA389" s="345"/>
      <c r="CB389" s="345"/>
      <c r="CC389" s="345"/>
      <c r="CD389" s="345"/>
      <c r="CE389" s="345"/>
      <c r="CF389" s="345"/>
      <c r="CG389" s="345"/>
      <c r="CH389" s="345"/>
      <c r="CI389" s="345"/>
      <c r="CJ389" s="345"/>
      <c r="CK389" s="345"/>
      <c r="CL389" s="345"/>
      <c r="CM389" s="345"/>
      <c r="CN389" s="345"/>
      <c r="CO389" s="345"/>
      <c r="CP389" s="345"/>
      <c r="CQ389" s="345"/>
      <c r="CR389" s="345"/>
      <c r="CS389" s="345"/>
      <c r="CT389" s="345"/>
      <c r="CU389" s="345"/>
      <c r="CV389" s="345"/>
      <c r="CW389" s="345"/>
      <c r="CX389" s="345"/>
      <c r="CY389" s="345"/>
      <c r="CZ389" s="345"/>
    </row>
    <row r="390" s="439" customFormat="true" ht="15" customHeight="true" x14ac:dyDescent="0.2">
      <c r="B390" s="438"/>
      <c r="Z390" s="346"/>
      <c r="AA390" s="346"/>
      <c r="AB390" s="346"/>
      <c r="AC390" s="346"/>
      <c r="AD390" s="346"/>
      <c r="AE390" s="346"/>
      <c r="AF390" s="346"/>
      <c r="AG390" s="346"/>
      <c r="AH390" s="346"/>
      <c r="AI390" s="346"/>
      <c r="AJ390" s="346"/>
      <c r="AK390" s="346"/>
      <c r="AL390" s="346"/>
      <c r="AM390" s="346"/>
      <c r="AN390" s="346"/>
      <c r="AO390" s="346"/>
      <c r="AP390" s="346"/>
      <c r="AQ390" s="346"/>
      <c r="AR390" s="346"/>
      <c r="AS390" s="346"/>
      <c r="AT390" s="346"/>
      <c r="AU390" s="346"/>
      <c r="AV390" s="346"/>
      <c r="AW390" s="346"/>
      <c r="AX390" s="346"/>
      <c r="AY390" s="346"/>
      <c r="AZ390" s="346"/>
      <c r="BA390" s="319"/>
      <c r="BB390" s="317"/>
      <c r="BC390" s="317"/>
      <c r="BD390" s="317"/>
      <c r="BE390" s="317"/>
      <c r="BF390" s="317"/>
      <c r="BG390" s="317"/>
      <c r="BH390" s="317"/>
      <c r="BI390" s="317"/>
      <c r="BJ390" s="317"/>
      <c r="BK390" s="317"/>
      <c r="BL390" s="317"/>
      <c r="BM390" s="317"/>
      <c r="BN390" s="317"/>
      <c r="BO390" s="317"/>
      <c r="BP390" s="317"/>
      <c r="BQ390" s="317"/>
      <c r="BR390" s="317"/>
      <c r="BS390" s="317"/>
      <c r="BT390" s="317"/>
      <c r="BU390" s="317"/>
      <c r="BV390" s="317"/>
      <c r="BW390" s="317"/>
      <c r="BX390" s="317"/>
      <c r="BY390" s="319"/>
      <c r="BZ390" s="345"/>
      <c r="CA390" s="345"/>
      <c r="CB390" s="345"/>
      <c r="CC390" s="345"/>
      <c r="CD390" s="345"/>
      <c r="CE390" s="345"/>
      <c r="CF390" s="345"/>
      <c r="CG390" s="345"/>
      <c r="CH390" s="345"/>
      <c r="CI390" s="345"/>
      <c r="CJ390" s="345"/>
      <c r="CK390" s="345"/>
      <c r="CL390" s="345"/>
      <c r="CM390" s="345"/>
      <c r="CN390" s="345"/>
      <c r="CO390" s="345"/>
      <c r="CP390" s="345"/>
      <c r="CQ390" s="345"/>
      <c r="CR390" s="345"/>
      <c r="CS390" s="345"/>
      <c r="CT390" s="345"/>
      <c r="CU390" s="345"/>
      <c r="CV390" s="345"/>
      <c r="CW390" s="345"/>
      <c r="CX390" s="345"/>
      <c r="CY390" s="345"/>
      <c r="CZ390" s="345"/>
    </row>
    <row r="391" s="439" customFormat="true" ht="15" customHeight="true" x14ac:dyDescent="0.2">
      <c r="B391" s="438"/>
      <c r="Z391" s="346"/>
      <c r="AA391" s="346"/>
      <c r="AB391" s="346"/>
      <c r="AC391" s="346"/>
      <c r="AD391" s="346"/>
      <c r="AE391" s="346"/>
      <c r="AF391" s="346"/>
      <c r="AG391" s="346"/>
      <c r="AH391" s="346"/>
      <c r="AI391" s="346"/>
      <c r="AJ391" s="346"/>
      <c r="AK391" s="346"/>
      <c r="AL391" s="346"/>
      <c r="AM391" s="346"/>
      <c r="AN391" s="346"/>
      <c r="AO391" s="346"/>
      <c r="AP391" s="346"/>
      <c r="AQ391" s="346"/>
      <c r="AR391" s="346"/>
      <c r="AS391" s="346"/>
      <c r="AT391" s="346"/>
      <c r="AU391" s="346"/>
      <c r="AV391" s="346"/>
      <c r="AW391" s="346"/>
      <c r="AX391" s="346"/>
      <c r="AY391" s="346"/>
      <c r="AZ391" s="346"/>
      <c r="BA391" s="319"/>
      <c r="BB391" s="317"/>
      <c r="BC391" s="317"/>
      <c r="BD391" s="317"/>
      <c r="BE391" s="317"/>
      <c r="BF391" s="317"/>
      <c r="BG391" s="317"/>
      <c r="BH391" s="317"/>
      <c r="BI391" s="317"/>
      <c r="BJ391" s="317"/>
      <c r="BK391" s="317"/>
      <c r="BL391" s="317"/>
      <c r="BM391" s="317"/>
      <c r="BN391" s="317"/>
      <c r="BO391" s="317"/>
      <c r="BP391" s="317"/>
      <c r="BQ391" s="317"/>
      <c r="BR391" s="317"/>
      <c r="BS391" s="317"/>
      <c r="BT391" s="317"/>
      <c r="BU391" s="317"/>
      <c r="BV391" s="317"/>
      <c r="BW391" s="317"/>
      <c r="BX391" s="317"/>
      <c r="BY391" s="319"/>
      <c r="BZ391" s="345"/>
      <c r="CA391" s="345"/>
      <c r="CB391" s="345"/>
      <c r="CC391" s="345"/>
      <c r="CD391" s="345"/>
      <c r="CE391" s="345"/>
      <c r="CF391" s="345"/>
      <c r="CG391" s="345"/>
      <c r="CH391" s="345"/>
      <c r="CI391" s="345"/>
      <c r="CJ391" s="345"/>
      <c r="CK391" s="345"/>
      <c r="CL391" s="345"/>
      <c r="CM391" s="345"/>
      <c r="CN391" s="345"/>
      <c r="CO391" s="345"/>
      <c r="CP391" s="345"/>
      <c r="CQ391" s="345"/>
      <c r="CR391" s="345"/>
      <c r="CS391" s="345"/>
      <c r="CT391" s="345"/>
      <c r="CU391" s="345"/>
      <c r="CV391" s="345"/>
      <c r="CW391" s="345"/>
      <c r="CX391" s="345"/>
      <c r="CY391" s="345"/>
      <c r="CZ391" s="345"/>
    </row>
    <row r="392" s="439" customFormat="true" ht="15" customHeight="true" x14ac:dyDescent="0.2">
      <c r="Z392" s="346"/>
      <c r="AA392" s="346"/>
      <c r="AB392" s="346"/>
      <c r="AC392" s="346"/>
      <c r="AD392" s="346"/>
      <c r="AE392" s="346"/>
      <c r="AF392" s="346"/>
      <c r="AG392" s="346"/>
      <c r="AH392" s="346"/>
      <c r="AI392" s="346"/>
      <c r="AJ392" s="346"/>
      <c r="AK392" s="346"/>
      <c r="AL392" s="346"/>
      <c r="AM392" s="346"/>
      <c r="AN392" s="346"/>
      <c r="AO392" s="346"/>
      <c r="AP392" s="346"/>
      <c r="AQ392" s="346"/>
      <c r="AR392" s="346"/>
      <c r="AS392" s="346"/>
      <c r="AT392" s="346"/>
      <c r="AU392" s="346"/>
      <c r="AV392" s="346"/>
      <c r="AW392" s="346"/>
      <c r="AX392" s="346"/>
      <c r="AY392" s="346"/>
      <c r="AZ392" s="346"/>
      <c r="BA392" s="319"/>
      <c r="BB392" s="317"/>
      <c r="BC392" s="317"/>
      <c r="BD392" s="317"/>
      <c r="BE392" s="317"/>
      <c r="BF392" s="317"/>
      <c r="BG392" s="317"/>
      <c r="BH392" s="317"/>
      <c r="BI392" s="317"/>
      <c r="BJ392" s="317"/>
      <c r="BK392" s="317"/>
      <c r="BL392" s="317"/>
      <c r="BM392" s="317"/>
      <c r="BN392" s="317"/>
      <c r="BO392" s="317"/>
      <c r="BP392" s="317"/>
      <c r="BQ392" s="317"/>
      <c r="BR392" s="317"/>
      <c r="BS392" s="317"/>
      <c r="BT392" s="317"/>
      <c r="BU392" s="317"/>
      <c r="BV392" s="317"/>
      <c r="BW392" s="317"/>
      <c r="BX392" s="317"/>
      <c r="BY392" s="319"/>
      <c r="BZ392" s="345"/>
      <c r="CA392" s="345"/>
      <c r="CB392" s="345"/>
      <c r="CC392" s="345"/>
      <c r="CD392" s="345"/>
      <c r="CE392" s="345"/>
      <c r="CF392" s="345"/>
      <c r="CG392" s="345"/>
      <c r="CH392" s="345"/>
      <c r="CI392" s="345"/>
      <c r="CJ392" s="345"/>
      <c r="CK392" s="345"/>
      <c r="CL392" s="345"/>
      <c r="CM392" s="345"/>
      <c r="CN392" s="345"/>
      <c r="CO392" s="345"/>
      <c r="CP392" s="345"/>
      <c r="CQ392" s="345"/>
      <c r="CR392" s="345"/>
      <c r="CS392" s="345"/>
      <c r="CT392" s="345"/>
      <c r="CU392" s="345"/>
      <c r="CV392" s="345"/>
      <c r="CW392" s="345"/>
      <c r="CX392" s="345"/>
      <c r="CY392" s="345"/>
      <c r="CZ392" s="345"/>
    </row>
    <row r="393" s="439" customFormat="true" ht="15" customHeight="true" x14ac:dyDescent="0.2">
      <c r="Z393" s="346"/>
      <c r="AA393" s="346"/>
      <c r="AB393" s="346"/>
      <c r="AC393" s="346"/>
      <c r="AD393" s="346"/>
      <c r="AE393" s="346"/>
      <c r="AF393" s="346"/>
      <c r="AG393" s="346"/>
      <c r="AH393" s="346"/>
      <c r="AI393" s="346"/>
      <c r="AJ393" s="346"/>
      <c r="AK393" s="346"/>
      <c r="AL393" s="346"/>
      <c r="AM393" s="346"/>
      <c r="AN393" s="346"/>
      <c r="AO393" s="346"/>
      <c r="AP393" s="346"/>
      <c r="AQ393" s="346"/>
      <c r="AR393" s="346"/>
      <c r="AS393" s="346"/>
      <c r="AT393" s="346"/>
      <c r="AU393" s="346"/>
      <c r="AV393" s="346"/>
      <c r="AW393" s="346"/>
      <c r="AX393" s="346"/>
      <c r="AY393" s="346"/>
      <c r="AZ393" s="346"/>
      <c r="BA393" s="319"/>
      <c r="BB393" s="317"/>
      <c r="BC393" s="317"/>
      <c r="BD393" s="317"/>
      <c r="BE393" s="317"/>
      <c r="BF393" s="317"/>
      <c r="BG393" s="317"/>
      <c r="BH393" s="317"/>
      <c r="BI393" s="317"/>
      <c r="BJ393" s="317"/>
      <c r="BK393" s="317"/>
      <c r="BL393" s="317"/>
      <c r="BM393" s="317"/>
      <c r="BN393" s="317"/>
      <c r="BO393" s="317"/>
      <c r="BP393" s="317"/>
      <c r="BQ393" s="317"/>
      <c r="BR393" s="317"/>
      <c r="BS393" s="317"/>
      <c r="BT393" s="317"/>
      <c r="BU393" s="317"/>
      <c r="BV393" s="317"/>
      <c r="BW393" s="317"/>
      <c r="BX393" s="317"/>
      <c r="BY393" s="319"/>
      <c r="BZ393" s="345"/>
      <c r="CA393" s="345"/>
      <c r="CB393" s="345"/>
      <c r="CC393" s="345"/>
      <c r="CD393" s="345"/>
      <c r="CE393" s="345"/>
      <c r="CF393" s="345"/>
      <c r="CG393" s="345"/>
      <c r="CH393" s="345"/>
      <c r="CI393" s="345"/>
      <c r="CJ393" s="345"/>
      <c r="CK393" s="345"/>
      <c r="CL393" s="345"/>
      <c r="CM393" s="345"/>
      <c r="CN393" s="345"/>
      <c r="CO393" s="345"/>
      <c r="CP393" s="345"/>
      <c r="CQ393" s="345"/>
      <c r="CR393" s="345"/>
      <c r="CS393" s="345"/>
      <c r="CT393" s="345"/>
      <c r="CU393" s="345"/>
      <c r="CV393" s="345"/>
      <c r="CW393" s="345"/>
      <c r="CX393" s="345"/>
      <c r="CY393" s="345"/>
      <c r="CZ393" s="345"/>
    </row>
    <row r="394" s="439" customFormat="true" ht="15" customHeight="true" x14ac:dyDescent="0.2">
      <c r="Z394" s="346"/>
      <c r="AA394" s="346"/>
      <c r="AB394" s="346"/>
      <c r="AC394" s="346"/>
      <c r="AD394" s="346"/>
      <c r="AE394" s="346"/>
      <c r="AF394" s="346"/>
      <c r="AG394" s="346"/>
      <c r="AH394" s="346"/>
      <c r="AI394" s="346"/>
      <c r="AJ394" s="346"/>
      <c r="AK394" s="346"/>
      <c r="AL394" s="346"/>
      <c r="AM394" s="346"/>
      <c r="AN394" s="346"/>
      <c r="AO394" s="346"/>
      <c r="AP394" s="346"/>
      <c r="AQ394" s="346"/>
      <c r="AR394" s="346"/>
      <c r="AS394" s="346"/>
      <c r="AT394" s="346"/>
      <c r="AU394" s="346"/>
      <c r="AV394" s="346"/>
      <c r="AW394" s="346"/>
      <c r="AX394" s="346"/>
      <c r="AY394" s="346"/>
      <c r="AZ394" s="346"/>
      <c r="BA394" s="319"/>
      <c r="BB394" s="317"/>
      <c r="BC394" s="317"/>
      <c r="BD394" s="317"/>
      <c r="BE394" s="317"/>
      <c r="BF394" s="317"/>
      <c r="BG394" s="317"/>
      <c r="BH394" s="317"/>
      <c r="BI394" s="317"/>
      <c r="BJ394" s="317"/>
      <c r="BK394" s="317"/>
      <c r="BL394" s="317"/>
      <c r="BM394" s="317"/>
      <c r="BN394" s="317"/>
      <c r="BO394" s="317"/>
      <c r="BP394" s="317"/>
      <c r="BQ394" s="317"/>
      <c r="BR394" s="317"/>
      <c r="BS394" s="317"/>
      <c r="BT394" s="317"/>
      <c r="BU394" s="317"/>
      <c r="BV394" s="317"/>
      <c r="BW394" s="317"/>
      <c r="BX394" s="317"/>
      <c r="BY394" s="319"/>
      <c r="BZ394" s="345"/>
      <c r="CA394" s="345"/>
      <c r="CB394" s="345"/>
      <c r="CC394" s="345"/>
      <c r="CD394" s="345"/>
      <c r="CE394" s="345"/>
      <c r="CF394" s="345"/>
      <c r="CG394" s="345"/>
      <c r="CH394" s="345"/>
      <c r="CI394" s="345"/>
      <c r="CJ394" s="345"/>
      <c r="CK394" s="345"/>
      <c r="CL394" s="345"/>
      <c r="CM394" s="345"/>
      <c r="CN394" s="345"/>
      <c r="CO394" s="345"/>
      <c r="CP394" s="345"/>
      <c r="CQ394" s="345"/>
      <c r="CR394" s="345"/>
      <c r="CS394" s="345"/>
      <c r="CT394" s="345"/>
      <c r="CU394" s="345"/>
      <c r="CV394" s="345"/>
      <c r="CW394" s="345"/>
      <c r="CX394" s="345"/>
      <c r="CY394" s="345"/>
      <c r="CZ394" s="345"/>
    </row>
    <row r="395" s="439" customFormat="true" ht="15" customHeight="true" x14ac:dyDescent="0.2">
      <c r="Z395" s="346"/>
      <c r="AA395" s="346"/>
      <c r="AB395" s="346"/>
      <c r="AC395" s="346"/>
      <c r="AD395" s="346"/>
      <c r="AE395" s="346"/>
      <c r="AF395" s="346"/>
      <c r="AG395" s="346"/>
      <c r="AH395" s="346"/>
      <c r="AI395" s="346"/>
      <c r="AJ395" s="346"/>
      <c r="AK395" s="346"/>
      <c r="AL395" s="346"/>
      <c r="AM395" s="346"/>
      <c r="AN395" s="346"/>
      <c r="AO395" s="346"/>
      <c r="AP395" s="346"/>
      <c r="AQ395" s="346"/>
      <c r="AR395" s="346"/>
      <c r="AS395" s="346"/>
      <c r="AT395" s="346"/>
      <c r="AU395" s="346"/>
      <c r="AV395" s="346"/>
      <c r="AW395" s="346"/>
      <c r="AX395" s="346"/>
      <c r="AY395" s="346"/>
      <c r="AZ395" s="346"/>
      <c r="BA395" s="319"/>
      <c r="BB395" s="317"/>
      <c r="BC395" s="317"/>
      <c r="BD395" s="317"/>
      <c r="BE395" s="317"/>
      <c r="BF395" s="317"/>
      <c r="BG395" s="317"/>
      <c r="BH395" s="317"/>
      <c r="BI395" s="317"/>
      <c r="BJ395" s="317"/>
      <c r="BK395" s="317"/>
      <c r="BL395" s="317"/>
      <c r="BM395" s="317"/>
      <c r="BN395" s="317"/>
      <c r="BO395" s="317"/>
      <c r="BP395" s="317"/>
      <c r="BQ395" s="317"/>
      <c r="BR395" s="317"/>
      <c r="BS395" s="317"/>
      <c r="BT395" s="317"/>
      <c r="BU395" s="317"/>
      <c r="BV395" s="317"/>
      <c r="BW395" s="317"/>
      <c r="BX395" s="317"/>
      <c r="BY395" s="319"/>
      <c r="BZ395" s="345"/>
      <c r="CA395" s="345"/>
      <c r="CB395" s="345"/>
      <c r="CC395" s="345"/>
      <c r="CD395" s="345"/>
      <c r="CE395" s="345"/>
      <c r="CF395" s="345"/>
      <c r="CG395" s="345"/>
      <c r="CH395" s="345"/>
      <c r="CI395" s="345"/>
      <c r="CJ395" s="345"/>
      <c r="CK395" s="345"/>
      <c r="CL395" s="345"/>
      <c r="CM395" s="345"/>
      <c r="CN395" s="345"/>
      <c r="CO395" s="345"/>
      <c r="CP395" s="345"/>
      <c r="CQ395" s="345"/>
      <c r="CR395" s="345"/>
      <c r="CS395" s="345"/>
      <c r="CT395" s="345"/>
      <c r="CU395" s="345"/>
      <c r="CV395" s="345"/>
      <c r="CW395" s="345"/>
      <c r="CX395" s="345"/>
      <c r="CY395" s="345"/>
      <c r="CZ395" s="345"/>
    </row>
    <row r="396" s="439" customFormat="true" ht="15" customHeight="true" x14ac:dyDescent="0.2">
      <c r="Z396" s="346"/>
      <c r="AA396" s="346"/>
      <c r="AB396" s="346"/>
      <c r="AC396" s="346"/>
      <c r="AD396" s="346"/>
      <c r="AE396" s="346"/>
      <c r="AF396" s="346"/>
      <c r="AG396" s="346"/>
      <c r="AH396" s="346"/>
      <c r="AI396" s="346"/>
      <c r="AJ396" s="346"/>
      <c r="AK396" s="346"/>
      <c r="AL396" s="346"/>
      <c r="AM396" s="346"/>
      <c r="AN396" s="346"/>
      <c r="AO396" s="346"/>
      <c r="AP396" s="346"/>
      <c r="AQ396" s="346"/>
      <c r="AR396" s="346"/>
      <c r="AS396" s="346"/>
      <c r="AT396" s="346"/>
      <c r="AU396" s="346"/>
      <c r="AV396" s="346"/>
      <c r="AW396" s="346"/>
      <c r="AX396" s="346"/>
      <c r="AY396" s="346"/>
      <c r="AZ396" s="346"/>
      <c r="BA396" s="319"/>
      <c r="BB396" s="317"/>
      <c r="BC396" s="317"/>
      <c r="BD396" s="317"/>
      <c r="BE396" s="317"/>
      <c r="BF396" s="317"/>
      <c r="BG396" s="317"/>
      <c r="BH396" s="317"/>
      <c r="BI396" s="317"/>
      <c r="BJ396" s="317"/>
      <c r="BK396" s="317"/>
      <c r="BL396" s="317"/>
      <c r="BM396" s="317"/>
      <c r="BN396" s="317"/>
      <c r="BO396" s="317"/>
      <c r="BP396" s="317"/>
      <c r="BQ396" s="317"/>
      <c r="BR396" s="317"/>
      <c r="BS396" s="317"/>
      <c r="BT396" s="317"/>
      <c r="BU396" s="317"/>
      <c r="BV396" s="317"/>
      <c r="BW396" s="317"/>
      <c r="BX396" s="317"/>
      <c r="BY396" s="319"/>
      <c r="BZ396" s="345"/>
      <c r="CA396" s="345"/>
      <c r="CB396" s="345"/>
      <c r="CC396" s="345"/>
      <c r="CD396" s="345"/>
      <c r="CE396" s="345"/>
      <c r="CF396" s="345"/>
      <c r="CG396" s="345"/>
      <c r="CH396" s="345"/>
      <c r="CI396" s="345"/>
      <c r="CJ396" s="345"/>
      <c r="CK396" s="345"/>
      <c r="CL396" s="345"/>
      <c r="CM396" s="345"/>
      <c r="CN396" s="345"/>
      <c r="CO396" s="345"/>
      <c r="CP396" s="345"/>
      <c r="CQ396" s="345"/>
      <c r="CR396" s="345"/>
      <c r="CS396" s="345"/>
      <c r="CT396" s="345"/>
      <c r="CU396" s="345"/>
      <c r="CV396" s="345"/>
      <c r="CW396" s="345"/>
      <c r="CX396" s="345"/>
      <c r="CY396" s="345"/>
      <c r="CZ396" s="345"/>
    </row>
    <row r="397" s="439" customFormat="true" ht="15" customHeight="true" x14ac:dyDescent="0.2">
      <c r="Z397" s="346"/>
      <c r="AA397" s="346"/>
      <c r="AB397" s="346"/>
      <c r="AC397" s="346"/>
      <c r="AD397" s="346"/>
      <c r="AE397" s="346"/>
      <c r="AF397" s="346"/>
      <c r="AG397" s="346"/>
      <c r="AH397" s="346"/>
      <c r="AI397" s="346"/>
      <c r="AJ397" s="346"/>
      <c r="AK397" s="346"/>
      <c r="AL397" s="346"/>
      <c r="AM397" s="346"/>
      <c r="AN397" s="346"/>
      <c r="AO397" s="346"/>
      <c r="AP397" s="346"/>
      <c r="AQ397" s="346"/>
      <c r="AR397" s="346"/>
      <c r="AS397" s="346"/>
      <c r="AT397" s="346"/>
      <c r="AU397" s="346"/>
      <c r="AV397" s="346"/>
      <c r="AW397" s="346"/>
      <c r="AX397" s="346"/>
      <c r="AY397" s="346"/>
      <c r="AZ397" s="346"/>
      <c r="BA397" s="319"/>
      <c r="BB397" s="317"/>
      <c r="BC397" s="317"/>
      <c r="BD397" s="317"/>
      <c r="BE397" s="317"/>
      <c r="BF397" s="317"/>
      <c r="BG397" s="317"/>
      <c r="BH397" s="317"/>
      <c r="BI397" s="317"/>
      <c r="BJ397" s="317"/>
      <c r="BK397" s="317"/>
      <c r="BL397" s="317"/>
      <c r="BM397" s="317"/>
      <c r="BN397" s="317"/>
      <c r="BO397" s="317"/>
      <c r="BP397" s="317"/>
      <c r="BQ397" s="317"/>
      <c r="BR397" s="317"/>
      <c r="BS397" s="317"/>
      <c r="BT397" s="317"/>
      <c r="BU397" s="317"/>
      <c r="BV397" s="317"/>
      <c r="BW397" s="317"/>
      <c r="BX397" s="317"/>
      <c r="BY397" s="319"/>
      <c r="BZ397" s="345"/>
      <c r="CA397" s="345"/>
      <c r="CB397" s="345"/>
      <c r="CC397" s="345"/>
      <c r="CD397" s="345"/>
      <c r="CE397" s="345"/>
      <c r="CF397" s="345"/>
      <c r="CG397" s="345"/>
      <c r="CH397" s="345"/>
      <c r="CI397" s="345"/>
      <c r="CJ397" s="345"/>
      <c r="CK397" s="345"/>
      <c r="CL397" s="345"/>
      <c r="CM397" s="345"/>
      <c r="CN397" s="345"/>
      <c r="CO397" s="345"/>
      <c r="CP397" s="345"/>
      <c r="CQ397" s="345"/>
      <c r="CR397" s="345"/>
      <c r="CS397" s="345"/>
      <c r="CT397" s="345"/>
      <c r="CU397" s="345"/>
      <c r="CV397" s="345"/>
      <c r="CW397" s="345"/>
      <c r="CX397" s="345"/>
      <c r="CY397" s="345"/>
      <c r="CZ397" s="345"/>
    </row>
    <row r="398" s="439" customFormat="true" ht="15" customHeight="true" x14ac:dyDescent="0.2">
      <c r="Z398" s="346"/>
      <c r="AA398" s="346"/>
      <c r="AB398" s="346"/>
      <c r="AC398" s="346"/>
      <c r="AD398" s="346"/>
      <c r="AE398" s="346"/>
      <c r="AF398" s="346"/>
      <c r="AG398" s="346"/>
      <c r="AH398" s="346"/>
      <c r="AI398" s="346"/>
      <c r="AJ398" s="346"/>
      <c r="AK398" s="346"/>
      <c r="AL398" s="346"/>
      <c r="AM398" s="346"/>
      <c r="AN398" s="346"/>
      <c r="AO398" s="346"/>
      <c r="AP398" s="346"/>
      <c r="AQ398" s="346"/>
      <c r="AR398" s="346"/>
      <c r="AS398" s="346"/>
      <c r="AT398" s="346"/>
      <c r="AU398" s="346"/>
      <c r="AV398" s="346"/>
      <c r="AW398" s="346"/>
      <c r="AX398" s="346"/>
      <c r="AY398" s="346"/>
      <c r="AZ398" s="346"/>
      <c r="BA398" s="319"/>
      <c r="BB398" s="317"/>
      <c r="BC398" s="317"/>
      <c r="BD398" s="317"/>
      <c r="BE398" s="317"/>
      <c r="BF398" s="317"/>
      <c r="BG398" s="317"/>
      <c r="BH398" s="317"/>
      <c r="BI398" s="317"/>
      <c r="BJ398" s="317"/>
      <c r="BK398" s="317"/>
      <c r="BL398" s="317"/>
      <c r="BM398" s="317"/>
      <c r="BN398" s="317"/>
      <c r="BO398" s="317"/>
      <c r="BP398" s="317"/>
      <c r="BQ398" s="317"/>
      <c r="BR398" s="317"/>
      <c r="BS398" s="317"/>
      <c r="BT398" s="317"/>
      <c r="BU398" s="317"/>
      <c r="BV398" s="317"/>
      <c r="BW398" s="317"/>
      <c r="BX398" s="317"/>
      <c r="BY398" s="319"/>
      <c r="BZ398" s="345"/>
      <c r="CA398" s="345"/>
      <c r="CB398" s="345"/>
      <c r="CC398" s="345"/>
      <c r="CD398" s="345"/>
      <c r="CE398" s="345"/>
      <c r="CF398" s="345"/>
      <c r="CG398" s="345"/>
      <c r="CH398" s="345"/>
      <c r="CI398" s="345"/>
      <c r="CJ398" s="345"/>
      <c r="CK398" s="345"/>
      <c r="CL398" s="345"/>
      <c r="CM398" s="345"/>
      <c r="CN398" s="345"/>
      <c r="CO398" s="345"/>
      <c r="CP398" s="345"/>
      <c r="CQ398" s="345"/>
      <c r="CR398" s="345"/>
      <c r="CS398" s="345"/>
      <c r="CT398" s="345"/>
      <c r="CU398" s="345"/>
      <c r="CV398" s="345"/>
      <c r="CW398" s="345"/>
      <c r="CX398" s="345"/>
      <c r="CY398" s="345"/>
      <c r="CZ398" s="345"/>
    </row>
    <row r="399" s="453" customFormat="true" ht="15" customHeight="true" x14ac:dyDescent="0.25">
      <c r="A399" s="323"/>
      <c r="B399" s="323"/>
      <c r="C399" s="1023" t="s">
        <v>129</v>
      </c>
      <c r="D399" s="1024"/>
      <c r="E399" s="1024"/>
      <c r="F399" s="1024"/>
      <c r="G399" s="323"/>
      <c r="H399" s="1025" t="s">
        <v>130</v>
      </c>
      <c r="I399" s="1026"/>
      <c r="J399" s="1026"/>
      <c r="K399" s="1026"/>
      <c r="M399" s="1025" t="s">
        <v>131</v>
      </c>
      <c r="N399" s="1026"/>
      <c r="O399" s="1026"/>
      <c r="P399" s="1026"/>
      <c r="Z399" s="341"/>
      <c r="AA399" s="341"/>
      <c r="AB399" s="341"/>
      <c r="AC399" s="341"/>
      <c r="AD399" s="341"/>
      <c r="AE399" s="341"/>
      <c r="AF399" s="341"/>
      <c r="AG399" s="341"/>
      <c r="AH399" s="341"/>
      <c r="AI399" s="341"/>
      <c r="AJ399" s="341"/>
      <c r="AK399" s="341"/>
      <c r="AL399" s="341"/>
      <c r="AM399" s="341"/>
      <c r="AN399" s="341"/>
      <c r="AO399" s="341"/>
      <c r="AP399" s="341"/>
      <c r="AQ399" s="341"/>
      <c r="AR399" s="341"/>
      <c r="AS399" s="341"/>
      <c r="AT399" s="341"/>
      <c r="AU399" s="341"/>
      <c r="AV399" s="341"/>
      <c r="AW399" s="341"/>
      <c r="AX399" s="341"/>
      <c r="AY399" s="341"/>
      <c r="AZ399" s="341"/>
      <c r="BB399" s="323"/>
      <c r="BZ399" s="341"/>
      <c r="CA399" s="341"/>
      <c r="CB399" s="341"/>
      <c r="CC399" s="341"/>
      <c r="CD399" s="341"/>
      <c r="CE399" s="341"/>
      <c r="CF399" s="341"/>
      <c r="CG399" s="341"/>
      <c r="CH399" s="341"/>
      <c r="CI399" s="341"/>
      <c r="CJ399" s="341"/>
      <c r="CK399" s="341"/>
      <c r="CL399" s="341"/>
      <c r="CM399" s="341"/>
      <c r="CN399" s="341"/>
      <c r="CO399" s="341"/>
      <c r="CP399" s="341"/>
      <c r="CQ399" s="341"/>
      <c r="CR399" s="341"/>
      <c r="CS399" s="341"/>
      <c r="CT399" s="341"/>
      <c r="CU399" s="341"/>
      <c r="CV399" s="341"/>
      <c r="CW399" s="341"/>
      <c r="CX399" s="341"/>
      <c r="CY399" s="341"/>
      <c r="CZ399" s="341"/>
    </row>
    <row r="400" s="348" customFormat="true" ht="15" customHeight="true" x14ac:dyDescent="0.2">
      <c r="C400" s="1027" t="s">
        <v>193</v>
      </c>
      <c r="D400" s="904"/>
      <c r="E400" s="904"/>
      <c r="F400" s="460"/>
      <c r="G400" s="460"/>
      <c r="H400" s="1033" t="s">
        <v>193</v>
      </c>
      <c r="I400" s="1033"/>
      <c r="J400" s="1033"/>
      <c r="K400" s="460"/>
      <c r="L400" s="460"/>
      <c r="M400" s="1033" t="s">
        <v>193</v>
      </c>
      <c r="N400" s="1033"/>
      <c r="O400" s="1033"/>
      <c r="P400" s="460"/>
      <c r="Q400" s="460"/>
      <c r="Z400" s="341"/>
      <c r="AA400" s="341"/>
      <c r="AB400" s="341"/>
      <c r="AC400" s="341"/>
      <c r="AD400" s="341"/>
      <c r="AE400" s="341"/>
      <c r="AF400" s="341"/>
      <c r="AG400" s="341"/>
      <c r="AH400" s="341"/>
      <c r="AI400" s="341"/>
      <c r="AJ400" s="341"/>
      <c r="AK400" s="341"/>
      <c r="AL400" s="341"/>
      <c r="AM400" s="341"/>
      <c r="AN400" s="341"/>
      <c r="AO400" s="341"/>
      <c r="AP400" s="341"/>
      <c r="AQ400" s="341"/>
      <c r="AR400" s="341"/>
      <c r="AS400" s="341"/>
      <c r="AT400" s="341"/>
      <c r="AU400" s="341"/>
      <c r="AV400" s="341"/>
      <c r="AW400" s="341"/>
      <c r="AX400" s="341"/>
      <c r="AY400" s="341"/>
      <c r="AZ400" s="341"/>
      <c r="BA400" s="453"/>
      <c r="BB400" s="323"/>
      <c r="BC400" s="453"/>
      <c r="BD400" s="453"/>
      <c r="BE400" s="453"/>
      <c r="BF400" s="453"/>
      <c r="BG400" s="453"/>
      <c r="BH400" s="453"/>
      <c r="BI400" s="453"/>
      <c r="BJ400" s="453"/>
      <c r="BK400" s="453"/>
      <c r="BL400" s="453"/>
      <c r="BM400" s="453"/>
      <c r="BN400" s="453"/>
      <c r="BO400" s="453"/>
      <c r="BP400" s="453"/>
      <c r="BQ400" s="453"/>
      <c r="BR400" s="453"/>
      <c r="BS400" s="453"/>
      <c r="BT400" s="453"/>
      <c r="BU400" s="453"/>
      <c r="BV400" s="453"/>
      <c r="BW400" s="453"/>
      <c r="BX400" s="453"/>
      <c r="BY400" s="453"/>
      <c r="BZ400" s="341"/>
      <c r="CA400" s="341"/>
      <c r="CB400" s="341"/>
      <c r="CC400" s="341"/>
      <c r="CD400" s="341"/>
      <c r="CE400" s="341"/>
      <c r="CF400" s="341"/>
      <c r="CG400" s="341"/>
      <c r="CH400" s="341"/>
      <c r="CI400" s="341"/>
      <c r="CJ400" s="341"/>
      <c r="CK400" s="341"/>
      <c r="CL400" s="341"/>
      <c r="CM400" s="341"/>
      <c r="CN400" s="341"/>
      <c r="CO400" s="341"/>
      <c r="CP400" s="341"/>
      <c r="CQ400" s="341"/>
      <c r="CR400" s="341"/>
      <c r="CS400" s="341"/>
      <c r="CT400" s="341"/>
      <c r="CU400" s="341"/>
      <c r="CV400" s="341"/>
      <c r="CW400" s="341"/>
      <c r="CX400" s="341"/>
      <c r="CY400" s="341"/>
      <c r="CZ400" s="341"/>
    </row>
    <row r="401" s="348" customFormat="true" ht="25.15" customHeight="true" x14ac:dyDescent="0.2">
      <c r="C401" s="1027"/>
      <c r="D401" s="904"/>
      <c r="E401" s="485" t="s">
        <v>194</v>
      </c>
      <c r="F401" s="460"/>
      <c r="G401" s="460"/>
      <c r="H401" s="1033"/>
      <c r="I401" s="1033"/>
      <c r="J401" s="486" t="s">
        <v>194</v>
      </c>
      <c r="K401" s="460"/>
      <c r="L401" s="460"/>
      <c r="M401" s="1033"/>
      <c r="N401" s="1033"/>
      <c r="O401" s="487" t="s">
        <v>194</v>
      </c>
      <c r="P401" s="460"/>
      <c r="Q401" s="460"/>
      <c r="Z401" s="341"/>
      <c r="AA401" s="341"/>
      <c r="AB401" s="341"/>
      <c r="AC401" s="341"/>
      <c r="AD401" s="341"/>
      <c r="AE401" s="341"/>
      <c r="AF401" s="341"/>
      <c r="AG401" s="341"/>
      <c r="AH401" s="341"/>
      <c r="AI401" s="341"/>
      <c r="AJ401" s="341"/>
      <c r="AK401" s="341"/>
      <c r="AL401" s="341"/>
      <c r="AM401" s="341"/>
      <c r="AN401" s="341"/>
      <c r="AO401" s="341"/>
      <c r="AP401" s="341"/>
      <c r="AQ401" s="341"/>
      <c r="AR401" s="341"/>
      <c r="AS401" s="341"/>
      <c r="AT401" s="341"/>
      <c r="AU401" s="341"/>
      <c r="AV401" s="341"/>
      <c r="AW401" s="341"/>
      <c r="AX401" s="341"/>
      <c r="AY401" s="341"/>
      <c r="AZ401" s="341"/>
      <c r="BA401" s="453"/>
      <c r="BB401" s="323"/>
      <c r="BC401" s="453"/>
      <c r="BD401" s="453"/>
      <c r="BE401" s="453"/>
      <c r="BF401" s="453"/>
      <c r="BG401" s="453"/>
      <c r="BH401" s="453"/>
      <c r="BI401" s="453"/>
      <c r="BJ401" s="453"/>
      <c r="BK401" s="453"/>
      <c r="BL401" s="453"/>
      <c r="BM401" s="453"/>
      <c r="BN401" s="453"/>
      <c r="BO401" s="453"/>
      <c r="BP401" s="453"/>
      <c r="BQ401" s="453"/>
      <c r="BR401" s="453"/>
      <c r="BS401" s="453"/>
      <c r="BT401" s="453"/>
      <c r="BU401" s="453"/>
      <c r="BV401" s="453"/>
      <c r="BW401" s="453"/>
      <c r="BX401" s="453"/>
      <c r="BY401" s="453"/>
      <c r="BZ401" s="341"/>
      <c r="CA401" s="341"/>
      <c r="CB401" s="341"/>
      <c r="CC401" s="341"/>
      <c r="CD401" s="341"/>
      <c r="CE401" s="341"/>
      <c r="CF401" s="341"/>
      <c r="CG401" s="341"/>
      <c r="CH401" s="341"/>
      <c r="CI401" s="341"/>
      <c r="CJ401" s="341"/>
      <c r="CK401" s="341"/>
      <c r="CL401" s="341"/>
      <c r="CM401" s="341"/>
      <c r="CN401" s="341"/>
      <c r="CO401" s="341"/>
      <c r="CP401" s="341"/>
      <c r="CQ401" s="341"/>
      <c r="CR401" s="341"/>
      <c r="CS401" s="341"/>
      <c r="CT401" s="341"/>
      <c r="CU401" s="341"/>
      <c r="CV401" s="341"/>
      <c r="CW401" s="341"/>
      <c r="CX401" s="341"/>
      <c r="CY401" s="341"/>
      <c r="CZ401" s="341"/>
    </row>
    <row r="402" s="348" customFormat="true" ht="25.15" customHeight="true" x14ac:dyDescent="0.2">
      <c r="B402" s="1018" t="s">
        <v>135</v>
      </c>
      <c r="C402" s="904"/>
      <c r="D402" s="904"/>
      <c r="E402" s="488" t="s">
        <v>195</v>
      </c>
      <c r="F402" s="460"/>
      <c r="G402" s="460"/>
      <c r="H402" s="1033"/>
      <c r="I402" s="1033"/>
      <c r="J402" s="489" t="s">
        <v>195</v>
      </c>
      <c r="K402" s="460"/>
      <c r="L402" s="460"/>
      <c r="M402" s="1033"/>
      <c r="N402" s="1033"/>
      <c r="O402" s="490" t="s">
        <v>195</v>
      </c>
      <c r="P402" s="460"/>
      <c r="Q402" s="460"/>
      <c r="Z402" s="341"/>
      <c r="AA402" s="341"/>
      <c r="AB402" s="341"/>
      <c r="AC402" s="341"/>
      <c r="AD402" s="341"/>
      <c r="AE402" s="341"/>
      <c r="AF402" s="341"/>
      <c r="AG402" s="341"/>
      <c r="AH402" s="341"/>
      <c r="AI402" s="341"/>
      <c r="AJ402" s="341"/>
      <c r="AK402" s="341"/>
      <c r="AL402" s="341"/>
      <c r="AM402" s="341"/>
      <c r="AN402" s="341"/>
      <c r="AO402" s="341"/>
      <c r="AP402" s="341"/>
      <c r="AQ402" s="341"/>
      <c r="AR402" s="341"/>
      <c r="AS402" s="341"/>
      <c r="AT402" s="341"/>
      <c r="AU402" s="341"/>
      <c r="AV402" s="341"/>
      <c r="AW402" s="341"/>
      <c r="AX402" s="341"/>
      <c r="AY402" s="341"/>
      <c r="AZ402" s="341"/>
      <c r="BA402" s="453"/>
      <c r="BB402" s="323"/>
      <c r="BC402" s="453"/>
      <c r="BD402" s="453"/>
      <c r="BE402" s="453"/>
      <c r="BF402" s="453"/>
      <c r="BG402" s="453"/>
      <c r="BH402" s="453"/>
      <c r="BI402" s="453"/>
      <c r="BJ402" s="453"/>
      <c r="BK402" s="453"/>
      <c r="BL402" s="453"/>
      <c r="BM402" s="453"/>
      <c r="BN402" s="453"/>
      <c r="BO402" s="453"/>
      <c r="BP402" s="453"/>
      <c r="BQ402" s="453"/>
      <c r="BR402" s="453"/>
      <c r="BS402" s="453"/>
      <c r="BT402" s="453"/>
      <c r="BU402" s="453"/>
      <c r="BV402" s="453"/>
      <c r="BW402" s="453"/>
      <c r="BX402" s="453"/>
      <c r="BY402" s="453"/>
      <c r="BZ402" s="341"/>
      <c r="CA402" s="341"/>
      <c r="CB402" s="341"/>
      <c r="CC402" s="341"/>
      <c r="CD402" s="341"/>
      <c r="CE402" s="341"/>
      <c r="CF402" s="341"/>
      <c r="CG402" s="341"/>
      <c r="CH402" s="341"/>
      <c r="CI402" s="341"/>
      <c r="CJ402" s="341"/>
      <c r="CK402" s="341"/>
      <c r="CL402" s="341"/>
      <c r="CM402" s="341"/>
      <c r="CN402" s="341"/>
      <c r="CO402" s="341"/>
      <c r="CP402" s="341"/>
      <c r="CQ402" s="341"/>
      <c r="CR402" s="341"/>
      <c r="CS402" s="341"/>
      <c r="CT402" s="341"/>
      <c r="CU402" s="341"/>
      <c r="CV402" s="341"/>
      <c r="CW402" s="341"/>
      <c r="CX402" s="341"/>
      <c r="CY402" s="341"/>
      <c r="CZ402" s="341"/>
    </row>
    <row r="403" s="348" customFormat="true" ht="25.15" customHeight="true" x14ac:dyDescent="0.2">
      <c r="B403" s="904"/>
      <c r="C403" s="1028" t="s">
        <v>275</v>
      </c>
      <c r="D403" s="1020"/>
      <c r="E403" s="667">
        <v>0.69221707245946029</v>
      </c>
      <c r="F403" s="577"/>
      <c r="G403" s="577"/>
      <c r="H403" s="1020" t="s">
        <v>275</v>
      </c>
      <c r="I403" s="1020"/>
      <c r="J403" s="668">
        <v>0.58094023632554914</v>
      </c>
      <c r="K403" s="577"/>
      <c r="L403" s="577"/>
      <c r="M403" s="1020" t="s">
        <v>343</v>
      </c>
      <c r="N403" s="1020"/>
      <c r="O403" s="669">
        <v>0.61840337998248374</v>
      </c>
      <c r="P403" s="577"/>
      <c r="Q403" s="577"/>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A403" s="343"/>
      <c r="BB403" s="394"/>
      <c r="BC403" s="343"/>
      <c r="BD403" s="343"/>
      <c r="BE403" s="343"/>
      <c r="BF403" s="343"/>
      <c r="BG403" s="343"/>
      <c r="BH403" s="343"/>
      <c r="BI403" s="343"/>
      <c r="BJ403" s="343"/>
      <c r="BK403" s="343"/>
      <c r="BL403" s="343"/>
      <c r="BM403" s="343"/>
      <c r="BN403" s="343"/>
      <c r="BO403" s="343"/>
      <c r="BP403" s="343"/>
      <c r="BQ403" s="343"/>
      <c r="BR403" s="343"/>
      <c r="BS403" s="343"/>
      <c r="BT403" s="343"/>
      <c r="BU403" s="343"/>
      <c r="BV403" s="343"/>
      <c r="BW403" s="343"/>
      <c r="BX403" s="343"/>
      <c r="BY403" s="343"/>
      <c r="BZ403" s="344"/>
      <c r="CA403" s="344"/>
      <c r="CB403" s="344"/>
      <c r="CC403" s="344"/>
      <c r="CD403" s="344"/>
      <c r="CE403" s="344"/>
      <c r="CF403" s="344"/>
      <c r="CG403" s="344"/>
      <c r="CH403" s="344"/>
      <c r="CI403" s="344"/>
      <c r="CJ403" s="344"/>
      <c r="CK403" s="344"/>
      <c r="CL403" s="344"/>
      <c r="CM403" s="344"/>
      <c r="CN403" s="344"/>
      <c r="CO403" s="344"/>
      <c r="CP403" s="344"/>
      <c r="CQ403" s="344"/>
      <c r="CR403" s="344"/>
      <c r="CS403" s="344"/>
      <c r="CT403" s="344"/>
      <c r="CU403" s="344"/>
      <c r="CV403" s="344"/>
      <c r="CW403" s="344"/>
      <c r="CX403" s="344"/>
      <c r="CY403" s="344"/>
      <c r="CZ403" s="344"/>
    </row>
    <row r="404" s="348" customFormat="true" ht="25.15" customHeight="true" x14ac:dyDescent="0.2">
      <c r="B404" s="904"/>
      <c r="C404" s="1028" t="s">
        <v>343</v>
      </c>
      <c r="D404" s="1020"/>
      <c r="E404" s="670">
        <v>0.68487787915746545</v>
      </c>
      <c r="F404" s="577"/>
      <c r="G404" s="577"/>
      <c r="H404" s="1020" t="s">
        <v>343</v>
      </c>
      <c r="I404" s="1020"/>
      <c r="J404" s="671">
        <v>0.5679183174578466</v>
      </c>
      <c r="K404" s="577"/>
      <c r="L404" s="577"/>
      <c r="M404" s="1020" t="s">
        <v>277</v>
      </c>
      <c r="N404" s="1020"/>
      <c r="O404" s="672">
        <v>0.60349296029194166</v>
      </c>
      <c r="P404" s="577"/>
      <c r="Q404" s="577"/>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A404" s="343"/>
      <c r="BB404" s="394"/>
      <c r="BC404" s="343"/>
      <c r="BD404" s="343"/>
      <c r="BE404" s="343"/>
      <c r="BF404" s="343"/>
      <c r="BG404" s="343"/>
      <c r="BH404" s="343"/>
      <c r="BI404" s="343"/>
      <c r="BJ404" s="343"/>
      <c r="BK404" s="343"/>
      <c r="BL404" s="343"/>
      <c r="BM404" s="343"/>
      <c r="BN404" s="343"/>
      <c r="BO404" s="343"/>
      <c r="BP404" s="343"/>
      <c r="BQ404" s="343"/>
      <c r="BR404" s="343"/>
      <c r="BS404" s="343"/>
      <c r="BT404" s="343"/>
      <c r="BU404" s="343"/>
      <c r="BV404" s="343"/>
      <c r="BW404" s="343"/>
      <c r="BX404" s="343"/>
      <c r="BY404" s="343"/>
      <c r="BZ404" s="344"/>
      <c r="CA404" s="344"/>
      <c r="CB404" s="344"/>
      <c r="CC404" s="344"/>
      <c r="CD404" s="344"/>
      <c r="CE404" s="344"/>
      <c r="CF404" s="344"/>
      <c r="CG404" s="344"/>
      <c r="CH404" s="344"/>
      <c r="CI404" s="344"/>
      <c r="CJ404" s="344"/>
      <c r="CK404" s="344"/>
      <c r="CL404" s="344"/>
      <c r="CM404" s="344"/>
      <c r="CN404" s="344"/>
      <c r="CO404" s="344"/>
      <c r="CP404" s="344"/>
      <c r="CQ404" s="344"/>
      <c r="CR404" s="344"/>
      <c r="CS404" s="344"/>
      <c r="CT404" s="344"/>
      <c r="CU404" s="344"/>
      <c r="CV404" s="344"/>
      <c r="CW404" s="344"/>
      <c r="CX404" s="344"/>
      <c r="CY404" s="344"/>
      <c r="CZ404" s="344"/>
    </row>
    <row r="405" s="348" customFormat="true" ht="25.15" customHeight="true" x14ac:dyDescent="0.2">
      <c r="B405" s="904"/>
      <c r="C405" s="1028" t="s">
        <v>283</v>
      </c>
      <c r="D405" s="1020"/>
      <c r="E405" s="670">
        <v>0.68106461696887355</v>
      </c>
      <c r="F405" s="577"/>
      <c r="G405" s="577"/>
      <c r="H405" s="1020" t="s">
        <v>283</v>
      </c>
      <c r="I405" s="1020"/>
      <c r="J405" s="671">
        <v>0.55570841632215251</v>
      </c>
      <c r="K405" s="577"/>
      <c r="L405" s="577"/>
      <c r="M405" s="1020" t="s">
        <v>344</v>
      </c>
      <c r="N405" s="1020"/>
      <c r="O405" s="672">
        <v>0.59001671721168159</v>
      </c>
      <c r="P405" s="577"/>
      <c r="Q405" s="577"/>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A405" s="343"/>
      <c r="BB405" s="394"/>
      <c r="BC405" s="343"/>
      <c r="BD405" s="343"/>
      <c r="BE405" s="343"/>
      <c r="BF405" s="343"/>
      <c r="BG405" s="343"/>
      <c r="BH405" s="343"/>
      <c r="BI405" s="343"/>
      <c r="BJ405" s="343"/>
      <c r="BK405" s="343"/>
      <c r="BL405" s="343"/>
      <c r="BM405" s="343"/>
      <c r="BN405" s="343"/>
      <c r="BO405" s="343"/>
      <c r="BP405" s="343"/>
      <c r="BQ405" s="343"/>
      <c r="BR405" s="343"/>
      <c r="BS405" s="343"/>
      <c r="BT405" s="343"/>
      <c r="BU405" s="343"/>
      <c r="BV405" s="343"/>
      <c r="BW405" s="343"/>
      <c r="BX405" s="343"/>
      <c r="BY405" s="343"/>
      <c r="BZ405" s="344"/>
      <c r="CA405" s="344"/>
      <c r="CB405" s="344"/>
      <c r="CC405" s="344"/>
      <c r="CD405" s="344"/>
      <c r="CE405" s="344"/>
      <c r="CF405" s="344"/>
      <c r="CG405" s="344"/>
      <c r="CH405" s="344"/>
      <c r="CI405" s="344"/>
      <c r="CJ405" s="344"/>
      <c r="CK405" s="344"/>
      <c r="CL405" s="344"/>
      <c r="CM405" s="344"/>
      <c r="CN405" s="344"/>
      <c r="CO405" s="344"/>
      <c r="CP405" s="344"/>
      <c r="CQ405" s="344"/>
      <c r="CR405" s="344"/>
      <c r="CS405" s="344"/>
      <c r="CT405" s="344"/>
      <c r="CU405" s="344"/>
      <c r="CV405" s="344"/>
      <c r="CW405" s="344"/>
      <c r="CX405" s="344"/>
      <c r="CY405" s="344"/>
      <c r="CZ405" s="344"/>
    </row>
    <row r="406" s="348" customFormat="true" ht="25.15" customHeight="true" x14ac:dyDescent="0.2">
      <c r="B406" s="904"/>
      <c r="C406" s="1028" t="s">
        <v>345</v>
      </c>
      <c r="D406" s="1020"/>
      <c r="E406" s="670">
        <v>0.6626700258953494</v>
      </c>
      <c r="F406" s="577"/>
      <c r="G406" s="577"/>
      <c r="H406" s="1020" t="s">
        <v>346</v>
      </c>
      <c r="I406" s="1020"/>
      <c r="J406" s="671">
        <v>0.54491877495028918</v>
      </c>
      <c r="K406" s="577"/>
      <c r="L406" s="577"/>
      <c r="M406" s="1020" t="s">
        <v>347</v>
      </c>
      <c r="N406" s="1020"/>
      <c r="O406" s="672">
        <v>0.5785954011373754</v>
      </c>
      <c r="P406" s="577"/>
      <c r="Q406" s="577"/>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A406" s="343"/>
      <c r="BB406" s="394"/>
      <c r="BC406" s="343"/>
      <c r="BD406" s="343"/>
      <c r="BE406" s="343"/>
      <c r="BF406" s="343"/>
      <c r="BG406" s="343"/>
      <c r="BH406" s="343"/>
      <c r="BI406" s="343"/>
      <c r="BJ406" s="343"/>
      <c r="BK406" s="343"/>
      <c r="BL406" s="343"/>
      <c r="BM406" s="343"/>
      <c r="BN406" s="343"/>
      <c r="BO406" s="343"/>
      <c r="BP406" s="343"/>
      <c r="BQ406" s="343"/>
      <c r="BR406" s="343"/>
      <c r="BS406" s="343"/>
      <c r="BT406" s="343"/>
      <c r="BU406" s="343"/>
      <c r="BV406" s="343"/>
      <c r="BW406" s="343"/>
      <c r="BX406" s="343"/>
      <c r="BY406" s="343"/>
      <c r="BZ406" s="344"/>
      <c r="CA406" s="344"/>
      <c r="CB406" s="344"/>
      <c r="CC406" s="344"/>
      <c r="CD406" s="344"/>
      <c r="CE406" s="344"/>
      <c r="CF406" s="344"/>
      <c r="CG406" s="344"/>
      <c r="CH406" s="344"/>
      <c r="CI406" s="344"/>
      <c r="CJ406" s="344"/>
      <c r="CK406" s="344"/>
      <c r="CL406" s="344"/>
      <c r="CM406" s="344"/>
      <c r="CN406" s="344"/>
      <c r="CO406" s="344"/>
      <c r="CP406" s="344"/>
      <c r="CQ406" s="344"/>
      <c r="CR406" s="344"/>
      <c r="CS406" s="344"/>
      <c r="CT406" s="344"/>
      <c r="CU406" s="344"/>
      <c r="CV406" s="344"/>
      <c r="CW406" s="344"/>
      <c r="CX406" s="344"/>
      <c r="CY406" s="344"/>
      <c r="CZ406" s="344"/>
    </row>
    <row r="407" s="348" customFormat="true" ht="25.15" customHeight="true" x14ac:dyDescent="0.2">
      <c r="B407" s="904"/>
      <c r="C407" s="1028" t="s">
        <v>344</v>
      </c>
      <c r="D407" s="1020"/>
      <c r="E407" s="670">
        <v>0.63288990806397905</v>
      </c>
      <c r="F407" s="577"/>
      <c r="G407" s="577"/>
      <c r="H407" s="1020" t="s">
        <v>345</v>
      </c>
      <c r="I407" s="1020"/>
      <c r="J407" s="671">
        <v>0.54191938414143725</v>
      </c>
      <c r="K407" s="577"/>
      <c r="L407" s="577"/>
      <c r="M407" s="1020" t="s">
        <v>286</v>
      </c>
      <c r="N407" s="1020"/>
      <c r="O407" s="672">
        <v>-0.57502844351247395</v>
      </c>
      <c r="P407" s="577"/>
      <c r="Q407" s="577"/>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A407" s="343"/>
      <c r="BB407" s="394"/>
      <c r="BC407" s="343"/>
      <c r="BD407" s="343"/>
      <c r="BE407" s="343"/>
      <c r="BF407" s="343"/>
      <c r="BG407" s="343"/>
      <c r="BH407" s="343"/>
      <c r="BI407" s="343"/>
      <c r="BJ407" s="343"/>
      <c r="BK407" s="343"/>
      <c r="BL407" s="343"/>
      <c r="BM407" s="343"/>
      <c r="BN407" s="343"/>
      <c r="BO407" s="343"/>
      <c r="BP407" s="343"/>
      <c r="BQ407" s="343"/>
      <c r="BR407" s="343"/>
      <c r="BS407" s="343"/>
      <c r="BT407" s="343"/>
      <c r="BU407" s="343"/>
      <c r="BV407" s="343"/>
      <c r="BW407" s="343"/>
      <c r="BX407" s="343"/>
      <c r="BY407" s="343"/>
      <c r="BZ407" s="344"/>
      <c r="CA407" s="344"/>
      <c r="CB407" s="344"/>
      <c r="CC407" s="344"/>
      <c r="CD407" s="344"/>
      <c r="CE407" s="344"/>
      <c r="CF407" s="344"/>
      <c r="CG407" s="344"/>
      <c r="CH407" s="344"/>
      <c r="CI407" s="344"/>
      <c r="CJ407" s="344"/>
      <c r="CK407" s="344"/>
      <c r="CL407" s="344"/>
      <c r="CM407" s="344"/>
      <c r="CN407" s="344"/>
      <c r="CO407" s="344"/>
      <c r="CP407" s="344"/>
      <c r="CQ407" s="344"/>
      <c r="CR407" s="344"/>
      <c r="CS407" s="344"/>
      <c r="CT407" s="344"/>
      <c r="CU407" s="344"/>
      <c r="CV407" s="344"/>
      <c r="CW407" s="344"/>
      <c r="CX407" s="344"/>
      <c r="CY407" s="344"/>
      <c r="CZ407" s="344"/>
    </row>
    <row r="408" s="348" customFormat="true" ht="25.15" customHeight="true" x14ac:dyDescent="0.2">
      <c r="B408" s="904"/>
      <c r="C408" s="1028" t="s">
        <v>278</v>
      </c>
      <c r="D408" s="1020"/>
      <c r="E408" s="670">
        <v>-0.61592629249448905</v>
      </c>
      <c r="F408" s="577"/>
      <c r="G408" s="577"/>
      <c r="H408" s="1020" t="s">
        <v>276</v>
      </c>
      <c r="I408" s="1020"/>
      <c r="J408" s="671">
        <v>0.53243093889993509</v>
      </c>
      <c r="K408" s="577"/>
      <c r="L408" s="577"/>
      <c r="M408" s="1020" t="s">
        <v>348</v>
      </c>
      <c r="N408" s="1020"/>
      <c r="O408" s="672">
        <v>-0.55303677199541745</v>
      </c>
      <c r="P408" s="577"/>
      <c r="Q408" s="577"/>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A408" s="343"/>
      <c r="BB408" s="394"/>
      <c r="BC408" s="343"/>
      <c r="BD408" s="343"/>
      <c r="BE408" s="343"/>
      <c r="BF408" s="343"/>
      <c r="BG408" s="343"/>
      <c r="BH408" s="343"/>
      <c r="BI408" s="343"/>
      <c r="BJ408" s="343"/>
      <c r="BK408" s="343"/>
      <c r="BL408" s="343"/>
      <c r="BM408" s="343"/>
      <c r="BN408" s="343"/>
      <c r="BO408" s="343"/>
      <c r="BP408" s="343"/>
      <c r="BQ408" s="343"/>
      <c r="BR408" s="343"/>
      <c r="BS408" s="343"/>
      <c r="BT408" s="343"/>
      <c r="BU408" s="343"/>
      <c r="BV408" s="343"/>
      <c r="BW408" s="343"/>
      <c r="BX408" s="343"/>
      <c r="BY408" s="343"/>
      <c r="BZ408" s="344"/>
      <c r="CA408" s="344"/>
      <c r="CB408" s="344"/>
      <c r="CC408" s="344"/>
      <c r="CD408" s="344"/>
      <c r="CE408" s="344"/>
      <c r="CF408" s="344"/>
      <c r="CG408" s="344"/>
      <c r="CH408" s="344"/>
      <c r="CI408" s="344"/>
      <c r="CJ408" s="344"/>
      <c r="CK408" s="344"/>
      <c r="CL408" s="344"/>
      <c r="CM408" s="344"/>
      <c r="CN408" s="344"/>
      <c r="CO408" s="344"/>
      <c r="CP408" s="344"/>
      <c r="CQ408" s="344"/>
      <c r="CR408" s="344"/>
      <c r="CS408" s="344"/>
      <c r="CT408" s="344"/>
      <c r="CU408" s="344"/>
      <c r="CV408" s="344"/>
      <c r="CW408" s="344"/>
      <c r="CX408" s="344"/>
      <c r="CY408" s="344"/>
      <c r="CZ408" s="344"/>
    </row>
    <row r="409" s="348" customFormat="true" ht="25.15" customHeight="true" x14ac:dyDescent="0.2">
      <c r="B409" s="904"/>
      <c r="C409" s="1028" t="s">
        <v>280</v>
      </c>
      <c r="D409" s="1020"/>
      <c r="E409" s="670">
        <v>0.61583827298199112</v>
      </c>
      <c r="F409" s="577"/>
      <c r="G409" s="577"/>
      <c r="H409" s="1020" t="s">
        <v>280</v>
      </c>
      <c r="I409" s="1020"/>
      <c r="J409" s="671">
        <v>0.50295426291044187</v>
      </c>
      <c r="K409" s="577"/>
      <c r="L409" s="577"/>
      <c r="M409" s="1020" t="s">
        <v>349</v>
      </c>
      <c r="N409" s="1020"/>
      <c r="O409" s="672">
        <v>0.55152872132848862</v>
      </c>
      <c r="P409" s="577"/>
      <c r="Q409" s="577"/>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A409" s="343"/>
      <c r="BB409" s="394"/>
      <c r="BC409" s="343"/>
      <c r="BD409" s="343"/>
      <c r="BE409" s="343"/>
      <c r="BF409" s="343"/>
      <c r="BG409" s="343"/>
      <c r="BH409" s="343"/>
      <c r="BI409" s="343"/>
      <c r="BJ409" s="343"/>
      <c r="BK409" s="343"/>
      <c r="BL409" s="343"/>
      <c r="BM409" s="343"/>
      <c r="BN409" s="343"/>
      <c r="BO409" s="343"/>
      <c r="BP409" s="343"/>
      <c r="BQ409" s="343"/>
      <c r="BR409" s="343"/>
      <c r="BS409" s="343"/>
      <c r="BT409" s="343"/>
      <c r="BU409" s="343"/>
      <c r="BV409" s="343"/>
      <c r="BW409" s="343"/>
      <c r="BX409" s="343"/>
      <c r="BY409" s="343"/>
      <c r="BZ409" s="344"/>
      <c r="CA409" s="344"/>
      <c r="CB409" s="344"/>
      <c r="CC409" s="344"/>
      <c r="CD409" s="344"/>
      <c r="CE409" s="344"/>
      <c r="CF409" s="344"/>
      <c r="CG409" s="344"/>
      <c r="CH409" s="344"/>
      <c r="CI409" s="344"/>
      <c r="CJ409" s="344"/>
      <c r="CK409" s="344"/>
      <c r="CL409" s="344"/>
      <c r="CM409" s="344"/>
      <c r="CN409" s="344"/>
      <c r="CO409" s="344"/>
      <c r="CP409" s="344"/>
      <c r="CQ409" s="344"/>
      <c r="CR409" s="344"/>
      <c r="CS409" s="344"/>
      <c r="CT409" s="344"/>
      <c r="CU409" s="344"/>
      <c r="CV409" s="344"/>
      <c r="CW409" s="344"/>
      <c r="CX409" s="344"/>
      <c r="CY409" s="344"/>
      <c r="CZ409" s="344"/>
    </row>
    <row r="410" s="348" customFormat="true" ht="25.15" customHeight="true" x14ac:dyDescent="0.2">
      <c r="B410" s="904"/>
      <c r="C410" s="1028" t="s">
        <v>277</v>
      </c>
      <c r="D410" s="1020"/>
      <c r="E410" s="670">
        <v>0.6113934098043009</v>
      </c>
      <c r="F410" s="577"/>
      <c r="G410" s="577"/>
      <c r="H410" s="1020" t="s">
        <v>278</v>
      </c>
      <c r="I410" s="1020"/>
      <c r="J410" s="671">
        <v>-0.50295426291043677</v>
      </c>
      <c r="K410" s="577"/>
      <c r="L410" s="577"/>
      <c r="M410" s="1020" t="s">
        <v>283</v>
      </c>
      <c r="N410" s="1020"/>
      <c r="O410" s="672">
        <v>0.54776054519182338</v>
      </c>
      <c r="P410" s="577"/>
      <c r="Q410" s="577"/>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A410" s="343"/>
      <c r="BB410" s="394"/>
      <c r="BC410" s="343"/>
      <c r="BD410" s="343"/>
      <c r="BE410" s="343"/>
      <c r="BF410" s="343"/>
      <c r="BG410" s="343"/>
      <c r="BH410" s="343"/>
      <c r="BI410" s="343"/>
      <c r="BJ410" s="343"/>
      <c r="BK410" s="343"/>
      <c r="BL410" s="343"/>
      <c r="BM410" s="343"/>
      <c r="BN410" s="343"/>
      <c r="BO410" s="343"/>
      <c r="BP410" s="343"/>
      <c r="BQ410" s="343"/>
      <c r="BR410" s="343"/>
      <c r="BS410" s="343"/>
      <c r="BT410" s="343"/>
      <c r="BU410" s="343"/>
      <c r="BV410" s="343"/>
      <c r="BW410" s="343"/>
      <c r="BX410" s="343"/>
      <c r="BY410" s="343"/>
      <c r="BZ410" s="344"/>
      <c r="CA410" s="344"/>
      <c r="CB410" s="344"/>
      <c r="CC410" s="344"/>
      <c r="CD410" s="344"/>
      <c r="CE410" s="344"/>
      <c r="CF410" s="344"/>
      <c r="CG410" s="344"/>
      <c r="CH410" s="344"/>
      <c r="CI410" s="344"/>
      <c r="CJ410" s="344"/>
      <c r="CK410" s="344"/>
      <c r="CL410" s="344"/>
      <c r="CM410" s="344"/>
      <c r="CN410" s="344"/>
      <c r="CO410" s="344"/>
      <c r="CP410" s="344"/>
      <c r="CQ410" s="344"/>
      <c r="CR410" s="344"/>
      <c r="CS410" s="344"/>
      <c r="CT410" s="344"/>
      <c r="CU410" s="344"/>
      <c r="CV410" s="344"/>
      <c r="CW410" s="344"/>
      <c r="CX410" s="344"/>
      <c r="CY410" s="344"/>
      <c r="CZ410" s="344"/>
    </row>
    <row r="411" s="348" customFormat="true" ht="25.15" customHeight="true" x14ac:dyDescent="0.2">
      <c r="B411" s="904"/>
      <c r="C411" s="1028" t="s">
        <v>276</v>
      </c>
      <c r="D411" s="1020"/>
      <c r="E411" s="670">
        <v>0.6011508402165634</v>
      </c>
      <c r="F411" s="577"/>
      <c r="G411" s="577"/>
      <c r="H411" s="1020" t="s">
        <v>350</v>
      </c>
      <c r="I411" s="1020"/>
      <c r="J411" s="671">
        <v>0.4978676462966598</v>
      </c>
      <c r="K411" s="577"/>
      <c r="L411" s="577"/>
      <c r="M411" s="1020" t="s">
        <v>294</v>
      </c>
      <c r="N411" s="1020"/>
      <c r="O411" s="672">
        <v>0.53034969938174348</v>
      </c>
      <c r="P411" s="577"/>
      <c r="Q411" s="577"/>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A411" s="343"/>
      <c r="BB411" s="394"/>
      <c r="BC411" s="343"/>
      <c r="BD411" s="343"/>
      <c r="BE411" s="343"/>
      <c r="BF411" s="343"/>
      <c r="BG411" s="343"/>
      <c r="BH411" s="343"/>
      <c r="BI411" s="343"/>
      <c r="BJ411" s="343"/>
      <c r="BK411" s="343"/>
      <c r="BL411" s="343"/>
      <c r="BM411" s="343"/>
      <c r="BN411" s="343"/>
      <c r="BO411" s="343"/>
      <c r="BP411" s="343"/>
      <c r="BQ411" s="343"/>
      <c r="BR411" s="343"/>
      <c r="BS411" s="343"/>
      <c r="BT411" s="343"/>
      <c r="BU411" s="343"/>
      <c r="BV411" s="343"/>
      <c r="BW411" s="343"/>
      <c r="BX411" s="343"/>
      <c r="BY411" s="343"/>
      <c r="BZ411" s="344"/>
      <c r="CA411" s="344"/>
      <c r="CB411" s="344"/>
      <c r="CC411" s="344"/>
      <c r="CD411" s="344"/>
      <c r="CE411" s="344"/>
      <c r="CF411" s="344"/>
      <c r="CG411" s="344"/>
      <c r="CH411" s="344"/>
      <c r="CI411" s="344"/>
      <c r="CJ411" s="344"/>
      <c r="CK411" s="344"/>
      <c r="CL411" s="344"/>
      <c r="CM411" s="344"/>
      <c r="CN411" s="344"/>
      <c r="CO411" s="344"/>
      <c r="CP411" s="344"/>
      <c r="CQ411" s="344"/>
      <c r="CR411" s="344"/>
      <c r="CS411" s="344"/>
      <c r="CT411" s="344"/>
      <c r="CU411" s="344"/>
      <c r="CV411" s="344"/>
      <c r="CW411" s="344"/>
      <c r="CX411" s="344"/>
      <c r="CY411" s="344"/>
      <c r="CZ411" s="344"/>
    </row>
    <row r="412" s="348" customFormat="true" ht="25.15" customHeight="true" x14ac:dyDescent="0.2">
      <c r="B412" s="904"/>
      <c r="C412" s="1028" t="s">
        <v>348</v>
      </c>
      <c r="D412" s="1020"/>
      <c r="E412" s="670">
        <v>-0.59346612901193874</v>
      </c>
      <c r="F412" s="577"/>
      <c r="G412" s="577"/>
      <c r="H412" s="1020" t="s">
        <v>344</v>
      </c>
      <c r="I412" s="1020"/>
      <c r="J412" s="671">
        <v>0.49755765637147159</v>
      </c>
      <c r="K412" s="577"/>
      <c r="L412" s="577"/>
      <c r="M412" s="1020" t="s">
        <v>345</v>
      </c>
      <c r="N412" s="1020"/>
      <c r="O412" s="672">
        <v>0.52961559123432478</v>
      </c>
      <c r="P412" s="577"/>
      <c r="Q412" s="577"/>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A412" s="343"/>
      <c r="BB412" s="394"/>
      <c r="BC412" s="343"/>
      <c r="BD412" s="343"/>
      <c r="BE412" s="343"/>
      <c r="BF412" s="343"/>
      <c r="BG412" s="343"/>
      <c r="BH412" s="343"/>
      <c r="BI412" s="343"/>
      <c r="BJ412" s="343"/>
      <c r="BK412" s="343"/>
      <c r="BL412" s="343"/>
      <c r="BM412" s="343"/>
      <c r="BN412" s="343"/>
      <c r="BO412" s="343"/>
      <c r="BP412" s="343"/>
      <c r="BQ412" s="343"/>
      <c r="BR412" s="343"/>
      <c r="BS412" s="343"/>
      <c r="BT412" s="343"/>
      <c r="BU412" s="343"/>
      <c r="BV412" s="343"/>
      <c r="BW412" s="343"/>
      <c r="BX412" s="343"/>
      <c r="BY412" s="343"/>
      <c r="BZ412" s="344"/>
      <c r="CA412" s="344"/>
      <c r="CB412" s="344"/>
      <c r="CC412" s="344"/>
      <c r="CD412" s="344"/>
      <c r="CE412" s="344"/>
      <c r="CF412" s="344"/>
      <c r="CG412" s="344"/>
      <c r="CH412" s="344"/>
      <c r="CI412" s="344"/>
      <c r="CJ412" s="344"/>
      <c r="CK412" s="344"/>
      <c r="CL412" s="344"/>
      <c r="CM412" s="344"/>
      <c r="CN412" s="344"/>
      <c r="CO412" s="344"/>
      <c r="CP412" s="344"/>
      <c r="CQ412" s="344"/>
      <c r="CR412" s="344"/>
      <c r="CS412" s="344"/>
      <c r="CT412" s="344"/>
      <c r="CU412" s="344"/>
      <c r="CV412" s="344"/>
      <c r="CW412" s="344"/>
      <c r="CX412" s="344"/>
      <c r="CY412" s="344"/>
      <c r="CZ412" s="344"/>
    </row>
    <row r="413" s="348" customFormat="true" ht="25.15" customHeight="true" x14ac:dyDescent="0.2">
      <c r="B413" s="904"/>
      <c r="C413" s="1028" t="s">
        <v>347</v>
      </c>
      <c r="D413" s="1020"/>
      <c r="E413" s="670">
        <v>0.58938346840194777</v>
      </c>
      <c r="F413" s="577"/>
      <c r="G413" s="577"/>
      <c r="H413" s="1020" t="s">
        <v>351</v>
      </c>
      <c r="I413" s="1020"/>
      <c r="J413" s="671">
        <v>0.47795297380642837</v>
      </c>
      <c r="K413" s="577"/>
      <c r="L413" s="577"/>
      <c r="M413" s="1020" t="s">
        <v>279</v>
      </c>
      <c r="N413" s="1020"/>
      <c r="O413" s="672">
        <v>0.52308995715756013</v>
      </c>
      <c r="P413" s="577"/>
      <c r="Q413" s="577"/>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A413" s="343"/>
      <c r="BB413" s="394"/>
      <c r="BC413" s="343"/>
      <c r="BD413" s="343"/>
      <c r="BE413" s="343"/>
      <c r="BF413" s="343"/>
      <c r="BG413" s="343"/>
      <c r="BH413" s="343"/>
      <c r="BI413" s="343"/>
      <c r="BJ413" s="343"/>
      <c r="BK413" s="343"/>
      <c r="BL413" s="343"/>
      <c r="BM413" s="343"/>
      <c r="BN413" s="343"/>
      <c r="BO413" s="343"/>
      <c r="BP413" s="343"/>
      <c r="BQ413" s="343"/>
      <c r="BR413" s="343"/>
      <c r="BS413" s="343"/>
      <c r="BT413" s="343"/>
      <c r="BU413" s="343"/>
      <c r="BV413" s="343"/>
      <c r="BW413" s="343"/>
      <c r="BX413" s="343"/>
      <c r="BY413" s="343"/>
      <c r="BZ413" s="344"/>
      <c r="CA413" s="344"/>
      <c r="CB413" s="344"/>
      <c r="CC413" s="344"/>
      <c r="CD413" s="344"/>
      <c r="CE413" s="344"/>
      <c r="CF413" s="344"/>
      <c r="CG413" s="344"/>
      <c r="CH413" s="344"/>
      <c r="CI413" s="344"/>
      <c r="CJ413" s="344"/>
      <c r="CK413" s="344"/>
      <c r="CL413" s="344"/>
      <c r="CM413" s="344"/>
      <c r="CN413" s="344"/>
      <c r="CO413" s="344"/>
      <c r="CP413" s="344"/>
      <c r="CQ413" s="344"/>
      <c r="CR413" s="344"/>
      <c r="CS413" s="344"/>
      <c r="CT413" s="344"/>
      <c r="CU413" s="344"/>
      <c r="CV413" s="344"/>
      <c r="CW413" s="344"/>
      <c r="CX413" s="344"/>
      <c r="CY413" s="344"/>
      <c r="CZ413" s="344"/>
    </row>
    <row r="414" s="348" customFormat="true" ht="25.15" customHeight="true" x14ac:dyDescent="0.2">
      <c r="B414" s="904"/>
      <c r="C414" s="1028" t="s">
        <v>351</v>
      </c>
      <c r="D414" s="1020"/>
      <c r="E414" s="670">
        <v>0.5792892715190322</v>
      </c>
      <c r="F414" s="577"/>
      <c r="G414" s="577"/>
      <c r="H414" s="1020" t="s">
        <v>348</v>
      </c>
      <c r="I414" s="1020"/>
      <c r="J414" s="671">
        <v>-0.47313838222887594</v>
      </c>
      <c r="K414" s="577"/>
      <c r="L414" s="577"/>
      <c r="M414" s="1020" t="s">
        <v>352</v>
      </c>
      <c r="N414" s="1020"/>
      <c r="O414" s="672">
        <v>-0.51735626877412522</v>
      </c>
      <c r="P414" s="577"/>
      <c r="Q414" s="577"/>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A414" s="343"/>
      <c r="BB414" s="394"/>
      <c r="BC414" s="343"/>
      <c r="BD414" s="343"/>
      <c r="BE414" s="343"/>
      <c r="BF414" s="343"/>
      <c r="BG414" s="343"/>
      <c r="BH414" s="343"/>
      <c r="BI414" s="343"/>
      <c r="BJ414" s="343"/>
      <c r="BK414" s="343"/>
      <c r="BL414" s="343"/>
      <c r="BM414" s="343"/>
      <c r="BN414" s="343"/>
      <c r="BO414" s="343"/>
      <c r="BP414" s="343"/>
      <c r="BQ414" s="343"/>
      <c r="BR414" s="343"/>
      <c r="BS414" s="343"/>
      <c r="BT414" s="343"/>
      <c r="BU414" s="343"/>
      <c r="BV414" s="343"/>
      <c r="BW414" s="343"/>
      <c r="BX414" s="343"/>
      <c r="BY414" s="343"/>
      <c r="BZ414" s="344"/>
      <c r="CA414" s="344"/>
      <c r="CB414" s="344"/>
      <c r="CC414" s="344"/>
      <c r="CD414" s="344"/>
      <c r="CE414" s="344"/>
      <c r="CF414" s="344"/>
      <c r="CG414" s="344"/>
      <c r="CH414" s="344"/>
      <c r="CI414" s="344"/>
      <c r="CJ414" s="344"/>
      <c r="CK414" s="344"/>
      <c r="CL414" s="344"/>
      <c r="CM414" s="344"/>
      <c r="CN414" s="344"/>
      <c r="CO414" s="344"/>
      <c r="CP414" s="344"/>
      <c r="CQ414" s="344"/>
      <c r="CR414" s="344"/>
      <c r="CS414" s="344"/>
      <c r="CT414" s="344"/>
      <c r="CU414" s="344"/>
      <c r="CV414" s="344"/>
      <c r="CW414" s="344"/>
      <c r="CX414" s="344"/>
      <c r="CY414" s="344"/>
      <c r="CZ414" s="344"/>
    </row>
    <row r="415" s="348" customFormat="true" ht="25.15" customHeight="true" x14ac:dyDescent="0.2">
      <c r="B415" s="904"/>
      <c r="C415" s="1028" t="s">
        <v>286</v>
      </c>
      <c r="D415" s="1020"/>
      <c r="E415" s="670">
        <v>-0.55430302040339041</v>
      </c>
      <c r="F415" s="577"/>
      <c r="G415" s="577"/>
      <c r="H415" s="1020" t="s">
        <v>353</v>
      </c>
      <c r="I415" s="1020"/>
      <c r="J415" s="671">
        <v>0.46937022490523383</v>
      </c>
      <c r="K415" s="577"/>
      <c r="L415" s="577"/>
      <c r="M415" s="1020" t="s">
        <v>275</v>
      </c>
      <c r="N415" s="1020"/>
      <c r="O415" s="672">
        <v>0.49436923850993358</v>
      </c>
      <c r="P415" s="577"/>
      <c r="Q415" s="577"/>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A415" s="343"/>
      <c r="BB415" s="394"/>
      <c r="BC415" s="343"/>
      <c r="BD415" s="343"/>
      <c r="BE415" s="343"/>
      <c r="BF415" s="343"/>
      <c r="BG415" s="343"/>
      <c r="BH415" s="343"/>
      <c r="BI415" s="343"/>
      <c r="BJ415" s="343"/>
      <c r="BK415" s="343"/>
      <c r="BL415" s="343"/>
      <c r="BM415" s="343"/>
      <c r="BN415" s="343"/>
      <c r="BO415" s="343"/>
      <c r="BP415" s="343"/>
      <c r="BQ415" s="343"/>
      <c r="BR415" s="343"/>
      <c r="BS415" s="343"/>
      <c r="BT415" s="343"/>
      <c r="BU415" s="343"/>
      <c r="BV415" s="343"/>
      <c r="BW415" s="343"/>
      <c r="BX415" s="343"/>
      <c r="BY415" s="343"/>
      <c r="BZ415" s="344"/>
      <c r="CA415" s="344"/>
      <c r="CB415" s="344"/>
      <c r="CC415" s="344"/>
      <c r="CD415" s="344"/>
      <c r="CE415" s="344"/>
      <c r="CF415" s="344"/>
      <c r="CG415" s="344"/>
      <c r="CH415" s="344"/>
      <c r="CI415" s="344"/>
      <c r="CJ415" s="344"/>
      <c r="CK415" s="344"/>
      <c r="CL415" s="344"/>
      <c r="CM415" s="344"/>
      <c r="CN415" s="344"/>
      <c r="CO415" s="344"/>
      <c r="CP415" s="344"/>
      <c r="CQ415" s="344"/>
      <c r="CR415" s="344"/>
      <c r="CS415" s="344"/>
      <c r="CT415" s="344"/>
      <c r="CU415" s="344"/>
      <c r="CV415" s="344"/>
      <c r="CW415" s="344"/>
      <c r="CX415" s="344"/>
      <c r="CY415" s="344"/>
      <c r="CZ415" s="344"/>
    </row>
    <row r="416" s="348" customFormat="true" ht="25.15" customHeight="true" x14ac:dyDescent="0.2">
      <c r="B416" s="904"/>
      <c r="C416" s="1028" t="s">
        <v>349</v>
      </c>
      <c r="D416" s="1020"/>
      <c r="E416" s="670">
        <v>0.54349573294781184</v>
      </c>
      <c r="F416" s="577"/>
      <c r="G416" s="577"/>
      <c r="H416" s="1020" t="s">
        <v>354</v>
      </c>
      <c r="I416" s="1020"/>
      <c r="J416" s="671">
        <v>0.46063024370088373</v>
      </c>
      <c r="K416" s="577"/>
      <c r="L416" s="577"/>
      <c r="M416" s="1020" t="s">
        <v>282</v>
      </c>
      <c r="N416" s="1020"/>
      <c r="O416" s="672">
        <v>-0.48925434042507671</v>
      </c>
      <c r="P416" s="577"/>
      <c r="Q416" s="577"/>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A416" s="343"/>
      <c r="BB416" s="394"/>
      <c r="BC416" s="343"/>
      <c r="BD416" s="343"/>
      <c r="BE416" s="343"/>
      <c r="BF416" s="343"/>
      <c r="BG416" s="343"/>
      <c r="BH416" s="343"/>
      <c r="BI416" s="343"/>
      <c r="BJ416" s="343"/>
      <c r="BK416" s="343"/>
      <c r="BL416" s="343"/>
      <c r="BM416" s="343"/>
      <c r="BN416" s="343"/>
      <c r="BO416" s="343"/>
      <c r="BP416" s="343"/>
      <c r="BQ416" s="343"/>
      <c r="BR416" s="343"/>
      <c r="BS416" s="343"/>
      <c r="BT416" s="343"/>
      <c r="BU416" s="343"/>
      <c r="BV416" s="343"/>
      <c r="BW416" s="343"/>
      <c r="BX416" s="343"/>
      <c r="BY416" s="343"/>
      <c r="BZ416" s="344"/>
      <c r="CA416" s="344"/>
      <c r="CB416" s="344"/>
      <c r="CC416" s="344"/>
      <c r="CD416" s="344"/>
      <c r="CE416" s="344"/>
      <c r="CF416" s="344"/>
      <c r="CG416" s="344"/>
      <c r="CH416" s="344"/>
      <c r="CI416" s="344"/>
      <c r="CJ416" s="344"/>
      <c r="CK416" s="344"/>
      <c r="CL416" s="344"/>
      <c r="CM416" s="344"/>
      <c r="CN416" s="344"/>
      <c r="CO416" s="344"/>
      <c r="CP416" s="344"/>
      <c r="CQ416" s="344"/>
      <c r="CR416" s="344"/>
      <c r="CS416" s="344"/>
      <c r="CT416" s="344"/>
      <c r="CU416" s="344"/>
      <c r="CV416" s="344"/>
      <c r="CW416" s="344"/>
      <c r="CX416" s="344"/>
      <c r="CY416" s="344"/>
      <c r="CZ416" s="344"/>
    </row>
    <row r="417" s="348" customFormat="true" ht="25.15" customHeight="true" x14ac:dyDescent="0.2">
      <c r="B417" s="904"/>
      <c r="C417" s="1028" t="s">
        <v>355</v>
      </c>
      <c r="D417" s="1020"/>
      <c r="E417" s="670">
        <v>0.48387034736939794</v>
      </c>
      <c r="F417" s="577"/>
      <c r="G417" s="577"/>
      <c r="H417" s="1020" t="s">
        <v>277</v>
      </c>
      <c r="I417" s="1020"/>
      <c r="J417" s="671">
        <v>0.45652457811969965</v>
      </c>
      <c r="K417" s="577"/>
      <c r="L417" s="577"/>
      <c r="M417" s="1020" t="s">
        <v>356</v>
      </c>
      <c r="N417" s="1020"/>
      <c r="O417" s="672">
        <v>0.45445305358593108</v>
      </c>
      <c r="P417" s="577"/>
      <c r="Q417" s="577"/>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A417" s="343"/>
      <c r="BB417" s="394"/>
      <c r="BC417" s="343"/>
      <c r="BD417" s="343"/>
      <c r="BE417" s="343"/>
      <c r="BF417" s="343"/>
      <c r="BG417" s="343"/>
      <c r="BH417" s="343"/>
      <c r="BI417" s="343"/>
      <c r="BJ417" s="343"/>
      <c r="BK417" s="343"/>
      <c r="BL417" s="343"/>
      <c r="BM417" s="343"/>
      <c r="BN417" s="343"/>
      <c r="BO417" s="343"/>
      <c r="BP417" s="343"/>
      <c r="BQ417" s="343"/>
      <c r="BR417" s="343"/>
      <c r="BS417" s="343"/>
      <c r="BT417" s="343"/>
      <c r="BU417" s="343"/>
      <c r="BV417" s="343"/>
      <c r="BW417" s="343"/>
      <c r="BX417" s="343"/>
      <c r="BY417" s="343"/>
      <c r="BZ417" s="344"/>
      <c r="CA417" s="344"/>
      <c r="CB417" s="344"/>
      <c r="CC417" s="344"/>
      <c r="CD417" s="344"/>
      <c r="CE417" s="344"/>
      <c r="CF417" s="344"/>
      <c r="CG417" s="344"/>
      <c r="CH417" s="344"/>
      <c r="CI417" s="344"/>
      <c r="CJ417" s="344"/>
      <c r="CK417" s="344"/>
      <c r="CL417" s="344"/>
      <c r="CM417" s="344"/>
      <c r="CN417" s="344"/>
      <c r="CO417" s="344"/>
      <c r="CP417" s="344"/>
      <c r="CQ417" s="344"/>
      <c r="CR417" s="344"/>
      <c r="CS417" s="344"/>
      <c r="CT417" s="344"/>
      <c r="CU417" s="344"/>
      <c r="CV417" s="344"/>
      <c r="CW417" s="344"/>
      <c r="CX417" s="344"/>
      <c r="CY417" s="344"/>
      <c r="CZ417" s="344"/>
    </row>
    <row r="418" s="348" customFormat="true" ht="25.15" customHeight="true" x14ac:dyDescent="0.2">
      <c r="B418" s="904"/>
      <c r="C418" s="1028" t="s">
        <v>357</v>
      </c>
      <c r="D418" s="1020"/>
      <c r="E418" s="670">
        <v>0.47120966893611982</v>
      </c>
      <c r="F418" s="577"/>
      <c r="G418" s="577"/>
      <c r="H418" s="1020" t="s">
        <v>358</v>
      </c>
      <c r="I418" s="1020"/>
      <c r="J418" s="671">
        <v>0.44574009613379739</v>
      </c>
      <c r="K418" s="577"/>
      <c r="L418" s="577"/>
      <c r="M418" s="1020" t="s">
        <v>295</v>
      </c>
      <c r="N418" s="1020"/>
      <c r="O418" s="672">
        <v>0.43673614378703379</v>
      </c>
      <c r="P418" s="577"/>
      <c r="Q418" s="577"/>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A418" s="343"/>
      <c r="BB418" s="394"/>
      <c r="BC418" s="343"/>
      <c r="BD418" s="343"/>
      <c r="BE418" s="343"/>
      <c r="BF418" s="343"/>
      <c r="BG418" s="343"/>
      <c r="BH418" s="343"/>
      <c r="BI418" s="343"/>
      <c r="BJ418" s="343"/>
      <c r="BK418" s="343"/>
      <c r="BL418" s="343"/>
      <c r="BM418" s="343"/>
      <c r="BN418" s="343"/>
      <c r="BO418" s="343"/>
      <c r="BP418" s="343"/>
      <c r="BQ418" s="343"/>
      <c r="BR418" s="343"/>
      <c r="BS418" s="343"/>
      <c r="BT418" s="343"/>
      <c r="BU418" s="343"/>
      <c r="BV418" s="343"/>
      <c r="BW418" s="343"/>
      <c r="BX418" s="343"/>
      <c r="BY418" s="343"/>
      <c r="BZ418" s="344"/>
      <c r="CA418" s="344"/>
      <c r="CB418" s="344"/>
      <c r="CC418" s="344"/>
      <c r="CD418" s="344"/>
      <c r="CE418" s="344"/>
      <c r="CF418" s="344"/>
      <c r="CG418" s="344"/>
      <c r="CH418" s="344"/>
      <c r="CI418" s="344"/>
      <c r="CJ418" s="344"/>
      <c r="CK418" s="344"/>
      <c r="CL418" s="344"/>
      <c r="CM418" s="344"/>
      <c r="CN418" s="344"/>
      <c r="CO418" s="344"/>
      <c r="CP418" s="344"/>
      <c r="CQ418" s="344"/>
      <c r="CR418" s="344"/>
      <c r="CS418" s="344"/>
      <c r="CT418" s="344"/>
      <c r="CU418" s="344"/>
      <c r="CV418" s="344"/>
      <c r="CW418" s="344"/>
      <c r="CX418" s="344"/>
      <c r="CY418" s="344"/>
      <c r="CZ418" s="344"/>
    </row>
    <row r="419" s="348" customFormat="true" ht="25.15" customHeight="true" x14ac:dyDescent="0.2">
      <c r="B419" s="904"/>
      <c r="C419" s="1028" t="s">
        <v>356</v>
      </c>
      <c r="D419" s="1020"/>
      <c r="E419" s="670">
        <v>0.47119650191603774</v>
      </c>
      <c r="F419" s="577"/>
      <c r="G419" s="577"/>
      <c r="H419" s="1020" t="s">
        <v>359</v>
      </c>
      <c r="I419" s="1020"/>
      <c r="J419" s="671">
        <v>-0.43665372575835182</v>
      </c>
      <c r="K419" s="577"/>
      <c r="L419" s="577"/>
      <c r="M419" s="1020" t="s">
        <v>278</v>
      </c>
      <c r="N419" s="1020"/>
      <c r="O419" s="672">
        <v>-0.43144188695541613</v>
      </c>
      <c r="P419" s="577"/>
      <c r="Q419" s="577"/>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A419" s="343"/>
      <c r="BB419" s="394"/>
      <c r="BC419" s="343"/>
      <c r="BD419" s="343"/>
      <c r="BE419" s="343"/>
      <c r="BF419" s="343"/>
      <c r="BG419" s="343"/>
      <c r="BH419" s="343"/>
      <c r="BI419" s="343"/>
      <c r="BJ419" s="343"/>
      <c r="BK419" s="343"/>
      <c r="BL419" s="343"/>
      <c r="BM419" s="343"/>
      <c r="BN419" s="343"/>
      <c r="BO419" s="343"/>
      <c r="BP419" s="343"/>
      <c r="BQ419" s="343"/>
      <c r="BR419" s="343"/>
      <c r="BS419" s="343"/>
      <c r="BT419" s="343"/>
      <c r="BU419" s="343"/>
      <c r="BV419" s="343"/>
      <c r="BW419" s="343"/>
      <c r="BX419" s="343"/>
      <c r="BY419" s="343"/>
      <c r="BZ419" s="344"/>
      <c r="CA419" s="344"/>
      <c r="CB419" s="344"/>
      <c r="CC419" s="344"/>
      <c r="CD419" s="344"/>
      <c r="CE419" s="344"/>
      <c r="CF419" s="344"/>
      <c r="CG419" s="344"/>
      <c r="CH419" s="344"/>
      <c r="CI419" s="344"/>
      <c r="CJ419" s="344"/>
      <c r="CK419" s="344"/>
      <c r="CL419" s="344"/>
      <c r="CM419" s="344"/>
      <c r="CN419" s="344"/>
      <c r="CO419" s="344"/>
      <c r="CP419" s="344"/>
      <c r="CQ419" s="344"/>
      <c r="CR419" s="344"/>
      <c r="CS419" s="344"/>
      <c r="CT419" s="344"/>
      <c r="CU419" s="344"/>
      <c r="CV419" s="344"/>
      <c r="CW419" s="344"/>
      <c r="CX419" s="344"/>
      <c r="CY419" s="344"/>
      <c r="CZ419" s="344"/>
    </row>
    <row r="420" s="348" customFormat="true" ht="25.15" customHeight="true" x14ac:dyDescent="0.2">
      <c r="B420" s="904"/>
      <c r="C420" s="1028" t="s">
        <v>295</v>
      </c>
      <c r="D420" s="1020"/>
      <c r="E420" s="670">
        <v>0.46840706477628702</v>
      </c>
      <c r="F420" s="577"/>
      <c r="G420" s="577"/>
      <c r="H420" s="1020" t="s">
        <v>347</v>
      </c>
      <c r="I420" s="1020"/>
      <c r="J420" s="671">
        <v>0.42098106993234014</v>
      </c>
      <c r="K420" s="577"/>
      <c r="L420" s="577"/>
      <c r="M420" s="1020" t="s">
        <v>280</v>
      </c>
      <c r="N420" s="1020"/>
      <c r="O420" s="672">
        <v>0.43103060942510885</v>
      </c>
      <c r="P420" s="577"/>
      <c r="Q420" s="577"/>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A420" s="343"/>
      <c r="BB420" s="394"/>
      <c r="BC420" s="343"/>
      <c r="BD420" s="343"/>
      <c r="BE420" s="343"/>
      <c r="BF420" s="343"/>
      <c r="BG420" s="343"/>
      <c r="BH420" s="343"/>
      <c r="BI420" s="343"/>
      <c r="BJ420" s="343"/>
      <c r="BK420" s="343"/>
      <c r="BL420" s="343"/>
      <c r="BM420" s="343"/>
      <c r="BN420" s="343"/>
      <c r="BO420" s="343"/>
      <c r="BP420" s="343"/>
      <c r="BQ420" s="343"/>
      <c r="BR420" s="343"/>
      <c r="BS420" s="343"/>
      <c r="BT420" s="343"/>
      <c r="BU420" s="343"/>
      <c r="BV420" s="343"/>
      <c r="BW420" s="343"/>
      <c r="BX420" s="343"/>
      <c r="BY420" s="343"/>
      <c r="BZ420" s="344"/>
      <c r="CA420" s="344"/>
      <c r="CB420" s="344"/>
      <c r="CC420" s="344"/>
      <c r="CD420" s="344"/>
      <c r="CE420" s="344"/>
      <c r="CF420" s="344"/>
      <c r="CG420" s="344"/>
      <c r="CH420" s="344"/>
      <c r="CI420" s="344"/>
      <c r="CJ420" s="344"/>
      <c r="CK420" s="344"/>
      <c r="CL420" s="344"/>
      <c r="CM420" s="344"/>
      <c r="CN420" s="344"/>
      <c r="CO420" s="344"/>
      <c r="CP420" s="344"/>
      <c r="CQ420" s="344"/>
      <c r="CR420" s="344"/>
      <c r="CS420" s="344"/>
      <c r="CT420" s="344"/>
      <c r="CU420" s="344"/>
      <c r="CV420" s="344"/>
      <c r="CW420" s="344"/>
      <c r="CX420" s="344"/>
      <c r="CY420" s="344"/>
      <c r="CZ420" s="344"/>
    </row>
    <row r="421" s="348" customFormat="true" ht="25.15" customHeight="true" x14ac:dyDescent="0.2">
      <c r="B421" s="904"/>
      <c r="C421" s="1028" t="s">
        <v>279</v>
      </c>
      <c r="D421" s="1020"/>
      <c r="E421" s="670">
        <v>0.46615508904474529</v>
      </c>
      <c r="F421" s="577"/>
      <c r="G421" s="577"/>
      <c r="H421" s="1020" t="s">
        <v>357</v>
      </c>
      <c r="I421" s="1020"/>
      <c r="J421" s="671">
        <v>0.40188406143526761</v>
      </c>
      <c r="K421" s="577"/>
      <c r="L421" s="577"/>
      <c r="M421" s="1020" t="s">
        <v>360</v>
      </c>
      <c r="N421" s="1020"/>
      <c r="O421" s="672">
        <v>0.4262999483084719</v>
      </c>
      <c r="P421" s="577"/>
      <c r="Q421" s="577"/>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A421" s="343"/>
      <c r="BB421" s="394"/>
      <c r="BC421" s="343"/>
      <c r="BD421" s="343"/>
      <c r="BE421" s="343"/>
      <c r="BF421" s="343"/>
      <c r="BG421" s="343"/>
      <c r="BH421" s="343"/>
      <c r="BI421" s="343"/>
      <c r="BJ421" s="343"/>
      <c r="BK421" s="343"/>
      <c r="BL421" s="343"/>
      <c r="BM421" s="343"/>
      <c r="BN421" s="343"/>
      <c r="BO421" s="343"/>
      <c r="BP421" s="343"/>
      <c r="BQ421" s="343"/>
      <c r="BR421" s="343"/>
      <c r="BS421" s="343"/>
      <c r="BT421" s="343"/>
      <c r="BU421" s="343"/>
      <c r="BV421" s="343"/>
      <c r="BW421" s="343"/>
      <c r="BX421" s="343"/>
      <c r="BY421" s="343"/>
      <c r="BZ421" s="344"/>
      <c r="CA421" s="344"/>
      <c r="CB421" s="344"/>
      <c r="CC421" s="344"/>
      <c r="CD421" s="344"/>
      <c r="CE421" s="344"/>
      <c r="CF421" s="344"/>
      <c r="CG421" s="344"/>
      <c r="CH421" s="344"/>
      <c r="CI421" s="344"/>
      <c r="CJ421" s="344"/>
      <c r="CK421" s="344"/>
      <c r="CL421" s="344"/>
      <c r="CM421" s="344"/>
      <c r="CN421" s="344"/>
      <c r="CO421" s="344"/>
      <c r="CP421" s="344"/>
      <c r="CQ421" s="344"/>
      <c r="CR421" s="344"/>
      <c r="CS421" s="344"/>
      <c r="CT421" s="344"/>
      <c r="CU421" s="344"/>
      <c r="CV421" s="344"/>
      <c r="CW421" s="344"/>
      <c r="CX421" s="344"/>
      <c r="CY421" s="344"/>
      <c r="CZ421" s="344"/>
    </row>
    <row r="422" s="348" customFormat="true" ht="25.15" customHeight="true" x14ac:dyDescent="0.2">
      <c r="B422" s="904"/>
      <c r="C422" s="1028" t="s">
        <v>352</v>
      </c>
      <c r="D422" s="1020"/>
      <c r="E422" s="670">
        <v>-0.46391847646154072</v>
      </c>
      <c r="F422" s="577"/>
      <c r="G422" s="577"/>
      <c r="H422" s="1020" t="s">
        <v>361</v>
      </c>
      <c r="I422" s="1020"/>
      <c r="J422" s="671">
        <v>0.40060298410416856</v>
      </c>
      <c r="K422" s="577"/>
      <c r="L422" s="577"/>
      <c r="M422" s="1020" t="s">
        <v>351</v>
      </c>
      <c r="N422" s="1020"/>
      <c r="O422" s="672">
        <v>0.36516678183268331</v>
      </c>
      <c r="P422" s="577"/>
      <c r="Q422" s="577"/>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A422" s="343"/>
      <c r="BB422" s="394"/>
      <c r="BC422" s="343"/>
      <c r="BD422" s="343"/>
      <c r="BE422" s="343"/>
      <c r="BF422" s="343"/>
      <c r="BG422" s="343"/>
      <c r="BH422" s="343"/>
      <c r="BI422" s="343"/>
      <c r="BJ422" s="343"/>
      <c r="BK422" s="343"/>
      <c r="BL422" s="343"/>
      <c r="BM422" s="343"/>
      <c r="BN422" s="343"/>
      <c r="BO422" s="343"/>
      <c r="BP422" s="343"/>
      <c r="BQ422" s="343"/>
      <c r="BR422" s="343"/>
      <c r="BS422" s="343"/>
      <c r="BT422" s="343"/>
      <c r="BU422" s="343"/>
      <c r="BV422" s="343"/>
      <c r="BW422" s="343"/>
      <c r="BX422" s="343"/>
      <c r="BY422" s="343"/>
      <c r="BZ422" s="344"/>
      <c r="CA422" s="344"/>
      <c r="CB422" s="344"/>
      <c r="CC422" s="344"/>
      <c r="CD422" s="344"/>
      <c r="CE422" s="344"/>
      <c r="CF422" s="344"/>
      <c r="CG422" s="344"/>
      <c r="CH422" s="344"/>
      <c r="CI422" s="344"/>
      <c r="CJ422" s="344"/>
      <c r="CK422" s="344"/>
      <c r="CL422" s="344"/>
      <c r="CM422" s="344"/>
      <c r="CN422" s="344"/>
      <c r="CO422" s="344"/>
      <c r="CP422" s="344"/>
      <c r="CQ422" s="344"/>
      <c r="CR422" s="344"/>
      <c r="CS422" s="344"/>
      <c r="CT422" s="344"/>
      <c r="CU422" s="344"/>
      <c r="CV422" s="344"/>
      <c r="CW422" s="344"/>
      <c r="CX422" s="344"/>
      <c r="CY422" s="344"/>
      <c r="CZ422" s="344"/>
    </row>
    <row r="423" s="348" customFormat="true" ht="25.15" customHeight="true" x14ac:dyDescent="0.2">
      <c r="B423" s="904"/>
      <c r="C423" s="1028" t="s">
        <v>361</v>
      </c>
      <c r="D423" s="1020"/>
      <c r="E423" s="670">
        <v>0.46087849468388875</v>
      </c>
      <c r="F423" s="577"/>
      <c r="G423" s="577"/>
      <c r="H423" s="1020" t="s">
        <v>355</v>
      </c>
      <c r="I423" s="1020"/>
      <c r="J423" s="671">
        <v>0.39911024126661698</v>
      </c>
      <c r="K423" s="577"/>
      <c r="L423" s="577"/>
      <c r="M423" s="1020" t="s">
        <v>346</v>
      </c>
      <c r="N423" s="1020"/>
      <c r="O423" s="672">
        <v>0.35736755932432179</v>
      </c>
      <c r="P423" s="577"/>
      <c r="Q423" s="577"/>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A423" s="343"/>
      <c r="BB423" s="394"/>
      <c r="BC423" s="343"/>
      <c r="BD423" s="343"/>
      <c r="BE423" s="343"/>
      <c r="BF423" s="343"/>
      <c r="BG423" s="343"/>
      <c r="BH423" s="343"/>
      <c r="BI423" s="343"/>
      <c r="BJ423" s="343"/>
      <c r="BK423" s="343"/>
      <c r="BL423" s="343"/>
      <c r="BM423" s="343"/>
      <c r="BN423" s="343"/>
      <c r="BO423" s="343"/>
      <c r="BP423" s="343"/>
      <c r="BQ423" s="343"/>
      <c r="BR423" s="343"/>
      <c r="BS423" s="343"/>
      <c r="BT423" s="343"/>
      <c r="BU423" s="343"/>
      <c r="BV423" s="343"/>
      <c r="BW423" s="343"/>
      <c r="BX423" s="343"/>
      <c r="BY423" s="343"/>
      <c r="BZ423" s="344"/>
      <c r="CA423" s="344"/>
      <c r="CB423" s="344"/>
      <c r="CC423" s="344"/>
      <c r="CD423" s="344"/>
      <c r="CE423" s="344"/>
      <c r="CF423" s="344"/>
      <c r="CG423" s="344"/>
      <c r="CH423" s="344"/>
      <c r="CI423" s="344"/>
      <c r="CJ423" s="344"/>
      <c r="CK423" s="344"/>
      <c r="CL423" s="344"/>
      <c r="CM423" s="344"/>
      <c r="CN423" s="344"/>
      <c r="CO423" s="344"/>
      <c r="CP423" s="344"/>
      <c r="CQ423" s="344"/>
      <c r="CR423" s="344"/>
      <c r="CS423" s="344"/>
      <c r="CT423" s="344"/>
      <c r="CU423" s="344"/>
      <c r="CV423" s="344"/>
      <c r="CW423" s="344"/>
      <c r="CX423" s="344"/>
      <c r="CY423" s="344"/>
      <c r="CZ423" s="344"/>
    </row>
    <row r="424" s="348" customFormat="true" ht="25.15" customHeight="true" x14ac:dyDescent="0.2">
      <c r="B424" s="904"/>
      <c r="C424" s="1028" t="s">
        <v>282</v>
      </c>
      <c r="D424" s="1020"/>
      <c r="E424" s="670">
        <v>-0.44654867830705713</v>
      </c>
      <c r="F424" s="577"/>
      <c r="G424" s="577"/>
      <c r="H424" s="1020" t="s">
        <v>286</v>
      </c>
      <c r="I424" s="1020"/>
      <c r="J424" s="671">
        <v>-0.39785762400304603</v>
      </c>
      <c r="K424" s="577"/>
      <c r="L424" s="577"/>
      <c r="M424" s="1020" t="s">
        <v>297</v>
      </c>
      <c r="N424" s="1020"/>
      <c r="O424" s="672">
        <v>0.35455800037214302</v>
      </c>
      <c r="P424" s="577"/>
      <c r="Q424" s="577"/>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A424" s="343"/>
      <c r="BB424" s="394"/>
      <c r="BC424" s="343"/>
      <c r="BD424" s="343"/>
      <c r="BE424" s="343"/>
      <c r="BF424" s="343"/>
      <c r="BG424" s="343"/>
      <c r="BH424" s="343"/>
      <c r="BI424" s="343"/>
      <c r="BJ424" s="343"/>
      <c r="BK424" s="343"/>
      <c r="BL424" s="343"/>
      <c r="BM424" s="343"/>
      <c r="BN424" s="343"/>
      <c r="BO424" s="343"/>
      <c r="BP424" s="343"/>
      <c r="BQ424" s="343"/>
      <c r="BR424" s="343"/>
      <c r="BS424" s="343"/>
      <c r="BT424" s="343"/>
      <c r="BU424" s="343"/>
      <c r="BV424" s="343"/>
      <c r="BW424" s="343"/>
      <c r="BX424" s="343"/>
      <c r="BY424" s="343"/>
      <c r="BZ424" s="344"/>
      <c r="CA424" s="344"/>
      <c r="CB424" s="344"/>
      <c r="CC424" s="344"/>
      <c r="CD424" s="344"/>
      <c r="CE424" s="344"/>
      <c r="CF424" s="344"/>
      <c r="CG424" s="344"/>
      <c r="CH424" s="344"/>
      <c r="CI424" s="344"/>
      <c r="CJ424" s="344"/>
      <c r="CK424" s="344"/>
      <c r="CL424" s="344"/>
      <c r="CM424" s="344"/>
      <c r="CN424" s="344"/>
      <c r="CO424" s="344"/>
      <c r="CP424" s="344"/>
      <c r="CQ424" s="344"/>
      <c r="CR424" s="344"/>
      <c r="CS424" s="344"/>
      <c r="CT424" s="344"/>
      <c r="CU424" s="344"/>
      <c r="CV424" s="344"/>
      <c r="CW424" s="344"/>
      <c r="CX424" s="344"/>
      <c r="CY424" s="344"/>
      <c r="CZ424" s="344"/>
    </row>
    <row r="425" s="348" customFormat="true" ht="25.15" customHeight="true" x14ac:dyDescent="0.2">
      <c r="B425" s="904"/>
      <c r="C425" s="1028" t="s">
        <v>293</v>
      </c>
      <c r="D425" s="1020"/>
      <c r="E425" s="670">
        <v>0.40677874556152016</v>
      </c>
      <c r="F425" s="577"/>
      <c r="G425" s="577"/>
      <c r="H425" s="1020" t="s">
        <v>304</v>
      </c>
      <c r="I425" s="1020"/>
      <c r="J425" s="671">
        <v>-0.38255538307098341</v>
      </c>
      <c r="K425" s="577"/>
      <c r="L425" s="577"/>
      <c r="M425" s="1020" t="s">
        <v>362</v>
      </c>
      <c r="N425" s="1020"/>
      <c r="O425" s="672">
        <v>0.35347272054305157</v>
      </c>
      <c r="P425" s="577"/>
      <c r="Q425" s="577"/>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A425" s="343"/>
      <c r="BB425" s="394"/>
      <c r="BC425" s="343"/>
      <c r="BD425" s="343"/>
      <c r="BE425" s="343"/>
      <c r="BF425" s="343"/>
      <c r="BG425" s="343"/>
      <c r="BH425" s="343"/>
      <c r="BI425" s="343"/>
      <c r="BJ425" s="343"/>
      <c r="BK425" s="343"/>
      <c r="BL425" s="343"/>
      <c r="BM425" s="343"/>
      <c r="BN425" s="343"/>
      <c r="BO425" s="343"/>
      <c r="BP425" s="343"/>
      <c r="BQ425" s="343"/>
      <c r="BR425" s="343"/>
      <c r="BS425" s="343"/>
      <c r="BT425" s="343"/>
      <c r="BU425" s="343"/>
      <c r="BV425" s="343"/>
      <c r="BW425" s="343"/>
      <c r="BX425" s="343"/>
      <c r="BY425" s="343"/>
      <c r="BZ425" s="344"/>
      <c r="CA425" s="344"/>
      <c r="CB425" s="344"/>
      <c r="CC425" s="344"/>
      <c r="CD425" s="344"/>
      <c r="CE425" s="344"/>
      <c r="CF425" s="344"/>
      <c r="CG425" s="344"/>
      <c r="CH425" s="344"/>
      <c r="CI425" s="344"/>
      <c r="CJ425" s="344"/>
      <c r="CK425" s="344"/>
      <c r="CL425" s="344"/>
      <c r="CM425" s="344"/>
      <c r="CN425" s="344"/>
      <c r="CO425" s="344"/>
      <c r="CP425" s="344"/>
      <c r="CQ425" s="344"/>
      <c r="CR425" s="344"/>
      <c r="CS425" s="344"/>
      <c r="CT425" s="344"/>
      <c r="CU425" s="344"/>
      <c r="CV425" s="344"/>
      <c r="CW425" s="344"/>
      <c r="CX425" s="344"/>
      <c r="CY425" s="344"/>
      <c r="CZ425" s="344"/>
    </row>
    <row r="426" s="348" customFormat="true" ht="25.15" customHeight="true" x14ac:dyDescent="0.2">
      <c r="B426" s="904"/>
      <c r="C426" s="1028" t="s">
        <v>362</v>
      </c>
      <c r="D426" s="1020"/>
      <c r="E426" s="670">
        <v>0.40520884171136129</v>
      </c>
      <c r="F426" s="577"/>
      <c r="G426" s="577"/>
      <c r="H426" s="1020" t="s">
        <v>295</v>
      </c>
      <c r="I426" s="1020"/>
      <c r="J426" s="671">
        <v>0.38234550880774887</v>
      </c>
      <c r="K426" s="577"/>
      <c r="L426" s="577"/>
      <c r="M426" s="1020" t="s">
        <v>363</v>
      </c>
      <c r="N426" s="1020"/>
      <c r="O426" s="672">
        <v>0.35205870889804819</v>
      </c>
      <c r="P426" s="577"/>
      <c r="Q426" s="577"/>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A426" s="343"/>
      <c r="BB426" s="394"/>
      <c r="BC426" s="343"/>
      <c r="BD426" s="343"/>
      <c r="BE426" s="343"/>
      <c r="BF426" s="343"/>
      <c r="BG426" s="343"/>
      <c r="BH426" s="343"/>
      <c r="BI426" s="343"/>
      <c r="BJ426" s="343"/>
      <c r="BK426" s="343"/>
      <c r="BL426" s="343"/>
      <c r="BM426" s="343"/>
      <c r="BN426" s="343"/>
      <c r="BO426" s="343"/>
      <c r="BP426" s="343"/>
      <c r="BQ426" s="343"/>
      <c r="BR426" s="343"/>
      <c r="BS426" s="343"/>
      <c r="BT426" s="343"/>
      <c r="BU426" s="343"/>
      <c r="BV426" s="343"/>
      <c r="BW426" s="343"/>
      <c r="BX426" s="343"/>
      <c r="BY426" s="343"/>
      <c r="BZ426" s="344"/>
      <c r="CA426" s="344"/>
      <c r="CB426" s="344"/>
      <c r="CC426" s="344"/>
      <c r="CD426" s="344"/>
      <c r="CE426" s="344"/>
      <c r="CF426" s="344"/>
      <c r="CG426" s="344"/>
      <c r="CH426" s="344"/>
      <c r="CI426" s="344"/>
      <c r="CJ426" s="344"/>
      <c r="CK426" s="344"/>
      <c r="CL426" s="344"/>
      <c r="CM426" s="344"/>
      <c r="CN426" s="344"/>
      <c r="CO426" s="344"/>
      <c r="CP426" s="344"/>
      <c r="CQ426" s="344"/>
      <c r="CR426" s="344"/>
      <c r="CS426" s="344"/>
      <c r="CT426" s="344"/>
      <c r="CU426" s="344"/>
      <c r="CV426" s="344"/>
      <c r="CW426" s="344"/>
      <c r="CX426" s="344"/>
      <c r="CY426" s="344"/>
      <c r="CZ426" s="344"/>
    </row>
    <row r="427" s="348" customFormat="true" ht="25.15" customHeight="true" x14ac:dyDescent="0.2">
      <c r="B427" s="904"/>
      <c r="C427" s="1028" t="s">
        <v>297</v>
      </c>
      <c r="D427" s="1020"/>
      <c r="E427" s="670">
        <v>0.38331600701388141</v>
      </c>
      <c r="F427" s="577"/>
      <c r="G427" s="577"/>
      <c r="H427" s="1020" t="s">
        <v>349</v>
      </c>
      <c r="I427" s="1020"/>
      <c r="J427" s="671">
        <v>0.37867042402646289</v>
      </c>
      <c r="K427" s="577"/>
      <c r="L427" s="577"/>
      <c r="M427" s="1020" t="s">
        <v>292</v>
      </c>
      <c r="N427" s="1020"/>
      <c r="O427" s="672">
        <v>0.34544384679084439</v>
      </c>
      <c r="P427" s="577"/>
      <c r="Q427" s="577"/>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A427" s="343"/>
      <c r="BB427" s="394"/>
      <c r="BC427" s="343"/>
      <c r="BD427" s="343"/>
      <c r="BE427" s="343"/>
      <c r="BF427" s="343"/>
      <c r="BG427" s="343"/>
      <c r="BH427" s="343"/>
      <c r="BI427" s="343"/>
      <c r="BJ427" s="343"/>
      <c r="BK427" s="343"/>
      <c r="BL427" s="343"/>
      <c r="BM427" s="343"/>
      <c r="BN427" s="343"/>
      <c r="BO427" s="343"/>
      <c r="BP427" s="343"/>
      <c r="BQ427" s="343"/>
      <c r="BR427" s="343"/>
      <c r="BS427" s="343"/>
      <c r="BT427" s="343"/>
      <c r="BU427" s="343"/>
      <c r="BV427" s="343"/>
      <c r="BW427" s="343"/>
      <c r="BX427" s="343"/>
      <c r="BY427" s="343"/>
      <c r="BZ427" s="344"/>
      <c r="CA427" s="344"/>
      <c r="CB427" s="344"/>
      <c r="CC427" s="344"/>
      <c r="CD427" s="344"/>
      <c r="CE427" s="344"/>
      <c r="CF427" s="344"/>
      <c r="CG427" s="344"/>
      <c r="CH427" s="344"/>
      <c r="CI427" s="344"/>
      <c r="CJ427" s="344"/>
      <c r="CK427" s="344"/>
      <c r="CL427" s="344"/>
      <c r="CM427" s="344"/>
      <c r="CN427" s="344"/>
      <c r="CO427" s="344"/>
      <c r="CP427" s="344"/>
      <c r="CQ427" s="344"/>
      <c r="CR427" s="344"/>
      <c r="CS427" s="344"/>
      <c r="CT427" s="344"/>
      <c r="CU427" s="344"/>
      <c r="CV427" s="344"/>
      <c r="CW427" s="344"/>
      <c r="CX427" s="344"/>
      <c r="CY427" s="344"/>
      <c r="CZ427" s="344"/>
    </row>
    <row r="428" s="348" customFormat="true" ht="25.15" customHeight="true" x14ac:dyDescent="0.2">
      <c r="B428" s="904"/>
      <c r="C428" s="1028" t="s">
        <v>294</v>
      </c>
      <c r="D428" s="1020"/>
      <c r="E428" s="670">
        <v>0.3824910869557287</v>
      </c>
      <c r="F428" s="577"/>
      <c r="G428" s="577"/>
      <c r="H428" s="1020" t="s">
        <v>356</v>
      </c>
      <c r="I428" s="1020"/>
      <c r="J428" s="671">
        <v>0.3715163286791901</v>
      </c>
      <c r="K428" s="577"/>
      <c r="L428" s="577"/>
      <c r="M428" s="1020" t="s">
        <v>364</v>
      </c>
      <c r="N428" s="1020"/>
      <c r="O428" s="672">
        <v>-0.33765413959307972</v>
      </c>
      <c r="P428" s="577"/>
      <c r="Q428" s="577"/>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A428" s="343"/>
      <c r="BB428" s="394"/>
      <c r="BC428" s="343"/>
      <c r="BD428" s="343"/>
      <c r="BE428" s="343"/>
      <c r="BF428" s="343"/>
      <c r="BG428" s="343"/>
      <c r="BH428" s="343"/>
      <c r="BI428" s="343"/>
      <c r="BJ428" s="343"/>
      <c r="BK428" s="343"/>
      <c r="BL428" s="343"/>
      <c r="BM428" s="343"/>
      <c r="BN428" s="343"/>
      <c r="BO428" s="343"/>
      <c r="BP428" s="343"/>
      <c r="BQ428" s="343"/>
      <c r="BR428" s="343"/>
      <c r="BS428" s="343"/>
      <c r="BT428" s="343"/>
      <c r="BU428" s="343"/>
      <c r="BV428" s="343"/>
      <c r="BW428" s="343"/>
      <c r="BX428" s="343"/>
      <c r="BY428" s="343"/>
      <c r="BZ428" s="344"/>
      <c r="CA428" s="344"/>
      <c r="CB428" s="344"/>
      <c r="CC428" s="344"/>
      <c r="CD428" s="344"/>
      <c r="CE428" s="344"/>
      <c r="CF428" s="344"/>
      <c r="CG428" s="344"/>
      <c r="CH428" s="344"/>
      <c r="CI428" s="344"/>
      <c r="CJ428" s="344"/>
      <c r="CK428" s="344"/>
      <c r="CL428" s="344"/>
      <c r="CM428" s="344"/>
      <c r="CN428" s="344"/>
      <c r="CO428" s="344"/>
      <c r="CP428" s="344"/>
      <c r="CQ428" s="344"/>
      <c r="CR428" s="344"/>
      <c r="CS428" s="344"/>
      <c r="CT428" s="344"/>
      <c r="CU428" s="344"/>
      <c r="CV428" s="344"/>
      <c r="CW428" s="344"/>
      <c r="CX428" s="344"/>
      <c r="CY428" s="344"/>
      <c r="CZ428" s="344"/>
    </row>
    <row r="429" s="348" customFormat="true" ht="25.15" customHeight="true" x14ac:dyDescent="0.2">
      <c r="B429" s="904"/>
      <c r="C429" s="1028" t="s">
        <v>292</v>
      </c>
      <c r="D429" s="1020"/>
      <c r="E429" s="670">
        <v>0.37798565213068702</v>
      </c>
      <c r="F429" s="577"/>
      <c r="G429" s="577"/>
      <c r="H429" s="1020" t="s">
        <v>365</v>
      </c>
      <c r="I429" s="1020"/>
      <c r="J429" s="671">
        <v>0.36702708604821416</v>
      </c>
      <c r="K429" s="577"/>
      <c r="L429" s="577"/>
      <c r="M429" s="1020" t="s">
        <v>276</v>
      </c>
      <c r="N429" s="1020"/>
      <c r="O429" s="672">
        <v>0.3315727092390211</v>
      </c>
      <c r="P429" s="577"/>
      <c r="Q429" s="577"/>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A429" s="343"/>
      <c r="BB429" s="394"/>
      <c r="BC429" s="343"/>
      <c r="BD429" s="343"/>
      <c r="BE429" s="343"/>
      <c r="BF429" s="343"/>
      <c r="BG429" s="343"/>
      <c r="BH429" s="343"/>
      <c r="BI429" s="343"/>
      <c r="BJ429" s="343"/>
      <c r="BK429" s="343"/>
      <c r="BL429" s="343"/>
      <c r="BM429" s="343"/>
      <c r="BN429" s="343"/>
      <c r="BO429" s="343"/>
      <c r="BP429" s="343"/>
      <c r="BQ429" s="343"/>
      <c r="BR429" s="343"/>
      <c r="BS429" s="343"/>
      <c r="BT429" s="343"/>
      <c r="BU429" s="343"/>
      <c r="BV429" s="343"/>
      <c r="BW429" s="343"/>
      <c r="BX429" s="343"/>
      <c r="BY429" s="343"/>
      <c r="BZ429" s="344"/>
      <c r="CA429" s="344"/>
      <c r="CB429" s="344"/>
      <c r="CC429" s="344"/>
      <c r="CD429" s="344"/>
      <c r="CE429" s="344"/>
      <c r="CF429" s="344"/>
      <c r="CG429" s="344"/>
      <c r="CH429" s="344"/>
      <c r="CI429" s="344"/>
      <c r="CJ429" s="344"/>
      <c r="CK429" s="344"/>
      <c r="CL429" s="344"/>
      <c r="CM429" s="344"/>
      <c r="CN429" s="344"/>
      <c r="CO429" s="344"/>
      <c r="CP429" s="344"/>
      <c r="CQ429" s="344"/>
      <c r="CR429" s="344"/>
      <c r="CS429" s="344"/>
      <c r="CT429" s="344"/>
      <c r="CU429" s="344"/>
      <c r="CV429" s="344"/>
      <c r="CW429" s="344"/>
      <c r="CX429" s="344"/>
      <c r="CY429" s="344"/>
      <c r="CZ429" s="344"/>
    </row>
    <row r="430" s="348" customFormat="true" ht="25.15" customHeight="true" x14ac:dyDescent="0.2">
      <c r="B430" s="904"/>
      <c r="C430" s="1028" t="s">
        <v>364</v>
      </c>
      <c r="D430" s="1020"/>
      <c r="E430" s="670">
        <v>-0.37266499082998689</v>
      </c>
      <c r="F430" s="577"/>
      <c r="G430" s="577"/>
      <c r="H430" s="1020" t="s">
        <v>293</v>
      </c>
      <c r="I430" s="1020"/>
      <c r="J430" s="671">
        <v>0.36221129976675581</v>
      </c>
      <c r="K430" s="577"/>
      <c r="L430" s="577"/>
      <c r="M430" s="1020" t="s">
        <v>358</v>
      </c>
      <c r="N430" s="1020"/>
      <c r="O430" s="672">
        <v>0.32188862154946829</v>
      </c>
      <c r="P430" s="577"/>
      <c r="Q430" s="577"/>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A430" s="343"/>
      <c r="BB430" s="394"/>
      <c r="BC430" s="343"/>
      <c r="BD430" s="343"/>
      <c r="BE430" s="343"/>
      <c r="BF430" s="343"/>
      <c r="BG430" s="343"/>
      <c r="BH430" s="343"/>
      <c r="BI430" s="343"/>
      <c r="BJ430" s="343"/>
      <c r="BK430" s="343"/>
      <c r="BL430" s="343"/>
      <c r="BM430" s="343"/>
      <c r="BN430" s="343"/>
      <c r="BO430" s="343"/>
      <c r="BP430" s="343"/>
      <c r="BQ430" s="343"/>
      <c r="BR430" s="343"/>
      <c r="BS430" s="343"/>
      <c r="BT430" s="343"/>
      <c r="BU430" s="343"/>
      <c r="BV430" s="343"/>
      <c r="BW430" s="343"/>
      <c r="BX430" s="343"/>
      <c r="BY430" s="343"/>
      <c r="BZ430" s="344"/>
      <c r="CA430" s="344"/>
      <c r="CB430" s="344"/>
      <c r="CC430" s="344"/>
      <c r="CD430" s="344"/>
      <c r="CE430" s="344"/>
      <c r="CF430" s="344"/>
      <c r="CG430" s="344"/>
      <c r="CH430" s="344"/>
      <c r="CI430" s="344"/>
      <c r="CJ430" s="344"/>
      <c r="CK430" s="344"/>
      <c r="CL430" s="344"/>
      <c r="CM430" s="344"/>
      <c r="CN430" s="344"/>
      <c r="CO430" s="344"/>
      <c r="CP430" s="344"/>
      <c r="CQ430" s="344"/>
      <c r="CR430" s="344"/>
      <c r="CS430" s="344"/>
      <c r="CT430" s="344"/>
      <c r="CU430" s="344"/>
      <c r="CV430" s="344"/>
      <c r="CW430" s="344"/>
      <c r="CX430" s="344"/>
      <c r="CY430" s="344"/>
      <c r="CZ430" s="344"/>
    </row>
    <row r="431" s="348" customFormat="true" ht="25.15" customHeight="true" x14ac:dyDescent="0.2">
      <c r="B431" s="904"/>
      <c r="C431" s="1028" t="s">
        <v>366</v>
      </c>
      <c r="D431" s="1020"/>
      <c r="E431" s="670">
        <v>0.36887019674558991</v>
      </c>
      <c r="F431" s="577"/>
      <c r="G431" s="577"/>
      <c r="H431" s="1020" t="s">
        <v>367</v>
      </c>
      <c r="I431" s="1020"/>
      <c r="J431" s="671">
        <v>-0.34546854672819599</v>
      </c>
      <c r="K431" s="577"/>
      <c r="L431" s="577"/>
      <c r="M431" s="1020" t="s">
        <v>359</v>
      </c>
      <c r="N431" s="1020"/>
      <c r="O431" s="672">
        <v>-0.31152487326349571</v>
      </c>
      <c r="P431" s="577"/>
      <c r="Q431" s="577"/>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A431" s="343"/>
      <c r="BB431" s="394"/>
      <c r="BC431" s="343"/>
      <c r="BD431" s="343"/>
      <c r="BE431" s="343"/>
      <c r="BF431" s="343"/>
      <c r="BG431" s="343"/>
      <c r="BH431" s="343"/>
      <c r="BI431" s="343"/>
      <c r="BJ431" s="343"/>
      <c r="BK431" s="343"/>
      <c r="BL431" s="343"/>
      <c r="BM431" s="343"/>
      <c r="BN431" s="343"/>
      <c r="BO431" s="343"/>
      <c r="BP431" s="343"/>
      <c r="BQ431" s="343"/>
      <c r="BR431" s="343"/>
      <c r="BS431" s="343"/>
      <c r="BT431" s="343"/>
      <c r="BU431" s="343"/>
      <c r="BV431" s="343"/>
      <c r="BW431" s="343"/>
      <c r="BX431" s="343"/>
      <c r="BY431" s="343"/>
      <c r="BZ431" s="344"/>
      <c r="CA431" s="344"/>
      <c r="CB431" s="344"/>
      <c r="CC431" s="344"/>
      <c r="CD431" s="344"/>
      <c r="CE431" s="344"/>
      <c r="CF431" s="344"/>
      <c r="CG431" s="344"/>
      <c r="CH431" s="344"/>
      <c r="CI431" s="344"/>
      <c r="CJ431" s="344"/>
      <c r="CK431" s="344"/>
      <c r="CL431" s="344"/>
      <c r="CM431" s="344"/>
      <c r="CN431" s="344"/>
      <c r="CO431" s="344"/>
      <c r="CP431" s="344"/>
      <c r="CQ431" s="344"/>
      <c r="CR431" s="344"/>
      <c r="CS431" s="344"/>
      <c r="CT431" s="344"/>
      <c r="CU431" s="344"/>
      <c r="CV431" s="344"/>
      <c r="CW431" s="344"/>
      <c r="CX431" s="344"/>
      <c r="CY431" s="344"/>
      <c r="CZ431" s="344"/>
    </row>
    <row r="432" s="348" customFormat="true" ht="25.15" customHeight="true" x14ac:dyDescent="0.2">
      <c r="B432" s="904"/>
      <c r="C432" s="1028" t="s">
        <v>304</v>
      </c>
      <c r="D432" s="1020"/>
      <c r="E432" s="670">
        <v>-0.35159593959452046</v>
      </c>
      <c r="F432" s="577"/>
      <c r="G432" s="577"/>
      <c r="H432" s="1020" t="s">
        <v>362</v>
      </c>
      <c r="I432" s="1020"/>
      <c r="J432" s="671">
        <v>0.34000036836170877</v>
      </c>
      <c r="K432" s="577"/>
      <c r="L432" s="577"/>
      <c r="M432" s="1020" t="s">
        <v>355</v>
      </c>
      <c r="N432" s="1020"/>
      <c r="O432" s="672">
        <v>0.30792224314975464</v>
      </c>
      <c r="P432" s="577"/>
      <c r="Q432" s="577"/>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A432" s="343"/>
      <c r="BB432" s="394"/>
      <c r="BC432" s="343"/>
      <c r="BD432" s="343"/>
      <c r="BE432" s="343"/>
      <c r="BF432" s="343"/>
      <c r="BG432" s="343"/>
      <c r="BH432" s="343"/>
      <c r="BI432" s="343"/>
      <c r="BJ432" s="343"/>
      <c r="BK432" s="343"/>
      <c r="BL432" s="343"/>
      <c r="BM432" s="343"/>
      <c r="BN432" s="343"/>
      <c r="BO432" s="343"/>
      <c r="BP432" s="343"/>
      <c r="BQ432" s="343"/>
      <c r="BR432" s="343"/>
      <c r="BS432" s="343"/>
      <c r="BT432" s="343"/>
      <c r="BU432" s="343"/>
      <c r="BV432" s="343"/>
      <c r="BW432" s="343"/>
      <c r="BX432" s="343"/>
      <c r="BY432" s="343"/>
      <c r="BZ432" s="344"/>
      <c r="CA432" s="344"/>
      <c r="CB432" s="344"/>
      <c r="CC432" s="344"/>
      <c r="CD432" s="344"/>
      <c r="CE432" s="344"/>
      <c r="CF432" s="344"/>
      <c r="CG432" s="344"/>
      <c r="CH432" s="344"/>
      <c r="CI432" s="344"/>
      <c r="CJ432" s="344"/>
      <c r="CK432" s="344"/>
      <c r="CL432" s="344"/>
      <c r="CM432" s="344"/>
      <c r="CN432" s="344"/>
      <c r="CO432" s="344"/>
      <c r="CP432" s="344"/>
      <c r="CQ432" s="344"/>
      <c r="CR432" s="344"/>
      <c r="CS432" s="344"/>
      <c r="CT432" s="344"/>
      <c r="CU432" s="344"/>
      <c r="CV432" s="344"/>
      <c r="CW432" s="344"/>
      <c r="CX432" s="344"/>
      <c r="CY432" s="344"/>
      <c r="CZ432" s="344"/>
    </row>
    <row r="433" s="348" customFormat="true" ht="25.15" customHeight="true" x14ac:dyDescent="0.2">
      <c r="B433" s="904"/>
      <c r="C433" s="1028" t="s">
        <v>302</v>
      </c>
      <c r="D433" s="1020"/>
      <c r="E433" s="670">
        <v>0.33941139796058711</v>
      </c>
      <c r="F433" s="577"/>
      <c r="G433" s="577"/>
      <c r="H433" s="1020" t="s">
        <v>368</v>
      </c>
      <c r="I433" s="1020"/>
      <c r="J433" s="671">
        <v>-0.33828797230101249</v>
      </c>
      <c r="K433" s="577"/>
      <c r="L433" s="577"/>
      <c r="M433" s="1020" t="s">
        <v>353</v>
      </c>
      <c r="N433" s="1020"/>
      <c r="O433" s="672">
        <v>0.28254459438212698</v>
      </c>
      <c r="P433" s="577"/>
      <c r="Q433" s="577"/>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A433" s="343"/>
      <c r="BB433" s="394"/>
      <c r="BC433" s="343"/>
      <c r="BD433" s="343"/>
      <c r="BE433" s="343"/>
      <c r="BF433" s="343"/>
      <c r="BG433" s="343"/>
      <c r="BH433" s="343"/>
      <c r="BI433" s="343"/>
      <c r="BJ433" s="343"/>
      <c r="BK433" s="343"/>
      <c r="BL433" s="343"/>
      <c r="BM433" s="343"/>
      <c r="BN433" s="343"/>
      <c r="BO433" s="343"/>
      <c r="BP433" s="343"/>
      <c r="BQ433" s="343"/>
      <c r="BR433" s="343"/>
      <c r="BS433" s="343"/>
      <c r="BT433" s="343"/>
      <c r="BU433" s="343"/>
      <c r="BV433" s="343"/>
      <c r="BW433" s="343"/>
      <c r="BX433" s="343"/>
      <c r="BY433" s="343"/>
      <c r="BZ433" s="344"/>
      <c r="CA433" s="344"/>
      <c r="CB433" s="344"/>
      <c r="CC433" s="344"/>
      <c r="CD433" s="344"/>
      <c r="CE433" s="344"/>
      <c r="CF433" s="344"/>
      <c r="CG433" s="344"/>
      <c r="CH433" s="344"/>
      <c r="CI433" s="344"/>
      <c r="CJ433" s="344"/>
      <c r="CK433" s="344"/>
      <c r="CL433" s="344"/>
      <c r="CM433" s="344"/>
      <c r="CN433" s="344"/>
      <c r="CO433" s="344"/>
      <c r="CP433" s="344"/>
      <c r="CQ433" s="344"/>
      <c r="CR433" s="344"/>
      <c r="CS433" s="344"/>
      <c r="CT433" s="344"/>
      <c r="CU433" s="344"/>
      <c r="CV433" s="344"/>
      <c r="CW433" s="344"/>
      <c r="CX433" s="344"/>
      <c r="CY433" s="344"/>
      <c r="CZ433" s="344"/>
    </row>
    <row r="434" s="348" customFormat="true" ht="25.15" customHeight="true" x14ac:dyDescent="0.2">
      <c r="B434" s="904"/>
      <c r="C434" s="1028" t="s">
        <v>298</v>
      </c>
      <c r="D434" s="1020"/>
      <c r="E434" s="670">
        <v>0.33882256785145193</v>
      </c>
      <c r="F434" s="577"/>
      <c r="G434" s="577"/>
      <c r="H434" s="1020" t="s">
        <v>369</v>
      </c>
      <c r="I434" s="1020"/>
      <c r="J434" s="671">
        <v>-0.33226614289101708</v>
      </c>
      <c r="K434" s="577"/>
      <c r="L434" s="577"/>
      <c r="M434" s="1020" t="s">
        <v>370</v>
      </c>
      <c r="N434" s="1020"/>
      <c r="O434" s="672">
        <v>0.28054012270517187</v>
      </c>
      <c r="P434" s="577"/>
      <c r="Q434" s="577"/>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A434" s="343"/>
      <c r="BB434" s="394"/>
      <c r="BC434" s="343"/>
      <c r="BD434" s="343"/>
      <c r="BE434" s="343"/>
      <c r="BF434" s="343"/>
      <c r="BG434" s="343"/>
      <c r="BH434" s="343"/>
      <c r="BI434" s="343"/>
      <c r="BJ434" s="343"/>
      <c r="BK434" s="343"/>
      <c r="BL434" s="343"/>
      <c r="BM434" s="343"/>
      <c r="BN434" s="343"/>
      <c r="BO434" s="343"/>
      <c r="BP434" s="343"/>
      <c r="BQ434" s="343"/>
      <c r="BR434" s="343"/>
      <c r="BS434" s="343"/>
      <c r="BT434" s="343"/>
      <c r="BU434" s="343"/>
      <c r="BV434" s="343"/>
      <c r="BW434" s="343"/>
      <c r="BX434" s="343"/>
      <c r="BY434" s="343"/>
      <c r="BZ434" s="344"/>
      <c r="CA434" s="344"/>
      <c r="CB434" s="344"/>
      <c r="CC434" s="344"/>
      <c r="CD434" s="344"/>
      <c r="CE434" s="344"/>
      <c r="CF434" s="344"/>
      <c r="CG434" s="344"/>
      <c r="CH434" s="344"/>
      <c r="CI434" s="344"/>
      <c r="CJ434" s="344"/>
      <c r="CK434" s="344"/>
      <c r="CL434" s="344"/>
      <c r="CM434" s="344"/>
      <c r="CN434" s="344"/>
      <c r="CO434" s="344"/>
      <c r="CP434" s="344"/>
      <c r="CQ434" s="344"/>
      <c r="CR434" s="344"/>
      <c r="CS434" s="344"/>
      <c r="CT434" s="344"/>
      <c r="CU434" s="344"/>
      <c r="CV434" s="344"/>
      <c r="CW434" s="344"/>
      <c r="CX434" s="344"/>
      <c r="CY434" s="344"/>
      <c r="CZ434" s="344"/>
    </row>
    <row r="435" s="348" customFormat="true" ht="25.15" customHeight="true" x14ac:dyDescent="0.2">
      <c r="B435" s="904"/>
      <c r="C435" s="1028" t="s">
        <v>287</v>
      </c>
      <c r="D435" s="1020"/>
      <c r="E435" s="670">
        <v>0.33294717728824819</v>
      </c>
      <c r="F435" s="577"/>
      <c r="G435" s="577"/>
      <c r="H435" s="1020" t="s">
        <v>297</v>
      </c>
      <c r="I435" s="1020"/>
      <c r="J435" s="671">
        <v>0.32940921467402345</v>
      </c>
      <c r="K435" s="577"/>
      <c r="L435" s="577"/>
      <c r="M435" s="1020" t="s">
        <v>350</v>
      </c>
      <c r="N435" s="1020"/>
      <c r="O435" s="672">
        <v>0.27946334277780971</v>
      </c>
      <c r="P435" s="577"/>
      <c r="Q435" s="577"/>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A435" s="343"/>
      <c r="BB435" s="394"/>
      <c r="BC435" s="343"/>
      <c r="BD435" s="343"/>
      <c r="BE435" s="343"/>
      <c r="BF435" s="343"/>
      <c r="BG435" s="343"/>
      <c r="BH435" s="343"/>
      <c r="BI435" s="343"/>
      <c r="BJ435" s="343"/>
      <c r="BK435" s="343"/>
      <c r="BL435" s="343"/>
      <c r="BM435" s="343"/>
      <c r="BN435" s="343"/>
      <c r="BO435" s="343"/>
      <c r="BP435" s="343"/>
      <c r="BQ435" s="343"/>
      <c r="BR435" s="343"/>
      <c r="BS435" s="343"/>
      <c r="BT435" s="343"/>
      <c r="BU435" s="343"/>
      <c r="BV435" s="343"/>
      <c r="BW435" s="343"/>
      <c r="BX435" s="343"/>
      <c r="BY435" s="343"/>
      <c r="BZ435" s="344"/>
      <c r="CA435" s="344"/>
      <c r="CB435" s="344"/>
      <c r="CC435" s="344"/>
      <c r="CD435" s="344"/>
      <c r="CE435" s="344"/>
      <c r="CF435" s="344"/>
      <c r="CG435" s="344"/>
      <c r="CH435" s="344"/>
      <c r="CI435" s="344"/>
      <c r="CJ435" s="344"/>
      <c r="CK435" s="344"/>
      <c r="CL435" s="344"/>
      <c r="CM435" s="344"/>
      <c r="CN435" s="344"/>
      <c r="CO435" s="344"/>
      <c r="CP435" s="344"/>
      <c r="CQ435" s="344"/>
      <c r="CR435" s="344"/>
      <c r="CS435" s="344"/>
      <c r="CT435" s="344"/>
      <c r="CU435" s="344"/>
      <c r="CV435" s="344"/>
      <c r="CW435" s="344"/>
      <c r="CX435" s="344"/>
      <c r="CY435" s="344"/>
      <c r="CZ435" s="344"/>
    </row>
    <row r="436" s="348" customFormat="true" ht="25.15" customHeight="true" x14ac:dyDescent="0.2">
      <c r="B436" s="904"/>
      <c r="C436" s="1028" t="s">
        <v>363</v>
      </c>
      <c r="D436" s="1020"/>
      <c r="E436" s="670">
        <v>0.31885691822826295</v>
      </c>
      <c r="F436" s="577"/>
      <c r="G436" s="577"/>
      <c r="H436" s="1020" t="s">
        <v>371</v>
      </c>
      <c r="I436" s="1020"/>
      <c r="J436" s="671">
        <v>-0.31517869607421245</v>
      </c>
      <c r="K436" s="577"/>
      <c r="L436" s="577"/>
      <c r="M436" s="1020" t="s">
        <v>357</v>
      </c>
      <c r="N436" s="1020"/>
      <c r="O436" s="672">
        <v>0.27849283853557433</v>
      </c>
      <c r="P436" s="577"/>
      <c r="Q436" s="577"/>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A436" s="343"/>
      <c r="BB436" s="394"/>
      <c r="BC436" s="343"/>
      <c r="BD436" s="343"/>
      <c r="BE436" s="343"/>
      <c r="BF436" s="343"/>
      <c r="BG436" s="343"/>
      <c r="BH436" s="343"/>
      <c r="BI436" s="343"/>
      <c r="BJ436" s="343"/>
      <c r="BK436" s="343"/>
      <c r="BL436" s="343"/>
      <c r="BM436" s="343"/>
      <c r="BN436" s="343"/>
      <c r="BO436" s="343"/>
      <c r="BP436" s="343"/>
      <c r="BQ436" s="343"/>
      <c r="BR436" s="343"/>
      <c r="BS436" s="343"/>
      <c r="BT436" s="343"/>
      <c r="BU436" s="343"/>
      <c r="BV436" s="343"/>
      <c r="BW436" s="343"/>
      <c r="BX436" s="343"/>
      <c r="BY436" s="343"/>
      <c r="BZ436" s="344"/>
      <c r="CA436" s="344"/>
      <c r="CB436" s="344"/>
      <c r="CC436" s="344"/>
      <c r="CD436" s="344"/>
      <c r="CE436" s="344"/>
      <c r="CF436" s="344"/>
      <c r="CG436" s="344"/>
      <c r="CH436" s="344"/>
      <c r="CI436" s="344"/>
      <c r="CJ436" s="344"/>
      <c r="CK436" s="344"/>
      <c r="CL436" s="344"/>
      <c r="CM436" s="344"/>
      <c r="CN436" s="344"/>
      <c r="CO436" s="344"/>
      <c r="CP436" s="344"/>
      <c r="CQ436" s="344"/>
      <c r="CR436" s="344"/>
      <c r="CS436" s="344"/>
      <c r="CT436" s="344"/>
      <c r="CU436" s="344"/>
      <c r="CV436" s="344"/>
      <c r="CW436" s="344"/>
      <c r="CX436" s="344"/>
      <c r="CY436" s="344"/>
      <c r="CZ436" s="344"/>
    </row>
    <row r="437" s="348" customFormat="true" ht="25.15" customHeight="true" x14ac:dyDescent="0.2">
      <c r="B437" s="904"/>
      <c r="C437" s="1028" t="s">
        <v>301</v>
      </c>
      <c r="D437" s="1020"/>
      <c r="E437" s="670">
        <v>-0.31787512354608788</v>
      </c>
      <c r="F437" s="577"/>
      <c r="G437" s="577"/>
      <c r="H437" s="1020" t="s">
        <v>292</v>
      </c>
      <c r="I437" s="1020"/>
      <c r="J437" s="671">
        <v>0.31366294266641126</v>
      </c>
      <c r="K437" s="577"/>
      <c r="L437" s="577"/>
      <c r="M437" s="1020" t="s">
        <v>301</v>
      </c>
      <c r="N437" s="1020"/>
      <c r="O437" s="672">
        <v>-0.27785108499990174</v>
      </c>
      <c r="P437" s="577"/>
      <c r="Q437" s="577"/>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A437" s="343"/>
      <c r="BB437" s="394"/>
      <c r="BC437" s="343"/>
      <c r="BD437" s="343"/>
      <c r="BE437" s="343"/>
      <c r="BF437" s="343"/>
      <c r="BG437" s="343"/>
      <c r="BH437" s="343"/>
      <c r="BI437" s="343"/>
      <c r="BJ437" s="343"/>
      <c r="BK437" s="343"/>
      <c r="BL437" s="343"/>
      <c r="BM437" s="343"/>
      <c r="BN437" s="343"/>
      <c r="BO437" s="343"/>
      <c r="BP437" s="343"/>
      <c r="BQ437" s="343"/>
      <c r="BR437" s="343"/>
      <c r="BS437" s="343"/>
      <c r="BT437" s="343"/>
      <c r="BU437" s="343"/>
      <c r="BV437" s="343"/>
      <c r="BW437" s="343"/>
      <c r="BX437" s="343"/>
      <c r="BY437" s="343"/>
      <c r="BZ437" s="344"/>
      <c r="CA437" s="344"/>
      <c r="CB437" s="344"/>
      <c r="CC437" s="344"/>
      <c r="CD437" s="344"/>
      <c r="CE437" s="344"/>
      <c r="CF437" s="344"/>
      <c r="CG437" s="344"/>
      <c r="CH437" s="344"/>
      <c r="CI437" s="344"/>
      <c r="CJ437" s="344"/>
      <c r="CK437" s="344"/>
      <c r="CL437" s="344"/>
      <c r="CM437" s="344"/>
      <c r="CN437" s="344"/>
      <c r="CO437" s="344"/>
      <c r="CP437" s="344"/>
      <c r="CQ437" s="344"/>
      <c r="CR437" s="344"/>
      <c r="CS437" s="344"/>
      <c r="CT437" s="344"/>
      <c r="CU437" s="344"/>
      <c r="CV437" s="344"/>
      <c r="CW437" s="344"/>
      <c r="CX437" s="344"/>
      <c r="CY437" s="344"/>
      <c r="CZ437" s="344"/>
    </row>
    <row r="438" s="348" customFormat="true" ht="25.15" customHeight="true" x14ac:dyDescent="0.2">
      <c r="B438" s="904"/>
      <c r="C438" s="1028" t="s">
        <v>291</v>
      </c>
      <c r="D438" s="1020"/>
      <c r="E438" s="670">
        <v>0.31242547139941401</v>
      </c>
      <c r="F438" s="577"/>
      <c r="G438" s="577"/>
      <c r="H438" s="1020" t="s">
        <v>352</v>
      </c>
      <c r="I438" s="1020"/>
      <c r="J438" s="671">
        <v>-0.31345575809722309</v>
      </c>
      <c r="K438" s="577"/>
      <c r="L438" s="577"/>
      <c r="M438" s="1020" t="s">
        <v>354</v>
      </c>
      <c r="N438" s="1020"/>
      <c r="O438" s="672">
        <v>0.25019671787100622</v>
      </c>
      <c r="P438" s="577"/>
      <c r="Q438" s="577"/>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A438" s="343"/>
      <c r="BB438" s="394"/>
      <c r="BC438" s="343"/>
      <c r="BD438" s="343"/>
      <c r="BE438" s="343"/>
      <c r="BF438" s="343"/>
      <c r="BG438" s="343"/>
      <c r="BH438" s="343"/>
      <c r="BI438" s="343"/>
      <c r="BJ438" s="343"/>
      <c r="BK438" s="343"/>
      <c r="BL438" s="343"/>
      <c r="BM438" s="343"/>
      <c r="BN438" s="343"/>
      <c r="BO438" s="343"/>
      <c r="BP438" s="343"/>
      <c r="BQ438" s="343"/>
      <c r="BR438" s="343"/>
      <c r="BS438" s="343"/>
      <c r="BT438" s="343"/>
      <c r="BU438" s="343"/>
      <c r="BV438" s="343"/>
      <c r="BW438" s="343"/>
      <c r="BX438" s="343"/>
      <c r="BY438" s="343"/>
      <c r="BZ438" s="344"/>
      <c r="CA438" s="344"/>
      <c r="CB438" s="344"/>
      <c r="CC438" s="344"/>
      <c r="CD438" s="344"/>
      <c r="CE438" s="344"/>
      <c r="CF438" s="344"/>
      <c r="CG438" s="344"/>
      <c r="CH438" s="344"/>
      <c r="CI438" s="344"/>
      <c r="CJ438" s="344"/>
      <c r="CK438" s="344"/>
      <c r="CL438" s="344"/>
      <c r="CM438" s="344"/>
      <c r="CN438" s="344"/>
      <c r="CO438" s="344"/>
      <c r="CP438" s="344"/>
      <c r="CQ438" s="344"/>
      <c r="CR438" s="344"/>
      <c r="CS438" s="344"/>
      <c r="CT438" s="344"/>
      <c r="CU438" s="344"/>
      <c r="CV438" s="344"/>
      <c r="CW438" s="344"/>
      <c r="CX438" s="344"/>
      <c r="CY438" s="344"/>
      <c r="CZ438" s="344"/>
    </row>
    <row r="439" s="348" customFormat="true" ht="25.15" customHeight="true" x14ac:dyDescent="0.2">
      <c r="B439" s="904"/>
      <c r="C439" s="1028" t="s">
        <v>372</v>
      </c>
      <c r="D439" s="1020"/>
      <c r="E439" s="670">
        <v>-0.30074006287878358</v>
      </c>
      <c r="F439" s="577"/>
      <c r="G439" s="577"/>
      <c r="H439" s="1020" t="s">
        <v>301</v>
      </c>
      <c r="I439" s="1020"/>
      <c r="J439" s="671">
        <v>-0.30699971575622553</v>
      </c>
      <c r="K439" s="577"/>
      <c r="L439" s="577"/>
      <c r="M439" s="1020" t="s">
        <v>361</v>
      </c>
      <c r="N439" s="1020"/>
      <c r="O439" s="672">
        <v>0.24166419106126649</v>
      </c>
      <c r="P439" s="577"/>
      <c r="Q439" s="577"/>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A439" s="343"/>
      <c r="BB439" s="394"/>
      <c r="BC439" s="343"/>
      <c r="BD439" s="343"/>
      <c r="BE439" s="343"/>
      <c r="BF439" s="343"/>
      <c r="BG439" s="343"/>
      <c r="BH439" s="343"/>
      <c r="BI439" s="343"/>
      <c r="BJ439" s="343"/>
      <c r="BK439" s="343"/>
      <c r="BL439" s="343"/>
      <c r="BM439" s="343"/>
      <c r="BN439" s="343"/>
      <c r="BO439" s="343"/>
      <c r="BP439" s="343"/>
      <c r="BQ439" s="343"/>
      <c r="BR439" s="343"/>
      <c r="BS439" s="343"/>
      <c r="BT439" s="343"/>
      <c r="BU439" s="343"/>
      <c r="BV439" s="343"/>
      <c r="BW439" s="343"/>
      <c r="BX439" s="343"/>
      <c r="BY439" s="343"/>
      <c r="BZ439" s="344"/>
      <c r="CA439" s="344"/>
      <c r="CB439" s="344"/>
      <c r="CC439" s="344"/>
      <c r="CD439" s="344"/>
      <c r="CE439" s="344"/>
      <c r="CF439" s="344"/>
      <c r="CG439" s="344"/>
      <c r="CH439" s="344"/>
      <c r="CI439" s="344"/>
      <c r="CJ439" s="344"/>
      <c r="CK439" s="344"/>
      <c r="CL439" s="344"/>
      <c r="CM439" s="344"/>
      <c r="CN439" s="344"/>
      <c r="CO439" s="344"/>
      <c r="CP439" s="344"/>
      <c r="CQ439" s="344"/>
      <c r="CR439" s="344"/>
      <c r="CS439" s="344"/>
      <c r="CT439" s="344"/>
      <c r="CU439" s="344"/>
      <c r="CV439" s="344"/>
      <c r="CW439" s="344"/>
      <c r="CX439" s="344"/>
      <c r="CY439" s="344"/>
      <c r="CZ439" s="344"/>
    </row>
    <row r="440" s="348" customFormat="true" ht="25.15" customHeight="true" x14ac:dyDescent="0.2">
      <c r="B440" s="904"/>
      <c r="C440" s="1028" t="s">
        <v>370</v>
      </c>
      <c r="D440" s="1020"/>
      <c r="E440" s="670">
        <v>0.28216548608356345</v>
      </c>
      <c r="F440" s="577"/>
      <c r="G440" s="577"/>
      <c r="H440" s="1020" t="s">
        <v>366</v>
      </c>
      <c r="I440" s="1020"/>
      <c r="J440" s="671">
        <v>0.30625380881562447</v>
      </c>
      <c r="K440" s="577"/>
      <c r="L440" s="577"/>
      <c r="M440" s="1020" t="s">
        <v>367</v>
      </c>
      <c r="N440" s="1020"/>
      <c r="O440" s="672">
        <v>-0.2399190041548378</v>
      </c>
      <c r="P440" s="577"/>
      <c r="Q440" s="577"/>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A440" s="343"/>
      <c r="BB440" s="394"/>
      <c r="BC440" s="343"/>
      <c r="BD440" s="343"/>
      <c r="BE440" s="343"/>
      <c r="BF440" s="343"/>
      <c r="BG440" s="343"/>
      <c r="BH440" s="343"/>
      <c r="BI440" s="343"/>
      <c r="BJ440" s="343"/>
      <c r="BK440" s="343"/>
      <c r="BL440" s="343"/>
      <c r="BM440" s="343"/>
      <c r="BN440" s="343"/>
      <c r="BO440" s="343"/>
      <c r="BP440" s="343"/>
      <c r="BQ440" s="343"/>
      <c r="BR440" s="343"/>
      <c r="BS440" s="343"/>
      <c r="BT440" s="343"/>
      <c r="BU440" s="343"/>
      <c r="BV440" s="343"/>
      <c r="BW440" s="343"/>
      <c r="BX440" s="343"/>
      <c r="BY440" s="343"/>
      <c r="BZ440" s="344"/>
      <c r="CA440" s="344"/>
      <c r="CB440" s="344"/>
      <c r="CC440" s="344"/>
      <c r="CD440" s="344"/>
      <c r="CE440" s="344"/>
      <c r="CF440" s="344"/>
      <c r="CG440" s="344"/>
      <c r="CH440" s="344"/>
      <c r="CI440" s="344"/>
      <c r="CJ440" s="344"/>
      <c r="CK440" s="344"/>
      <c r="CL440" s="344"/>
      <c r="CM440" s="344"/>
      <c r="CN440" s="344"/>
      <c r="CO440" s="344"/>
      <c r="CP440" s="344"/>
      <c r="CQ440" s="344"/>
      <c r="CR440" s="344"/>
      <c r="CS440" s="344"/>
      <c r="CT440" s="344"/>
      <c r="CU440" s="344"/>
      <c r="CV440" s="344"/>
      <c r="CW440" s="344"/>
      <c r="CX440" s="344"/>
      <c r="CY440" s="344"/>
      <c r="CZ440" s="344"/>
    </row>
    <row r="441" s="348" customFormat="true" ht="25.15" customHeight="true" x14ac:dyDescent="0.2">
      <c r="B441" s="904"/>
      <c r="C441" s="1028" t="s">
        <v>302</v>
      </c>
      <c r="D441" s="1020"/>
      <c r="E441" s="670">
        <v>-0.25029546192347807</v>
      </c>
      <c r="F441" s="577"/>
      <c r="G441" s="577"/>
      <c r="H441" s="1020" t="s">
        <v>298</v>
      </c>
      <c r="I441" s="1020"/>
      <c r="J441" s="671">
        <v>0.30200800441122011</v>
      </c>
      <c r="K441" s="577"/>
      <c r="L441" s="577"/>
      <c r="M441" s="1020" t="s">
        <v>293</v>
      </c>
      <c r="N441" s="1020"/>
      <c r="O441" s="672">
        <v>0.23580391155672878</v>
      </c>
      <c r="P441" s="577"/>
      <c r="Q441" s="577"/>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A441" s="343"/>
      <c r="BB441" s="394"/>
      <c r="BC441" s="343"/>
      <c r="BD441" s="343"/>
      <c r="BE441" s="343"/>
      <c r="BF441" s="343"/>
      <c r="BG441" s="343"/>
      <c r="BH441" s="343"/>
      <c r="BI441" s="343"/>
      <c r="BJ441" s="343"/>
      <c r="BK441" s="343"/>
      <c r="BL441" s="343"/>
      <c r="BM441" s="343"/>
      <c r="BN441" s="343"/>
      <c r="BO441" s="343"/>
      <c r="BP441" s="343"/>
      <c r="BQ441" s="343"/>
      <c r="BR441" s="343"/>
      <c r="BS441" s="343"/>
      <c r="BT441" s="343"/>
      <c r="BU441" s="343"/>
      <c r="BV441" s="343"/>
      <c r="BW441" s="343"/>
      <c r="BX441" s="343"/>
      <c r="BY441" s="343"/>
      <c r="BZ441" s="344"/>
      <c r="CA441" s="344"/>
      <c r="CB441" s="344"/>
      <c r="CC441" s="344"/>
      <c r="CD441" s="344"/>
      <c r="CE441" s="344"/>
      <c r="CF441" s="344"/>
      <c r="CG441" s="344"/>
      <c r="CH441" s="344"/>
      <c r="CI441" s="344"/>
      <c r="CJ441" s="344"/>
      <c r="CK441" s="344"/>
      <c r="CL441" s="344"/>
      <c r="CM441" s="344"/>
      <c r="CN441" s="344"/>
      <c r="CO441" s="344"/>
      <c r="CP441" s="344"/>
      <c r="CQ441" s="344"/>
      <c r="CR441" s="344"/>
      <c r="CS441" s="344"/>
      <c r="CT441" s="344"/>
      <c r="CU441" s="344"/>
      <c r="CV441" s="344"/>
      <c r="CW441" s="344"/>
      <c r="CX441" s="344"/>
      <c r="CY441" s="344"/>
      <c r="CZ441" s="344"/>
    </row>
    <row r="442" s="348" customFormat="true" ht="25.15" customHeight="true" x14ac:dyDescent="0.2">
      <c r="B442" s="904"/>
      <c r="C442" s="1028" t="s">
        <v>373</v>
      </c>
      <c r="D442" s="1020"/>
      <c r="E442" s="670">
        <v>0.21519605569388878</v>
      </c>
      <c r="F442" s="577"/>
      <c r="G442" s="577"/>
      <c r="H442" s="1020" t="s">
        <v>282</v>
      </c>
      <c r="I442" s="1020"/>
      <c r="J442" s="671">
        <v>-0.30132126613816546</v>
      </c>
      <c r="K442" s="577"/>
      <c r="L442" s="577"/>
      <c r="M442" s="1020" t="s">
        <v>369</v>
      </c>
      <c r="N442" s="1020"/>
      <c r="O442" s="672">
        <v>-0.23378551430567615</v>
      </c>
      <c r="P442" s="577"/>
      <c r="Q442" s="577"/>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A442" s="343"/>
      <c r="BB442" s="394"/>
      <c r="BC442" s="343"/>
      <c r="BD442" s="343"/>
      <c r="BE442" s="343"/>
      <c r="BF442" s="343"/>
      <c r="BG442" s="343"/>
      <c r="BH442" s="343"/>
      <c r="BI442" s="343"/>
      <c r="BJ442" s="343"/>
      <c r="BK442" s="343"/>
      <c r="BL442" s="343"/>
      <c r="BM442" s="343"/>
      <c r="BN442" s="343"/>
      <c r="BO442" s="343"/>
      <c r="BP442" s="343"/>
      <c r="BQ442" s="343"/>
      <c r="BR442" s="343"/>
      <c r="BS442" s="343"/>
      <c r="BT442" s="343"/>
      <c r="BU442" s="343"/>
      <c r="BV442" s="343"/>
      <c r="BW442" s="343"/>
      <c r="BX442" s="343"/>
      <c r="BY442" s="343"/>
      <c r="BZ442" s="344"/>
      <c r="CA442" s="344"/>
      <c r="CB442" s="344"/>
      <c r="CC442" s="344"/>
      <c r="CD442" s="344"/>
      <c r="CE442" s="344"/>
      <c r="CF442" s="344"/>
      <c r="CG442" s="344"/>
      <c r="CH442" s="344"/>
      <c r="CI442" s="344"/>
      <c r="CJ442" s="344"/>
      <c r="CK442" s="344"/>
      <c r="CL442" s="344"/>
      <c r="CM442" s="344"/>
      <c r="CN442" s="344"/>
      <c r="CO442" s="344"/>
      <c r="CP442" s="344"/>
      <c r="CQ442" s="344"/>
      <c r="CR442" s="344"/>
      <c r="CS442" s="344"/>
      <c r="CT442" s="344"/>
      <c r="CU442" s="344"/>
      <c r="CV442" s="344"/>
      <c r="CW442" s="344"/>
      <c r="CX442" s="344"/>
      <c r="CY442" s="344"/>
      <c r="CZ442" s="344"/>
    </row>
    <row r="443" s="348" customFormat="true" ht="25.15" customHeight="true" x14ac:dyDescent="0.2">
      <c r="B443" s="904"/>
      <c r="C443" s="1028" t="s">
        <v>374</v>
      </c>
      <c r="D443" s="1020"/>
      <c r="E443" s="670">
        <v>-0.20929945954857673</v>
      </c>
      <c r="F443" s="577"/>
      <c r="G443" s="577"/>
      <c r="H443" s="1020" t="s">
        <v>279</v>
      </c>
      <c r="I443" s="1020"/>
      <c r="J443" s="671">
        <v>0.30090001063598842</v>
      </c>
      <c r="K443" s="577"/>
      <c r="L443" s="577"/>
      <c r="M443" s="1020" t="s">
        <v>300</v>
      </c>
      <c r="N443" s="1020"/>
      <c r="O443" s="672">
        <v>0.22304312595132211</v>
      </c>
      <c r="P443" s="577"/>
      <c r="Q443" s="577"/>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A443" s="343"/>
      <c r="BB443" s="394"/>
      <c r="BC443" s="343"/>
      <c r="BD443" s="343"/>
      <c r="BE443" s="343"/>
      <c r="BF443" s="343"/>
      <c r="BG443" s="343"/>
      <c r="BH443" s="343"/>
      <c r="BI443" s="343"/>
      <c r="BJ443" s="343"/>
      <c r="BK443" s="343"/>
      <c r="BL443" s="343"/>
      <c r="BM443" s="343"/>
      <c r="BN443" s="343"/>
      <c r="BO443" s="343"/>
      <c r="BP443" s="343"/>
      <c r="BQ443" s="343"/>
      <c r="BR443" s="343"/>
      <c r="BS443" s="343"/>
      <c r="BT443" s="343"/>
      <c r="BU443" s="343"/>
      <c r="BV443" s="343"/>
      <c r="BW443" s="343"/>
      <c r="BX443" s="343"/>
      <c r="BY443" s="343"/>
      <c r="BZ443" s="344"/>
      <c r="CA443" s="344"/>
      <c r="CB443" s="344"/>
      <c r="CC443" s="344"/>
      <c r="CD443" s="344"/>
      <c r="CE443" s="344"/>
      <c r="CF443" s="344"/>
      <c r="CG443" s="344"/>
      <c r="CH443" s="344"/>
      <c r="CI443" s="344"/>
      <c r="CJ443" s="344"/>
      <c r="CK443" s="344"/>
      <c r="CL443" s="344"/>
      <c r="CM443" s="344"/>
      <c r="CN443" s="344"/>
      <c r="CO443" s="344"/>
      <c r="CP443" s="344"/>
      <c r="CQ443" s="344"/>
      <c r="CR443" s="344"/>
      <c r="CS443" s="344"/>
      <c r="CT443" s="344"/>
      <c r="CU443" s="344"/>
      <c r="CV443" s="344"/>
      <c r="CW443" s="344"/>
      <c r="CX443" s="344"/>
      <c r="CY443" s="344"/>
      <c r="CZ443" s="344"/>
    </row>
    <row r="444" s="348" customFormat="true" ht="25.15" customHeight="true" x14ac:dyDescent="0.2">
      <c r="B444" s="904"/>
      <c r="C444" s="1028" t="s">
        <v>305</v>
      </c>
      <c r="D444" s="1020"/>
      <c r="E444" s="670">
        <v>0.19973795370974734</v>
      </c>
      <c r="F444" s="577"/>
      <c r="G444" s="577"/>
      <c r="H444" s="1020" t="s">
        <v>287</v>
      </c>
      <c r="I444" s="1020"/>
      <c r="J444" s="671">
        <v>0.30070404424286135</v>
      </c>
      <c r="K444" s="577"/>
      <c r="L444" s="577"/>
      <c r="M444" s="1020" t="s">
        <v>375</v>
      </c>
      <c r="N444" s="1020"/>
      <c r="O444" s="672">
        <v>-0.19709317275292931</v>
      </c>
      <c r="P444" s="577"/>
      <c r="Q444" s="577"/>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A444" s="343"/>
      <c r="BB444" s="394"/>
      <c r="BC444" s="343"/>
      <c r="BD444" s="343"/>
      <c r="BE444" s="343"/>
      <c r="BF444" s="343"/>
      <c r="BG444" s="343"/>
      <c r="BH444" s="343"/>
      <c r="BI444" s="343"/>
      <c r="BJ444" s="343"/>
      <c r="BK444" s="343"/>
      <c r="BL444" s="343"/>
      <c r="BM444" s="343"/>
      <c r="BN444" s="343"/>
      <c r="BO444" s="343"/>
      <c r="BP444" s="343"/>
      <c r="BQ444" s="343"/>
      <c r="BR444" s="343"/>
      <c r="BS444" s="343"/>
      <c r="BT444" s="343"/>
      <c r="BU444" s="343"/>
      <c r="BV444" s="343"/>
      <c r="BW444" s="343"/>
      <c r="BX444" s="343"/>
      <c r="BY444" s="343"/>
      <c r="BZ444" s="344"/>
      <c r="CA444" s="344"/>
      <c r="CB444" s="344"/>
      <c r="CC444" s="344"/>
      <c r="CD444" s="344"/>
      <c r="CE444" s="344"/>
      <c r="CF444" s="344"/>
      <c r="CG444" s="344"/>
      <c r="CH444" s="344"/>
      <c r="CI444" s="344"/>
      <c r="CJ444" s="344"/>
      <c r="CK444" s="344"/>
      <c r="CL444" s="344"/>
      <c r="CM444" s="344"/>
      <c r="CN444" s="344"/>
      <c r="CO444" s="344"/>
      <c r="CP444" s="344"/>
      <c r="CQ444" s="344"/>
      <c r="CR444" s="344"/>
      <c r="CS444" s="344"/>
      <c r="CT444" s="344"/>
      <c r="CU444" s="344"/>
      <c r="CV444" s="344"/>
      <c r="CW444" s="344"/>
      <c r="CX444" s="344"/>
      <c r="CY444" s="344"/>
      <c r="CZ444" s="344"/>
    </row>
    <row r="445" s="348" customFormat="true" ht="25.15" customHeight="true" x14ac:dyDescent="0.2">
      <c r="B445" s="904"/>
      <c r="C445" s="1028" t="s">
        <v>300</v>
      </c>
      <c r="D445" s="1020"/>
      <c r="E445" s="670">
        <v>0.19870943945266292</v>
      </c>
      <c r="F445" s="577"/>
      <c r="G445" s="577"/>
      <c r="H445" s="1020" t="s">
        <v>376</v>
      </c>
      <c r="I445" s="1020"/>
      <c r="J445" s="671">
        <v>-0.29929927938244338</v>
      </c>
      <c r="K445" s="577"/>
      <c r="L445" s="577"/>
      <c r="M445" s="1020" t="s">
        <v>374</v>
      </c>
      <c r="N445" s="1020"/>
      <c r="O445" s="672">
        <v>-0.19688539721912035</v>
      </c>
      <c r="P445" s="577"/>
      <c r="Q445" s="577"/>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A445" s="343"/>
      <c r="BB445" s="394"/>
      <c r="BC445" s="343"/>
      <c r="BD445" s="343"/>
      <c r="BE445" s="343"/>
      <c r="BF445" s="343"/>
      <c r="BG445" s="343"/>
      <c r="BH445" s="343"/>
      <c r="BI445" s="343"/>
      <c r="BJ445" s="343"/>
      <c r="BK445" s="343"/>
      <c r="BL445" s="343"/>
      <c r="BM445" s="343"/>
      <c r="BN445" s="343"/>
      <c r="BO445" s="343"/>
      <c r="BP445" s="343"/>
      <c r="BQ445" s="343"/>
      <c r="BR445" s="343"/>
      <c r="BS445" s="343"/>
      <c r="BT445" s="343"/>
      <c r="BU445" s="343"/>
      <c r="BV445" s="343"/>
      <c r="BW445" s="343"/>
      <c r="BX445" s="343"/>
      <c r="BY445" s="343"/>
      <c r="BZ445" s="344"/>
      <c r="CA445" s="344"/>
      <c r="CB445" s="344"/>
      <c r="CC445" s="344"/>
      <c r="CD445" s="344"/>
      <c r="CE445" s="344"/>
      <c r="CF445" s="344"/>
      <c r="CG445" s="344"/>
      <c r="CH445" s="344"/>
      <c r="CI445" s="344"/>
      <c r="CJ445" s="344"/>
      <c r="CK445" s="344"/>
      <c r="CL445" s="344"/>
      <c r="CM445" s="344"/>
      <c r="CN445" s="344"/>
      <c r="CO445" s="344"/>
      <c r="CP445" s="344"/>
      <c r="CQ445" s="344"/>
      <c r="CR445" s="344"/>
      <c r="CS445" s="344"/>
      <c r="CT445" s="344"/>
      <c r="CU445" s="344"/>
      <c r="CV445" s="344"/>
      <c r="CW445" s="344"/>
      <c r="CX445" s="344"/>
      <c r="CY445" s="344"/>
      <c r="CZ445" s="344"/>
    </row>
    <row r="446" s="348" customFormat="true" ht="25.15" customHeight="true" x14ac:dyDescent="0.2">
      <c r="C446" s="1028" t="s">
        <v>377</v>
      </c>
      <c r="D446" s="1020"/>
      <c r="E446" s="670">
        <v>-0.19058856975344662</v>
      </c>
      <c r="F446" s="577"/>
      <c r="G446" s="577"/>
      <c r="H446" s="1020" t="s">
        <v>375</v>
      </c>
      <c r="I446" s="1020"/>
      <c r="J446" s="671">
        <v>-0.29795834493593532</v>
      </c>
      <c r="K446" s="577"/>
      <c r="L446" s="577"/>
      <c r="M446" s="1020" t="s">
        <v>366</v>
      </c>
      <c r="N446" s="1020"/>
      <c r="O446" s="672">
        <v>0.18753675082302407</v>
      </c>
      <c r="P446" s="577"/>
      <c r="Q446" s="577"/>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A446" s="343"/>
      <c r="BB446" s="394"/>
      <c r="BC446" s="343"/>
      <c r="BD446" s="343"/>
      <c r="BE446" s="343"/>
      <c r="BF446" s="343"/>
      <c r="BG446" s="343"/>
      <c r="BH446" s="343"/>
      <c r="BI446" s="343"/>
      <c r="BJ446" s="343"/>
      <c r="BK446" s="343"/>
      <c r="BL446" s="343"/>
      <c r="BM446" s="343"/>
      <c r="BN446" s="343"/>
      <c r="BO446" s="343"/>
      <c r="BP446" s="343"/>
      <c r="BQ446" s="343"/>
      <c r="BR446" s="343"/>
      <c r="BS446" s="343"/>
      <c r="BT446" s="343"/>
      <c r="BU446" s="343"/>
      <c r="BV446" s="343"/>
      <c r="BW446" s="343"/>
      <c r="BX446" s="343"/>
      <c r="BY446" s="343"/>
      <c r="BZ446" s="344"/>
      <c r="CA446" s="344"/>
      <c r="CB446" s="344"/>
      <c r="CC446" s="344"/>
      <c r="CD446" s="344"/>
      <c r="CE446" s="344"/>
      <c r="CF446" s="344"/>
      <c r="CG446" s="344"/>
      <c r="CH446" s="344"/>
      <c r="CI446" s="344"/>
      <c r="CJ446" s="344"/>
      <c r="CK446" s="344"/>
      <c r="CL446" s="344"/>
      <c r="CM446" s="344"/>
      <c r="CN446" s="344"/>
      <c r="CO446" s="344"/>
      <c r="CP446" s="344"/>
      <c r="CQ446" s="344"/>
      <c r="CR446" s="344"/>
      <c r="CS446" s="344"/>
      <c r="CT446" s="344"/>
      <c r="CU446" s="344"/>
      <c r="CV446" s="344"/>
      <c r="CW446" s="344"/>
      <c r="CX446" s="344"/>
      <c r="CY446" s="344"/>
      <c r="CZ446" s="344"/>
    </row>
    <row r="447" s="348" customFormat="true" ht="25.15" customHeight="true" x14ac:dyDescent="0.2">
      <c r="C447" s="1028" t="s">
        <v>378</v>
      </c>
      <c r="D447" s="1020"/>
      <c r="E447" s="670">
        <v>-0.15832633971976437</v>
      </c>
      <c r="F447" s="577"/>
      <c r="G447" s="577"/>
      <c r="H447" s="1020" t="s">
        <v>379</v>
      </c>
      <c r="I447" s="1020"/>
      <c r="J447" s="671">
        <v>-0.29593695664752523</v>
      </c>
      <c r="K447" s="577"/>
      <c r="L447" s="577"/>
      <c r="M447" s="1020" t="s">
        <v>302</v>
      </c>
      <c r="N447" s="1020"/>
      <c r="O447" s="672">
        <v>0.1815906464029492</v>
      </c>
      <c r="P447" s="577"/>
      <c r="Q447" s="577"/>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A447" s="343"/>
      <c r="BB447" s="394"/>
      <c r="BC447" s="343"/>
      <c r="BD447" s="343"/>
      <c r="BE447" s="343"/>
      <c r="BF447" s="343"/>
      <c r="BG447" s="343"/>
      <c r="BH447" s="343"/>
      <c r="BI447" s="343"/>
      <c r="BJ447" s="343"/>
      <c r="BK447" s="343"/>
      <c r="BL447" s="343"/>
      <c r="BM447" s="343"/>
      <c r="BN447" s="343"/>
      <c r="BO447" s="343"/>
      <c r="BP447" s="343"/>
      <c r="BQ447" s="343"/>
      <c r="BR447" s="343"/>
      <c r="BS447" s="343"/>
      <c r="BT447" s="343"/>
      <c r="BU447" s="343"/>
      <c r="BV447" s="343"/>
      <c r="BW447" s="343"/>
      <c r="BX447" s="343"/>
      <c r="BY447" s="343"/>
      <c r="BZ447" s="344"/>
      <c r="CA447" s="344"/>
      <c r="CB447" s="344"/>
      <c r="CC447" s="344"/>
      <c r="CD447" s="344"/>
      <c r="CE447" s="344"/>
      <c r="CF447" s="344"/>
      <c r="CG447" s="344"/>
      <c r="CH447" s="344"/>
      <c r="CI447" s="344"/>
      <c r="CJ447" s="344"/>
      <c r="CK447" s="344"/>
      <c r="CL447" s="344"/>
      <c r="CM447" s="344"/>
      <c r="CN447" s="344"/>
      <c r="CO447" s="344"/>
      <c r="CP447" s="344"/>
      <c r="CQ447" s="344"/>
      <c r="CR447" s="344"/>
      <c r="CS447" s="344"/>
      <c r="CT447" s="344"/>
      <c r="CU447" s="344"/>
      <c r="CV447" s="344"/>
      <c r="CW447" s="344"/>
      <c r="CX447" s="344"/>
      <c r="CY447" s="344"/>
      <c r="CZ447" s="344"/>
    </row>
    <row r="448" s="348" customFormat="true" ht="25.15" customHeight="true" x14ac:dyDescent="0.2">
      <c r="C448" s="1028" t="s">
        <v>371</v>
      </c>
      <c r="D448" s="1020"/>
      <c r="E448" s="670">
        <v>-0.13917362404735556</v>
      </c>
      <c r="F448" s="577"/>
      <c r="G448" s="577"/>
      <c r="H448" s="1020" t="s">
        <v>380</v>
      </c>
      <c r="I448" s="1020"/>
      <c r="J448" s="671">
        <v>-0.2924455473870593</v>
      </c>
      <c r="K448" s="577"/>
      <c r="L448" s="577"/>
      <c r="M448" s="1020" t="s">
        <v>381</v>
      </c>
      <c r="N448" s="1020"/>
      <c r="O448" s="672">
        <v>-0.17658119499504668</v>
      </c>
      <c r="P448" s="577"/>
      <c r="Q448" s="577"/>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A448" s="343"/>
      <c r="BB448" s="394"/>
      <c r="BC448" s="343"/>
      <c r="BD448" s="343"/>
      <c r="BE448" s="343"/>
      <c r="BF448" s="343"/>
      <c r="BG448" s="343"/>
      <c r="BH448" s="343"/>
      <c r="BI448" s="343"/>
      <c r="BJ448" s="343"/>
      <c r="BK448" s="343"/>
      <c r="BL448" s="343"/>
      <c r="BM448" s="343"/>
      <c r="BN448" s="343"/>
      <c r="BO448" s="343"/>
      <c r="BP448" s="343"/>
      <c r="BQ448" s="343"/>
      <c r="BR448" s="343"/>
      <c r="BS448" s="343"/>
      <c r="BT448" s="343"/>
      <c r="BU448" s="343"/>
      <c r="BV448" s="343"/>
      <c r="BW448" s="343"/>
      <c r="BX448" s="343"/>
      <c r="BY448" s="343"/>
      <c r="BZ448" s="344"/>
      <c r="CA448" s="344"/>
      <c r="CB448" s="344"/>
      <c r="CC448" s="344"/>
      <c r="CD448" s="344"/>
      <c r="CE448" s="344"/>
      <c r="CF448" s="344"/>
      <c r="CG448" s="344"/>
      <c r="CH448" s="344"/>
      <c r="CI448" s="344"/>
      <c r="CJ448" s="344"/>
      <c r="CK448" s="344"/>
      <c r="CL448" s="344"/>
      <c r="CM448" s="344"/>
      <c r="CN448" s="344"/>
      <c r="CO448" s="344"/>
      <c r="CP448" s="344"/>
      <c r="CQ448" s="344"/>
      <c r="CR448" s="344"/>
      <c r="CS448" s="344"/>
      <c r="CT448" s="344"/>
      <c r="CU448" s="344"/>
      <c r="CV448" s="344"/>
      <c r="CW448" s="344"/>
      <c r="CX448" s="344"/>
      <c r="CY448" s="344"/>
      <c r="CZ448" s="344"/>
    </row>
    <row r="449" s="348" customFormat="true" ht="25.15" customHeight="true" x14ac:dyDescent="0.2">
      <c r="C449" s="1028" t="s">
        <v>306</v>
      </c>
      <c r="D449" s="1020"/>
      <c r="E449" s="670">
        <v>-0.13588692147111067</v>
      </c>
      <c r="F449" s="577"/>
      <c r="G449" s="577"/>
      <c r="H449" s="1020" t="s">
        <v>372</v>
      </c>
      <c r="I449" s="1020"/>
      <c r="J449" s="671">
        <v>-0.28761202694792565</v>
      </c>
      <c r="K449" s="577"/>
      <c r="L449" s="577"/>
      <c r="M449" s="1020" t="s">
        <v>306</v>
      </c>
      <c r="N449" s="1020"/>
      <c r="O449" s="672">
        <v>-0.16500298623724471</v>
      </c>
      <c r="P449" s="577"/>
      <c r="Q449" s="577"/>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A449" s="343"/>
      <c r="BB449" s="394"/>
      <c r="BC449" s="343"/>
      <c r="BD449" s="343"/>
      <c r="BE449" s="343"/>
      <c r="BF449" s="343"/>
      <c r="BG449" s="343"/>
      <c r="BH449" s="343"/>
      <c r="BI449" s="343"/>
      <c r="BJ449" s="343"/>
      <c r="BK449" s="343"/>
      <c r="BL449" s="343"/>
      <c r="BM449" s="343"/>
      <c r="BN449" s="343"/>
      <c r="BO449" s="343"/>
      <c r="BP449" s="343"/>
      <c r="BQ449" s="343"/>
      <c r="BR449" s="343"/>
      <c r="BS449" s="343"/>
      <c r="BT449" s="343"/>
      <c r="BU449" s="343"/>
      <c r="BV449" s="343"/>
      <c r="BW449" s="343"/>
      <c r="BX449" s="343"/>
      <c r="BY449" s="343"/>
      <c r="BZ449" s="344"/>
      <c r="CA449" s="344"/>
      <c r="CB449" s="344"/>
      <c r="CC449" s="344"/>
      <c r="CD449" s="344"/>
      <c r="CE449" s="344"/>
      <c r="CF449" s="344"/>
      <c r="CG449" s="344"/>
      <c r="CH449" s="344"/>
      <c r="CI449" s="344"/>
      <c r="CJ449" s="344"/>
      <c r="CK449" s="344"/>
      <c r="CL449" s="344"/>
      <c r="CM449" s="344"/>
      <c r="CN449" s="344"/>
      <c r="CO449" s="344"/>
      <c r="CP449" s="344"/>
      <c r="CQ449" s="344"/>
      <c r="CR449" s="344"/>
      <c r="CS449" s="344"/>
      <c r="CT449" s="344"/>
      <c r="CU449" s="344"/>
      <c r="CV449" s="344"/>
      <c r="CW449" s="344"/>
      <c r="CX449" s="344"/>
      <c r="CY449" s="344"/>
      <c r="CZ449" s="344"/>
    </row>
    <row r="450" s="348" customFormat="true" ht="25.15" customHeight="true" x14ac:dyDescent="0.2">
      <c r="C450" s="1028" t="s">
        <v>382</v>
      </c>
      <c r="D450" s="1020"/>
      <c r="E450" s="670">
        <v>-0.1189399732553033</v>
      </c>
      <c r="F450" s="577"/>
      <c r="G450" s="577"/>
      <c r="H450" s="1020" t="s">
        <v>383</v>
      </c>
      <c r="I450" s="1020"/>
      <c r="J450" s="671">
        <v>-0.27994750395670198</v>
      </c>
      <c r="K450" s="577"/>
      <c r="L450" s="577"/>
      <c r="M450" s="1020" t="s">
        <v>384</v>
      </c>
      <c r="N450" s="1020"/>
      <c r="O450" s="672">
        <v>-0.15919357179655128</v>
      </c>
      <c r="P450" s="577"/>
      <c r="Q450" s="577"/>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A450" s="343"/>
      <c r="BB450" s="394"/>
      <c r="BC450" s="343"/>
      <c r="BD450" s="343"/>
      <c r="BE450" s="343"/>
      <c r="BF450" s="343"/>
      <c r="BG450" s="343"/>
      <c r="BH450" s="343"/>
      <c r="BI450" s="343"/>
      <c r="BJ450" s="343"/>
      <c r="BK450" s="343"/>
      <c r="BL450" s="343"/>
      <c r="BM450" s="343"/>
      <c r="BN450" s="343"/>
      <c r="BO450" s="343"/>
      <c r="BP450" s="343"/>
      <c r="BQ450" s="343"/>
      <c r="BR450" s="343"/>
      <c r="BS450" s="343"/>
      <c r="BT450" s="343"/>
      <c r="BU450" s="343"/>
      <c r="BV450" s="343"/>
      <c r="BW450" s="343"/>
      <c r="BX450" s="343"/>
      <c r="BY450" s="343"/>
      <c r="BZ450" s="344"/>
      <c r="CA450" s="344"/>
      <c r="CB450" s="344"/>
      <c r="CC450" s="344"/>
      <c r="CD450" s="344"/>
      <c r="CE450" s="344"/>
      <c r="CF450" s="344"/>
      <c r="CG450" s="344"/>
      <c r="CH450" s="344"/>
      <c r="CI450" s="344"/>
      <c r="CJ450" s="344"/>
      <c r="CK450" s="344"/>
      <c r="CL450" s="344"/>
      <c r="CM450" s="344"/>
      <c r="CN450" s="344"/>
      <c r="CO450" s="344"/>
      <c r="CP450" s="344"/>
      <c r="CQ450" s="344"/>
      <c r="CR450" s="344"/>
      <c r="CS450" s="344"/>
      <c r="CT450" s="344"/>
      <c r="CU450" s="344"/>
      <c r="CV450" s="344"/>
      <c r="CW450" s="344"/>
      <c r="CX450" s="344"/>
      <c r="CY450" s="344"/>
      <c r="CZ450" s="344"/>
    </row>
    <row r="451" s="348" customFormat="true" ht="25.15" customHeight="true" x14ac:dyDescent="0.2">
      <c r="C451" s="1028" t="s">
        <v>307</v>
      </c>
      <c r="D451" s="1020"/>
      <c r="E451" s="670">
        <v>0.11074756304707593</v>
      </c>
      <c r="F451" s="577"/>
      <c r="G451" s="577"/>
      <c r="H451" s="1020" t="s">
        <v>291</v>
      </c>
      <c r="I451" s="1020"/>
      <c r="J451" s="671">
        <v>0.26430766326338379</v>
      </c>
      <c r="K451" s="577"/>
      <c r="L451" s="577"/>
      <c r="M451" s="1020" t="s">
        <v>305</v>
      </c>
      <c r="N451" s="1020"/>
      <c r="O451" s="672">
        <v>0.15620822783672153</v>
      </c>
      <c r="P451" s="577"/>
      <c r="Q451" s="577"/>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A451" s="343"/>
      <c r="BB451" s="394"/>
      <c r="BC451" s="343"/>
      <c r="BD451" s="343"/>
      <c r="BE451" s="343"/>
      <c r="BF451" s="343"/>
      <c r="BG451" s="343"/>
      <c r="BH451" s="343"/>
      <c r="BI451" s="343"/>
      <c r="BJ451" s="343"/>
      <c r="BK451" s="343"/>
      <c r="BL451" s="343"/>
      <c r="BM451" s="343"/>
      <c r="BN451" s="343"/>
      <c r="BO451" s="343"/>
      <c r="BP451" s="343"/>
      <c r="BQ451" s="343"/>
      <c r="BR451" s="343"/>
      <c r="BS451" s="343"/>
      <c r="BT451" s="343"/>
      <c r="BU451" s="343"/>
      <c r="BV451" s="343"/>
      <c r="BW451" s="343"/>
      <c r="BX451" s="343"/>
      <c r="BY451" s="343"/>
      <c r="BZ451" s="344"/>
      <c r="CA451" s="344"/>
      <c r="CB451" s="344"/>
      <c r="CC451" s="344"/>
      <c r="CD451" s="344"/>
      <c r="CE451" s="344"/>
      <c r="CF451" s="344"/>
      <c r="CG451" s="344"/>
      <c r="CH451" s="344"/>
      <c r="CI451" s="344"/>
      <c r="CJ451" s="344"/>
      <c r="CK451" s="344"/>
      <c r="CL451" s="344"/>
      <c r="CM451" s="344"/>
      <c r="CN451" s="344"/>
      <c r="CO451" s="344"/>
      <c r="CP451" s="344"/>
      <c r="CQ451" s="344"/>
      <c r="CR451" s="344"/>
      <c r="CS451" s="344"/>
      <c r="CT451" s="344"/>
      <c r="CU451" s="344"/>
      <c r="CV451" s="344"/>
      <c r="CW451" s="344"/>
      <c r="CX451" s="344"/>
      <c r="CY451" s="344"/>
      <c r="CZ451" s="344"/>
    </row>
    <row r="452" s="348" customFormat="true" ht="25.15" customHeight="true" x14ac:dyDescent="0.2">
      <c r="C452" s="1028" t="s">
        <v>310</v>
      </c>
      <c r="D452" s="1020"/>
      <c r="E452" s="670">
        <v>0.10697318989849951</v>
      </c>
      <c r="F452" s="577"/>
      <c r="G452" s="577"/>
      <c r="H452" s="1020" t="s">
        <v>385</v>
      </c>
      <c r="I452" s="1020"/>
      <c r="J452" s="671">
        <v>-0.25590227941484023</v>
      </c>
      <c r="K452" s="577"/>
      <c r="L452" s="577"/>
      <c r="M452" s="1020" t="s">
        <v>291</v>
      </c>
      <c r="N452" s="1020"/>
      <c r="O452" s="672">
        <v>0.15072667606548404</v>
      </c>
      <c r="P452" s="577"/>
      <c r="Q452" s="577"/>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A452" s="343"/>
      <c r="BB452" s="394"/>
      <c r="BC452" s="343"/>
      <c r="BD452" s="343"/>
      <c r="BE452" s="343"/>
      <c r="BF452" s="343"/>
      <c r="BG452" s="343"/>
      <c r="BH452" s="343"/>
      <c r="BI452" s="343"/>
      <c r="BJ452" s="343"/>
      <c r="BK452" s="343"/>
      <c r="BL452" s="343"/>
      <c r="BM452" s="343"/>
      <c r="BN452" s="343"/>
      <c r="BO452" s="343"/>
      <c r="BP452" s="343"/>
      <c r="BQ452" s="343"/>
      <c r="BR452" s="343"/>
      <c r="BS452" s="343"/>
      <c r="BT452" s="343"/>
      <c r="BU452" s="343"/>
      <c r="BV452" s="343"/>
      <c r="BW452" s="343"/>
      <c r="BX452" s="343"/>
      <c r="BY452" s="343"/>
      <c r="BZ452" s="344"/>
      <c r="CA452" s="344"/>
      <c r="CB452" s="344"/>
      <c r="CC452" s="344"/>
      <c r="CD452" s="344"/>
      <c r="CE452" s="344"/>
      <c r="CF452" s="344"/>
      <c r="CG452" s="344"/>
      <c r="CH452" s="344"/>
      <c r="CI452" s="344"/>
      <c r="CJ452" s="344"/>
      <c r="CK452" s="344"/>
      <c r="CL452" s="344"/>
      <c r="CM452" s="344"/>
      <c r="CN452" s="344"/>
      <c r="CO452" s="344"/>
      <c r="CP452" s="344"/>
      <c r="CQ452" s="344"/>
      <c r="CR452" s="344"/>
      <c r="CS452" s="344"/>
      <c r="CT452" s="344"/>
      <c r="CU452" s="344"/>
      <c r="CV452" s="344"/>
      <c r="CW452" s="344"/>
      <c r="CX452" s="344"/>
      <c r="CY452" s="344"/>
      <c r="CZ452" s="344"/>
    </row>
    <row r="453" s="348" customFormat="true" ht="25.15" customHeight="true" x14ac:dyDescent="0.2">
      <c r="C453" s="1028" t="s">
        <v>302</v>
      </c>
      <c r="D453" s="1020"/>
      <c r="E453" s="670">
        <v>-0.10517492231876446</v>
      </c>
      <c r="F453" s="577"/>
      <c r="G453" s="577"/>
      <c r="H453" s="1020" t="s">
        <v>377</v>
      </c>
      <c r="I453" s="1020"/>
      <c r="J453" s="671">
        <v>-0.24929807222815559</v>
      </c>
      <c r="K453" s="577"/>
      <c r="L453" s="577"/>
      <c r="M453" s="1020" t="s">
        <v>377</v>
      </c>
      <c r="N453" s="1020"/>
      <c r="O453" s="672">
        <v>-0.15013069865225667</v>
      </c>
      <c r="P453" s="577"/>
      <c r="Q453" s="577"/>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A453" s="343"/>
      <c r="BB453" s="394"/>
      <c r="BC453" s="343"/>
      <c r="BD453" s="343"/>
      <c r="BE453" s="343"/>
      <c r="BF453" s="343"/>
      <c r="BG453" s="343"/>
      <c r="BH453" s="343"/>
      <c r="BI453" s="343"/>
      <c r="BJ453" s="343"/>
      <c r="BK453" s="343"/>
      <c r="BL453" s="343"/>
      <c r="BM453" s="343"/>
      <c r="BN453" s="343"/>
      <c r="BO453" s="343"/>
      <c r="BP453" s="343"/>
      <c r="BQ453" s="343"/>
      <c r="BR453" s="343"/>
      <c r="BS453" s="343"/>
      <c r="BT453" s="343"/>
      <c r="BU453" s="343"/>
      <c r="BV453" s="343"/>
      <c r="BW453" s="343"/>
      <c r="BX453" s="343"/>
      <c r="BY453" s="343"/>
      <c r="BZ453" s="344"/>
      <c r="CA453" s="344"/>
      <c r="CB453" s="344"/>
      <c r="CC453" s="344"/>
      <c r="CD453" s="344"/>
      <c r="CE453" s="344"/>
      <c r="CF453" s="344"/>
      <c r="CG453" s="344"/>
      <c r="CH453" s="344"/>
      <c r="CI453" s="344"/>
      <c r="CJ453" s="344"/>
      <c r="CK453" s="344"/>
      <c r="CL453" s="344"/>
      <c r="CM453" s="344"/>
      <c r="CN453" s="344"/>
      <c r="CO453" s="344"/>
      <c r="CP453" s="344"/>
      <c r="CQ453" s="344"/>
      <c r="CR453" s="344"/>
      <c r="CS453" s="344"/>
      <c r="CT453" s="344"/>
      <c r="CU453" s="344"/>
      <c r="CV453" s="344"/>
      <c r="CW453" s="344"/>
      <c r="CX453" s="344"/>
      <c r="CY453" s="344"/>
      <c r="CZ453" s="344"/>
    </row>
    <row r="454" s="348" customFormat="true" ht="25.15" customHeight="true" x14ac:dyDescent="0.2">
      <c r="C454" s="1028" t="s">
        <v>386</v>
      </c>
      <c r="D454" s="1020"/>
      <c r="E454" s="670">
        <v>-8.9851278117072775E-2</v>
      </c>
      <c r="F454" s="577"/>
      <c r="G454" s="577"/>
      <c r="H454" s="1020" t="s">
        <v>370</v>
      </c>
      <c r="I454" s="1020"/>
      <c r="J454" s="671">
        <v>0.24770297305899439</v>
      </c>
      <c r="K454" s="577"/>
      <c r="L454" s="577"/>
      <c r="M454" s="1020" t="s">
        <v>365</v>
      </c>
      <c r="N454" s="1020"/>
      <c r="O454" s="672">
        <v>0.14695287481226793</v>
      </c>
      <c r="P454" s="577"/>
      <c r="Q454" s="577"/>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A454" s="343"/>
      <c r="BB454" s="394"/>
      <c r="BC454" s="343"/>
      <c r="BD454" s="343"/>
      <c r="BE454" s="343"/>
      <c r="BF454" s="343"/>
      <c r="BG454" s="343"/>
      <c r="BH454" s="343"/>
      <c r="BI454" s="343"/>
      <c r="BJ454" s="343"/>
      <c r="BK454" s="343"/>
      <c r="BL454" s="343"/>
      <c r="BM454" s="343"/>
      <c r="BN454" s="343"/>
      <c r="BO454" s="343"/>
      <c r="BP454" s="343"/>
      <c r="BQ454" s="343"/>
      <c r="BR454" s="343"/>
      <c r="BS454" s="343"/>
      <c r="BT454" s="343"/>
      <c r="BU454" s="343"/>
      <c r="BV454" s="343"/>
      <c r="BW454" s="343"/>
      <c r="BX454" s="343"/>
      <c r="BY454" s="343"/>
      <c r="BZ454" s="344"/>
      <c r="CA454" s="344"/>
      <c r="CB454" s="344"/>
      <c r="CC454" s="344"/>
      <c r="CD454" s="344"/>
      <c r="CE454" s="344"/>
      <c r="CF454" s="344"/>
      <c r="CG454" s="344"/>
      <c r="CH454" s="344"/>
      <c r="CI454" s="344"/>
      <c r="CJ454" s="344"/>
      <c r="CK454" s="344"/>
      <c r="CL454" s="344"/>
      <c r="CM454" s="344"/>
      <c r="CN454" s="344"/>
      <c r="CO454" s="344"/>
      <c r="CP454" s="344"/>
      <c r="CQ454" s="344"/>
      <c r="CR454" s="344"/>
      <c r="CS454" s="344"/>
      <c r="CT454" s="344"/>
      <c r="CU454" s="344"/>
      <c r="CV454" s="344"/>
      <c r="CW454" s="344"/>
      <c r="CX454" s="344"/>
      <c r="CY454" s="344"/>
      <c r="CZ454" s="344"/>
    </row>
    <row r="455" s="348" customFormat="true" ht="25.15" customHeight="true" x14ac:dyDescent="0.2">
      <c r="C455" s="1028" t="s">
        <v>314</v>
      </c>
      <c r="D455" s="1020"/>
      <c r="E455" s="670">
        <v>8.0662593392021489E-2</v>
      </c>
      <c r="F455" s="577"/>
      <c r="G455" s="577"/>
      <c r="H455" s="1020" t="s">
        <v>364</v>
      </c>
      <c r="I455" s="1020"/>
      <c r="J455" s="671">
        <v>-0.24717054315966905</v>
      </c>
      <c r="K455" s="577"/>
      <c r="L455" s="577"/>
      <c r="M455" s="1020" t="s">
        <v>298</v>
      </c>
      <c r="N455" s="1020"/>
      <c r="O455" s="672">
        <v>0.13960832604274048</v>
      </c>
      <c r="P455" s="577"/>
      <c r="Q455" s="577"/>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A455" s="343"/>
      <c r="BB455" s="394"/>
      <c r="BC455" s="343"/>
      <c r="BD455" s="343"/>
      <c r="BE455" s="343"/>
      <c r="BF455" s="343"/>
      <c r="BG455" s="343"/>
      <c r="BH455" s="343"/>
      <c r="BI455" s="343"/>
      <c r="BJ455" s="343"/>
      <c r="BK455" s="343"/>
      <c r="BL455" s="343"/>
      <c r="BM455" s="343"/>
      <c r="BN455" s="343"/>
      <c r="BO455" s="343"/>
      <c r="BP455" s="343"/>
      <c r="BQ455" s="343"/>
      <c r="BR455" s="343"/>
      <c r="BS455" s="343"/>
      <c r="BT455" s="343"/>
      <c r="BU455" s="343"/>
      <c r="BV455" s="343"/>
      <c r="BW455" s="343"/>
      <c r="BX455" s="343"/>
      <c r="BY455" s="343"/>
      <c r="BZ455" s="344"/>
      <c r="CA455" s="344"/>
      <c r="CB455" s="344"/>
      <c r="CC455" s="344"/>
      <c r="CD455" s="344"/>
      <c r="CE455" s="344"/>
      <c r="CF455" s="344"/>
      <c r="CG455" s="344"/>
      <c r="CH455" s="344"/>
      <c r="CI455" s="344"/>
      <c r="CJ455" s="344"/>
      <c r="CK455" s="344"/>
      <c r="CL455" s="344"/>
      <c r="CM455" s="344"/>
      <c r="CN455" s="344"/>
      <c r="CO455" s="344"/>
      <c r="CP455" s="344"/>
      <c r="CQ455" s="344"/>
      <c r="CR455" s="344"/>
      <c r="CS455" s="344"/>
      <c r="CT455" s="344"/>
      <c r="CU455" s="344"/>
      <c r="CV455" s="344"/>
      <c r="CW455" s="344"/>
      <c r="CX455" s="344"/>
      <c r="CY455" s="344"/>
      <c r="CZ455" s="344"/>
    </row>
    <row r="456" s="348" customFormat="true" ht="25.15" customHeight="true" x14ac:dyDescent="0.2">
      <c r="C456" s="1028" t="s">
        <v>311</v>
      </c>
      <c r="D456" s="1020"/>
      <c r="E456" s="670">
        <v>-7.3535900464375331E-2</v>
      </c>
      <c r="F456" s="577"/>
      <c r="G456" s="577"/>
      <c r="H456" s="1020" t="s">
        <v>387</v>
      </c>
      <c r="I456" s="1020"/>
      <c r="J456" s="671">
        <v>-0.24211563975405062</v>
      </c>
      <c r="K456" s="577"/>
      <c r="L456" s="577"/>
      <c r="M456" s="1020" t="s">
        <v>287</v>
      </c>
      <c r="N456" s="1020"/>
      <c r="O456" s="672">
        <v>0.13538594831989667</v>
      </c>
      <c r="P456" s="577"/>
      <c r="Q456" s="577"/>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A456" s="343"/>
      <c r="BB456" s="394"/>
      <c r="BC456" s="343"/>
      <c r="BD456" s="343"/>
      <c r="BE456" s="343"/>
      <c r="BF456" s="343"/>
      <c r="BG456" s="343"/>
      <c r="BH456" s="343"/>
      <c r="BI456" s="343"/>
      <c r="BJ456" s="343"/>
      <c r="BK456" s="343"/>
      <c r="BL456" s="343"/>
      <c r="BM456" s="343"/>
      <c r="BN456" s="343"/>
      <c r="BO456" s="343"/>
      <c r="BP456" s="343"/>
      <c r="BQ456" s="343"/>
      <c r="BR456" s="343"/>
      <c r="BS456" s="343"/>
      <c r="BT456" s="343"/>
      <c r="BU456" s="343"/>
      <c r="BV456" s="343"/>
      <c r="BW456" s="343"/>
      <c r="BX456" s="343"/>
      <c r="BY456" s="343"/>
      <c r="BZ456" s="344"/>
      <c r="CA456" s="344"/>
      <c r="CB456" s="344"/>
      <c r="CC456" s="344"/>
      <c r="CD456" s="344"/>
      <c r="CE456" s="344"/>
      <c r="CF456" s="344"/>
      <c r="CG456" s="344"/>
      <c r="CH456" s="344"/>
      <c r="CI456" s="344"/>
      <c r="CJ456" s="344"/>
      <c r="CK456" s="344"/>
      <c r="CL456" s="344"/>
      <c r="CM456" s="344"/>
      <c r="CN456" s="344"/>
      <c r="CO456" s="344"/>
      <c r="CP456" s="344"/>
      <c r="CQ456" s="344"/>
      <c r="CR456" s="344"/>
      <c r="CS456" s="344"/>
      <c r="CT456" s="344"/>
      <c r="CU456" s="344"/>
      <c r="CV456" s="344"/>
      <c r="CW456" s="344"/>
      <c r="CX456" s="344"/>
      <c r="CY456" s="344"/>
      <c r="CZ456" s="344"/>
    </row>
    <row r="457" s="348" customFormat="true" ht="25.15" customHeight="true" x14ac:dyDescent="0.2">
      <c r="C457" s="1028" t="s">
        <v>309</v>
      </c>
      <c r="D457" s="1020"/>
      <c r="E457" s="670">
        <v>7.3500957239350739E-2</v>
      </c>
      <c r="F457" s="577"/>
      <c r="G457" s="577"/>
      <c r="H457" s="1020" t="s">
        <v>384</v>
      </c>
      <c r="I457" s="1020"/>
      <c r="J457" s="671">
        <v>-0.23160664289030802</v>
      </c>
      <c r="K457" s="577"/>
      <c r="L457" s="577"/>
      <c r="M457" s="1020" t="s">
        <v>379</v>
      </c>
      <c r="N457" s="1020"/>
      <c r="O457" s="672">
        <v>-0.132568542415156</v>
      </c>
      <c r="P457" s="577"/>
      <c r="Q457" s="577"/>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A457" s="343"/>
      <c r="BB457" s="394"/>
      <c r="BC457" s="343"/>
      <c r="BD457" s="343"/>
      <c r="BE457" s="343"/>
      <c r="BF457" s="343"/>
      <c r="BG457" s="343"/>
      <c r="BH457" s="343"/>
      <c r="BI457" s="343"/>
      <c r="BJ457" s="343"/>
      <c r="BK457" s="343"/>
      <c r="BL457" s="343"/>
      <c r="BM457" s="343"/>
      <c r="BN457" s="343"/>
      <c r="BO457" s="343"/>
      <c r="BP457" s="343"/>
      <c r="BQ457" s="343"/>
      <c r="BR457" s="343"/>
      <c r="BS457" s="343"/>
      <c r="BT457" s="343"/>
      <c r="BU457" s="343"/>
      <c r="BV457" s="343"/>
      <c r="BW457" s="343"/>
      <c r="BX457" s="343"/>
      <c r="BY457" s="343"/>
      <c r="BZ457" s="344"/>
      <c r="CA457" s="344"/>
      <c r="CB457" s="344"/>
      <c r="CC457" s="344"/>
      <c r="CD457" s="344"/>
      <c r="CE457" s="344"/>
      <c r="CF457" s="344"/>
      <c r="CG457" s="344"/>
      <c r="CH457" s="344"/>
      <c r="CI457" s="344"/>
      <c r="CJ457" s="344"/>
      <c r="CK457" s="344"/>
      <c r="CL457" s="344"/>
      <c r="CM457" s="344"/>
      <c r="CN457" s="344"/>
      <c r="CO457" s="344"/>
      <c r="CP457" s="344"/>
      <c r="CQ457" s="344"/>
      <c r="CR457" s="344"/>
      <c r="CS457" s="344"/>
      <c r="CT457" s="344"/>
      <c r="CU457" s="344"/>
      <c r="CV457" s="344"/>
      <c r="CW457" s="344"/>
      <c r="CX457" s="344"/>
      <c r="CY457" s="344"/>
      <c r="CZ457" s="344"/>
    </row>
    <row r="458" s="348" customFormat="true" ht="25.15" customHeight="true" x14ac:dyDescent="0.2">
      <c r="C458" s="1028" t="s">
        <v>388</v>
      </c>
      <c r="D458" s="1020"/>
      <c r="E458" s="670">
        <v>-6.1437749598836688E-2</v>
      </c>
      <c r="F458" s="577"/>
      <c r="G458" s="577"/>
      <c r="H458" s="1020" t="s">
        <v>378</v>
      </c>
      <c r="I458" s="1020"/>
      <c r="J458" s="671">
        <v>-0.22338772165627782</v>
      </c>
      <c r="K458" s="577"/>
      <c r="L458" s="577"/>
      <c r="M458" s="1020" t="s">
        <v>371</v>
      </c>
      <c r="N458" s="1020"/>
      <c r="O458" s="672">
        <v>-0.13128659069809348</v>
      </c>
      <c r="P458" s="577"/>
      <c r="Q458" s="577"/>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A458" s="343"/>
      <c r="BB458" s="394"/>
      <c r="BC458" s="343"/>
      <c r="BD458" s="343"/>
      <c r="BE458" s="343"/>
      <c r="BF458" s="343"/>
      <c r="BG458" s="343"/>
      <c r="BH458" s="343"/>
      <c r="BI458" s="343"/>
      <c r="BJ458" s="343"/>
      <c r="BK458" s="343"/>
      <c r="BL458" s="343"/>
      <c r="BM458" s="343"/>
      <c r="BN458" s="343"/>
      <c r="BO458" s="343"/>
      <c r="BP458" s="343"/>
      <c r="BQ458" s="343"/>
      <c r="BR458" s="343"/>
      <c r="BS458" s="343"/>
      <c r="BT458" s="343"/>
      <c r="BU458" s="343"/>
      <c r="BV458" s="343"/>
      <c r="BW458" s="343"/>
      <c r="BX458" s="343"/>
      <c r="BY458" s="343"/>
      <c r="BZ458" s="344"/>
      <c r="CA458" s="344"/>
      <c r="CB458" s="344"/>
      <c r="CC458" s="344"/>
      <c r="CD458" s="344"/>
      <c r="CE458" s="344"/>
      <c r="CF458" s="344"/>
      <c r="CG458" s="344"/>
      <c r="CH458" s="344"/>
      <c r="CI458" s="344"/>
      <c r="CJ458" s="344"/>
      <c r="CK458" s="344"/>
      <c r="CL458" s="344"/>
      <c r="CM458" s="344"/>
      <c r="CN458" s="344"/>
      <c r="CO458" s="344"/>
      <c r="CP458" s="344"/>
      <c r="CQ458" s="344"/>
      <c r="CR458" s="344"/>
      <c r="CS458" s="344"/>
      <c r="CT458" s="344"/>
      <c r="CU458" s="344"/>
      <c r="CV458" s="344"/>
      <c r="CW458" s="344"/>
      <c r="CX458" s="344"/>
      <c r="CY458" s="344"/>
      <c r="CZ458" s="344"/>
    </row>
    <row r="459" s="348" customFormat="true" ht="25.15" customHeight="true" x14ac:dyDescent="0.2">
      <c r="C459" s="1028" t="s">
        <v>389</v>
      </c>
      <c r="D459" s="1020"/>
      <c r="E459" s="670">
        <v>-4.9056998491157945E-2</v>
      </c>
      <c r="F459" s="577"/>
      <c r="G459" s="577"/>
      <c r="H459" s="1020" t="s">
        <v>300</v>
      </c>
      <c r="I459" s="1020"/>
      <c r="J459" s="671">
        <v>0.22080285659579391</v>
      </c>
      <c r="K459" s="577"/>
      <c r="L459" s="577"/>
      <c r="M459" s="1020" t="s">
        <v>387</v>
      </c>
      <c r="N459" s="1020"/>
      <c r="O459" s="672">
        <v>-0.12957103004335138</v>
      </c>
      <c r="P459" s="577"/>
      <c r="Q459" s="577"/>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A459" s="343"/>
      <c r="BB459" s="394"/>
      <c r="BC459" s="343"/>
      <c r="BD459" s="343"/>
      <c r="BE459" s="343"/>
      <c r="BF459" s="343"/>
      <c r="BG459" s="343"/>
      <c r="BH459" s="343"/>
      <c r="BI459" s="343"/>
      <c r="BJ459" s="343"/>
      <c r="BK459" s="343"/>
      <c r="BL459" s="343"/>
      <c r="BM459" s="343"/>
      <c r="BN459" s="343"/>
      <c r="BO459" s="343"/>
      <c r="BP459" s="343"/>
      <c r="BQ459" s="343"/>
      <c r="BR459" s="343"/>
      <c r="BS459" s="343"/>
      <c r="BT459" s="343"/>
      <c r="BU459" s="343"/>
      <c r="BV459" s="343"/>
      <c r="BW459" s="343"/>
      <c r="BX459" s="343"/>
      <c r="BY459" s="343"/>
      <c r="BZ459" s="344"/>
      <c r="CA459" s="344"/>
      <c r="CB459" s="344"/>
      <c r="CC459" s="344"/>
      <c r="CD459" s="344"/>
      <c r="CE459" s="344"/>
      <c r="CF459" s="344"/>
      <c r="CG459" s="344"/>
      <c r="CH459" s="344"/>
      <c r="CI459" s="344"/>
      <c r="CJ459" s="344"/>
      <c r="CK459" s="344"/>
      <c r="CL459" s="344"/>
      <c r="CM459" s="344"/>
      <c r="CN459" s="344"/>
      <c r="CO459" s="344"/>
      <c r="CP459" s="344"/>
      <c r="CQ459" s="344"/>
      <c r="CR459" s="344"/>
      <c r="CS459" s="344"/>
      <c r="CT459" s="344"/>
      <c r="CU459" s="344"/>
      <c r="CV459" s="344"/>
      <c r="CW459" s="344"/>
      <c r="CX459" s="344"/>
      <c r="CY459" s="344"/>
      <c r="CZ459" s="344"/>
    </row>
    <row r="460" s="348" customFormat="true" ht="25.15" customHeight="true" x14ac:dyDescent="0.2">
      <c r="C460" s="1028" t="s">
        <v>390</v>
      </c>
      <c r="D460" s="1020"/>
      <c r="E460" s="670">
        <v>4.7731648233492768E-2</v>
      </c>
      <c r="F460" s="577"/>
      <c r="G460" s="577"/>
      <c r="H460" s="1020" t="s">
        <v>360</v>
      </c>
      <c r="I460" s="1020"/>
      <c r="J460" s="671">
        <v>-0.2197205580118686</v>
      </c>
      <c r="K460" s="577"/>
      <c r="L460" s="577"/>
      <c r="M460" s="1020" t="s">
        <v>303</v>
      </c>
      <c r="N460" s="1020"/>
      <c r="O460" s="672">
        <v>0.12936716408592849</v>
      </c>
      <c r="P460" s="577"/>
      <c r="Q460" s="577"/>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A460" s="343"/>
      <c r="BB460" s="394"/>
      <c r="BC460" s="343"/>
      <c r="BD460" s="343"/>
      <c r="BE460" s="343"/>
      <c r="BF460" s="343"/>
      <c r="BG460" s="343"/>
      <c r="BH460" s="343"/>
      <c r="BI460" s="343"/>
      <c r="BJ460" s="343"/>
      <c r="BK460" s="343"/>
      <c r="BL460" s="343"/>
      <c r="BM460" s="343"/>
      <c r="BN460" s="343"/>
      <c r="BO460" s="343"/>
      <c r="BP460" s="343"/>
      <c r="BQ460" s="343"/>
      <c r="BR460" s="343"/>
      <c r="BS460" s="343"/>
      <c r="BT460" s="343"/>
      <c r="BU460" s="343"/>
      <c r="BV460" s="343"/>
      <c r="BW460" s="343"/>
      <c r="BX460" s="343"/>
      <c r="BY460" s="343"/>
      <c r="BZ460" s="344"/>
      <c r="CA460" s="344"/>
      <c r="CB460" s="344"/>
      <c r="CC460" s="344"/>
      <c r="CD460" s="344"/>
      <c r="CE460" s="344"/>
      <c r="CF460" s="344"/>
      <c r="CG460" s="344"/>
      <c r="CH460" s="344"/>
      <c r="CI460" s="344"/>
      <c r="CJ460" s="344"/>
      <c r="CK460" s="344"/>
      <c r="CL460" s="344"/>
      <c r="CM460" s="344"/>
      <c r="CN460" s="344"/>
      <c r="CO460" s="344"/>
      <c r="CP460" s="344"/>
      <c r="CQ460" s="344"/>
      <c r="CR460" s="344"/>
      <c r="CS460" s="344"/>
      <c r="CT460" s="344"/>
      <c r="CU460" s="344"/>
      <c r="CV460" s="344"/>
      <c r="CW460" s="344"/>
      <c r="CX460" s="344"/>
      <c r="CY460" s="344"/>
      <c r="CZ460" s="344"/>
    </row>
    <row r="461" s="348" customFormat="true" ht="25.15" customHeight="true" x14ac:dyDescent="0.2">
      <c r="C461" s="1028" t="s">
        <v>391</v>
      </c>
      <c r="D461" s="1020"/>
      <c r="E461" s="670">
        <v>-2.5481695260596866E-2</v>
      </c>
      <c r="F461" s="577"/>
      <c r="G461" s="577"/>
      <c r="H461" s="1020" t="s">
        <v>392</v>
      </c>
      <c r="I461" s="1020"/>
      <c r="J461" s="671">
        <v>-0.21657096892430641</v>
      </c>
      <c r="K461" s="577"/>
      <c r="L461" s="577"/>
      <c r="M461" s="1020" t="s">
        <v>380</v>
      </c>
      <c r="N461" s="1020"/>
      <c r="O461" s="672">
        <v>-0.12725395363279343</v>
      </c>
      <c r="P461" s="577"/>
      <c r="Q461" s="577"/>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A461" s="343"/>
      <c r="BB461" s="394"/>
      <c r="BC461" s="343"/>
      <c r="BD461" s="343"/>
      <c r="BE461" s="343"/>
      <c r="BF461" s="343"/>
      <c r="BG461" s="343"/>
      <c r="BH461" s="343"/>
      <c r="BI461" s="343"/>
      <c r="BJ461" s="343"/>
      <c r="BK461" s="343"/>
      <c r="BL461" s="343"/>
      <c r="BM461" s="343"/>
      <c r="BN461" s="343"/>
      <c r="BO461" s="343"/>
      <c r="BP461" s="343"/>
      <c r="BQ461" s="343"/>
      <c r="BR461" s="343"/>
      <c r="BS461" s="343"/>
      <c r="BT461" s="343"/>
      <c r="BU461" s="343"/>
      <c r="BV461" s="343"/>
      <c r="BW461" s="343"/>
      <c r="BX461" s="343"/>
      <c r="BY461" s="343"/>
      <c r="BZ461" s="344"/>
      <c r="CA461" s="344"/>
      <c r="CB461" s="344"/>
      <c r="CC461" s="344"/>
      <c r="CD461" s="344"/>
      <c r="CE461" s="344"/>
      <c r="CF461" s="344"/>
      <c r="CG461" s="344"/>
      <c r="CH461" s="344"/>
      <c r="CI461" s="344"/>
      <c r="CJ461" s="344"/>
      <c r="CK461" s="344"/>
      <c r="CL461" s="344"/>
      <c r="CM461" s="344"/>
      <c r="CN461" s="344"/>
      <c r="CO461" s="344"/>
      <c r="CP461" s="344"/>
      <c r="CQ461" s="344"/>
      <c r="CR461" s="344"/>
      <c r="CS461" s="344"/>
      <c r="CT461" s="344"/>
      <c r="CU461" s="344"/>
      <c r="CV461" s="344"/>
      <c r="CW461" s="344"/>
      <c r="CX461" s="344"/>
      <c r="CY461" s="344"/>
      <c r="CZ461" s="344"/>
    </row>
    <row r="462" s="348" customFormat="true" ht="25.15" customHeight="true" x14ac:dyDescent="0.2">
      <c r="C462" s="1028" t="s">
        <v>360</v>
      </c>
      <c r="D462" s="1020"/>
      <c r="E462" s="670">
        <v>2.3014646159242685E-2</v>
      </c>
      <c r="F462" s="577"/>
      <c r="G462" s="577"/>
      <c r="H462" s="1020" t="s">
        <v>393</v>
      </c>
      <c r="I462" s="1020"/>
      <c r="J462" s="671">
        <v>-0.20309484765802743</v>
      </c>
      <c r="K462" s="577"/>
      <c r="L462" s="577"/>
      <c r="M462" s="1020" t="s">
        <v>394</v>
      </c>
      <c r="N462" s="1020"/>
      <c r="O462" s="672">
        <v>-0.12261100844422958</v>
      </c>
      <c r="P462" s="577"/>
      <c r="Q462" s="577"/>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A462" s="343"/>
      <c r="BB462" s="394"/>
      <c r="BC462" s="343"/>
      <c r="BD462" s="343"/>
      <c r="BE462" s="343"/>
      <c r="BF462" s="343"/>
      <c r="BG462" s="343"/>
      <c r="BH462" s="343"/>
      <c r="BI462" s="343"/>
      <c r="BJ462" s="343"/>
      <c r="BK462" s="343"/>
      <c r="BL462" s="343"/>
      <c r="BM462" s="343"/>
      <c r="BN462" s="343"/>
      <c r="BO462" s="343"/>
      <c r="BP462" s="343"/>
      <c r="BQ462" s="343"/>
      <c r="BR462" s="343"/>
      <c r="BS462" s="343"/>
      <c r="BT462" s="343"/>
      <c r="BU462" s="343"/>
      <c r="BV462" s="343"/>
      <c r="BW462" s="343"/>
      <c r="BX462" s="343"/>
      <c r="BY462" s="343"/>
      <c r="BZ462" s="344"/>
      <c r="CA462" s="344"/>
      <c r="CB462" s="344"/>
      <c r="CC462" s="344"/>
      <c r="CD462" s="344"/>
      <c r="CE462" s="344"/>
      <c r="CF462" s="344"/>
      <c r="CG462" s="344"/>
      <c r="CH462" s="344"/>
      <c r="CI462" s="344"/>
      <c r="CJ462" s="344"/>
      <c r="CK462" s="344"/>
      <c r="CL462" s="344"/>
      <c r="CM462" s="344"/>
      <c r="CN462" s="344"/>
      <c r="CO462" s="344"/>
      <c r="CP462" s="344"/>
      <c r="CQ462" s="344"/>
      <c r="CR462" s="344"/>
      <c r="CS462" s="344"/>
      <c r="CT462" s="344"/>
      <c r="CU462" s="344"/>
      <c r="CV462" s="344"/>
      <c r="CW462" s="344"/>
      <c r="CX462" s="344"/>
      <c r="CY462" s="344"/>
      <c r="CZ462" s="344"/>
    </row>
    <row r="463" s="348" customFormat="true" ht="25.15" customHeight="true" x14ac:dyDescent="0.2">
      <c r="C463" s="1028" t="s">
        <v>312</v>
      </c>
      <c r="D463" s="1020"/>
      <c r="E463" s="670">
        <v>-1.8322205904477473E-2</v>
      </c>
      <c r="F463" s="577"/>
      <c r="G463" s="577"/>
      <c r="H463" s="1020" t="s">
        <v>374</v>
      </c>
      <c r="I463" s="1020"/>
      <c r="J463" s="671">
        <v>-0.20222072624958862</v>
      </c>
      <c r="K463" s="577"/>
      <c r="L463" s="577"/>
      <c r="M463" s="1020" t="s">
        <v>376</v>
      </c>
      <c r="N463" s="1020"/>
      <c r="O463" s="672">
        <v>-0.11592081332060061</v>
      </c>
      <c r="P463" s="577"/>
      <c r="Q463" s="577"/>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A463" s="343"/>
      <c r="BB463" s="394"/>
      <c r="BC463" s="343"/>
      <c r="BD463" s="343"/>
      <c r="BE463" s="343"/>
      <c r="BF463" s="343"/>
      <c r="BG463" s="343"/>
      <c r="BH463" s="343"/>
      <c r="BI463" s="343"/>
      <c r="BJ463" s="343"/>
      <c r="BK463" s="343"/>
      <c r="BL463" s="343"/>
      <c r="BM463" s="343"/>
      <c r="BN463" s="343"/>
      <c r="BO463" s="343"/>
      <c r="BP463" s="343"/>
      <c r="BQ463" s="343"/>
      <c r="BR463" s="343"/>
      <c r="BS463" s="343"/>
      <c r="BT463" s="343"/>
      <c r="BU463" s="343"/>
      <c r="BV463" s="343"/>
      <c r="BW463" s="343"/>
      <c r="BX463" s="343"/>
      <c r="BY463" s="343"/>
      <c r="BZ463" s="344"/>
      <c r="CA463" s="344"/>
      <c r="CB463" s="344"/>
      <c r="CC463" s="344"/>
      <c r="CD463" s="344"/>
      <c r="CE463" s="344"/>
      <c r="CF463" s="344"/>
      <c r="CG463" s="344"/>
      <c r="CH463" s="344"/>
      <c r="CI463" s="344"/>
      <c r="CJ463" s="344"/>
      <c r="CK463" s="344"/>
      <c r="CL463" s="344"/>
      <c r="CM463" s="344"/>
      <c r="CN463" s="344"/>
      <c r="CO463" s="344"/>
      <c r="CP463" s="344"/>
      <c r="CQ463" s="344"/>
      <c r="CR463" s="344"/>
      <c r="CS463" s="344"/>
      <c r="CT463" s="344"/>
      <c r="CU463" s="344"/>
      <c r="CV463" s="344"/>
      <c r="CW463" s="344"/>
      <c r="CX463" s="344"/>
      <c r="CY463" s="344"/>
      <c r="CZ463" s="344"/>
    </row>
    <row r="464" s="348" customFormat="true" ht="25.15" customHeight="true" x14ac:dyDescent="0.2">
      <c r="C464" s="1028" t="s">
        <v>316</v>
      </c>
      <c r="D464" s="1020"/>
      <c r="E464" s="670">
        <v>-1.5789340734692556E-2</v>
      </c>
      <c r="F464" s="577"/>
      <c r="G464" s="577"/>
      <c r="H464" s="1020" t="s">
        <v>363</v>
      </c>
      <c r="I464" s="1020"/>
      <c r="J464" s="671">
        <v>0.19499591009860864</v>
      </c>
      <c r="K464" s="577"/>
      <c r="L464" s="577"/>
      <c r="M464" s="1020" t="s">
        <v>304</v>
      </c>
      <c r="N464" s="1020"/>
      <c r="O464" s="672">
        <v>-0.10877307306196775</v>
      </c>
      <c r="P464" s="577"/>
      <c r="Q464" s="577"/>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A464" s="343"/>
      <c r="BB464" s="394"/>
      <c r="BC464" s="343"/>
      <c r="BD464" s="343"/>
      <c r="BE464" s="343"/>
      <c r="BF464" s="343"/>
      <c r="BG464" s="343"/>
      <c r="BH464" s="343"/>
      <c r="BI464" s="343"/>
      <c r="BJ464" s="343"/>
      <c r="BK464" s="343"/>
      <c r="BL464" s="343"/>
      <c r="BM464" s="343"/>
      <c r="BN464" s="343"/>
      <c r="BO464" s="343"/>
      <c r="BP464" s="343"/>
      <c r="BQ464" s="343"/>
      <c r="BR464" s="343"/>
      <c r="BS464" s="343"/>
      <c r="BT464" s="343"/>
      <c r="BU464" s="343"/>
      <c r="BV464" s="343"/>
      <c r="BW464" s="343"/>
      <c r="BX464" s="343"/>
      <c r="BY464" s="343"/>
      <c r="BZ464" s="344"/>
      <c r="CA464" s="344"/>
      <c r="CB464" s="344"/>
      <c r="CC464" s="344"/>
      <c r="CD464" s="344"/>
      <c r="CE464" s="344"/>
      <c r="CF464" s="344"/>
      <c r="CG464" s="344"/>
      <c r="CH464" s="344"/>
      <c r="CI464" s="344"/>
      <c r="CJ464" s="344"/>
      <c r="CK464" s="344"/>
      <c r="CL464" s="344"/>
      <c r="CM464" s="344"/>
      <c r="CN464" s="344"/>
      <c r="CO464" s="344"/>
      <c r="CP464" s="344"/>
      <c r="CQ464" s="344"/>
      <c r="CR464" s="344"/>
      <c r="CS464" s="344"/>
      <c r="CT464" s="344"/>
      <c r="CU464" s="344"/>
      <c r="CV464" s="344"/>
      <c r="CW464" s="344"/>
      <c r="CX464" s="344"/>
      <c r="CY464" s="344"/>
      <c r="CZ464" s="344"/>
    </row>
    <row r="465" s="348" customFormat="true" ht="25.15" customHeight="true" x14ac:dyDescent="0.2">
      <c r="C465" s="1028" t="s">
        <v>395</v>
      </c>
      <c r="D465" s="1020"/>
      <c r="E465" s="670">
        <v>-1.550266152295246E-2</v>
      </c>
      <c r="F465" s="577"/>
      <c r="G465" s="577"/>
      <c r="H465" s="1020" t="s">
        <v>373</v>
      </c>
      <c r="I465" s="1020"/>
      <c r="J465" s="671">
        <v>0.1909987764209215</v>
      </c>
      <c r="K465" s="577"/>
      <c r="L465" s="577"/>
      <c r="M465" s="1020" t="s">
        <v>302</v>
      </c>
      <c r="N465" s="1020"/>
      <c r="O465" s="672">
        <v>-0.10312251616094215</v>
      </c>
      <c r="P465" s="577"/>
      <c r="Q465" s="577"/>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A465" s="343"/>
      <c r="BB465" s="394"/>
      <c r="BC465" s="343"/>
      <c r="BD465" s="343"/>
      <c r="BE465" s="343"/>
      <c r="BF465" s="343"/>
      <c r="BG465" s="343"/>
      <c r="BH465" s="343"/>
      <c r="BI465" s="343"/>
      <c r="BJ465" s="343"/>
      <c r="BK465" s="343"/>
      <c r="BL465" s="343"/>
      <c r="BM465" s="343"/>
      <c r="BN465" s="343"/>
      <c r="BO465" s="343"/>
      <c r="BP465" s="343"/>
      <c r="BQ465" s="343"/>
      <c r="BR465" s="343"/>
      <c r="BS465" s="343"/>
      <c r="BT465" s="343"/>
      <c r="BU465" s="343"/>
      <c r="BV465" s="343"/>
      <c r="BW465" s="343"/>
      <c r="BX465" s="343"/>
      <c r="BY465" s="343"/>
      <c r="BZ465" s="344"/>
      <c r="CA465" s="344"/>
      <c r="CB465" s="344"/>
      <c r="CC465" s="344"/>
      <c r="CD465" s="344"/>
      <c r="CE465" s="344"/>
      <c r="CF465" s="344"/>
      <c r="CG465" s="344"/>
      <c r="CH465" s="344"/>
      <c r="CI465" s="344"/>
      <c r="CJ465" s="344"/>
      <c r="CK465" s="344"/>
      <c r="CL465" s="344"/>
      <c r="CM465" s="344"/>
      <c r="CN465" s="344"/>
      <c r="CO465" s="344"/>
      <c r="CP465" s="344"/>
      <c r="CQ465" s="344"/>
      <c r="CR465" s="344"/>
      <c r="CS465" s="344"/>
      <c r="CT465" s="344"/>
      <c r="CU465" s="344"/>
      <c r="CV465" s="344"/>
      <c r="CW465" s="344"/>
      <c r="CX465" s="344"/>
      <c r="CY465" s="344"/>
      <c r="CZ465" s="344"/>
    </row>
    <row r="466" s="348" customFormat="true" ht="25.15" customHeight="true" x14ac:dyDescent="0.2">
      <c r="C466" s="1028" t="s">
        <v>315</v>
      </c>
      <c r="D466" s="1020"/>
      <c r="E466" s="670">
        <v>1.5500000704638075E-2</v>
      </c>
      <c r="F466" s="577"/>
      <c r="G466" s="577"/>
      <c r="H466" s="1020" t="s">
        <v>396</v>
      </c>
      <c r="I466" s="1020"/>
      <c r="J466" s="671">
        <v>-0.18608891613879322</v>
      </c>
      <c r="K466" s="577"/>
      <c r="L466" s="577"/>
      <c r="M466" s="1020" t="s">
        <v>368</v>
      </c>
      <c r="N466" s="1020"/>
      <c r="O466" s="672">
        <v>-0.10150230111307215</v>
      </c>
      <c r="P466" s="577"/>
      <c r="Q466" s="577"/>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A466" s="343"/>
      <c r="BB466" s="394"/>
      <c r="BC466" s="343"/>
      <c r="BD466" s="343"/>
      <c r="BE466" s="343"/>
      <c r="BF466" s="343"/>
      <c r="BG466" s="343"/>
      <c r="BH466" s="343"/>
      <c r="BI466" s="343"/>
      <c r="BJ466" s="343"/>
      <c r="BK466" s="343"/>
      <c r="BL466" s="343"/>
      <c r="BM466" s="343"/>
      <c r="BN466" s="343"/>
      <c r="BO466" s="343"/>
      <c r="BP466" s="343"/>
      <c r="BQ466" s="343"/>
      <c r="BR466" s="343"/>
      <c r="BS466" s="343"/>
      <c r="BT466" s="343"/>
      <c r="BU466" s="343"/>
      <c r="BV466" s="343"/>
      <c r="BW466" s="343"/>
      <c r="BX466" s="343"/>
      <c r="BY466" s="343"/>
      <c r="BZ466" s="344"/>
      <c r="CA466" s="344"/>
      <c r="CB466" s="344"/>
      <c r="CC466" s="344"/>
      <c r="CD466" s="344"/>
      <c r="CE466" s="344"/>
      <c r="CF466" s="344"/>
      <c r="CG466" s="344"/>
      <c r="CH466" s="344"/>
      <c r="CI466" s="344"/>
      <c r="CJ466" s="344"/>
      <c r="CK466" s="344"/>
      <c r="CL466" s="344"/>
      <c r="CM466" s="344"/>
      <c r="CN466" s="344"/>
      <c r="CO466" s="344"/>
      <c r="CP466" s="344"/>
      <c r="CQ466" s="344"/>
      <c r="CR466" s="344"/>
      <c r="CS466" s="344"/>
      <c r="CT466" s="344"/>
      <c r="CU466" s="344"/>
      <c r="CV466" s="344"/>
      <c r="CW466" s="344"/>
      <c r="CX466" s="344"/>
      <c r="CY466" s="344"/>
      <c r="CZ466" s="344"/>
    </row>
    <row r="467" s="348" customFormat="true" ht="25.15" customHeight="true" x14ac:dyDescent="0.2">
      <c r="C467" s="1028" t="s">
        <v>313</v>
      </c>
      <c r="D467" s="1020"/>
      <c r="E467" s="670">
        <v>-6.4033414836560023E-3</v>
      </c>
      <c r="F467" s="577"/>
      <c r="G467" s="577"/>
      <c r="H467" s="1020" t="s">
        <v>394</v>
      </c>
      <c r="I467" s="1020"/>
      <c r="J467" s="671">
        <v>-0.17376409147714919</v>
      </c>
      <c r="K467" s="577"/>
      <c r="L467" s="577"/>
      <c r="M467" s="1020" t="s">
        <v>309</v>
      </c>
      <c r="N467" s="1020"/>
      <c r="O467" s="672">
        <v>9.896917163603107E-2</v>
      </c>
      <c r="P467" s="577"/>
      <c r="Q467" s="577"/>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A467" s="343"/>
      <c r="BB467" s="394"/>
      <c r="BC467" s="343"/>
      <c r="BD467" s="343"/>
      <c r="BE467" s="343"/>
      <c r="BF467" s="343"/>
      <c r="BG467" s="343"/>
      <c r="BH467" s="343"/>
      <c r="BI467" s="343"/>
      <c r="BJ467" s="343"/>
      <c r="BK467" s="343"/>
      <c r="BL467" s="343"/>
      <c r="BM467" s="343"/>
      <c r="BN467" s="343"/>
      <c r="BO467" s="343"/>
      <c r="BP467" s="343"/>
      <c r="BQ467" s="343"/>
      <c r="BR467" s="343"/>
      <c r="BS467" s="343"/>
      <c r="BT467" s="343"/>
      <c r="BU467" s="343"/>
      <c r="BV467" s="343"/>
      <c r="BW467" s="343"/>
      <c r="BX467" s="343"/>
      <c r="BY467" s="343"/>
      <c r="BZ467" s="344"/>
      <c r="CA467" s="344"/>
      <c r="CB467" s="344"/>
      <c r="CC467" s="344"/>
      <c r="CD467" s="344"/>
      <c r="CE467" s="344"/>
      <c r="CF467" s="344"/>
      <c r="CG467" s="344"/>
      <c r="CH467" s="344"/>
      <c r="CI467" s="344"/>
      <c r="CJ467" s="344"/>
      <c r="CK467" s="344"/>
      <c r="CL467" s="344"/>
      <c r="CM467" s="344"/>
      <c r="CN467" s="344"/>
      <c r="CO467" s="344"/>
      <c r="CP467" s="344"/>
      <c r="CQ467" s="344"/>
      <c r="CR467" s="344"/>
      <c r="CS467" s="344"/>
      <c r="CT467" s="344"/>
      <c r="CU467" s="344"/>
      <c r="CV467" s="344"/>
      <c r="CW467" s="344"/>
      <c r="CX467" s="344"/>
      <c r="CY467" s="344"/>
      <c r="CZ467" s="344"/>
    </row>
    <row r="468" s="348" customFormat="true" ht="25.15" customHeight="true" x14ac:dyDescent="0.2">
      <c r="C468" s="1028" t="s">
        <v>397</v>
      </c>
      <c r="D468" s="1020"/>
      <c r="E468" s="670">
        <v>-1.7400637265983356E-3</v>
      </c>
      <c r="F468" s="577"/>
      <c r="G468" s="577"/>
      <c r="H468" s="1020" t="s">
        <v>398</v>
      </c>
      <c r="I468" s="1020"/>
      <c r="J468" s="671">
        <v>-0.15866943265498337</v>
      </c>
      <c r="K468" s="577"/>
      <c r="L468" s="577"/>
      <c r="M468" s="1020" t="s">
        <v>399</v>
      </c>
      <c r="N468" s="1020"/>
      <c r="O468" s="672">
        <v>-9.4120580487544125E-2</v>
      </c>
      <c r="P468" s="577"/>
      <c r="Q468" s="577"/>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A468" s="343"/>
      <c r="BB468" s="394"/>
      <c r="BC468" s="343"/>
      <c r="BD468" s="343"/>
      <c r="BE468" s="343"/>
      <c r="BF468" s="343"/>
      <c r="BG468" s="343"/>
      <c r="BH468" s="343"/>
      <c r="BI468" s="343"/>
      <c r="BJ468" s="343"/>
      <c r="BK468" s="343"/>
      <c r="BL468" s="343"/>
      <c r="BM468" s="343"/>
      <c r="BN468" s="343"/>
      <c r="BO468" s="343"/>
      <c r="BP468" s="343"/>
      <c r="BQ468" s="343"/>
      <c r="BR468" s="343"/>
      <c r="BS468" s="343"/>
      <c r="BT468" s="343"/>
      <c r="BU468" s="343"/>
      <c r="BV468" s="343"/>
      <c r="BW468" s="343"/>
      <c r="BX468" s="343"/>
      <c r="BY468" s="343"/>
      <c r="BZ468" s="344"/>
      <c r="CA468" s="344"/>
      <c r="CB468" s="344"/>
      <c r="CC468" s="344"/>
      <c r="CD468" s="344"/>
      <c r="CE468" s="344"/>
      <c r="CF468" s="344"/>
      <c r="CG468" s="344"/>
      <c r="CH468" s="344"/>
      <c r="CI468" s="344"/>
      <c r="CJ468" s="344"/>
      <c r="CK468" s="344"/>
      <c r="CL468" s="344"/>
      <c r="CM468" s="344"/>
      <c r="CN468" s="344"/>
      <c r="CO468" s="344"/>
      <c r="CP468" s="344"/>
      <c r="CQ468" s="344"/>
      <c r="CR468" s="344"/>
      <c r="CS468" s="344"/>
      <c r="CT468" s="344"/>
      <c r="CU468" s="344"/>
      <c r="CV468" s="344"/>
      <c r="CW468" s="344"/>
      <c r="CX468" s="344"/>
      <c r="CY468" s="344"/>
      <c r="CZ468" s="344"/>
    </row>
    <row r="469" s="348" customFormat="true" ht="25.15" customHeight="true" x14ac:dyDescent="0.2">
      <c r="C469" s="1028" t="s">
        <v>303</v>
      </c>
      <c r="D469" s="1020"/>
      <c r="E469" s="673">
        <v>-6.9606703611922228E-4</v>
      </c>
      <c r="F469" s="577"/>
      <c r="G469" s="577"/>
      <c r="H469" s="1020" t="s">
        <v>381</v>
      </c>
      <c r="I469" s="1020"/>
      <c r="J469" s="671">
        <v>-0.1578771337139169</v>
      </c>
      <c r="K469" s="577"/>
      <c r="L469" s="577"/>
      <c r="M469" s="1020" t="s">
        <v>385</v>
      </c>
      <c r="N469" s="1020"/>
      <c r="O469" s="672">
        <v>-9.3506991676427273E-2</v>
      </c>
      <c r="P469" s="577"/>
      <c r="Q469" s="577"/>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A469" s="343"/>
      <c r="BB469" s="394"/>
      <c r="BC469" s="343"/>
      <c r="BD469" s="343"/>
      <c r="BE469" s="343"/>
      <c r="BF469" s="343"/>
      <c r="BG469" s="343"/>
      <c r="BH469" s="343"/>
      <c r="BI469" s="343"/>
      <c r="BJ469" s="343"/>
      <c r="BK469" s="343"/>
      <c r="BL469" s="343"/>
      <c r="BM469" s="343"/>
      <c r="BN469" s="343"/>
      <c r="BO469" s="343"/>
      <c r="BP469" s="343"/>
      <c r="BQ469" s="343"/>
      <c r="BR469" s="343"/>
      <c r="BS469" s="343"/>
      <c r="BT469" s="343"/>
      <c r="BU469" s="343"/>
      <c r="BV469" s="343"/>
      <c r="BW469" s="343"/>
      <c r="BX469" s="343"/>
      <c r="BY469" s="343"/>
      <c r="BZ469" s="344"/>
      <c r="CA469" s="344"/>
      <c r="CB469" s="344"/>
      <c r="CC469" s="344"/>
      <c r="CD469" s="344"/>
      <c r="CE469" s="344"/>
      <c r="CF469" s="344"/>
      <c r="CG469" s="344"/>
      <c r="CH469" s="344"/>
      <c r="CI469" s="344"/>
      <c r="CJ469" s="344"/>
      <c r="CK469" s="344"/>
      <c r="CL469" s="344"/>
      <c r="CM469" s="344"/>
      <c r="CN469" s="344"/>
      <c r="CO469" s="344"/>
      <c r="CP469" s="344"/>
      <c r="CQ469" s="344"/>
      <c r="CR469" s="344"/>
      <c r="CS469" s="344"/>
      <c r="CT469" s="344"/>
      <c r="CU469" s="344"/>
      <c r="CV469" s="344"/>
      <c r="CW469" s="344"/>
      <c r="CX469" s="344"/>
      <c r="CY469" s="344"/>
      <c r="CZ469" s="344"/>
    </row>
    <row r="470" s="348" customFormat="true" ht="25.15" customHeight="true" x14ac:dyDescent="0.2">
      <c r="C470" s="1028"/>
      <c r="D470" s="1020"/>
      <c r="E470" s="577"/>
      <c r="F470" s="577"/>
      <c r="G470" s="577"/>
      <c r="H470" s="1020" t="s">
        <v>400</v>
      </c>
      <c r="I470" s="1020"/>
      <c r="J470" s="671">
        <v>-0.15602200008956965</v>
      </c>
      <c r="K470" s="577"/>
      <c r="L470" s="577"/>
      <c r="M470" s="1020" t="s">
        <v>386</v>
      </c>
      <c r="N470" s="1020"/>
      <c r="O470" s="672">
        <v>-9.332398675281503E-2</v>
      </c>
      <c r="P470" s="577"/>
      <c r="Q470" s="577"/>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A470" s="343"/>
      <c r="BB470" s="394"/>
      <c r="BC470" s="343"/>
      <c r="BD470" s="343"/>
      <c r="BE470" s="343"/>
      <c r="BF470" s="343"/>
      <c r="BG470" s="343"/>
      <c r="BH470" s="343"/>
      <c r="BI470" s="343"/>
      <c r="BJ470" s="343"/>
      <c r="BK470" s="343"/>
      <c r="BL470" s="343"/>
      <c r="BM470" s="343"/>
      <c r="BN470" s="343"/>
      <c r="BO470" s="343"/>
      <c r="BP470" s="343"/>
      <c r="BQ470" s="343"/>
      <c r="BR470" s="343"/>
      <c r="BS470" s="343"/>
      <c r="BT470" s="343"/>
      <c r="BU470" s="343"/>
      <c r="BV470" s="343"/>
      <c r="BW470" s="343"/>
      <c r="BX470" s="343"/>
      <c r="BY470" s="343"/>
      <c r="BZ470" s="344"/>
      <c r="CA470" s="344"/>
      <c r="CB470" s="344"/>
      <c r="CC470" s="344"/>
      <c r="CD470" s="344"/>
      <c r="CE470" s="344"/>
      <c r="CF470" s="344"/>
      <c r="CG470" s="344"/>
      <c r="CH470" s="344"/>
      <c r="CI470" s="344"/>
      <c r="CJ470" s="344"/>
      <c r="CK470" s="344"/>
      <c r="CL470" s="344"/>
      <c r="CM470" s="344"/>
      <c r="CN470" s="344"/>
      <c r="CO470" s="344"/>
      <c r="CP470" s="344"/>
      <c r="CQ470" s="344"/>
      <c r="CR470" s="344"/>
      <c r="CS470" s="344"/>
      <c r="CT470" s="344"/>
      <c r="CU470" s="344"/>
      <c r="CV470" s="344"/>
      <c r="CW470" s="344"/>
      <c r="CX470" s="344"/>
      <c r="CY470" s="344"/>
      <c r="CZ470" s="344"/>
    </row>
    <row r="471" s="348" customFormat="true" ht="25.15" customHeight="true" x14ac:dyDescent="0.2">
      <c r="C471" s="1028"/>
      <c r="D471" s="1020"/>
      <c r="E471" s="577"/>
      <c r="F471" s="577"/>
      <c r="G471" s="577"/>
      <c r="H471" s="1020" t="s">
        <v>401</v>
      </c>
      <c r="I471" s="1020"/>
      <c r="J471" s="671">
        <v>-0.15198310249299926</v>
      </c>
      <c r="K471" s="577"/>
      <c r="L471" s="577"/>
      <c r="M471" s="1020" t="s">
        <v>311</v>
      </c>
      <c r="N471" s="1020"/>
      <c r="O471" s="672">
        <v>-8.9893376709850328E-2</v>
      </c>
      <c r="P471" s="577"/>
      <c r="Q471" s="577"/>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A471" s="343"/>
      <c r="BB471" s="394"/>
      <c r="BC471" s="343"/>
      <c r="BD471" s="343"/>
      <c r="BE471" s="343"/>
      <c r="BF471" s="343"/>
      <c r="BG471" s="343"/>
      <c r="BH471" s="343"/>
      <c r="BI471" s="343"/>
      <c r="BJ471" s="343"/>
      <c r="BK471" s="343"/>
      <c r="BL471" s="343"/>
      <c r="BM471" s="343"/>
      <c r="BN471" s="343"/>
      <c r="BO471" s="343"/>
      <c r="BP471" s="343"/>
      <c r="BQ471" s="343"/>
      <c r="BR471" s="343"/>
      <c r="BS471" s="343"/>
      <c r="BT471" s="343"/>
      <c r="BU471" s="343"/>
      <c r="BV471" s="343"/>
      <c r="BW471" s="343"/>
      <c r="BX471" s="343"/>
      <c r="BY471" s="343"/>
      <c r="BZ471" s="344"/>
      <c r="CA471" s="344"/>
      <c r="CB471" s="344"/>
      <c r="CC471" s="344"/>
      <c r="CD471" s="344"/>
      <c r="CE471" s="344"/>
      <c r="CF471" s="344"/>
      <c r="CG471" s="344"/>
      <c r="CH471" s="344"/>
      <c r="CI471" s="344"/>
      <c r="CJ471" s="344"/>
      <c r="CK471" s="344"/>
      <c r="CL471" s="344"/>
      <c r="CM471" s="344"/>
      <c r="CN471" s="344"/>
      <c r="CO471" s="344"/>
      <c r="CP471" s="344"/>
      <c r="CQ471" s="344"/>
      <c r="CR471" s="344"/>
      <c r="CS471" s="344"/>
      <c r="CT471" s="344"/>
      <c r="CU471" s="344"/>
      <c r="CV471" s="344"/>
      <c r="CW471" s="344"/>
      <c r="CX471" s="344"/>
      <c r="CY471" s="344"/>
      <c r="CZ471" s="344"/>
    </row>
    <row r="472" s="348" customFormat="true" ht="25.15" customHeight="true" x14ac:dyDescent="0.2">
      <c r="C472" s="1028"/>
      <c r="D472" s="1020"/>
      <c r="E472" s="577"/>
      <c r="F472" s="577"/>
      <c r="G472" s="577"/>
      <c r="H472" s="1020" t="s">
        <v>302</v>
      </c>
      <c r="I472" s="1020"/>
      <c r="J472" s="671">
        <v>0.14814780015403936</v>
      </c>
      <c r="K472" s="577"/>
      <c r="L472" s="577"/>
      <c r="M472" s="1020" t="s">
        <v>310</v>
      </c>
      <c r="N472" s="1020"/>
      <c r="O472" s="672">
        <v>8.9118654895352936E-2</v>
      </c>
      <c r="P472" s="577"/>
      <c r="Q472" s="577"/>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A472" s="343"/>
      <c r="BB472" s="394"/>
      <c r="BC472" s="343"/>
      <c r="BD472" s="343"/>
      <c r="BE472" s="343"/>
      <c r="BF472" s="343"/>
      <c r="BG472" s="343"/>
      <c r="BH472" s="343"/>
      <c r="BI472" s="343"/>
      <c r="BJ472" s="343"/>
      <c r="BK472" s="343"/>
      <c r="BL472" s="343"/>
      <c r="BM472" s="343"/>
      <c r="BN472" s="343"/>
      <c r="BO472" s="343"/>
      <c r="BP472" s="343"/>
      <c r="BQ472" s="343"/>
      <c r="BR472" s="343"/>
      <c r="BS472" s="343"/>
      <c r="BT472" s="343"/>
      <c r="BU472" s="343"/>
      <c r="BV472" s="343"/>
      <c r="BW472" s="343"/>
      <c r="BX472" s="343"/>
      <c r="BY472" s="343"/>
      <c r="BZ472" s="344"/>
      <c r="CA472" s="344"/>
      <c r="CB472" s="344"/>
      <c r="CC472" s="344"/>
      <c r="CD472" s="344"/>
      <c r="CE472" s="344"/>
      <c r="CF472" s="344"/>
      <c r="CG472" s="344"/>
      <c r="CH472" s="344"/>
      <c r="CI472" s="344"/>
      <c r="CJ472" s="344"/>
      <c r="CK472" s="344"/>
      <c r="CL472" s="344"/>
      <c r="CM472" s="344"/>
      <c r="CN472" s="344"/>
      <c r="CO472" s="344"/>
      <c r="CP472" s="344"/>
      <c r="CQ472" s="344"/>
      <c r="CR472" s="344"/>
      <c r="CS472" s="344"/>
      <c r="CT472" s="344"/>
      <c r="CU472" s="344"/>
      <c r="CV472" s="344"/>
      <c r="CW472" s="344"/>
      <c r="CX472" s="344"/>
      <c r="CY472" s="344"/>
      <c r="CZ472" s="344"/>
    </row>
    <row r="473" s="348" customFormat="true" ht="25.15" customHeight="true" x14ac:dyDescent="0.2">
      <c r="C473" s="1028" t="s">
        <v>238</v>
      </c>
      <c r="D473" s="1020"/>
      <c r="E473" s="1020"/>
      <c r="F473" s="577"/>
      <c r="G473" s="577"/>
      <c r="H473" s="1020" t="s">
        <v>302</v>
      </c>
      <c r="I473" s="1020"/>
      <c r="J473" s="671">
        <v>-0.12561963438907667</v>
      </c>
      <c r="K473" s="577"/>
      <c r="L473" s="577"/>
      <c r="M473" s="1020" t="s">
        <v>383</v>
      </c>
      <c r="N473" s="1020"/>
      <c r="O473" s="672">
        <v>-8.5322101740615122E-2</v>
      </c>
      <c r="P473" s="577"/>
      <c r="Q473" s="577"/>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A473" s="343"/>
      <c r="BB473" s="394"/>
      <c r="BC473" s="343"/>
      <c r="BD473" s="343"/>
      <c r="BE473" s="343"/>
      <c r="BF473" s="343"/>
      <c r="BG473" s="343"/>
      <c r="BH473" s="343"/>
      <c r="BI473" s="343"/>
      <c r="BJ473" s="343"/>
      <c r="BK473" s="343"/>
      <c r="BL473" s="343"/>
      <c r="BM473" s="343"/>
      <c r="BN473" s="343"/>
      <c r="BO473" s="343"/>
      <c r="BP473" s="343"/>
      <c r="BQ473" s="343"/>
      <c r="BR473" s="343"/>
      <c r="BS473" s="343"/>
      <c r="BT473" s="343"/>
      <c r="BU473" s="343"/>
      <c r="BV473" s="343"/>
      <c r="BW473" s="343"/>
      <c r="BX473" s="343"/>
      <c r="BY473" s="343"/>
      <c r="BZ473" s="344"/>
      <c r="CA473" s="344"/>
      <c r="CB473" s="344"/>
      <c r="CC473" s="344"/>
      <c r="CD473" s="344"/>
      <c r="CE473" s="344"/>
      <c r="CF473" s="344"/>
      <c r="CG473" s="344"/>
      <c r="CH473" s="344"/>
      <c r="CI473" s="344"/>
      <c r="CJ473" s="344"/>
      <c r="CK473" s="344"/>
      <c r="CL473" s="344"/>
      <c r="CM473" s="344"/>
      <c r="CN473" s="344"/>
      <c r="CO473" s="344"/>
      <c r="CP473" s="344"/>
      <c r="CQ473" s="344"/>
      <c r="CR473" s="344"/>
      <c r="CS473" s="344"/>
      <c r="CT473" s="344"/>
      <c r="CU473" s="344"/>
      <c r="CV473" s="344"/>
      <c r="CW473" s="344"/>
      <c r="CX473" s="344"/>
      <c r="CY473" s="344"/>
      <c r="CZ473" s="344"/>
    </row>
    <row r="474" s="348" customFormat="true" ht="25.15" customHeight="true" x14ac:dyDescent="0.2">
      <c r="C474" s="1028"/>
      <c r="D474" s="1020"/>
      <c r="E474" s="652" t="s">
        <v>240</v>
      </c>
      <c r="F474" s="577"/>
      <c r="G474" s="577"/>
      <c r="H474" s="1020" t="s">
        <v>306</v>
      </c>
      <c r="I474" s="1020"/>
      <c r="J474" s="671">
        <v>-0.12273028053885231</v>
      </c>
      <c r="K474" s="577"/>
      <c r="L474" s="577"/>
      <c r="M474" s="1020" t="s">
        <v>398</v>
      </c>
      <c r="N474" s="1020"/>
      <c r="O474" s="672">
        <v>-8.386431929242695E-2</v>
      </c>
      <c r="P474" s="577"/>
      <c r="Q474" s="577"/>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A474" s="343"/>
      <c r="BB474" s="394"/>
      <c r="BC474" s="343"/>
      <c r="BD474" s="343"/>
      <c r="BE474" s="343"/>
      <c r="BF474" s="343"/>
      <c r="BG474" s="343"/>
      <c r="BH474" s="343"/>
      <c r="BI474" s="343"/>
      <c r="BJ474" s="343"/>
      <c r="BK474" s="343"/>
      <c r="BL474" s="343"/>
      <c r="BM474" s="343"/>
      <c r="BN474" s="343"/>
      <c r="BO474" s="343"/>
      <c r="BP474" s="343"/>
      <c r="BQ474" s="343"/>
      <c r="BR474" s="343"/>
      <c r="BS474" s="343"/>
      <c r="BT474" s="343"/>
      <c r="BU474" s="343"/>
      <c r="BV474" s="343"/>
      <c r="BW474" s="343"/>
      <c r="BX474" s="343"/>
      <c r="BY474" s="343"/>
      <c r="BZ474" s="344"/>
      <c r="CA474" s="344"/>
      <c r="CB474" s="344"/>
      <c r="CC474" s="344"/>
      <c r="CD474" s="344"/>
      <c r="CE474" s="344"/>
      <c r="CF474" s="344"/>
      <c r="CG474" s="344"/>
      <c r="CH474" s="344"/>
      <c r="CI474" s="344"/>
      <c r="CJ474" s="344"/>
      <c r="CK474" s="344"/>
      <c r="CL474" s="344"/>
      <c r="CM474" s="344"/>
      <c r="CN474" s="344"/>
      <c r="CO474" s="344"/>
      <c r="CP474" s="344"/>
      <c r="CQ474" s="344"/>
      <c r="CR474" s="344"/>
      <c r="CS474" s="344"/>
      <c r="CT474" s="344"/>
      <c r="CU474" s="344"/>
      <c r="CV474" s="344"/>
      <c r="CW474" s="344"/>
      <c r="CX474" s="344"/>
      <c r="CY474" s="344"/>
      <c r="CZ474" s="344"/>
    </row>
    <row r="475" s="348" customFormat="true" ht="25.15" customHeight="true" x14ac:dyDescent="0.2">
      <c r="C475" s="1028" t="s">
        <v>300</v>
      </c>
      <c r="D475" s="1020"/>
      <c r="E475" s="667">
        <v>3.9485441327591513E-2</v>
      </c>
      <c r="F475" s="577"/>
      <c r="G475" s="577"/>
      <c r="H475" s="1020" t="s">
        <v>305</v>
      </c>
      <c r="I475" s="1020"/>
      <c r="J475" s="671">
        <v>0.12106019400525841</v>
      </c>
      <c r="K475" s="577"/>
      <c r="L475" s="577"/>
      <c r="M475" s="1020" t="s">
        <v>396</v>
      </c>
      <c r="N475" s="1020"/>
      <c r="O475" s="672">
        <v>-7.8731553314342187E-2</v>
      </c>
      <c r="P475" s="577"/>
      <c r="Q475" s="577"/>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A475" s="343"/>
      <c r="BB475" s="394"/>
      <c r="BC475" s="343"/>
      <c r="BD475" s="343"/>
      <c r="BE475" s="343"/>
      <c r="BF475" s="343"/>
      <c r="BG475" s="343"/>
      <c r="BH475" s="343"/>
      <c r="BI475" s="343"/>
      <c r="BJ475" s="343"/>
      <c r="BK475" s="343"/>
      <c r="BL475" s="343"/>
      <c r="BM475" s="343"/>
      <c r="BN475" s="343"/>
      <c r="BO475" s="343"/>
      <c r="BP475" s="343"/>
      <c r="BQ475" s="343"/>
      <c r="BR475" s="343"/>
      <c r="BS475" s="343"/>
      <c r="BT475" s="343"/>
      <c r="BU475" s="343"/>
      <c r="BV475" s="343"/>
      <c r="BW475" s="343"/>
      <c r="BX475" s="343"/>
      <c r="BY475" s="343"/>
      <c r="BZ475" s="344"/>
      <c r="CA475" s="344"/>
      <c r="CB475" s="344"/>
      <c r="CC475" s="344"/>
      <c r="CD475" s="344"/>
      <c r="CE475" s="344"/>
      <c r="CF475" s="344"/>
      <c r="CG475" s="344"/>
      <c r="CH475" s="344"/>
      <c r="CI475" s="344"/>
      <c r="CJ475" s="344"/>
      <c r="CK475" s="344"/>
      <c r="CL475" s="344"/>
      <c r="CM475" s="344"/>
      <c r="CN475" s="344"/>
      <c r="CO475" s="344"/>
      <c r="CP475" s="344"/>
      <c r="CQ475" s="344"/>
      <c r="CR475" s="344"/>
      <c r="CS475" s="344"/>
      <c r="CT475" s="344"/>
      <c r="CU475" s="344"/>
      <c r="CV475" s="344"/>
      <c r="CW475" s="344"/>
      <c r="CX475" s="344"/>
      <c r="CY475" s="344"/>
      <c r="CZ475" s="344"/>
    </row>
    <row r="476" s="348" customFormat="true" ht="25.15" customHeight="true" x14ac:dyDescent="0.2">
      <c r="C476" s="1028" t="s">
        <v>295</v>
      </c>
      <c r="D476" s="1020"/>
      <c r="E476" s="670">
        <v>0.21940517833233675</v>
      </c>
      <c r="F476" s="577"/>
      <c r="G476" s="577"/>
      <c r="H476" s="1020" t="s">
        <v>307</v>
      </c>
      <c r="I476" s="1020"/>
      <c r="J476" s="671">
        <v>0.1029613703702138</v>
      </c>
      <c r="K476" s="577"/>
      <c r="L476" s="577"/>
      <c r="M476" s="1020" t="s">
        <v>392</v>
      </c>
      <c r="N476" s="1020"/>
      <c r="O476" s="672">
        <v>-6.8022883929881345E-2</v>
      </c>
      <c r="P476" s="577"/>
      <c r="Q476" s="577"/>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A476" s="343"/>
      <c r="BB476" s="394"/>
      <c r="BC476" s="343"/>
      <c r="BD476" s="343"/>
      <c r="BE476" s="343"/>
      <c r="BF476" s="343"/>
      <c r="BG476" s="343"/>
      <c r="BH476" s="343"/>
      <c r="BI476" s="343"/>
      <c r="BJ476" s="343"/>
      <c r="BK476" s="343"/>
      <c r="BL476" s="343"/>
      <c r="BM476" s="343"/>
      <c r="BN476" s="343"/>
      <c r="BO476" s="343"/>
      <c r="BP476" s="343"/>
      <c r="BQ476" s="343"/>
      <c r="BR476" s="343"/>
      <c r="BS476" s="343"/>
      <c r="BT476" s="343"/>
      <c r="BU476" s="343"/>
      <c r="BV476" s="343"/>
      <c r="BW476" s="343"/>
      <c r="BX476" s="343"/>
      <c r="BY476" s="343"/>
      <c r="BZ476" s="344"/>
      <c r="CA476" s="344"/>
      <c r="CB476" s="344"/>
      <c r="CC476" s="344"/>
      <c r="CD476" s="344"/>
      <c r="CE476" s="344"/>
      <c r="CF476" s="344"/>
      <c r="CG476" s="344"/>
      <c r="CH476" s="344"/>
      <c r="CI476" s="344"/>
      <c r="CJ476" s="344"/>
      <c r="CK476" s="344"/>
      <c r="CL476" s="344"/>
      <c r="CM476" s="344"/>
      <c r="CN476" s="344"/>
      <c r="CO476" s="344"/>
      <c r="CP476" s="344"/>
      <c r="CQ476" s="344"/>
      <c r="CR476" s="344"/>
      <c r="CS476" s="344"/>
      <c r="CT476" s="344"/>
      <c r="CU476" s="344"/>
      <c r="CV476" s="344"/>
      <c r="CW476" s="344"/>
      <c r="CX476" s="344"/>
      <c r="CY476" s="344"/>
      <c r="CZ476" s="344"/>
    </row>
    <row r="477" s="348" customFormat="true" ht="25.15" customHeight="true" x14ac:dyDescent="0.2">
      <c r="C477" s="1028" t="s">
        <v>297</v>
      </c>
      <c r="D477" s="1020"/>
      <c r="E477" s="670">
        <v>0.14693116123306599</v>
      </c>
      <c r="F477" s="577"/>
      <c r="G477" s="577"/>
      <c r="H477" s="1020" t="s">
        <v>382</v>
      </c>
      <c r="I477" s="1020"/>
      <c r="J477" s="671">
        <v>-9.3957887906642945E-2</v>
      </c>
      <c r="K477" s="577"/>
      <c r="L477" s="577"/>
      <c r="M477" s="1020" t="s">
        <v>388</v>
      </c>
      <c r="N477" s="1020"/>
      <c r="O477" s="672">
        <v>-6.4518856041114653E-2</v>
      </c>
      <c r="P477" s="577"/>
      <c r="Q477" s="577"/>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A477" s="343"/>
      <c r="BB477" s="394"/>
      <c r="BC477" s="343"/>
      <c r="BD477" s="343"/>
      <c r="BE477" s="343"/>
      <c r="BF477" s="343"/>
      <c r="BG477" s="343"/>
      <c r="BH477" s="343"/>
      <c r="BI477" s="343"/>
      <c r="BJ477" s="343"/>
      <c r="BK477" s="343"/>
      <c r="BL477" s="343"/>
      <c r="BM477" s="343"/>
      <c r="BN477" s="343"/>
      <c r="BO477" s="343"/>
      <c r="BP477" s="343"/>
      <c r="BQ477" s="343"/>
      <c r="BR477" s="343"/>
      <c r="BS477" s="343"/>
      <c r="BT477" s="343"/>
      <c r="BU477" s="343"/>
      <c r="BV477" s="343"/>
      <c r="BW477" s="343"/>
      <c r="BX477" s="343"/>
      <c r="BY477" s="343"/>
      <c r="BZ477" s="344"/>
      <c r="CA477" s="344"/>
      <c r="CB477" s="344"/>
      <c r="CC477" s="344"/>
      <c r="CD477" s="344"/>
      <c r="CE477" s="344"/>
      <c r="CF477" s="344"/>
      <c r="CG477" s="344"/>
      <c r="CH477" s="344"/>
      <c r="CI477" s="344"/>
      <c r="CJ477" s="344"/>
      <c r="CK477" s="344"/>
      <c r="CL477" s="344"/>
      <c r="CM477" s="344"/>
      <c r="CN477" s="344"/>
      <c r="CO477" s="344"/>
      <c r="CP477" s="344"/>
      <c r="CQ477" s="344"/>
      <c r="CR477" s="344"/>
      <c r="CS477" s="344"/>
      <c r="CT477" s="344"/>
      <c r="CU477" s="344"/>
      <c r="CV477" s="344"/>
      <c r="CW477" s="344"/>
      <c r="CX477" s="344"/>
      <c r="CY477" s="344"/>
      <c r="CZ477" s="344"/>
    </row>
    <row r="478" s="348" customFormat="true" ht="25.15" customHeight="true" x14ac:dyDescent="0.2">
      <c r="C478" s="1028" t="s">
        <v>277</v>
      </c>
      <c r="D478" s="1020"/>
      <c r="E478" s="670">
        <v>0.37380190155212983</v>
      </c>
      <c r="F478" s="577"/>
      <c r="G478" s="577"/>
      <c r="H478" s="1020" t="s">
        <v>302</v>
      </c>
      <c r="I478" s="1020"/>
      <c r="J478" s="671">
        <v>-9.3827374329001026E-2</v>
      </c>
      <c r="K478" s="577"/>
      <c r="L478" s="577"/>
      <c r="M478" s="1020" t="s">
        <v>373</v>
      </c>
      <c r="N478" s="1020"/>
      <c r="O478" s="672">
        <v>6.1476090545073116E-2</v>
      </c>
      <c r="P478" s="577"/>
      <c r="Q478" s="577"/>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A478" s="343"/>
      <c r="BB478" s="394"/>
      <c r="BC478" s="343"/>
      <c r="BD478" s="343"/>
      <c r="BE478" s="343"/>
      <c r="BF478" s="343"/>
      <c r="BG478" s="343"/>
      <c r="BH478" s="343"/>
      <c r="BI478" s="343"/>
      <c r="BJ478" s="343"/>
      <c r="BK478" s="343"/>
      <c r="BL478" s="343"/>
      <c r="BM478" s="343"/>
      <c r="BN478" s="343"/>
      <c r="BO478" s="343"/>
      <c r="BP478" s="343"/>
      <c r="BQ478" s="343"/>
      <c r="BR478" s="343"/>
      <c r="BS478" s="343"/>
      <c r="BT478" s="343"/>
      <c r="BU478" s="343"/>
      <c r="BV478" s="343"/>
      <c r="BW478" s="343"/>
      <c r="BX478" s="343"/>
      <c r="BY478" s="343"/>
      <c r="BZ478" s="344"/>
      <c r="CA478" s="344"/>
      <c r="CB478" s="344"/>
      <c r="CC478" s="344"/>
      <c r="CD478" s="344"/>
      <c r="CE478" s="344"/>
      <c r="CF478" s="344"/>
      <c r="CG478" s="344"/>
      <c r="CH478" s="344"/>
      <c r="CI478" s="344"/>
      <c r="CJ478" s="344"/>
      <c r="CK478" s="344"/>
      <c r="CL478" s="344"/>
      <c r="CM478" s="344"/>
      <c r="CN478" s="344"/>
      <c r="CO478" s="344"/>
      <c r="CP478" s="344"/>
      <c r="CQ478" s="344"/>
      <c r="CR478" s="344"/>
      <c r="CS478" s="344"/>
      <c r="CT478" s="344"/>
      <c r="CU478" s="344"/>
      <c r="CV478" s="344"/>
      <c r="CW478" s="344"/>
      <c r="CX478" s="344"/>
      <c r="CY478" s="344"/>
      <c r="CZ478" s="344"/>
    </row>
    <row r="479" s="348" customFormat="true" ht="25.15" customHeight="true" x14ac:dyDescent="0.2">
      <c r="C479" s="1028" t="s">
        <v>303</v>
      </c>
      <c r="D479" s="1020"/>
      <c r="E479" s="670">
        <v>4.8450931877179874E-7</v>
      </c>
      <c r="F479" s="577"/>
      <c r="G479" s="577"/>
      <c r="H479" s="1020" t="s">
        <v>399</v>
      </c>
      <c r="I479" s="1020"/>
      <c r="J479" s="671">
        <v>-9.3769459596669699E-2</v>
      </c>
      <c r="K479" s="577"/>
      <c r="L479" s="577"/>
      <c r="M479" s="1020" t="s">
        <v>401</v>
      </c>
      <c r="N479" s="1020"/>
      <c r="O479" s="672">
        <v>-5.4986074760853466E-2</v>
      </c>
      <c r="P479" s="577"/>
      <c r="Q479" s="577"/>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A479" s="343"/>
      <c r="BB479" s="394"/>
      <c r="BC479" s="343"/>
      <c r="BD479" s="343"/>
      <c r="BE479" s="343"/>
      <c r="BF479" s="343"/>
      <c r="BG479" s="343"/>
      <c r="BH479" s="343"/>
      <c r="BI479" s="343"/>
      <c r="BJ479" s="343"/>
      <c r="BK479" s="343"/>
      <c r="BL479" s="343"/>
      <c r="BM479" s="343"/>
      <c r="BN479" s="343"/>
      <c r="BO479" s="343"/>
      <c r="BP479" s="343"/>
      <c r="BQ479" s="343"/>
      <c r="BR479" s="343"/>
      <c r="BS479" s="343"/>
      <c r="BT479" s="343"/>
      <c r="BU479" s="343"/>
      <c r="BV479" s="343"/>
      <c r="BW479" s="343"/>
      <c r="BX479" s="343"/>
      <c r="BY479" s="343"/>
      <c r="BZ479" s="344"/>
      <c r="CA479" s="344"/>
      <c r="CB479" s="344"/>
      <c r="CC479" s="344"/>
      <c r="CD479" s="344"/>
      <c r="CE479" s="344"/>
      <c r="CF479" s="344"/>
      <c r="CG479" s="344"/>
      <c r="CH479" s="344"/>
      <c r="CI479" s="344"/>
      <c r="CJ479" s="344"/>
      <c r="CK479" s="344"/>
      <c r="CL479" s="344"/>
      <c r="CM479" s="344"/>
      <c r="CN479" s="344"/>
      <c r="CO479" s="344"/>
      <c r="CP479" s="344"/>
      <c r="CQ479" s="344"/>
      <c r="CR479" s="344"/>
      <c r="CS479" s="344"/>
      <c r="CT479" s="344"/>
      <c r="CU479" s="344"/>
      <c r="CV479" s="344"/>
      <c r="CW479" s="344"/>
      <c r="CX479" s="344"/>
      <c r="CY479" s="344"/>
      <c r="CZ479" s="344"/>
    </row>
    <row r="480" s="348" customFormat="true" ht="25.15" customHeight="true" x14ac:dyDescent="0.2">
      <c r="C480" s="1028" t="s">
        <v>309</v>
      </c>
      <c r="D480" s="1020"/>
      <c r="E480" s="670">
        <v>5.4023907151008656E-3</v>
      </c>
      <c r="F480" s="577"/>
      <c r="G480" s="577"/>
      <c r="H480" s="1020" t="s">
        <v>310</v>
      </c>
      <c r="I480" s="1020"/>
      <c r="J480" s="671">
        <v>8.1498322877767343E-2</v>
      </c>
      <c r="K480" s="577"/>
      <c r="L480" s="577"/>
      <c r="M480" s="1020" t="s">
        <v>400</v>
      </c>
      <c r="N480" s="1020"/>
      <c r="O480" s="672">
        <v>-4.5330628862526832E-2</v>
      </c>
      <c r="P480" s="577"/>
      <c r="Q480" s="577"/>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A480" s="343"/>
      <c r="BB480" s="394"/>
      <c r="BC480" s="343"/>
      <c r="BD480" s="343"/>
      <c r="BE480" s="343"/>
      <c r="BF480" s="343"/>
      <c r="BG480" s="343"/>
      <c r="BH480" s="343"/>
      <c r="BI480" s="343"/>
      <c r="BJ480" s="343"/>
      <c r="BK480" s="343"/>
      <c r="BL480" s="343"/>
      <c r="BM480" s="343"/>
      <c r="BN480" s="343"/>
      <c r="BO480" s="343"/>
      <c r="BP480" s="343"/>
      <c r="BQ480" s="343"/>
      <c r="BR480" s="343"/>
      <c r="BS480" s="343"/>
      <c r="BT480" s="343"/>
      <c r="BU480" s="343"/>
      <c r="BV480" s="343"/>
      <c r="BW480" s="343"/>
      <c r="BX480" s="343"/>
      <c r="BY480" s="343"/>
      <c r="BZ480" s="344"/>
      <c r="CA480" s="344"/>
      <c r="CB480" s="344"/>
      <c r="CC480" s="344"/>
      <c r="CD480" s="344"/>
      <c r="CE480" s="344"/>
      <c r="CF480" s="344"/>
      <c r="CG480" s="344"/>
      <c r="CH480" s="344"/>
      <c r="CI480" s="344"/>
      <c r="CJ480" s="344"/>
      <c r="CK480" s="344"/>
      <c r="CL480" s="344"/>
      <c r="CM480" s="344"/>
      <c r="CN480" s="344"/>
      <c r="CO480" s="344"/>
      <c r="CP480" s="344"/>
      <c r="CQ480" s="344"/>
      <c r="CR480" s="344"/>
      <c r="CS480" s="344"/>
      <c r="CT480" s="344"/>
      <c r="CU480" s="344"/>
      <c r="CV480" s="344"/>
      <c r="CW480" s="344"/>
      <c r="CX480" s="344"/>
      <c r="CY480" s="344"/>
      <c r="CZ480" s="344"/>
    </row>
    <row r="481" s="348" customFormat="true" ht="25.15" customHeight="true" x14ac:dyDescent="0.2">
      <c r="C481" s="1028" t="s">
        <v>287</v>
      </c>
      <c r="D481" s="1020"/>
      <c r="E481" s="670">
        <v>0.11085382286421216</v>
      </c>
      <c r="F481" s="577"/>
      <c r="G481" s="577"/>
      <c r="H481" s="1020" t="s">
        <v>386</v>
      </c>
      <c r="I481" s="1020"/>
      <c r="J481" s="671">
        <v>-6.7698156804331625E-2</v>
      </c>
      <c r="K481" s="577"/>
      <c r="L481" s="577"/>
      <c r="M481" s="1020" t="s">
        <v>307</v>
      </c>
      <c r="N481" s="1020"/>
      <c r="O481" s="672">
        <v>4.4271527956838828E-2</v>
      </c>
      <c r="P481" s="577"/>
      <c r="Q481" s="577"/>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A481" s="343"/>
      <c r="BB481" s="394"/>
      <c r="BC481" s="343"/>
      <c r="BD481" s="343"/>
      <c r="BE481" s="343"/>
      <c r="BF481" s="343"/>
      <c r="BG481" s="343"/>
      <c r="BH481" s="343"/>
      <c r="BI481" s="343"/>
      <c r="BJ481" s="343"/>
      <c r="BK481" s="343"/>
      <c r="BL481" s="343"/>
      <c r="BM481" s="343"/>
      <c r="BN481" s="343"/>
      <c r="BO481" s="343"/>
      <c r="BP481" s="343"/>
      <c r="BQ481" s="343"/>
      <c r="BR481" s="343"/>
      <c r="BS481" s="343"/>
      <c r="BT481" s="343"/>
      <c r="BU481" s="343"/>
      <c r="BV481" s="343"/>
      <c r="BW481" s="343"/>
      <c r="BX481" s="343"/>
      <c r="BY481" s="343"/>
      <c r="BZ481" s="344"/>
      <c r="CA481" s="344"/>
      <c r="CB481" s="344"/>
      <c r="CC481" s="344"/>
      <c r="CD481" s="344"/>
      <c r="CE481" s="344"/>
      <c r="CF481" s="344"/>
      <c r="CG481" s="344"/>
      <c r="CH481" s="344"/>
      <c r="CI481" s="344"/>
      <c r="CJ481" s="344"/>
      <c r="CK481" s="344"/>
      <c r="CL481" s="344"/>
      <c r="CM481" s="344"/>
      <c r="CN481" s="344"/>
      <c r="CO481" s="344"/>
      <c r="CP481" s="344"/>
      <c r="CQ481" s="344"/>
      <c r="CR481" s="344"/>
      <c r="CS481" s="344"/>
      <c r="CT481" s="344"/>
      <c r="CU481" s="344"/>
      <c r="CV481" s="344"/>
      <c r="CW481" s="344"/>
      <c r="CX481" s="344"/>
      <c r="CY481" s="344"/>
      <c r="CZ481" s="344"/>
    </row>
    <row r="482" s="348" customFormat="true" ht="25.15" customHeight="true" x14ac:dyDescent="0.2">
      <c r="C482" s="1028" t="s">
        <v>283</v>
      </c>
      <c r="D482" s="1020"/>
      <c r="E482" s="670">
        <v>0.46384901248695842</v>
      </c>
      <c r="F482" s="577"/>
      <c r="G482" s="577"/>
      <c r="H482" s="1020" t="s">
        <v>389</v>
      </c>
      <c r="I482" s="1020"/>
      <c r="J482" s="671">
        <v>-6.2479486944213257E-2</v>
      </c>
      <c r="K482" s="577"/>
      <c r="L482" s="577"/>
      <c r="M482" s="1020" t="s">
        <v>389</v>
      </c>
      <c r="N482" s="1020"/>
      <c r="O482" s="672">
        <v>-4.3898245544880983E-2</v>
      </c>
      <c r="P482" s="577"/>
      <c r="Q482" s="577"/>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A482" s="343"/>
      <c r="BB482" s="394"/>
      <c r="BC482" s="343"/>
      <c r="BD482" s="343"/>
      <c r="BE482" s="343"/>
      <c r="BF482" s="343"/>
      <c r="BG482" s="343"/>
      <c r="BH482" s="343"/>
      <c r="BI482" s="343"/>
      <c r="BJ482" s="343"/>
      <c r="BK482" s="343"/>
      <c r="BL482" s="343"/>
      <c r="BM482" s="343"/>
      <c r="BN482" s="343"/>
      <c r="BO482" s="343"/>
      <c r="BP482" s="343"/>
      <c r="BQ482" s="343"/>
      <c r="BR482" s="343"/>
      <c r="BS482" s="343"/>
      <c r="BT482" s="343"/>
      <c r="BU482" s="343"/>
      <c r="BV482" s="343"/>
      <c r="BW482" s="343"/>
      <c r="BX482" s="343"/>
      <c r="BY482" s="343"/>
      <c r="BZ482" s="344"/>
      <c r="CA482" s="344"/>
      <c r="CB482" s="344"/>
      <c r="CC482" s="344"/>
      <c r="CD482" s="344"/>
      <c r="CE482" s="344"/>
      <c r="CF482" s="344"/>
      <c r="CG482" s="344"/>
      <c r="CH482" s="344"/>
      <c r="CI482" s="344"/>
      <c r="CJ482" s="344"/>
      <c r="CK482" s="344"/>
      <c r="CL482" s="344"/>
      <c r="CM482" s="344"/>
      <c r="CN482" s="344"/>
      <c r="CO482" s="344"/>
      <c r="CP482" s="344"/>
      <c r="CQ482" s="344"/>
      <c r="CR482" s="344"/>
      <c r="CS482" s="344"/>
      <c r="CT482" s="344"/>
      <c r="CU482" s="344"/>
      <c r="CV482" s="344"/>
      <c r="CW482" s="344"/>
      <c r="CX482" s="344"/>
      <c r="CY482" s="344"/>
      <c r="CZ482" s="344"/>
    </row>
    <row r="483" s="348" customFormat="true" ht="25.15" customHeight="true" x14ac:dyDescent="0.2">
      <c r="C483" s="1028" t="s">
        <v>344</v>
      </c>
      <c r="D483" s="1020"/>
      <c r="E483" s="670">
        <v>0.40054963572923186</v>
      </c>
      <c r="F483" s="577"/>
      <c r="G483" s="577"/>
      <c r="H483" s="1020" t="s">
        <v>314</v>
      </c>
      <c r="I483" s="1020"/>
      <c r="J483" s="671">
        <v>5.8821614589331953E-2</v>
      </c>
      <c r="K483" s="577"/>
      <c r="L483" s="577"/>
      <c r="M483" s="1020" t="s">
        <v>393</v>
      </c>
      <c r="N483" s="1020"/>
      <c r="O483" s="672">
        <v>-4.1168038422581682E-2</v>
      </c>
      <c r="P483" s="577"/>
      <c r="Q483" s="577"/>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A483" s="343"/>
      <c r="BB483" s="394"/>
      <c r="BC483" s="343"/>
      <c r="BD483" s="343"/>
      <c r="BE483" s="343"/>
      <c r="BF483" s="343"/>
      <c r="BG483" s="343"/>
      <c r="BH483" s="343"/>
      <c r="BI483" s="343"/>
      <c r="BJ483" s="343"/>
      <c r="BK483" s="343"/>
      <c r="BL483" s="343"/>
      <c r="BM483" s="343"/>
      <c r="BN483" s="343"/>
      <c r="BO483" s="343"/>
      <c r="BP483" s="343"/>
      <c r="BQ483" s="343"/>
      <c r="BR483" s="343"/>
      <c r="BS483" s="343"/>
      <c r="BT483" s="343"/>
      <c r="BU483" s="343"/>
      <c r="BV483" s="343"/>
      <c r="BW483" s="343"/>
      <c r="BX483" s="343"/>
      <c r="BY483" s="343"/>
      <c r="BZ483" s="344"/>
      <c r="CA483" s="344"/>
      <c r="CB483" s="344"/>
      <c r="CC483" s="344"/>
      <c r="CD483" s="344"/>
      <c r="CE483" s="344"/>
      <c r="CF483" s="344"/>
      <c r="CG483" s="344"/>
      <c r="CH483" s="344"/>
      <c r="CI483" s="344"/>
      <c r="CJ483" s="344"/>
      <c r="CK483" s="344"/>
      <c r="CL483" s="344"/>
      <c r="CM483" s="344"/>
      <c r="CN483" s="344"/>
      <c r="CO483" s="344"/>
      <c r="CP483" s="344"/>
      <c r="CQ483" s="344"/>
      <c r="CR483" s="344"/>
      <c r="CS483" s="344"/>
      <c r="CT483" s="344"/>
      <c r="CU483" s="344"/>
      <c r="CV483" s="344"/>
      <c r="CW483" s="344"/>
      <c r="CX483" s="344"/>
      <c r="CY483" s="344"/>
      <c r="CZ483" s="344"/>
    </row>
    <row r="484" s="348" customFormat="true" ht="25.15" customHeight="true" x14ac:dyDescent="0.2">
      <c r="C484" s="1028" t="s">
        <v>364</v>
      </c>
      <c r="D484" s="1020"/>
      <c r="E484" s="670">
        <v>0.13887919539031421</v>
      </c>
      <c r="F484" s="577"/>
      <c r="G484" s="577"/>
      <c r="H484" s="1020" t="s">
        <v>303</v>
      </c>
      <c r="I484" s="1020"/>
      <c r="J484" s="671">
        <v>-5.5925087956924288E-2</v>
      </c>
      <c r="K484" s="577"/>
      <c r="L484" s="577"/>
      <c r="M484" s="1020" t="s">
        <v>382</v>
      </c>
      <c r="N484" s="1020"/>
      <c r="O484" s="672">
        <v>4.0340560162745231E-2</v>
      </c>
      <c r="P484" s="577"/>
      <c r="Q484" s="577"/>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A484" s="343"/>
      <c r="BB484" s="394"/>
      <c r="BC484" s="343"/>
      <c r="BD484" s="343"/>
      <c r="BE484" s="343"/>
      <c r="BF484" s="343"/>
      <c r="BG484" s="343"/>
      <c r="BH484" s="343"/>
      <c r="BI484" s="343"/>
      <c r="BJ484" s="343"/>
      <c r="BK484" s="343"/>
      <c r="BL484" s="343"/>
      <c r="BM484" s="343"/>
      <c r="BN484" s="343"/>
      <c r="BO484" s="343"/>
      <c r="BP484" s="343"/>
      <c r="BQ484" s="343"/>
      <c r="BR484" s="343"/>
      <c r="BS484" s="343"/>
      <c r="BT484" s="343"/>
      <c r="BU484" s="343"/>
      <c r="BV484" s="343"/>
      <c r="BW484" s="343"/>
      <c r="BX484" s="343"/>
      <c r="BY484" s="343"/>
      <c r="BZ484" s="344"/>
      <c r="CA484" s="344"/>
      <c r="CB484" s="344"/>
      <c r="CC484" s="344"/>
      <c r="CD484" s="344"/>
      <c r="CE484" s="344"/>
      <c r="CF484" s="344"/>
      <c r="CG484" s="344"/>
      <c r="CH484" s="344"/>
      <c r="CI484" s="344"/>
      <c r="CJ484" s="344"/>
      <c r="CK484" s="344"/>
      <c r="CL484" s="344"/>
      <c r="CM484" s="344"/>
      <c r="CN484" s="344"/>
      <c r="CO484" s="344"/>
      <c r="CP484" s="344"/>
      <c r="CQ484" s="344"/>
      <c r="CR484" s="344"/>
      <c r="CS484" s="344"/>
      <c r="CT484" s="344"/>
      <c r="CU484" s="344"/>
      <c r="CV484" s="344"/>
      <c r="CW484" s="344"/>
      <c r="CX484" s="344"/>
      <c r="CY484" s="344"/>
      <c r="CZ484" s="344"/>
    </row>
    <row r="485" s="348" customFormat="true" ht="25.15" customHeight="true" x14ac:dyDescent="0.2">
      <c r="C485" s="1028" t="s">
        <v>357</v>
      </c>
      <c r="D485" s="1020"/>
      <c r="E485" s="670">
        <v>0.22203855209888765</v>
      </c>
      <c r="F485" s="577"/>
      <c r="G485" s="577"/>
      <c r="H485" s="1020" t="s">
        <v>390</v>
      </c>
      <c r="I485" s="1020"/>
      <c r="J485" s="671">
        <v>5.4826799141030565E-2</v>
      </c>
      <c r="K485" s="577"/>
      <c r="L485" s="577"/>
      <c r="M485" s="1020" t="s">
        <v>314</v>
      </c>
      <c r="N485" s="1020"/>
      <c r="O485" s="672">
        <v>4.0106129118600807E-2</v>
      </c>
      <c r="P485" s="577"/>
      <c r="Q485" s="577"/>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A485" s="343"/>
      <c r="BB485" s="394"/>
      <c r="BC485" s="343"/>
      <c r="BD485" s="343"/>
      <c r="BE485" s="343"/>
      <c r="BF485" s="343"/>
      <c r="BG485" s="343"/>
      <c r="BH485" s="343"/>
      <c r="BI485" s="343"/>
      <c r="BJ485" s="343"/>
      <c r="BK485" s="343"/>
      <c r="BL485" s="343"/>
      <c r="BM485" s="343"/>
      <c r="BN485" s="343"/>
      <c r="BO485" s="343"/>
      <c r="BP485" s="343"/>
      <c r="BQ485" s="343"/>
      <c r="BR485" s="343"/>
      <c r="BS485" s="343"/>
      <c r="BT485" s="343"/>
      <c r="BU485" s="343"/>
      <c r="BV485" s="343"/>
      <c r="BW485" s="343"/>
      <c r="BX485" s="343"/>
      <c r="BY485" s="343"/>
      <c r="BZ485" s="344"/>
      <c r="CA485" s="344"/>
      <c r="CB485" s="344"/>
      <c r="CC485" s="344"/>
      <c r="CD485" s="344"/>
      <c r="CE485" s="344"/>
      <c r="CF485" s="344"/>
      <c r="CG485" s="344"/>
      <c r="CH485" s="344"/>
      <c r="CI485" s="344"/>
      <c r="CJ485" s="344"/>
      <c r="CK485" s="344"/>
      <c r="CL485" s="344"/>
      <c r="CM485" s="344"/>
      <c r="CN485" s="344"/>
      <c r="CO485" s="344"/>
      <c r="CP485" s="344"/>
      <c r="CQ485" s="344"/>
      <c r="CR485" s="344"/>
      <c r="CS485" s="344"/>
      <c r="CT485" s="344"/>
      <c r="CU485" s="344"/>
      <c r="CV485" s="344"/>
      <c r="CW485" s="344"/>
      <c r="CX485" s="344"/>
      <c r="CY485" s="344"/>
      <c r="CZ485" s="344"/>
    </row>
    <row r="486" s="348" customFormat="true" ht="25.15" customHeight="true" x14ac:dyDescent="0.2">
      <c r="C486" s="1028" t="s">
        <v>351</v>
      </c>
      <c r="D486" s="1020"/>
      <c r="E486" s="670">
        <v>0.33557606009705099</v>
      </c>
      <c r="F486" s="577"/>
      <c r="G486" s="577"/>
      <c r="H486" s="1020" t="s">
        <v>391</v>
      </c>
      <c r="I486" s="1020"/>
      <c r="J486" s="671">
        <v>-4.5353810263941134E-2</v>
      </c>
      <c r="K486" s="577"/>
      <c r="L486" s="577"/>
      <c r="M486" s="1020" t="s">
        <v>372</v>
      </c>
      <c r="N486" s="1020"/>
      <c r="O486" s="672">
        <v>-3.7743588605199448E-2</v>
      </c>
      <c r="P486" s="577"/>
      <c r="Q486" s="577"/>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A486" s="343"/>
      <c r="BB486" s="394"/>
      <c r="BC486" s="343"/>
      <c r="BD486" s="343"/>
      <c r="BE486" s="343"/>
      <c r="BF486" s="343"/>
      <c r="BG486" s="343"/>
      <c r="BH486" s="343"/>
      <c r="BI486" s="343"/>
      <c r="BJ486" s="343"/>
      <c r="BK486" s="343"/>
      <c r="BL486" s="343"/>
      <c r="BM486" s="343"/>
      <c r="BN486" s="343"/>
      <c r="BO486" s="343"/>
      <c r="BP486" s="343"/>
      <c r="BQ486" s="343"/>
      <c r="BR486" s="343"/>
      <c r="BS486" s="343"/>
      <c r="BT486" s="343"/>
      <c r="BU486" s="343"/>
      <c r="BV486" s="343"/>
      <c r="BW486" s="343"/>
      <c r="BX486" s="343"/>
      <c r="BY486" s="343"/>
      <c r="BZ486" s="344"/>
      <c r="CA486" s="344"/>
      <c r="CB486" s="344"/>
      <c r="CC486" s="344"/>
      <c r="CD486" s="344"/>
      <c r="CE486" s="344"/>
      <c r="CF486" s="344"/>
      <c r="CG486" s="344"/>
      <c r="CH486" s="344"/>
      <c r="CI486" s="344"/>
      <c r="CJ486" s="344"/>
      <c r="CK486" s="344"/>
      <c r="CL486" s="344"/>
      <c r="CM486" s="344"/>
      <c r="CN486" s="344"/>
      <c r="CO486" s="344"/>
      <c r="CP486" s="344"/>
      <c r="CQ486" s="344"/>
      <c r="CR486" s="344"/>
      <c r="CS486" s="344"/>
      <c r="CT486" s="344"/>
      <c r="CU486" s="344"/>
      <c r="CV486" s="344"/>
      <c r="CW486" s="344"/>
      <c r="CX486" s="344"/>
      <c r="CY486" s="344"/>
      <c r="CZ486" s="344"/>
    </row>
    <row r="487" s="348" customFormat="true" ht="25.15" customHeight="true" x14ac:dyDescent="0.2">
      <c r="C487" s="1028" t="s">
        <v>345</v>
      </c>
      <c r="D487" s="1020"/>
      <c r="E487" s="670">
        <v>0.43913156322014307</v>
      </c>
      <c r="F487" s="577"/>
      <c r="G487" s="577"/>
      <c r="H487" s="1020" t="s">
        <v>388</v>
      </c>
      <c r="I487" s="1020"/>
      <c r="J487" s="671">
        <v>-4.1496696543481024E-2</v>
      </c>
      <c r="K487" s="577"/>
      <c r="L487" s="577"/>
      <c r="M487" s="1020" t="s">
        <v>378</v>
      </c>
      <c r="N487" s="1020"/>
      <c r="O487" s="672">
        <v>-2.54438533273386E-2</v>
      </c>
      <c r="P487" s="577"/>
      <c r="Q487" s="577"/>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A487" s="343"/>
      <c r="BB487" s="394"/>
      <c r="BC487" s="343"/>
      <c r="BD487" s="343"/>
      <c r="BE487" s="343"/>
      <c r="BF487" s="343"/>
      <c r="BG487" s="343"/>
      <c r="BH487" s="343"/>
      <c r="BI487" s="343"/>
      <c r="BJ487" s="343"/>
      <c r="BK487" s="343"/>
      <c r="BL487" s="343"/>
      <c r="BM487" s="343"/>
      <c r="BN487" s="343"/>
      <c r="BO487" s="343"/>
      <c r="BP487" s="343"/>
      <c r="BQ487" s="343"/>
      <c r="BR487" s="343"/>
      <c r="BS487" s="343"/>
      <c r="BT487" s="343"/>
      <c r="BU487" s="343"/>
      <c r="BV487" s="343"/>
      <c r="BW487" s="343"/>
      <c r="BX487" s="343"/>
      <c r="BY487" s="343"/>
      <c r="BZ487" s="344"/>
      <c r="CA487" s="344"/>
      <c r="CB487" s="344"/>
      <c r="CC487" s="344"/>
      <c r="CD487" s="344"/>
      <c r="CE487" s="344"/>
      <c r="CF487" s="344"/>
      <c r="CG487" s="344"/>
      <c r="CH487" s="344"/>
      <c r="CI487" s="344"/>
      <c r="CJ487" s="344"/>
      <c r="CK487" s="344"/>
      <c r="CL487" s="344"/>
      <c r="CM487" s="344"/>
      <c r="CN487" s="344"/>
      <c r="CO487" s="344"/>
      <c r="CP487" s="344"/>
      <c r="CQ487" s="344"/>
      <c r="CR487" s="344"/>
      <c r="CS487" s="344"/>
      <c r="CT487" s="344"/>
      <c r="CU487" s="344"/>
      <c r="CV487" s="344"/>
      <c r="CW487" s="344"/>
      <c r="CX487" s="344"/>
      <c r="CY487" s="344"/>
      <c r="CZ487" s="344"/>
    </row>
    <row r="488" s="348" customFormat="true" ht="25.15" customHeight="true" x14ac:dyDescent="0.2">
      <c r="C488" s="1028" t="s">
        <v>355</v>
      </c>
      <c r="D488" s="1020"/>
      <c r="E488" s="670">
        <v>0.23413051306338181</v>
      </c>
      <c r="F488" s="577"/>
      <c r="G488" s="577"/>
      <c r="H488" s="1020" t="s">
        <v>309</v>
      </c>
      <c r="I488" s="1020"/>
      <c r="J488" s="671">
        <v>2.6599009021682246E-2</v>
      </c>
      <c r="K488" s="577"/>
      <c r="L488" s="577"/>
      <c r="M488" s="1020" t="s">
        <v>397</v>
      </c>
      <c r="N488" s="1020"/>
      <c r="O488" s="672">
        <v>-2.2510649038169354E-2</v>
      </c>
      <c r="P488" s="577"/>
      <c r="Q488" s="577"/>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A488" s="343"/>
      <c r="BB488" s="394"/>
      <c r="BC488" s="343"/>
      <c r="BD488" s="343"/>
      <c r="BE488" s="343"/>
      <c r="BF488" s="343"/>
      <c r="BG488" s="343"/>
      <c r="BH488" s="343"/>
      <c r="BI488" s="343"/>
      <c r="BJ488" s="343"/>
      <c r="BK488" s="343"/>
      <c r="BL488" s="343"/>
      <c r="BM488" s="343"/>
      <c r="BN488" s="343"/>
      <c r="BO488" s="343"/>
      <c r="BP488" s="343"/>
      <c r="BQ488" s="343"/>
      <c r="BR488" s="343"/>
      <c r="BS488" s="343"/>
      <c r="BT488" s="343"/>
      <c r="BU488" s="343"/>
      <c r="BV488" s="343"/>
      <c r="BW488" s="343"/>
      <c r="BX488" s="343"/>
      <c r="BY488" s="343"/>
      <c r="BZ488" s="344"/>
      <c r="CA488" s="344"/>
      <c r="CB488" s="344"/>
      <c r="CC488" s="344"/>
      <c r="CD488" s="344"/>
      <c r="CE488" s="344"/>
      <c r="CF488" s="344"/>
      <c r="CG488" s="344"/>
      <c r="CH488" s="344"/>
      <c r="CI488" s="344"/>
      <c r="CJ488" s="344"/>
      <c r="CK488" s="344"/>
      <c r="CL488" s="344"/>
      <c r="CM488" s="344"/>
      <c r="CN488" s="344"/>
      <c r="CO488" s="344"/>
      <c r="CP488" s="344"/>
      <c r="CQ488" s="344"/>
      <c r="CR488" s="344"/>
      <c r="CS488" s="344"/>
      <c r="CT488" s="344"/>
      <c r="CU488" s="344"/>
      <c r="CV488" s="344"/>
      <c r="CW488" s="344"/>
      <c r="CX488" s="344"/>
      <c r="CY488" s="344"/>
      <c r="CZ488" s="344"/>
    </row>
    <row r="489" s="348" customFormat="true" ht="25.15" customHeight="true" x14ac:dyDescent="0.2">
      <c r="C489" s="1028" t="s">
        <v>361</v>
      </c>
      <c r="D489" s="1020"/>
      <c r="E489" s="670">
        <v>0.21240898686208728</v>
      </c>
      <c r="F489" s="577"/>
      <c r="G489" s="577"/>
      <c r="H489" s="1020" t="s">
        <v>315</v>
      </c>
      <c r="I489" s="1020"/>
      <c r="J489" s="671">
        <v>1.8166357604885663E-2</v>
      </c>
      <c r="K489" s="577"/>
      <c r="L489" s="577"/>
      <c r="M489" s="1020" t="s">
        <v>395</v>
      </c>
      <c r="N489" s="1020"/>
      <c r="O489" s="672">
        <v>-2.1490729607436646E-2</v>
      </c>
      <c r="P489" s="577"/>
      <c r="Q489" s="577"/>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A489" s="343"/>
      <c r="BB489" s="394"/>
      <c r="BC489" s="343"/>
      <c r="BD489" s="343"/>
      <c r="BE489" s="343"/>
      <c r="BF489" s="343"/>
      <c r="BG489" s="343"/>
      <c r="BH489" s="343"/>
      <c r="BI489" s="343"/>
      <c r="BJ489" s="343"/>
      <c r="BK489" s="343"/>
      <c r="BL489" s="343"/>
      <c r="BM489" s="343"/>
      <c r="BN489" s="343"/>
      <c r="BO489" s="343"/>
      <c r="BP489" s="343"/>
      <c r="BQ489" s="343"/>
      <c r="BR489" s="343"/>
      <c r="BS489" s="343"/>
      <c r="BT489" s="343"/>
      <c r="BU489" s="343"/>
      <c r="BV489" s="343"/>
      <c r="BW489" s="343"/>
      <c r="BX489" s="343"/>
      <c r="BY489" s="343"/>
      <c r="BZ489" s="344"/>
      <c r="CA489" s="344"/>
      <c r="CB489" s="344"/>
      <c r="CC489" s="344"/>
      <c r="CD489" s="344"/>
      <c r="CE489" s="344"/>
      <c r="CF489" s="344"/>
      <c r="CG489" s="344"/>
      <c r="CH489" s="344"/>
      <c r="CI489" s="344"/>
      <c r="CJ489" s="344"/>
      <c r="CK489" s="344"/>
      <c r="CL489" s="344"/>
      <c r="CM489" s="344"/>
      <c r="CN489" s="344"/>
      <c r="CO489" s="344"/>
      <c r="CP489" s="344"/>
      <c r="CQ489" s="344"/>
      <c r="CR489" s="344"/>
      <c r="CS489" s="344"/>
      <c r="CT489" s="344"/>
      <c r="CU489" s="344"/>
      <c r="CV489" s="344"/>
      <c r="CW489" s="344"/>
      <c r="CX489" s="344"/>
      <c r="CY489" s="344"/>
      <c r="CZ489" s="344"/>
    </row>
    <row r="490" s="348" customFormat="true" ht="25.15" customHeight="true" x14ac:dyDescent="0.2">
      <c r="C490" s="1028" t="s">
        <v>305</v>
      </c>
      <c r="D490" s="1020"/>
      <c r="E490" s="670">
        <v>3.9895250152157169E-2</v>
      </c>
      <c r="F490" s="577"/>
      <c r="G490" s="577"/>
      <c r="H490" s="1020" t="s">
        <v>397</v>
      </c>
      <c r="I490" s="1020"/>
      <c r="J490" s="671">
        <v>-1.6576193456227236E-2</v>
      </c>
      <c r="K490" s="577"/>
      <c r="L490" s="577"/>
      <c r="M490" s="1020" t="s">
        <v>316</v>
      </c>
      <c r="N490" s="1020"/>
      <c r="O490" s="672">
        <v>-2.1141159128178672E-2</v>
      </c>
      <c r="P490" s="577"/>
      <c r="Q490" s="577"/>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A490" s="343"/>
      <c r="BB490" s="394"/>
      <c r="BC490" s="343"/>
      <c r="BD490" s="343"/>
      <c r="BE490" s="343"/>
      <c r="BF490" s="343"/>
      <c r="BG490" s="343"/>
      <c r="BH490" s="343"/>
      <c r="BI490" s="343"/>
      <c r="BJ490" s="343"/>
      <c r="BK490" s="343"/>
      <c r="BL490" s="343"/>
      <c r="BM490" s="343"/>
      <c r="BN490" s="343"/>
      <c r="BO490" s="343"/>
      <c r="BP490" s="343"/>
      <c r="BQ490" s="343"/>
      <c r="BR490" s="343"/>
      <c r="BS490" s="343"/>
      <c r="BT490" s="343"/>
      <c r="BU490" s="343"/>
      <c r="BV490" s="343"/>
      <c r="BW490" s="343"/>
      <c r="BX490" s="343"/>
      <c r="BY490" s="343"/>
      <c r="BZ490" s="344"/>
      <c r="CA490" s="344"/>
      <c r="CB490" s="344"/>
      <c r="CC490" s="344"/>
      <c r="CD490" s="344"/>
      <c r="CE490" s="344"/>
      <c r="CF490" s="344"/>
      <c r="CG490" s="344"/>
      <c r="CH490" s="344"/>
      <c r="CI490" s="344"/>
      <c r="CJ490" s="344"/>
      <c r="CK490" s="344"/>
      <c r="CL490" s="344"/>
      <c r="CM490" s="344"/>
      <c r="CN490" s="344"/>
      <c r="CO490" s="344"/>
      <c r="CP490" s="344"/>
      <c r="CQ490" s="344"/>
      <c r="CR490" s="344"/>
      <c r="CS490" s="344"/>
      <c r="CT490" s="344"/>
      <c r="CU490" s="344"/>
      <c r="CV490" s="344"/>
      <c r="CW490" s="344"/>
      <c r="CX490" s="344"/>
      <c r="CY490" s="344"/>
      <c r="CZ490" s="344"/>
    </row>
    <row r="491" s="348" customFormat="true" ht="25.15" customHeight="true" x14ac:dyDescent="0.2">
      <c r="C491" s="1028" t="s">
        <v>292</v>
      </c>
      <c r="D491" s="1020"/>
      <c r="E491" s="670">
        <v>0.14287315321666075</v>
      </c>
      <c r="F491" s="577"/>
      <c r="G491" s="577"/>
      <c r="H491" s="1020" t="s">
        <v>395</v>
      </c>
      <c r="I491" s="1020"/>
      <c r="J491" s="671">
        <v>-1.4259114290371791E-2</v>
      </c>
      <c r="K491" s="577"/>
      <c r="L491" s="577"/>
      <c r="M491" s="1020" t="s">
        <v>312</v>
      </c>
      <c r="N491" s="1020"/>
      <c r="O491" s="672">
        <v>-2.0579896349860995E-2</v>
      </c>
      <c r="P491" s="577"/>
      <c r="Q491" s="577"/>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A491" s="343"/>
      <c r="BB491" s="394"/>
      <c r="BC491" s="343"/>
      <c r="BD491" s="343"/>
      <c r="BE491" s="343"/>
      <c r="BF491" s="343"/>
      <c r="BG491" s="343"/>
      <c r="BH491" s="343"/>
      <c r="BI491" s="343"/>
      <c r="BJ491" s="343"/>
      <c r="BK491" s="343"/>
      <c r="BL491" s="343"/>
      <c r="BM491" s="343"/>
      <c r="BN491" s="343"/>
      <c r="BO491" s="343"/>
      <c r="BP491" s="343"/>
      <c r="BQ491" s="343"/>
      <c r="BR491" s="343"/>
      <c r="BS491" s="343"/>
      <c r="BT491" s="343"/>
      <c r="BU491" s="343"/>
      <c r="BV491" s="343"/>
      <c r="BW491" s="343"/>
      <c r="BX491" s="343"/>
      <c r="BY491" s="343"/>
      <c r="BZ491" s="344"/>
      <c r="CA491" s="344"/>
      <c r="CB491" s="344"/>
      <c r="CC491" s="344"/>
      <c r="CD491" s="344"/>
      <c r="CE491" s="344"/>
      <c r="CF491" s="344"/>
      <c r="CG491" s="344"/>
      <c r="CH491" s="344"/>
      <c r="CI491" s="344"/>
      <c r="CJ491" s="344"/>
      <c r="CK491" s="344"/>
      <c r="CL491" s="344"/>
      <c r="CM491" s="344"/>
      <c r="CN491" s="344"/>
      <c r="CO491" s="344"/>
      <c r="CP491" s="344"/>
      <c r="CQ491" s="344"/>
      <c r="CR491" s="344"/>
      <c r="CS491" s="344"/>
      <c r="CT491" s="344"/>
      <c r="CU491" s="344"/>
      <c r="CV491" s="344"/>
      <c r="CW491" s="344"/>
      <c r="CX491" s="344"/>
      <c r="CY491" s="344"/>
      <c r="CZ491" s="344"/>
    </row>
    <row r="492" s="348" customFormat="true" ht="25.15" customHeight="true" x14ac:dyDescent="0.2">
      <c r="C492" s="1028" t="s">
        <v>291</v>
      </c>
      <c r="D492" s="1020"/>
      <c r="E492" s="670">
        <v>9.7609675179146066E-2</v>
      </c>
      <c r="F492" s="577"/>
      <c r="G492" s="577"/>
      <c r="H492" s="1020" t="s">
        <v>313</v>
      </c>
      <c r="I492" s="1020"/>
      <c r="J492" s="671">
        <v>-7.0280804137247089E-3</v>
      </c>
      <c r="K492" s="577"/>
      <c r="L492" s="577"/>
      <c r="M492" s="1020" t="s">
        <v>390</v>
      </c>
      <c r="N492" s="1020"/>
      <c r="O492" s="672">
        <v>1.699563226415831E-2</v>
      </c>
      <c r="P492" s="577"/>
      <c r="Q492" s="577"/>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A492" s="343"/>
      <c r="BB492" s="394"/>
      <c r="BC492" s="343"/>
      <c r="BD492" s="343"/>
      <c r="BE492" s="343"/>
      <c r="BF492" s="343"/>
      <c r="BG492" s="343"/>
      <c r="BH492" s="343"/>
      <c r="BI492" s="343"/>
      <c r="BJ492" s="343"/>
      <c r="BK492" s="343"/>
      <c r="BL492" s="343"/>
      <c r="BM492" s="343"/>
      <c r="BN492" s="343"/>
      <c r="BO492" s="343"/>
      <c r="BP492" s="343"/>
      <c r="BQ492" s="343"/>
      <c r="BR492" s="343"/>
      <c r="BS492" s="343"/>
      <c r="BT492" s="343"/>
      <c r="BU492" s="343"/>
      <c r="BV492" s="343"/>
      <c r="BW492" s="343"/>
      <c r="BX492" s="343"/>
      <c r="BY492" s="343"/>
      <c r="BZ492" s="344"/>
      <c r="CA492" s="344"/>
      <c r="CB492" s="344"/>
      <c r="CC492" s="344"/>
      <c r="CD492" s="344"/>
      <c r="CE492" s="344"/>
      <c r="CF492" s="344"/>
      <c r="CG492" s="344"/>
      <c r="CH492" s="344"/>
      <c r="CI492" s="344"/>
      <c r="CJ492" s="344"/>
      <c r="CK492" s="344"/>
      <c r="CL492" s="344"/>
      <c r="CM492" s="344"/>
      <c r="CN492" s="344"/>
      <c r="CO492" s="344"/>
      <c r="CP492" s="344"/>
      <c r="CQ492" s="344"/>
      <c r="CR492" s="344"/>
      <c r="CS492" s="344"/>
      <c r="CT492" s="344"/>
      <c r="CU492" s="344"/>
      <c r="CV492" s="344"/>
      <c r="CW492" s="344"/>
      <c r="CX492" s="344"/>
      <c r="CY492" s="344"/>
      <c r="CZ492" s="344"/>
    </row>
    <row r="493" s="348" customFormat="true" ht="25.15" customHeight="true" x14ac:dyDescent="0.2">
      <c r="C493" s="1028" t="s">
        <v>347</v>
      </c>
      <c r="D493" s="1020"/>
      <c r="E493" s="670">
        <v>0.34737287282550977</v>
      </c>
      <c r="F493" s="577"/>
      <c r="G493" s="577"/>
      <c r="H493" s="1020" t="s">
        <v>294</v>
      </c>
      <c r="I493" s="1020"/>
      <c r="J493" s="674">
        <v>-3.8921405670326648E-3</v>
      </c>
      <c r="K493" s="577"/>
      <c r="L493" s="577"/>
      <c r="M493" s="1020" t="s">
        <v>391</v>
      </c>
      <c r="N493" s="1020"/>
      <c r="O493" s="672">
        <v>1.1085138625078109E-2</v>
      </c>
      <c r="P493" s="577"/>
      <c r="Q493" s="577"/>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A493" s="343"/>
      <c r="BB493" s="394"/>
      <c r="BC493" s="343"/>
      <c r="BD493" s="343"/>
      <c r="BE493" s="343"/>
      <c r="BF493" s="343"/>
      <c r="BG493" s="343"/>
      <c r="BH493" s="343"/>
      <c r="BI493" s="343"/>
      <c r="BJ493" s="343"/>
      <c r="BK493" s="343"/>
      <c r="BL493" s="343"/>
      <c r="BM493" s="343"/>
      <c r="BN493" s="343"/>
      <c r="BO493" s="343"/>
      <c r="BP493" s="343"/>
      <c r="BQ493" s="343"/>
      <c r="BR493" s="343"/>
      <c r="BS493" s="343"/>
      <c r="BT493" s="343"/>
      <c r="BU493" s="343"/>
      <c r="BV493" s="343"/>
      <c r="BW493" s="343"/>
      <c r="BX493" s="343"/>
      <c r="BY493" s="343"/>
      <c r="BZ493" s="344"/>
      <c r="CA493" s="344"/>
      <c r="CB493" s="344"/>
      <c r="CC493" s="344"/>
      <c r="CD493" s="344"/>
      <c r="CE493" s="344"/>
      <c r="CF493" s="344"/>
      <c r="CG493" s="344"/>
      <c r="CH493" s="344"/>
      <c r="CI493" s="344"/>
      <c r="CJ493" s="344"/>
      <c r="CK493" s="344"/>
      <c r="CL493" s="344"/>
      <c r="CM493" s="344"/>
      <c r="CN493" s="344"/>
      <c r="CO493" s="344"/>
      <c r="CP493" s="344"/>
      <c r="CQ493" s="344"/>
      <c r="CR493" s="344"/>
      <c r="CS493" s="344"/>
      <c r="CT493" s="344"/>
      <c r="CU493" s="344"/>
      <c r="CV493" s="344"/>
      <c r="CW493" s="344"/>
      <c r="CX493" s="344"/>
      <c r="CY493" s="344"/>
      <c r="CZ493" s="344"/>
    </row>
    <row r="494" s="348" customFormat="true" ht="25.15" customHeight="true" x14ac:dyDescent="0.2">
      <c r="C494" s="1028" t="s">
        <v>298</v>
      </c>
      <c r="D494" s="1020"/>
      <c r="E494" s="670">
        <v>0.11480073248545175</v>
      </c>
      <c r="F494" s="577"/>
      <c r="G494" s="577"/>
      <c r="H494" s="1020"/>
      <c r="I494" s="1020"/>
      <c r="J494" s="577"/>
      <c r="K494" s="577"/>
      <c r="L494" s="577"/>
      <c r="M494" s="1020" t="s">
        <v>302</v>
      </c>
      <c r="N494" s="1020"/>
      <c r="O494" s="672">
        <v>-1.0281158696218467E-2</v>
      </c>
      <c r="P494" s="577"/>
      <c r="Q494" s="577"/>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A494" s="343"/>
      <c r="BB494" s="394"/>
      <c r="BC494" s="343"/>
      <c r="BD494" s="343"/>
      <c r="BE494" s="343"/>
      <c r="BF494" s="343"/>
      <c r="BG494" s="343"/>
      <c r="BH494" s="343"/>
      <c r="BI494" s="343"/>
      <c r="BJ494" s="343"/>
      <c r="BK494" s="343"/>
      <c r="BL494" s="343"/>
      <c r="BM494" s="343"/>
      <c r="BN494" s="343"/>
      <c r="BO494" s="343"/>
      <c r="BP494" s="343"/>
      <c r="BQ494" s="343"/>
      <c r="BR494" s="343"/>
      <c r="BS494" s="343"/>
      <c r="BT494" s="343"/>
      <c r="BU494" s="343"/>
      <c r="BV494" s="343"/>
      <c r="BW494" s="343"/>
      <c r="BX494" s="343"/>
      <c r="BY494" s="343"/>
      <c r="BZ494" s="344"/>
      <c r="CA494" s="344"/>
      <c r="CB494" s="344"/>
      <c r="CC494" s="344"/>
      <c r="CD494" s="344"/>
      <c r="CE494" s="344"/>
      <c r="CF494" s="344"/>
      <c r="CG494" s="344"/>
      <c r="CH494" s="344"/>
      <c r="CI494" s="344"/>
      <c r="CJ494" s="344"/>
      <c r="CK494" s="344"/>
      <c r="CL494" s="344"/>
      <c r="CM494" s="344"/>
      <c r="CN494" s="344"/>
      <c r="CO494" s="344"/>
      <c r="CP494" s="344"/>
      <c r="CQ494" s="344"/>
      <c r="CR494" s="344"/>
      <c r="CS494" s="344"/>
      <c r="CT494" s="344"/>
      <c r="CU494" s="344"/>
      <c r="CV494" s="344"/>
      <c r="CW494" s="344"/>
      <c r="CX494" s="344"/>
      <c r="CY494" s="344"/>
      <c r="CZ494" s="344"/>
    </row>
    <row r="495" s="348" customFormat="true" ht="25.15" customHeight="true" x14ac:dyDescent="0.2">
      <c r="C495" s="1028" t="s">
        <v>275</v>
      </c>
      <c r="D495" s="1020"/>
      <c r="E495" s="670">
        <v>0.4791644754043457</v>
      </c>
      <c r="F495" s="577"/>
      <c r="G495" s="577"/>
      <c r="H495" s="1020"/>
      <c r="I495" s="1020"/>
      <c r="J495" s="577"/>
      <c r="K495" s="577"/>
      <c r="L495" s="577"/>
      <c r="M495" s="1020" t="s">
        <v>313</v>
      </c>
      <c r="N495" s="1020"/>
      <c r="O495" s="672">
        <v>3.5399211027444936E-3</v>
      </c>
      <c r="P495" s="577"/>
      <c r="Q495" s="577"/>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A495" s="343"/>
      <c r="BB495" s="394"/>
      <c r="BC495" s="343"/>
      <c r="BD495" s="343"/>
      <c r="BE495" s="343"/>
      <c r="BF495" s="343"/>
      <c r="BG495" s="343"/>
      <c r="BH495" s="343"/>
      <c r="BI495" s="343"/>
      <c r="BJ495" s="343"/>
      <c r="BK495" s="343"/>
      <c r="BL495" s="343"/>
      <c r="BM495" s="343"/>
      <c r="BN495" s="343"/>
      <c r="BO495" s="343"/>
      <c r="BP495" s="343"/>
      <c r="BQ495" s="343"/>
      <c r="BR495" s="343"/>
      <c r="BS495" s="343"/>
      <c r="BT495" s="343"/>
      <c r="BU495" s="343"/>
      <c r="BV495" s="343"/>
      <c r="BW495" s="343"/>
      <c r="BX495" s="343"/>
      <c r="BY495" s="343"/>
      <c r="BZ495" s="344"/>
      <c r="CA495" s="344"/>
      <c r="CB495" s="344"/>
      <c r="CC495" s="344"/>
      <c r="CD495" s="344"/>
      <c r="CE495" s="344"/>
      <c r="CF495" s="344"/>
      <c r="CG495" s="344"/>
      <c r="CH495" s="344"/>
      <c r="CI495" s="344"/>
      <c r="CJ495" s="344"/>
      <c r="CK495" s="344"/>
      <c r="CL495" s="344"/>
      <c r="CM495" s="344"/>
      <c r="CN495" s="344"/>
      <c r="CO495" s="344"/>
      <c r="CP495" s="344"/>
      <c r="CQ495" s="344"/>
      <c r="CR495" s="344"/>
      <c r="CS495" s="344"/>
      <c r="CT495" s="344"/>
      <c r="CU495" s="344"/>
      <c r="CV495" s="344"/>
      <c r="CW495" s="344"/>
      <c r="CX495" s="344"/>
      <c r="CY495" s="344"/>
      <c r="CZ495" s="344"/>
    </row>
    <row r="496" s="348" customFormat="true" ht="25.15" customHeight="true" x14ac:dyDescent="0.2">
      <c r="C496" s="1028" t="s">
        <v>373</v>
      </c>
      <c r="D496" s="1020"/>
      <c r="E496" s="670">
        <v>4.6309342386207278E-2</v>
      </c>
      <c r="F496" s="577"/>
      <c r="G496" s="577"/>
      <c r="H496" s="1020"/>
      <c r="I496" s="1020"/>
      <c r="J496" s="577"/>
      <c r="K496" s="577"/>
      <c r="L496" s="577"/>
      <c r="M496" s="1020" t="s">
        <v>315</v>
      </c>
      <c r="N496" s="1020"/>
      <c r="O496" s="675">
        <v>-3.2682133215671061E-3</v>
      </c>
      <c r="P496" s="577"/>
      <c r="Q496" s="577"/>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A496" s="343"/>
      <c r="BB496" s="394"/>
      <c r="BC496" s="343"/>
      <c r="BD496" s="343"/>
      <c r="BE496" s="343"/>
      <c r="BF496" s="343"/>
      <c r="BG496" s="343"/>
      <c r="BH496" s="343"/>
      <c r="BI496" s="343"/>
      <c r="BJ496" s="343"/>
      <c r="BK496" s="343"/>
      <c r="BL496" s="343"/>
      <c r="BM496" s="343"/>
      <c r="BN496" s="343"/>
      <c r="BO496" s="343"/>
      <c r="BP496" s="343"/>
      <c r="BQ496" s="343"/>
      <c r="BR496" s="343"/>
      <c r="BS496" s="343"/>
      <c r="BT496" s="343"/>
      <c r="BU496" s="343"/>
      <c r="BV496" s="343"/>
      <c r="BW496" s="343"/>
      <c r="BX496" s="343"/>
      <c r="BY496" s="343"/>
      <c r="BZ496" s="344"/>
      <c r="CA496" s="344"/>
      <c r="CB496" s="344"/>
      <c r="CC496" s="344"/>
      <c r="CD496" s="344"/>
      <c r="CE496" s="344"/>
      <c r="CF496" s="344"/>
      <c r="CG496" s="344"/>
      <c r="CH496" s="344"/>
      <c r="CI496" s="344"/>
      <c r="CJ496" s="344"/>
      <c r="CK496" s="344"/>
      <c r="CL496" s="344"/>
      <c r="CM496" s="344"/>
      <c r="CN496" s="344"/>
      <c r="CO496" s="344"/>
      <c r="CP496" s="344"/>
      <c r="CQ496" s="344"/>
      <c r="CR496" s="344"/>
      <c r="CS496" s="344"/>
      <c r="CT496" s="344"/>
      <c r="CU496" s="344"/>
      <c r="CV496" s="344"/>
      <c r="CW496" s="344"/>
      <c r="CX496" s="344"/>
      <c r="CY496" s="344"/>
      <c r="CZ496" s="344"/>
    </row>
    <row r="497" s="348" customFormat="true" ht="25.15" customHeight="true" x14ac:dyDescent="0.2">
      <c r="C497" s="1028" t="s">
        <v>276</v>
      </c>
      <c r="D497" s="1020"/>
      <c r="E497" s="670">
        <v>0.36138233269308012</v>
      </c>
      <c r="F497" s="577"/>
      <c r="G497" s="577"/>
      <c r="H497" s="1020" t="s">
        <v>238</v>
      </c>
      <c r="I497" s="1020"/>
      <c r="J497" s="1020"/>
      <c r="K497" s="577"/>
      <c r="L497" s="577"/>
      <c r="M497" s="1020"/>
      <c r="N497" s="1020"/>
      <c r="O497" s="577"/>
      <c r="P497" s="577"/>
      <c r="Q497" s="577"/>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A497" s="343"/>
      <c r="BB497" s="394"/>
      <c r="BC497" s="343"/>
      <c r="BD497" s="343"/>
      <c r="BE497" s="343"/>
      <c r="BF497" s="343"/>
      <c r="BG497" s="343"/>
      <c r="BH497" s="343"/>
      <c r="BI497" s="343"/>
      <c r="BJ497" s="343"/>
      <c r="BK497" s="343"/>
      <c r="BL497" s="343"/>
      <c r="BM497" s="343"/>
      <c r="BN497" s="343"/>
      <c r="BO497" s="343"/>
      <c r="BP497" s="343"/>
      <c r="BQ497" s="343"/>
      <c r="BR497" s="343"/>
      <c r="BS497" s="343"/>
      <c r="BT497" s="343"/>
      <c r="BU497" s="343"/>
      <c r="BV497" s="343"/>
      <c r="BW497" s="343"/>
      <c r="BX497" s="343"/>
      <c r="BY497" s="343"/>
      <c r="BZ497" s="344"/>
      <c r="CA497" s="344"/>
      <c r="CB497" s="344"/>
      <c r="CC497" s="344"/>
      <c r="CD497" s="344"/>
      <c r="CE497" s="344"/>
      <c r="CF497" s="344"/>
      <c r="CG497" s="344"/>
      <c r="CH497" s="344"/>
      <c r="CI497" s="344"/>
      <c r="CJ497" s="344"/>
      <c r="CK497" s="344"/>
      <c r="CL497" s="344"/>
      <c r="CM497" s="344"/>
      <c r="CN497" s="344"/>
      <c r="CO497" s="344"/>
      <c r="CP497" s="344"/>
      <c r="CQ497" s="344"/>
      <c r="CR497" s="344"/>
      <c r="CS497" s="344"/>
      <c r="CT497" s="344"/>
      <c r="CU497" s="344"/>
      <c r="CV497" s="344"/>
      <c r="CW497" s="344"/>
      <c r="CX497" s="344"/>
      <c r="CY497" s="344"/>
      <c r="CZ497" s="344"/>
    </row>
    <row r="498" s="348" customFormat="true" ht="25.15" customHeight="true" x14ac:dyDescent="0.2">
      <c r="C498" s="1028" t="s">
        <v>360</v>
      </c>
      <c r="D498" s="1020"/>
      <c r="E498" s="670">
        <v>5.2967393783514411E-4</v>
      </c>
      <c r="F498" s="577"/>
      <c r="G498" s="577"/>
      <c r="H498" s="1020"/>
      <c r="I498" s="1020"/>
      <c r="J498" s="653" t="s">
        <v>240</v>
      </c>
      <c r="K498" s="577"/>
      <c r="L498" s="577"/>
      <c r="M498" s="1020"/>
      <c r="N498" s="1020"/>
      <c r="O498" s="577"/>
      <c r="P498" s="577"/>
      <c r="Q498" s="577"/>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A498" s="343"/>
      <c r="BB498" s="394"/>
      <c r="BC498" s="343"/>
      <c r="BD498" s="343"/>
      <c r="BE498" s="343"/>
      <c r="BF498" s="343"/>
      <c r="BG498" s="343"/>
      <c r="BH498" s="343"/>
      <c r="BI498" s="343"/>
      <c r="BJ498" s="343"/>
      <c r="BK498" s="343"/>
      <c r="BL498" s="343"/>
      <c r="BM498" s="343"/>
      <c r="BN498" s="343"/>
      <c r="BO498" s="343"/>
      <c r="BP498" s="343"/>
      <c r="BQ498" s="343"/>
      <c r="BR498" s="343"/>
      <c r="BS498" s="343"/>
      <c r="BT498" s="343"/>
      <c r="BU498" s="343"/>
      <c r="BV498" s="343"/>
      <c r="BW498" s="343"/>
      <c r="BX498" s="343"/>
      <c r="BY498" s="343"/>
      <c r="BZ498" s="344"/>
      <c r="CA498" s="344"/>
      <c r="CB498" s="344"/>
      <c r="CC498" s="344"/>
      <c r="CD498" s="344"/>
      <c r="CE498" s="344"/>
      <c r="CF498" s="344"/>
      <c r="CG498" s="344"/>
      <c r="CH498" s="344"/>
      <c r="CI498" s="344"/>
      <c r="CJ498" s="344"/>
      <c r="CK498" s="344"/>
      <c r="CL498" s="344"/>
      <c r="CM498" s="344"/>
      <c r="CN498" s="344"/>
      <c r="CO498" s="344"/>
      <c r="CP498" s="344"/>
      <c r="CQ498" s="344"/>
      <c r="CR498" s="344"/>
      <c r="CS498" s="344"/>
      <c r="CT498" s="344"/>
      <c r="CU498" s="344"/>
      <c r="CV498" s="344"/>
      <c r="CW498" s="344"/>
      <c r="CX498" s="344"/>
      <c r="CY498" s="344"/>
      <c r="CZ498" s="344"/>
    </row>
    <row r="499" s="348" customFormat="true" ht="25.15" customHeight="true" x14ac:dyDescent="0.2">
      <c r="C499" s="1028" t="s">
        <v>363</v>
      </c>
      <c r="D499" s="1020"/>
      <c r="E499" s="670">
        <v>0.10166973430202517</v>
      </c>
      <c r="F499" s="577"/>
      <c r="G499" s="577"/>
      <c r="H499" s="1020" t="s">
        <v>300</v>
      </c>
      <c r="I499" s="1020"/>
      <c r="J499" s="668">
        <v>4.8753901480862727E-2</v>
      </c>
      <c r="K499" s="577"/>
      <c r="L499" s="577"/>
      <c r="M499" s="1020"/>
      <c r="N499" s="1020"/>
      <c r="O499" s="577"/>
      <c r="P499" s="577"/>
      <c r="Q499" s="577"/>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A499" s="343"/>
      <c r="BB499" s="394"/>
      <c r="BC499" s="343"/>
      <c r="BD499" s="343"/>
      <c r="BE499" s="343"/>
      <c r="BF499" s="343"/>
      <c r="BG499" s="343"/>
      <c r="BH499" s="343"/>
      <c r="BI499" s="343"/>
      <c r="BJ499" s="343"/>
      <c r="BK499" s="343"/>
      <c r="BL499" s="343"/>
      <c r="BM499" s="343"/>
      <c r="BN499" s="343"/>
      <c r="BO499" s="343"/>
      <c r="BP499" s="343"/>
      <c r="BQ499" s="343"/>
      <c r="BR499" s="343"/>
      <c r="BS499" s="343"/>
      <c r="BT499" s="343"/>
      <c r="BU499" s="343"/>
      <c r="BV499" s="343"/>
      <c r="BW499" s="343"/>
      <c r="BX499" s="343"/>
      <c r="BY499" s="343"/>
      <c r="BZ499" s="344"/>
      <c r="CA499" s="344"/>
      <c r="CB499" s="344"/>
      <c r="CC499" s="344"/>
      <c r="CD499" s="344"/>
      <c r="CE499" s="344"/>
      <c r="CF499" s="344"/>
      <c r="CG499" s="344"/>
      <c r="CH499" s="344"/>
      <c r="CI499" s="344"/>
      <c r="CJ499" s="344"/>
      <c r="CK499" s="344"/>
      <c r="CL499" s="344"/>
      <c r="CM499" s="344"/>
      <c r="CN499" s="344"/>
      <c r="CO499" s="344"/>
      <c r="CP499" s="344"/>
      <c r="CQ499" s="344"/>
      <c r="CR499" s="344"/>
      <c r="CS499" s="344"/>
      <c r="CT499" s="344"/>
      <c r="CU499" s="344"/>
      <c r="CV499" s="344"/>
      <c r="CW499" s="344"/>
      <c r="CX499" s="344"/>
      <c r="CY499" s="344"/>
      <c r="CZ499" s="344"/>
    </row>
    <row r="500" s="348" customFormat="true" ht="25.15" customHeight="true" x14ac:dyDescent="0.2">
      <c r="C500" s="1028" t="s">
        <v>370</v>
      </c>
      <c r="D500" s="1020"/>
      <c r="E500" s="670">
        <v>7.9617361536773637E-2</v>
      </c>
      <c r="F500" s="577"/>
      <c r="G500" s="577"/>
      <c r="H500" s="1020" t="s">
        <v>295</v>
      </c>
      <c r="I500" s="1020"/>
      <c r="J500" s="671">
        <v>0.14618808810545636</v>
      </c>
      <c r="K500" s="577"/>
      <c r="L500" s="577"/>
      <c r="M500" s="1020" t="s">
        <v>238</v>
      </c>
      <c r="N500" s="1020"/>
      <c r="O500" s="1020"/>
      <c r="P500" s="577"/>
      <c r="Q500" s="577"/>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A500" s="343"/>
      <c r="BB500" s="394"/>
      <c r="BC500" s="343"/>
      <c r="BD500" s="343"/>
      <c r="BE500" s="343"/>
      <c r="BF500" s="343"/>
      <c r="BG500" s="343"/>
      <c r="BH500" s="343"/>
      <c r="BI500" s="343"/>
      <c r="BJ500" s="343"/>
      <c r="BK500" s="343"/>
      <c r="BL500" s="343"/>
      <c r="BM500" s="343"/>
      <c r="BN500" s="343"/>
      <c r="BO500" s="343"/>
      <c r="BP500" s="343"/>
      <c r="BQ500" s="343"/>
      <c r="BR500" s="343"/>
      <c r="BS500" s="343"/>
      <c r="BT500" s="343"/>
      <c r="BU500" s="343"/>
      <c r="BV500" s="343"/>
      <c r="BW500" s="343"/>
      <c r="BX500" s="343"/>
      <c r="BY500" s="343"/>
      <c r="BZ500" s="344"/>
      <c r="CA500" s="344"/>
      <c r="CB500" s="344"/>
      <c r="CC500" s="344"/>
      <c r="CD500" s="344"/>
      <c r="CE500" s="344"/>
      <c r="CF500" s="344"/>
      <c r="CG500" s="344"/>
      <c r="CH500" s="344"/>
      <c r="CI500" s="344"/>
      <c r="CJ500" s="344"/>
      <c r="CK500" s="344"/>
      <c r="CL500" s="344"/>
      <c r="CM500" s="344"/>
      <c r="CN500" s="344"/>
      <c r="CO500" s="344"/>
      <c r="CP500" s="344"/>
      <c r="CQ500" s="344"/>
      <c r="CR500" s="344"/>
      <c r="CS500" s="344"/>
      <c r="CT500" s="344"/>
      <c r="CU500" s="344"/>
      <c r="CV500" s="344"/>
      <c r="CW500" s="344"/>
      <c r="CX500" s="344"/>
      <c r="CY500" s="344"/>
      <c r="CZ500" s="344"/>
    </row>
    <row r="501" s="348" customFormat="true" ht="25.15" customHeight="true" x14ac:dyDescent="0.2">
      <c r="C501" s="1028" t="s">
        <v>382</v>
      </c>
      <c r="D501" s="1020"/>
      <c r="E501" s="670">
        <v>1.4146717237972263E-2</v>
      </c>
      <c r="F501" s="577"/>
      <c r="G501" s="577"/>
      <c r="H501" s="1020" t="s">
        <v>297</v>
      </c>
      <c r="I501" s="1020"/>
      <c r="J501" s="671">
        <v>0.10851043071215687</v>
      </c>
      <c r="K501" s="577"/>
      <c r="L501" s="577"/>
      <c r="M501" s="1020"/>
      <c r="N501" s="1020"/>
      <c r="O501" s="654" t="s">
        <v>240</v>
      </c>
      <c r="P501" s="577"/>
      <c r="Q501" s="577"/>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A501" s="343"/>
      <c r="BB501" s="394"/>
      <c r="BC501" s="343"/>
      <c r="BD501" s="343"/>
      <c r="BE501" s="343"/>
      <c r="BF501" s="343"/>
      <c r="BG501" s="343"/>
      <c r="BH501" s="343"/>
      <c r="BI501" s="343"/>
      <c r="BJ501" s="343"/>
      <c r="BK501" s="343"/>
      <c r="BL501" s="343"/>
      <c r="BM501" s="343"/>
      <c r="BN501" s="343"/>
      <c r="BO501" s="343"/>
      <c r="BP501" s="343"/>
      <c r="BQ501" s="343"/>
      <c r="BR501" s="343"/>
      <c r="BS501" s="343"/>
      <c r="BT501" s="343"/>
      <c r="BU501" s="343"/>
      <c r="BV501" s="343"/>
      <c r="BW501" s="343"/>
      <c r="BX501" s="343"/>
      <c r="BY501" s="343"/>
      <c r="BZ501" s="344"/>
      <c r="CA501" s="344"/>
      <c r="CB501" s="344"/>
      <c r="CC501" s="344"/>
      <c r="CD501" s="344"/>
      <c r="CE501" s="344"/>
      <c r="CF501" s="344"/>
      <c r="CG501" s="344"/>
      <c r="CH501" s="344"/>
      <c r="CI501" s="344"/>
      <c r="CJ501" s="344"/>
      <c r="CK501" s="344"/>
      <c r="CL501" s="344"/>
      <c r="CM501" s="344"/>
      <c r="CN501" s="344"/>
      <c r="CO501" s="344"/>
      <c r="CP501" s="344"/>
      <c r="CQ501" s="344"/>
      <c r="CR501" s="344"/>
      <c r="CS501" s="344"/>
      <c r="CT501" s="344"/>
      <c r="CU501" s="344"/>
      <c r="CV501" s="344"/>
      <c r="CW501" s="344"/>
      <c r="CX501" s="344"/>
      <c r="CY501" s="344"/>
      <c r="CZ501" s="344"/>
    </row>
    <row r="502" s="348" customFormat="true" ht="25.15" customHeight="true" x14ac:dyDescent="0.2">
      <c r="C502" s="1028" t="s">
        <v>362</v>
      </c>
      <c r="D502" s="1020"/>
      <c r="E502" s="670">
        <v>0.16419420540106305</v>
      </c>
      <c r="F502" s="577"/>
      <c r="G502" s="577"/>
      <c r="H502" s="1020" t="s">
        <v>277</v>
      </c>
      <c r="I502" s="1020"/>
      <c r="J502" s="671">
        <v>0.20841469042736976</v>
      </c>
      <c r="K502" s="577"/>
      <c r="L502" s="577"/>
      <c r="M502" s="1020" t="s">
        <v>300</v>
      </c>
      <c r="N502" s="1020"/>
      <c r="O502" s="669">
        <v>4.974823603413734E-2</v>
      </c>
      <c r="P502" s="577"/>
      <c r="Q502" s="577"/>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A502" s="343"/>
      <c r="BB502" s="394"/>
      <c r="BC502" s="343"/>
      <c r="BD502" s="343"/>
      <c r="BE502" s="343"/>
      <c r="BF502" s="343"/>
      <c r="BG502" s="343"/>
      <c r="BH502" s="343"/>
      <c r="BI502" s="343"/>
      <c r="BJ502" s="343"/>
      <c r="BK502" s="343"/>
      <c r="BL502" s="343"/>
      <c r="BM502" s="343"/>
      <c r="BN502" s="343"/>
      <c r="BO502" s="343"/>
      <c r="BP502" s="343"/>
      <c r="BQ502" s="343"/>
      <c r="BR502" s="343"/>
      <c r="BS502" s="343"/>
      <c r="BT502" s="343"/>
      <c r="BU502" s="343"/>
      <c r="BV502" s="343"/>
      <c r="BW502" s="343"/>
      <c r="BX502" s="343"/>
      <c r="BY502" s="343"/>
      <c r="BZ502" s="344"/>
      <c r="CA502" s="344"/>
      <c r="CB502" s="344"/>
      <c r="CC502" s="344"/>
      <c r="CD502" s="344"/>
      <c r="CE502" s="344"/>
      <c r="CF502" s="344"/>
      <c r="CG502" s="344"/>
      <c r="CH502" s="344"/>
      <c r="CI502" s="344"/>
      <c r="CJ502" s="344"/>
      <c r="CK502" s="344"/>
      <c r="CL502" s="344"/>
      <c r="CM502" s="344"/>
      <c r="CN502" s="344"/>
      <c r="CO502" s="344"/>
      <c r="CP502" s="344"/>
      <c r="CQ502" s="344"/>
      <c r="CR502" s="344"/>
      <c r="CS502" s="344"/>
      <c r="CT502" s="344"/>
      <c r="CU502" s="344"/>
      <c r="CV502" s="344"/>
      <c r="CW502" s="344"/>
      <c r="CX502" s="344"/>
      <c r="CY502" s="344"/>
      <c r="CZ502" s="344"/>
    </row>
    <row r="503" s="348" customFormat="true" ht="25.15" customHeight="true" x14ac:dyDescent="0.2">
      <c r="C503" s="1028" t="s">
        <v>372</v>
      </c>
      <c r="D503" s="1020"/>
      <c r="E503" s="670">
        <v>9.0444585420334705E-2</v>
      </c>
      <c r="F503" s="577"/>
      <c r="G503" s="577"/>
      <c r="H503" s="1020" t="s">
        <v>303</v>
      </c>
      <c r="I503" s="1020"/>
      <c r="J503" s="671">
        <v>3.127615462989718E-3</v>
      </c>
      <c r="K503" s="577"/>
      <c r="L503" s="577"/>
      <c r="M503" s="1020" t="s">
        <v>295</v>
      </c>
      <c r="N503" s="1020"/>
      <c r="O503" s="672">
        <v>0.19073845928996866</v>
      </c>
      <c r="P503" s="577"/>
      <c r="Q503" s="577"/>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A503" s="343"/>
      <c r="BB503" s="394"/>
      <c r="BC503" s="343"/>
      <c r="BD503" s="343"/>
      <c r="BE503" s="343"/>
      <c r="BF503" s="343"/>
      <c r="BG503" s="343"/>
      <c r="BH503" s="343"/>
      <c r="BI503" s="343"/>
      <c r="BJ503" s="343"/>
      <c r="BK503" s="343"/>
      <c r="BL503" s="343"/>
      <c r="BM503" s="343"/>
      <c r="BN503" s="343"/>
      <c r="BO503" s="343"/>
      <c r="BP503" s="343"/>
      <c r="BQ503" s="343"/>
      <c r="BR503" s="343"/>
      <c r="BS503" s="343"/>
      <c r="BT503" s="343"/>
      <c r="BU503" s="343"/>
      <c r="BV503" s="343"/>
      <c r="BW503" s="343"/>
      <c r="BX503" s="343"/>
      <c r="BY503" s="343"/>
      <c r="BZ503" s="344"/>
      <c r="CA503" s="344"/>
      <c r="CB503" s="344"/>
      <c r="CC503" s="344"/>
      <c r="CD503" s="344"/>
      <c r="CE503" s="344"/>
      <c r="CF503" s="344"/>
      <c r="CG503" s="344"/>
      <c r="CH503" s="344"/>
      <c r="CI503" s="344"/>
      <c r="CJ503" s="344"/>
      <c r="CK503" s="344"/>
      <c r="CL503" s="344"/>
      <c r="CM503" s="344"/>
      <c r="CN503" s="344"/>
      <c r="CO503" s="344"/>
      <c r="CP503" s="344"/>
      <c r="CQ503" s="344"/>
      <c r="CR503" s="344"/>
      <c r="CS503" s="344"/>
      <c r="CT503" s="344"/>
      <c r="CU503" s="344"/>
      <c r="CV503" s="344"/>
      <c r="CW503" s="344"/>
      <c r="CX503" s="344"/>
      <c r="CY503" s="344"/>
      <c r="CZ503" s="344"/>
    </row>
    <row r="504" s="348" customFormat="true" ht="25.15" customHeight="true" x14ac:dyDescent="0.2">
      <c r="C504" s="1028" t="s">
        <v>356</v>
      </c>
      <c r="D504" s="1020"/>
      <c r="E504" s="670">
        <v>0.22202614341791055</v>
      </c>
      <c r="F504" s="577"/>
      <c r="G504" s="577"/>
      <c r="H504" s="1020" t="s">
        <v>309</v>
      </c>
      <c r="I504" s="1020"/>
      <c r="J504" s="671">
        <v>7.0750728093553353E-4</v>
      </c>
      <c r="K504" s="577"/>
      <c r="L504" s="577"/>
      <c r="M504" s="1020" t="s">
        <v>297</v>
      </c>
      <c r="N504" s="1020"/>
      <c r="O504" s="672">
        <v>0.12571137562789259</v>
      </c>
      <c r="P504" s="577"/>
      <c r="Q504" s="577"/>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A504" s="343"/>
      <c r="BB504" s="394"/>
      <c r="BC504" s="343"/>
      <c r="BD504" s="343"/>
      <c r="BE504" s="343"/>
      <c r="BF504" s="343"/>
      <c r="BG504" s="343"/>
      <c r="BH504" s="343"/>
      <c r="BI504" s="343"/>
      <c r="BJ504" s="343"/>
      <c r="BK504" s="343"/>
      <c r="BL504" s="343"/>
      <c r="BM504" s="343"/>
      <c r="BN504" s="343"/>
      <c r="BO504" s="343"/>
      <c r="BP504" s="343"/>
      <c r="BQ504" s="343"/>
      <c r="BR504" s="343"/>
      <c r="BS504" s="343"/>
      <c r="BT504" s="343"/>
      <c r="BU504" s="343"/>
      <c r="BV504" s="343"/>
      <c r="BW504" s="343"/>
      <c r="BX504" s="343"/>
      <c r="BY504" s="343"/>
      <c r="BZ504" s="344"/>
      <c r="CA504" s="344"/>
      <c r="CB504" s="344"/>
      <c r="CC504" s="344"/>
      <c r="CD504" s="344"/>
      <c r="CE504" s="344"/>
      <c r="CF504" s="344"/>
      <c r="CG504" s="344"/>
      <c r="CH504" s="344"/>
      <c r="CI504" s="344"/>
      <c r="CJ504" s="344"/>
      <c r="CK504" s="344"/>
      <c r="CL504" s="344"/>
      <c r="CM504" s="344"/>
      <c r="CN504" s="344"/>
      <c r="CO504" s="344"/>
      <c r="CP504" s="344"/>
      <c r="CQ504" s="344"/>
      <c r="CR504" s="344"/>
      <c r="CS504" s="344"/>
      <c r="CT504" s="344"/>
      <c r="CU504" s="344"/>
      <c r="CV504" s="344"/>
      <c r="CW504" s="344"/>
      <c r="CX504" s="344"/>
      <c r="CY504" s="344"/>
      <c r="CZ504" s="344"/>
    </row>
    <row r="505" s="348" customFormat="true" ht="25.15" customHeight="true" x14ac:dyDescent="0.2">
      <c r="C505" s="1028" t="s">
        <v>349</v>
      </c>
      <c r="D505" s="1020"/>
      <c r="E505" s="670">
        <v>0.29538761173247918</v>
      </c>
      <c r="F505" s="577"/>
      <c r="G505" s="577"/>
      <c r="H505" s="1020" t="s">
        <v>287</v>
      </c>
      <c r="I505" s="1020"/>
      <c r="J505" s="671">
        <v>9.0422922224012714E-2</v>
      </c>
      <c r="K505" s="577"/>
      <c r="L505" s="577"/>
      <c r="M505" s="1020" t="s">
        <v>277</v>
      </c>
      <c r="N505" s="1020"/>
      <c r="O505" s="672">
        <v>0.3642037531219311</v>
      </c>
      <c r="P505" s="577"/>
      <c r="Q505" s="577"/>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A505" s="343"/>
      <c r="BB505" s="394"/>
      <c r="BC505" s="343"/>
      <c r="BD505" s="343"/>
      <c r="BE505" s="343"/>
      <c r="BF505" s="343"/>
      <c r="BG505" s="343"/>
      <c r="BH505" s="343"/>
      <c r="BI505" s="343"/>
      <c r="BJ505" s="343"/>
      <c r="BK505" s="343"/>
      <c r="BL505" s="343"/>
      <c r="BM505" s="343"/>
      <c r="BN505" s="343"/>
      <c r="BO505" s="343"/>
      <c r="BP505" s="343"/>
      <c r="BQ505" s="343"/>
      <c r="BR505" s="343"/>
      <c r="BS505" s="343"/>
      <c r="BT505" s="343"/>
      <c r="BU505" s="343"/>
      <c r="BV505" s="343"/>
      <c r="BW505" s="343"/>
      <c r="BX505" s="343"/>
      <c r="BY505" s="343"/>
      <c r="BZ505" s="344"/>
      <c r="CA505" s="344"/>
      <c r="CB505" s="344"/>
      <c r="CC505" s="344"/>
      <c r="CD505" s="344"/>
      <c r="CE505" s="344"/>
      <c r="CF505" s="344"/>
      <c r="CG505" s="344"/>
      <c r="CH505" s="344"/>
      <c r="CI505" s="344"/>
      <c r="CJ505" s="344"/>
      <c r="CK505" s="344"/>
      <c r="CL505" s="344"/>
      <c r="CM505" s="344"/>
      <c r="CN505" s="344"/>
      <c r="CO505" s="344"/>
      <c r="CP505" s="344"/>
      <c r="CQ505" s="344"/>
      <c r="CR505" s="344"/>
      <c r="CS505" s="344"/>
      <c r="CT505" s="344"/>
      <c r="CU505" s="344"/>
      <c r="CV505" s="344"/>
      <c r="CW505" s="344"/>
      <c r="CX505" s="344"/>
      <c r="CY505" s="344"/>
      <c r="CZ505" s="344"/>
    </row>
    <row r="506" s="348" customFormat="true" ht="25.15" customHeight="true" x14ac:dyDescent="0.2">
      <c r="C506" s="1028" t="s">
        <v>371</v>
      </c>
      <c r="D506" s="1020"/>
      <c r="E506" s="670">
        <v>1.9369297630474666E-2</v>
      </c>
      <c r="F506" s="577"/>
      <c r="G506" s="577"/>
      <c r="H506" s="1020" t="s">
        <v>283</v>
      </c>
      <c r="I506" s="1020"/>
      <c r="J506" s="671">
        <v>0.30881184397127476</v>
      </c>
      <c r="K506" s="577"/>
      <c r="L506" s="577"/>
      <c r="M506" s="1020" t="s">
        <v>303</v>
      </c>
      <c r="N506" s="1020"/>
      <c r="O506" s="672">
        <v>1.6735863143635548E-2</v>
      </c>
      <c r="P506" s="577"/>
      <c r="Q506" s="577"/>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A506" s="343"/>
      <c r="BB506" s="394"/>
      <c r="BC506" s="343"/>
      <c r="BD506" s="343"/>
      <c r="BE506" s="343"/>
      <c r="BF506" s="343"/>
      <c r="BG506" s="343"/>
      <c r="BH506" s="343"/>
      <c r="BI506" s="343"/>
      <c r="BJ506" s="343"/>
      <c r="BK506" s="343"/>
      <c r="BL506" s="343"/>
      <c r="BM506" s="343"/>
      <c r="BN506" s="343"/>
      <c r="BO506" s="343"/>
      <c r="BP506" s="343"/>
      <c r="BQ506" s="343"/>
      <c r="BR506" s="343"/>
      <c r="BS506" s="343"/>
      <c r="BT506" s="343"/>
      <c r="BU506" s="343"/>
      <c r="BV506" s="343"/>
      <c r="BW506" s="343"/>
      <c r="BX506" s="343"/>
      <c r="BY506" s="343"/>
      <c r="BZ506" s="344"/>
      <c r="CA506" s="344"/>
      <c r="CB506" s="344"/>
      <c r="CC506" s="344"/>
      <c r="CD506" s="344"/>
      <c r="CE506" s="344"/>
      <c r="CF506" s="344"/>
      <c r="CG506" s="344"/>
      <c r="CH506" s="344"/>
      <c r="CI506" s="344"/>
      <c r="CJ506" s="344"/>
      <c r="CK506" s="344"/>
      <c r="CL506" s="344"/>
      <c r="CM506" s="344"/>
      <c r="CN506" s="344"/>
      <c r="CO506" s="344"/>
      <c r="CP506" s="344"/>
      <c r="CQ506" s="344"/>
      <c r="CR506" s="344"/>
      <c r="CS506" s="344"/>
      <c r="CT506" s="344"/>
      <c r="CU506" s="344"/>
      <c r="CV506" s="344"/>
      <c r="CW506" s="344"/>
      <c r="CX506" s="344"/>
      <c r="CY506" s="344"/>
      <c r="CZ506" s="344"/>
    </row>
    <row r="507" s="348" customFormat="true" ht="25.15" customHeight="true" x14ac:dyDescent="0.2">
      <c r="C507" s="1028" t="s">
        <v>377</v>
      </c>
      <c r="D507" s="1020"/>
      <c r="E507" s="670">
        <v>3.6324002920664386E-2</v>
      </c>
      <c r="F507" s="577"/>
      <c r="G507" s="577"/>
      <c r="H507" s="1020" t="s">
        <v>344</v>
      </c>
      <c r="I507" s="1020"/>
      <c r="J507" s="671">
        <v>0.24756362141387139</v>
      </c>
      <c r="K507" s="577"/>
      <c r="L507" s="577"/>
      <c r="M507" s="1020" t="s">
        <v>309</v>
      </c>
      <c r="N507" s="1020"/>
      <c r="O507" s="672">
        <v>9.794896934322176E-3</v>
      </c>
      <c r="P507" s="577"/>
      <c r="Q507" s="577"/>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A507" s="343"/>
      <c r="BB507" s="394"/>
      <c r="BC507" s="343"/>
      <c r="BD507" s="343"/>
      <c r="BE507" s="343"/>
      <c r="BF507" s="343"/>
      <c r="BG507" s="343"/>
      <c r="BH507" s="343"/>
      <c r="BI507" s="343"/>
      <c r="BJ507" s="343"/>
      <c r="BK507" s="343"/>
      <c r="BL507" s="343"/>
      <c r="BM507" s="343"/>
      <c r="BN507" s="343"/>
      <c r="BO507" s="343"/>
      <c r="BP507" s="343"/>
      <c r="BQ507" s="343"/>
      <c r="BR507" s="343"/>
      <c r="BS507" s="343"/>
      <c r="BT507" s="343"/>
      <c r="BU507" s="343"/>
      <c r="BV507" s="343"/>
      <c r="BW507" s="343"/>
      <c r="BX507" s="343"/>
      <c r="BY507" s="343"/>
      <c r="BZ507" s="344"/>
      <c r="CA507" s="344"/>
      <c r="CB507" s="344"/>
      <c r="CC507" s="344"/>
      <c r="CD507" s="344"/>
      <c r="CE507" s="344"/>
      <c r="CF507" s="344"/>
      <c r="CG507" s="344"/>
      <c r="CH507" s="344"/>
      <c r="CI507" s="344"/>
      <c r="CJ507" s="344"/>
      <c r="CK507" s="344"/>
      <c r="CL507" s="344"/>
      <c r="CM507" s="344"/>
      <c r="CN507" s="344"/>
      <c r="CO507" s="344"/>
      <c r="CP507" s="344"/>
      <c r="CQ507" s="344"/>
      <c r="CR507" s="344"/>
      <c r="CS507" s="344"/>
      <c r="CT507" s="344"/>
      <c r="CU507" s="344"/>
      <c r="CV507" s="344"/>
      <c r="CW507" s="344"/>
      <c r="CX507" s="344"/>
      <c r="CY507" s="344"/>
      <c r="CZ507" s="344"/>
    </row>
    <row r="508" s="348" customFormat="true" ht="25.15" customHeight="true" x14ac:dyDescent="0.2">
      <c r="C508" s="1028" t="s">
        <v>366</v>
      </c>
      <c r="D508" s="1020"/>
      <c r="E508" s="670">
        <v>0.1360652220471302</v>
      </c>
      <c r="F508" s="577"/>
      <c r="G508" s="577"/>
      <c r="H508" s="1020" t="s">
        <v>364</v>
      </c>
      <c r="I508" s="1020"/>
      <c r="J508" s="671">
        <v>6.1093277405845817E-2</v>
      </c>
      <c r="K508" s="577"/>
      <c r="L508" s="577"/>
      <c r="M508" s="1020" t="s">
        <v>287</v>
      </c>
      <c r="N508" s="1020"/>
      <c r="O508" s="672">
        <v>1.8329355002477732E-2</v>
      </c>
      <c r="P508" s="577"/>
      <c r="Q508" s="577"/>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A508" s="343"/>
      <c r="BB508" s="394"/>
      <c r="BC508" s="343"/>
      <c r="BD508" s="343"/>
      <c r="BE508" s="343"/>
      <c r="BF508" s="343"/>
      <c r="BG508" s="343"/>
      <c r="BH508" s="343"/>
      <c r="BI508" s="343"/>
      <c r="BJ508" s="343"/>
      <c r="BK508" s="343"/>
      <c r="BL508" s="343"/>
      <c r="BM508" s="343"/>
      <c r="BN508" s="343"/>
      <c r="BO508" s="343"/>
      <c r="BP508" s="343"/>
      <c r="BQ508" s="343"/>
      <c r="BR508" s="343"/>
      <c r="BS508" s="343"/>
      <c r="BT508" s="343"/>
      <c r="BU508" s="343"/>
      <c r="BV508" s="343"/>
      <c r="BW508" s="343"/>
      <c r="BX508" s="343"/>
      <c r="BY508" s="343"/>
      <c r="BZ508" s="344"/>
      <c r="CA508" s="344"/>
      <c r="CB508" s="344"/>
      <c r="CC508" s="344"/>
      <c r="CD508" s="344"/>
      <c r="CE508" s="344"/>
      <c r="CF508" s="344"/>
      <c r="CG508" s="344"/>
      <c r="CH508" s="344"/>
      <c r="CI508" s="344"/>
      <c r="CJ508" s="344"/>
      <c r="CK508" s="344"/>
      <c r="CL508" s="344"/>
      <c r="CM508" s="344"/>
      <c r="CN508" s="344"/>
      <c r="CO508" s="344"/>
      <c r="CP508" s="344"/>
      <c r="CQ508" s="344"/>
      <c r="CR508" s="344"/>
      <c r="CS508" s="344"/>
      <c r="CT508" s="344"/>
      <c r="CU508" s="344"/>
      <c r="CV508" s="344"/>
      <c r="CW508" s="344"/>
      <c r="CX508" s="344"/>
      <c r="CY508" s="344"/>
      <c r="CZ508" s="344"/>
    </row>
    <row r="509" s="348" customFormat="true" ht="25.15" customHeight="true" x14ac:dyDescent="0.2">
      <c r="C509" s="1028" t="s">
        <v>301</v>
      </c>
      <c r="D509" s="1020"/>
      <c r="E509" s="670">
        <v>0.10104459416944063</v>
      </c>
      <c r="F509" s="577"/>
      <c r="G509" s="577"/>
      <c r="H509" s="1020" t="s">
        <v>357</v>
      </c>
      <c r="I509" s="1020"/>
      <c r="J509" s="671">
        <v>0.16151079883570596</v>
      </c>
      <c r="K509" s="577"/>
      <c r="L509" s="577"/>
      <c r="M509" s="1020" t="s">
        <v>283</v>
      </c>
      <c r="N509" s="1020"/>
      <c r="O509" s="672">
        <v>0.30004161486884356</v>
      </c>
      <c r="P509" s="577"/>
      <c r="Q509" s="577"/>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A509" s="343"/>
      <c r="BB509" s="394"/>
      <c r="BC509" s="343"/>
      <c r="BD509" s="343"/>
      <c r="BE509" s="343"/>
      <c r="BF509" s="343"/>
      <c r="BG509" s="343"/>
      <c r="BH509" s="343"/>
      <c r="BI509" s="343"/>
      <c r="BJ509" s="343"/>
      <c r="BK509" s="343"/>
      <c r="BL509" s="343"/>
      <c r="BM509" s="343"/>
      <c r="BN509" s="343"/>
      <c r="BO509" s="343"/>
      <c r="BP509" s="343"/>
      <c r="BQ509" s="343"/>
      <c r="BR509" s="343"/>
      <c r="BS509" s="343"/>
      <c r="BT509" s="343"/>
      <c r="BU509" s="343"/>
      <c r="BV509" s="343"/>
      <c r="BW509" s="343"/>
      <c r="BX509" s="343"/>
      <c r="BY509" s="343"/>
      <c r="BZ509" s="344"/>
      <c r="CA509" s="344"/>
      <c r="CB509" s="344"/>
      <c r="CC509" s="344"/>
      <c r="CD509" s="344"/>
      <c r="CE509" s="344"/>
      <c r="CF509" s="344"/>
      <c r="CG509" s="344"/>
      <c r="CH509" s="344"/>
      <c r="CI509" s="344"/>
      <c r="CJ509" s="344"/>
      <c r="CK509" s="344"/>
      <c r="CL509" s="344"/>
      <c r="CM509" s="344"/>
      <c r="CN509" s="344"/>
      <c r="CO509" s="344"/>
      <c r="CP509" s="344"/>
      <c r="CQ509" s="344"/>
      <c r="CR509" s="344"/>
      <c r="CS509" s="344"/>
      <c r="CT509" s="344"/>
      <c r="CU509" s="344"/>
      <c r="CV509" s="344"/>
      <c r="CW509" s="344"/>
      <c r="CX509" s="344"/>
      <c r="CY509" s="344"/>
      <c r="CZ509" s="344"/>
    </row>
    <row r="510" s="348" customFormat="true" ht="25.15" customHeight="true" x14ac:dyDescent="0.2">
      <c r="C510" s="1028" t="s">
        <v>286</v>
      </c>
      <c r="D510" s="1020"/>
      <c r="E510" s="670">
        <v>0.30725183842832143</v>
      </c>
      <c r="F510" s="577"/>
      <c r="G510" s="577"/>
      <c r="H510" s="1020" t="s">
        <v>351</v>
      </c>
      <c r="I510" s="1020"/>
      <c r="J510" s="671">
        <v>0.22843904517040842</v>
      </c>
      <c r="K510" s="577"/>
      <c r="L510" s="577"/>
      <c r="M510" s="1020" t="s">
        <v>344</v>
      </c>
      <c r="N510" s="1020"/>
      <c r="O510" s="672">
        <v>0.34811972658924945</v>
      </c>
      <c r="P510" s="577"/>
      <c r="Q510" s="577"/>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A510" s="343"/>
      <c r="BB510" s="394"/>
      <c r="BC510" s="343"/>
      <c r="BD510" s="343"/>
      <c r="BE510" s="343"/>
      <c r="BF510" s="343"/>
      <c r="BG510" s="343"/>
      <c r="BH510" s="343"/>
      <c r="BI510" s="343"/>
      <c r="BJ510" s="343"/>
      <c r="BK510" s="343"/>
      <c r="BL510" s="343"/>
      <c r="BM510" s="343"/>
      <c r="BN510" s="343"/>
      <c r="BO510" s="343"/>
      <c r="BP510" s="343"/>
      <c r="BQ510" s="343"/>
      <c r="BR510" s="343"/>
      <c r="BS510" s="343"/>
      <c r="BT510" s="343"/>
      <c r="BU510" s="343"/>
      <c r="BV510" s="343"/>
      <c r="BW510" s="343"/>
      <c r="BX510" s="343"/>
      <c r="BY510" s="343"/>
      <c r="BZ510" s="344"/>
      <c r="CA510" s="344"/>
      <c r="CB510" s="344"/>
      <c r="CC510" s="344"/>
      <c r="CD510" s="344"/>
      <c r="CE510" s="344"/>
      <c r="CF510" s="344"/>
      <c r="CG510" s="344"/>
      <c r="CH510" s="344"/>
      <c r="CI510" s="344"/>
      <c r="CJ510" s="344"/>
      <c r="CK510" s="344"/>
      <c r="CL510" s="344"/>
      <c r="CM510" s="344"/>
      <c r="CN510" s="344"/>
      <c r="CO510" s="344"/>
      <c r="CP510" s="344"/>
      <c r="CQ510" s="344"/>
      <c r="CR510" s="344"/>
      <c r="CS510" s="344"/>
      <c r="CT510" s="344"/>
      <c r="CU510" s="344"/>
      <c r="CV510" s="344"/>
      <c r="CW510" s="344"/>
      <c r="CX510" s="344"/>
      <c r="CY510" s="344"/>
      <c r="CZ510" s="344"/>
    </row>
    <row r="511" s="348" customFormat="true" ht="25.15" customHeight="true" x14ac:dyDescent="0.2">
      <c r="C511" s="1028" t="s">
        <v>315</v>
      </c>
      <c r="D511" s="1020"/>
      <c r="E511" s="670">
        <v>2.4025002184378084E-4</v>
      </c>
      <c r="F511" s="577"/>
      <c r="G511" s="577"/>
      <c r="H511" s="1020" t="s">
        <v>345</v>
      </c>
      <c r="I511" s="1020"/>
      <c r="J511" s="671">
        <v>0.29367661890823465</v>
      </c>
      <c r="K511" s="577"/>
      <c r="L511" s="577"/>
      <c r="M511" s="1020" t="s">
        <v>364</v>
      </c>
      <c r="N511" s="1020"/>
      <c r="O511" s="672">
        <v>0.11401031798434297</v>
      </c>
      <c r="P511" s="577"/>
      <c r="Q511" s="577"/>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A511" s="343"/>
      <c r="BB511" s="394"/>
      <c r="BC511" s="343"/>
      <c r="BD511" s="343"/>
      <c r="BE511" s="343"/>
      <c r="BF511" s="343"/>
      <c r="BG511" s="343"/>
      <c r="BH511" s="343"/>
      <c r="BI511" s="343"/>
      <c r="BJ511" s="343"/>
      <c r="BK511" s="343"/>
      <c r="BL511" s="343"/>
      <c r="BM511" s="343"/>
      <c r="BN511" s="343"/>
      <c r="BO511" s="343"/>
      <c r="BP511" s="343"/>
      <c r="BQ511" s="343"/>
      <c r="BR511" s="343"/>
      <c r="BS511" s="343"/>
      <c r="BT511" s="343"/>
      <c r="BU511" s="343"/>
      <c r="BV511" s="343"/>
      <c r="BW511" s="343"/>
      <c r="BX511" s="343"/>
      <c r="BY511" s="343"/>
      <c r="BZ511" s="344"/>
      <c r="CA511" s="344"/>
      <c r="CB511" s="344"/>
      <c r="CC511" s="344"/>
      <c r="CD511" s="344"/>
      <c r="CE511" s="344"/>
      <c r="CF511" s="344"/>
      <c r="CG511" s="344"/>
      <c r="CH511" s="344"/>
      <c r="CI511" s="344"/>
      <c r="CJ511" s="344"/>
      <c r="CK511" s="344"/>
      <c r="CL511" s="344"/>
      <c r="CM511" s="344"/>
      <c r="CN511" s="344"/>
      <c r="CO511" s="344"/>
      <c r="CP511" s="344"/>
      <c r="CQ511" s="344"/>
      <c r="CR511" s="344"/>
      <c r="CS511" s="344"/>
      <c r="CT511" s="344"/>
      <c r="CU511" s="344"/>
      <c r="CV511" s="344"/>
      <c r="CW511" s="344"/>
      <c r="CX511" s="344"/>
      <c r="CY511" s="344"/>
      <c r="CZ511" s="344"/>
    </row>
    <row r="512" s="348" customFormat="true" ht="25.15" customHeight="true" x14ac:dyDescent="0.2">
      <c r="C512" s="1028" t="s">
        <v>307</v>
      </c>
      <c r="D512" s="1020"/>
      <c r="E512" s="670">
        <v>1.2265022720866058E-2</v>
      </c>
      <c r="F512" s="577"/>
      <c r="G512" s="577"/>
      <c r="H512" s="1020" t="s">
        <v>355</v>
      </c>
      <c r="I512" s="1020"/>
      <c r="J512" s="671">
        <v>0.15928898468389721</v>
      </c>
      <c r="K512" s="577"/>
      <c r="L512" s="577"/>
      <c r="M512" s="1020" t="s">
        <v>357</v>
      </c>
      <c r="N512" s="1020"/>
      <c r="O512" s="672">
        <v>7.7558261115601476E-2</v>
      </c>
      <c r="P512" s="577"/>
      <c r="Q512" s="577"/>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A512" s="343"/>
      <c r="BB512" s="394"/>
      <c r="BC512" s="343"/>
      <c r="BD512" s="343"/>
      <c r="BE512" s="343"/>
      <c r="BF512" s="343"/>
      <c r="BG512" s="343"/>
      <c r="BH512" s="343"/>
      <c r="BI512" s="343"/>
      <c r="BJ512" s="343"/>
      <c r="BK512" s="343"/>
      <c r="BL512" s="343"/>
      <c r="BM512" s="343"/>
      <c r="BN512" s="343"/>
      <c r="BO512" s="343"/>
      <c r="BP512" s="343"/>
      <c r="BQ512" s="343"/>
      <c r="BR512" s="343"/>
      <c r="BS512" s="343"/>
      <c r="BT512" s="343"/>
      <c r="BU512" s="343"/>
      <c r="BV512" s="343"/>
      <c r="BW512" s="343"/>
      <c r="BX512" s="343"/>
      <c r="BY512" s="343"/>
      <c r="BZ512" s="344"/>
      <c r="CA512" s="344"/>
      <c r="CB512" s="344"/>
      <c r="CC512" s="344"/>
      <c r="CD512" s="344"/>
      <c r="CE512" s="344"/>
      <c r="CF512" s="344"/>
      <c r="CG512" s="344"/>
      <c r="CH512" s="344"/>
      <c r="CI512" s="344"/>
      <c r="CJ512" s="344"/>
      <c r="CK512" s="344"/>
      <c r="CL512" s="344"/>
      <c r="CM512" s="344"/>
      <c r="CN512" s="344"/>
      <c r="CO512" s="344"/>
      <c r="CP512" s="344"/>
      <c r="CQ512" s="344"/>
      <c r="CR512" s="344"/>
      <c r="CS512" s="344"/>
      <c r="CT512" s="344"/>
      <c r="CU512" s="344"/>
      <c r="CV512" s="344"/>
      <c r="CW512" s="344"/>
      <c r="CX512" s="344"/>
      <c r="CY512" s="344"/>
      <c r="CZ512" s="344"/>
    </row>
    <row r="513" s="348" customFormat="true" ht="25.15" customHeight="true" x14ac:dyDescent="0.2">
      <c r="C513" s="1028" t="s">
        <v>314</v>
      </c>
      <c r="D513" s="1020"/>
      <c r="E513" s="670">
        <v>6.5064539727265891E-3</v>
      </c>
      <c r="F513" s="577"/>
      <c r="G513" s="577"/>
      <c r="H513" s="1020" t="s">
        <v>361</v>
      </c>
      <c r="I513" s="1020"/>
      <c r="J513" s="671">
        <v>0.16048275087316471</v>
      </c>
      <c r="K513" s="577"/>
      <c r="L513" s="577"/>
      <c r="M513" s="1020" t="s">
        <v>351</v>
      </c>
      <c r="N513" s="1020"/>
      <c r="O513" s="672">
        <v>0.13334677855403854</v>
      </c>
      <c r="P513" s="577"/>
      <c r="Q513" s="577"/>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A513" s="343"/>
      <c r="BB513" s="394"/>
      <c r="BC513" s="343"/>
      <c r="BD513" s="343"/>
      <c r="BE513" s="343"/>
      <c r="BF513" s="343"/>
      <c r="BG513" s="343"/>
      <c r="BH513" s="343"/>
      <c r="BI513" s="343"/>
      <c r="BJ513" s="343"/>
      <c r="BK513" s="343"/>
      <c r="BL513" s="343"/>
      <c r="BM513" s="343"/>
      <c r="BN513" s="343"/>
      <c r="BO513" s="343"/>
      <c r="BP513" s="343"/>
      <c r="BQ513" s="343"/>
      <c r="BR513" s="343"/>
      <c r="BS513" s="343"/>
      <c r="BT513" s="343"/>
      <c r="BU513" s="343"/>
      <c r="BV513" s="343"/>
      <c r="BW513" s="343"/>
      <c r="BX513" s="343"/>
      <c r="BY513" s="343"/>
      <c r="BZ513" s="344"/>
      <c r="CA513" s="344"/>
      <c r="CB513" s="344"/>
      <c r="CC513" s="344"/>
      <c r="CD513" s="344"/>
      <c r="CE513" s="344"/>
      <c r="CF513" s="344"/>
      <c r="CG513" s="344"/>
      <c r="CH513" s="344"/>
      <c r="CI513" s="344"/>
      <c r="CJ513" s="344"/>
      <c r="CK513" s="344"/>
      <c r="CL513" s="344"/>
      <c r="CM513" s="344"/>
      <c r="CN513" s="344"/>
      <c r="CO513" s="344"/>
      <c r="CP513" s="344"/>
      <c r="CQ513" s="344"/>
      <c r="CR513" s="344"/>
      <c r="CS513" s="344"/>
      <c r="CT513" s="344"/>
      <c r="CU513" s="344"/>
      <c r="CV513" s="344"/>
      <c r="CW513" s="344"/>
      <c r="CX513" s="344"/>
      <c r="CY513" s="344"/>
      <c r="CZ513" s="344"/>
    </row>
    <row r="514" s="348" customFormat="true" ht="25.15" customHeight="true" x14ac:dyDescent="0.2">
      <c r="C514" s="1028" t="s">
        <v>293</v>
      </c>
      <c r="D514" s="1020"/>
      <c r="E514" s="670">
        <v>0.16546894784060395</v>
      </c>
      <c r="F514" s="577"/>
      <c r="G514" s="577"/>
      <c r="H514" s="1020" t="s">
        <v>305</v>
      </c>
      <c r="I514" s="1020"/>
      <c r="J514" s="671">
        <v>1.4655570572590806E-2</v>
      </c>
      <c r="K514" s="577"/>
      <c r="L514" s="577"/>
      <c r="M514" s="1020" t="s">
        <v>345</v>
      </c>
      <c r="N514" s="1020"/>
      <c r="O514" s="672">
        <v>0.28049267447848342</v>
      </c>
      <c r="P514" s="577"/>
      <c r="Q514" s="577"/>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A514" s="343"/>
      <c r="BB514" s="394"/>
      <c r="BC514" s="343"/>
      <c r="BD514" s="343"/>
      <c r="BE514" s="343"/>
      <c r="BF514" s="343"/>
      <c r="BG514" s="343"/>
      <c r="BH514" s="343"/>
      <c r="BI514" s="343"/>
      <c r="BJ514" s="343"/>
      <c r="BK514" s="343"/>
      <c r="BL514" s="343"/>
      <c r="BM514" s="343"/>
      <c r="BN514" s="343"/>
      <c r="BO514" s="343"/>
      <c r="BP514" s="343"/>
      <c r="BQ514" s="343"/>
      <c r="BR514" s="343"/>
      <c r="BS514" s="343"/>
      <c r="BT514" s="343"/>
      <c r="BU514" s="343"/>
      <c r="BV514" s="343"/>
      <c r="BW514" s="343"/>
      <c r="BX514" s="343"/>
      <c r="BY514" s="343"/>
      <c r="BZ514" s="344"/>
      <c r="CA514" s="344"/>
      <c r="CB514" s="344"/>
      <c r="CC514" s="344"/>
      <c r="CD514" s="344"/>
      <c r="CE514" s="344"/>
      <c r="CF514" s="344"/>
      <c r="CG514" s="344"/>
      <c r="CH514" s="344"/>
      <c r="CI514" s="344"/>
      <c r="CJ514" s="344"/>
      <c r="CK514" s="344"/>
      <c r="CL514" s="344"/>
      <c r="CM514" s="344"/>
      <c r="CN514" s="344"/>
      <c r="CO514" s="344"/>
      <c r="CP514" s="344"/>
      <c r="CQ514" s="344"/>
      <c r="CR514" s="344"/>
      <c r="CS514" s="344"/>
      <c r="CT514" s="344"/>
      <c r="CU514" s="344"/>
      <c r="CV514" s="344"/>
      <c r="CW514" s="344"/>
      <c r="CX514" s="344"/>
      <c r="CY514" s="344"/>
      <c r="CZ514" s="344"/>
    </row>
    <row r="515" s="348" customFormat="true" ht="25.15" customHeight="true" x14ac:dyDescent="0.2">
      <c r="C515" s="1028" t="s">
        <v>294</v>
      </c>
      <c r="D515" s="1020"/>
      <c r="E515" s="670">
        <v>0.14629943160057482</v>
      </c>
      <c r="F515" s="577"/>
      <c r="G515" s="577"/>
      <c r="H515" s="1020" t="s">
        <v>292</v>
      </c>
      <c r="I515" s="1020"/>
      <c r="J515" s="671">
        <v>9.83844416021524E-2</v>
      </c>
      <c r="K515" s="577"/>
      <c r="L515" s="577"/>
      <c r="M515" s="1020" t="s">
        <v>355</v>
      </c>
      <c r="N515" s="1020"/>
      <c r="O515" s="672">
        <v>9.4816107826376617E-2</v>
      </c>
      <c r="P515" s="577"/>
      <c r="Q515" s="577"/>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A515" s="343"/>
      <c r="BB515" s="394"/>
      <c r="BC515" s="343"/>
      <c r="BD515" s="343"/>
      <c r="BE515" s="343"/>
      <c r="BF515" s="343"/>
      <c r="BG515" s="343"/>
      <c r="BH515" s="343"/>
      <c r="BI515" s="343"/>
      <c r="BJ515" s="343"/>
      <c r="BK515" s="343"/>
      <c r="BL515" s="343"/>
      <c r="BM515" s="343"/>
      <c r="BN515" s="343"/>
      <c r="BO515" s="343"/>
      <c r="BP515" s="343"/>
      <c r="BQ515" s="343"/>
      <c r="BR515" s="343"/>
      <c r="BS515" s="343"/>
      <c r="BT515" s="343"/>
      <c r="BU515" s="343"/>
      <c r="BV515" s="343"/>
      <c r="BW515" s="343"/>
      <c r="BX515" s="343"/>
      <c r="BY515" s="343"/>
      <c r="BZ515" s="344"/>
      <c r="CA515" s="344"/>
      <c r="CB515" s="344"/>
      <c r="CC515" s="344"/>
      <c r="CD515" s="344"/>
      <c r="CE515" s="344"/>
      <c r="CF515" s="344"/>
      <c r="CG515" s="344"/>
      <c r="CH515" s="344"/>
      <c r="CI515" s="344"/>
      <c r="CJ515" s="344"/>
      <c r="CK515" s="344"/>
      <c r="CL515" s="344"/>
      <c r="CM515" s="344"/>
      <c r="CN515" s="344"/>
      <c r="CO515" s="344"/>
      <c r="CP515" s="344"/>
      <c r="CQ515" s="344"/>
      <c r="CR515" s="344"/>
      <c r="CS515" s="344"/>
      <c r="CT515" s="344"/>
      <c r="CU515" s="344"/>
      <c r="CV515" s="344"/>
      <c r="CW515" s="344"/>
      <c r="CX515" s="344"/>
      <c r="CY515" s="344"/>
      <c r="CZ515" s="344"/>
    </row>
    <row r="516" s="348" customFormat="true" ht="25.15" customHeight="true" x14ac:dyDescent="0.2">
      <c r="C516" s="1028" t="s">
        <v>304</v>
      </c>
      <c r="D516" s="1020"/>
      <c r="E516" s="670">
        <v>0.12361970473935367</v>
      </c>
      <c r="F516" s="577"/>
      <c r="G516" s="577"/>
      <c r="H516" s="1020" t="s">
        <v>291</v>
      </c>
      <c r="I516" s="1020"/>
      <c r="J516" s="671">
        <v>6.9858540859750268E-2</v>
      </c>
      <c r="K516" s="577"/>
      <c r="L516" s="577"/>
      <c r="M516" s="1020" t="s">
        <v>361</v>
      </c>
      <c r="N516" s="1020"/>
      <c r="O516" s="672">
        <v>5.8401581241296317E-2</v>
      </c>
      <c r="P516" s="577"/>
      <c r="Q516" s="577"/>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A516" s="343"/>
      <c r="BB516" s="394"/>
      <c r="BC516" s="343"/>
      <c r="BD516" s="343"/>
      <c r="BE516" s="343"/>
      <c r="BF516" s="343"/>
      <c r="BG516" s="343"/>
      <c r="BH516" s="343"/>
      <c r="BI516" s="343"/>
      <c r="BJ516" s="343"/>
      <c r="BK516" s="343"/>
      <c r="BL516" s="343"/>
      <c r="BM516" s="343"/>
      <c r="BN516" s="343"/>
      <c r="BO516" s="343"/>
      <c r="BP516" s="343"/>
      <c r="BQ516" s="343"/>
      <c r="BR516" s="343"/>
      <c r="BS516" s="343"/>
      <c r="BT516" s="343"/>
      <c r="BU516" s="343"/>
      <c r="BV516" s="343"/>
      <c r="BW516" s="343"/>
      <c r="BX516" s="343"/>
      <c r="BY516" s="343"/>
      <c r="BZ516" s="344"/>
      <c r="CA516" s="344"/>
      <c r="CB516" s="344"/>
      <c r="CC516" s="344"/>
      <c r="CD516" s="344"/>
      <c r="CE516" s="344"/>
      <c r="CF516" s="344"/>
      <c r="CG516" s="344"/>
      <c r="CH516" s="344"/>
      <c r="CI516" s="344"/>
      <c r="CJ516" s="344"/>
      <c r="CK516" s="344"/>
      <c r="CL516" s="344"/>
      <c r="CM516" s="344"/>
      <c r="CN516" s="344"/>
      <c r="CO516" s="344"/>
      <c r="CP516" s="344"/>
      <c r="CQ516" s="344"/>
      <c r="CR516" s="344"/>
      <c r="CS516" s="344"/>
      <c r="CT516" s="344"/>
      <c r="CU516" s="344"/>
      <c r="CV516" s="344"/>
      <c r="CW516" s="344"/>
      <c r="CX516" s="344"/>
      <c r="CY516" s="344"/>
      <c r="CZ516" s="344"/>
    </row>
    <row r="517" s="348" customFormat="true" ht="25.15" customHeight="true" x14ac:dyDescent="0.2">
      <c r="C517" s="1028" t="s">
        <v>310</v>
      </c>
      <c r="D517" s="1020"/>
      <c r="E517" s="670">
        <v>1.1443263357060437E-2</v>
      </c>
      <c r="F517" s="577"/>
      <c r="G517" s="577"/>
      <c r="H517" s="1020" t="s">
        <v>347</v>
      </c>
      <c r="I517" s="1020"/>
      <c r="J517" s="671">
        <v>0.17722506124137785</v>
      </c>
      <c r="K517" s="577"/>
      <c r="L517" s="577"/>
      <c r="M517" s="1020" t="s">
        <v>305</v>
      </c>
      <c r="N517" s="1020"/>
      <c r="O517" s="672">
        <v>2.4401010443889103E-2</v>
      </c>
      <c r="P517" s="577"/>
      <c r="Q517" s="577"/>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A517" s="343"/>
      <c r="BB517" s="394"/>
      <c r="BC517" s="343"/>
      <c r="BD517" s="343"/>
      <c r="BE517" s="343"/>
      <c r="BF517" s="343"/>
      <c r="BG517" s="343"/>
      <c r="BH517" s="343"/>
      <c r="BI517" s="343"/>
      <c r="BJ517" s="343"/>
      <c r="BK517" s="343"/>
      <c r="BL517" s="343"/>
      <c r="BM517" s="343"/>
      <c r="BN517" s="343"/>
      <c r="BO517" s="343"/>
      <c r="BP517" s="343"/>
      <c r="BQ517" s="343"/>
      <c r="BR517" s="343"/>
      <c r="BS517" s="343"/>
      <c r="BT517" s="343"/>
      <c r="BU517" s="343"/>
      <c r="BV517" s="343"/>
      <c r="BW517" s="343"/>
      <c r="BX517" s="343"/>
      <c r="BY517" s="343"/>
      <c r="BZ517" s="344"/>
      <c r="CA517" s="344"/>
      <c r="CB517" s="344"/>
      <c r="CC517" s="344"/>
      <c r="CD517" s="344"/>
      <c r="CE517" s="344"/>
      <c r="CF517" s="344"/>
      <c r="CG517" s="344"/>
      <c r="CH517" s="344"/>
      <c r="CI517" s="344"/>
      <c r="CJ517" s="344"/>
      <c r="CK517" s="344"/>
      <c r="CL517" s="344"/>
      <c r="CM517" s="344"/>
      <c r="CN517" s="344"/>
      <c r="CO517" s="344"/>
      <c r="CP517" s="344"/>
      <c r="CQ517" s="344"/>
      <c r="CR517" s="344"/>
      <c r="CS517" s="344"/>
      <c r="CT517" s="344"/>
      <c r="CU517" s="344"/>
      <c r="CV517" s="344"/>
      <c r="CW517" s="344"/>
      <c r="CX517" s="344"/>
      <c r="CY517" s="344"/>
      <c r="CZ517" s="344"/>
    </row>
    <row r="518" s="348" customFormat="true" ht="25.15" customHeight="true" x14ac:dyDescent="0.2">
      <c r="C518" s="1028" t="s">
        <v>313</v>
      </c>
      <c r="D518" s="1020"/>
      <c r="E518" s="670">
        <v>4.1002782156309851E-5</v>
      </c>
      <c r="F518" s="577"/>
      <c r="G518" s="577"/>
      <c r="H518" s="1020" t="s">
        <v>298</v>
      </c>
      <c r="I518" s="1020"/>
      <c r="J518" s="671">
        <v>9.1208834728447541E-2</v>
      </c>
      <c r="K518" s="577"/>
      <c r="L518" s="577"/>
      <c r="M518" s="1020" t="s">
        <v>292</v>
      </c>
      <c r="N518" s="1020"/>
      <c r="O518" s="672">
        <v>0.11933145128565636</v>
      </c>
      <c r="P518" s="577"/>
      <c r="Q518" s="577"/>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A518" s="343"/>
      <c r="BB518" s="394"/>
      <c r="BC518" s="343"/>
      <c r="BD518" s="343"/>
      <c r="BE518" s="343"/>
      <c r="BF518" s="343"/>
      <c r="BG518" s="343"/>
      <c r="BH518" s="343"/>
      <c r="BI518" s="343"/>
      <c r="BJ518" s="343"/>
      <c r="BK518" s="343"/>
      <c r="BL518" s="343"/>
      <c r="BM518" s="343"/>
      <c r="BN518" s="343"/>
      <c r="BO518" s="343"/>
      <c r="BP518" s="343"/>
      <c r="BQ518" s="343"/>
      <c r="BR518" s="343"/>
      <c r="BS518" s="343"/>
      <c r="BT518" s="343"/>
      <c r="BU518" s="343"/>
      <c r="BV518" s="343"/>
      <c r="BW518" s="343"/>
      <c r="BX518" s="343"/>
      <c r="BY518" s="343"/>
      <c r="BZ518" s="344"/>
      <c r="CA518" s="344"/>
      <c r="CB518" s="344"/>
      <c r="CC518" s="344"/>
      <c r="CD518" s="344"/>
      <c r="CE518" s="344"/>
      <c r="CF518" s="344"/>
      <c r="CG518" s="344"/>
      <c r="CH518" s="344"/>
      <c r="CI518" s="344"/>
      <c r="CJ518" s="344"/>
      <c r="CK518" s="344"/>
      <c r="CL518" s="344"/>
      <c r="CM518" s="344"/>
      <c r="CN518" s="344"/>
      <c r="CO518" s="344"/>
      <c r="CP518" s="344"/>
      <c r="CQ518" s="344"/>
      <c r="CR518" s="344"/>
      <c r="CS518" s="344"/>
      <c r="CT518" s="344"/>
      <c r="CU518" s="344"/>
      <c r="CV518" s="344"/>
      <c r="CW518" s="344"/>
      <c r="CX518" s="344"/>
      <c r="CY518" s="344"/>
      <c r="CZ518" s="344"/>
    </row>
    <row r="519" s="348" customFormat="true" ht="25.15" customHeight="true" x14ac:dyDescent="0.2">
      <c r="C519" s="1028" t="s">
        <v>279</v>
      </c>
      <c r="D519" s="1020"/>
      <c r="E519" s="670">
        <v>0.2173005670423144</v>
      </c>
      <c r="F519" s="577"/>
      <c r="G519" s="577"/>
      <c r="H519" s="1020" t="s">
        <v>275</v>
      </c>
      <c r="I519" s="1020"/>
      <c r="J519" s="671">
        <v>0.3374915581819849</v>
      </c>
      <c r="K519" s="577"/>
      <c r="L519" s="577"/>
      <c r="M519" s="1020" t="s">
        <v>291</v>
      </c>
      <c r="N519" s="1020"/>
      <c r="O519" s="672">
        <v>2.271853087774936E-2</v>
      </c>
      <c r="P519" s="577"/>
      <c r="Q519" s="577"/>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A519" s="343"/>
      <c r="BB519" s="394"/>
      <c r="BC519" s="343"/>
      <c r="BD519" s="343"/>
      <c r="BE519" s="343"/>
      <c r="BF519" s="343"/>
      <c r="BG519" s="343"/>
      <c r="BH519" s="343"/>
      <c r="BI519" s="343"/>
      <c r="BJ519" s="343"/>
      <c r="BK519" s="343"/>
      <c r="BL519" s="343"/>
      <c r="BM519" s="343"/>
      <c r="BN519" s="343"/>
      <c r="BO519" s="343"/>
      <c r="BP519" s="343"/>
      <c r="BQ519" s="343"/>
      <c r="BR519" s="343"/>
      <c r="BS519" s="343"/>
      <c r="BT519" s="343"/>
      <c r="BU519" s="343"/>
      <c r="BV519" s="343"/>
      <c r="BW519" s="343"/>
      <c r="BX519" s="343"/>
      <c r="BY519" s="343"/>
      <c r="BZ519" s="344"/>
      <c r="CA519" s="344"/>
      <c r="CB519" s="344"/>
      <c r="CC519" s="344"/>
      <c r="CD519" s="344"/>
      <c r="CE519" s="344"/>
      <c r="CF519" s="344"/>
      <c r="CG519" s="344"/>
      <c r="CH519" s="344"/>
      <c r="CI519" s="344"/>
      <c r="CJ519" s="344"/>
      <c r="CK519" s="344"/>
      <c r="CL519" s="344"/>
      <c r="CM519" s="344"/>
      <c r="CN519" s="344"/>
      <c r="CO519" s="344"/>
      <c r="CP519" s="344"/>
      <c r="CQ519" s="344"/>
      <c r="CR519" s="344"/>
      <c r="CS519" s="344"/>
      <c r="CT519" s="344"/>
      <c r="CU519" s="344"/>
      <c r="CV519" s="344"/>
      <c r="CW519" s="344"/>
      <c r="CX519" s="344"/>
      <c r="CY519" s="344"/>
      <c r="CZ519" s="344"/>
    </row>
    <row r="520" s="348" customFormat="true" ht="25.15" customHeight="true" x14ac:dyDescent="0.2">
      <c r="C520" s="1028" t="s">
        <v>397</v>
      </c>
      <c r="D520" s="1020"/>
      <c r="E520" s="670">
        <v>3.0278217726232869E-6</v>
      </c>
      <c r="F520" s="577"/>
      <c r="G520" s="577"/>
      <c r="H520" s="1020" t="s">
        <v>373</v>
      </c>
      <c r="I520" s="1020"/>
      <c r="J520" s="671">
        <v>3.6480532594289163E-2</v>
      </c>
      <c r="K520" s="577"/>
      <c r="L520" s="577"/>
      <c r="M520" s="1020" t="s">
        <v>347</v>
      </c>
      <c r="N520" s="1020"/>
      <c r="O520" s="672">
        <v>0.33477263821732034</v>
      </c>
      <c r="P520" s="577"/>
      <c r="Q520" s="577"/>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A520" s="343"/>
      <c r="BB520" s="394"/>
      <c r="BC520" s="343"/>
      <c r="BD520" s="343"/>
      <c r="BE520" s="343"/>
      <c r="BF520" s="343"/>
      <c r="BG520" s="343"/>
      <c r="BH520" s="343"/>
      <c r="BI520" s="343"/>
      <c r="BJ520" s="343"/>
      <c r="BK520" s="343"/>
      <c r="BL520" s="343"/>
      <c r="BM520" s="343"/>
      <c r="BN520" s="343"/>
      <c r="BO520" s="343"/>
      <c r="BP520" s="343"/>
      <c r="BQ520" s="343"/>
      <c r="BR520" s="343"/>
      <c r="BS520" s="343"/>
      <c r="BT520" s="343"/>
      <c r="BU520" s="343"/>
      <c r="BV520" s="343"/>
      <c r="BW520" s="343"/>
      <c r="BX520" s="343"/>
      <c r="BY520" s="343"/>
      <c r="BZ520" s="344"/>
      <c r="CA520" s="344"/>
      <c r="CB520" s="344"/>
      <c r="CC520" s="344"/>
      <c r="CD520" s="344"/>
      <c r="CE520" s="344"/>
      <c r="CF520" s="344"/>
      <c r="CG520" s="344"/>
      <c r="CH520" s="344"/>
      <c r="CI520" s="344"/>
      <c r="CJ520" s="344"/>
      <c r="CK520" s="344"/>
      <c r="CL520" s="344"/>
      <c r="CM520" s="344"/>
      <c r="CN520" s="344"/>
      <c r="CO520" s="344"/>
      <c r="CP520" s="344"/>
      <c r="CQ520" s="344"/>
      <c r="CR520" s="344"/>
      <c r="CS520" s="344"/>
      <c r="CT520" s="344"/>
      <c r="CU520" s="344"/>
      <c r="CV520" s="344"/>
      <c r="CW520" s="344"/>
      <c r="CX520" s="344"/>
      <c r="CY520" s="344"/>
      <c r="CZ520" s="344"/>
    </row>
    <row r="521" s="348" customFormat="true" ht="25.15" customHeight="true" x14ac:dyDescent="0.2">
      <c r="C521" s="1028" t="s">
        <v>282</v>
      </c>
      <c r="D521" s="1020"/>
      <c r="E521" s="670">
        <v>0.1994057220977796</v>
      </c>
      <c r="F521" s="577"/>
      <c r="G521" s="577"/>
      <c r="H521" s="1020" t="s">
        <v>276</v>
      </c>
      <c r="I521" s="1020"/>
      <c r="J521" s="671">
        <v>0.28348270469786641</v>
      </c>
      <c r="K521" s="577"/>
      <c r="L521" s="577"/>
      <c r="M521" s="1020" t="s">
        <v>298</v>
      </c>
      <c r="N521" s="1020"/>
      <c r="O521" s="672">
        <v>1.9490484700456129E-2</v>
      </c>
      <c r="P521" s="577"/>
      <c r="Q521" s="577"/>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A521" s="343"/>
      <c r="BB521" s="394"/>
      <c r="BC521" s="343"/>
      <c r="BD521" s="343"/>
      <c r="BE521" s="343"/>
      <c r="BF521" s="343"/>
      <c r="BG521" s="343"/>
      <c r="BH521" s="343"/>
      <c r="BI521" s="343"/>
      <c r="BJ521" s="343"/>
      <c r="BK521" s="343"/>
      <c r="BL521" s="343"/>
      <c r="BM521" s="343"/>
      <c r="BN521" s="343"/>
      <c r="BO521" s="343"/>
      <c r="BP521" s="343"/>
      <c r="BQ521" s="343"/>
      <c r="BR521" s="343"/>
      <c r="BS521" s="343"/>
      <c r="BT521" s="343"/>
      <c r="BU521" s="343"/>
      <c r="BV521" s="343"/>
      <c r="BW521" s="343"/>
      <c r="BX521" s="343"/>
      <c r="BY521" s="343"/>
      <c r="BZ521" s="344"/>
      <c r="CA521" s="344"/>
      <c r="CB521" s="344"/>
      <c r="CC521" s="344"/>
      <c r="CD521" s="344"/>
      <c r="CE521" s="344"/>
      <c r="CF521" s="344"/>
      <c r="CG521" s="344"/>
      <c r="CH521" s="344"/>
      <c r="CI521" s="344"/>
      <c r="CJ521" s="344"/>
      <c r="CK521" s="344"/>
      <c r="CL521" s="344"/>
      <c r="CM521" s="344"/>
      <c r="CN521" s="344"/>
      <c r="CO521" s="344"/>
      <c r="CP521" s="344"/>
      <c r="CQ521" s="344"/>
      <c r="CR521" s="344"/>
      <c r="CS521" s="344"/>
      <c r="CT521" s="344"/>
      <c r="CU521" s="344"/>
      <c r="CV521" s="344"/>
      <c r="CW521" s="344"/>
      <c r="CX521" s="344"/>
      <c r="CY521" s="344"/>
      <c r="CZ521" s="344"/>
    </row>
    <row r="522" s="348" customFormat="true" ht="25.15" customHeight="true" x14ac:dyDescent="0.2">
      <c r="C522" s="1028" t="s">
        <v>316</v>
      </c>
      <c r="D522" s="1020"/>
      <c r="E522" s="670">
        <v>2.4930328083622166E-4</v>
      </c>
      <c r="F522" s="577"/>
      <c r="G522" s="577"/>
      <c r="H522" s="1020" t="s">
        <v>360</v>
      </c>
      <c r="I522" s="1020"/>
      <c r="J522" s="671">
        <v>4.8277123613046917E-2</v>
      </c>
      <c r="K522" s="577"/>
      <c r="L522" s="577"/>
      <c r="M522" s="1020" t="s">
        <v>275</v>
      </c>
      <c r="N522" s="1020"/>
      <c r="O522" s="672">
        <v>0.24440094398489159</v>
      </c>
      <c r="P522" s="577"/>
      <c r="Q522" s="577"/>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A522" s="343"/>
      <c r="BB522" s="394"/>
      <c r="BC522" s="343"/>
      <c r="BD522" s="343"/>
      <c r="BE522" s="343"/>
      <c r="BF522" s="343"/>
      <c r="BG522" s="343"/>
      <c r="BH522" s="343"/>
      <c r="BI522" s="343"/>
      <c r="BJ522" s="343"/>
      <c r="BK522" s="343"/>
      <c r="BL522" s="343"/>
      <c r="BM522" s="343"/>
      <c r="BN522" s="343"/>
      <c r="BO522" s="343"/>
      <c r="BP522" s="343"/>
      <c r="BQ522" s="343"/>
      <c r="BR522" s="343"/>
      <c r="BS522" s="343"/>
      <c r="BT522" s="343"/>
      <c r="BU522" s="343"/>
      <c r="BV522" s="343"/>
      <c r="BW522" s="343"/>
      <c r="BX522" s="343"/>
      <c r="BY522" s="343"/>
      <c r="BZ522" s="344"/>
      <c r="CA522" s="344"/>
      <c r="CB522" s="344"/>
      <c r="CC522" s="344"/>
      <c r="CD522" s="344"/>
      <c r="CE522" s="344"/>
      <c r="CF522" s="344"/>
      <c r="CG522" s="344"/>
      <c r="CH522" s="344"/>
      <c r="CI522" s="344"/>
      <c r="CJ522" s="344"/>
      <c r="CK522" s="344"/>
      <c r="CL522" s="344"/>
      <c r="CM522" s="344"/>
      <c r="CN522" s="344"/>
      <c r="CO522" s="344"/>
      <c r="CP522" s="344"/>
      <c r="CQ522" s="344"/>
      <c r="CR522" s="344"/>
      <c r="CS522" s="344"/>
      <c r="CT522" s="344"/>
      <c r="CU522" s="344"/>
      <c r="CV522" s="344"/>
      <c r="CW522" s="344"/>
      <c r="CX522" s="344"/>
      <c r="CY522" s="344"/>
      <c r="CZ522" s="344"/>
    </row>
    <row r="523" s="348" customFormat="true" ht="25.15" customHeight="true" x14ac:dyDescent="0.2">
      <c r="C523" s="1028" t="s">
        <v>312</v>
      </c>
      <c r="D523" s="1020"/>
      <c r="E523" s="670">
        <v>3.3570322920606918E-4</v>
      </c>
      <c r="F523" s="577"/>
      <c r="G523" s="577"/>
      <c r="H523" s="1020" t="s">
        <v>363</v>
      </c>
      <c r="I523" s="1020"/>
      <c r="J523" s="671">
        <v>3.8023404955184664E-2</v>
      </c>
      <c r="K523" s="577"/>
      <c r="L523" s="577"/>
      <c r="M523" s="1020" t="s">
        <v>373</v>
      </c>
      <c r="N523" s="1020"/>
      <c r="O523" s="672">
        <v>3.7793097087060281E-3</v>
      </c>
      <c r="P523" s="577"/>
      <c r="Q523" s="577"/>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A523" s="343"/>
      <c r="BB523" s="394"/>
      <c r="BC523" s="343"/>
      <c r="BD523" s="343"/>
      <c r="BE523" s="343"/>
      <c r="BF523" s="343"/>
      <c r="BG523" s="343"/>
      <c r="BH523" s="343"/>
      <c r="BI523" s="343"/>
      <c r="BJ523" s="343"/>
      <c r="BK523" s="343"/>
      <c r="BL523" s="343"/>
      <c r="BM523" s="343"/>
      <c r="BN523" s="343"/>
      <c r="BO523" s="343"/>
      <c r="BP523" s="343"/>
      <c r="BQ523" s="343"/>
      <c r="BR523" s="343"/>
      <c r="BS523" s="343"/>
      <c r="BT523" s="343"/>
      <c r="BU523" s="343"/>
      <c r="BV523" s="343"/>
      <c r="BW523" s="343"/>
      <c r="BX523" s="343"/>
      <c r="BY523" s="343"/>
      <c r="BZ523" s="344"/>
      <c r="CA523" s="344"/>
      <c r="CB523" s="344"/>
      <c r="CC523" s="344"/>
      <c r="CD523" s="344"/>
      <c r="CE523" s="344"/>
      <c r="CF523" s="344"/>
      <c r="CG523" s="344"/>
      <c r="CH523" s="344"/>
      <c r="CI523" s="344"/>
      <c r="CJ523" s="344"/>
      <c r="CK523" s="344"/>
      <c r="CL523" s="344"/>
      <c r="CM523" s="344"/>
      <c r="CN523" s="344"/>
      <c r="CO523" s="344"/>
      <c r="CP523" s="344"/>
      <c r="CQ523" s="344"/>
      <c r="CR523" s="344"/>
      <c r="CS523" s="344"/>
      <c r="CT523" s="344"/>
      <c r="CU523" s="344"/>
      <c r="CV523" s="344"/>
      <c r="CW523" s="344"/>
      <c r="CX523" s="344"/>
      <c r="CY523" s="344"/>
      <c r="CZ523" s="344"/>
    </row>
    <row r="524" s="348" customFormat="true" ht="25.15" customHeight="true" x14ac:dyDescent="0.2">
      <c r="C524" s="1028" t="s">
        <v>306</v>
      </c>
      <c r="D524" s="1020"/>
      <c r="E524" s="670">
        <v>1.84652554268958E-2</v>
      </c>
      <c r="F524" s="577"/>
      <c r="G524" s="577"/>
      <c r="H524" s="1020" t="s">
        <v>370</v>
      </c>
      <c r="I524" s="1020"/>
      <c r="J524" s="671">
        <v>6.1356762862264901E-2</v>
      </c>
      <c r="K524" s="577"/>
      <c r="L524" s="577"/>
      <c r="M524" s="1020" t="s">
        <v>276</v>
      </c>
      <c r="N524" s="1020"/>
      <c r="O524" s="672">
        <v>0.10994046151210443</v>
      </c>
      <c r="P524" s="577"/>
      <c r="Q524" s="577"/>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A524" s="343"/>
      <c r="BB524" s="394"/>
      <c r="BC524" s="343"/>
      <c r="BD524" s="343"/>
      <c r="BE524" s="343"/>
      <c r="BF524" s="343"/>
      <c r="BG524" s="343"/>
      <c r="BH524" s="343"/>
      <c r="BI524" s="343"/>
      <c r="BJ524" s="343"/>
      <c r="BK524" s="343"/>
      <c r="BL524" s="343"/>
      <c r="BM524" s="343"/>
      <c r="BN524" s="343"/>
      <c r="BO524" s="343"/>
      <c r="BP524" s="343"/>
      <c r="BQ524" s="343"/>
      <c r="BR524" s="343"/>
      <c r="BS524" s="343"/>
      <c r="BT524" s="343"/>
      <c r="BU524" s="343"/>
      <c r="BV524" s="343"/>
      <c r="BW524" s="343"/>
      <c r="BX524" s="343"/>
      <c r="BY524" s="343"/>
      <c r="BZ524" s="344"/>
      <c r="CA524" s="344"/>
      <c r="CB524" s="344"/>
      <c r="CC524" s="344"/>
      <c r="CD524" s="344"/>
      <c r="CE524" s="344"/>
      <c r="CF524" s="344"/>
      <c r="CG524" s="344"/>
      <c r="CH524" s="344"/>
      <c r="CI524" s="344"/>
      <c r="CJ524" s="344"/>
      <c r="CK524" s="344"/>
      <c r="CL524" s="344"/>
      <c r="CM524" s="344"/>
      <c r="CN524" s="344"/>
      <c r="CO524" s="344"/>
      <c r="CP524" s="344"/>
      <c r="CQ524" s="344"/>
      <c r="CR524" s="344"/>
      <c r="CS524" s="344"/>
      <c r="CT524" s="344"/>
      <c r="CU524" s="344"/>
      <c r="CV524" s="344"/>
      <c r="CW524" s="344"/>
      <c r="CX524" s="344"/>
      <c r="CY524" s="344"/>
      <c r="CZ524" s="344"/>
    </row>
    <row r="525" s="348" customFormat="true" ht="25.15" customHeight="true" x14ac:dyDescent="0.2">
      <c r="C525" s="1028" t="s">
        <v>311</v>
      </c>
      <c r="D525" s="1020"/>
      <c r="E525" s="670">
        <v>5.4075286571065159E-3</v>
      </c>
      <c r="F525" s="577"/>
      <c r="G525" s="577"/>
      <c r="H525" s="1020" t="s">
        <v>382</v>
      </c>
      <c r="I525" s="1020"/>
      <c r="J525" s="671">
        <v>8.8280846998772811E-3</v>
      </c>
      <c r="K525" s="577"/>
      <c r="L525" s="577"/>
      <c r="M525" s="1020" t="s">
        <v>360</v>
      </c>
      <c r="N525" s="1020"/>
      <c r="O525" s="672">
        <v>0.1817316459278058</v>
      </c>
      <c r="P525" s="577"/>
      <c r="Q525" s="577"/>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A525" s="343"/>
      <c r="BB525" s="394"/>
      <c r="BC525" s="343"/>
      <c r="BD525" s="343"/>
      <c r="BE525" s="343"/>
      <c r="BF525" s="343"/>
      <c r="BG525" s="343"/>
      <c r="BH525" s="343"/>
      <c r="BI525" s="343"/>
      <c r="BJ525" s="343"/>
      <c r="BK525" s="343"/>
      <c r="BL525" s="343"/>
      <c r="BM525" s="343"/>
      <c r="BN525" s="343"/>
      <c r="BO525" s="343"/>
      <c r="BP525" s="343"/>
      <c r="BQ525" s="343"/>
      <c r="BR525" s="343"/>
      <c r="BS525" s="343"/>
      <c r="BT525" s="343"/>
      <c r="BU525" s="343"/>
      <c r="BV525" s="343"/>
      <c r="BW525" s="343"/>
      <c r="BX525" s="343"/>
      <c r="BY525" s="343"/>
      <c r="BZ525" s="344"/>
      <c r="CA525" s="344"/>
      <c r="CB525" s="344"/>
      <c r="CC525" s="344"/>
      <c r="CD525" s="344"/>
      <c r="CE525" s="344"/>
      <c r="CF525" s="344"/>
      <c r="CG525" s="344"/>
      <c r="CH525" s="344"/>
      <c r="CI525" s="344"/>
      <c r="CJ525" s="344"/>
      <c r="CK525" s="344"/>
      <c r="CL525" s="344"/>
      <c r="CM525" s="344"/>
      <c r="CN525" s="344"/>
      <c r="CO525" s="344"/>
      <c r="CP525" s="344"/>
      <c r="CQ525" s="344"/>
      <c r="CR525" s="344"/>
      <c r="CS525" s="344"/>
      <c r="CT525" s="344"/>
      <c r="CU525" s="344"/>
      <c r="CV525" s="344"/>
      <c r="CW525" s="344"/>
      <c r="CX525" s="344"/>
      <c r="CY525" s="344"/>
      <c r="CZ525" s="344"/>
    </row>
    <row r="526" s="348" customFormat="true" ht="25.15" customHeight="true" x14ac:dyDescent="0.2">
      <c r="C526" s="1028" t="s">
        <v>280</v>
      </c>
      <c r="D526" s="1020"/>
      <c r="E526" s="670">
        <v>0.37925677846944139</v>
      </c>
      <c r="F526" s="577"/>
      <c r="G526" s="577"/>
      <c r="H526" s="1020" t="s">
        <v>362</v>
      </c>
      <c r="I526" s="1020"/>
      <c r="J526" s="671">
        <v>0.11560025048609765</v>
      </c>
      <c r="K526" s="577"/>
      <c r="L526" s="577"/>
      <c r="M526" s="1020" t="s">
        <v>363</v>
      </c>
      <c r="N526" s="1020"/>
      <c r="O526" s="672">
        <v>0.12394533451096064</v>
      </c>
      <c r="P526" s="577"/>
      <c r="Q526" s="577"/>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A526" s="343"/>
      <c r="BB526" s="394"/>
      <c r="BC526" s="343"/>
      <c r="BD526" s="343"/>
      <c r="BE526" s="343"/>
      <c r="BF526" s="343"/>
      <c r="BG526" s="343"/>
      <c r="BH526" s="343"/>
      <c r="BI526" s="343"/>
      <c r="BJ526" s="343"/>
      <c r="BK526" s="343"/>
      <c r="BL526" s="343"/>
      <c r="BM526" s="343"/>
      <c r="BN526" s="343"/>
      <c r="BO526" s="343"/>
      <c r="BP526" s="343"/>
      <c r="BQ526" s="343"/>
      <c r="BR526" s="343"/>
      <c r="BS526" s="343"/>
      <c r="BT526" s="343"/>
      <c r="BU526" s="343"/>
      <c r="BV526" s="343"/>
      <c r="BW526" s="343"/>
      <c r="BX526" s="343"/>
      <c r="BY526" s="343"/>
      <c r="BZ526" s="344"/>
      <c r="CA526" s="344"/>
      <c r="CB526" s="344"/>
      <c r="CC526" s="344"/>
      <c r="CD526" s="344"/>
      <c r="CE526" s="344"/>
      <c r="CF526" s="344"/>
      <c r="CG526" s="344"/>
      <c r="CH526" s="344"/>
      <c r="CI526" s="344"/>
      <c r="CJ526" s="344"/>
      <c r="CK526" s="344"/>
      <c r="CL526" s="344"/>
      <c r="CM526" s="344"/>
      <c r="CN526" s="344"/>
      <c r="CO526" s="344"/>
      <c r="CP526" s="344"/>
      <c r="CQ526" s="344"/>
      <c r="CR526" s="344"/>
      <c r="CS526" s="344"/>
      <c r="CT526" s="344"/>
      <c r="CU526" s="344"/>
      <c r="CV526" s="344"/>
      <c r="CW526" s="344"/>
      <c r="CX526" s="344"/>
      <c r="CY526" s="344"/>
      <c r="CZ526" s="344"/>
    </row>
    <row r="527" s="348" customFormat="true" ht="25.15" customHeight="true" x14ac:dyDescent="0.2">
      <c r="C527" s="1028" t="s">
        <v>278</v>
      </c>
      <c r="D527" s="1020"/>
      <c r="E527" s="670">
        <v>0.37936519778600686</v>
      </c>
      <c r="F527" s="577"/>
      <c r="G527" s="577"/>
      <c r="H527" s="1020" t="s">
        <v>372</v>
      </c>
      <c r="I527" s="1020"/>
      <c r="J527" s="671">
        <v>8.2720678045094309E-2</v>
      </c>
      <c r="K527" s="577"/>
      <c r="L527" s="577"/>
      <c r="M527" s="1020" t="s">
        <v>370</v>
      </c>
      <c r="N527" s="1020"/>
      <c r="O527" s="672">
        <v>7.8702760447432893E-2</v>
      </c>
      <c r="P527" s="577"/>
      <c r="Q527" s="577"/>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A527" s="343"/>
      <c r="BB527" s="394"/>
      <c r="BC527" s="343"/>
      <c r="BD527" s="343"/>
      <c r="BE527" s="343"/>
      <c r="BF527" s="343"/>
      <c r="BG527" s="343"/>
      <c r="BH527" s="343"/>
      <c r="BI527" s="343"/>
      <c r="BJ527" s="343"/>
      <c r="BK527" s="343"/>
      <c r="BL527" s="343"/>
      <c r="BM527" s="343"/>
      <c r="BN527" s="343"/>
      <c r="BO527" s="343"/>
      <c r="BP527" s="343"/>
      <c r="BQ527" s="343"/>
      <c r="BR527" s="343"/>
      <c r="BS527" s="343"/>
      <c r="BT527" s="343"/>
      <c r="BU527" s="343"/>
      <c r="BV527" s="343"/>
      <c r="BW527" s="343"/>
      <c r="BX527" s="343"/>
      <c r="BY527" s="343"/>
      <c r="BZ527" s="344"/>
      <c r="CA527" s="344"/>
      <c r="CB527" s="344"/>
      <c r="CC527" s="344"/>
      <c r="CD527" s="344"/>
      <c r="CE527" s="344"/>
      <c r="CF527" s="344"/>
      <c r="CG527" s="344"/>
      <c r="CH527" s="344"/>
      <c r="CI527" s="344"/>
      <c r="CJ527" s="344"/>
      <c r="CK527" s="344"/>
      <c r="CL527" s="344"/>
      <c r="CM527" s="344"/>
      <c r="CN527" s="344"/>
      <c r="CO527" s="344"/>
      <c r="CP527" s="344"/>
      <c r="CQ527" s="344"/>
      <c r="CR527" s="344"/>
      <c r="CS527" s="344"/>
      <c r="CT527" s="344"/>
      <c r="CU527" s="344"/>
      <c r="CV527" s="344"/>
      <c r="CW527" s="344"/>
      <c r="CX527" s="344"/>
      <c r="CY527" s="344"/>
      <c r="CZ527" s="344"/>
    </row>
    <row r="528" s="348" customFormat="true" ht="25.15" customHeight="true" x14ac:dyDescent="0.2">
      <c r="C528" s="1028" t="s">
        <v>302</v>
      </c>
      <c r="D528" s="1020"/>
      <c r="E528" s="670">
        <v>6.2647818259487259E-2</v>
      </c>
      <c r="F528" s="577"/>
      <c r="G528" s="577"/>
      <c r="H528" s="1020" t="s">
        <v>356</v>
      </c>
      <c r="I528" s="1020"/>
      <c r="J528" s="671">
        <v>0.138024382475264</v>
      </c>
      <c r="K528" s="577"/>
      <c r="L528" s="577"/>
      <c r="M528" s="1020" t="s">
        <v>382</v>
      </c>
      <c r="N528" s="1020"/>
      <c r="O528" s="672">
        <v>1.6273607942440677E-3</v>
      </c>
      <c r="P528" s="577"/>
      <c r="Q528" s="577"/>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A528" s="343"/>
      <c r="BB528" s="394"/>
      <c r="BC528" s="343"/>
      <c r="BD528" s="343"/>
      <c r="BE528" s="343"/>
      <c r="BF528" s="343"/>
      <c r="BG528" s="343"/>
      <c r="BH528" s="343"/>
      <c r="BI528" s="343"/>
      <c r="BJ528" s="343"/>
      <c r="BK528" s="343"/>
      <c r="BL528" s="343"/>
      <c r="BM528" s="343"/>
      <c r="BN528" s="343"/>
      <c r="BO528" s="343"/>
      <c r="BP528" s="343"/>
      <c r="BQ528" s="343"/>
      <c r="BR528" s="343"/>
      <c r="BS528" s="343"/>
      <c r="BT528" s="343"/>
      <c r="BU528" s="343"/>
      <c r="BV528" s="343"/>
      <c r="BW528" s="343"/>
      <c r="BX528" s="343"/>
      <c r="BY528" s="343"/>
      <c r="BZ528" s="344"/>
      <c r="CA528" s="344"/>
      <c r="CB528" s="344"/>
      <c r="CC528" s="344"/>
      <c r="CD528" s="344"/>
      <c r="CE528" s="344"/>
      <c r="CF528" s="344"/>
      <c r="CG528" s="344"/>
      <c r="CH528" s="344"/>
      <c r="CI528" s="344"/>
      <c r="CJ528" s="344"/>
      <c r="CK528" s="344"/>
      <c r="CL528" s="344"/>
      <c r="CM528" s="344"/>
      <c r="CN528" s="344"/>
      <c r="CO528" s="344"/>
      <c r="CP528" s="344"/>
      <c r="CQ528" s="344"/>
      <c r="CR528" s="344"/>
      <c r="CS528" s="344"/>
      <c r="CT528" s="344"/>
      <c r="CU528" s="344"/>
      <c r="CV528" s="344"/>
      <c r="CW528" s="344"/>
      <c r="CX528" s="344"/>
      <c r="CY528" s="344"/>
      <c r="CZ528" s="344"/>
    </row>
    <row r="529" s="348" customFormat="true" ht="25.15" customHeight="true" x14ac:dyDescent="0.2">
      <c r="C529" s="1028" t="s">
        <v>302</v>
      </c>
      <c r="D529" s="1020"/>
      <c r="E529" s="670">
        <v>1.1061764284758139E-2</v>
      </c>
      <c r="F529" s="577"/>
      <c r="G529" s="577"/>
      <c r="H529" s="1020" t="s">
        <v>349</v>
      </c>
      <c r="I529" s="1020"/>
      <c r="J529" s="671">
        <v>0.14339129003238121</v>
      </c>
      <c r="K529" s="577"/>
      <c r="L529" s="577"/>
      <c r="M529" s="1020" t="s">
        <v>362</v>
      </c>
      <c r="N529" s="1020"/>
      <c r="O529" s="672">
        <v>0.12494296416810623</v>
      </c>
      <c r="P529" s="577"/>
      <c r="Q529" s="577"/>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A529" s="343"/>
      <c r="BB529" s="394"/>
      <c r="BC529" s="343"/>
      <c r="BD529" s="343"/>
      <c r="BE529" s="343"/>
      <c r="BF529" s="343"/>
      <c r="BG529" s="343"/>
      <c r="BH529" s="343"/>
      <c r="BI529" s="343"/>
      <c r="BJ529" s="343"/>
      <c r="BK529" s="343"/>
      <c r="BL529" s="343"/>
      <c r="BM529" s="343"/>
      <c r="BN529" s="343"/>
      <c r="BO529" s="343"/>
      <c r="BP529" s="343"/>
      <c r="BQ529" s="343"/>
      <c r="BR529" s="343"/>
      <c r="BS529" s="343"/>
      <c r="BT529" s="343"/>
      <c r="BU529" s="343"/>
      <c r="BV529" s="343"/>
      <c r="BW529" s="343"/>
      <c r="BX529" s="343"/>
      <c r="BY529" s="343"/>
      <c r="BZ529" s="344"/>
      <c r="CA529" s="344"/>
      <c r="CB529" s="344"/>
      <c r="CC529" s="344"/>
      <c r="CD529" s="344"/>
      <c r="CE529" s="344"/>
      <c r="CF529" s="344"/>
      <c r="CG529" s="344"/>
      <c r="CH529" s="344"/>
      <c r="CI529" s="344"/>
      <c r="CJ529" s="344"/>
      <c r="CK529" s="344"/>
      <c r="CL529" s="344"/>
      <c r="CM529" s="344"/>
      <c r="CN529" s="344"/>
      <c r="CO529" s="344"/>
      <c r="CP529" s="344"/>
      <c r="CQ529" s="344"/>
      <c r="CR529" s="344"/>
      <c r="CS529" s="344"/>
      <c r="CT529" s="344"/>
      <c r="CU529" s="344"/>
      <c r="CV529" s="344"/>
      <c r="CW529" s="344"/>
      <c r="CX529" s="344"/>
      <c r="CY529" s="344"/>
      <c r="CZ529" s="344"/>
    </row>
    <row r="530" s="348" customFormat="true" ht="25.15" customHeight="true" x14ac:dyDescent="0.2">
      <c r="C530" s="1028" t="s">
        <v>302</v>
      </c>
      <c r="D530" s="1020"/>
      <c r="E530" s="670">
        <v>0.11520009706556004</v>
      </c>
      <c r="F530" s="577"/>
      <c r="G530" s="577"/>
      <c r="H530" s="1020" t="s">
        <v>371</v>
      </c>
      <c r="I530" s="1020"/>
      <c r="J530" s="671">
        <v>9.9337610459040784E-2</v>
      </c>
      <c r="K530" s="577"/>
      <c r="L530" s="577"/>
      <c r="M530" s="1020" t="s">
        <v>372</v>
      </c>
      <c r="N530" s="1020"/>
      <c r="O530" s="672">
        <v>1.4245784807985415E-3</v>
      </c>
      <c r="P530" s="577"/>
      <c r="Q530" s="577"/>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A530" s="343"/>
      <c r="BB530" s="394"/>
      <c r="BC530" s="343"/>
      <c r="BD530" s="343"/>
      <c r="BE530" s="343"/>
      <c r="BF530" s="343"/>
      <c r="BG530" s="343"/>
      <c r="BH530" s="343"/>
      <c r="BI530" s="343"/>
      <c r="BJ530" s="343"/>
      <c r="BK530" s="343"/>
      <c r="BL530" s="343"/>
      <c r="BM530" s="343"/>
      <c r="BN530" s="343"/>
      <c r="BO530" s="343"/>
      <c r="BP530" s="343"/>
      <c r="BQ530" s="343"/>
      <c r="BR530" s="343"/>
      <c r="BS530" s="343"/>
      <c r="BT530" s="343"/>
      <c r="BU530" s="343"/>
      <c r="BV530" s="343"/>
      <c r="BW530" s="343"/>
      <c r="BX530" s="343"/>
      <c r="BY530" s="343"/>
      <c r="BZ530" s="344"/>
      <c r="CA530" s="344"/>
      <c r="CB530" s="344"/>
      <c r="CC530" s="344"/>
      <c r="CD530" s="344"/>
      <c r="CE530" s="344"/>
      <c r="CF530" s="344"/>
      <c r="CG530" s="344"/>
      <c r="CH530" s="344"/>
      <c r="CI530" s="344"/>
      <c r="CJ530" s="344"/>
      <c r="CK530" s="344"/>
      <c r="CL530" s="344"/>
      <c r="CM530" s="344"/>
      <c r="CN530" s="344"/>
      <c r="CO530" s="344"/>
      <c r="CP530" s="344"/>
      <c r="CQ530" s="344"/>
      <c r="CR530" s="344"/>
      <c r="CS530" s="344"/>
      <c r="CT530" s="344"/>
      <c r="CU530" s="344"/>
      <c r="CV530" s="344"/>
      <c r="CW530" s="344"/>
      <c r="CX530" s="344"/>
      <c r="CY530" s="344"/>
      <c r="CZ530" s="344"/>
    </row>
    <row r="531" s="348" customFormat="true" ht="25.15" customHeight="true" x14ac:dyDescent="0.2">
      <c r="C531" s="1028" t="s">
        <v>352</v>
      </c>
      <c r="D531" s="1020"/>
      <c r="E531" s="670">
        <v>0.2152203528023971</v>
      </c>
      <c r="F531" s="577"/>
      <c r="G531" s="577"/>
      <c r="H531" s="1020" t="s">
        <v>377</v>
      </c>
      <c r="I531" s="1020"/>
      <c r="J531" s="671">
        <v>6.2149528816674682E-2</v>
      </c>
      <c r="K531" s="577"/>
      <c r="L531" s="577"/>
      <c r="M531" s="1020" t="s">
        <v>356</v>
      </c>
      <c r="N531" s="1020"/>
      <c r="O531" s="672">
        <v>0.20652757791357715</v>
      </c>
      <c r="P531" s="577"/>
      <c r="Q531" s="577"/>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A531" s="343"/>
      <c r="BB531" s="394"/>
      <c r="BC531" s="343"/>
      <c r="BD531" s="343"/>
      <c r="BE531" s="343"/>
      <c r="BF531" s="343"/>
      <c r="BG531" s="343"/>
      <c r="BH531" s="343"/>
      <c r="BI531" s="343"/>
      <c r="BJ531" s="343"/>
      <c r="BK531" s="343"/>
      <c r="BL531" s="343"/>
      <c r="BM531" s="343"/>
      <c r="BN531" s="343"/>
      <c r="BO531" s="343"/>
      <c r="BP531" s="343"/>
      <c r="BQ531" s="343"/>
      <c r="BR531" s="343"/>
      <c r="BS531" s="343"/>
      <c r="BT531" s="343"/>
      <c r="BU531" s="343"/>
      <c r="BV531" s="343"/>
      <c r="BW531" s="343"/>
      <c r="BX531" s="343"/>
      <c r="BY531" s="343"/>
      <c r="BZ531" s="344"/>
      <c r="CA531" s="344"/>
      <c r="CB531" s="344"/>
      <c r="CC531" s="344"/>
      <c r="CD531" s="344"/>
      <c r="CE531" s="344"/>
      <c r="CF531" s="344"/>
      <c r="CG531" s="344"/>
      <c r="CH531" s="344"/>
      <c r="CI531" s="344"/>
      <c r="CJ531" s="344"/>
      <c r="CK531" s="344"/>
      <c r="CL531" s="344"/>
      <c r="CM531" s="344"/>
      <c r="CN531" s="344"/>
      <c r="CO531" s="344"/>
      <c r="CP531" s="344"/>
      <c r="CQ531" s="344"/>
      <c r="CR531" s="344"/>
      <c r="CS531" s="344"/>
      <c r="CT531" s="344"/>
      <c r="CU531" s="344"/>
      <c r="CV531" s="344"/>
      <c r="CW531" s="344"/>
      <c r="CX531" s="344"/>
      <c r="CY531" s="344"/>
      <c r="CZ531" s="344"/>
    </row>
    <row r="532" s="348" customFormat="true" ht="25.15" customHeight="true" x14ac:dyDescent="0.2">
      <c r="C532" s="1028" t="s">
        <v>386</v>
      </c>
      <c r="D532" s="1020"/>
      <c r="E532" s="670">
        <v>8.0732521792715606E-3</v>
      </c>
      <c r="F532" s="577"/>
      <c r="G532" s="577"/>
      <c r="H532" s="1020" t="s">
        <v>366</v>
      </c>
      <c r="I532" s="1020"/>
      <c r="J532" s="671">
        <v>9.3791395414077064E-2</v>
      </c>
      <c r="K532" s="577"/>
      <c r="L532" s="577"/>
      <c r="M532" s="1020" t="s">
        <v>349</v>
      </c>
      <c r="N532" s="1020"/>
      <c r="O532" s="672">
        <v>0.30418393045023767</v>
      </c>
      <c r="P532" s="577"/>
      <c r="Q532" s="577"/>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A532" s="343"/>
      <c r="BB532" s="394"/>
      <c r="BC532" s="343"/>
      <c r="BD532" s="343"/>
      <c r="BE532" s="343"/>
      <c r="BF532" s="343"/>
      <c r="BG532" s="343"/>
      <c r="BH532" s="343"/>
      <c r="BI532" s="343"/>
      <c r="BJ532" s="343"/>
      <c r="BK532" s="343"/>
      <c r="BL532" s="343"/>
      <c r="BM532" s="343"/>
      <c r="BN532" s="343"/>
      <c r="BO532" s="343"/>
      <c r="BP532" s="343"/>
      <c r="BQ532" s="343"/>
      <c r="BR532" s="343"/>
      <c r="BS532" s="343"/>
      <c r="BT532" s="343"/>
      <c r="BU532" s="343"/>
      <c r="BV532" s="343"/>
      <c r="BW532" s="343"/>
      <c r="BX532" s="343"/>
      <c r="BY532" s="343"/>
      <c r="BZ532" s="344"/>
      <c r="CA532" s="344"/>
      <c r="CB532" s="344"/>
      <c r="CC532" s="344"/>
      <c r="CD532" s="344"/>
      <c r="CE532" s="344"/>
      <c r="CF532" s="344"/>
      <c r="CG532" s="344"/>
      <c r="CH532" s="344"/>
      <c r="CI532" s="344"/>
      <c r="CJ532" s="344"/>
      <c r="CK532" s="344"/>
      <c r="CL532" s="344"/>
      <c r="CM532" s="344"/>
      <c r="CN532" s="344"/>
      <c r="CO532" s="344"/>
      <c r="CP532" s="344"/>
      <c r="CQ532" s="344"/>
      <c r="CR532" s="344"/>
      <c r="CS532" s="344"/>
      <c r="CT532" s="344"/>
      <c r="CU532" s="344"/>
      <c r="CV532" s="344"/>
      <c r="CW532" s="344"/>
      <c r="CX532" s="344"/>
      <c r="CY532" s="344"/>
      <c r="CZ532" s="344"/>
    </row>
    <row r="533" s="348" customFormat="true" ht="25.15" customHeight="true" x14ac:dyDescent="0.2">
      <c r="C533" s="1028" t="s">
        <v>395</v>
      </c>
      <c r="D533" s="1020"/>
      <c r="E533" s="670">
        <v>2.403325142952307E-4</v>
      </c>
      <c r="F533" s="577"/>
      <c r="G533" s="577"/>
      <c r="H533" s="1020" t="s">
        <v>301</v>
      </c>
      <c r="I533" s="1020"/>
      <c r="J533" s="671">
        <v>9.4248825474403275E-2</v>
      </c>
      <c r="K533" s="577"/>
      <c r="L533" s="577"/>
      <c r="M533" s="1020" t="s">
        <v>371</v>
      </c>
      <c r="N533" s="1020"/>
      <c r="O533" s="672">
        <v>1.7236168897128725E-2</v>
      </c>
      <c r="P533" s="577"/>
      <c r="Q533" s="577"/>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A533" s="343"/>
      <c r="BB533" s="394"/>
      <c r="BC533" s="343"/>
      <c r="BD533" s="343"/>
      <c r="BE533" s="343"/>
      <c r="BF533" s="343"/>
      <c r="BG533" s="343"/>
      <c r="BH533" s="343"/>
      <c r="BI533" s="343"/>
      <c r="BJ533" s="343"/>
      <c r="BK533" s="343"/>
      <c r="BL533" s="343"/>
      <c r="BM533" s="343"/>
      <c r="BN533" s="343"/>
      <c r="BO533" s="343"/>
      <c r="BP533" s="343"/>
      <c r="BQ533" s="343"/>
      <c r="BR533" s="343"/>
      <c r="BS533" s="343"/>
      <c r="BT533" s="343"/>
      <c r="BU533" s="343"/>
      <c r="BV533" s="343"/>
      <c r="BW533" s="343"/>
      <c r="BX533" s="343"/>
      <c r="BY533" s="343"/>
      <c r="BZ533" s="344"/>
      <c r="CA533" s="344"/>
      <c r="CB533" s="344"/>
      <c r="CC533" s="344"/>
      <c r="CD533" s="344"/>
      <c r="CE533" s="344"/>
      <c r="CF533" s="344"/>
      <c r="CG533" s="344"/>
      <c r="CH533" s="344"/>
      <c r="CI533" s="344"/>
      <c r="CJ533" s="344"/>
      <c r="CK533" s="344"/>
      <c r="CL533" s="344"/>
      <c r="CM533" s="344"/>
      <c r="CN533" s="344"/>
      <c r="CO533" s="344"/>
      <c r="CP533" s="344"/>
      <c r="CQ533" s="344"/>
      <c r="CR533" s="344"/>
      <c r="CS533" s="344"/>
      <c r="CT533" s="344"/>
      <c r="CU533" s="344"/>
      <c r="CV533" s="344"/>
      <c r="CW533" s="344"/>
      <c r="CX533" s="344"/>
      <c r="CY533" s="344"/>
      <c r="CZ533" s="344"/>
    </row>
    <row r="534" s="348" customFormat="true" ht="25.15" customHeight="true" x14ac:dyDescent="0.2">
      <c r="C534" s="1028" t="s">
        <v>389</v>
      </c>
      <c r="D534" s="1020"/>
      <c r="E534" s="670">
        <v>2.4065891009614729E-3</v>
      </c>
      <c r="F534" s="577"/>
      <c r="G534" s="577"/>
      <c r="H534" s="1020" t="s">
        <v>286</v>
      </c>
      <c r="I534" s="1020"/>
      <c r="J534" s="671">
        <v>0.15829068897734916</v>
      </c>
      <c r="K534" s="577"/>
      <c r="L534" s="577"/>
      <c r="M534" s="1020" t="s">
        <v>377</v>
      </c>
      <c r="N534" s="1020"/>
      <c r="O534" s="672">
        <v>2.2539226677814703E-2</v>
      </c>
      <c r="P534" s="577"/>
      <c r="Q534" s="577"/>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A534" s="343"/>
      <c r="BB534" s="394"/>
      <c r="BC534" s="343"/>
      <c r="BD534" s="343"/>
      <c r="BE534" s="343"/>
      <c r="BF534" s="343"/>
      <c r="BG534" s="343"/>
      <c r="BH534" s="343"/>
      <c r="BI534" s="343"/>
      <c r="BJ534" s="343"/>
      <c r="BK534" s="343"/>
      <c r="BL534" s="343"/>
      <c r="BM534" s="343"/>
      <c r="BN534" s="343"/>
      <c r="BO534" s="343"/>
      <c r="BP534" s="343"/>
      <c r="BQ534" s="343"/>
      <c r="BR534" s="343"/>
      <c r="BS534" s="343"/>
      <c r="BT534" s="343"/>
      <c r="BU534" s="343"/>
      <c r="BV534" s="343"/>
      <c r="BW534" s="343"/>
      <c r="BX534" s="343"/>
      <c r="BY534" s="343"/>
      <c r="BZ534" s="344"/>
      <c r="CA534" s="344"/>
      <c r="CB534" s="344"/>
      <c r="CC534" s="344"/>
      <c r="CD534" s="344"/>
      <c r="CE534" s="344"/>
      <c r="CF534" s="344"/>
      <c r="CG534" s="344"/>
      <c r="CH534" s="344"/>
      <c r="CI534" s="344"/>
      <c r="CJ534" s="344"/>
      <c r="CK534" s="344"/>
      <c r="CL534" s="344"/>
      <c r="CM534" s="344"/>
      <c r="CN534" s="344"/>
      <c r="CO534" s="344"/>
      <c r="CP534" s="344"/>
      <c r="CQ534" s="344"/>
      <c r="CR534" s="344"/>
      <c r="CS534" s="344"/>
      <c r="CT534" s="344"/>
      <c r="CU534" s="344"/>
      <c r="CV534" s="344"/>
      <c r="CW534" s="344"/>
      <c r="CX534" s="344"/>
      <c r="CY534" s="344"/>
      <c r="CZ534" s="344"/>
    </row>
    <row r="535" s="348" customFormat="true" ht="25.15" customHeight="true" x14ac:dyDescent="0.2">
      <c r="C535" s="1028" t="s">
        <v>391</v>
      </c>
      <c r="D535" s="1020"/>
      <c r="E535" s="670">
        <v>6.4931679335392481E-4</v>
      </c>
      <c r="F535" s="577"/>
      <c r="G535" s="577"/>
      <c r="H535" s="1020" t="s">
        <v>315</v>
      </c>
      <c r="I535" s="1020"/>
      <c r="J535" s="671">
        <v>3.300165486285872E-4</v>
      </c>
      <c r="K535" s="577"/>
      <c r="L535" s="577"/>
      <c r="M535" s="1020" t="s">
        <v>366</v>
      </c>
      <c r="N535" s="1020"/>
      <c r="O535" s="672">
        <v>3.5170032909257021E-2</v>
      </c>
      <c r="P535" s="577"/>
      <c r="Q535" s="577"/>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A535" s="343"/>
      <c r="BB535" s="394"/>
      <c r="BC535" s="343"/>
      <c r="BD535" s="343"/>
      <c r="BE535" s="343"/>
      <c r="BF535" s="343"/>
      <c r="BG535" s="343"/>
      <c r="BH535" s="343"/>
      <c r="BI535" s="343"/>
      <c r="BJ535" s="343"/>
      <c r="BK535" s="343"/>
      <c r="BL535" s="343"/>
      <c r="BM535" s="343"/>
      <c r="BN535" s="343"/>
      <c r="BO535" s="343"/>
      <c r="BP535" s="343"/>
      <c r="BQ535" s="343"/>
      <c r="BR535" s="343"/>
      <c r="BS535" s="343"/>
      <c r="BT535" s="343"/>
      <c r="BU535" s="343"/>
      <c r="BV535" s="343"/>
      <c r="BW535" s="343"/>
      <c r="BX535" s="343"/>
      <c r="BY535" s="343"/>
      <c r="BZ535" s="344"/>
      <c r="CA535" s="344"/>
      <c r="CB535" s="344"/>
      <c r="CC535" s="344"/>
      <c r="CD535" s="344"/>
      <c r="CE535" s="344"/>
      <c r="CF535" s="344"/>
      <c r="CG535" s="344"/>
      <c r="CH535" s="344"/>
      <c r="CI535" s="344"/>
      <c r="CJ535" s="344"/>
      <c r="CK535" s="344"/>
      <c r="CL535" s="344"/>
      <c r="CM535" s="344"/>
      <c r="CN535" s="344"/>
      <c r="CO535" s="344"/>
      <c r="CP535" s="344"/>
      <c r="CQ535" s="344"/>
      <c r="CR535" s="344"/>
      <c r="CS535" s="344"/>
      <c r="CT535" s="344"/>
      <c r="CU535" s="344"/>
      <c r="CV535" s="344"/>
      <c r="CW535" s="344"/>
      <c r="CX535" s="344"/>
      <c r="CY535" s="344"/>
      <c r="CZ535" s="344"/>
    </row>
    <row r="536" s="348" customFormat="true" ht="25.15" customHeight="true" x14ac:dyDescent="0.2">
      <c r="C536" s="1028" t="s">
        <v>390</v>
      </c>
      <c r="D536" s="1020"/>
      <c r="E536" s="670">
        <v>2.2783102430858934E-3</v>
      </c>
      <c r="F536" s="577"/>
      <c r="G536" s="577"/>
      <c r="H536" s="1020" t="s">
        <v>307</v>
      </c>
      <c r="I536" s="1020"/>
      <c r="J536" s="671">
        <v>1.060104378851234E-2</v>
      </c>
      <c r="K536" s="577"/>
      <c r="L536" s="577"/>
      <c r="M536" s="1020" t="s">
        <v>301</v>
      </c>
      <c r="N536" s="1020"/>
      <c r="O536" s="672">
        <v>7.720122543562262E-2</v>
      </c>
      <c r="P536" s="577"/>
      <c r="Q536" s="577"/>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A536" s="343"/>
      <c r="BB536" s="394"/>
      <c r="BC536" s="343"/>
      <c r="BD536" s="343"/>
      <c r="BE536" s="343"/>
      <c r="BF536" s="343"/>
      <c r="BG536" s="343"/>
      <c r="BH536" s="343"/>
      <c r="BI536" s="343"/>
      <c r="BJ536" s="343"/>
      <c r="BK536" s="343"/>
      <c r="BL536" s="343"/>
      <c r="BM536" s="343"/>
      <c r="BN536" s="343"/>
      <c r="BO536" s="343"/>
      <c r="BP536" s="343"/>
      <c r="BQ536" s="343"/>
      <c r="BR536" s="343"/>
      <c r="BS536" s="343"/>
      <c r="BT536" s="343"/>
      <c r="BU536" s="343"/>
      <c r="BV536" s="343"/>
      <c r="BW536" s="343"/>
      <c r="BX536" s="343"/>
      <c r="BY536" s="343"/>
      <c r="BZ536" s="344"/>
      <c r="CA536" s="344"/>
      <c r="CB536" s="344"/>
      <c r="CC536" s="344"/>
      <c r="CD536" s="344"/>
      <c r="CE536" s="344"/>
      <c r="CF536" s="344"/>
      <c r="CG536" s="344"/>
      <c r="CH536" s="344"/>
      <c r="CI536" s="344"/>
      <c r="CJ536" s="344"/>
      <c r="CK536" s="344"/>
      <c r="CL536" s="344"/>
      <c r="CM536" s="344"/>
      <c r="CN536" s="344"/>
      <c r="CO536" s="344"/>
      <c r="CP536" s="344"/>
      <c r="CQ536" s="344"/>
      <c r="CR536" s="344"/>
      <c r="CS536" s="344"/>
      <c r="CT536" s="344"/>
      <c r="CU536" s="344"/>
      <c r="CV536" s="344"/>
      <c r="CW536" s="344"/>
      <c r="CX536" s="344"/>
      <c r="CY536" s="344"/>
      <c r="CZ536" s="344"/>
    </row>
    <row r="537" s="348" customFormat="true" ht="25.15" customHeight="true" x14ac:dyDescent="0.2">
      <c r="C537" s="1028" t="s">
        <v>388</v>
      </c>
      <c r="D537" s="1020"/>
      <c r="E537" s="670">
        <v>3.7745970757693576E-3</v>
      </c>
      <c r="F537" s="577"/>
      <c r="G537" s="577"/>
      <c r="H537" s="1020" t="s">
        <v>314</v>
      </c>
      <c r="I537" s="1020"/>
      <c r="J537" s="671">
        <v>3.4599823428959095E-3</v>
      </c>
      <c r="K537" s="577"/>
      <c r="L537" s="577"/>
      <c r="M537" s="1020" t="s">
        <v>286</v>
      </c>
      <c r="N537" s="1020"/>
      <c r="O537" s="672">
        <v>0.33065771084837847</v>
      </c>
      <c r="P537" s="577"/>
      <c r="Q537" s="577"/>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A537" s="343"/>
      <c r="BB537" s="394"/>
      <c r="BC537" s="343"/>
      <c r="BD537" s="343"/>
      <c r="BE537" s="343"/>
      <c r="BF537" s="343"/>
      <c r="BG537" s="343"/>
      <c r="BH537" s="343"/>
      <c r="BI537" s="343"/>
      <c r="BJ537" s="343"/>
      <c r="BK537" s="343"/>
      <c r="BL537" s="343"/>
      <c r="BM537" s="343"/>
      <c r="BN537" s="343"/>
      <c r="BO537" s="343"/>
      <c r="BP537" s="343"/>
      <c r="BQ537" s="343"/>
      <c r="BR537" s="343"/>
      <c r="BS537" s="343"/>
      <c r="BT537" s="343"/>
      <c r="BU537" s="343"/>
      <c r="BV537" s="343"/>
      <c r="BW537" s="343"/>
      <c r="BX537" s="343"/>
      <c r="BY537" s="343"/>
      <c r="BZ537" s="344"/>
      <c r="CA537" s="344"/>
      <c r="CB537" s="344"/>
      <c r="CC537" s="344"/>
      <c r="CD537" s="344"/>
      <c r="CE537" s="344"/>
      <c r="CF537" s="344"/>
      <c r="CG537" s="344"/>
      <c r="CH537" s="344"/>
      <c r="CI537" s="344"/>
      <c r="CJ537" s="344"/>
      <c r="CK537" s="344"/>
      <c r="CL537" s="344"/>
      <c r="CM537" s="344"/>
      <c r="CN537" s="344"/>
      <c r="CO537" s="344"/>
      <c r="CP537" s="344"/>
      <c r="CQ537" s="344"/>
      <c r="CR537" s="344"/>
      <c r="CS537" s="344"/>
      <c r="CT537" s="344"/>
      <c r="CU537" s="344"/>
      <c r="CV537" s="344"/>
      <c r="CW537" s="344"/>
      <c r="CX537" s="344"/>
      <c r="CY537" s="344"/>
      <c r="CZ537" s="344"/>
    </row>
    <row r="538" s="348" customFormat="true" ht="25.15" customHeight="true" x14ac:dyDescent="0.2">
      <c r="C538" s="1028" t="s">
        <v>343</v>
      </c>
      <c r="D538" s="1020"/>
      <c r="E538" s="670">
        <v>0.46905770935922786</v>
      </c>
      <c r="F538" s="577"/>
      <c r="G538" s="577"/>
      <c r="H538" s="1020" t="s">
        <v>293</v>
      </c>
      <c r="I538" s="1020"/>
      <c r="J538" s="671">
        <v>0.13119702567872263</v>
      </c>
      <c r="K538" s="577"/>
      <c r="L538" s="577"/>
      <c r="M538" s="1020" t="s">
        <v>315</v>
      </c>
      <c r="N538" s="1020"/>
      <c r="O538" s="672">
        <v>1.0681218315268697E-5</v>
      </c>
      <c r="P538" s="577"/>
      <c r="Q538" s="577"/>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A538" s="343"/>
      <c r="BB538" s="394"/>
      <c r="BC538" s="343"/>
      <c r="BD538" s="343"/>
      <c r="BE538" s="343"/>
      <c r="BF538" s="343"/>
      <c r="BG538" s="343"/>
      <c r="BH538" s="343"/>
      <c r="BI538" s="343"/>
      <c r="BJ538" s="343"/>
      <c r="BK538" s="343"/>
      <c r="BL538" s="343"/>
      <c r="BM538" s="343"/>
      <c r="BN538" s="343"/>
      <c r="BO538" s="343"/>
      <c r="BP538" s="343"/>
      <c r="BQ538" s="343"/>
      <c r="BR538" s="343"/>
      <c r="BS538" s="343"/>
      <c r="BT538" s="343"/>
      <c r="BU538" s="343"/>
      <c r="BV538" s="343"/>
      <c r="BW538" s="343"/>
      <c r="BX538" s="343"/>
      <c r="BY538" s="343"/>
      <c r="BZ538" s="344"/>
      <c r="CA538" s="344"/>
      <c r="CB538" s="344"/>
      <c r="CC538" s="344"/>
      <c r="CD538" s="344"/>
      <c r="CE538" s="344"/>
      <c r="CF538" s="344"/>
      <c r="CG538" s="344"/>
      <c r="CH538" s="344"/>
      <c r="CI538" s="344"/>
      <c r="CJ538" s="344"/>
      <c r="CK538" s="344"/>
      <c r="CL538" s="344"/>
      <c r="CM538" s="344"/>
      <c r="CN538" s="344"/>
      <c r="CO538" s="344"/>
      <c r="CP538" s="344"/>
      <c r="CQ538" s="344"/>
      <c r="CR538" s="344"/>
      <c r="CS538" s="344"/>
      <c r="CT538" s="344"/>
      <c r="CU538" s="344"/>
      <c r="CV538" s="344"/>
      <c r="CW538" s="344"/>
      <c r="CX538" s="344"/>
      <c r="CY538" s="344"/>
      <c r="CZ538" s="344"/>
    </row>
    <row r="539" s="348" customFormat="true" ht="25.15" customHeight="true" x14ac:dyDescent="0.2">
      <c r="C539" s="1028" t="s">
        <v>378</v>
      </c>
      <c r="D539" s="1020"/>
      <c r="E539" s="670">
        <v>2.5067229849058237E-2</v>
      </c>
      <c r="F539" s="577"/>
      <c r="G539" s="577"/>
      <c r="H539" s="1020" t="s">
        <v>294</v>
      </c>
      <c r="I539" s="1020"/>
      <c r="J539" s="671">
        <v>1.5148758193541353E-5</v>
      </c>
      <c r="K539" s="577"/>
      <c r="L539" s="577"/>
      <c r="M539" s="1020" t="s">
        <v>307</v>
      </c>
      <c r="N539" s="1020"/>
      <c r="O539" s="672">
        <v>1.9599681876331619E-3</v>
      </c>
      <c r="P539" s="577"/>
      <c r="Q539" s="577"/>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A539" s="343"/>
      <c r="BB539" s="394"/>
      <c r="BC539" s="343"/>
      <c r="BD539" s="343"/>
      <c r="BE539" s="343"/>
      <c r="BF539" s="343"/>
      <c r="BG539" s="343"/>
      <c r="BH539" s="343"/>
      <c r="BI539" s="343"/>
      <c r="BJ539" s="343"/>
      <c r="BK539" s="343"/>
      <c r="BL539" s="343"/>
      <c r="BM539" s="343"/>
      <c r="BN539" s="343"/>
      <c r="BO539" s="343"/>
      <c r="BP539" s="343"/>
      <c r="BQ539" s="343"/>
      <c r="BR539" s="343"/>
      <c r="BS539" s="343"/>
      <c r="BT539" s="343"/>
      <c r="BU539" s="343"/>
      <c r="BV539" s="343"/>
      <c r="BW539" s="343"/>
      <c r="BX539" s="343"/>
      <c r="BY539" s="343"/>
      <c r="BZ539" s="344"/>
      <c r="CA539" s="344"/>
      <c r="CB539" s="344"/>
      <c r="CC539" s="344"/>
      <c r="CD539" s="344"/>
      <c r="CE539" s="344"/>
      <c r="CF539" s="344"/>
      <c r="CG539" s="344"/>
      <c r="CH539" s="344"/>
      <c r="CI539" s="344"/>
      <c r="CJ539" s="344"/>
      <c r="CK539" s="344"/>
      <c r="CL539" s="344"/>
      <c r="CM539" s="344"/>
      <c r="CN539" s="344"/>
      <c r="CO539" s="344"/>
      <c r="CP539" s="344"/>
      <c r="CQ539" s="344"/>
      <c r="CR539" s="344"/>
      <c r="CS539" s="344"/>
      <c r="CT539" s="344"/>
      <c r="CU539" s="344"/>
      <c r="CV539" s="344"/>
      <c r="CW539" s="344"/>
      <c r="CX539" s="344"/>
      <c r="CY539" s="344"/>
      <c r="CZ539" s="344"/>
    </row>
    <row r="540" s="348" customFormat="true" ht="25.15" customHeight="true" x14ac:dyDescent="0.2">
      <c r="C540" s="1028" t="s">
        <v>348</v>
      </c>
      <c r="D540" s="1020"/>
      <c r="E540" s="670">
        <v>0.35220204628441509</v>
      </c>
      <c r="F540" s="577"/>
      <c r="G540" s="577"/>
      <c r="H540" s="1020" t="s">
        <v>304</v>
      </c>
      <c r="I540" s="1020"/>
      <c r="J540" s="671">
        <v>0.14634862111658686</v>
      </c>
      <c r="K540" s="577"/>
      <c r="L540" s="577"/>
      <c r="M540" s="1020" t="s">
        <v>314</v>
      </c>
      <c r="N540" s="1020"/>
      <c r="O540" s="672">
        <v>1.6085015928778796E-3</v>
      </c>
      <c r="P540" s="577"/>
      <c r="Q540" s="577"/>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A540" s="343"/>
      <c r="BB540" s="394"/>
      <c r="BC540" s="343"/>
      <c r="BD540" s="343"/>
      <c r="BE540" s="343"/>
      <c r="BF540" s="343"/>
      <c r="BG540" s="343"/>
      <c r="BH540" s="343"/>
      <c r="BI540" s="343"/>
      <c r="BJ540" s="343"/>
      <c r="BK540" s="343"/>
      <c r="BL540" s="343"/>
      <c r="BM540" s="343"/>
      <c r="BN540" s="343"/>
      <c r="BO540" s="343"/>
      <c r="BP540" s="343"/>
      <c r="BQ540" s="343"/>
      <c r="BR540" s="343"/>
      <c r="BS540" s="343"/>
      <c r="BT540" s="343"/>
      <c r="BU540" s="343"/>
      <c r="BV540" s="343"/>
      <c r="BW540" s="343"/>
      <c r="BX540" s="343"/>
      <c r="BY540" s="343"/>
      <c r="BZ540" s="344"/>
      <c r="CA540" s="344"/>
      <c r="CB540" s="344"/>
      <c r="CC540" s="344"/>
      <c r="CD540" s="344"/>
      <c r="CE540" s="344"/>
      <c r="CF540" s="344"/>
      <c r="CG540" s="344"/>
      <c r="CH540" s="344"/>
      <c r="CI540" s="344"/>
      <c r="CJ540" s="344"/>
      <c r="CK540" s="344"/>
      <c r="CL540" s="344"/>
      <c r="CM540" s="344"/>
      <c r="CN540" s="344"/>
      <c r="CO540" s="344"/>
      <c r="CP540" s="344"/>
      <c r="CQ540" s="344"/>
      <c r="CR540" s="344"/>
      <c r="CS540" s="344"/>
      <c r="CT540" s="344"/>
      <c r="CU540" s="344"/>
      <c r="CV540" s="344"/>
      <c r="CW540" s="344"/>
      <c r="CX540" s="344"/>
      <c r="CY540" s="344"/>
      <c r="CZ540" s="344"/>
    </row>
    <row r="541" s="348" customFormat="true" ht="25.15" customHeight="true" x14ac:dyDescent="0.2">
      <c r="C541" s="1028" t="s">
        <v>374</v>
      </c>
      <c r="D541" s="1020"/>
      <c r="E541" s="673">
        <v>4.3806263767326305E-2</v>
      </c>
      <c r="F541" s="577"/>
      <c r="G541" s="577"/>
      <c r="H541" s="1020" t="s">
        <v>310</v>
      </c>
      <c r="I541" s="1020"/>
      <c r="J541" s="671">
        <v>6.6419766318888155E-3</v>
      </c>
      <c r="K541" s="577"/>
      <c r="L541" s="577"/>
      <c r="M541" s="1020" t="s">
        <v>293</v>
      </c>
      <c r="N541" s="1020"/>
      <c r="O541" s="672">
        <v>5.5603484705453565E-2</v>
      </c>
      <c r="P541" s="577"/>
      <c r="Q541" s="577"/>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A541" s="343"/>
      <c r="BB541" s="394"/>
      <c r="BC541" s="343"/>
      <c r="BD541" s="343"/>
      <c r="BE541" s="343"/>
      <c r="BF541" s="343"/>
      <c r="BG541" s="343"/>
      <c r="BH541" s="343"/>
      <c r="BI541" s="343"/>
      <c r="BJ541" s="343"/>
      <c r="BK541" s="343"/>
      <c r="BL541" s="343"/>
      <c r="BM541" s="343"/>
      <c r="BN541" s="343"/>
      <c r="BO541" s="343"/>
      <c r="BP541" s="343"/>
      <c r="BQ541" s="343"/>
      <c r="BR541" s="343"/>
      <c r="BS541" s="343"/>
      <c r="BT541" s="343"/>
      <c r="BU541" s="343"/>
      <c r="BV541" s="343"/>
      <c r="BW541" s="343"/>
      <c r="BX541" s="343"/>
      <c r="BY541" s="343"/>
      <c r="BZ541" s="344"/>
      <c r="CA541" s="344"/>
      <c r="CB541" s="344"/>
      <c r="CC541" s="344"/>
      <c r="CD541" s="344"/>
      <c r="CE541" s="344"/>
      <c r="CF541" s="344"/>
      <c r="CG541" s="344"/>
      <c r="CH541" s="344"/>
      <c r="CI541" s="344"/>
      <c r="CJ541" s="344"/>
      <c r="CK541" s="344"/>
      <c r="CL541" s="344"/>
      <c r="CM541" s="344"/>
      <c r="CN541" s="344"/>
      <c r="CO541" s="344"/>
      <c r="CP541" s="344"/>
      <c r="CQ541" s="344"/>
      <c r="CR541" s="344"/>
      <c r="CS541" s="344"/>
      <c r="CT541" s="344"/>
      <c r="CU541" s="344"/>
      <c r="CV541" s="344"/>
      <c r="CW541" s="344"/>
      <c r="CX541" s="344"/>
      <c r="CY541" s="344"/>
      <c r="CZ541" s="344"/>
    </row>
    <row r="542" s="348" customFormat="true" ht="25.15" customHeight="true" x14ac:dyDescent="0.2">
      <c r="C542" s="1028"/>
      <c r="D542" s="1020"/>
      <c r="E542" s="577"/>
      <c r="F542" s="577"/>
      <c r="G542" s="577"/>
      <c r="H542" s="1020" t="s">
        <v>313</v>
      </c>
      <c r="I542" s="1020"/>
      <c r="J542" s="671">
        <v>4.9393914301780878E-5</v>
      </c>
      <c r="K542" s="577"/>
      <c r="L542" s="577"/>
      <c r="M542" s="1020" t="s">
        <v>294</v>
      </c>
      <c r="N542" s="1020"/>
      <c r="O542" s="672">
        <v>0.28127080363430568</v>
      </c>
      <c r="P542" s="577"/>
      <c r="Q542" s="577"/>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A542" s="343"/>
      <c r="BB542" s="394"/>
      <c r="BC542" s="343"/>
      <c r="BD542" s="343"/>
      <c r="BE542" s="343"/>
      <c r="BF542" s="343"/>
      <c r="BG542" s="343"/>
      <c r="BH542" s="343"/>
      <c r="BI542" s="343"/>
      <c r="BJ542" s="343"/>
      <c r="BK542" s="343"/>
      <c r="BL542" s="343"/>
      <c r="BM542" s="343"/>
      <c r="BN542" s="343"/>
      <c r="BO542" s="343"/>
      <c r="BP542" s="343"/>
      <c r="BQ542" s="343"/>
      <c r="BR542" s="343"/>
      <c r="BS542" s="343"/>
      <c r="BT542" s="343"/>
      <c r="BU542" s="343"/>
      <c r="BV542" s="343"/>
      <c r="BW542" s="343"/>
      <c r="BX542" s="343"/>
      <c r="BY542" s="343"/>
      <c r="BZ542" s="344"/>
      <c r="CA542" s="344"/>
      <c r="CB542" s="344"/>
      <c r="CC542" s="344"/>
      <c r="CD542" s="344"/>
      <c r="CE542" s="344"/>
      <c r="CF542" s="344"/>
      <c r="CG542" s="344"/>
      <c r="CH542" s="344"/>
      <c r="CI542" s="344"/>
      <c r="CJ542" s="344"/>
      <c r="CK542" s="344"/>
      <c r="CL542" s="344"/>
      <c r="CM542" s="344"/>
      <c r="CN542" s="344"/>
      <c r="CO542" s="344"/>
      <c r="CP542" s="344"/>
      <c r="CQ542" s="344"/>
      <c r="CR542" s="344"/>
      <c r="CS542" s="344"/>
      <c r="CT542" s="344"/>
      <c r="CU542" s="344"/>
      <c r="CV542" s="344"/>
      <c r="CW542" s="344"/>
      <c r="CX542" s="344"/>
      <c r="CY542" s="344"/>
      <c r="CZ542" s="344"/>
    </row>
    <row r="543" s="348" customFormat="true" ht="25.15" customHeight="true" x14ac:dyDescent="0.2">
      <c r="C543" s="1028"/>
      <c r="D543" s="1020"/>
      <c r="E543" s="577"/>
      <c r="F543" s="577"/>
      <c r="G543" s="577"/>
      <c r="H543" s="1020" t="s">
        <v>279</v>
      </c>
      <c r="I543" s="1020"/>
      <c r="J543" s="671">
        <v>9.0540816400737953E-2</v>
      </c>
      <c r="K543" s="577"/>
      <c r="L543" s="577"/>
      <c r="M543" s="1020" t="s">
        <v>304</v>
      </c>
      <c r="N543" s="1020"/>
      <c r="O543" s="672">
        <v>1.1831581423344173E-2</v>
      </c>
      <c r="P543" s="577"/>
      <c r="Q543" s="577"/>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A543" s="343"/>
      <c r="BB543" s="394"/>
      <c r="BC543" s="343"/>
      <c r="BD543" s="343"/>
      <c r="BE543" s="343"/>
      <c r="BF543" s="343"/>
      <c r="BG543" s="343"/>
      <c r="BH543" s="343"/>
      <c r="BI543" s="343"/>
      <c r="BJ543" s="343"/>
      <c r="BK543" s="343"/>
      <c r="BL543" s="343"/>
      <c r="BM543" s="343"/>
      <c r="BN543" s="343"/>
      <c r="BO543" s="343"/>
      <c r="BP543" s="343"/>
      <c r="BQ543" s="343"/>
      <c r="BR543" s="343"/>
      <c r="BS543" s="343"/>
      <c r="BT543" s="343"/>
      <c r="BU543" s="343"/>
      <c r="BV543" s="343"/>
      <c r="BW543" s="343"/>
      <c r="BX543" s="343"/>
      <c r="BY543" s="343"/>
      <c r="BZ543" s="344"/>
      <c r="CA543" s="344"/>
      <c r="CB543" s="344"/>
      <c r="CC543" s="344"/>
      <c r="CD543" s="344"/>
      <c r="CE543" s="344"/>
      <c r="CF543" s="344"/>
      <c r="CG543" s="344"/>
      <c r="CH543" s="344"/>
      <c r="CI543" s="344"/>
      <c r="CJ543" s="344"/>
      <c r="CK543" s="344"/>
      <c r="CL543" s="344"/>
      <c r="CM543" s="344"/>
      <c r="CN543" s="344"/>
      <c r="CO543" s="344"/>
      <c r="CP543" s="344"/>
      <c r="CQ543" s="344"/>
      <c r="CR543" s="344"/>
      <c r="CS543" s="344"/>
      <c r="CT543" s="344"/>
      <c r="CU543" s="344"/>
      <c r="CV543" s="344"/>
      <c r="CW543" s="344"/>
      <c r="CX543" s="344"/>
      <c r="CY543" s="344"/>
      <c r="CZ543" s="344"/>
    </row>
    <row r="544" s="348" customFormat="true" ht="25.15" customHeight="true" x14ac:dyDescent="0.2">
      <c r="C544" s="1028" t="s">
        <v>241</v>
      </c>
      <c r="D544" s="1020"/>
      <c r="E544" s="1020"/>
      <c r="F544" s="1020"/>
      <c r="G544" s="1020"/>
      <c r="H544" s="1020" t="s">
        <v>397</v>
      </c>
      <c r="I544" s="1020"/>
      <c r="J544" s="671">
        <v>2.7477018949827062E-4</v>
      </c>
      <c r="K544" s="577"/>
      <c r="L544" s="577"/>
      <c r="M544" s="1020" t="s">
        <v>310</v>
      </c>
      <c r="N544" s="1020"/>
      <c r="O544" s="672">
        <v>7.942134650357013E-3</v>
      </c>
      <c r="P544" s="577"/>
      <c r="Q544" s="577"/>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A544" s="343"/>
      <c r="BB544" s="394"/>
      <c r="BC544" s="343"/>
      <c r="BD544" s="343"/>
      <c r="BE544" s="343"/>
      <c r="BF544" s="343"/>
      <c r="BG544" s="343"/>
      <c r="BH544" s="343"/>
      <c r="BI544" s="343"/>
      <c r="BJ544" s="343"/>
      <c r="BK544" s="343"/>
      <c r="BL544" s="343"/>
      <c r="BM544" s="343"/>
      <c r="BN544" s="343"/>
      <c r="BO544" s="343"/>
      <c r="BP544" s="343"/>
      <c r="BQ544" s="343"/>
      <c r="BR544" s="343"/>
      <c r="BS544" s="343"/>
      <c r="BT544" s="343"/>
      <c r="BU544" s="343"/>
      <c r="BV544" s="343"/>
      <c r="BW544" s="343"/>
      <c r="BX544" s="343"/>
      <c r="BY544" s="343"/>
      <c r="BZ544" s="344"/>
      <c r="CA544" s="344"/>
      <c r="CB544" s="344"/>
      <c r="CC544" s="344"/>
      <c r="CD544" s="344"/>
      <c r="CE544" s="344"/>
      <c r="CF544" s="344"/>
      <c r="CG544" s="344"/>
      <c r="CH544" s="344"/>
      <c r="CI544" s="344"/>
      <c r="CJ544" s="344"/>
      <c r="CK544" s="344"/>
      <c r="CL544" s="344"/>
      <c r="CM544" s="344"/>
      <c r="CN544" s="344"/>
      <c r="CO544" s="344"/>
      <c r="CP544" s="344"/>
      <c r="CQ544" s="344"/>
      <c r="CR544" s="344"/>
      <c r="CS544" s="344"/>
      <c r="CT544" s="344"/>
      <c r="CU544" s="344"/>
      <c r="CV544" s="344"/>
      <c r="CW544" s="344"/>
      <c r="CX544" s="344"/>
      <c r="CY544" s="344"/>
      <c r="CZ544" s="344"/>
    </row>
    <row r="545" s="348" customFormat="true" ht="25.15" customHeight="true" x14ac:dyDescent="0.2">
      <c r="C545" s="1028" t="s">
        <v>194</v>
      </c>
      <c r="D545" s="1020"/>
      <c r="E545" s="1030" t="s">
        <v>242</v>
      </c>
      <c r="F545" s="1031"/>
      <c r="G545" s="1032"/>
      <c r="H545" s="1020" t="s">
        <v>282</v>
      </c>
      <c r="I545" s="1020"/>
      <c r="J545" s="671">
        <v>9.0794505427107139E-2</v>
      </c>
      <c r="K545" s="577"/>
      <c r="L545" s="577"/>
      <c r="M545" s="1020" t="s">
        <v>313</v>
      </c>
      <c r="N545" s="1020"/>
      <c r="O545" s="672">
        <v>1.2531041413655792E-5</v>
      </c>
      <c r="P545" s="577"/>
      <c r="Q545" s="577"/>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A545" s="343"/>
      <c r="BB545" s="394"/>
      <c r="BC545" s="343"/>
      <c r="BD545" s="343"/>
      <c r="BE545" s="343"/>
      <c r="BF545" s="343"/>
      <c r="BG545" s="343"/>
      <c r="BH545" s="343"/>
      <c r="BI545" s="343"/>
      <c r="BJ545" s="343"/>
      <c r="BK545" s="343"/>
      <c r="BL545" s="343"/>
      <c r="BM545" s="343"/>
      <c r="BN545" s="343"/>
      <c r="BO545" s="343"/>
      <c r="BP545" s="343"/>
      <c r="BQ545" s="343"/>
      <c r="BR545" s="343"/>
      <c r="BS545" s="343"/>
      <c r="BT545" s="343"/>
      <c r="BU545" s="343"/>
      <c r="BV545" s="343"/>
      <c r="BW545" s="343"/>
      <c r="BX545" s="343"/>
      <c r="BY545" s="343"/>
      <c r="BZ545" s="344"/>
      <c r="CA545" s="344"/>
      <c r="CB545" s="344"/>
      <c r="CC545" s="344"/>
      <c r="CD545" s="344"/>
      <c r="CE545" s="344"/>
      <c r="CF545" s="344"/>
      <c r="CG545" s="344"/>
      <c r="CH545" s="344"/>
      <c r="CI545" s="344"/>
      <c r="CJ545" s="344"/>
      <c r="CK545" s="344"/>
      <c r="CL545" s="344"/>
      <c r="CM545" s="344"/>
      <c r="CN545" s="344"/>
      <c r="CO545" s="344"/>
      <c r="CP545" s="344"/>
      <c r="CQ545" s="344"/>
      <c r="CR545" s="344"/>
      <c r="CS545" s="344"/>
      <c r="CT545" s="344"/>
      <c r="CU545" s="344"/>
      <c r="CV545" s="344"/>
      <c r="CW545" s="344"/>
      <c r="CX545" s="344"/>
      <c r="CY545" s="344"/>
      <c r="CZ545" s="344"/>
    </row>
    <row r="546" s="348" customFormat="true" ht="25.15" customHeight="true" x14ac:dyDescent="0.2">
      <c r="C546" s="1020"/>
      <c r="D546" s="1020"/>
      <c r="E546" s="655" t="s">
        <v>174</v>
      </c>
      <c r="F546" s="656" t="s">
        <v>243</v>
      </c>
      <c r="G546" s="657" t="s">
        <v>244</v>
      </c>
      <c r="H546" s="1020" t="s">
        <v>306</v>
      </c>
      <c r="I546" s="1020"/>
      <c r="J546" s="671">
        <v>1.5062721761145389E-2</v>
      </c>
      <c r="K546" s="577"/>
      <c r="L546" s="577"/>
      <c r="M546" s="1020" t="s">
        <v>279</v>
      </c>
      <c r="N546" s="1020"/>
      <c r="O546" s="672">
        <v>0.27362310327909811</v>
      </c>
      <c r="P546" s="577"/>
      <c r="Q546" s="577"/>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A546" s="343"/>
      <c r="BB546" s="394"/>
      <c r="BC546" s="343"/>
      <c r="BD546" s="343"/>
      <c r="BE546" s="343"/>
      <c r="BF546" s="343"/>
      <c r="BG546" s="343"/>
      <c r="BH546" s="343"/>
      <c r="BI546" s="343"/>
      <c r="BJ546" s="343"/>
      <c r="BK546" s="343"/>
      <c r="BL546" s="343"/>
      <c r="BM546" s="343"/>
      <c r="BN546" s="343"/>
      <c r="BO546" s="343"/>
      <c r="BP546" s="343"/>
      <c r="BQ546" s="343"/>
      <c r="BR546" s="343"/>
      <c r="BS546" s="343"/>
      <c r="BT546" s="343"/>
      <c r="BU546" s="343"/>
      <c r="BV546" s="343"/>
      <c r="BW546" s="343"/>
      <c r="BX546" s="343"/>
      <c r="BY546" s="343"/>
      <c r="BZ546" s="344"/>
      <c r="CA546" s="344"/>
      <c r="CB546" s="344"/>
      <c r="CC546" s="344"/>
      <c r="CD546" s="344"/>
      <c r="CE546" s="344"/>
      <c r="CF546" s="344"/>
      <c r="CG546" s="344"/>
      <c r="CH546" s="344"/>
      <c r="CI546" s="344"/>
      <c r="CJ546" s="344"/>
      <c r="CK546" s="344"/>
      <c r="CL546" s="344"/>
      <c r="CM546" s="344"/>
      <c r="CN546" s="344"/>
      <c r="CO546" s="344"/>
      <c r="CP546" s="344"/>
      <c r="CQ546" s="344"/>
      <c r="CR546" s="344"/>
      <c r="CS546" s="344"/>
      <c r="CT546" s="344"/>
      <c r="CU546" s="344"/>
      <c r="CV546" s="344"/>
      <c r="CW546" s="344"/>
      <c r="CX546" s="344"/>
      <c r="CY546" s="344"/>
      <c r="CZ546" s="344"/>
    </row>
    <row r="547" s="348" customFormat="true" ht="25.15" customHeight="true" x14ac:dyDescent="0.2">
      <c r="C547" s="1028" t="s">
        <v>195</v>
      </c>
      <c r="D547" s="1020"/>
      <c r="E547" s="676">
        <v>9.5172815624323075</v>
      </c>
      <c r="F547" s="677">
        <v>14.204897854376577</v>
      </c>
      <c r="G547" s="678">
        <v>14.204897854376577</v>
      </c>
      <c r="H547" s="1020" t="s">
        <v>280</v>
      </c>
      <c r="I547" s="1020"/>
      <c r="J547" s="671">
        <v>0.25296299057978588</v>
      </c>
      <c r="K547" s="577"/>
      <c r="L547" s="577"/>
      <c r="M547" s="1020" t="s">
        <v>397</v>
      </c>
      <c r="N547" s="1020"/>
      <c r="O547" s="672">
        <v>5.0672932011963483E-4</v>
      </c>
      <c r="P547" s="577"/>
      <c r="Q547" s="577"/>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A547" s="343"/>
      <c r="BB547" s="394"/>
      <c r="BC547" s="343"/>
      <c r="BD547" s="343"/>
      <c r="BE547" s="343"/>
      <c r="BF547" s="343"/>
      <c r="BG547" s="343"/>
      <c r="BH547" s="343"/>
      <c r="BI547" s="343"/>
      <c r="BJ547" s="343"/>
      <c r="BK547" s="343"/>
      <c r="BL547" s="343"/>
      <c r="BM547" s="343"/>
      <c r="BN547" s="343"/>
      <c r="BO547" s="343"/>
      <c r="BP547" s="343"/>
      <c r="BQ547" s="343"/>
      <c r="BR547" s="343"/>
      <c r="BS547" s="343"/>
      <c r="BT547" s="343"/>
      <c r="BU547" s="343"/>
      <c r="BV547" s="343"/>
      <c r="BW547" s="343"/>
      <c r="BX547" s="343"/>
      <c r="BY547" s="343"/>
      <c r="BZ547" s="344"/>
      <c r="CA547" s="344"/>
      <c r="CB547" s="344"/>
      <c r="CC547" s="344"/>
      <c r="CD547" s="344"/>
      <c r="CE547" s="344"/>
      <c r="CF547" s="344"/>
      <c r="CG547" s="344"/>
      <c r="CH547" s="344"/>
      <c r="CI547" s="344"/>
      <c r="CJ547" s="344"/>
      <c r="CK547" s="344"/>
      <c r="CL547" s="344"/>
      <c r="CM547" s="344"/>
      <c r="CN547" s="344"/>
      <c r="CO547" s="344"/>
      <c r="CP547" s="344"/>
      <c r="CQ547" s="344"/>
      <c r="CR547" s="344"/>
      <c r="CS547" s="344"/>
      <c r="CT547" s="344"/>
      <c r="CU547" s="344"/>
      <c r="CV547" s="344"/>
      <c r="CW547" s="344"/>
      <c r="CX547" s="344"/>
      <c r="CY547" s="344"/>
      <c r="CZ547" s="344"/>
    </row>
    <row r="548" s="348" customFormat="true" ht="25.15" customHeight="true" x14ac:dyDescent="0.2">
      <c r="C548" s="1028"/>
      <c r="D548" s="1020"/>
      <c r="E548" s="577"/>
      <c r="F548" s="577"/>
      <c r="G548" s="577"/>
      <c r="H548" s="1020" t="s">
        <v>278</v>
      </c>
      <c r="I548" s="1020"/>
      <c r="J548" s="671">
        <v>0.25296299057978072</v>
      </c>
      <c r="K548" s="577"/>
      <c r="L548" s="577"/>
      <c r="M548" s="1020" t="s">
        <v>282</v>
      </c>
      <c r="N548" s="1020"/>
      <c r="O548" s="672">
        <v>0.23936980962477686</v>
      </c>
      <c r="P548" s="577"/>
      <c r="Q548" s="577"/>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A548" s="343"/>
      <c r="BB548" s="394"/>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c r="BZ548" s="344"/>
      <c r="CA548" s="344"/>
      <c r="CB548" s="344"/>
      <c r="CC548" s="344"/>
      <c r="CD548" s="344"/>
      <c r="CE548" s="344"/>
      <c r="CF548" s="344"/>
      <c r="CG548" s="344"/>
      <c r="CH548" s="344"/>
      <c r="CI548" s="344"/>
      <c r="CJ548" s="344"/>
      <c r="CK548" s="344"/>
      <c r="CL548" s="344"/>
      <c r="CM548" s="344"/>
      <c r="CN548" s="344"/>
      <c r="CO548" s="344"/>
      <c r="CP548" s="344"/>
      <c r="CQ548" s="344"/>
      <c r="CR548" s="344"/>
      <c r="CS548" s="344"/>
      <c r="CT548" s="344"/>
      <c r="CU548" s="344"/>
      <c r="CV548" s="344"/>
      <c r="CW548" s="344"/>
      <c r="CX548" s="344"/>
      <c r="CY548" s="344"/>
      <c r="CZ548" s="344"/>
    </row>
    <row r="549" s="348" customFormat="true" ht="25.15" customHeight="true" x14ac:dyDescent="0.2">
      <c r="C549" s="1028"/>
      <c r="D549" s="1020"/>
      <c r="E549" s="577"/>
      <c r="F549" s="577"/>
      <c r="G549" s="577"/>
      <c r="H549" s="1020" t="s">
        <v>302</v>
      </c>
      <c r="I549" s="1020"/>
      <c r="J549" s="671">
        <v>8.80357617347448E-3</v>
      </c>
      <c r="K549" s="577"/>
      <c r="L549" s="577"/>
      <c r="M549" s="1020" t="s">
        <v>316</v>
      </c>
      <c r="N549" s="1020"/>
      <c r="O549" s="672">
        <v>4.469486092829724E-4</v>
      </c>
      <c r="P549" s="577"/>
      <c r="Q549" s="577"/>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A549" s="343"/>
      <c r="BB549" s="394"/>
      <c r="BC549" s="343"/>
      <c r="BD549" s="343"/>
      <c r="BE549" s="343"/>
      <c r="BF549" s="343"/>
      <c r="BG549" s="343"/>
      <c r="BH549" s="343"/>
      <c r="BI549" s="343"/>
      <c r="BJ549" s="343"/>
      <c r="BK549" s="343"/>
      <c r="BL549" s="343"/>
      <c r="BM549" s="343"/>
      <c r="BN549" s="343"/>
      <c r="BO549" s="343"/>
      <c r="BP549" s="343"/>
      <c r="BQ549" s="343"/>
      <c r="BR549" s="343"/>
      <c r="BS549" s="343"/>
      <c r="BT549" s="343"/>
      <c r="BU549" s="343"/>
      <c r="BV549" s="343"/>
      <c r="BW549" s="343"/>
      <c r="BX549" s="343"/>
      <c r="BY549" s="343"/>
      <c r="BZ549" s="344"/>
      <c r="CA549" s="344"/>
      <c r="CB549" s="344"/>
      <c r="CC549" s="344"/>
      <c r="CD549" s="344"/>
      <c r="CE549" s="344"/>
      <c r="CF549" s="344"/>
      <c r="CG549" s="344"/>
      <c r="CH549" s="344"/>
      <c r="CI549" s="344"/>
      <c r="CJ549" s="344"/>
      <c r="CK549" s="344"/>
      <c r="CL549" s="344"/>
      <c r="CM549" s="344"/>
      <c r="CN549" s="344"/>
      <c r="CO549" s="344"/>
      <c r="CP549" s="344"/>
      <c r="CQ549" s="344"/>
      <c r="CR549" s="344"/>
      <c r="CS549" s="344"/>
      <c r="CT549" s="344"/>
      <c r="CU549" s="344"/>
      <c r="CV549" s="344"/>
      <c r="CW549" s="344"/>
      <c r="CX549" s="344"/>
      <c r="CY549" s="344"/>
      <c r="CZ549" s="344"/>
    </row>
    <row r="550" s="348" customFormat="true" ht="25.15" customHeight="true" x14ac:dyDescent="0.2">
      <c r="C550" s="1028" t="s">
        <v>245</v>
      </c>
      <c r="D550" s="1020"/>
      <c r="E550" s="1020"/>
      <c r="F550" s="577"/>
      <c r="G550" s="577"/>
      <c r="H550" s="1020" t="s">
        <v>302</v>
      </c>
      <c r="I550" s="1020"/>
      <c r="J550" s="671">
        <v>1.5780292544045293E-2</v>
      </c>
      <c r="K550" s="577"/>
      <c r="L550" s="577"/>
      <c r="M550" s="1020" t="s">
        <v>312</v>
      </c>
      <c r="N550" s="1020"/>
      <c r="O550" s="672">
        <v>4.2353213377102188E-4</v>
      </c>
      <c r="P550" s="577"/>
      <c r="Q550" s="577"/>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A550" s="343"/>
      <c r="BB550" s="394"/>
      <c r="BC550" s="343"/>
      <c r="BD550" s="343"/>
      <c r="BE550" s="343"/>
      <c r="BF550" s="343"/>
      <c r="BG550" s="343"/>
      <c r="BH550" s="343"/>
      <c r="BI550" s="343"/>
      <c r="BJ550" s="343"/>
      <c r="BK550" s="343"/>
      <c r="BL550" s="343"/>
      <c r="BM550" s="343"/>
      <c r="BN550" s="343"/>
      <c r="BO550" s="343"/>
      <c r="BP550" s="343"/>
      <c r="BQ550" s="343"/>
      <c r="BR550" s="343"/>
      <c r="BS550" s="343"/>
      <c r="BT550" s="343"/>
      <c r="BU550" s="343"/>
      <c r="BV550" s="343"/>
      <c r="BW550" s="343"/>
      <c r="BX550" s="343"/>
      <c r="BY550" s="343"/>
      <c r="BZ550" s="344"/>
      <c r="CA550" s="344"/>
      <c r="CB550" s="344"/>
      <c r="CC550" s="344"/>
      <c r="CD550" s="344"/>
      <c r="CE550" s="344"/>
      <c r="CF550" s="344"/>
      <c r="CG550" s="344"/>
      <c r="CH550" s="344"/>
      <c r="CI550" s="344"/>
      <c r="CJ550" s="344"/>
      <c r="CK550" s="344"/>
      <c r="CL550" s="344"/>
      <c r="CM550" s="344"/>
      <c r="CN550" s="344"/>
      <c r="CO550" s="344"/>
      <c r="CP550" s="344"/>
      <c r="CQ550" s="344"/>
      <c r="CR550" s="344"/>
      <c r="CS550" s="344"/>
      <c r="CT550" s="344"/>
      <c r="CU550" s="344"/>
      <c r="CV550" s="344"/>
      <c r="CW550" s="344"/>
      <c r="CX550" s="344"/>
      <c r="CY550" s="344"/>
      <c r="CZ550" s="344"/>
    </row>
    <row r="551" s="348" customFormat="true" ht="25.15" customHeight="true" x14ac:dyDescent="0.2">
      <c r="C551" s="1028"/>
      <c r="D551" s="1020"/>
      <c r="E551" s="658" t="s">
        <v>194</v>
      </c>
      <c r="F551" s="577"/>
      <c r="G551" s="577"/>
      <c r="H551" s="1020" t="s">
        <v>302</v>
      </c>
      <c r="I551" s="1020"/>
      <c r="J551" s="671">
        <v>2.1947770690481185E-2</v>
      </c>
      <c r="K551" s="577"/>
      <c r="L551" s="577"/>
      <c r="M551" s="1020" t="s">
        <v>306</v>
      </c>
      <c r="N551" s="1020"/>
      <c r="O551" s="672">
        <v>2.7225985467208367E-2</v>
      </c>
      <c r="P551" s="577"/>
      <c r="Q551" s="577"/>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A551" s="343"/>
      <c r="BB551" s="394"/>
      <c r="BC551" s="343"/>
      <c r="BD551" s="343"/>
      <c r="BE551" s="343"/>
      <c r="BF551" s="343"/>
      <c r="BG551" s="343"/>
      <c r="BH551" s="343"/>
      <c r="BI551" s="343"/>
      <c r="BJ551" s="343"/>
      <c r="BK551" s="343"/>
      <c r="BL551" s="343"/>
      <c r="BM551" s="343"/>
      <c r="BN551" s="343"/>
      <c r="BO551" s="343"/>
      <c r="BP551" s="343"/>
      <c r="BQ551" s="343"/>
      <c r="BR551" s="343"/>
      <c r="BS551" s="343"/>
      <c r="BT551" s="343"/>
      <c r="BU551" s="343"/>
      <c r="BV551" s="343"/>
      <c r="BW551" s="343"/>
      <c r="BX551" s="343"/>
      <c r="BY551" s="343"/>
      <c r="BZ551" s="344"/>
      <c r="CA551" s="344"/>
      <c r="CB551" s="344"/>
      <c r="CC551" s="344"/>
      <c r="CD551" s="344"/>
      <c r="CE551" s="344"/>
      <c r="CF551" s="344"/>
      <c r="CG551" s="344"/>
      <c r="CH551" s="344"/>
      <c r="CI551" s="344"/>
      <c r="CJ551" s="344"/>
      <c r="CK551" s="344"/>
      <c r="CL551" s="344"/>
      <c r="CM551" s="344"/>
      <c r="CN551" s="344"/>
      <c r="CO551" s="344"/>
      <c r="CP551" s="344"/>
      <c r="CQ551" s="344"/>
      <c r="CR551" s="344"/>
      <c r="CS551" s="344"/>
      <c r="CT551" s="344"/>
      <c r="CU551" s="344"/>
      <c r="CV551" s="344"/>
      <c r="CW551" s="344"/>
      <c r="CX551" s="344"/>
      <c r="CY551" s="344"/>
      <c r="CZ551" s="344"/>
    </row>
    <row r="552" s="348" customFormat="true" ht="25.15" customHeight="true" x14ac:dyDescent="0.2">
      <c r="C552" s="1020"/>
      <c r="D552" s="1020"/>
      <c r="E552" s="679" t="s">
        <v>195</v>
      </c>
      <c r="F552" s="577"/>
      <c r="G552" s="577"/>
      <c r="H552" s="1020" t="s">
        <v>352</v>
      </c>
      <c r="I552" s="1020"/>
      <c r="J552" s="671">
        <v>9.8254512284304846E-2</v>
      </c>
      <c r="K552" s="577"/>
      <c r="L552" s="577"/>
      <c r="M552" s="1020" t="s">
        <v>311</v>
      </c>
      <c r="N552" s="1020"/>
      <c r="O552" s="672">
        <v>8.0808191762990617E-3</v>
      </c>
      <c r="P552" s="577"/>
      <c r="Q552" s="577"/>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A552" s="343"/>
      <c r="BB552" s="394"/>
      <c r="BC552" s="343"/>
      <c r="BD552" s="343"/>
      <c r="BE552" s="343"/>
      <c r="BF552" s="343"/>
      <c r="BG552" s="343"/>
      <c r="BH552" s="343"/>
      <c r="BI552" s="343"/>
      <c r="BJ552" s="343"/>
      <c r="BK552" s="343"/>
      <c r="BL552" s="343"/>
      <c r="BM552" s="343"/>
      <c r="BN552" s="343"/>
      <c r="BO552" s="343"/>
      <c r="BP552" s="343"/>
      <c r="BQ552" s="343"/>
      <c r="BR552" s="343"/>
      <c r="BS552" s="343"/>
      <c r="BT552" s="343"/>
      <c r="BU552" s="343"/>
      <c r="BV552" s="343"/>
      <c r="BW552" s="343"/>
      <c r="BX552" s="343"/>
      <c r="BY552" s="343"/>
      <c r="BZ552" s="344"/>
      <c r="CA552" s="344"/>
      <c r="CB552" s="344"/>
      <c r="CC552" s="344"/>
      <c r="CD552" s="344"/>
      <c r="CE552" s="344"/>
      <c r="CF552" s="344"/>
      <c r="CG552" s="344"/>
      <c r="CH552" s="344"/>
      <c r="CI552" s="344"/>
      <c r="CJ552" s="344"/>
      <c r="CK552" s="344"/>
      <c r="CL552" s="344"/>
      <c r="CM552" s="344"/>
      <c r="CN552" s="344"/>
      <c r="CO552" s="344"/>
      <c r="CP552" s="344"/>
      <c r="CQ552" s="344"/>
      <c r="CR552" s="344"/>
      <c r="CS552" s="344"/>
      <c r="CT552" s="344"/>
      <c r="CU552" s="344"/>
      <c r="CV552" s="344"/>
      <c r="CW552" s="344"/>
      <c r="CX552" s="344"/>
      <c r="CY552" s="344"/>
      <c r="CZ552" s="344"/>
    </row>
    <row r="553" s="348" customFormat="true" ht="25.15" customHeight="true" x14ac:dyDescent="0.2">
      <c r="C553" s="1028" t="s">
        <v>300</v>
      </c>
      <c r="D553" s="1020"/>
      <c r="E553" s="667">
        <v>2.0878802224054333E-2</v>
      </c>
      <c r="F553" s="577"/>
      <c r="G553" s="577"/>
      <c r="H553" s="1020" t="s">
        <v>386</v>
      </c>
      <c r="I553" s="1020"/>
      <c r="J553" s="671">
        <v>4.5830404347038719E-3</v>
      </c>
      <c r="K553" s="577"/>
      <c r="L553" s="577"/>
      <c r="M553" s="1020" t="s">
        <v>280</v>
      </c>
      <c r="N553" s="1020"/>
      <c r="O553" s="672">
        <v>0.18578738626138072</v>
      </c>
      <c r="P553" s="577"/>
      <c r="Q553" s="577"/>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A553" s="343"/>
      <c r="BB553" s="394"/>
      <c r="BC553" s="343"/>
      <c r="BD553" s="343"/>
      <c r="BE553" s="343"/>
      <c r="BF553" s="343"/>
      <c r="BG553" s="343"/>
      <c r="BH553" s="343"/>
      <c r="BI553" s="343"/>
      <c r="BJ553" s="343"/>
      <c r="BK553" s="343"/>
      <c r="BL553" s="343"/>
      <c r="BM553" s="343"/>
      <c r="BN553" s="343"/>
      <c r="BO553" s="343"/>
      <c r="BP553" s="343"/>
      <c r="BQ553" s="343"/>
      <c r="BR553" s="343"/>
      <c r="BS553" s="343"/>
      <c r="BT553" s="343"/>
      <c r="BU553" s="343"/>
      <c r="BV553" s="343"/>
      <c r="BW553" s="343"/>
      <c r="BX553" s="343"/>
      <c r="BY553" s="343"/>
      <c r="BZ553" s="344"/>
      <c r="CA553" s="344"/>
      <c r="CB553" s="344"/>
      <c r="CC553" s="344"/>
      <c r="CD553" s="344"/>
      <c r="CE553" s="344"/>
      <c r="CF553" s="344"/>
      <c r="CG553" s="344"/>
      <c r="CH553" s="344"/>
      <c r="CI553" s="344"/>
      <c r="CJ553" s="344"/>
      <c r="CK553" s="344"/>
      <c r="CL553" s="344"/>
      <c r="CM553" s="344"/>
      <c r="CN553" s="344"/>
      <c r="CO553" s="344"/>
      <c r="CP553" s="344"/>
      <c r="CQ553" s="344"/>
      <c r="CR553" s="344"/>
      <c r="CS553" s="344"/>
      <c r="CT553" s="344"/>
      <c r="CU553" s="344"/>
      <c r="CV553" s="344"/>
      <c r="CW553" s="344"/>
      <c r="CX553" s="344"/>
      <c r="CY553" s="344"/>
      <c r="CZ553" s="344"/>
    </row>
    <row r="554" s="348" customFormat="true" ht="25.15" customHeight="true" x14ac:dyDescent="0.2">
      <c r="C554" s="1028" t="s">
        <v>295</v>
      </c>
      <c r="D554" s="1020"/>
      <c r="E554" s="670">
        <v>4.921647654360007E-2</v>
      </c>
      <c r="F554" s="577"/>
      <c r="G554" s="577"/>
      <c r="H554" s="1020" t="s">
        <v>395</v>
      </c>
      <c r="I554" s="1020"/>
      <c r="J554" s="671">
        <v>2.0332234034588502E-4</v>
      </c>
      <c r="K554" s="577"/>
      <c r="L554" s="577"/>
      <c r="M554" s="1020" t="s">
        <v>278</v>
      </c>
      <c r="N554" s="1020"/>
      <c r="O554" s="672">
        <v>0.18614210181965007</v>
      </c>
      <c r="P554" s="577"/>
      <c r="Q554" s="577"/>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A554" s="343"/>
      <c r="BB554" s="394"/>
      <c r="BC554" s="343"/>
      <c r="BD554" s="343"/>
      <c r="BE554" s="343"/>
      <c r="BF554" s="343"/>
      <c r="BG554" s="343"/>
      <c r="BH554" s="343"/>
      <c r="BI554" s="343"/>
      <c r="BJ554" s="343"/>
      <c r="BK554" s="343"/>
      <c r="BL554" s="343"/>
      <c r="BM554" s="343"/>
      <c r="BN554" s="343"/>
      <c r="BO554" s="343"/>
      <c r="BP554" s="343"/>
      <c r="BQ554" s="343"/>
      <c r="BR554" s="343"/>
      <c r="BS554" s="343"/>
      <c r="BT554" s="343"/>
      <c r="BU554" s="343"/>
      <c r="BV554" s="343"/>
      <c r="BW554" s="343"/>
      <c r="BX554" s="343"/>
      <c r="BY554" s="343"/>
      <c r="BZ554" s="344"/>
      <c r="CA554" s="344"/>
      <c r="CB554" s="344"/>
      <c r="CC554" s="344"/>
      <c r="CD554" s="344"/>
      <c r="CE554" s="344"/>
      <c r="CF554" s="344"/>
      <c r="CG554" s="344"/>
      <c r="CH554" s="344"/>
      <c r="CI554" s="344"/>
      <c r="CJ554" s="344"/>
      <c r="CK554" s="344"/>
      <c r="CL554" s="344"/>
      <c r="CM554" s="344"/>
      <c r="CN554" s="344"/>
      <c r="CO554" s="344"/>
      <c r="CP554" s="344"/>
      <c r="CQ554" s="344"/>
      <c r="CR554" s="344"/>
      <c r="CS554" s="344"/>
      <c r="CT554" s="344"/>
      <c r="CU554" s="344"/>
      <c r="CV554" s="344"/>
      <c r="CW554" s="344"/>
      <c r="CX554" s="344"/>
      <c r="CY554" s="344"/>
      <c r="CZ554" s="344"/>
    </row>
    <row r="555" s="348" customFormat="true" ht="25.15" customHeight="true" x14ac:dyDescent="0.2">
      <c r="C555" s="1028" t="s">
        <v>297</v>
      </c>
      <c r="D555" s="1020"/>
      <c r="E555" s="670">
        <v>4.0275787208707774E-2</v>
      </c>
      <c r="F555" s="577"/>
      <c r="G555" s="577"/>
      <c r="H555" s="1020" t="s">
        <v>389</v>
      </c>
      <c r="I555" s="1020"/>
      <c r="J555" s="671">
        <v>3.9036862888121148E-3</v>
      </c>
      <c r="K555" s="577"/>
      <c r="L555" s="577"/>
      <c r="M555" s="1020" t="s">
        <v>302</v>
      </c>
      <c r="N555" s="1020"/>
      <c r="O555" s="672">
        <v>1.0634253339363775E-2</v>
      </c>
      <c r="P555" s="577"/>
      <c r="Q555" s="577"/>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A555" s="343"/>
      <c r="BB555" s="394"/>
      <c r="BC555" s="343"/>
      <c r="BD555" s="343"/>
      <c r="BE555" s="343"/>
      <c r="BF555" s="343"/>
      <c r="BG555" s="343"/>
      <c r="BH555" s="343"/>
      <c r="BI555" s="343"/>
      <c r="BJ555" s="343"/>
      <c r="BK555" s="343"/>
      <c r="BL555" s="343"/>
      <c r="BM555" s="343"/>
      <c r="BN555" s="343"/>
      <c r="BO555" s="343"/>
      <c r="BP555" s="343"/>
      <c r="BQ555" s="343"/>
      <c r="BR555" s="343"/>
      <c r="BS555" s="343"/>
      <c r="BT555" s="343"/>
      <c r="BU555" s="343"/>
      <c r="BV555" s="343"/>
      <c r="BW555" s="343"/>
      <c r="BX555" s="343"/>
      <c r="BY555" s="343"/>
      <c r="BZ555" s="344"/>
      <c r="CA555" s="344"/>
      <c r="CB555" s="344"/>
      <c r="CC555" s="344"/>
      <c r="CD555" s="344"/>
      <c r="CE555" s="344"/>
      <c r="CF555" s="344"/>
      <c r="CG555" s="344"/>
      <c r="CH555" s="344"/>
      <c r="CI555" s="344"/>
      <c r="CJ555" s="344"/>
      <c r="CK555" s="344"/>
      <c r="CL555" s="344"/>
      <c r="CM555" s="344"/>
      <c r="CN555" s="344"/>
      <c r="CO555" s="344"/>
      <c r="CP555" s="344"/>
      <c r="CQ555" s="344"/>
      <c r="CR555" s="344"/>
      <c r="CS555" s="344"/>
      <c r="CT555" s="344"/>
      <c r="CU555" s="344"/>
      <c r="CV555" s="344"/>
      <c r="CW555" s="344"/>
      <c r="CX555" s="344"/>
      <c r="CY555" s="344"/>
      <c r="CZ555" s="344"/>
    </row>
    <row r="556" s="348" customFormat="true" ht="25.15" customHeight="true" x14ac:dyDescent="0.2">
      <c r="C556" s="1028" t="s">
        <v>277</v>
      </c>
      <c r="D556" s="1020"/>
      <c r="E556" s="670">
        <v>6.4240340668039325E-2</v>
      </c>
      <c r="F556" s="577"/>
      <c r="G556" s="577"/>
      <c r="H556" s="1020" t="s">
        <v>391</v>
      </c>
      <c r="I556" s="1020"/>
      <c r="J556" s="671">
        <v>2.0569681054575721E-3</v>
      </c>
      <c r="K556" s="577"/>
      <c r="L556" s="577"/>
      <c r="M556" s="1020" t="s">
        <v>302</v>
      </c>
      <c r="N556" s="1020"/>
      <c r="O556" s="672">
        <v>1.057022241368286E-4</v>
      </c>
      <c r="P556" s="577"/>
      <c r="Q556" s="577"/>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A556" s="343"/>
      <c r="BB556" s="394"/>
      <c r="BC556" s="343"/>
      <c r="BD556" s="343"/>
      <c r="BE556" s="343"/>
      <c r="BF556" s="343"/>
      <c r="BG556" s="343"/>
      <c r="BH556" s="343"/>
      <c r="BI556" s="343"/>
      <c r="BJ556" s="343"/>
      <c r="BK556" s="343"/>
      <c r="BL556" s="343"/>
      <c r="BM556" s="343"/>
      <c r="BN556" s="343"/>
      <c r="BO556" s="343"/>
      <c r="BP556" s="343"/>
      <c r="BQ556" s="343"/>
      <c r="BR556" s="343"/>
      <c r="BS556" s="343"/>
      <c r="BT556" s="343"/>
      <c r="BU556" s="343"/>
      <c r="BV556" s="343"/>
      <c r="BW556" s="343"/>
      <c r="BX556" s="343"/>
      <c r="BY556" s="343"/>
      <c r="BZ556" s="344"/>
      <c r="CA556" s="344"/>
      <c r="CB556" s="344"/>
      <c r="CC556" s="344"/>
      <c r="CD556" s="344"/>
      <c r="CE556" s="344"/>
      <c r="CF556" s="344"/>
      <c r="CG556" s="344"/>
      <c r="CH556" s="344"/>
      <c r="CI556" s="344"/>
      <c r="CJ556" s="344"/>
      <c r="CK556" s="344"/>
      <c r="CL556" s="344"/>
      <c r="CM556" s="344"/>
      <c r="CN556" s="344"/>
      <c r="CO556" s="344"/>
      <c r="CP556" s="344"/>
      <c r="CQ556" s="344"/>
      <c r="CR556" s="344"/>
      <c r="CS556" s="344"/>
      <c r="CT556" s="344"/>
      <c r="CU556" s="344"/>
      <c r="CV556" s="344"/>
      <c r="CW556" s="344"/>
      <c r="CX556" s="344"/>
      <c r="CY556" s="344"/>
      <c r="CZ556" s="344"/>
    </row>
    <row r="557" s="348" customFormat="true" ht="25.15" customHeight="true" x14ac:dyDescent="0.2">
      <c r="C557" s="1028" t="s">
        <v>303</v>
      </c>
      <c r="D557" s="1020"/>
      <c r="E557" s="670">
        <v>-7.3137169637474736E-5</v>
      </c>
      <c r="F557" s="577"/>
      <c r="G557" s="577"/>
      <c r="H557" s="1020" t="s">
        <v>390</v>
      </c>
      <c r="I557" s="1020"/>
      <c r="J557" s="671">
        <v>3.00597790405091E-3</v>
      </c>
      <c r="K557" s="577"/>
      <c r="L557" s="577"/>
      <c r="M557" s="1020" t="s">
        <v>302</v>
      </c>
      <c r="N557" s="1020"/>
      <c r="O557" s="672">
        <v>3.2975162861040928E-2</v>
      </c>
      <c r="P557" s="577"/>
      <c r="Q557" s="577"/>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A557" s="343"/>
      <c r="BB557" s="394"/>
      <c r="BC557" s="343"/>
      <c r="BD557" s="343"/>
      <c r="BE557" s="343"/>
      <c r="BF557" s="343"/>
      <c r="BG557" s="343"/>
      <c r="BH557" s="343"/>
      <c r="BI557" s="343"/>
      <c r="BJ557" s="343"/>
      <c r="BK557" s="343"/>
      <c r="BL557" s="343"/>
      <c r="BM557" s="343"/>
      <c r="BN557" s="343"/>
      <c r="BO557" s="343"/>
      <c r="BP557" s="343"/>
      <c r="BQ557" s="343"/>
      <c r="BR557" s="343"/>
      <c r="BS557" s="343"/>
      <c r="BT557" s="343"/>
      <c r="BU557" s="343"/>
      <c r="BV557" s="343"/>
      <c r="BW557" s="343"/>
      <c r="BX557" s="343"/>
      <c r="BY557" s="343"/>
      <c r="BZ557" s="344"/>
      <c r="CA557" s="344"/>
      <c r="CB557" s="344"/>
      <c r="CC557" s="344"/>
      <c r="CD557" s="344"/>
      <c r="CE557" s="344"/>
      <c r="CF557" s="344"/>
      <c r="CG557" s="344"/>
      <c r="CH557" s="344"/>
      <c r="CI557" s="344"/>
      <c r="CJ557" s="344"/>
      <c r="CK557" s="344"/>
      <c r="CL557" s="344"/>
      <c r="CM557" s="344"/>
      <c r="CN557" s="344"/>
      <c r="CO557" s="344"/>
      <c r="CP557" s="344"/>
      <c r="CQ557" s="344"/>
      <c r="CR557" s="344"/>
      <c r="CS557" s="344"/>
      <c r="CT557" s="344"/>
      <c r="CU557" s="344"/>
      <c r="CV557" s="344"/>
      <c r="CW557" s="344"/>
      <c r="CX557" s="344"/>
      <c r="CY557" s="344"/>
      <c r="CZ557" s="344"/>
    </row>
    <row r="558" s="348" customFormat="true" ht="25.15" customHeight="true" x14ac:dyDescent="0.2">
      <c r="C558" s="1028" t="s">
        <v>309</v>
      </c>
      <c r="D558" s="1020"/>
      <c r="E558" s="670">
        <v>7.7228940593164815E-3</v>
      </c>
      <c r="F558" s="577"/>
      <c r="G558" s="577"/>
      <c r="H558" s="1020" t="s">
        <v>388</v>
      </c>
      <c r="I558" s="1020"/>
      <c r="J558" s="671">
        <v>1.7219758240217499E-3</v>
      </c>
      <c r="K558" s="577"/>
      <c r="L558" s="577"/>
      <c r="M558" s="1020" t="s">
        <v>352</v>
      </c>
      <c r="N558" s="1020"/>
      <c r="O558" s="672">
        <v>0.26765750883988487</v>
      </c>
      <c r="P558" s="577"/>
      <c r="Q558" s="577"/>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A558" s="343"/>
      <c r="BB558" s="394"/>
      <c r="BC558" s="343"/>
      <c r="BD558" s="343"/>
      <c r="BE558" s="343"/>
      <c r="BF558" s="343"/>
      <c r="BG558" s="343"/>
      <c r="BH558" s="343"/>
      <c r="BI558" s="343"/>
      <c r="BJ558" s="343"/>
      <c r="BK558" s="343"/>
      <c r="BL558" s="343"/>
      <c r="BM558" s="343"/>
      <c r="BN558" s="343"/>
      <c r="BO558" s="343"/>
      <c r="BP558" s="343"/>
      <c r="BQ558" s="343"/>
      <c r="BR558" s="343"/>
      <c r="BS558" s="343"/>
      <c r="BT558" s="343"/>
      <c r="BU558" s="343"/>
      <c r="BV558" s="343"/>
      <c r="BW558" s="343"/>
      <c r="BX558" s="343"/>
      <c r="BY558" s="343"/>
      <c r="BZ558" s="344"/>
      <c r="CA558" s="344"/>
      <c r="CB558" s="344"/>
      <c r="CC558" s="344"/>
      <c r="CD558" s="344"/>
      <c r="CE558" s="344"/>
      <c r="CF558" s="344"/>
      <c r="CG558" s="344"/>
      <c r="CH558" s="344"/>
      <c r="CI558" s="344"/>
      <c r="CJ558" s="344"/>
      <c r="CK558" s="344"/>
      <c r="CL558" s="344"/>
      <c r="CM558" s="344"/>
      <c r="CN558" s="344"/>
      <c r="CO558" s="344"/>
      <c r="CP558" s="344"/>
      <c r="CQ558" s="344"/>
      <c r="CR558" s="344"/>
      <c r="CS558" s="344"/>
      <c r="CT558" s="344"/>
      <c r="CU558" s="344"/>
      <c r="CV558" s="344"/>
      <c r="CW558" s="344"/>
      <c r="CX558" s="344"/>
      <c r="CY558" s="344"/>
      <c r="CZ558" s="344"/>
    </row>
    <row r="559" s="348" customFormat="true" ht="25.15" customHeight="true" x14ac:dyDescent="0.2">
      <c r="C559" s="1028" t="s">
        <v>287</v>
      </c>
      <c r="D559" s="1020"/>
      <c r="E559" s="670">
        <v>3.4983432517379232E-2</v>
      </c>
      <c r="F559" s="577"/>
      <c r="G559" s="577"/>
      <c r="H559" s="1020" t="s">
        <v>343</v>
      </c>
      <c r="I559" s="1020"/>
      <c r="J559" s="671">
        <v>0.32253121530415141</v>
      </c>
      <c r="K559" s="577"/>
      <c r="L559" s="577"/>
      <c r="M559" s="1020" t="s">
        <v>386</v>
      </c>
      <c r="N559" s="1020"/>
      <c r="O559" s="672">
        <v>8.7093665034395952E-3</v>
      </c>
      <c r="P559" s="577"/>
      <c r="Q559" s="577"/>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A559" s="343"/>
      <c r="BB559" s="394"/>
      <c r="BC559" s="343"/>
      <c r="BD559" s="343"/>
      <c r="BE559" s="343"/>
      <c r="BF559" s="343"/>
      <c r="BG559" s="343"/>
      <c r="BH559" s="343"/>
      <c r="BI559" s="343"/>
      <c r="BJ559" s="343"/>
      <c r="BK559" s="343"/>
      <c r="BL559" s="343"/>
      <c r="BM559" s="343"/>
      <c r="BN559" s="343"/>
      <c r="BO559" s="343"/>
      <c r="BP559" s="343"/>
      <c r="BQ559" s="343"/>
      <c r="BR559" s="343"/>
      <c r="BS559" s="343"/>
      <c r="BT559" s="343"/>
      <c r="BU559" s="343"/>
      <c r="BV559" s="343"/>
      <c r="BW559" s="343"/>
      <c r="BX559" s="343"/>
      <c r="BY559" s="343"/>
      <c r="BZ559" s="344"/>
      <c r="CA559" s="344"/>
      <c r="CB559" s="344"/>
      <c r="CC559" s="344"/>
      <c r="CD559" s="344"/>
      <c r="CE559" s="344"/>
      <c r="CF559" s="344"/>
      <c r="CG559" s="344"/>
      <c r="CH559" s="344"/>
      <c r="CI559" s="344"/>
      <c r="CJ559" s="344"/>
      <c r="CK559" s="344"/>
      <c r="CL559" s="344"/>
      <c r="CM559" s="344"/>
      <c r="CN559" s="344"/>
      <c r="CO559" s="344"/>
      <c r="CP559" s="344"/>
      <c r="CQ559" s="344"/>
      <c r="CR559" s="344"/>
      <c r="CS559" s="344"/>
      <c r="CT559" s="344"/>
      <c r="CU559" s="344"/>
      <c r="CV559" s="344"/>
      <c r="CW559" s="344"/>
      <c r="CX559" s="344"/>
      <c r="CY559" s="344"/>
      <c r="CZ559" s="344"/>
    </row>
    <row r="560" s="348" customFormat="true" ht="25.15" customHeight="true" x14ac:dyDescent="0.2">
      <c r="C560" s="1028" t="s">
        <v>283</v>
      </c>
      <c r="D560" s="1020"/>
      <c r="E560" s="670">
        <v>7.1560835150369942E-2</v>
      </c>
      <c r="F560" s="577"/>
      <c r="G560" s="577"/>
      <c r="H560" s="1020" t="s">
        <v>378</v>
      </c>
      <c r="I560" s="1020"/>
      <c r="J560" s="671">
        <v>4.9902074186782656E-2</v>
      </c>
      <c r="K560" s="577"/>
      <c r="L560" s="577"/>
      <c r="M560" s="1020" t="s">
        <v>395</v>
      </c>
      <c r="N560" s="1020"/>
      <c r="O560" s="672">
        <v>4.6185145905995405E-4</v>
      </c>
      <c r="P560" s="577"/>
      <c r="Q560" s="577"/>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A560" s="343"/>
      <c r="BB560" s="394"/>
      <c r="BC560" s="343"/>
      <c r="BD560" s="343"/>
      <c r="BE560" s="343"/>
      <c r="BF560" s="343"/>
      <c r="BG560" s="343"/>
      <c r="BH560" s="343"/>
      <c r="BI560" s="343"/>
      <c r="BJ560" s="343"/>
      <c r="BK560" s="343"/>
      <c r="BL560" s="343"/>
      <c r="BM560" s="343"/>
      <c r="BN560" s="343"/>
      <c r="BO560" s="343"/>
      <c r="BP560" s="343"/>
      <c r="BQ560" s="343"/>
      <c r="BR560" s="343"/>
      <c r="BS560" s="343"/>
      <c r="BT560" s="343"/>
      <c r="BU560" s="343"/>
      <c r="BV560" s="343"/>
      <c r="BW560" s="343"/>
      <c r="BX560" s="343"/>
      <c r="BY560" s="343"/>
      <c r="BZ560" s="344"/>
      <c r="CA560" s="344"/>
      <c r="CB560" s="344"/>
      <c r="CC560" s="344"/>
      <c r="CD560" s="344"/>
      <c r="CE560" s="344"/>
      <c r="CF560" s="344"/>
      <c r="CG560" s="344"/>
      <c r="CH560" s="344"/>
      <c r="CI560" s="344"/>
      <c r="CJ560" s="344"/>
      <c r="CK560" s="344"/>
      <c r="CL560" s="344"/>
      <c r="CM560" s="344"/>
      <c r="CN560" s="344"/>
      <c r="CO560" s="344"/>
      <c r="CP560" s="344"/>
      <c r="CQ560" s="344"/>
      <c r="CR560" s="344"/>
      <c r="CS560" s="344"/>
      <c r="CT560" s="344"/>
      <c r="CU560" s="344"/>
      <c r="CV560" s="344"/>
      <c r="CW560" s="344"/>
      <c r="CX560" s="344"/>
      <c r="CY560" s="344"/>
      <c r="CZ560" s="344"/>
    </row>
    <row r="561" s="348" customFormat="true" ht="25.15" customHeight="true" x14ac:dyDescent="0.2">
      <c r="C561" s="1028" t="s">
        <v>344</v>
      </c>
      <c r="D561" s="1020"/>
      <c r="E561" s="670">
        <v>6.6499021166106287E-2</v>
      </c>
      <c r="F561" s="577"/>
      <c r="G561" s="577"/>
      <c r="H561" s="1020" t="s">
        <v>348</v>
      </c>
      <c r="I561" s="1020"/>
      <c r="J561" s="671">
        <v>0.22385992873815791</v>
      </c>
      <c r="K561" s="577"/>
      <c r="L561" s="577"/>
      <c r="M561" s="1020" t="s">
        <v>389</v>
      </c>
      <c r="N561" s="1020"/>
      <c r="O561" s="672">
        <v>1.927055961918663E-3</v>
      </c>
      <c r="P561" s="577"/>
      <c r="Q561" s="577"/>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A561" s="343"/>
      <c r="BB561" s="394"/>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3"/>
      <c r="BZ561" s="344"/>
      <c r="CA561" s="344"/>
      <c r="CB561" s="344"/>
      <c r="CC561" s="344"/>
      <c r="CD561" s="344"/>
      <c r="CE561" s="344"/>
      <c r="CF561" s="344"/>
      <c r="CG561" s="344"/>
      <c r="CH561" s="344"/>
      <c r="CI561" s="344"/>
      <c r="CJ561" s="344"/>
      <c r="CK561" s="344"/>
      <c r="CL561" s="344"/>
      <c r="CM561" s="344"/>
      <c r="CN561" s="344"/>
      <c r="CO561" s="344"/>
      <c r="CP561" s="344"/>
      <c r="CQ561" s="344"/>
      <c r="CR561" s="344"/>
      <c r="CS561" s="344"/>
      <c r="CT561" s="344"/>
      <c r="CU561" s="344"/>
      <c r="CV561" s="344"/>
      <c r="CW561" s="344"/>
      <c r="CX561" s="344"/>
      <c r="CY561" s="344"/>
      <c r="CZ561" s="344"/>
    </row>
    <row r="562" s="348" customFormat="true" ht="25.15" customHeight="true" x14ac:dyDescent="0.2">
      <c r="C562" s="1028" t="s">
        <v>364</v>
      </c>
      <c r="D562" s="1020"/>
      <c r="E562" s="670">
        <v>-3.9156663421728785E-2</v>
      </c>
      <c r="F562" s="577"/>
      <c r="G562" s="577"/>
      <c r="H562" s="1020" t="s">
        <v>374</v>
      </c>
      <c r="I562" s="1020"/>
      <c r="J562" s="671">
        <v>4.0893222124911061E-2</v>
      </c>
      <c r="K562" s="577"/>
      <c r="L562" s="577"/>
      <c r="M562" s="1020" t="s">
        <v>391</v>
      </c>
      <c r="N562" s="1020"/>
      <c r="O562" s="672">
        <v>1.2288029833719858E-4</v>
      </c>
      <c r="P562" s="577"/>
      <c r="Q562" s="577"/>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A562" s="343"/>
      <c r="BB562" s="394"/>
      <c r="BC562" s="343"/>
      <c r="BD562" s="343"/>
      <c r="BE562" s="343"/>
      <c r="BF562" s="343"/>
      <c r="BG562" s="343"/>
      <c r="BH562" s="343"/>
      <c r="BI562" s="343"/>
      <c r="BJ562" s="343"/>
      <c r="BK562" s="343"/>
      <c r="BL562" s="343"/>
      <c r="BM562" s="343"/>
      <c r="BN562" s="343"/>
      <c r="BO562" s="343"/>
      <c r="BP562" s="343"/>
      <c r="BQ562" s="343"/>
      <c r="BR562" s="343"/>
      <c r="BS562" s="343"/>
      <c r="BT562" s="343"/>
      <c r="BU562" s="343"/>
      <c r="BV562" s="343"/>
      <c r="BW562" s="343"/>
      <c r="BX562" s="343"/>
      <c r="BY562" s="343"/>
      <c r="BZ562" s="344"/>
      <c r="CA562" s="344"/>
      <c r="CB562" s="344"/>
      <c r="CC562" s="344"/>
      <c r="CD562" s="344"/>
      <c r="CE562" s="344"/>
      <c r="CF562" s="344"/>
      <c r="CG562" s="344"/>
      <c r="CH562" s="344"/>
      <c r="CI562" s="344"/>
      <c r="CJ562" s="344"/>
      <c r="CK562" s="344"/>
      <c r="CL562" s="344"/>
      <c r="CM562" s="344"/>
      <c r="CN562" s="344"/>
      <c r="CO562" s="344"/>
      <c r="CP562" s="344"/>
      <c r="CQ562" s="344"/>
      <c r="CR562" s="344"/>
      <c r="CS562" s="344"/>
      <c r="CT562" s="344"/>
      <c r="CU562" s="344"/>
      <c r="CV562" s="344"/>
      <c r="CW562" s="344"/>
      <c r="CX562" s="344"/>
      <c r="CY562" s="344"/>
      <c r="CZ562" s="344"/>
    </row>
    <row r="563" s="348" customFormat="true" ht="25.15" customHeight="true" x14ac:dyDescent="0.2">
      <c r="C563" s="1028" t="s">
        <v>357</v>
      </c>
      <c r="D563" s="1020"/>
      <c r="E563" s="670">
        <v>4.9510951824324717E-2</v>
      </c>
      <c r="F563" s="577"/>
      <c r="G563" s="577"/>
      <c r="H563" s="1020" t="s">
        <v>394</v>
      </c>
      <c r="I563" s="1020"/>
      <c r="J563" s="671">
        <v>3.0193959486879071E-2</v>
      </c>
      <c r="K563" s="577"/>
      <c r="L563" s="577"/>
      <c r="M563" s="1020" t="s">
        <v>390</v>
      </c>
      <c r="N563" s="1020"/>
      <c r="O563" s="672">
        <v>2.888515160584989E-4</v>
      </c>
      <c r="P563" s="577"/>
      <c r="Q563" s="577"/>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A563" s="343"/>
      <c r="BB563" s="394"/>
      <c r="BC563" s="343"/>
      <c r="BD563" s="343"/>
      <c r="BE563" s="343"/>
      <c r="BF563" s="343"/>
      <c r="BG563" s="343"/>
      <c r="BH563" s="343"/>
      <c r="BI563" s="343"/>
      <c r="BJ563" s="343"/>
      <c r="BK563" s="343"/>
      <c r="BL563" s="343"/>
      <c r="BM563" s="343"/>
      <c r="BN563" s="343"/>
      <c r="BO563" s="343"/>
      <c r="BP563" s="343"/>
      <c r="BQ563" s="343"/>
      <c r="BR563" s="343"/>
      <c r="BS563" s="343"/>
      <c r="BT563" s="343"/>
      <c r="BU563" s="343"/>
      <c r="BV563" s="343"/>
      <c r="BW563" s="343"/>
      <c r="BX563" s="343"/>
      <c r="BY563" s="343"/>
      <c r="BZ563" s="344"/>
      <c r="CA563" s="344"/>
      <c r="CB563" s="344"/>
      <c r="CC563" s="344"/>
      <c r="CD563" s="344"/>
      <c r="CE563" s="344"/>
      <c r="CF563" s="344"/>
      <c r="CG563" s="344"/>
      <c r="CH563" s="344"/>
      <c r="CI563" s="344"/>
      <c r="CJ563" s="344"/>
      <c r="CK563" s="344"/>
      <c r="CL563" s="344"/>
      <c r="CM563" s="344"/>
      <c r="CN563" s="344"/>
      <c r="CO563" s="344"/>
      <c r="CP563" s="344"/>
      <c r="CQ563" s="344"/>
      <c r="CR563" s="344"/>
      <c r="CS563" s="344"/>
      <c r="CT563" s="344"/>
      <c r="CU563" s="344"/>
      <c r="CV563" s="344"/>
      <c r="CW563" s="344"/>
      <c r="CX563" s="344"/>
      <c r="CY563" s="344"/>
      <c r="CZ563" s="344"/>
    </row>
    <row r="564" s="348" customFormat="true" ht="25.15" customHeight="true" x14ac:dyDescent="0.2">
      <c r="C564" s="1028" t="s">
        <v>351</v>
      </c>
      <c r="D564" s="1020"/>
      <c r="E564" s="670">
        <v>6.086709400357225E-2</v>
      </c>
      <c r="F564" s="577"/>
      <c r="G564" s="577"/>
      <c r="H564" s="1020" t="s">
        <v>399</v>
      </c>
      <c r="I564" s="1020"/>
      <c r="J564" s="671">
        <v>8.7927115530514709E-3</v>
      </c>
      <c r="K564" s="577"/>
      <c r="L564" s="577"/>
      <c r="M564" s="1020" t="s">
        <v>388</v>
      </c>
      <c r="N564" s="1020"/>
      <c r="O564" s="672">
        <v>4.1626827848540767E-3</v>
      </c>
      <c r="P564" s="577"/>
      <c r="Q564" s="577"/>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A564" s="343"/>
      <c r="BB564" s="394"/>
      <c r="BC564" s="343"/>
      <c r="BD564" s="343"/>
      <c r="BE564" s="343"/>
      <c r="BF564" s="343"/>
      <c r="BG564" s="343"/>
      <c r="BH564" s="343"/>
      <c r="BI564" s="343"/>
      <c r="BJ564" s="343"/>
      <c r="BK564" s="343"/>
      <c r="BL564" s="343"/>
      <c r="BM564" s="343"/>
      <c r="BN564" s="343"/>
      <c r="BO564" s="343"/>
      <c r="BP564" s="343"/>
      <c r="BQ564" s="343"/>
      <c r="BR564" s="343"/>
      <c r="BS564" s="343"/>
      <c r="BT564" s="343"/>
      <c r="BU564" s="343"/>
      <c r="BV564" s="343"/>
      <c r="BW564" s="343"/>
      <c r="BX564" s="343"/>
      <c r="BY564" s="343"/>
      <c r="BZ564" s="344"/>
      <c r="CA564" s="344"/>
      <c r="CB564" s="344"/>
      <c r="CC564" s="344"/>
      <c r="CD564" s="344"/>
      <c r="CE564" s="344"/>
      <c r="CF564" s="344"/>
      <c r="CG564" s="344"/>
      <c r="CH564" s="344"/>
      <c r="CI564" s="344"/>
      <c r="CJ564" s="344"/>
      <c r="CK564" s="344"/>
      <c r="CL564" s="344"/>
      <c r="CM564" s="344"/>
      <c r="CN564" s="344"/>
      <c r="CO564" s="344"/>
      <c r="CP564" s="344"/>
      <c r="CQ564" s="344"/>
      <c r="CR564" s="344"/>
      <c r="CS564" s="344"/>
      <c r="CT564" s="344"/>
      <c r="CU564" s="344"/>
      <c r="CV564" s="344"/>
      <c r="CW564" s="344"/>
      <c r="CX564" s="344"/>
      <c r="CY564" s="344"/>
      <c r="CZ564" s="344"/>
    </row>
    <row r="565" s="348" customFormat="true" ht="25.15" customHeight="true" x14ac:dyDescent="0.2">
      <c r="C565" s="1028" t="s">
        <v>345</v>
      </c>
      <c r="D565" s="1020"/>
      <c r="E565" s="670">
        <v>6.9628078306637017E-2</v>
      </c>
      <c r="F565" s="577"/>
      <c r="G565" s="577"/>
      <c r="H565" s="1020" t="s">
        <v>400</v>
      </c>
      <c r="I565" s="1020"/>
      <c r="J565" s="671">
        <v>2.4342864511949672E-2</v>
      </c>
      <c r="K565" s="577"/>
      <c r="L565" s="577"/>
      <c r="M565" s="1020" t="s">
        <v>343</v>
      </c>
      <c r="N565" s="1020"/>
      <c r="O565" s="672">
        <v>0.38242274037376017</v>
      </c>
      <c r="P565" s="577"/>
      <c r="Q565" s="577"/>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A565" s="343"/>
      <c r="BB565" s="394"/>
      <c r="BC565" s="343"/>
      <c r="BD565" s="343"/>
      <c r="BE565" s="343"/>
      <c r="BF565" s="343"/>
      <c r="BG565" s="343"/>
      <c r="BH565" s="343"/>
      <c r="BI565" s="343"/>
      <c r="BJ565" s="343"/>
      <c r="BK565" s="343"/>
      <c r="BL565" s="343"/>
      <c r="BM565" s="343"/>
      <c r="BN565" s="343"/>
      <c r="BO565" s="343"/>
      <c r="BP565" s="343"/>
      <c r="BQ565" s="343"/>
      <c r="BR565" s="343"/>
      <c r="BS565" s="343"/>
      <c r="BT565" s="343"/>
      <c r="BU565" s="343"/>
      <c r="BV565" s="343"/>
      <c r="BW565" s="343"/>
      <c r="BX565" s="343"/>
      <c r="BY565" s="343"/>
      <c r="BZ565" s="344"/>
      <c r="CA565" s="344"/>
      <c r="CB565" s="344"/>
      <c r="CC565" s="344"/>
      <c r="CD565" s="344"/>
      <c r="CE565" s="344"/>
      <c r="CF565" s="344"/>
      <c r="CG565" s="344"/>
      <c r="CH565" s="344"/>
      <c r="CI565" s="344"/>
      <c r="CJ565" s="344"/>
      <c r="CK565" s="344"/>
      <c r="CL565" s="344"/>
      <c r="CM565" s="344"/>
      <c r="CN565" s="344"/>
      <c r="CO565" s="344"/>
      <c r="CP565" s="344"/>
      <c r="CQ565" s="344"/>
      <c r="CR565" s="344"/>
      <c r="CS565" s="344"/>
      <c r="CT565" s="344"/>
      <c r="CU565" s="344"/>
      <c r="CV565" s="344"/>
      <c r="CW565" s="344"/>
      <c r="CX565" s="344"/>
      <c r="CY565" s="344"/>
      <c r="CZ565" s="344"/>
    </row>
    <row r="566" s="348" customFormat="true" ht="25.15" customHeight="true" x14ac:dyDescent="0.2">
      <c r="C566" s="1028" t="s">
        <v>355</v>
      </c>
      <c r="D566" s="1020"/>
      <c r="E566" s="670">
        <v>5.0841234883644282E-2</v>
      </c>
      <c r="F566" s="577"/>
      <c r="G566" s="577"/>
      <c r="H566" s="1020" t="s">
        <v>350</v>
      </c>
      <c r="I566" s="1020"/>
      <c r="J566" s="671">
        <v>0.24787219322897594</v>
      </c>
      <c r="K566" s="577"/>
      <c r="L566" s="577"/>
      <c r="M566" s="1020" t="s">
        <v>378</v>
      </c>
      <c r="N566" s="1020"/>
      <c r="O566" s="672">
        <v>6.4738967214311954E-4</v>
      </c>
      <c r="P566" s="577"/>
      <c r="Q566" s="577"/>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A566" s="343"/>
      <c r="BB566" s="394"/>
      <c r="BC566" s="343"/>
      <c r="BD566" s="343"/>
      <c r="BE566" s="343"/>
      <c r="BF566" s="343"/>
      <c r="BG566" s="343"/>
      <c r="BH566" s="343"/>
      <c r="BI566" s="343"/>
      <c r="BJ566" s="343"/>
      <c r="BK566" s="343"/>
      <c r="BL566" s="343"/>
      <c r="BM566" s="343"/>
      <c r="BN566" s="343"/>
      <c r="BO566" s="343"/>
      <c r="BP566" s="343"/>
      <c r="BQ566" s="343"/>
      <c r="BR566" s="343"/>
      <c r="BS566" s="343"/>
      <c r="BT566" s="343"/>
      <c r="BU566" s="343"/>
      <c r="BV566" s="343"/>
      <c r="BW566" s="343"/>
      <c r="BX566" s="343"/>
      <c r="BY566" s="343"/>
      <c r="BZ566" s="344"/>
      <c r="CA566" s="344"/>
      <c r="CB566" s="344"/>
      <c r="CC566" s="344"/>
      <c r="CD566" s="344"/>
      <c r="CE566" s="344"/>
      <c r="CF566" s="344"/>
      <c r="CG566" s="344"/>
      <c r="CH566" s="344"/>
      <c r="CI566" s="344"/>
      <c r="CJ566" s="344"/>
      <c r="CK566" s="344"/>
      <c r="CL566" s="344"/>
      <c r="CM566" s="344"/>
      <c r="CN566" s="344"/>
      <c r="CO566" s="344"/>
      <c r="CP566" s="344"/>
      <c r="CQ566" s="344"/>
      <c r="CR566" s="344"/>
      <c r="CS566" s="344"/>
      <c r="CT566" s="344"/>
      <c r="CU566" s="344"/>
      <c r="CV566" s="344"/>
      <c r="CW566" s="344"/>
      <c r="CX566" s="344"/>
      <c r="CY566" s="344"/>
      <c r="CZ566" s="344"/>
    </row>
    <row r="567" s="348" customFormat="true" ht="25.15" customHeight="true" x14ac:dyDescent="0.2">
      <c r="C567" s="1028" t="s">
        <v>361</v>
      </c>
      <c r="D567" s="1020"/>
      <c r="E567" s="670">
        <v>4.8425434475230893E-2</v>
      </c>
      <c r="F567" s="577"/>
      <c r="G567" s="577"/>
      <c r="H567" s="1020" t="s">
        <v>369</v>
      </c>
      <c r="I567" s="1020"/>
      <c r="J567" s="671">
        <v>0.11040078971167377</v>
      </c>
      <c r="K567" s="577"/>
      <c r="L567" s="577"/>
      <c r="M567" s="1020" t="s">
        <v>348</v>
      </c>
      <c r="N567" s="1020"/>
      <c r="O567" s="672">
        <v>0.30584967117911133</v>
      </c>
      <c r="P567" s="577"/>
      <c r="Q567" s="577"/>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A567" s="343"/>
      <c r="BB567" s="394"/>
      <c r="BC567" s="343"/>
      <c r="BD567" s="343"/>
      <c r="BE567" s="343"/>
      <c r="BF567" s="343"/>
      <c r="BG567" s="343"/>
      <c r="BH567" s="343"/>
      <c r="BI567" s="343"/>
      <c r="BJ567" s="343"/>
      <c r="BK567" s="343"/>
      <c r="BL567" s="343"/>
      <c r="BM567" s="343"/>
      <c r="BN567" s="343"/>
      <c r="BO567" s="343"/>
      <c r="BP567" s="343"/>
      <c r="BQ567" s="343"/>
      <c r="BR567" s="343"/>
      <c r="BS567" s="343"/>
      <c r="BT567" s="343"/>
      <c r="BU567" s="343"/>
      <c r="BV567" s="343"/>
      <c r="BW567" s="343"/>
      <c r="BX567" s="343"/>
      <c r="BY567" s="343"/>
      <c r="BZ567" s="344"/>
      <c r="CA567" s="344"/>
      <c r="CB567" s="344"/>
      <c r="CC567" s="344"/>
      <c r="CD567" s="344"/>
      <c r="CE567" s="344"/>
      <c r="CF567" s="344"/>
      <c r="CG567" s="344"/>
      <c r="CH567" s="344"/>
      <c r="CI567" s="344"/>
      <c r="CJ567" s="344"/>
      <c r="CK567" s="344"/>
      <c r="CL567" s="344"/>
      <c r="CM567" s="344"/>
      <c r="CN567" s="344"/>
      <c r="CO567" s="344"/>
      <c r="CP567" s="344"/>
      <c r="CQ567" s="344"/>
      <c r="CR567" s="344"/>
      <c r="CS567" s="344"/>
      <c r="CT567" s="344"/>
      <c r="CU567" s="344"/>
      <c r="CV567" s="344"/>
      <c r="CW567" s="344"/>
      <c r="CX567" s="344"/>
      <c r="CY567" s="344"/>
      <c r="CZ567" s="344"/>
    </row>
    <row r="568" s="348" customFormat="true" ht="25.15" customHeight="true" x14ac:dyDescent="0.2">
      <c r="C568" s="1028" t="s">
        <v>305</v>
      </c>
      <c r="D568" s="1020"/>
      <c r="E568" s="670">
        <v>2.0986870294788341E-2</v>
      </c>
      <c r="F568" s="577"/>
      <c r="G568" s="577"/>
      <c r="H568" s="1020" t="s">
        <v>376</v>
      </c>
      <c r="I568" s="1020"/>
      <c r="J568" s="671">
        <v>8.9580058638849894E-2</v>
      </c>
      <c r="K568" s="577"/>
      <c r="L568" s="577"/>
      <c r="M568" s="1020" t="s">
        <v>374</v>
      </c>
      <c r="N568" s="1020"/>
      <c r="O568" s="672">
        <v>3.8763859638130803E-2</v>
      </c>
      <c r="P568" s="577"/>
      <c r="Q568" s="577"/>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A568" s="343"/>
      <c r="BB568" s="394"/>
      <c r="BC568" s="343"/>
      <c r="BD568" s="343"/>
      <c r="BE568" s="343"/>
      <c r="BF568" s="343"/>
      <c r="BG568" s="343"/>
      <c r="BH568" s="343"/>
      <c r="BI568" s="343"/>
      <c r="BJ568" s="343"/>
      <c r="BK568" s="343"/>
      <c r="BL568" s="343"/>
      <c r="BM568" s="343"/>
      <c r="BN568" s="343"/>
      <c r="BO568" s="343"/>
      <c r="BP568" s="343"/>
      <c r="BQ568" s="343"/>
      <c r="BR568" s="343"/>
      <c r="BS568" s="343"/>
      <c r="BT568" s="343"/>
      <c r="BU568" s="343"/>
      <c r="BV568" s="343"/>
      <c r="BW568" s="343"/>
      <c r="BX568" s="343"/>
      <c r="BY568" s="343"/>
      <c r="BZ568" s="344"/>
      <c r="CA568" s="344"/>
      <c r="CB568" s="344"/>
      <c r="CC568" s="344"/>
      <c r="CD568" s="344"/>
      <c r="CE568" s="344"/>
      <c r="CF568" s="344"/>
      <c r="CG568" s="344"/>
      <c r="CH568" s="344"/>
      <c r="CI568" s="344"/>
      <c r="CJ568" s="344"/>
      <c r="CK568" s="344"/>
      <c r="CL568" s="344"/>
      <c r="CM568" s="344"/>
      <c r="CN568" s="344"/>
      <c r="CO568" s="344"/>
      <c r="CP568" s="344"/>
      <c r="CQ568" s="344"/>
      <c r="CR568" s="344"/>
      <c r="CS568" s="344"/>
      <c r="CT568" s="344"/>
      <c r="CU568" s="344"/>
      <c r="CV568" s="344"/>
      <c r="CW568" s="344"/>
      <c r="CX568" s="344"/>
      <c r="CY568" s="344"/>
      <c r="CZ568" s="344"/>
    </row>
    <row r="569" s="348" customFormat="true" ht="25.15" customHeight="true" x14ac:dyDescent="0.2">
      <c r="C569" s="1028" t="s">
        <v>292</v>
      </c>
      <c r="D569" s="1020"/>
      <c r="E569" s="670">
        <v>3.9715716053070747E-2</v>
      </c>
      <c r="F569" s="577"/>
      <c r="G569" s="577"/>
      <c r="H569" s="1020" t="s">
        <v>392</v>
      </c>
      <c r="I569" s="1020"/>
      <c r="J569" s="671">
        <v>4.6902984580812893E-2</v>
      </c>
      <c r="K569" s="577"/>
      <c r="L569" s="577"/>
      <c r="M569" s="1020" t="s">
        <v>394</v>
      </c>
      <c r="N569" s="1020"/>
      <c r="O569" s="672">
        <v>1.5033459391710937E-2</v>
      </c>
      <c r="P569" s="577"/>
      <c r="Q569" s="577"/>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A569" s="343"/>
      <c r="BB569" s="394"/>
      <c r="BC569" s="343"/>
      <c r="BD569" s="343"/>
      <c r="BE569" s="343"/>
      <c r="BF569" s="343"/>
      <c r="BG569" s="343"/>
      <c r="BH569" s="343"/>
      <c r="BI569" s="343"/>
      <c r="BJ569" s="343"/>
      <c r="BK569" s="343"/>
      <c r="BL569" s="343"/>
      <c r="BM569" s="343"/>
      <c r="BN569" s="343"/>
      <c r="BO569" s="343"/>
      <c r="BP569" s="343"/>
      <c r="BQ569" s="343"/>
      <c r="BR569" s="343"/>
      <c r="BS569" s="343"/>
      <c r="BT569" s="343"/>
      <c r="BU569" s="343"/>
      <c r="BV569" s="343"/>
      <c r="BW569" s="343"/>
      <c r="BX569" s="343"/>
      <c r="BY569" s="343"/>
      <c r="BZ569" s="344"/>
      <c r="CA569" s="344"/>
      <c r="CB569" s="344"/>
      <c r="CC569" s="344"/>
      <c r="CD569" s="344"/>
      <c r="CE569" s="344"/>
      <c r="CF569" s="344"/>
      <c r="CG569" s="344"/>
      <c r="CH569" s="344"/>
      <c r="CI569" s="344"/>
      <c r="CJ569" s="344"/>
      <c r="CK569" s="344"/>
      <c r="CL569" s="344"/>
      <c r="CM569" s="344"/>
      <c r="CN569" s="344"/>
      <c r="CO569" s="344"/>
      <c r="CP569" s="344"/>
      <c r="CQ569" s="344"/>
      <c r="CR569" s="344"/>
      <c r="CS569" s="344"/>
      <c r="CT569" s="344"/>
      <c r="CU569" s="344"/>
      <c r="CV569" s="344"/>
      <c r="CW569" s="344"/>
      <c r="CX569" s="344"/>
      <c r="CY569" s="344"/>
      <c r="CZ569" s="344"/>
    </row>
    <row r="570" s="348" customFormat="true" ht="25.15" customHeight="true" x14ac:dyDescent="0.2">
      <c r="C570" s="1028" t="s">
        <v>291</v>
      </c>
      <c r="D570" s="1020"/>
      <c r="E570" s="670">
        <v>3.2827175422933293E-2</v>
      </c>
      <c r="F570" s="577"/>
      <c r="G570" s="577"/>
      <c r="H570" s="1020" t="s">
        <v>353</v>
      </c>
      <c r="I570" s="1020"/>
      <c r="J570" s="671">
        <v>0.2203084080275898</v>
      </c>
      <c r="K570" s="577"/>
      <c r="L570" s="577"/>
      <c r="M570" s="1020" t="s">
        <v>399</v>
      </c>
      <c r="N570" s="1020"/>
      <c r="O570" s="672">
        <v>8.8586836713122723E-3</v>
      </c>
      <c r="P570" s="577"/>
      <c r="Q570" s="577"/>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A570" s="343"/>
      <c r="BB570" s="394"/>
      <c r="BC570" s="343"/>
      <c r="BD570" s="343"/>
      <c r="BE570" s="343"/>
      <c r="BF570" s="343"/>
      <c r="BG570" s="343"/>
      <c r="BH570" s="343"/>
      <c r="BI570" s="343"/>
      <c r="BJ570" s="343"/>
      <c r="BK570" s="343"/>
      <c r="BL570" s="343"/>
      <c r="BM570" s="343"/>
      <c r="BN570" s="343"/>
      <c r="BO570" s="343"/>
      <c r="BP570" s="343"/>
      <c r="BQ570" s="343"/>
      <c r="BR570" s="343"/>
      <c r="BS570" s="343"/>
      <c r="BT570" s="343"/>
      <c r="BU570" s="343"/>
      <c r="BV570" s="343"/>
      <c r="BW570" s="343"/>
      <c r="BX570" s="343"/>
      <c r="BY570" s="343"/>
      <c r="BZ570" s="344"/>
      <c r="CA570" s="344"/>
      <c r="CB570" s="344"/>
      <c r="CC570" s="344"/>
      <c r="CD570" s="344"/>
      <c r="CE570" s="344"/>
      <c r="CF570" s="344"/>
      <c r="CG570" s="344"/>
      <c r="CH570" s="344"/>
      <c r="CI570" s="344"/>
      <c r="CJ570" s="344"/>
      <c r="CK570" s="344"/>
      <c r="CL570" s="344"/>
      <c r="CM570" s="344"/>
      <c r="CN570" s="344"/>
      <c r="CO570" s="344"/>
      <c r="CP570" s="344"/>
      <c r="CQ570" s="344"/>
      <c r="CR570" s="344"/>
      <c r="CS570" s="344"/>
      <c r="CT570" s="344"/>
      <c r="CU570" s="344"/>
      <c r="CV570" s="344"/>
      <c r="CW570" s="344"/>
      <c r="CX570" s="344"/>
      <c r="CY570" s="344"/>
      <c r="CZ570" s="344"/>
    </row>
    <row r="571" s="348" customFormat="true" ht="25.15" customHeight="true" x14ac:dyDescent="0.2">
      <c r="C571" s="1028" t="s">
        <v>347</v>
      </c>
      <c r="D571" s="1020"/>
      <c r="E571" s="670">
        <v>6.192771166174478E-2</v>
      </c>
      <c r="F571" s="577"/>
      <c r="G571" s="577"/>
      <c r="H571" s="1020" t="s">
        <v>367</v>
      </c>
      <c r="I571" s="1020"/>
      <c r="J571" s="671">
        <v>0.11934851677849173</v>
      </c>
      <c r="K571" s="577"/>
      <c r="L571" s="577"/>
      <c r="M571" s="1020" t="s">
        <v>400</v>
      </c>
      <c r="N571" s="1020"/>
      <c r="O571" s="672">
        <v>2.0548659130721508E-3</v>
      </c>
      <c r="P571" s="577"/>
      <c r="Q571" s="577"/>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A571" s="343"/>
      <c r="BB571" s="394"/>
      <c r="BC571" s="343"/>
      <c r="BD571" s="343"/>
      <c r="BE571" s="343"/>
      <c r="BF571" s="343"/>
      <c r="BG571" s="343"/>
      <c r="BH571" s="343"/>
      <c r="BI571" s="343"/>
      <c r="BJ571" s="343"/>
      <c r="BK571" s="343"/>
      <c r="BL571" s="343"/>
      <c r="BM571" s="343"/>
      <c r="BN571" s="343"/>
      <c r="BO571" s="343"/>
      <c r="BP571" s="343"/>
      <c r="BQ571" s="343"/>
      <c r="BR571" s="343"/>
      <c r="BS571" s="343"/>
      <c r="BT571" s="343"/>
      <c r="BU571" s="343"/>
      <c r="BV571" s="343"/>
      <c r="BW571" s="343"/>
      <c r="BX571" s="343"/>
      <c r="BY571" s="343"/>
      <c r="BZ571" s="344"/>
      <c r="CA571" s="344"/>
      <c r="CB571" s="344"/>
      <c r="CC571" s="344"/>
      <c r="CD571" s="344"/>
      <c r="CE571" s="344"/>
      <c r="CF571" s="344"/>
      <c r="CG571" s="344"/>
      <c r="CH571" s="344"/>
      <c r="CI571" s="344"/>
      <c r="CJ571" s="344"/>
      <c r="CK571" s="344"/>
      <c r="CL571" s="344"/>
      <c r="CM571" s="344"/>
      <c r="CN571" s="344"/>
      <c r="CO571" s="344"/>
      <c r="CP571" s="344"/>
      <c r="CQ571" s="344"/>
      <c r="CR571" s="344"/>
      <c r="CS571" s="344"/>
      <c r="CT571" s="344"/>
      <c r="CU571" s="344"/>
      <c r="CV571" s="344"/>
      <c r="CW571" s="344"/>
      <c r="CX571" s="344"/>
      <c r="CY571" s="344"/>
      <c r="CZ571" s="344"/>
    </row>
    <row r="572" s="348" customFormat="true" ht="25.15" customHeight="true" x14ac:dyDescent="0.2">
      <c r="C572" s="1028" t="s">
        <v>298</v>
      </c>
      <c r="D572" s="1020"/>
      <c r="E572" s="670">
        <v>3.5600771672962876E-2</v>
      </c>
      <c r="F572" s="577"/>
      <c r="G572" s="577"/>
      <c r="H572" s="1020" t="s">
        <v>387</v>
      </c>
      <c r="I572" s="1020"/>
      <c r="J572" s="671">
        <v>5.8619983013513219E-2</v>
      </c>
      <c r="K572" s="577"/>
      <c r="L572" s="577"/>
      <c r="M572" s="1020" t="s">
        <v>350</v>
      </c>
      <c r="N572" s="1020"/>
      <c r="O572" s="672">
        <v>7.8099759956547568E-2</v>
      </c>
      <c r="P572" s="577"/>
      <c r="Q572" s="577"/>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A572" s="343"/>
      <c r="BB572" s="394"/>
      <c r="BC572" s="343"/>
      <c r="BD572" s="343"/>
      <c r="BE572" s="343"/>
      <c r="BF572" s="343"/>
      <c r="BG572" s="343"/>
      <c r="BH572" s="343"/>
      <c r="BI572" s="343"/>
      <c r="BJ572" s="343"/>
      <c r="BK572" s="343"/>
      <c r="BL572" s="343"/>
      <c r="BM572" s="343"/>
      <c r="BN572" s="343"/>
      <c r="BO572" s="343"/>
      <c r="BP572" s="343"/>
      <c r="BQ572" s="343"/>
      <c r="BR572" s="343"/>
      <c r="BS572" s="343"/>
      <c r="BT572" s="343"/>
      <c r="BU572" s="343"/>
      <c r="BV572" s="343"/>
      <c r="BW572" s="343"/>
      <c r="BX572" s="343"/>
      <c r="BY572" s="343"/>
      <c r="BZ572" s="344"/>
      <c r="CA572" s="344"/>
      <c r="CB572" s="344"/>
      <c r="CC572" s="344"/>
      <c r="CD572" s="344"/>
      <c r="CE572" s="344"/>
      <c r="CF572" s="344"/>
      <c r="CG572" s="344"/>
      <c r="CH572" s="344"/>
      <c r="CI572" s="344"/>
      <c r="CJ572" s="344"/>
      <c r="CK572" s="344"/>
      <c r="CL572" s="344"/>
      <c r="CM572" s="344"/>
      <c r="CN572" s="344"/>
      <c r="CO572" s="344"/>
      <c r="CP572" s="344"/>
      <c r="CQ572" s="344"/>
      <c r="CR572" s="344"/>
      <c r="CS572" s="344"/>
      <c r="CT572" s="344"/>
      <c r="CU572" s="344"/>
      <c r="CV572" s="344"/>
      <c r="CW572" s="344"/>
      <c r="CX572" s="344"/>
      <c r="CY572" s="344"/>
      <c r="CZ572" s="344"/>
    </row>
    <row r="573" s="348" customFormat="true" ht="25.15" customHeight="true" x14ac:dyDescent="0.2">
      <c r="C573" s="1028" t="s">
        <v>275</v>
      </c>
      <c r="D573" s="1020"/>
      <c r="E573" s="670">
        <v>7.2732646178280361E-2</v>
      </c>
      <c r="F573" s="577"/>
      <c r="G573" s="577"/>
      <c r="H573" s="1020" t="s">
        <v>393</v>
      </c>
      <c r="I573" s="1020"/>
      <c r="J573" s="671">
        <v>4.1247517145237368E-2</v>
      </c>
      <c r="K573" s="577"/>
      <c r="L573" s="577"/>
      <c r="M573" s="1020" t="s">
        <v>369</v>
      </c>
      <c r="N573" s="1020"/>
      <c r="O573" s="672">
        <v>5.4655666699169506E-2</v>
      </c>
      <c r="P573" s="577"/>
      <c r="Q573" s="577"/>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A573" s="343"/>
      <c r="BB573" s="394"/>
      <c r="BC573" s="343"/>
      <c r="BD573" s="343"/>
      <c r="BE573" s="343"/>
      <c r="BF573" s="343"/>
      <c r="BG573" s="343"/>
      <c r="BH573" s="343"/>
      <c r="BI573" s="343"/>
      <c r="BJ573" s="343"/>
      <c r="BK573" s="343"/>
      <c r="BL573" s="343"/>
      <c r="BM573" s="343"/>
      <c r="BN573" s="343"/>
      <c r="BO573" s="343"/>
      <c r="BP573" s="343"/>
      <c r="BQ573" s="343"/>
      <c r="BR573" s="343"/>
      <c r="BS573" s="343"/>
      <c r="BT573" s="343"/>
      <c r="BU573" s="343"/>
      <c r="BV573" s="343"/>
      <c r="BW573" s="343"/>
      <c r="BX573" s="343"/>
      <c r="BY573" s="343"/>
      <c r="BZ573" s="344"/>
      <c r="CA573" s="344"/>
      <c r="CB573" s="344"/>
      <c r="CC573" s="344"/>
      <c r="CD573" s="344"/>
      <c r="CE573" s="344"/>
      <c r="CF573" s="344"/>
      <c r="CG573" s="344"/>
      <c r="CH573" s="344"/>
      <c r="CI573" s="344"/>
      <c r="CJ573" s="344"/>
      <c r="CK573" s="344"/>
      <c r="CL573" s="344"/>
      <c r="CM573" s="344"/>
      <c r="CN573" s="344"/>
      <c r="CO573" s="344"/>
      <c r="CP573" s="344"/>
      <c r="CQ573" s="344"/>
      <c r="CR573" s="344"/>
      <c r="CS573" s="344"/>
      <c r="CT573" s="344"/>
      <c r="CU573" s="344"/>
      <c r="CV573" s="344"/>
      <c r="CW573" s="344"/>
      <c r="CX573" s="344"/>
      <c r="CY573" s="344"/>
      <c r="CZ573" s="344"/>
    </row>
    <row r="574" s="348" customFormat="true" ht="25.15" customHeight="true" x14ac:dyDescent="0.2">
      <c r="C574" s="1028" t="s">
        <v>373</v>
      </c>
      <c r="D574" s="1020"/>
      <c r="E574" s="670">
        <v>2.261108429778258E-2</v>
      </c>
      <c r="F574" s="577"/>
      <c r="G574" s="577"/>
      <c r="H574" s="1020" t="s">
        <v>346</v>
      </c>
      <c r="I574" s="1020"/>
      <c r="J574" s="671">
        <v>0.2969364712933239</v>
      </c>
      <c r="K574" s="577"/>
      <c r="L574" s="577"/>
      <c r="M574" s="1020" t="s">
        <v>376</v>
      </c>
      <c r="N574" s="1020"/>
      <c r="O574" s="672">
        <v>1.3437634960909536E-2</v>
      </c>
      <c r="P574" s="577"/>
      <c r="Q574" s="577"/>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A574" s="343"/>
      <c r="BB574" s="394"/>
      <c r="BC574" s="343"/>
      <c r="BD574" s="343"/>
      <c r="BE574" s="343"/>
      <c r="BF574" s="343"/>
      <c r="BG574" s="343"/>
      <c r="BH574" s="343"/>
      <c r="BI574" s="343"/>
      <c r="BJ574" s="343"/>
      <c r="BK574" s="343"/>
      <c r="BL574" s="343"/>
      <c r="BM574" s="343"/>
      <c r="BN574" s="343"/>
      <c r="BO574" s="343"/>
      <c r="BP574" s="343"/>
      <c r="BQ574" s="343"/>
      <c r="BR574" s="343"/>
      <c r="BS574" s="343"/>
      <c r="BT574" s="343"/>
      <c r="BU574" s="343"/>
      <c r="BV574" s="343"/>
      <c r="BW574" s="343"/>
      <c r="BX574" s="343"/>
      <c r="BY574" s="343"/>
      <c r="BZ574" s="344"/>
      <c r="CA574" s="344"/>
      <c r="CB574" s="344"/>
      <c r="CC574" s="344"/>
      <c r="CD574" s="344"/>
      <c r="CE574" s="344"/>
      <c r="CF574" s="344"/>
      <c r="CG574" s="344"/>
      <c r="CH574" s="344"/>
      <c r="CI574" s="344"/>
      <c r="CJ574" s="344"/>
      <c r="CK574" s="344"/>
      <c r="CL574" s="344"/>
      <c r="CM574" s="344"/>
      <c r="CN574" s="344"/>
      <c r="CO574" s="344"/>
      <c r="CP574" s="344"/>
      <c r="CQ574" s="344"/>
      <c r="CR574" s="344"/>
      <c r="CS574" s="344"/>
      <c r="CT574" s="344"/>
      <c r="CU574" s="344"/>
      <c r="CV574" s="344"/>
      <c r="CW574" s="344"/>
      <c r="CX574" s="344"/>
      <c r="CY574" s="344"/>
      <c r="CZ574" s="344"/>
    </row>
    <row r="575" s="348" customFormat="true" ht="25.15" customHeight="true" x14ac:dyDescent="0.2">
      <c r="C575" s="1028" t="s">
        <v>276</v>
      </c>
      <c r="D575" s="1020"/>
      <c r="E575" s="670">
        <v>6.3164133190037608E-2</v>
      </c>
      <c r="F575" s="577"/>
      <c r="G575" s="577"/>
      <c r="H575" s="1020" t="s">
        <v>359</v>
      </c>
      <c r="I575" s="1020"/>
      <c r="J575" s="671">
        <v>0.19066647621864991</v>
      </c>
      <c r="K575" s="577"/>
      <c r="L575" s="577"/>
      <c r="M575" s="1020" t="s">
        <v>392</v>
      </c>
      <c r="N575" s="1020"/>
      <c r="O575" s="672">
        <v>4.6271127381381097E-3</v>
      </c>
      <c r="P575" s="577"/>
      <c r="Q575" s="577"/>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A575" s="343"/>
      <c r="BB575" s="394"/>
      <c r="BC575" s="343"/>
      <c r="BD575" s="343"/>
      <c r="BE575" s="343"/>
      <c r="BF575" s="343"/>
      <c r="BG575" s="343"/>
      <c r="BH575" s="343"/>
      <c r="BI575" s="343"/>
      <c r="BJ575" s="343"/>
      <c r="BK575" s="343"/>
      <c r="BL575" s="343"/>
      <c r="BM575" s="343"/>
      <c r="BN575" s="343"/>
      <c r="BO575" s="343"/>
      <c r="BP575" s="343"/>
      <c r="BQ575" s="343"/>
      <c r="BR575" s="343"/>
      <c r="BS575" s="343"/>
      <c r="BT575" s="343"/>
      <c r="BU575" s="343"/>
      <c r="BV575" s="343"/>
      <c r="BW575" s="343"/>
      <c r="BX575" s="343"/>
      <c r="BY575" s="343"/>
      <c r="BZ575" s="344"/>
      <c r="CA575" s="344"/>
      <c r="CB575" s="344"/>
      <c r="CC575" s="344"/>
      <c r="CD575" s="344"/>
      <c r="CE575" s="344"/>
      <c r="CF575" s="344"/>
      <c r="CG575" s="344"/>
      <c r="CH575" s="344"/>
      <c r="CI575" s="344"/>
      <c r="CJ575" s="344"/>
      <c r="CK575" s="344"/>
      <c r="CL575" s="344"/>
      <c r="CM575" s="344"/>
      <c r="CN575" s="344"/>
      <c r="CO575" s="344"/>
      <c r="CP575" s="344"/>
      <c r="CQ575" s="344"/>
      <c r="CR575" s="344"/>
      <c r="CS575" s="344"/>
      <c r="CT575" s="344"/>
      <c r="CU575" s="344"/>
      <c r="CV575" s="344"/>
      <c r="CW575" s="344"/>
      <c r="CX575" s="344"/>
      <c r="CY575" s="344"/>
      <c r="CZ575" s="344"/>
    </row>
    <row r="576" s="348" customFormat="true" ht="25.15" customHeight="true" x14ac:dyDescent="0.2">
      <c r="C576" s="1028" t="s">
        <v>360</v>
      </c>
      <c r="D576" s="1020"/>
      <c r="E576" s="670">
        <v>2.418195364744562E-3</v>
      </c>
      <c r="F576" s="577"/>
      <c r="G576" s="577"/>
      <c r="H576" s="1020" t="s">
        <v>379</v>
      </c>
      <c r="I576" s="1020"/>
      <c r="J576" s="671">
        <v>8.7578682309799233E-2</v>
      </c>
      <c r="K576" s="577"/>
      <c r="L576" s="577"/>
      <c r="M576" s="1020" t="s">
        <v>353</v>
      </c>
      <c r="N576" s="1020"/>
      <c r="O576" s="672">
        <v>7.9831447814560655E-2</v>
      </c>
      <c r="P576" s="577"/>
      <c r="Q576" s="577"/>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A576" s="343"/>
      <c r="BB576" s="394"/>
      <c r="BC576" s="343"/>
      <c r="BD576" s="343"/>
      <c r="BE576" s="343"/>
      <c r="BF576" s="343"/>
      <c r="BG576" s="343"/>
      <c r="BH576" s="343"/>
      <c r="BI576" s="343"/>
      <c r="BJ576" s="343"/>
      <c r="BK576" s="343"/>
      <c r="BL576" s="343"/>
      <c r="BM576" s="343"/>
      <c r="BN576" s="343"/>
      <c r="BO576" s="343"/>
      <c r="BP576" s="343"/>
      <c r="BQ576" s="343"/>
      <c r="BR576" s="343"/>
      <c r="BS576" s="343"/>
      <c r="BT576" s="343"/>
      <c r="BU576" s="343"/>
      <c r="BV576" s="343"/>
      <c r="BW576" s="343"/>
      <c r="BX576" s="343"/>
      <c r="BY576" s="343"/>
      <c r="BZ576" s="344"/>
      <c r="CA576" s="344"/>
      <c r="CB576" s="344"/>
      <c r="CC576" s="344"/>
      <c r="CD576" s="344"/>
      <c r="CE576" s="344"/>
      <c r="CF576" s="344"/>
      <c r="CG576" s="344"/>
      <c r="CH576" s="344"/>
      <c r="CI576" s="344"/>
      <c r="CJ576" s="344"/>
      <c r="CK576" s="344"/>
      <c r="CL576" s="344"/>
      <c r="CM576" s="344"/>
      <c r="CN576" s="344"/>
      <c r="CO576" s="344"/>
      <c r="CP576" s="344"/>
      <c r="CQ576" s="344"/>
      <c r="CR576" s="344"/>
      <c r="CS576" s="344"/>
      <c r="CT576" s="344"/>
      <c r="CU576" s="344"/>
      <c r="CV576" s="344"/>
      <c r="CW576" s="344"/>
      <c r="CX576" s="344"/>
      <c r="CY576" s="344"/>
      <c r="CZ576" s="344"/>
    </row>
    <row r="577" s="348" customFormat="true" ht="25.15" customHeight="true" x14ac:dyDescent="0.2">
      <c r="C577" s="1028" t="s">
        <v>363</v>
      </c>
      <c r="D577" s="1020"/>
      <c r="E577" s="670">
        <v>3.3502940533659438E-2</v>
      </c>
      <c r="F577" s="577"/>
      <c r="G577" s="577"/>
      <c r="H577" s="1020" t="s">
        <v>401</v>
      </c>
      <c r="I577" s="1020"/>
      <c r="J577" s="671">
        <v>2.3098863443397517E-2</v>
      </c>
      <c r="K577" s="577"/>
      <c r="L577" s="577"/>
      <c r="M577" s="1020" t="s">
        <v>367</v>
      </c>
      <c r="N577" s="1020"/>
      <c r="O577" s="672">
        <v>5.756112855464908E-2</v>
      </c>
      <c r="P577" s="577"/>
      <c r="Q577" s="577"/>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A577" s="343"/>
      <c r="BB577" s="394"/>
      <c r="BC577" s="343"/>
      <c r="BD577" s="343"/>
      <c r="BE577" s="343"/>
      <c r="BF577" s="343"/>
      <c r="BG577" s="343"/>
      <c r="BH577" s="343"/>
      <c r="BI577" s="343"/>
      <c r="BJ577" s="343"/>
      <c r="BK577" s="343"/>
      <c r="BL577" s="343"/>
      <c r="BM577" s="343"/>
      <c r="BN577" s="343"/>
      <c r="BO577" s="343"/>
      <c r="BP577" s="343"/>
      <c r="BQ577" s="343"/>
      <c r="BR577" s="343"/>
      <c r="BS577" s="343"/>
      <c r="BT577" s="343"/>
      <c r="BU577" s="343"/>
      <c r="BV577" s="343"/>
      <c r="BW577" s="343"/>
      <c r="BX577" s="343"/>
      <c r="BY577" s="343"/>
      <c r="BZ577" s="344"/>
      <c r="CA577" s="344"/>
      <c r="CB577" s="344"/>
      <c r="CC577" s="344"/>
      <c r="CD577" s="344"/>
      <c r="CE577" s="344"/>
      <c r="CF577" s="344"/>
      <c r="CG577" s="344"/>
      <c r="CH577" s="344"/>
      <c r="CI577" s="344"/>
      <c r="CJ577" s="344"/>
      <c r="CK577" s="344"/>
      <c r="CL577" s="344"/>
      <c r="CM577" s="344"/>
      <c r="CN577" s="344"/>
      <c r="CO577" s="344"/>
      <c r="CP577" s="344"/>
      <c r="CQ577" s="344"/>
      <c r="CR577" s="344"/>
      <c r="CS577" s="344"/>
      <c r="CT577" s="344"/>
      <c r="CU577" s="344"/>
      <c r="CV577" s="344"/>
      <c r="CW577" s="344"/>
      <c r="CX577" s="344"/>
      <c r="CY577" s="344"/>
      <c r="CZ577" s="344"/>
    </row>
    <row r="578" s="348" customFormat="true" ht="25.15" customHeight="true" x14ac:dyDescent="0.2">
      <c r="C578" s="1028" t="s">
        <v>370</v>
      </c>
      <c r="D578" s="1020"/>
      <c r="E578" s="670">
        <v>2.964769763640902E-2</v>
      </c>
      <c r="F578" s="577"/>
      <c r="G578" s="577"/>
      <c r="H578" s="1020" t="s">
        <v>354</v>
      </c>
      <c r="I578" s="1020"/>
      <c r="J578" s="671">
        <v>0.21218022141193554</v>
      </c>
      <c r="K578" s="577"/>
      <c r="L578" s="577"/>
      <c r="M578" s="1020" t="s">
        <v>387</v>
      </c>
      <c r="N578" s="1020"/>
      <c r="O578" s="672">
        <v>1.6788651826495065E-2</v>
      </c>
      <c r="P578" s="577"/>
      <c r="Q578" s="577"/>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A578" s="343"/>
      <c r="BB578" s="394"/>
      <c r="BC578" s="343"/>
      <c r="BD578" s="343"/>
      <c r="BE578" s="343"/>
      <c r="BF578" s="343"/>
      <c r="BG578" s="343"/>
      <c r="BH578" s="343"/>
      <c r="BI578" s="343"/>
      <c r="BJ578" s="343"/>
      <c r="BK578" s="343"/>
      <c r="BL578" s="343"/>
      <c r="BM578" s="343"/>
      <c r="BN578" s="343"/>
      <c r="BO578" s="343"/>
      <c r="BP578" s="343"/>
      <c r="BQ578" s="343"/>
      <c r="BR578" s="343"/>
      <c r="BS578" s="343"/>
      <c r="BT578" s="343"/>
      <c r="BU578" s="343"/>
      <c r="BV578" s="343"/>
      <c r="BW578" s="343"/>
      <c r="BX578" s="343"/>
      <c r="BY578" s="343"/>
      <c r="BZ578" s="344"/>
      <c r="CA578" s="344"/>
      <c r="CB578" s="344"/>
      <c r="CC578" s="344"/>
      <c r="CD578" s="344"/>
      <c r="CE578" s="344"/>
      <c r="CF578" s="344"/>
      <c r="CG578" s="344"/>
      <c r="CH578" s="344"/>
      <c r="CI578" s="344"/>
      <c r="CJ578" s="344"/>
      <c r="CK578" s="344"/>
      <c r="CL578" s="344"/>
      <c r="CM578" s="344"/>
      <c r="CN578" s="344"/>
      <c r="CO578" s="344"/>
      <c r="CP578" s="344"/>
      <c r="CQ578" s="344"/>
      <c r="CR578" s="344"/>
      <c r="CS578" s="344"/>
      <c r="CT578" s="344"/>
      <c r="CU578" s="344"/>
      <c r="CV578" s="344"/>
      <c r="CW578" s="344"/>
      <c r="CX578" s="344"/>
      <c r="CY578" s="344"/>
      <c r="CZ578" s="344"/>
    </row>
    <row r="579" s="348" customFormat="true" ht="25.15" customHeight="true" x14ac:dyDescent="0.2">
      <c r="C579" s="1028" t="s">
        <v>382</v>
      </c>
      <c r="D579" s="1020"/>
      <c r="E579" s="670">
        <v>-1.2497263265258081E-2</v>
      </c>
      <c r="F579" s="577"/>
      <c r="G579" s="577"/>
      <c r="H579" s="1020" t="s">
        <v>375</v>
      </c>
      <c r="I579" s="1020"/>
      <c r="J579" s="671">
        <v>8.8779175316961806E-2</v>
      </c>
      <c r="K579" s="577"/>
      <c r="L579" s="577"/>
      <c r="M579" s="1020" t="s">
        <v>393</v>
      </c>
      <c r="N579" s="1020"/>
      <c r="O579" s="672">
        <v>1.6948073875631617E-3</v>
      </c>
      <c r="P579" s="577"/>
      <c r="Q579" s="577"/>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A579" s="343"/>
      <c r="BB579" s="394"/>
      <c r="BC579" s="343"/>
      <c r="BD579" s="343"/>
      <c r="BE579" s="343"/>
      <c r="BF579" s="343"/>
      <c r="BG579" s="343"/>
      <c r="BH579" s="343"/>
      <c r="BI579" s="343"/>
      <c r="BJ579" s="343"/>
      <c r="BK579" s="343"/>
      <c r="BL579" s="343"/>
      <c r="BM579" s="343"/>
      <c r="BN579" s="343"/>
      <c r="BO579" s="343"/>
      <c r="BP579" s="343"/>
      <c r="BQ579" s="343"/>
      <c r="BR579" s="343"/>
      <c r="BS579" s="343"/>
      <c r="BT579" s="343"/>
      <c r="BU579" s="343"/>
      <c r="BV579" s="343"/>
      <c r="BW579" s="343"/>
      <c r="BX579" s="343"/>
      <c r="BY579" s="343"/>
      <c r="BZ579" s="344"/>
      <c r="CA579" s="344"/>
      <c r="CB579" s="344"/>
      <c r="CC579" s="344"/>
      <c r="CD579" s="344"/>
      <c r="CE579" s="344"/>
      <c r="CF579" s="344"/>
      <c r="CG579" s="344"/>
      <c r="CH579" s="344"/>
      <c r="CI579" s="344"/>
      <c r="CJ579" s="344"/>
      <c r="CK579" s="344"/>
      <c r="CL579" s="344"/>
      <c r="CM579" s="344"/>
      <c r="CN579" s="344"/>
      <c r="CO579" s="344"/>
      <c r="CP579" s="344"/>
      <c r="CQ579" s="344"/>
      <c r="CR579" s="344"/>
      <c r="CS579" s="344"/>
      <c r="CT579" s="344"/>
      <c r="CU579" s="344"/>
      <c r="CV579" s="344"/>
      <c r="CW579" s="344"/>
      <c r="CX579" s="344"/>
      <c r="CY579" s="344"/>
      <c r="CZ579" s="344"/>
    </row>
    <row r="580" s="348" customFormat="true" ht="25.15" customHeight="true" x14ac:dyDescent="0.2">
      <c r="C580" s="1028" t="s">
        <v>362</v>
      </c>
      <c r="D580" s="1020"/>
      <c r="E580" s="670">
        <v>4.2576111576949412E-2</v>
      </c>
      <c r="F580" s="577"/>
      <c r="G580" s="577"/>
      <c r="H580" s="1020" t="s">
        <v>380</v>
      </c>
      <c r="I580" s="1020"/>
      <c r="J580" s="671">
        <v>8.5524398186516748E-2</v>
      </c>
      <c r="K580" s="577"/>
      <c r="L580" s="577"/>
      <c r="M580" s="1020" t="s">
        <v>346</v>
      </c>
      <c r="N580" s="1020"/>
      <c r="O580" s="672">
        <v>0.12771157245742265</v>
      </c>
      <c r="P580" s="577"/>
      <c r="Q580" s="577"/>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A580" s="343"/>
      <c r="BB580" s="394"/>
      <c r="BC580" s="343"/>
      <c r="BD580" s="343"/>
      <c r="BE580" s="343"/>
      <c r="BF580" s="343"/>
      <c r="BG580" s="343"/>
      <c r="BH580" s="343"/>
      <c r="BI580" s="343"/>
      <c r="BJ580" s="343"/>
      <c r="BK580" s="343"/>
      <c r="BL580" s="343"/>
      <c r="BM580" s="343"/>
      <c r="BN580" s="343"/>
      <c r="BO580" s="343"/>
      <c r="BP580" s="343"/>
      <c r="BQ580" s="343"/>
      <c r="BR580" s="343"/>
      <c r="BS580" s="343"/>
      <c r="BT580" s="343"/>
      <c r="BU580" s="343"/>
      <c r="BV580" s="343"/>
      <c r="BW580" s="343"/>
      <c r="BX580" s="343"/>
      <c r="BY580" s="343"/>
      <c r="BZ580" s="344"/>
      <c r="CA580" s="344"/>
      <c r="CB580" s="344"/>
      <c r="CC580" s="344"/>
      <c r="CD580" s="344"/>
      <c r="CE580" s="344"/>
      <c r="CF580" s="344"/>
      <c r="CG580" s="344"/>
      <c r="CH580" s="344"/>
      <c r="CI580" s="344"/>
      <c r="CJ580" s="344"/>
      <c r="CK580" s="344"/>
      <c r="CL580" s="344"/>
      <c r="CM580" s="344"/>
      <c r="CN580" s="344"/>
      <c r="CO580" s="344"/>
      <c r="CP580" s="344"/>
      <c r="CQ580" s="344"/>
      <c r="CR580" s="344"/>
      <c r="CS580" s="344"/>
      <c r="CT580" s="344"/>
      <c r="CU580" s="344"/>
      <c r="CV580" s="344"/>
      <c r="CW580" s="344"/>
      <c r="CX580" s="344"/>
      <c r="CY580" s="344"/>
      <c r="CZ580" s="344"/>
    </row>
    <row r="581" s="348" customFormat="true" ht="25.15" customHeight="true" x14ac:dyDescent="0.2">
      <c r="C581" s="1028" t="s">
        <v>372</v>
      </c>
      <c r="D581" s="1020"/>
      <c r="E581" s="670">
        <v>-3.1599365943516776E-2</v>
      </c>
      <c r="F581" s="577"/>
      <c r="G581" s="577"/>
      <c r="H581" s="1020" t="s">
        <v>385</v>
      </c>
      <c r="I581" s="1020"/>
      <c r="J581" s="671">
        <v>6.5485976609710964E-2</v>
      </c>
      <c r="K581" s="577"/>
      <c r="L581" s="577"/>
      <c r="M581" s="1020" t="s">
        <v>359</v>
      </c>
      <c r="N581" s="1020"/>
      <c r="O581" s="672">
        <v>9.7047746661837062E-2</v>
      </c>
      <c r="P581" s="577"/>
      <c r="Q581" s="577"/>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A581" s="343"/>
      <c r="BB581" s="394"/>
      <c r="BC581" s="343"/>
      <c r="BD581" s="343"/>
      <c r="BE581" s="343"/>
      <c r="BF581" s="343"/>
      <c r="BG581" s="343"/>
      <c r="BH581" s="343"/>
      <c r="BI581" s="343"/>
      <c r="BJ581" s="343"/>
      <c r="BK581" s="343"/>
      <c r="BL581" s="343"/>
      <c r="BM581" s="343"/>
      <c r="BN581" s="343"/>
      <c r="BO581" s="343"/>
      <c r="BP581" s="343"/>
      <c r="BQ581" s="343"/>
      <c r="BR581" s="343"/>
      <c r="BS581" s="343"/>
      <c r="BT581" s="343"/>
      <c r="BU581" s="343"/>
      <c r="BV581" s="343"/>
      <c r="BW581" s="343"/>
      <c r="BX581" s="343"/>
      <c r="BY581" s="343"/>
      <c r="BZ581" s="344"/>
      <c r="CA581" s="344"/>
      <c r="CB581" s="344"/>
      <c r="CC581" s="344"/>
      <c r="CD581" s="344"/>
      <c r="CE581" s="344"/>
      <c r="CF581" s="344"/>
      <c r="CG581" s="344"/>
      <c r="CH581" s="344"/>
      <c r="CI581" s="344"/>
      <c r="CJ581" s="344"/>
      <c r="CK581" s="344"/>
      <c r="CL581" s="344"/>
      <c r="CM581" s="344"/>
      <c r="CN581" s="344"/>
      <c r="CO581" s="344"/>
      <c r="CP581" s="344"/>
      <c r="CQ581" s="344"/>
      <c r="CR581" s="344"/>
      <c r="CS581" s="344"/>
      <c r="CT581" s="344"/>
      <c r="CU581" s="344"/>
      <c r="CV581" s="344"/>
      <c r="CW581" s="344"/>
      <c r="CX581" s="344"/>
      <c r="CY581" s="344"/>
      <c r="CZ581" s="344"/>
    </row>
    <row r="582" s="348" customFormat="true" ht="25.15" customHeight="true" x14ac:dyDescent="0.2">
      <c r="C582" s="1028" t="s">
        <v>356</v>
      </c>
      <c r="D582" s="1020"/>
      <c r="E582" s="670">
        <v>4.9509568338925475E-2</v>
      </c>
      <c r="F582" s="577"/>
      <c r="G582" s="577"/>
      <c r="H582" s="1020" t="s">
        <v>365</v>
      </c>
      <c r="I582" s="1020"/>
      <c r="J582" s="671">
        <v>0.1347088818930432</v>
      </c>
      <c r="K582" s="577"/>
      <c r="L582" s="577"/>
      <c r="M582" s="1020" t="s">
        <v>379</v>
      </c>
      <c r="N582" s="1020"/>
      <c r="O582" s="672">
        <v>1.7574418438079015E-2</v>
      </c>
      <c r="P582" s="577"/>
      <c r="Q582" s="577"/>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A582" s="343"/>
      <c r="BB582" s="394"/>
      <c r="BC582" s="343"/>
      <c r="BD582" s="343"/>
      <c r="BE582" s="343"/>
      <c r="BF582" s="343"/>
      <c r="BG582" s="343"/>
      <c r="BH582" s="343"/>
      <c r="BI582" s="343"/>
      <c r="BJ582" s="343"/>
      <c r="BK582" s="343"/>
      <c r="BL582" s="343"/>
      <c r="BM582" s="343"/>
      <c r="BN582" s="343"/>
      <c r="BO582" s="343"/>
      <c r="BP582" s="343"/>
      <c r="BQ582" s="343"/>
      <c r="BR582" s="343"/>
      <c r="BS582" s="343"/>
      <c r="BT582" s="343"/>
      <c r="BU582" s="343"/>
      <c r="BV582" s="343"/>
      <c r="BW582" s="343"/>
      <c r="BX582" s="343"/>
      <c r="BY582" s="343"/>
      <c r="BZ582" s="344"/>
      <c r="CA582" s="344"/>
      <c r="CB582" s="344"/>
      <c r="CC582" s="344"/>
      <c r="CD582" s="344"/>
      <c r="CE582" s="344"/>
      <c r="CF582" s="344"/>
      <c r="CG582" s="344"/>
      <c r="CH582" s="344"/>
      <c r="CI582" s="344"/>
      <c r="CJ582" s="344"/>
      <c r="CK582" s="344"/>
      <c r="CL582" s="344"/>
      <c r="CM582" s="344"/>
      <c r="CN582" s="344"/>
      <c r="CO582" s="344"/>
      <c r="CP582" s="344"/>
      <c r="CQ582" s="344"/>
      <c r="CR582" s="344"/>
      <c r="CS582" s="344"/>
      <c r="CT582" s="344"/>
      <c r="CU582" s="344"/>
      <c r="CV582" s="344"/>
      <c r="CW582" s="344"/>
      <c r="CX582" s="344"/>
      <c r="CY582" s="344"/>
      <c r="CZ582" s="344"/>
    </row>
    <row r="583" s="348" customFormat="true" ht="25.15" customHeight="true" x14ac:dyDescent="0.2">
      <c r="C583" s="1028" t="s">
        <v>349</v>
      </c>
      <c r="D583" s="1020"/>
      <c r="E583" s="670">
        <v>5.7106194597957453E-2</v>
      </c>
      <c r="F583" s="577"/>
      <c r="G583" s="577"/>
      <c r="H583" s="1020" t="s">
        <v>398</v>
      </c>
      <c r="I583" s="1020"/>
      <c r="J583" s="671">
        <v>2.5175988859054303E-2</v>
      </c>
      <c r="K583" s="577"/>
      <c r="L583" s="577"/>
      <c r="M583" s="1020" t="s">
        <v>401</v>
      </c>
      <c r="N583" s="1020"/>
      <c r="O583" s="672">
        <v>3.0234684176061667E-3</v>
      </c>
      <c r="P583" s="577"/>
      <c r="Q583" s="577"/>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A583" s="343"/>
      <c r="BB583" s="394"/>
      <c r="BC583" s="343"/>
      <c r="BD583" s="343"/>
      <c r="BE583" s="343"/>
      <c r="BF583" s="343"/>
      <c r="BG583" s="343"/>
      <c r="BH583" s="343"/>
      <c r="BI583" s="343"/>
      <c r="BJ583" s="343"/>
      <c r="BK583" s="343"/>
      <c r="BL583" s="343"/>
      <c r="BM583" s="343"/>
      <c r="BN583" s="343"/>
      <c r="BO583" s="343"/>
      <c r="BP583" s="343"/>
      <c r="BQ583" s="343"/>
      <c r="BR583" s="343"/>
      <c r="BS583" s="343"/>
      <c r="BT583" s="343"/>
      <c r="BU583" s="343"/>
      <c r="BV583" s="343"/>
      <c r="BW583" s="343"/>
      <c r="BX583" s="343"/>
      <c r="BY583" s="343"/>
      <c r="BZ583" s="344"/>
      <c r="CA583" s="344"/>
      <c r="CB583" s="344"/>
      <c r="CC583" s="344"/>
      <c r="CD583" s="344"/>
      <c r="CE583" s="344"/>
      <c r="CF583" s="344"/>
      <c r="CG583" s="344"/>
      <c r="CH583" s="344"/>
      <c r="CI583" s="344"/>
      <c r="CJ583" s="344"/>
      <c r="CK583" s="344"/>
      <c r="CL583" s="344"/>
      <c r="CM583" s="344"/>
      <c r="CN583" s="344"/>
      <c r="CO583" s="344"/>
      <c r="CP583" s="344"/>
      <c r="CQ583" s="344"/>
      <c r="CR583" s="344"/>
      <c r="CS583" s="344"/>
      <c r="CT583" s="344"/>
      <c r="CU583" s="344"/>
      <c r="CV583" s="344"/>
      <c r="CW583" s="344"/>
      <c r="CX583" s="344"/>
      <c r="CY583" s="344"/>
      <c r="CZ583" s="344"/>
    </row>
    <row r="584" s="348" customFormat="true" ht="25.15" customHeight="true" x14ac:dyDescent="0.2">
      <c r="C584" s="1028" t="s">
        <v>371</v>
      </c>
      <c r="D584" s="1020"/>
      <c r="E584" s="670">
        <v>-1.4623253828773698E-2</v>
      </c>
      <c r="F584" s="577"/>
      <c r="G584" s="577"/>
      <c r="H584" s="1020" t="s">
        <v>396</v>
      </c>
      <c r="I584" s="1020"/>
      <c r="J584" s="671">
        <v>3.4629084709710815E-2</v>
      </c>
      <c r="K584" s="577"/>
      <c r="L584" s="577"/>
      <c r="M584" s="1020" t="s">
        <v>354</v>
      </c>
      <c r="N584" s="1020"/>
      <c r="O584" s="672">
        <v>6.2598397633423883E-2</v>
      </c>
      <c r="P584" s="577"/>
      <c r="Q584" s="577"/>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A584" s="343"/>
      <c r="BB584" s="394"/>
      <c r="BC584" s="343"/>
      <c r="BD584" s="343"/>
      <c r="BE584" s="343"/>
      <c r="BF584" s="343"/>
      <c r="BG584" s="343"/>
      <c r="BH584" s="343"/>
      <c r="BI584" s="343"/>
      <c r="BJ584" s="343"/>
      <c r="BK584" s="343"/>
      <c r="BL584" s="343"/>
      <c r="BM584" s="343"/>
      <c r="BN584" s="343"/>
      <c r="BO584" s="343"/>
      <c r="BP584" s="343"/>
      <c r="BQ584" s="343"/>
      <c r="BR584" s="343"/>
      <c r="BS584" s="343"/>
      <c r="BT584" s="343"/>
      <c r="BU584" s="343"/>
      <c r="BV584" s="343"/>
      <c r="BW584" s="343"/>
      <c r="BX584" s="343"/>
      <c r="BY584" s="343"/>
      <c r="BZ584" s="344"/>
      <c r="CA584" s="344"/>
      <c r="CB584" s="344"/>
      <c r="CC584" s="344"/>
      <c r="CD584" s="344"/>
      <c r="CE584" s="344"/>
      <c r="CF584" s="344"/>
      <c r="CG584" s="344"/>
      <c r="CH584" s="344"/>
      <c r="CI584" s="344"/>
      <c r="CJ584" s="344"/>
      <c r="CK584" s="344"/>
      <c r="CL584" s="344"/>
      <c r="CM584" s="344"/>
      <c r="CN584" s="344"/>
      <c r="CO584" s="344"/>
      <c r="CP584" s="344"/>
      <c r="CQ584" s="344"/>
      <c r="CR584" s="344"/>
      <c r="CS584" s="344"/>
      <c r="CT584" s="344"/>
      <c r="CU584" s="344"/>
      <c r="CV584" s="344"/>
      <c r="CW584" s="344"/>
      <c r="CX584" s="344"/>
      <c r="CY584" s="344"/>
      <c r="CZ584" s="344"/>
    </row>
    <row r="585" s="348" customFormat="true" ht="25.15" customHeight="true" x14ac:dyDescent="0.2">
      <c r="C585" s="1028" t="s">
        <v>377</v>
      </c>
      <c r="D585" s="1020"/>
      <c r="E585" s="670">
        <v>-2.0025526039469027E-2</v>
      </c>
      <c r="F585" s="577"/>
      <c r="G585" s="577"/>
      <c r="H585" s="1020" t="s">
        <v>383</v>
      </c>
      <c r="I585" s="1020"/>
      <c r="J585" s="671">
        <v>7.8370604971587668E-2</v>
      </c>
      <c r="K585" s="577"/>
      <c r="L585" s="577"/>
      <c r="M585" s="1020" t="s">
        <v>375</v>
      </c>
      <c r="N585" s="1020"/>
      <c r="O585" s="672">
        <v>3.8845718745816035E-2</v>
      </c>
      <c r="P585" s="577"/>
      <c r="Q585" s="577"/>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A585" s="343"/>
      <c r="BB585" s="394"/>
      <c r="BC585" s="343"/>
      <c r="BD585" s="343"/>
      <c r="BE585" s="343"/>
      <c r="BF585" s="343"/>
      <c r="BG585" s="343"/>
      <c r="BH585" s="343"/>
      <c r="BI585" s="343"/>
      <c r="BJ585" s="343"/>
      <c r="BK585" s="343"/>
      <c r="BL585" s="343"/>
      <c r="BM585" s="343"/>
      <c r="BN585" s="343"/>
      <c r="BO585" s="343"/>
      <c r="BP585" s="343"/>
      <c r="BQ585" s="343"/>
      <c r="BR585" s="343"/>
      <c r="BS585" s="343"/>
      <c r="BT585" s="343"/>
      <c r="BU585" s="343"/>
      <c r="BV585" s="343"/>
      <c r="BW585" s="343"/>
      <c r="BX585" s="343"/>
      <c r="BY585" s="343"/>
      <c r="BZ585" s="344"/>
      <c r="CA585" s="344"/>
      <c r="CB585" s="344"/>
      <c r="CC585" s="344"/>
      <c r="CD585" s="344"/>
      <c r="CE585" s="344"/>
      <c r="CF585" s="344"/>
      <c r="CG585" s="344"/>
      <c r="CH585" s="344"/>
      <c r="CI585" s="344"/>
      <c r="CJ585" s="344"/>
      <c r="CK585" s="344"/>
      <c r="CL585" s="344"/>
      <c r="CM585" s="344"/>
      <c r="CN585" s="344"/>
      <c r="CO585" s="344"/>
      <c r="CP585" s="344"/>
      <c r="CQ585" s="344"/>
      <c r="CR585" s="344"/>
      <c r="CS585" s="344"/>
      <c r="CT585" s="344"/>
      <c r="CU585" s="344"/>
      <c r="CV585" s="344"/>
      <c r="CW585" s="344"/>
      <c r="CX585" s="344"/>
      <c r="CY585" s="344"/>
      <c r="CZ585" s="344"/>
    </row>
    <row r="586" s="348" customFormat="true" ht="25.15" customHeight="true" x14ac:dyDescent="0.2">
      <c r="C586" s="1028" t="s">
        <v>366</v>
      </c>
      <c r="D586" s="1020"/>
      <c r="E586" s="670">
        <v>3.8757936741268241E-2</v>
      </c>
      <c r="F586" s="577"/>
      <c r="G586" s="577"/>
      <c r="H586" s="1020" t="s">
        <v>358</v>
      </c>
      <c r="I586" s="1020"/>
      <c r="J586" s="671">
        <v>0.19868423330136695</v>
      </c>
      <c r="K586" s="577"/>
      <c r="L586" s="577"/>
      <c r="M586" s="1020" t="s">
        <v>380</v>
      </c>
      <c r="N586" s="1020"/>
      <c r="O586" s="672">
        <v>1.6193568715177142E-2</v>
      </c>
      <c r="P586" s="577"/>
      <c r="Q586" s="577"/>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A586" s="343"/>
      <c r="BB586" s="394"/>
      <c r="BC586" s="343"/>
      <c r="BD586" s="343"/>
      <c r="BE586" s="343"/>
      <c r="BF586" s="343"/>
      <c r="BG586" s="343"/>
      <c r="BH586" s="343"/>
      <c r="BI586" s="343"/>
      <c r="BJ586" s="343"/>
      <c r="BK586" s="343"/>
      <c r="BL586" s="343"/>
      <c r="BM586" s="343"/>
      <c r="BN586" s="343"/>
      <c r="BO586" s="343"/>
      <c r="BP586" s="343"/>
      <c r="BQ586" s="343"/>
      <c r="BR586" s="343"/>
      <c r="BS586" s="343"/>
      <c r="BT586" s="343"/>
      <c r="BU586" s="343"/>
      <c r="BV586" s="343"/>
      <c r="BW586" s="343"/>
      <c r="BX586" s="343"/>
      <c r="BY586" s="343"/>
      <c r="BZ586" s="344"/>
      <c r="CA586" s="344"/>
      <c r="CB586" s="344"/>
      <c r="CC586" s="344"/>
      <c r="CD586" s="344"/>
      <c r="CE586" s="344"/>
      <c r="CF586" s="344"/>
      <c r="CG586" s="344"/>
      <c r="CH586" s="344"/>
      <c r="CI586" s="344"/>
      <c r="CJ586" s="344"/>
      <c r="CK586" s="344"/>
      <c r="CL586" s="344"/>
      <c r="CM586" s="344"/>
      <c r="CN586" s="344"/>
      <c r="CO586" s="344"/>
      <c r="CP586" s="344"/>
      <c r="CQ586" s="344"/>
      <c r="CR586" s="344"/>
      <c r="CS586" s="344"/>
      <c r="CT586" s="344"/>
      <c r="CU586" s="344"/>
      <c r="CV586" s="344"/>
      <c r="CW586" s="344"/>
      <c r="CX586" s="344"/>
      <c r="CY586" s="344"/>
      <c r="CZ586" s="344"/>
    </row>
    <row r="587" s="348" customFormat="true" ht="25.15" customHeight="true" x14ac:dyDescent="0.2">
      <c r="C587" s="1028" t="s">
        <v>301</v>
      </c>
      <c r="D587" s="1020"/>
      <c r="E587" s="670">
        <v>-3.3399781383041206E-2</v>
      </c>
      <c r="F587" s="577"/>
      <c r="G587" s="577"/>
      <c r="H587" s="1020" t="s">
        <v>381</v>
      </c>
      <c r="I587" s="1020"/>
      <c r="J587" s="671">
        <v>2.4925189349721995E-2</v>
      </c>
      <c r="K587" s="577"/>
      <c r="L587" s="577"/>
      <c r="M587" s="1020" t="s">
        <v>385</v>
      </c>
      <c r="N587" s="1020"/>
      <c r="O587" s="672">
        <v>8.7435574923754398E-3</v>
      </c>
      <c r="P587" s="577"/>
      <c r="Q587" s="577"/>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A587" s="343"/>
      <c r="BB587" s="394"/>
      <c r="BC587" s="343"/>
      <c r="BD587" s="343"/>
      <c r="BE587" s="343"/>
      <c r="BF587" s="343"/>
      <c r="BG587" s="343"/>
      <c r="BH587" s="343"/>
      <c r="BI587" s="343"/>
      <c r="BJ587" s="343"/>
      <c r="BK587" s="343"/>
      <c r="BL587" s="343"/>
      <c r="BM587" s="343"/>
      <c r="BN587" s="343"/>
      <c r="BO587" s="343"/>
      <c r="BP587" s="343"/>
      <c r="BQ587" s="343"/>
      <c r="BR587" s="343"/>
      <c r="BS587" s="343"/>
      <c r="BT587" s="343"/>
      <c r="BU587" s="343"/>
      <c r="BV587" s="343"/>
      <c r="BW587" s="343"/>
      <c r="BX587" s="343"/>
      <c r="BY587" s="343"/>
      <c r="BZ587" s="344"/>
      <c r="CA587" s="344"/>
      <c r="CB587" s="344"/>
      <c r="CC587" s="344"/>
      <c r="CD587" s="344"/>
      <c r="CE587" s="344"/>
      <c r="CF587" s="344"/>
      <c r="CG587" s="344"/>
      <c r="CH587" s="344"/>
      <c r="CI587" s="344"/>
      <c r="CJ587" s="344"/>
      <c r="CK587" s="344"/>
      <c r="CL587" s="344"/>
      <c r="CM587" s="344"/>
      <c r="CN587" s="344"/>
      <c r="CO587" s="344"/>
      <c r="CP587" s="344"/>
      <c r="CQ587" s="344"/>
      <c r="CR587" s="344"/>
      <c r="CS587" s="344"/>
      <c r="CT587" s="344"/>
      <c r="CU587" s="344"/>
      <c r="CV587" s="344"/>
      <c r="CW587" s="344"/>
      <c r="CX587" s="344"/>
      <c r="CY587" s="344"/>
      <c r="CZ587" s="344"/>
    </row>
    <row r="588" s="348" customFormat="true" ht="25.15" customHeight="true" x14ac:dyDescent="0.2">
      <c r="C588" s="1028" t="s">
        <v>286</v>
      </c>
      <c r="D588" s="1020"/>
      <c r="E588" s="670">
        <v>-5.8241738123142026E-2</v>
      </c>
      <c r="F588" s="577"/>
      <c r="G588" s="577"/>
      <c r="H588" s="1020" t="s">
        <v>384</v>
      </c>
      <c r="I588" s="1020"/>
      <c r="J588" s="671">
        <v>5.3641637030918669E-2</v>
      </c>
      <c r="K588" s="577"/>
      <c r="L588" s="577"/>
      <c r="M588" s="1020" t="s">
        <v>365</v>
      </c>
      <c r="N588" s="1020"/>
      <c r="O588" s="672">
        <v>2.1595147415590089E-2</v>
      </c>
      <c r="P588" s="577"/>
      <c r="Q588" s="577"/>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A588" s="343"/>
      <c r="BB588" s="394"/>
      <c r="BC588" s="343"/>
      <c r="BD588" s="343"/>
      <c r="BE588" s="343"/>
      <c r="BF588" s="343"/>
      <c r="BG588" s="343"/>
      <c r="BH588" s="343"/>
      <c r="BI588" s="343"/>
      <c r="BJ588" s="343"/>
      <c r="BK588" s="343"/>
      <c r="BL588" s="343"/>
      <c r="BM588" s="343"/>
      <c r="BN588" s="343"/>
      <c r="BO588" s="343"/>
      <c r="BP588" s="343"/>
      <c r="BQ588" s="343"/>
      <c r="BR588" s="343"/>
      <c r="BS588" s="343"/>
      <c r="BT588" s="343"/>
      <c r="BU588" s="343"/>
      <c r="BV588" s="343"/>
      <c r="BW588" s="343"/>
      <c r="BX588" s="343"/>
      <c r="BY588" s="343"/>
      <c r="BZ588" s="344"/>
      <c r="CA588" s="344"/>
      <c r="CB588" s="344"/>
      <c r="CC588" s="344"/>
      <c r="CD588" s="344"/>
      <c r="CE588" s="344"/>
      <c r="CF588" s="344"/>
      <c r="CG588" s="344"/>
      <c r="CH588" s="344"/>
      <c r="CI588" s="344"/>
      <c r="CJ588" s="344"/>
      <c r="CK588" s="344"/>
      <c r="CL588" s="344"/>
      <c r="CM588" s="344"/>
      <c r="CN588" s="344"/>
      <c r="CO588" s="344"/>
      <c r="CP588" s="344"/>
      <c r="CQ588" s="344"/>
      <c r="CR588" s="344"/>
      <c r="CS588" s="344"/>
      <c r="CT588" s="344"/>
      <c r="CU588" s="344"/>
      <c r="CV588" s="344"/>
      <c r="CW588" s="344"/>
      <c r="CX588" s="344"/>
      <c r="CY588" s="344"/>
      <c r="CZ588" s="344"/>
    </row>
    <row r="589" s="348" customFormat="true" ht="25.15" customHeight="true" x14ac:dyDescent="0.2">
      <c r="C589" s="1028" t="s">
        <v>315</v>
      </c>
      <c r="D589" s="1020"/>
      <c r="E589" s="670">
        <v>1.6286163861980753E-3</v>
      </c>
      <c r="F589" s="577"/>
      <c r="G589" s="577"/>
      <c r="H589" s="1020" t="s">
        <v>368</v>
      </c>
      <c r="I589" s="1020"/>
      <c r="J589" s="674">
        <v>0.11443875220353059</v>
      </c>
      <c r="K589" s="577"/>
      <c r="L589" s="577"/>
      <c r="M589" s="1020" t="s">
        <v>398</v>
      </c>
      <c r="N589" s="1020"/>
      <c r="O589" s="672">
        <v>7.0332240503821353E-3</v>
      </c>
      <c r="P589" s="577"/>
      <c r="Q589" s="577"/>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A589" s="343"/>
      <c r="BB589" s="394"/>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c r="BZ589" s="344"/>
      <c r="CA589" s="344"/>
      <c r="CB589" s="344"/>
      <c r="CC589" s="344"/>
      <c r="CD589" s="344"/>
      <c r="CE589" s="344"/>
      <c r="CF589" s="344"/>
      <c r="CG589" s="344"/>
      <c r="CH589" s="344"/>
      <c r="CI589" s="344"/>
      <c r="CJ589" s="344"/>
      <c r="CK589" s="344"/>
      <c r="CL589" s="344"/>
      <c r="CM589" s="344"/>
      <c r="CN589" s="344"/>
      <c r="CO589" s="344"/>
      <c r="CP589" s="344"/>
      <c r="CQ589" s="344"/>
      <c r="CR589" s="344"/>
      <c r="CS589" s="344"/>
      <c r="CT589" s="344"/>
      <c r="CU589" s="344"/>
      <c r="CV589" s="344"/>
      <c r="CW589" s="344"/>
      <c r="CX589" s="344"/>
      <c r="CY589" s="344"/>
      <c r="CZ589" s="344"/>
    </row>
    <row r="590" s="348" customFormat="true" ht="25.15" customHeight="true" x14ac:dyDescent="0.2">
      <c r="C590" s="1028" t="s">
        <v>307</v>
      </c>
      <c r="D590" s="1020"/>
      <c r="E590" s="670">
        <v>1.1636470174869185E-2</v>
      </c>
      <c r="F590" s="577"/>
      <c r="G590" s="577"/>
      <c r="H590" s="1020"/>
      <c r="I590" s="1020"/>
      <c r="J590" s="577"/>
      <c r="K590" s="577"/>
      <c r="L590" s="577"/>
      <c r="M590" s="1020" t="s">
        <v>396</v>
      </c>
      <c r="N590" s="1020"/>
      <c r="O590" s="672">
        <v>6.1986574872891064E-3</v>
      </c>
      <c r="P590" s="577"/>
      <c r="Q590" s="577"/>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A590" s="343"/>
      <c r="BB590" s="394"/>
      <c r="BC590" s="343"/>
      <c r="BD590" s="343"/>
      <c r="BE590" s="343"/>
      <c r="BF590" s="343"/>
      <c r="BG590" s="343"/>
      <c r="BH590" s="343"/>
      <c r="BI590" s="343"/>
      <c r="BJ590" s="343"/>
      <c r="BK590" s="343"/>
      <c r="BL590" s="343"/>
      <c r="BM590" s="343"/>
      <c r="BN590" s="343"/>
      <c r="BO590" s="343"/>
      <c r="BP590" s="343"/>
      <c r="BQ590" s="343"/>
      <c r="BR590" s="343"/>
      <c r="BS590" s="343"/>
      <c r="BT590" s="343"/>
      <c r="BU590" s="343"/>
      <c r="BV590" s="343"/>
      <c r="BW590" s="343"/>
      <c r="BX590" s="343"/>
      <c r="BY590" s="343"/>
      <c r="BZ590" s="344"/>
      <c r="CA590" s="344"/>
      <c r="CB590" s="344"/>
      <c r="CC590" s="344"/>
      <c r="CD590" s="344"/>
      <c r="CE590" s="344"/>
      <c r="CF590" s="344"/>
      <c r="CG590" s="344"/>
      <c r="CH590" s="344"/>
      <c r="CI590" s="344"/>
      <c r="CJ590" s="344"/>
      <c r="CK590" s="344"/>
      <c r="CL590" s="344"/>
      <c r="CM590" s="344"/>
      <c r="CN590" s="344"/>
      <c r="CO590" s="344"/>
      <c r="CP590" s="344"/>
      <c r="CQ590" s="344"/>
      <c r="CR590" s="344"/>
      <c r="CS590" s="344"/>
      <c r="CT590" s="344"/>
      <c r="CU590" s="344"/>
      <c r="CV590" s="344"/>
      <c r="CW590" s="344"/>
      <c r="CX590" s="344"/>
      <c r="CY590" s="344"/>
      <c r="CZ590" s="344"/>
    </row>
    <row r="591" s="348" customFormat="true" ht="25.15" customHeight="true" x14ac:dyDescent="0.2">
      <c r="C591" s="1028" t="s">
        <v>314</v>
      </c>
      <c r="D591" s="1020"/>
      <c r="E591" s="670">
        <v>8.4753816373807859E-3</v>
      </c>
      <c r="F591" s="577"/>
      <c r="G591" s="577"/>
      <c r="H591" s="1020"/>
      <c r="I591" s="1020"/>
      <c r="J591" s="577"/>
      <c r="K591" s="577"/>
      <c r="L591" s="577"/>
      <c r="M591" s="1020" t="s">
        <v>383</v>
      </c>
      <c r="N591" s="1020"/>
      <c r="O591" s="672">
        <v>7.2798610454358785E-3</v>
      </c>
      <c r="P591" s="577"/>
      <c r="Q591" s="577"/>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A591" s="343"/>
      <c r="BB591" s="394"/>
      <c r="BC591" s="343"/>
      <c r="BD591" s="343"/>
      <c r="BE591" s="343"/>
      <c r="BF591" s="343"/>
      <c r="BG591" s="343"/>
      <c r="BH591" s="343"/>
      <c r="BI591" s="343"/>
      <c r="BJ591" s="343"/>
      <c r="BK591" s="343"/>
      <c r="BL591" s="343"/>
      <c r="BM591" s="343"/>
      <c r="BN591" s="343"/>
      <c r="BO591" s="343"/>
      <c r="BP591" s="343"/>
      <c r="BQ591" s="343"/>
      <c r="BR591" s="343"/>
      <c r="BS591" s="343"/>
      <c r="BT591" s="343"/>
      <c r="BU591" s="343"/>
      <c r="BV591" s="343"/>
      <c r="BW591" s="343"/>
      <c r="BX591" s="343"/>
      <c r="BY591" s="343"/>
      <c r="BZ591" s="344"/>
      <c r="CA591" s="344"/>
      <c r="CB591" s="344"/>
      <c r="CC591" s="344"/>
      <c r="CD591" s="344"/>
      <c r="CE591" s="344"/>
      <c r="CF591" s="344"/>
      <c r="CG591" s="344"/>
      <c r="CH591" s="344"/>
      <c r="CI591" s="344"/>
      <c r="CJ591" s="344"/>
      <c r="CK591" s="344"/>
      <c r="CL591" s="344"/>
      <c r="CM591" s="344"/>
      <c r="CN591" s="344"/>
      <c r="CO591" s="344"/>
      <c r="CP591" s="344"/>
      <c r="CQ591" s="344"/>
      <c r="CR591" s="344"/>
      <c r="CS591" s="344"/>
      <c r="CT591" s="344"/>
      <c r="CU591" s="344"/>
      <c r="CV591" s="344"/>
      <c r="CW591" s="344"/>
      <c r="CX591" s="344"/>
      <c r="CY591" s="344"/>
      <c r="CZ591" s="344"/>
    </row>
    <row r="592" s="348" customFormat="true" ht="25.15" customHeight="true" x14ac:dyDescent="0.2">
      <c r="C592" s="1028" t="s">
        <v>293</v>
      </c>
      <c r="D592" s="1020"/>
      <c r="E592" s="670">
        <v>4.2741064545910187E-2</v>
      </c>
      <c r="F592" s="577"/>
      <c r="G592" s="577"/>
      <c r="H592" s="1020" t="s">
        <v>241</v>
      </c>
      <c r="I592" s="1020"/>
      <c r="J592" s="1020"/>
      <c r="K592" s="1020"/>
      <c r="L592" s="1020"/>
      <c r="M592" s="1020" t="s">
        <v>358</v>
      </c>
      <c r="N592" s="1020"/>
      <c r="O592" s="672">
        <v>0.10361228468301682</v>
      </c>
      <c r="P592" s="577"/>
      <c r="Q592" s="577"/>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A592" s="343"/>
      <c r="BB592" s="394"/>
      <c r="BC592" s="343"/>
      <c r="BD592" s="343"/>
      <c r="BE592" s="343"/>
      <c r="BF592" s="343"/>
      <c r="BG592" s="343"/>
      <c r="BH592" s="343"/>
      <c r="BI592" s="343"/>
      <c r="BJ592" s="343"/>
      <c r="BK592" s="343"/>
      <c r="BL592" s="343"/>
      <c r="BM592" s="343"/>
      <c r="BN592" s="343"/>
      <c r="BO592" s="343"/>
      <c r="BP592" s="343"/>
      <c r="BQ592" s="343"/>
      <c r="BR592" s="343"/>
      <c r="BS592" s="343"/>
      <c r="BT592" s="343"/>
      <c r="BU592" s="343"/>
      <c r="BV592" s="343"/>
      <c r="BW592" s="343"/>
      <c r="BX592" s="343"/>
      <c r="BY592" s="343"/>
      <c r="BZ592" s="344"/>
      <c r="CA592" s="344"/>
      <c r="CB592" s="344"/>
      <c r="CC592" s="344"/>
      <c r="CD592" s="344"/>
      <c r="CE592" s="344"/>
      <c r="CF592" s="344"/>
      <c r="CG592" s="344"/>
      <c r="CH592" s="344"/>
      <c r="CI592" s="344"/>
      <c r="CJ592" s="344"/>
      <c r="CK592" s="344"/>
      <c r="CL592" s="344"/>
      <c r="CM592" s="344"/>
      <c r="CN592" s="344"/>
      <c r="CO592" s="344"/>
      <c r="CP592" s="344"/>
      <c r="CQ592" s="344"/>
      <c r="CR592" s="344"/>
      <c r="CS592" s="344"/>
      <c r="CT592" s="344"/>
      <c r="CU592" s="344"/>
      <c r="CV592" s="344"/>
      <c r="CW592" s="344"/>
      <c r="CX592" s="344"/>
      <c r="CY592" s="344"/>
      <c r="CZ592" s="344"/>
    </row>
    <row r="593" s="348" customFormat="true" ht="25.15" customHeight="true" x14ac:dyDescent="0.2">
      <c r="C593" s="1028" t="s">
        <v>294</v>
      </c>
      <c r="D593" s="1020"/>
      <c r="E593" s="670">
        <v>4.0189111191744176E-2</v>
      </c>
      <c r="F593" s="577"/>
      <c r="G593" s="577"/>
      <c r="H593" s="1020" t="s">
        <v>194</v>
      </c>
      <c r="I593" s="1020"/>
      <c r="J593" s="1030" t="s">
        <v>242</v>
      </c>
      <c r="K593" s="1031"/>
      <c r="L593" s="1032"/>
      <c r="M593" s="1020" t="s">
        <v>381</v>
      </c>
      <c r="N593" s="1020"/>
      <c r="O593" s="672">
        <v>3.1180918425878699E-2</v>
      </c>
      <c r="P593" s="577"/>
      <c r="Q593" s="577"/>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A593" s="343"/>
      <c r="BB593" s="394"/>
      <c r="BC593" s="343"/>
      <c r="BD593" s="343"/>
      <c r="BE593" s="343"/>
      <c r="BF593" s="343"/>
      <c r="BG593" s="343"/>
      <c r="BH593" s="343"/>
      <c r="BI593" s="343"/>
      <c r="BJ593" s="343"/>
      <c r="BK593" s="343"/>
      <c r="BL593" s="343"/>
      <c r="BM593" s="343"/>
      <c r="BN593" s="343"/>
      <c r="BO593" s="343"/>
      <c r="BP593" s="343"/>
      <c r="BQ593" s="343"/>
      <c r="BR593" s="343"/>
      <c r="BS593" s="343"/>
      <c r="BT593" s="343"/>
      <c r="BU593" s="343"/>
      <c r="BV593" s="343"/>
      <c r="BW593" s="343"/>
      <c r="BX593" s="343"/>
      <c r="BY593" s="343"/>
      <c r="BZ593" s="344"/>
      <c r="CA593" s="344"/>
      <c r="CB593" s="344"/>
      <c r="CC593" s="344"/>
      <c r="CD593" s="344"/>
      <c r="CE593" s="344"/>
      <c r="CF593" s="344"/>
      <c r="CG593" s="344"/>
      <c r="CH593" s="344"/>
      <c r="CI593" s="344"/>
      <c r="CJ593" s="344"/>
      <c r="CK593" s="344"/>
      <c r="CL593" s="344"/>
      <c r="CM593" s="344"/>
      <c r="CN593" s="344"/>
      <c r="CO593" s="344"/>
      <c r="CP593" s="344"/>
      <c r="CQ593" s="344"/>
      <c r="CR593" s="344"/>
      <c r="CS593" s="344"/>
      <c r="CT593" s="344"/>
      <c r="CU593" s="344"/>
      <c r="CV593" s="344"/>
      <c r="CW593" s="344"/>
      <c r="CX593" s="344"/>
      <c r="CY593" s="344"/>
      <c r="CZ593" s="344"/>
    </row>
    <row r="594" s="348" customFormat="true" ht="25.15" customHeight="true" x14ac:dyDescent="0.2">
      <c r="C594" s="1028" t="s">
        <v>304</v>
      </c>
      <c r="D594" s="1020"/>
      <c r="E594" s="670">
        <v>-3.6942895645998307E-2</v>
      </c>
      <c r="F594" s="577"/>
      <c r="G594" s="577"/>
      <c r="H594" s="1020"/>
      <c r="I594" s="1020"/>
      <c r="J594" s="659" t="s">
        <v>174</v>
      </c>
      <c r="K594" s="660" t="s">
        <v>243</v>
      </c>
      <c r="L594" s="661" t="s">
        <v>244</v>
      </c>
      <c r="M594" s="1020" t="s">
        <v>384</v>
      </c>
      <c r="N594" s="1020"/>
      <c r="O594" s="672">
        <v>2.5342593301343724E-2</v>
      </c>
      <c r="P594" s="577"/>
      <c r="Q594" s="577"/>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A594" s="343"/>
      <c r="BB594" s="394"/>
      <c r="BC594" s="343"/>
      <c r="BD594" s="343"/>
      <c r="BE594" s="343"/>
      <c r="BF594" s="343"/>
      <c r="BG594" s="343"/>
      <c r="BH594" s="343"/>
      <c r="BI594" s="343"/>
      <c r="BJ594" s="343"/>
      <c r="BK594" s="343"/>
      <c r="BL594" s="343"/>
      <c r="BM594" s="343"/>
      <c r="BN594" s="343"/>
      <c r="BO594" s="343"/>
      <c r="BP594" s="343"/>
      <c r="BQ594" s="343"/>
      <c r="BR594" s="343"/>
      <c r="BS594" s="343"/>
      <c r="BT594" s="343"/>
      <c r="BU594" s="343"/>
      <c r="BV594" s="343"/>
      <c r="BW594" s="343"/>
      <c r="BX594" s="343"/>
      <c r="BY594" s="343"/>
      <c r="BZ594" s="344"/>
      <c r="CA594" s="344"/>
      <c r="CB594" s="344"/>
      <c r="CC594" s="344"/>
      <c r="CD594" s="344"/>
      <c r="CE594" s="344"/>
      <c r="CF594" s="344"/>
      <c r="CG594" s="344"/>
      <c r="CH594" s="344"/>
      <c r="CI594" s="344"/>
      <c r="CJ594" s="344"/>
      <c r="CK594" s="344"/>
      <c r="CL594" s="344"/>
      <c r="CM594" s="344"/>
      <c r="CN594" s="344"/>
      <c r="CO594" s="344"/>
      <c r="CP594" s="344"/>
      <c r="CQ594" s="344"/>
      <c r="CR594" s="344"/>
      <c r="CS594" s="344"/>
      <c r="CT594" s="344"/>
      <c r="CU594" s="344"/>
      <c r="CV594" s="344"/>
      <c r="CW594" s="344"/>
      <c r="CX594" s="344"/>
      <c r="CY594" s="344"/>
      <c r="CZ594" s="344"/>
    </row>
    <row r="595" s="348" customFormat="true" ht="25.15" customHeight="true" x14ac:dyDescent="0.2">
      <c r="C595" s="1028" t="s">
        <v>310</v>
      </c>
      <c r="D595" s="1020"/>
      <c r="E595" s="670">
        <v>1.1239889163388443E-2</v>
      </c>
      <c r="F595" s="577"/>
      <c r="G595" s="577"/>
      <c r="H595" s="1020" t="s">
        <v>195</v>
      </c>
      <c r="I595" s="1020"/>
      <c r="J595" s="680">
        <v>8.9909435581931447</v>
      </c>
      <c r="K595" s="681">
        <v>9.8801577562562031</v>
      </c>
      <c r="L595" s="682">
        <v>9.8801577562562031</v>
      </c>
      <c r="M595" s="1020" t="s">
        <v>368</v>
      </c>
      <c r="N595" s="1020"/>
      <c r="O595" s="675">
        <v>1.0302717131248768E-2</v>
      </c>
      <c r="P595" s="577"/>
      <c r="Q595" s="577"/>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A595" s="343"/>
      <c r="BB595" s="394"/>
      <c r="BC595" s="343"/>
      <c r="BD595" s="343"/>
      <c r="BE595" s="343"/>
      <c r="BF595" s="343"/>
      <c r="BG595" s="343"/>
      <c r="BH595" s="343"/>
      <c r="BI595" s="343"/>
      <c r="BJ595" s="343"/>
      <c r="BK595" s="343"/>
      <c r="BL595" s="343"/>
      <c r="BM595" s="343"/>
      <c r="BN595" s="343"/>
      <c r="BO595" s="343"/>
      <c r="BP595" s="343"/>
      <c r="BQ595" s="343"/>
      <c r="BR595" s="343"/>
      <c r="BS595" s="343"/>
      <c r="BT595" s="343"/>
      <c r="BU595" s="343"/>
      <c r="BV595" s="343"/>
      <c r="BW595" s="343"/>
      <c r="BX595" s="343"/>
      <c r="BY595" s="343"/>
      <c r="BZ595" s="344"/>
      <c r="CA595" s="344"/>
      <c r="CB595" s="344"/>
      <c r="CC595" s="344"/>
      <c r="CD595" s="344"/>
      <c r="CE595" s="344"/>
      <c r="CF595" s="344"/>
      <c r="CG595" s="344"/>
      <c r="CH595" s="344"/>
      <c r="CI595" s="344"/>
      <c r="CJ595" s="344"/>
      <c r="CK595" s="344"/>
      <c r="CL595" s="344"/>
      <c r="CM595" s="344"/>
      <c r="CN595" s="344"/>
      <c r="CO595" s="344"/>
      <c r="CP595" s="344"/>
      <c r="CQ595" s="344"/>
      <c r="CR595" s="344"/>
      <c r="CS595" s="344"/>
      <c r="CT595" s="344"/>
      <c r="CU595" s="344"/>
      <c r="CV595" s="344"/>
      <c r="CW595" s="344"/>
      <c r="CX595" s="344"/>
      <c r="CY595" s="344"/>
      <c r="CZ595" s="344"/>
    </row>
    <row r="596" s="348" customFormat="true" ht="25.15" customHeight="true" x14ac:dyDescent="0.2">
      <c r="C596" s="1028" t="s">
        <v>313</v>
      </c>
      <c r="D596" s="1020"/>
      <c r="E596" s="670">
        <v>-6.7281202533000584E-4</v>
      </c>
      <c r="F596" s="577"/>
      <c r="G596" s="577"/>
      <c r="H596" s="1020"/>
      <c r="I596" s="1020"/>
      <c r="J596" s="577"/>
      <c r="K596" s="577"/>
      <c r="L596" s="577"/>
      <c r="M596" s="1020"/>
      <c r="N596" s="1020"/>
      <c r="O596" s="577"/>
      <c r="P596" s="577"/>
      <c r="Q596" s="577"/>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A596" s="343"/>
      <c r="BB596" s="394"/>
      <c r="BC596" s="343"/>
      <c r="BD596" s="343"/>
      <c r="BE596" s="343"/>
      <c r="BF596" s="343"/>
      <c r="BG596" s="343"/>
      <c r="BH596" s="343"/>
      <c r="BI596" s="343"/>
      <c r="BJ596" s="343"/>
      <c r="BK596" s="343"/>
      <c r="BL596" s="343"/>
      <c r="BM596" s="343"/>
      <c r="BN596" s="343"/>
      <c r="BO596" s="343"/>
      <c r="BP596" s="343"/>
      <c r="BQ596" s="343"/>
      <c r="BR596" s="343"/>
      <c r="BS596" s="343"/>
      <c r="BT596" s="343"/>
      <c r="BU596" s="343"/>
      <c r="BV596" s="343"/>
      <c r="BW596" s="343"/>
      <c r="BX596" s="343"/>
      <c r="BY596" s="343"/>
      <c r="BZ596" s="344"/>
      <c r="CA596" s="344"/>
      <c r="CB596" s="344"/>
      <c r="CC596" s="344"/>
      <c r="CD596" s="344"/>
      <c r="CE596" s="344"/>
      <c r="CF596" s="344"/>
      <c r="CG596" s="344"/>
      <c r="CH596" s="344"/>
      <c r="CI596" s="344"/>
      <c r="CJ596" s="344"/>
      <c r="CK596" s="344"/>
      <c r="CL596" s="344"/>
      <c r="CM596" s="344"/>
      <c r="CN596" s="344"/>
      <c r="CO596" s="344"/>
      <c r="CP596" s="344"/>
      <c r="CQ596" s="344"/>
      <c r="CR596" s="344"/>
      <c r="CS596" s="344"/>
      <c r="CT596" s="344"/>
      <c r="CU596" s="344"/>
      <c r="CV596" s="344"/>
      <c r="CW596" s="344"/>
      <c r="CX596" s="344"/>
      <c r="CY596" s="344"/>
      <c r="CZ596" s="344"/>
    </row>
    <row r="597" s="348" customFormat="true" ht="25.15" customHeight="true" x14ac:dyDescent="0.2">
      <c r="C597" s="1028" t="s">
        <v>279</v>
      </c>
      <c r="D597" s="1020"/>
      <c r="E597" s="670">
        <v>4.8979856904182127E-2</v>
      </c>
      <c r="F597" s="577"/>
      <c r="G597" s="577"/>
      <c r="H597" s="1020"/>
      <c r="I597" s="1020"/>
      <c r="J597" s="577"/>
      <c r="K597" s="577"/>
      <c r="L597" s="577"/>
      <c r="M597" s="1020"/>
      <c r="N597" s="1020"/>
      <c r="O597" s="577"/>
      <c r="P597" s="577"/>
      <c r="Q597" s="577"/>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A597" s="343"/>
      <c r="BB597" s="394"/>
      <c r="BC597" s="343"/>
      <c r="BD597" s="343"/>
      <c r="BE597" s="343"/>
      <c r="BF597" s="343"/>
      <c r="BG597" s="343"/>
      <c r="BH597" s="343"/>
      <c r="BI597" s="343"/>
      <c r="BJ597" s="343"/>
      <c r="BK597" s="343"/>
      <c r="BL597" s="343"/>
      <c r="BM597" s="343"/>
      <c r="BN597" s="343"/>
      <c r="BO597" s="343"/>
      <c r="BP597" s="343"/>
      <c r="BQ597" s="343"/>
      <c r="BR597" s="343"/>
      <c r="BS597" s="343"/>
      <c r="BT597" s="343"/>
      <c r="BU597" s="343"/>
      <c r="BV597" s="343"/>
      <c r="BW597" s="343"/>
      <c r="BX597" s="343"/>
      <c r="BY597" s="343"/>
      <c r="BZ597" s="344"/>
      <c r="CA597" s="344"/>
      <c r="CB597" s="344"/>
      <c r="CC597" s="344"/>
      <c r="CD597" s="344"/>
      <c r="CE597" s="344"/>
      <c r="CF597" s="344"/>
      <c r="CG597" s="344"/>
      <c r="CH597" s="344"/>
      <c r="CI597" s="344"/>
      <c r="CJ597" s="344"/>
      <c r="CK597" s="344"/>
      <c r="CL597" s="344"/>
      <c r="CM597" s="344"/>
      <c r="CN597" s="344"/>
      <c r="CO597" s="344"/>
      <c r="CP597" s="344"/>
      <c r="CQ597" s="344"/>
      <c r="CR597" s="344"/>
      <c r="CS597" s="344"/>
      <c r="CT597" s="344"/>
      <c r="CU597" s="344"/>
      <c r="CV597" s="344"/>
      <c r="CW597" s="344"/>
      <c r="CX597" s="344"/>
      <c r="CY597" s="344"/>
      <c r="CZ597" s="344"/>
    </row>
    <row r="598" s="348" customFormat="true" ht="25.15" customHeight="true" x14ac:dyDescent="0.2">
      <c r="C598" s="1028" t="s">
        <v>397</v>
      </c>
      <c r="D598" s="1020"/>
      <c r="E598" s="670">
        <v>-1.8283201092493811E-4</v>
      </c>
      <c r="F598" s="577"/>
      <c r="G598" s="577"/>
      <c r="H598" s="1020" t="s">
        <v>245</v>
      </c>
      <c r="I598" s="1020"/>
      <c r="J598" s="1020"/>
      <c r="K598" s="577"/>
      <c r="L598" s="577"/>
      <c r="M598" s="1020" t="s">
        <v>241</v>
      </c>
      <c r="N598" s="1020"/>
      <c r="O598" s="1020"/>
      <c r="P598" s="1020"/>
      <c r="Q598" s="1020"/>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A598" s="343"/>
      <c r="BB598" s="394"/>
      <c r="BC598" s="343"/>
      <c r="BD598" s="343"/>
      <c r="BE598" s="343"/>
      <c r="BF598" s="343"/>
      <c r="BG598" s="343"/>
      <c r="BH598" s="343"/>
      <c r="BI598" s="343"/>
      <c r="BJ598" s="343"/>
      <c r="BK598" s="343"/>
      <c r="BL598" s="343"/>
      <c r="BM598" s="343"/>
      <c r="BN598" s="343"/>
      <c r="BO598" s="343"/>
      <c r="BP598" s="343"/>
      <c r="BQ598" s="343"/>
      <c r="BR598" s="343"/>
      <c r="BS598" s="343"/>
      <c r="BT598" s="343"/>
      <c r="BU598" s="343"/>
      <c r="BV598" s="343"/>
      <c r="BW598" s="343"/>
      <c r="BX598" s="343"/>
      <c r="BY598" s="343"/>
      <c r="BZ598" s="344"/>
      <c r="CA598" s="344"/>
      <c r="CB598" s="344"/>
      <c r="CC598" s="344"/>
      <c r="CD598" s="344"/>
      <c r="CE598" s="344"/>
      <c r="CF598" s="344"/>
      <c r="CG598" s="344"/>
      <c r="CH598" s="344"/>
      <c r="CI598" s="344"/>
      <c r="CJ598" s="344"/>
      <c r="CK598" s="344"/>
      <c r="CL598" s="344"/>
      <c r="CM598" s="344"/>
      <c r="CN598" s="344"/>
      <c r="CO598" s="344"/>
      <c r="CP598" s="344"/>
      <c r="CQ598" s="344"/>
      <c r="CR598" s="344"/>
      <c r="CS598" s="344"/>
      <c r="CT598" s="344"/>
      <c r="CU598" s="344"/>
      <c r="CV598" s="344"/>
      <c r="CW598" s="344"/>
      <c r="CX598" s="344"/>
      <c r="CY598" s="344"/>
      <c r="CZ598" s="344"/>
    </row>
    <row r="599" s="348" customFormat="true" ht="25.15" customHeight="true" x14ac:dyDescent="0.2">
      <c r="C599" s="1028" t="s">
        <v>282</v>
      </c>
      <c r="D599" s="1020"/>
      <c r="E599" s="670">
        <v>-4.6919771720290882E-2</v>
      </c>
      <c r="F599" s="577"/>
      <c r="G599" s="577"/>
      <c r="H599" s="1020"/>
      <c r="I599" s="1020"/>
      <c r="J599" s="662" t="s">
        <v>194</v>
      </c>
      <c r="K599" s="577"/>
      <c r="L599" s="577"/>
      <c r="M599" s="1020" t="s">
        <v>194</v>
      </c>
      <c r="N599" s="1020"/>
      <c r="O599" s="1030" t="s">
        <v>242</v>
      </c>
      <c r="P599" s="1031"/>
      <c r="Q599" s="1032"/>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A599" s="343"/>
      <c r="BB599" s="394"/>
      <c r="BC599" s="343"/>
      <c r="BD599" s="343"/>
      <c r="BE599" s="343"/>
      <c r="BF599" s="343"/>
      <c r="BG599" s="343"/>
      <c r="BH599" s="343"/>
      <c r="BI599" s="343"/>
      <c r="BJ599" s="343"/>
      <c r="BK599" s="343"/>
      <c r="BL599" s="343"/>
      <c r="BM599" s="343"/>
      <c r="BN599" s="343"/>
      <c r="BO599" s="343"/>
      <c r="BP599" s="343"/>
      <c r="BQ599" s="343"/>
      <c r="BR599" s="343"/>
      <c r="BS599" s="343"/>
      <c r="BT599" s="343"/>
      <c r="BU599" s="343"/>
      <c r="BV599" s="343"/>
      <c r="BW599" s="343"/>
      <c r="BX599" s="343"/>
      <c r="BY599" s="343"/>
      <c r="BZ599" s="344"/>
      <c r="CA599" s="344"/>
      <c r="CB599" s="344"/>
      <c r="CC599" s="344"/>
      <c r="CD599" s="344"/>
      <c r="CE599" s="344"/>
      <c r="CF599" s="344"/>
      <c r="CG599" s="344"/>
      <c r="CH599" s="344"/>
      <c r="CI599" s="344"/>
      <c r="CJ599" s="344"/>
      <c r="CK599" s="344"/>
      <c r="CL599" s="344"/>
      <c r="CM599" s="344"/>
      <c r="CN599" s="344"/>
      <c r="CO599" s="344"/>
      <c r="CP599" s="344"/>
      <c r="CQ599" s="344"/>
      <c r="CR599" s="344"/>
      <c r="CS599" s="344"/>
      <c r="CT599" s="344"/>
      <c r="CU599" s="344"/>
      <c r="CV599" s="344"/>
      <c r="CW599" s="344"/>
      <c r="CX599" s="344"/>
      <c r="CY599" s="344"/>
      <c r="CZ599" s="344"/>
    </row>
    <row r="600" s="348" customFormat="true" ht="25.15" customHeight="true" x14ac:dyDescent="0.2">
      <c r="C600" s="1028" t="s">
        <v>316</v>
      </c>
      <c r="D600" s="1020"/>
      <c r="E600" s="670">
        <v>-1.6590179276630874E-3</v>
      </c>
      <c r="F600" s="577"/>
      <c r="G600" s="577"/>
      <c r="H600" s="1020"/>
      <c r="I600" s="1020"/>
      <c r="J600" s="683" t="s">
        <v>195</v>
      </c>
      <c r="K600" s="577"/>
      <c r="L600" s="577"/>
      <c r="M600" s="1020"/>
      <c r="N600" s="1020"/>
      <c r="O600" s="663" t="s">
        <v>174</v>
      </c>
      <c r="P600" s="664" t="s">
        <v>243</v>
      </c>
      <c r="Q600" s="665" t="s">
        <v>244</v>
      </c>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A600" s="343"/>
      <c r="BB600" s="394"/>
      <c r="BC600" s="343"/>
      <c r="BD600" s="343"/>
      <c r="BE600" s="343"/>
      <c r="BF600" s="343"/>
      <c r="BG600" s="343"/>
      <c r="BH600" s="343"/>
      <c r="BI600" s="343"/>
      <c r="BJ600" s="343"/>
      <c r="BK600" s="343"/>
      <c r="BL600" s="343"/>
      <c r="BM600" s="343"/>
      <c r="BN600" s="343"/>
      <c r="BO600" s="343"/>
      <c r="BP600" s="343"/>
      <c r="BQ600" s="343"/>
      <c r="BR600" s="343"/>
      <c r="BS600" s="343"/>
      <c r="BT600" s="343"/>
      <c r="BU600" s="343"/>
      <c r="BV600" s="343"/>
      <c r="BW600" s="343"/>
      <c r="BX600" s="343"/>
      <c r="BY600" s="343"/>
      <c r="BZ600" s="344"/>
      <c r="CA600" s="344"/>
      <c r="CB600" s="344"/>
      <c r="CC600" s="344"/>
      <c r="CD600" s="344"/>
      <c r="CE600" s="344"/>
      <c r="CF600" s="344"/>
      <c r="CG600" s="344"/>
      <c r="CH600" s="344"/>
      <c r="CI600" s="344"/>
      <c r="CJ600" s="344"/>
      <c r="CK600" s="344"/>
      <c r="CL600" s="344"/>
      <c r="CM600" s="344"/>
      <c r="CN600" s="344"/>
      <c r="CO600" s="344"/>
      <c r="CP600" s="344"/>
      <c r="CQ600" s="344"/>
      <c r="CR600" s="344"/>
      <c r="CS600" s="344"/>
      <c r="CT600" s="344"/>
      <c r="CU600" s="344"/>
      <c r="CV600" s="344"/>
      <c r="CW600" s="344"/>
      <c r="CX600" s="344"/>
      <c r="CY600" s="344"/>
      <c r="CZ600" s="344"/>
    </row>
    <row r="601" s="348" customFormat="true" ht="25.15" customHeight="true" x14ac:dyDescent="0.2">
      <c r="C601" s="1028" t="s">
        <v>312</v>
      </c>
      <c r="D601" s="1020"/>
      <c r="E601" s="670">
        <v>-1.9251511877930525E-3</v>
      </c>
      <c r="F601" s="577"/>
      <c r="G601" s="577"/>
      <c r="H601" s="1020" t="s">
        <v>300</v>
      </c>
      <c r="I601" s="1020"/>
      <c r="J601" s="668">
        <v>2.4558363109129261E-2</v>
      </c>
      <c r="K601" s="577"/>
      <c r="L601" s="577"/>
      <c r="M601" s="1020" t="s">
        <v>195</v>
      </c>
      <c r="N601" s="1020"/>
      <c r="O601" s="684">
        <v>7.8202764998173127</v>
      </c>
      <c r="P601" s="685">
        <v>8.3194430849120344</v>
      </c>
      <c r="Q601" s="686">
        <v>8.3194430849120344</v>
      </c>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A601" s="343"/>
      <c r="BB601" s="394"/>
      <c r="BC601" s="343"/>
      <c r="BD601" s="343"/>
      <c r="BE601" s="343"/>
      <c r="BF601" s="343"/>
      <c r="BG601" s="343"/>
      <c r="BH601" s="343"/>
      <c r="BI601" s="343"/>
      <c r="BJ601" s="343"/>
      <c r="BK601" s="343"/>
      <c r="BL601" s="343"/>
      <c r="BM601" s="343"/>
      <c r="BN601" s="343"/>
      <c r="BO601" s="343"/>
      <c r="BP601" s="343"/>
      <c r="BQ601" s="343"/>
      <c r="BR601" s="343"/>
      <c r="BS601" s="343"/>
      <c r="BT601" s="343"/>
      <c r="BU601" s="343"/>
      <c r="BV601" s="343"/>
      <c r="BW601" s="343"/>
      <c r="BX601" s="343"/>
      <c r="BY601" s="343"/>
      <c r="BZ601" s="344"/>
      <c r="CA601" s="344"/>
      <c r="CB601" s="344"/>
      <c r="CC601" s="344"/>
      <c r="CD601" s="344"/>
      <c r="CE601" s="344"/>
      <c r="CF601" s="344"/>
      <c r="CG601" s="344"/>
      <c r="CH601" s="344"/>
      <c r="CI601" s="344"/>
      <c r="CJ601" s="344"/>
      <c r="CK601" s="344"/>
      <c r="CL601" s="344"/>
      <c r="CM601" s="344"/>
      <c r="CN601" s="344"/>
      <c r="CO601" s="344"/>
      <c r="CP601" s="344"/>
      <c r="CQ601" s="344"/>
      <c r="CR601" s="344"/>
      <c r="CS601" s="344"/>
      <c r="CT601" s="344"/>
      <c r="CU601" s="344"/>
      <c r="CV601" s="344"/>
      <c r="CW601" s="344"/>
      <c r="CX601" s="344"/>
      <c r="CY601" s="344"/>
      <c r="CZ601" s="344"/>
    </row>
    <row r="602" s="348" customFormat="true" ht="25.15" customHeight="true" x14ac:dyDescent="0.2">
      <c r="C602" s="1028" t="s">
        <v>306</v>
      </c>
      <c r="D602" s="1020"/>
      <c r="E602" s="670">
        <v>-1.4277913349490357E-2</v>
      </c>
      <c r="F602" s="577"/>
      <c r="G602" s="577"/>
      <c r="H602" s="1020" t="s">
        <v>295</v>
      </c>
      <c r="I602" s="1020"/>
      <c r="J602" s="671">
        <v>4.2525626630069348E-2</v>
      </c>
      <c r="K602" s="577"/>
      <c r="L602" s="577"/>
      <c r="M602" s="1020"/>
      <c r="N602" s="1020"/>
      <c r="O602" s="577"/>
      <c r="P602" s="577"/>
      <c r="Q602" s="577"/>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A602" s="343"/>
      <c r="BB602" s="394"/>
      <c r="BC602" s="343"/>
      <c r="BD602" s="343"/>
      <c r="BE602" s="343"/>
      <c r="BF602" s="343"/>
      <c r="BG602" s="343"/>
      <c r="BH602" s="343"/>
      <c r="BI602" s="343"/>
      <c r="BJ602" s="343"/>
      <c r="BK602" s="343"/>
      <c r="BL602" s="343"/>
      <c r="BM602" s="343"/>
      <c r="BN602" s="343"/>
      <c r="BO602" s="343"/>
      <c r="BP602" s="343"/>
      <c r="BQ602" s="343"/>
      <c r="BR602" s="343"/>
      <c r="BS602" s="343"/>
      <c r="BT602" s="343"/>
      <c r="BU602" s="343"/>
      <c r="BV602" s="343"/>
      <c r="BW602" s="343"/>
      <c r="BX602" s="343"/>
      <c r="BY602" s="343"/>
      <c r="BZ602" s="344"/>
      <c r="CA602" s="344"/>
      <c r="CB602" s="344"/>
      <c r="CC602" s="344"/>
      <c r="CD602" s="344"/>
      <c r="CE602" s="344"/>
      <c r="CF602" s="344"/>
      <c r="CG602" s="344"/>
      <c r="CH602" s="344"/>
      <c r="CI602" s="344"/>
      <c r="CJ602" s="344"/>
      <c r="CK602" s="344"/>
      <c r="CL602" s="344"/>
      <c r="CM602" s="344"/>
      <c r="CN602" s="344"/>
      <c r="CO602" s="344"/>
      <c r="CP602" s="344"/>
      <c r="CQ602" s="344"/>
      <c r="CR602" s="344"/>
      <c r="CS602" s="344"/>
      <c r="CT602" s="344"/>
      <c r="CU602" s="344"/>
      <c r="CV602" s="344"/>
      <c r="CW602" s="344"/>
      <c r="CX602" s="344"/>
      <c r="CY602" s="344"/>
      <c r="CZ602" s="344"/>
    </row>
    <row r="603" s="348" customFormat="true" ht="25.15" customHeight="true" x14ac:dyDescent="0.2">
      <c r="C603" s="1028" t="s">
        <v>311</v>
      </c>
      <c r="D603" s="1020"/>
      <c r="E603" s="670">
        <v>-7.7265656145599996E-3</v>
      </c>
      <c r="F603" s="577"/>
      <c r="G603" s="577"/>
      <c r="H603" s="1020" t="s">
        <v>297</v>
      </c>
      <c r="I603" s="1020"/>
      <c r="J603" s="671">
        <v>3.663789151182513E-2</v>
      </c>
      <c r="K603" s="577"/>
      <c r="L603" s="577"/>
      <c r="M603" s="1020"/>
      <c r="N603" s="1020"/>
      <c r="O603" s="577"/>
      <c r="P603" s="577"/>
      <c r="Q603" s="577"/>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A603" s="343"/>
      <c r="BB603" s="394"/>
      <c r="BC603" s="343"/>
      <c r="BD603" s="343"/>
      <c r="BE603" s="343"/>
      <c r="BF603" s="343"/>
      <c r="BG603" s="343"/>
      <c r="BH603" s="343"/>
      <c r="BI603" s="343"/>
      <c r="BJ603" s="343"/>
      <c r="BK603" s="343"/>
      <c r="BL603" s="343"/>
      <c r="BM603" s="343"/>
      <c r="BN603" s="343"/>
      <c r="BO603" s="343"/>
      <c r="BP603" s="343"/>
      <c r="BQ603" s="343"/>
      <c r="BR603" s="343"/>
      <c r="BS603" s="343"/>
      <c r="BT603" s="343"/>
      <c r="BU603" s="343"/>
      <c r="BV603" s="343"/>
      <c r="BW603" s="343"/>
      <c r="BX603" s="343"/>
      <c r="BY603" s="343"/>
      <c r="BZ603" s="344"/>
      <c r="CA603" s="344"/>
      <c r="CB603" s="344"/>
      <c r="CC603" s="344"/>
      <c r="CD603" s="344"/>
      <c r="CE603" s="344"/>
      <c r="CF603" s="344"/>
      <c r="CG603" s="344"/>
      <c r="CH603" s="344"/>
      <c r="CI603" s="344"/>
      <c r="CJ603" s="344"/>
      <c r="CK603" s="344"/>
      <c r="CL603" s="344"/>
      <c r="CM603" s="344"/>
      <c r="CN603" s="344"/>
      <c r="CO603" s="344"/>
      <c r="CP603" s="344"/>
      <c r="CQ603" s="344"/>
      <c r="CR603" s="344"/>
      <c r="CS603" s="344"/>
      <c r="CT603" s="344"/>
      <c r="CU603" s="344"/>
      <c r="CV603" s="344"/>
      <c r="CW603" s="344"/>
      <c r="CX603" s="344"/>
      <c r="CY603" s="344"/>
      <c r="CZ603" s="344"/>
    </row>
    <row r="604" s="348" customFormat="true" ht="25.15" customHeight="true" x14ac:dyDescent="0.2">
      <c r="C604" s="1028" t="s">
        <v>280</v>
      </c>
      <c r="D604" s="1020"/>
      <c r="E604" s="670">
        <v>6.4707371421362361E-2</v>
      </c>
      <c r="F604" s="577"/>
      <c r="G604" s="577"/>
      <c r="H604" s="1020" t="s">
        <v>277</v>
      </c>
      <c r="I604" s="1020"/>
      <c r="J604" s="671">
        <v>5.0776047604445713E-2</v>
      </c>
      <c r="K604" s="577"/>
      <c r="L604" s="577"/>
      <c r="M604" s="1020" t="s">
        <v>245</v>
      </c>
      <c r="N604" s="1020"/>
      <c r="O604" s="1020"/>
      <c r="P604" s="577"/>
      <c r="Q604" s="577"/>
      <c r="Z604" s="341"/>
      <c r="AA604" s="341"/>
      <c r="AB604" s="341"/>
      <c r="AC604" s="341"/>
      <c r="AD604" s="341"/>
      <c r="AE604" s="341"/>
      <c r="AF604" s="341"/>
      <c r="AG604" s="341"/>
      <c r="AH604" s="341"/>
      <c r="AI604" s="341"/>
      <c r="AJ604" s="341"/>
      <c r="AK604" s="341"/>
      <c r="AL604" s="341"/>
      <c r="AM604" s="341"/>
      <c r="AN604" s="341"/>
      <c r="AO604" s="341"/>
      <c r="AP604" s="341"/>
      <c r="AQ604" s="341"/>
      <c r="AR604" s="341"/>
      <c r="AS604" s="341"/>
      <c r="AT604" s="341"/>
      <c r="AU604" s="341"/>
      <c r="AV604" s="341"/>
      <c r="AW604" s="341"/>
      <c r="AX604" s="341"/>
      <c r="AY604" s="341"/>
      <c r="AZ604" s="341"/>
      <c r="BA604" s="344"/>
      <c r="BB604" s="395"/>
      <c r="BC604" s="344"/>
      <c r="BD604" s="344"/>
      <c r="BE604" s="344"/>
      <c r="BF604" s="344"/>
      <c r="BG604" s="344"/>
      <c r="BH604" s="344"/>
      <c r="BI604" s="344"/>
      <c r="BJ604" s="344"/>
      <c r="BK604" s="344"/>
      <c r="BL604" s="344"/>
      <c r="BM604" s="344"/>
      <c r="BN604" s="344"/>
      <c r="BO604" s="344"/>
      <c r="BP604" s="344"/>
      <c r="BQ604" s="344"/>
      <c r="BR604" s="344"/>
      <c r="BS604" s="344"/>
      <c r="BT604" s="344"/>
      <c r="BU604" s="344"/>
      <c r="BV604" s="344"/>
      <c r="BW604" s="344"/>
      <c r="BX604" s="344"/>
      <c r="BY604" s="344"/>
      <c r="BZ604" s="344"/>
      <c r="CA604" s="344"/>
      <c r="CB604" s="344"/>
      <c r="CC604" s="344"/>
      <c r="CD604" s="344"/>
      <c r="CE604" s="344"/>
      <c r="CF604" s="344"/>
      <c r="CG604" s="344"/>
      <c r="CH604" s="344"/>
      <c r="CI604" s="344"/>
      <c r="CJ604" s="344"/>
      <c r="CK604" s="344"/>
      <c r="CL604" s="344"/>
      <c r="CM604" s="344"/>
      <c r="CN604" s="344"/>
      <c r="CO604" s="344"/>
      <c r="CP604" s="344"/>
      <c r="CQ604" s="344"/>
      <c r="CR604" s="344"/>
      <c r="CS604" s="344"/>
      <c r="CT604" s="344"/>
      <c r="CU604" s="344"/>
      <c r="CV604" s="344"/>
      <c r="CW604" s="344"/>
      <c r="CX604" s="344"/>
      <c r="CY604" s="344"/>
      <c r="CZ604" s="344"/>
    </row>
    <row r="605" s="348" customFormat="true" ht="25.15" customHeight="true" x14ac:dyDescent="0.2">
      <c r="C605" s="1028" t="s">
        <v>278</v>
      </c>
      <c r="D605" s="1020"/>
      <c r="E605" s="670">
        <v>-6.4716619809352199E-2</v>
      </c>
      <c r="F605" s="577"/>
      <c r="G605" s="577"/>
      <c r="H605" s="1020" t="s">
        <v>303</v>
      </c>
      <c r="I605" s="1020"/>
      <c r="J605" s="671">
        <v>-6.2201578282583738E-3</v>
      </c>
      <c r="K605" s="577"/>
      <c r="L605" s="577"/>
      <c r="M605" s="1020"/>
      <c r="N605" s="1020"/>
      <c r="O605" s="666" t="s">
        <v>194</v>
      </c>
      <c r="P605" s="577"/>
      <c r="Q605" s="577"/>
      <c r="Z605" s="341"/>
      <c r="AA605" s="341"/>
      <c r="AB605" s="341"/>
      <c r="AC605" s="341"/>
      <c r="AD605" s="341"/>
      <c r="AE605" s="341"/>
      <c r="AF605" s="341"/>
      <c r="AG605" s="341"/>
      <c r="AH605" s="341"/>
      <c r="AI605" s="341"/>
      <c r="AJ605" s="341"/>
      <c r="AK605" s="341"/>
      <c r="AL605" s="341"/>
      <c r="AM605" s="341"/>
      <c r="AN605" s="341"/>
      <c r="AO605" s="341"/>
      <c r="AP605" s="341"/>
      <c r="AQ605" s="341"/>
      <c r="AR605" s="341"/>
      <c r="AS605" s="341"/>
      <c r="AT605" s="341"/>
      <c r="AU605" s="341"/>
      <c r="AV605" s="341"/>
      <c r="AW605" s="341"/>
      <c r="AX605" s="341"/>
      <c r="AY605" s="341"/>
      <c r="AZ605" s="341"/>
      <c r="BA605" s="344"/>
      <c r="BB605" s="395"/>
      <c r="BC605" s="344"/>
      <c r="BD605" s="344"/>
      <c r="BE605" s="344"/>
      <c r="BF605" s="344"/>
      <c r="BG605" s="344"/>
      <c r="BH605" s="344"/>
      <c r="BI605" s="344"/>
      <c r="BJ605" s="344"/>
      <c r="BK605" s="344"/>
      <c r="BL605" s="344"/>
      <c r="BM605" s="344"/>
      <c r="BN605" s="344"/>
      <c r="BO605" s="344"/>
      <c r="BP605" s="344"/>
      <c r="BQ605" s="344"/>
      <c r="BR605" s="344"/>
      <c r="BS605" s="344"/>
      <c r="BT605" s="344"/>
      <c r="BU605" s="344"/>
      <c r="BV605" s="344"/>
      <c r="BW605" s="344"/>
      <c r="BX605" s="344"/>
      <c r="BY605" s="344"/>
      <c r="BZ605" s="344"/>
      <c r="CA605" s="344"/>
      <c r="CB605" s="344"/>
      <c r="CC605" s="344"/>
      <c r="CD605" s="344"/>
      <c r="CE605" s="344"/>
      <c r="CF605" s="344"/>
      <c r="CG605" s="344"/>
      <c r="CH605" s="344"/>
      <c r="CI605" s="344"/>
      <c r="CJ605" s="344"/>
      <c r="CK605" s="344"/>
      <c r="CL605" s="344"/>
      <c r="CM605" s="344"/>
      <c r="CN605" s="344"/>
      <c r="CO605" s="344"/>
      <c r="CP605" s="344"/>
      <c r="CQ605" s="344"/>
      <c r="CR605" s="344"/>
      <c r="CS605" s="344"/>
      <c r="CT605" s="344"/>
      <c r="CU605" s="344"/>
      <c r="CV605" s="344"/>
      <c r="CW605" s="344"/>
      <c r="CX605" s="344"/>
      <c r="CY605" s="344"/>
      <c r="CZ605" s="344"/>
    </row>
    <row r="606" s="348" customFormat="true" ht="25.15" customHeight="true" x14ac:dyDescent="0.2">
      <c r="C606" s="1028" t="s">
        <v>302</v>
      </c>
      <c r="D606" s="1020"/>
      <c r="E606" s="670">
        <v>-2.6299049816018126E-2</v>
      </c>
      <c r="F606" s="577"/>
      <c r="G606" s="577"/>
      <c r="H606" s="1020" t="s">
        <v>309</v>
      </c>
      <c r="I606" s="1020"/>
      <c r="J606" s="671">
        <v>2.9584224224657113E-3</v>
      </c>
      <c r="K606" s="577"/>
      <c r="L606" s="577"/>
      <c r="M606" s="1020"/>
      <c r="N606" s="1020"/>
      <c r="O606" s="687" t="s">
        <v>195</v>
      </c>
      <c r="P606" s="577"/>
      <c r="Q606" s="577"/>
      <c r="Z606" s="341"/>
      <c r="AA606" s="341"/>
      <c r="AB606" s="341"/>
      <c r="AC606" s="341"/>
      <c r="AD606" s="341"/>
      <c r="AE606" s="341"/>
      <c r="AF606" s="341"/>
      <c r="AG606" s="341"/>
      <c r="AH606" s="341"/>
      <c r="AI606" s="341"/>
      <c r="AJ606" s="341"/>
      <c r="AK606" s="341"/>
      <c r="AL606" s="341"/>
      <c r="AM606" s="341"/>
      <c r="AN606" s="341"/>
      <c r="AO606" s="341"/>
      <c r="AP606" s="341"/>
      <c r="AQ606" s="341"/>
      <c r="AR606" s="341"/>
      <c r="AS606" s="341"/>
      <c r="AT606" s="341"/>
      <c r="AU606" s="341"/>
      <c r="AV606" s="341"/>
      <c r="AW606" s="341"/>
      <c r="AX606" s="341"/>
      <c r="AY606" s="341"/>
      <c r="AZ606" s="341"/>
      <c r="BA606" s="344"/>
      <c r="BB606" s="395"/>
      <c r="BC606" s="344"/>
      <c r="BD606" s="344"/>
      <c r="BE606" s="344"/>
      <c r="BF606" s="344"/>
      <c r="BG606" s="344"/>
      <c r="BH606" s="344"/>
      <c r="BI606" s="344"/>
      <c r="BJ606" s="344"/>
      <c r="BK606" s="344"/>
      <c r="BL606" s="344"/>
      <c r="BM606" s="344"/>
      <c r="BN606" s="344"/>
      <c r="BO606" s="344"/>
      <c r="BP606" s="344"/>
      <c r="BQ606" s="344"/>
      <c r="BR606" s="344"/>
      <c r="BS606" s="344"/>
      <c r="BT606" s="344"/>
      <c r="BU606" s="344"/>
      <c r="BV606" s="344"/>
      <c r="BW606" s="344"/>
      <c r="BX606" s="344"/>
      <c r="BY606" s="344"/>
      <c r="BZ606" s="344"/>
      <c r="CA606" s="344"/>
      <c r="CB606" s="344"/>
      <c r="CC606" s="344"/>
      <c r="CD606" s="344"/>
      <c r="CE606" s="344"/>
      <c r="CF606" s="344"/>
      <c r="CG606" s="344"/>
      <c r="CH606" s="344"/>
      <c r="CI606" s="344"/>
      <c r="CJ606" s="344"/>
      <c r="CK606" s="344"/>
      <c r="CL606" s="344"/>
      <c r="CM606" s="344"/>
      <c r="CN606" s="344"/>
      <c r="CO606" s="344"/>
      <c r="CP606" s="344"/>
      <c r="CQ606" s="344"/>
      <c r="CR606" s="344"/>
      <c r="CS606" s="344"/>
      <c r="CT606" s="344"/>
      <c r="CU606" s="344"/>
      <c r="CV606" s="344"/>
      <c r="CW606" s="344"/>
      <c r="CX606" s="344"/>
      <c r="CY606" s="344"/>
      <c r="CZ606" s="344"/>
    </row>
    <row r="607" s="348" customFormat="true" ht="25.15" customHeight="true" x14ac:dyDescent="0.2">
      <c r="C607" s="1028" t="s">
        <v>302</v>
      </c>
      <c r="D607" s="1020"/>
      <c r="E607" s="670">
        <v>-1.1050941556034534E-2</v>
      </c>
      <c r="F607" s="577"/>
      <c r="G607" s="577"/>
      <c r="H607" s="1020" t="s">
        <v>287</v>
      </c>
      <c r="I607" s="1020"/>
      <c r="J607" s="671">
        <v>3.3445215432237906E-2</v>
      </c>
      <c r="K607" s="577"/>
      <c r="L607" s="577"/>
      <c r="M607" s="1020" t="s">
        <v>300</v>
      </c>
      <c r="N607" s="1020"/>
      <c r="O607" s="669">
        <v>2.8521130417387748E-2</v>
      </c>
      <c r="P607" s="577"/>
      <c r="Q607" s="577"/>
      <c r="Z607" s="341"/>
      <c r="AA607" s="341"/>
      <c r="AB607" s="341"/>
      <c r="AC607" s="341"/>
      <c r="AD607" s="341"/>
      <c r="AE607" s="341"/>
      <c r="AF607" s="341"/>
      <c r="AG607" s="341"/>
      <c r="AH607" s="341"/>
      <c r="AI607" s="341"/>
      <c r="AJ607" s="341"/>
      <c r="AK607" s="341"/>
      <c r="AL607" s="341"/>
      <c r="AM607" s="341"/>
      <c r="AN607" s="341"/>
      <c r="AO607" s="341"/>
      <c r="AP607" s="341"/>
      <c r="AQ607" s="341"/>
      <c r="AR607" s="341"/>
      <c r="AS607" s="341"/>
      <c r="AT607" s="341"/>
      <c r="AU607" s="341"/>
      <c r="AV607" s="341"/>
      <c r="AW607" s="341"/>
      <c r="AX607" s="341"/>
      <c r="AY607" s="341"/>
      <c r="AZ607" s="341"/>
      <c r="BA607" s="344"/>
      <c r="BB607" s="395"/>
      <c r="BC607" s="344"/>
      <c r="BD607" s="344"/>
      <c r="BE607" s="344"/>
      <c r="BF607" s="344"/>
      <c r="BG607" s="344"/>
      <c r="BH607" s="344"/>
      <c r="BI607" s="344"/>
      <c r="BJ607" s="344"/>
      <c r="BK607" s="344"/>
      <c r="BL607" s="344"/>
      <c r="BM607" s="344"/>
      <c r="BN607" s="344"/>
      <c r="BO607" s="344"/>
      <c r="BP607" s="344"/>
      <c r="BQ607" s="344"/>
      <c r="BR607" s="344"/>
      <c r="BS607" s="344"/>
      <c r="BT607" s="344"/>
      <c r="BU607" s="344"/>
      <c r="BV607" s="344"/>
      <c r="BW607" s="344"/>
      <c r="BX607" s="344"/>
      <c r="BY607" s="344"/>
      <c r="BZ607" s="344"/>
      <c r="CA607" s="344"/>
      <c r="CB607" s="344"/>
      <c r="CC607" s="344"/>
      <c r="CD607" s="344"/>
      <c r="CE607" s="344"/>
      <c r="CF607" s="344"/>
      <c r="CG607" s="344"/>
      <c r="CH607" s="344"/>
      <c r="CI607" s="344"/>
      <c r="CJ607" s="344"/>
      <c r="CK607" s="344"/>
      <c r="CL607" s="344"/>
      <c r="CM607" s="344"/>
      <c r="CN607" s="344"/>
      <c r="CO607" s="344"/>
      <c r="CP607" s="344"/>
      <c r="CQ607" s="344"/>
      <c r="CR607" s="344"/>
      <c r="CS607" s="344"/>
      <c r="CT607" s="344"/>
      <c r="CU607" s="344"/>
      <c r="CV607" s="344"/>
      <c r="CW607" s="344"/>
      <c r="CX607" s="344"/>
      <c r="CY607" s="344"/>
      <c r="CZ607" s="344"/>
    </row>
    <row r="608" s="348" customFormat="true" ht="25.15" customHeight="true" x14ac:dyDescent="0.2">
      <c r="C608" s="1028" t="s">
        <v>302</v>
      </c>
      <c r="D608" s="1020"/>
      <c r="E608" s="670">
        <v>3.5662641242048598E-2</v>
      </c>
      <c r="F608" s="577"/>
      <c r="G608" s="577"/>
      <c r="H608" s="1020" t="s">
        <v>283</v>
      </c>
      <c r="I608" s="1020"/>
      <c r="J608" s="671">
        <v>6.1807574780708543E-2</v>
      </c>
      <c r="K608" s="577"/>
      <c r="L608" s="577"/>
      <c r="M608" s="1020" t="s">
        <v>295</v>
      </c>
      <c r="N608" s="1020"/>
      <c r="O608" s="672">
        <v>5.5846637110239815E-2</v>
      </c>
      <c r="P608" s="577"/>
      <c r="Q608" s="577"/>
      <c r="Z608" s="341"/>
      <c r="AA608" s="341"/>
      <c r="AB608" s="341"/>
      <c r="AC608" s="341"/>
      <c r="AD608" s="341"/>
      <c r="AE608" s="341"/>
      <c r="AF608" s="341"/>
      <c r="AG608" s="341"/>
      <c r="AH608" s="341"/>
      <c r="AI608" s="341"/>
      <c r="AJ608" s="341"/>
      <c r="AK608" s="341"/>
      <c r="AL608" s="341"/>
      <c r="AM608" s="341"/>
      <c r="AN608" s="341"/>
      <c r="AO608" s="341"/>
      <c r="AP608" s="341"/>
      <c r="AQ608" s="341"/>
      <c r="AR608" s="341"/>
      <c r="AS608" s="341"/>
      <c r="AT608" s="341"/>
      <c r="AU608" s="341"/>
      <c r="AV608" s="341"/>
      <c r="AW608" s="341"/>
      <c r="AX608" s="341"/>
      <c r="AY608" s="341"/>
      <c r="AZ608" s="341"/>
      <c r="BA608" s="344"/>
      <c r="BB608" s="395"/>
      <c r="BC608" s="344"/>
      <c r="BD608" s="344"/>
      <c r="BE608" s="344"/>
      <c r="BF608" s="344"/>
      <c r="BG608" s="344"/>
      <c r="BH608" s="344"/>
      <c r="BI608" s="344"/>
      <c r="BJ608" s="344"/>
      <c r="BK608" s="344"/>
      <c r="BL608" s="344"/>
      <c r="BM608" s="344"/>
      <c r="BN608" s="344"/>
      <c r="BO608" s="344"/>
      <c r="BP608" s="344"/>
      <c r="BQ608" s="344"/>
      <c r="BR608" s="344"/>
      <c r="BS608" s="344"/>
      <c r="BT608" s="344"/>
      <c r="BU608" s="344"/>
      <c r="BV608" s="344"/>
      <c r="BW608" s="344"/>
      <c r="BX608" s="344"/>
      <c r="BY608" s="344"/>
      <c r="BZ608" s="344"/>
      <c r="CA608" s="344"/>
      <c r="CB608" s="344"/>
      <c r="CC608" s="344"/>
      <c r="CD608" s="344"/>
      <c r="CE608" s="344"/>
      <c r="CF608" s="344"/>
      <c r="CG608" s="344"/>
      <c r="CH608" s="344"/>
      <c r="CI608" s="344"/>
      <c r="CJ608" s="344"/>
      <c r="CK608" s="344"/>
      <c r="CL608" s="344"/>
      <c r="CM608" s="344"/>
      <c r="CN608" s="344"/>
      <c r="CO608" s="344"/>
      <c r="CP608" s="344"/>
      <c r="CQ608" s="344"/>
      <c r="CR608" s="344"/>
      <c r="CS608" s="344"/>
      <c r="CT608" s="344"/>
      <c r="CU608" s="344"/>
      <c r="CV608" s="344"/>
      <c r="CW608" s="344"/>
      <c r="CX608" s="344"/>
      <c r="CY608" s="344"/>
      <c r="CZ608" s="344"/>
    </row>
    <row r="609" s="348" customFormat="true" ht="25.15" customHeight="true" x14ac:dyDescent="0.2">
      <c r="C609" s="1028" t="s">
        <v>352</v>
      </c>
      <c r="D609" s="1020"/>
      <c r="E609" s="670">
        <v>-4.8744851501795673E-2</v>
      </c>
      <c r="F609" s="577"/>
      <c r="G609" s="577"/>
      <c r="H609" s="1020" t="s">
        <v>344</v>
      </c>
      <c r="I609" s="1020"/>
      <c r="J609" s="671">
        <v>5.5339870965830283E-2</v>
      </c>
      <c r="K609" s="577"/>
      <c r="L609" s="577"/>
      <c r="M609" s="1020" t="s">
        <v>297</v>
      </c>
      <c r="N609" s="1020"/>
      <c r="O609" s="672">
        <v>4.5338294672883472E-2</v>
      </c>
      <c r="P609" s="577"/>
      <c r="Q609" s="577"/>
      <c r="Z609" s="341"/>
      <c r="AA609" s="341"/>
      <c r="AB609" s="341"/>
      <c r="AC609" s="341"/>
      <c r="AD609" s="341"/>
      <c r="AE609" s="341"/>
      <c r="AF609" s="341"/>
      <c r="AG609" s="341"/>
      <c r="AH609" s="341"/>
      <c r="AI609" s="341"/>
      <c r="AJ609" s="341"/>
      <c r="AK609" s="341"/>
      <c r="AL609" s="341"/>
      <c r="AM609" s="341"/>
      <c r="AN609" s="341"/>
      <c r="AO609" s="341"/>
      <c r="AP609" s="341"/>
      <c r="AQ609" s="341"/>
      <c r="AR609" s="341"/>
      <c r="AS609" s="341"/>
      <c r="AT609" s="341"/>
      <c r="AU609" s="341"/>
      <c r="AV609" s="341"/>
      <c r="AW609" s="341"/>
      <c r="AX609" s="341"/>
      <c r="AY609" s="341"/>
      <c r="AZ609" s="341"/>
      <c r="BA609" s="344"/>
      <c r="BB609" s="395"/>
      <c r="BC609" s="344"/>
      <c r="BD609" s="344"/>
      <c r="BE609" s="344"/>
      <c r="BF609" s="344"/>
      <c r="BG609" s="344"/>
      <c r="BH609" s="344"/>
      <c r="BI609" s="344"/>
      <c r="BJ609" s="344"/>
      <c r="BK609" s="344"/>
      <c r="BL609" s="344"/>
      <c r="BM609" s="344"/>
      <c r="BN609" s="344"/>
      <c r="BO609" s="344"/>
      <c r="BP609" s="344"/>
      <c r="BQ609" s="344"/>
      <c r="BR609" s="344"/>
      <c r="BS609" s="344"/>
      <c r="BT609" s="344"/>
      <c r="BU609" s="344"/>
      <c r="BV609" s="344"/>
      <c r="BW609" s="344"/>
      <c r="BX609" s="344"/>
      <c r="BY609" s="344"/>
      <c r="BZ609" s="344"/>
      <c r="CA609" s="344"/>
      <c r="CB609" s="344"/>
      <c r="CC609" s="344"/>
      <c r="CD609" s="344"/>
      <c r="CE609" s="344"/>
      <c r="CF609" s="344"/>
      <c r="CG609" s="344"/>
      <c r="CH609" s="344"/>
      <c r="CI609" s="344"/>
      <c r="CJ609" s="344"/>
      <c r="CK609" s="344"/>
      <c r="CL609" s="344"/>
      <c r="CM609" s="344"/>
      <c r="CN609" s="344"/>
      <c r="CO609" s="344"/>
      <c r="CP609" s="344"/>
      <c r="CQ609" s="344"/>
      <c r="CR609" s="344"/>
      <c r="CS609" s="344"/>
      <c r="CT609" s="344"/>
      <c r="CU609" s="344"/>
      <c r="CV609" s="344"/>
      <c r="CW609" s="344"/>
      <c r="CX609" s="344"/>
      <c r="CY609" s="344"/>
      <c r="CZ609" s="344"/>
    </row>
    <row r="610" s="348" customFormat="true" ht="25.15" customHeight="true" x14ac:dyDescent="0.2">
      <c r="C610" s="1028" t="s">
        <v>386</v>
      </c>
      <c r="D610" s="1020"/>
      <c r="E610" s="670">
        <v>-9.4408553038657517E-3</v>
      </c>
      <c r="F610" s="577"/>
      <c r="G610" s="577"/>
      <c r="H610" s="1020" t="s">
        <v>364</v>
      </c>
      <c r="I610" s="1020"/>
      <c r="J610" s="671">
        <v>-2.7491057146547298E-2</v>
      </c>
      <c r="K610" s="577"/>
      <c r="L610" s="577"/>
      <c r="M610" s="1020" t="s">
        <v>277</v>
      </c>
      <c r="N610" s="1020"/>
      <c r="O610" s="672">
        <v>7.7170284235607248E-2</v>
      </c>
      <c r="P610" s="577"/>
      <c r="Q610" s="577"/>
      <c r="Z610" s="341"/>
      <c r="AA610" s="341"/>
      <c r="AB610" s="341"/>
      <c r="AC610" s="341"/>
      <c r="AD610" s="341"/>
      <c r="AE610" s="341"/>
      <c r="AF610" s="341"/>
      <c r="AG610" s="341"/>
      <c r="AH610" s="341"/>
      <c r="AI610" s="341"/>
      <c r="AJ610" s="341"/>
      <c r="AK610" s="341"/>
      <c r="AL610" s="341"/>
      <c r="AM610" s="341"/>
      <c r="AN610" s="341"/>
      <c r="AO610" s="341"/>
      <c r="AP610" s="341"/>
      <c r="AQ610" s="341"/>
      <c r="AR610" s="341"/>
      <c r="AS610" s="341"/>
      <c r="AT610" s="341"/>
      <c r="AU610" s="341"/>
      <c r="AV610" s="341"/>
      <c r="AW610" s="341"/>
      <c r="AX610" s="341"/>
      <c r="AY610" s="341"/>
      <c r="AZ610" s="341"/>
      <c r="BA610" s="344"/>
      <c r="BB610" s="395"/>
      <c r="BC610" s="344"/>
      <c r="BD610" s="344"/>
      <c r="BE610" s="344"/>
      <c r="BF610" s="344"/>
      <c r="BG610" s="344"/>
      <c r="BH610" s="344"/>
      <c r="BI610" s="344"/>
      <c r="BJ610" s="344"/>
      <c r="BK610" s="344"/>
      <c r="BL610" s="344"/>
      <c r="BM610" s="344"/>
      <c r="BN610" s="344"/>
      <c r="BO610" s="344"/>
      <c r="BP610" s="344"/>
      <c r="BQ610" s="344"/>
      <c r="BR610" s="344"/>
      <c r="BS610" s="344"/>
      <c r="BT610" s="344"/>
      <c r="BU610" s="344"/>
      <c r="BV610" s="344"/>
      <c r="BW610" s="344"/>
      <c r="BX610" s="344"/>
      <c r="BY610" s="344"/>
      <c r="BZ610" s="344"/>
      <c r="CA610" s="344"/>
      <c r="CB610" s="344"/>
      <c r="CC610" s="344"/>
      <c r="CD610" s="344"/>
      <c r="CE610" s="344"/>
      <c r="CF610" s="344"/>
      <c r="CG610" s="344"/>
      <c r="CH610" s="344"/>
      <c r="CI610" s="344"/>
      <c r="CJ610" s="344"/>
      <c r="CK610" s="344"/>
      <c r="CL610" s="344"/>
      <c r="CM610" s="344"/>
      <c r="CN610" s="344"/>
      <c r="CO610" s="344"/>
      <c r="CP610" s="344"/>
      <c r="CQ610" s="344"/>
      <c r="CR610" s="344"/>
      <c r="CS610" s="344"/>
      <c r="CT610" s="344"/>
      <c r="CU610" s="344"/>
      <c r="CV610" s="344"/>
      <c r="CW610" s="344"/>
      <c r="CX610" s="344"/>
      <c r="CY610" s="344"/>
      <c r="CZ610" s="344"/>
    </row>
    <row r="611" s="348" customFormat="true" ht="25.15" customHeight="true" x14ac:dyDescent="0.2">
      <c r="C611" s="1028" t="s">
        <v>395</v>
      </c>
      <c r="D611" s="1020"/>
      <c r="E611" s="670">
        <v>-1.6288959637535915E-3</v>
      </c>
      <c r="F611" s="577"/>
      <c r="G611" s="577"/>
      <c r="H611" s="1020" t="s">
        <v>357</v>
      </c>
      <c r="I611" s="1020"/>
      <c r="J611" s="671">
        <v>4.469876368749353E-2</v>
      </c>
      <c r="K611" s="577"/>
      <c r="L611" s="577"/>
      <c r="M611" s="1020" t="s">
        <v>303</v>
      </c>
      <c r="N611" s="1020"/>
      <c r="O611" s="672">
        <v>1.6542530700666483E-2</v>
      </c>
      <c r="P611" s="577"/>
      <c r="Q611" s="577"/>
      <c r="Z611" s="341"/>
      <c r="AA611" s="341"/>
      <c r="AB611" s="341"/>
      <c r="AC611" s="341"/>
      <c r="AD611" s="341"/>
      <c r="AE611" s="341"/>
      <c r="AF611" s="341"/>
      <c r="AG611" s="341"/>
      <c r="AH611" s="341"/>
      <c r="AI611" s="341"/>
      <c r="AJ611" s="341"/>
      <c r="AK611" s="341"/>
      <c r="AL611" s="341"/>
      <c r="AM611" s="341"/>
      <c r="AN611" s="341"/>
      <c r="AO611" s="341"/>
      <c r="AP611" s="341"/>
      <c r="AQ611" s="341"/>
      <c r="AR611" s="341"/>
      <c r="AS611" s="341"/>
      <c r="AT611" s="341"/>
      <c r="AU611" s="341"/>
      <c r="AV611" s="341"/>
      <c r="AW611" s="341"/>
      <c r="AX611" s="341"/>
      <c r="AY611" s="341"/>
      <c r="AZ611" s="341"/>
      <c r="BA611" s="344"/>
      <c r="BB611" s="395"/>
      <c r="BC611" s="344"/>
      <c r="BD611" s="344"/>
      <c r="BE611" s="344"/>
      <c r="BF611" s="344"/>
      <c r="BG611" s="344"/>
      <c r="BH611" s="344"/>
      <c r="BI611" s="344"/>
      <c r="BJ611" s="344"/>
      <c r="BK611" s="344"/>
      <c r="BL611" s="344"/>
      <c r="BM611" s="344"/>
      <c r="BN611" s="344"/>
      <c r="BO611" s="344"/>
      <c r="BP611" s="344"/>
      <c r="BQ611" s="344"/>
      <c r="BR611" s="344"/>
      <c r="BS611" s="344"/>
      <c r="BT611" s="344"/>
      <c r="BU611" s="344"/>
      <c r="BV611" s="344"/>
      <c r="BW611" s="344"/>
      <c r="BX611" s="344"/>
      <c r="BY611" s="344"/>
      <c r="BZ611" s="344"/>
      <c r="CA611" s="344"/>
      <c r="CB611" s="344"/>
      <c r="CC611" s="344"/>
      <c r="CD611" s="344"/>
      <c r="CE611" s="344"/>
      <c r="CF611" s="344"/>
      <c r="CG611" s="344"/>
      <c r="CH611" s="344"/>
      <c r="CI611" s="344"/>
      <c r="CJ611" s="344"/>
      <c r="CK611" s="344"/>
      <c r="CL611" s="344"/>
      <c r="CM611" s="344"/>
      <c r="CN611" s="344"/>
      <c r="CO611" s="344"/>
      <c r="CP611" s="344"/>
      <c r="CQ611" s="344"/>
      <c r="CR611" s="344"/>
      <c r="CS611" s="344"/>
      <c r="CT611" s="344"/>
      <c r="CU611" s="344"/>
      <c r="CV611" s="344"/>
      <c r="CW611" s="344"/>
      <c r="CX611" s="344"/>
      <c r="CY611" s="344"/>
      <c r="CZ611" s="344"/>
    </row>
    <row r="612" s="348" customFormat="true" ht="25.15" customHeight="true" x14ac:dyDescent="0.2">
      <c r="C612" s="1028" t="s">
        <v>389</v>
      </c>
      <c r="D612" s="1020"/>
      <c r="E612" s="670">
        <v>-5.1545179334402894E-3</v>
      </c>
      <c r="F612" s="577"/>
      <c r="G612" s="577"/>
      <c r="H612" s="1020" t="s">
        <v>351</v>
      </c>
      <c r="I612" s="1020"/>
      <c r="J612" s="671">
        <v>5.3159378736271336E-2</v>
      </c>
      <c r="K612" s="577"/>
      <c r="L612" s="577"/>
      <c r="M612" s="1020" t="s">
        <v>309</v>
      </c>
      <c r="N612" s="1020"/>
      <c r="O612" s="672">
        <v>1.265545682922376E-2</v>
      </c>
      <c r="P612" s="577"/>
      <c r="Q612" s="577"/>
      <c r="Z612" s="341"/>
      <c r="AA612" s="341"/>
      <c r="AB612" s="341"/>
      <c r="AC612" s="341"/>
      <c r="AD612" s="341"/>
      <c r="AE612" s="341"/>
      <c r="AF612" s="341"/>
      <c r="AG612" s="341"/>
      <c r="AH612" s="341"/>
      <c r="AI612" s="341"/>
      <c r="AJ612" s="341"/>
      <c r="AK612" s="341"/>
      <c r="AL612" s="341"/>
      <c r="AM612" s="341"/>
      <c r="AN612" s="341"/>
      <c r="AO612" s="341"/>
      <c r="AP612" s="341"/>
      <c r="AQ612" s="341"/>
      <c r="AR612" s="341"/>
      <c r="AS612" s="341"/>
      <c r="AT612" s="341"/>
      <c r="AU612" s="341"/>
      <c r="AV612" s="341"/>
      <c r="AW612" s="341"/>
      <c r="AX612" s="341"/>
      <c r="AY612" s="341"/>
      <c r="AZ612" s="341"/>
      <c r="BA612" s="344"/>
      <c r="BB612" s="395"/>
      <c r="BC612" s="344"/>
      <c r="BD612" s="344"/>
      <c r="BE612" s="344"/>
      <c r="BF612" s="344"/>
      <c r="BG612" s="344"/>
      <c r="BH612" s="344"/>
      <c r="BI612" s="344"/>
      <c r="BJ612" s="344"/>
      <c r="BK612" s="344"/>
      <c r="BL612" s="344"/>
      <c r="BM612" s="344"/>
      <c r="BN612" s="344"/>
      <c r="BO612" s="344"/>
      <c r="BP612" s="344"/>
      <c r="BQ612" s="344"/>
      <c r="BR612" s="344"/>
      <c r="BS612" s="344"/>
      <c r="BT612" s="344"/>
      <c r="BU612" s="344"/>
      <c r="BV612" s="344"/>
      <c r="BW612" s="344"/>
      <c r="BX612" s="344"/>
      <c r="BY612" s="344"/>
      <c r="BZ612" s="344"/>
      <c r="CA612" s="344"/>
      <c r="CB612" s="344"/>
      <c r="CC612" s="344"/>
      <c r="CD612" s="344"/>
      <c r="CE612" s="344"/>
      <c r="CF612" s="344"/>
      <c r="CG612" s="344"/>
      <c r="CH612" s="344"/>
      <c r="CI612" s="344"/>
      <c r="CJ612" s="344"/>
      <c r="CK612" s="344"/>
      <c r="CL612" s="344"/>
      <c r="CM612" s="344"/>
      <c r="CN612" s="344"/>
      <c r="CO612" s="344"/>
      <c r="CP612" s="344"/>
      <c r="CQ612" s="344"/>
      <c r="CR612" s="344"/>
      <c r="CS612" s="344"/>
      <c r="CT612" s="344"/>
      <c r="CU612" s="344"/>
      <c r="CV612" s="344"/>
      <c r="CW612" s="344"/>
      <c r="CX612" s="344"/>
      <c r="CY612" s="344"/>
      <c r="CZ612" s="344"/>
    </row>
    <row r="613" s="348" customFormat="true" ht="25.15" customHeight="true" x14ac:dyDescent="0.2">
      <c r="C613" s="1028" t="s">
        <v>391</v>
      </c>
      <c r="D613" s="1020"/>
      <c r="E613" s="670">
        <v>-2.6774131976068779E-3</v>
      </c>
      <c r="F613" s="577"/>
      <c r="G613" s="577"/>
      <c r="H613" s="1020" t="s">
        <v>345</v>
      </c>
      <c r="I613" s="1020"/>
      <c r="J613" s="671">
        <v>6.0273916817952251E-2</v>
      </c>
      <c r="K613" s="577"/>
      <c r="L613" s="577"/>
      <c r="M613" s="1020" t="s">
        <v>287</v>
      </c>
      <c r="N613" s="1020"/>
      <c r="O613" s="672">
        <v>1.7312168990835479E-2</v>
      </c>
      <c r="P613" s="577"/>
      <c r="Q613" s="577"/>
      <c r="Z613" s="341"/>
      <c r="AA613" s="341"/>
      <c r="AB613" s="341"/>
      <c r="AC613" s="341"/>
      <c r="AD613" s="341"/>
      <c r="AE613" s="341"/>
      <c r="AF613" s="341"/>
      <c r="AG613" s="341"/>
      <c r="AH613" s="341"/>
      <c r="AI613" s="341"/>
      <c r="AJ613" s="341"/>
      <c r="AK613" s="341"/>
      <c r="AL613" s="341"/>
      <c r="AM613" s="341"/>
      <c r="AN613" s="341"/>
      <c r="AO613" s="341"/>
      <c r="AP613" s="341"/>
      <c r="AQ613" s="341"/>
      <c r="AR613" s="341"/>
      <c r="AS613" s="341"/>
      <c r="AT613" s="341"/>
      <c r="AU613" s="341"/>
      <c r="AV613" s="341"/>
      <c r="AW613" s="341"/>
      <c r="AX613" s="341"/>
      <c r="AY613" s="341"/>
      <c r="AZ613" s="341"/>
      <c r="BA613" s="344"/>
      <c r="BB613" s="395"/>
      <c r="BC613" s="344"/>
      <c r="BD613" s="344"/>
      <c r="BE613" s="344"/>
      <c r="BF613" s="344"/>
      <c r="BG613" s="344"/>
      <c r="BH613" s="344"/>
      <c r="BI613" s="344"/>
      <c r="BJ613" s="344"/>
      <c r="BK613" s="344"/>
      <c r="BL613" s="344"/>
      <c r="BM613" s="344"/>
      <c r="BN613" s="344"/>
      <c r="BO613" s="344"/>
      <c r="BP613" s="344"/>
      <c r="BQ613" s="344"/>
      <c r="BR613" s="344"/>
      <c r="BS613" s="344"/>
      <c r="BT613" s="344"/>
      <c r="BU613" s="344"/>
      <c r="BV613" s="344"/>
      <c r="BW613" s="344"/>
      <c r="BX613" s="344"/>
      <c r="BY613" s="344"/>
      <c r="BZ613" s="344"/>
      <c r="CA613" s="344"/>
      <c r="CB613" s="344"/>
      <c r="CC613" s="344"/>
      <c r="CD613" s="344"/>
      <c r="CE613" s="344"/>
      <c r="CF613" s="344"/>
      <c r="CG613" s="344"/>
      <c r="CH613" s="344"/>
      <c r="CI613" s="344"/>
      <c r="CJ613" s="344"/>
      <c r="CK613" s="344"/>
      <c r="CL613" s="344"/>
      <c r="CM613" s="344"/>
      <c r="CN613" s="344"/>
      <c r="CO613" s="344"/>
      <c r="CP613" s="344"/>
      <c r="CQ613" s="344"/>
      <c r="CR613" s="344"/>
      <c r="CS613" s="344"/>
      <c r="CT613" s="344"/>
      <c r="CU613" s="344"/>
      <c r="CV613" s="344"/>
      <c r="CW613" s="344"/>
      <c r="CX613" s="344"/>
      <c r="CY613" s="344"/>
      <c r="CZ613" s="344"/>
    </row>
    <row r="614" s="348" customFormat="true" ht="25.15" customHeight="true" x14ac:dyDescent="0.2">
      <c r="C614" s="1028" t="s">
        <v>390</v>
      </c>
      <c r="D614" s="1020"/>
      <c r="E614" s="670">
        <v>5.0152607044751671E-3</v>
      </c>
      <c r="F614" s="577"/>
      <c r="G614" s="577"/>
      <c r="H614" s="1020" t="s">
        <v>355</v>
      </c>
      <c r="I614" s="1020"/>
      <c r="J614" s="671">
        <v>4.4390250999064636E-2</v>
      </c>
      <c r="K614" s="577"/>
      <c r="L614" s="577"/>
      <c r="M614" s="1020" t="s">
        <v>283</v>
      </c>
      <c r="N614" s="1020"/>
      <c r="O614" s="672">
        <v>7.0043628918315046E-2</v>
      </c>
      <c r="P614" s="577"/>
      <c r="Q614" s="577"/>
      <c r="Z614" s="341"/>
      <c r="AA614" s="341"/>
      <c r="AB614" s="341"/>
      <c r="AC614" s="341"/>
      <c r="AD614" s="341"/>
      <c r="AE614" s="341"/>
      <c r="AF614" s="341"/>
      <c r="AG614" s="341"/>
      <c r="AH614" s="341"/>
      <c r="AI614" s="341"/>
      <c r="AJ614" s="341"/>
      <c r="AK614" s="341"/>
      <c r="AL614" s="341"/>
      <c r="AM614" s="341"/>
      <c r="AN614" s="341"/>
      <c r="AO614" s="341"/>
      <c r="AP614" s="341"/>
      <c r="AQ614" s="341"/>
      <c r="AR614" s="341"/>
      <c r="AS614" s="341"/>
      <c r="AT614" s="341"/>
      <c r="AU614" s="341"/>
      <c r="AV614" s="341"/>
      <c r="AW614" s="341"/>
      <c r="AX614" s="341"/>
      <c r="AY614" s="341"/>
      <c r="AZ614" s="341"/>
      <c r="BA614" s="344"/>
      <c r="BB614" s="395"/>
      <c r="BC614" s="344"/>
      <c r="BD614" s="344"/>
      <c r="BE614" s="344"/>
      <c r="BF614" s="344"/>
      <c r="BG614" s="344"/>
      <c r="BH614" s="344"/>
      <c r="BI614" s="344"/>
      <c r="BJ614" s="344"/>
      <c r="BK614" s="344"/>
      <c r="BL614" s="344"/>
      <c r="BM614" s="344"/>
      <c r="BN614" s="344"/>
      <c r="BO614" s="344"/>
      <c r="BP614" s="344"/>
      <c r="BQ614" s="344"/>
      <c r="BR614" s="344"/>
      <c r="BS614" s="344"/>
      <c r="BT614" s="344"/>
      <c r="BU614" s="344"/>
      <c r="BV614" s="344"/>
      <c r="BW614" s="344"/>
      <c r="BX614" s="344"/>
      <c r="BY614" s="344"/>
      <c r="BZ614" s="344"/>
      <c r="CA614" s="344"/>
      <c r="CB614" s="344"/>
      <c r="CC614" s="344"/>
      <c r="CD614" s="344"/>
      <c r="CE614" s="344"/>
      <c r="CF614" s="344"/>
      <c r="CG614" s="344"/>
      <c r="CH614" s="344"/>
      <c r="CI614" s="344"/>
      <c r="CJ614" s="344"/>
      <c r="CK614" s="344"/>
      <c r="CL614" s="344"/>
      <c r="CM614" s="344"/>
      <c r="CN614" s="344"/>
      <c r="CO614" s="344"/>
      <c r="CP614" s="344"/>
      <c r="CQ614" s="344"/>
      <c r="CR614" s="344"/>
      <c r="CS614" s="344"/>
      <c r="CT614" s="344"/>
      <c r="CU614" s="344"/>
      <c r="CV614" s="344"/>
      <c r="CW614" s="344"/>
      <c r="CX614" s="344"/>
      <c r="CY614" s="344"/>
      <c r="CZ614" s="344"/>
    </row>
    <row r="615" s="348" customFormat="true" ht="25.15" customHeight="true" x14ac:dyDescent="0.2">
      <c r="C615" s="1028" t="s">
        <v>388</v>
      </c>
      <c r="D615" s="1020"/>
      <c r="E615" s="670">
        <v>-6.4553884631669131E-3</v>
      </c>
      <c r="F615" s="577"/>
      <c r="G615" s="577"/>
      <c r="H615" s="1020" t="s">
        <v>361</v>
      </c>
      <c r="I615" s="1020"/>
      <c r="J615" s="671">
        <v>4.4556278382941523E-2</v>
      </c>
      <c r="K615" s="577"/>
      <c r="L615" s="577"/>
      <c r="M615" s="1020" t="s">
        <v>344</v>
      </c>
      <c r="N615" s="1020"/>
      <c r="O615" s="672">
        <v>7.5447040424397385E-2</v>
      </c>
      <c r="P615" s="577"/>
      <c r="Q615" s="577"/>
      <c r="Z615" s="341"/>
      <c r="AA615" s="341"/>
      <c r="AB615" s="341"/>
      <c r="AC615" s="341"/>
      <c r="AD615" s="341"/>
      <c r="AE615" s="341"/>
      <c r="AF615" s="341"/>
      <c r="AG615" s="341"/>
      <c r="AH615" s="341"/>
      <c r="AI615" s="341"/>
      <c r="AJ615" s="341"/>
      <c r="AK615" s="341"/>
      <c r="AL615" s="341"/>
      <c r="AM615" s="341"/>
      <c r="AN615" s="341"/>
      <c r="AO615" s="341"/>
      <c r="AP615" s="341"/>
      <c r="AQ615" s="341"/>
      <c r="AR615" s="341"/>
      <c r="AS615" s="341"/>
      <c r="AT615" s="341"/>
      <c r="AU615" s="341"/>
      <c r="AV615" s="341"/>
      <c r="AW615" s="341"/>
      <c r="AX615" s="341"/>
      <c r="AY615" s="341"/>
      <c r="AZ615" s="341"/>
      <c r="BA615" s="344"/>
      <c r="BB615" s="395"/>
      <c r="BC615" s="344"/>
      <c r="BD615" s="344"/>
      <c r="BE615" s="344"/>
      <c r="BF615" s="344"/>
      <c r="BG615" s="344"/>
      <c r="BH615" s="344"/>
      <c r="BI615" s="344"/>
      <c r="BJ615" s="344"/>
      <c r="BK615" s="344"/>
      <c r="BL615" s="344"/>
      <c r="BM615" s="344"/>
      <c r="BN615" s="344"/>
      <c r="BO615" s="344"/>
      <c r="BP615" s="344"/>
      <c r="BQ615" s="344"/>
      <c r="BR615" s="344"/>
      <c r="BS615" s="344"/>
      <c r="BT615" s="344"/>
      <c r="BU615" s="344"/>
      <c r="BV615" s="344"/>
      <c r="BW615" s="344"/>
      <c r="BX615" s="344"/>
      <c r="BY615" s="344"/>
      <c r="BZ615" s="344"/>
      <c r="CA615" s="344"/>
      <c r="CB615" s="344"/>
      <c r="CC615" s="344"/>
      <c r="CD615" s="344"/>
      <c r="CE615" s="344"/>
      <c r="CF615" s="344"/>
      <c r="CG615" s="344"/>
      <c r="CH615" s="344"/>
      <c r="CI615" s="344"/>
      <c r="CJ615" s="344"/>
      <c r="CK615" s="344"/>
      <c r="CL615" s="344"/>
      <c r="CM615" s="344"/>
      <c r="CN615" s="344"/>
      <c r="CO615" s="344"/>
      <c r="CP615" s="344"/>
      <c r="CQ615" s="344"/>
      <c r="CR615" s="344"/>
      <c r="CS615" s="344"/>
      <c r="CT615" s="344"/>
      <c r="CU615" s="344"/>
      <c r="CV615" s="344"/>
      <c r="CW615" s="344"/>
      <c r="CX615" s="344"/>
      <c r="CY615" s="344"/>
      <c r="CZ615" s="344"/>
    </row>
    <row r="616" s="348" customFormat="true" ht="25.15" customHeight="true" x14ac:dyDescent="0.2">
      <c r="C616" s="1028" t="s">
        <v>343</v>
      </c>
      <c r="D616" s="1020"/>
      <c r="E616" s="670">
        <v>7.1961502311846393E-2</v>
      </c>
      <c r="F616" s="577"/>
      <c r="G616" s="577"/>
      <c r="H616" s="1020" t="s">
        <v>305</v>
      </c>
      <c r="I616" s="1020"/>
      <c r="J616" s="671">
        <v>1.3464681790259969E-2</v>
      </c>
      <c r="K616" s="577"/>
      <c r="L616" s="577"/>
      <c r="M616" s="1020" t="s">
        <v>364</v>
      </c>
      <c r="N616" s="1020"/>
      <c r="O616" s="672">
        <v>-4.3176752075322095E-2</v>
      </c>
      <c r="P616" s="577"/>
      <c r="Q616" s="577"/>
      <c r="Z616" s="341"/>
      <c r="AA616" s="341"/>
      <c r="AB616" s="341"/>
      <c r="AC616" s="341"/>
      <c r="AD616" s="341"/>
      <c r="AE616" s="341"/>
      <c r="AF616" s="341"/>
      <c r="AG616" s="341"/>
      <c r="AH616" s="341"/>
      <c r="AI616" s="341"/>
      <c r="AJ616" s="341"/>
      <c r="AK616" s="341"/>
      <c r="AL616" s="341"/>
      <c r="AM616" s="341"/>
      <c r="AN616" s="341"/>
      <c r="AO616" s="341"/>
      <c r="AP616" s="341"/>
      <c r="AQ616" s="341"/>
      <c r="AR616" s="341"/>
      <c r="AS616" s="341"/>
      <c r="AT616" s="341"/>
      <c r="AU616" s="341"/>
      <c r="AV616" s="341"/>
      <c r="AW616" s="341"/>
      <c r="AX616" s="341"/>
      <c r="AY616" s="341"/>
      <c r="AZ616" s="341"/>
      <c r="BA616" s="344"/>
      <c r="BB616" s="395"/>
      <c r="BC616" s="344"/>
      <c r="BD616" s="344"/>
      <c r="BE616" s="344"/>
      <c r="BF616" s="344"/>
      <c r="BG616" s="344"/>
      <c r="BH616" s="344"/>
      <c r="BI616" s="344"/>
      <c r="BJ616" s="344"/>
      <c r="BK616" s="344"/>
      <c r="BL616" s="344"/>
      <c r="BM616" s="344"/>
      <c r="BN616" s="344"/>
      <c r="BO616" s="344"/>
      <c r="BP616" s="344"/>
      <c r="BQ616" s="344"/>
      <c r="BR616" s="344"/>
      <c r="BS616" s="344"/>
      <c r="BT616" s="344"/>
      <c r="BU616" s="344"/>
      <c r="BV616" s="344"/>
      <c r="BW616" s="344"/>
      <c r="BX616" s="344"/>
      <c r="BY616" s="344"/>
      <c r="BZ616" s="344"/>
      <c r="CA616" s="344"/>
      <c r="CB616" s="344"/>
      <c r="CC616" s="344"/>
      <c r="CD616" s="344"/>
      <c r="CE616" s="344"/>
      <c r="CF616" s="344"/>
      <c r="CG616" s="344"/>
      <c r="CH616" s="344"/>
      <c r="CI616" s="344"/>
      <c r="CJ616" s="344"/>
      <c r="CK616" s="344"/>
      <c r="CL616" s="344"/>
      <c r="CM616" s="344"/>
      <c r="CN616" s="344"/>
      <c r="CO616" s="344"/>
      <c r="CP616" s="344"/>
      <c r="CQ616" s="344"/>
      <c r="CR616" s="344"/>
      <c r="CS616" s="344"/>
      <c r="CT616" s="344"/>
      <c r="CU616" s="344"/>
      <c r="CV616" s="344"/>
      <c r="CW616" s="344"/>
      <c r="CX616" s="344"/>
      <c r="CY616" s="344"/>
      <c r="CZ616" s="344"/>
    </row>
    <row r="617" s="348" customFormat="true" ht="25.15" customHeight="true" x14ac:dyDescent="0.2">
      <c r="C617" s="1028" t="s">
        <v>378</v>
      </c>
      <c r="D617" s="1020"/>
      <c r="E617" s="670">
        <v>-1.6635668355628783E-2</v>
      </c>
      <c r="F617" s="577"/>
      <c r="G617" s="577"/>
      <c r="H617" s="1020" t="s">
        <v>292</v>
      </c>
      <c r="I617" s="1020"/>
      <c r="J617" s="671">
        <v>3.4886543401841372E-2</v>
      </c>
      <c r="K617" s="577"/>
      <c r="L617" s="577"/>
      <c r="M617" s="1020" t="s">
        <v>357</v>
      </c>
      <c r="N617" s="1020"/>
      <c r="O617" s="672">
        <v>3.5611635796008005E-2</v>
      </c>
      <c r="P617" s="577"/>
      <c r="Q617" s="577"/>
      <c r="Z617" s="341"/>
      <c r="AA617" s="341"/>
      <c r="AB617" s="341"/>
      <c r="AC617" s="341"/>
      <c r="AD617" s="341"/>
      <c r="AE617" s="341"/>
      <c r="AF617" s="341"/>
      <c r="AG617" s="341"/>
      <c r="AH617" s="341"/>
      <c r="AI617" s="341"/>
      <c r="AJ617" s="341"/>
      <c r="AK617" s="341"/>
      <c r="AL617" s="341"/>
      <c r="AM617" s="341"/>
      <c r="AN617" s="341"/>
      <c r="AO617" s="341"/>
      <c r="AP617" s="341"/>
      <c r="AQ617" s="341"/>
      <c r="AR617" s="341"/>
      <c r="AS617" s="341"/>
      <c r="AT617" s="341"/>
      <c r="AU617" s="341"/>
      <c r="AV617" s="341"/>
      <c r="AW617" s="341"/>
      <c r="AX617" s="341"/>
      <c r="AY617" s="341"/>
      <c r="AZ617" s="341"/>
      <c r="BA617" s="344"/>
      <c r="BB617" s="395"/>
      <c r="BC617" s="344"/>
      <c r="BD617" s="344"/>
      <c r="BE617" s="344"/>
      <c r="BF617" s="344"/>
      <c r="BG617" s="344"/>
      <c r="BH617" s="344"/>
      <c r="BI617" s="344"/>
      <c r="BJ617" s="344"/>
      <c r="BK617" s="344"/>
      <c r="BL617" s="344"/>
      <c r="BM617" s="344"/>
      <c r="BN617" s="344"/>
      <c r="BO617" s="344"/>
      <c r="BP617" s="344"/>
      <c r="BQ617" s="344"/>
      <c r="BR617" s="344"/>
      <c r="BS617" s="344"/>
      <c r="BT617" s="344"/>
      <c r="BU617" s="344"/>
      <c r="BV617" s="344"/>
      <c r="BW617" s="344"/>
      <c r="BX617" s="344"/>
      <c r="BY617" s="344"/>
      <c r="BZ617" s="344"/>
      <c r="CA617" s="344"/>
      <c r="CB617" s="344"/>
      <c r="CC617" s="344"/>
      <c r="CD617" s="344"/>
      <c r="CE617" s="344"/>
      <c r="CF617" s="344"/>
      <c r="CG617" s="344"/>
      <c r="CH617" s="344"/>
      <c r="CI617" s="344"/>
      <c r="CJ617" s="344"/>
      <c r="CK617" s="344"/>
      <c r="CL617" s="344"/>
      <c r="CM617" s="344"/>
      <c r="CN617" s="344"/>
      <c r="CO617" s="344"/>
      <c r="CP617" s="344"/>
      <c r="CQ617" s="344"/>
      <c r="CR617" s="344"/>
      <c r="CS617" s="344"/>
      <c r="CT617" s="344"/>
      <c r="CU617" s="344"/>
      <c r="CV617" s="344"/>
      <c r="CW617" s="344"/>
      <c r="CX617" s="344"/>
      <c r="CY617" s="344"/>
      <c r="CZ617" s="344"/>
    </row>
    <row r="618" s="348" customFormat="true" ht="25.15" customHeight="true" x14ac:dyDescent="0.2">
      <c r="C618" s="1028" t="s">
        <v>348</v>
      </c>
      <c r="D618" s="1020"/>
      <c r="E618" s="670">
        <v>-6.2356685059579989E-2</v>
      </c>
      <c r="F618" s="577"/>
      <c r="G618" s="577"/>
      <c r="H618" s="1020" t="s">
        <v>291</v>
      </c>
      <c r="I618" s="1020"/>
      <c r="J618" s="671">
        <v>2.9397099598354067E-2</v>
      </c>
      <c r="K618" s="577"/>
      <c r="L618" s="577"/>
      <c r="M618" s="1020" t="s">
        <v>351</v>
      </c>
      <c r="N618" s="1020"/>
      <c r="O618" s="672">
        <v>4.6694868377251612E-2</v>
      </c>
      <c r="P618" s="577"/>
      <c r="Q618" s="577"/>
      <c r="Z618" s="341"/>
      <c r="AA618" s="341"/>
      <c r="AB618" s="341"/>
      <c r="AC618" s="341"/>
      <c r="AD618" s="341"/>
      <c r="AE618" s="341"/>
      <c r="AF618" s="341"/>
      <c r="AG618" s="341"/>
      <c r="AH618" s="341"/>
      <c r="AI618" s="341"/>
      <c r="AJ618" s="341"/>
      <c r="AK618" s="341"/>
      <c r="AL618" s="341"/>
      <c r="AM618" s="341"/>
      <c r="AN618" s="341"/>
      <c r="AO618" s="341"/>
      <c r="AP618" s="341"/>
      <c r="AQ618" s="341"/>
      <c r="AR618" s="341"/>
      <c r="AS618" s="341"/>
      <c r="AT618" s="341"/>
      <c r="AU618" s="341"/>
      <c r="AV618" s="341"/>
      <c r="AW618" s="341"/>
      <c r="AX618" s="341"/>
      <c r="AY618" s="341"/>
      <c r="AZ618" s="341"/>
      <c r="BA618" s="344"/>
      <c r="BB618" s="395"/>
      <c r="BC618" s="344"/>
      <c r="BD618" s="344"/>
      <c r="BE618" s="344"/>
      <c r="BF618" s="344"/>
      <c r="BG618" s="344"/>
      <c r="BH618" s="344"/>
      <c r="BI618" s="344"/>
      <c r="BJ618" s="344"/>
      <c r="BK618" s="344"/>
      <c r="BL618" s="344"/>
      <c r="BM618" s="344"/>
      <c r="BN618" s="344"/>
      <c r="BO618" s="344"/>
      <c r="BP618" s="344"/>
      <c r="BQ618" s="344"/>
      <c r="BR618" s="344"/>
      <c r="BS618" s="344"/>
      <c r="BT618" s="344"/>
      <c r="BU618" s="344"/>
      <c r="BV618" s="344"/>
      <c r="BW618" s="344"/>
      <c r="BX618" s="344"/>
      <c r="BY618" s="344"/>
      <c r="BZ618" s="344"/>
      <c r="CA618" s="344"/>
      <c r="CB618" s="344"/>
      <c r="CC618" s="344"/>
      <c r="CD618" s="344"/>
      <c r="CE618" s="344"/>
      <c r="CF618" s="344"/>
      <c r="CG618" s="344"/>
      <c r="CH618" s="344"/>
      <c r="CI618" s="344"/>
      <c r="CJ618" s="344"/>
      <c r="CK618" s="344"/>
      <c r="CL618" s="344"/>
      <c r="CM618" s="344"/>
      <c r="CN618" s="344"/>
      <c r="CO618" s="344"/>
      <c r="CP618" s="344"/>
      <c r="CQ618" s="344"/>
      <c r="CR618" s="344"/>
      <c r="CS618" s="344"/>
      <c r="CT618" s="344"/>
      <c r="CU618" s="344"/>
      <c r="CV618" s="344"/>
      <c r="CW618" s="344"/>
      <c r="CX618" s="344"/>
      <c r="CY618" s="344"/>
      <c r="CZ618" s="344"/>
    </row>
    <row r="619" s="348" customFormat="true" ht="25.15" customHeight="true" x14ac:dyDescent="0.2">
      <c r="C619" s="1028" t="s">
        <v>374</v>
      </c>
      <c r="D619" s="1020"/>
      <c r="E619" s="673">
        <v>-2.1991517028848585E-2</v>
      </c>
      <c r="F619" s="577"/>
      <c r="G619" s="577"/>
      <c r="H619" s="1020" t="s">
        <v>347</v>
      </c>
      <c r="I619" s="1020"/>
      <c r="J619" s="671">
        <v>4.6822790868119094E-2</v>
      </c>
      <c r="K619" s="577"/>
      <c r="L619" s="577"/>
      <c r="M619" s="1020" t="s">
        <v>345</v>
      </c>
      <c r="N619" s="1020"/>
      <c r="O619" s="672">
        <v>6.7723384364567818E-2</v>
      </c>
      <c r="P619" s="577"/>
      <c r="Q619" s="577"/>
      <c r="Z619" s="341"/>
      <c r="AA619" s="341"/>
      <c r="AB619" s="341"/>
      <c r="AC619" s="341"/>
      <c r="AD619" s="341"/>
      <c r="AE619" s="341"/>
      <c r="AF619" s="341"/>
      <c r="AG619" s="341"/>
      <c r="AH619" s="341"/>
      <c r="AI619" s="341"/>
      <c r="AJ619" s="341"/>
      <c r="AK619" s="341"/>
      <c r="AL619" s="341"/>
      <c r="AM619" s="341"/>
      <c r="AN619" s="341"/>
      <c r="AO619" s="341"/>
      <c r="AP619" s="341"/>
      <c r="AQ619" s="341"/>
      <c r="AR619" s="341"/>
      <c r="AS619" s="341"/>
      <c r="AT619" s="341"/>
      <c r="AU619" s="341"/>
      <c r="AV619" s="341"/>
      <c r="AW619" s="341"/>
      <c r="AX619" s="341"/>
      <c r="AY619" s="341"/>
      <c r="AZ619" s="341"/>
      <c r="BA619" s="344"/>
      <c r="BB619" s="395"/>
      <c r="BC619" s="344"/>
      <c r="BD619" s="344"/>
      <c r="BE619" s="344"/>
      <c r="BF619" s="344"/>
      <c r="BG619" s="344"/>
      <c r="BH619" s="344"/>
      <c r="BI619" s="344"/>
      <c r="BJ619" s="344"/>
      <c r="BK619" s="344"/>
      <c r="BL619" s="344"/>
      <c r="BM619" s="344"/>
      <c r="BN619" s="344"/>
      <c r="BO619" s="344"/>
      <c r="BP619" s="344"/>
      <c r="BQ619" s="344"/>
      <c r="BR619" s="344"/>
      <c r="BS619" s="344"/>
      <c r="BT619" s="344"/>
      <c r="BU619" s="344"/>
      <c r="BV619" s="344"/>
      <c r="BW619" s="344"/>
      <c r="BX619" s="344"/>
      <c r="BY619" s="344"/>
      <c r="BZ619" s="344"/>
      <c r="CA619" s="344"/>
      <c r="CB619" s="344"/>
      <c r="CC619" s="344"/>
      <c r="CD619" s="344"/>
      <c r="CE619" s="344"/>
      <c r="CF619" s="344"/>
      <c r="CG619" s="344"/>
      <c r="CH619" s="344"/>
      <c r="CI619" s="344"/>
      <c r="CJ619" s="344"/>
      <c r="CK619" s="344"/>
      <c r="CL619" s="344"/>
      <c r="CM619" s="344"/>
      <c r="CN619" s="344"/>
      <c r="CO619" s="344"/>
      <c r="CP619" s="344"/>
      <c r="CQ619" s="344"/>
      <c r="CR619" s="344"/>
      <c r="CS619" s="344"/>
      <c r="CT619" s="344"/>
      <c r="CU619" s="344"/>
      <c r="CV619" s="344"/>
      <c r="CW619" s="344"/>
      <c r="CX619" s="344"/>
      <c r="CY619" s="344"/>
      <c r="CZ619" s="344"/>
    </row>
    <row r="620" s="348" customFormat="true" ht="25.15" customHeight="true" x14ac:dyDescent="0.2">
      <c r="C620" s="1028"/>
      <c r="D620" s="1020"/>
      <c r="E620" s="577"/>
      <c r="F620" s="577"/>
      <c r="G620" s="577"/>
      <c r="H620" s="1020" t="s">
        <v>298</v>
      </c>
      <c r="I620" s="1020"/>
      <c r="J620" s="671">
        <v>3.359024583532285E-2</v>
      </c>
      <c r="K620" s="577"/>
      <c r="L620" s="577"/>
      <c r="M620" s="1020" t="s">
        <v>355</v>
      </c>
      <c r="N620" s="1020"/>
      <c r="O620" s="672">
        <v>3.9374853709705532E-2</v>
      </c>
      <c r="P620" s="577"/>
      <c r="Q620" s="577"/>
      <c r="Z620" s="341"/>
      <c r="AA620" s="341"/>
      <c r="AB620" s="341"/>
      <c r="AC620" s="341"/>
      <c r="AD620" s="341"/>
      <c r="AE620" s="341"/>
      <c r="AF620" s="341"/>
      <c r="AG620" s="341"/>
      <c r="AH620" s="341"/>
      <c r="AI620" s="341"/>
      <c r="AJ620" s="341"/>
      <c r="AK620" s="341"/>
      <c r="AL620" s="341"/>
      <c r="AM620" s="341"/>
      <c r="AN620" s="341"/>
      <c r="AO620" s="341"/>
      <c r="AP620" s="341"/>
      <c r="AQ620" s="341"/>
      <c r="AR620" s="341"/>
      <c r="AS620" s="341"/>
      <c r="AT620" s="341"/>
      <c r="AU620" s="341"/>
      <c r="AV620" s="341"/>
      <c r="AW620" s="341"/>
      <c r="AX620" s="341"/>
      <c r="AY620" s="341"/>
      <c r="AZ620" s="341"/>
      <c r="BA620" s="344"/>
      <c r="BB620" s="395"/>
      <c r="BC620" s="344"/>
      <c r="BD620" s="344"/>
      <c r="BE620" s="344"/>
      <c r="BF620" s="344"/>
      <c r="BG620" s="344"/>
      <c r="BH620" s="344"/>
      <c r="BI620" s="344"/>
      <c r="BJ620" s="344"/>
      <c r="BK620" s="344"/>
      <c r="BL620" s="344"/>
      <c r="BM620" s="344"/>
      <c r="BN620" s="344"/>
      <c r="BO620" s="344"/>
      <c r="BP620" s="344"/>
      <c r="BQ620" s="344"/>
      <c r="BR620" s="344"/>
      <c r="BS620" s="344"/>
      <c r="BT620" s="344"/>
      <c r="BU620" s="344"/>
      <c r="BV620" s="344"/>
      <c r="BW620" s="344"/>
      <c r="BX620" s="344"/>
      <c r="BY620" s="344"/>
      <c r="BZ620" s="344"/>
      <c r="CA620" s="344"/>
      <c r="CB620" s="344"/>
      <c r="CC620" s="344"/>
      <c r="CD620" s="344"/>
      <c r="CE620" s="344"/>
      <c r="CF620" s="344"/>
      <c r="CG620" s="344"/>
      <c r="CH620" s="344"/>
      <c r="CI620" s="344"/>
      <c r="CJ620" s="344"/>
      <c r="CK620" s="344"/>
      <c r="CL620" s="344"/>
      <c r="CM620" s="344"/>
      <c r="CN620" s="344"/>
      <c r="CO620" s="344"/>
      <c r="CP620" s="344"/>
      <c r="CQ620" s="344"/>
      <c r="CR620" s="344"/>
      <c r="CS620" s="344"/>
      <c r="CT620" s="344"/>
      <c r="CU620" s="344"/>
      <c r="CV620" s="344"/>
      <c r="CW620" s="344"/>
      <c r="CX620" s="344"/>
      <c r="CY620" s="344"/>
      <c r="CZ620" s="344"/>
    </row>
    <row r="621" s="348" customFormat="true" ht="25.15" customHeight="true" x14ac:dyDescent="0.2">
      <c r="C621" s="1028"/>
      <c r="D621" s="1020"/>
      <c r="E621" s="577"/>
      <c r="F621" s="577"/>
      <c r="G621" s="577"/>
      <c r="H621" s="1020" t="s">
        <v>275</v>
      </c>
      <c r="I621" s="1020"/>
      <c r="J621" s="671">
        <v>6.4613934295712244E-2</v>
      </c>
      <c r="K621" s="577"/>
      <c r="L621" s="577"/>
      <c r="M621" s="1020" t="s">
        <v>361</v>
      </c>
      <c r="N621" s="1020"/>
      <c r="O621" s="672">
        <v>3.0902256597565569E-2</v>
      </c>
      <c r="P621" s="577"/>
      <c r="Q621" s="577"/>
      <c r="Z621" s="341"/>
      <c r="AA621" s="341"/>
      <c r="AB621" s="341"/>
      <c r="AC621" s="341"/>
      <c r="AD621" s="341"/>
      <c r="AE621" s="341"/>
      <c r="AF621" s="341"/>
      <c r="AG621" s="341"/>
      <c r="AH621" s="341"/>
      <c r="AI621" s="341"/>
      <c r="AJ621" s="341"/>
      <c r="AK621" s="341"/>
      <c r="AL621" s="341"/>
      <c r="AM621" s="341"/>
      <c r="AN621" s="341"/>
      <c r="AO621" s="341"/>
      <c r="AP621" s="341"/>
      <c r="AQ621" s="341"/>
      <c r="AR621" s="341"/>
      <c r="AS621" s="341"/>
      <c r="AT621" s="341"/>
      <c r="AU621" s="341"/>
      <c r="AV621" s="341"/>
      <c r="AW621" s="341"/>
      <c r="AX621" s="341"/>
      <c r="AY621" s="341"/>
      <c r="AZ621" s="341"/>
      <c r="BA621" s="344"/>
      <c r="BB621" s="395"/>
      <c r="BC621" s="344"/>
      <c r="BD621" s="344"/>
      <c r="BE621" s="344"/>
      <c r="BF621" s="344"/>
      <c r="BG621" s="344"/>
      <c r="BH621" s="344"/>
      <c r="BI621" s="344"/>
      <c r="BJ621" s="344"/>
      <c r="BK621" s="344"/>
      <c r="BL621" s="344"/>
      <c r="BM621" s="344"/>
      <c r="BN621" s="344"/>
      <c r="BO621" s="344"/>
      <c r="BP621" s="344"/>
      <c r="BQ621" s="344"/>
      <c r="BR621" s="344"/>
      <c r="BS621" s="344"/>
      <c r="BT621" s="344"/>
      <c r="BU621" s="344"/>
      <c r="BV621" s="344"/>
      <c r="BW621" s="344"/>
      <c r="BX621" s="344"/>
      <c r="BY621" s="344"/>
      <c r="BZ621" s="344"/>
      <c r="CA621" s="344"/>
      <c r="CB621" s="344"/>
      <c r="CC621" s="344"/>
      <c r="CD621" s="344"/>
      <c r="CE621" s="344"/>
      <c r="CF621" s="344"/>
      <c r="CG621" s="344"/>
      <c r="CH621" s="344"/>
      <c r="CI621" s="344"/>
      <c r="CJ621" s="344"/>
      <c r="CK621" s="344"/>
      <c r="CL621" s="344"/>
      <c r="CM621" s="344"/>
      <c r="CN621" s="344"/>
      <c r="CO621" s="344"/>
      <c r="CP621" s="344"/>
      <c r="CQ621" s="344"/>
      <c r="CR621" s="344"/>
      <c r="CS621" s="344"/>
      <c r="CT621" s="344"/>
      <c r="CU621" s="344"/>
      <c r="CV621" s="344"/>
      <c r="CW621" s="344"/>
      <c r="CX621" s="344"/>
      <c r="CY621" s="344"/>
      <c r="CZ621" s="344"/>
    </row>
    <row r="622" s="348" customFormat="true" ht="25.15" customHeight="true" x14ac:dyDescent="0.2">
      <c r="C622" s="1028" t="s">
        <v>246</v>
      </c>
      <c r="D622" s="1020"/>
      <c r="E622" s="1020"/>
      <c r="F622" s="577"/>
      <c r="G622" s="577"/>
      <c r="H622" s="1020" t="s">
        <v>373</v>
      </c>
      <c r="I622" s="1020"/>
      <c r="J622" s="671">
        <v>2.1243462956329066E-2</v>
      </c>
      <c r="K622" s="577"/>
      <c r="L622" s="577"/>
      <c r="M622" s="1020" t="s">
        <v>305</v>
      </c>
      <c r="N622" s="1020"/>
      <c r="O622" s="672">
        <v>1.9974770436872749E-2</v>
      </c>
      <c r="P622" s="577"/>
      <c r="Q622" s="577"/>
      <c r="Z622" s="341"/>
      <c r="AA622" s="341"/>
      <c r="AB622" s="341"/>
      <c r="AC622" s="341"/>
      <c r="AD622" s="341"/>
      <c r="AE622" s="341"/>
      <c r="AF622" s="341"/>
      <c r="AG622" s="341"/>
      <c r="AH622" s="341"/>
      <c r="AI622" s="341"/>
      <c r="AJ622" s="341"/>
      <c r="AK622" s="341"/>
      <c r="AL622" s="341"/>
      <c r="AM622" s="341"/>
      <c r="AN622" s="341"/>
      <c r="AO622" s="341"/>
      <c r="AP622" s="341"/>
      <c r="AQ622" s="341"/>
      <c r="AR622" s="341"/>
      <c r="AS622" s="341"/>
      <c r="AT622" s="341"/>
      <c r="AU622" s="341"/>
      <c r="AV622" s="341"/>
      <c r="AW622" s="341"/>
      <c r="AX622" s="341"/>
      <c r="AY622" s="341"/>
      <c r="AZ622" s="341"/>
      <c r="BA622" s="344"/>
      <c r="BB622" s="395"/>
      <c r="BC622" s="344"/>
      <c r="BD622" s="344"/>
      <c r="BE622" s="344"/>
      <c r="BF622" s="344"/>
      <c r="BG622" s="344"/>
      <c r="BH622" s="344"/>
      <c r="BI622" s="344"/>
      <c r="BJ622" s="344"/>
      <c r="BK622" s="344"/>
      <c r="BL622" s="344"/>
      <c r="BM622" s="344"/>
      <c r="BN622" s="344"/>
      <c r="BO622" s="344"/>
      <c r="BP622" s="344"/>
      <c r="BQ622" s="344"/>
      <c r="BR622" s="344"/>
      <c r="BS622" s="344"/>
      <c r="BT622" s="344"/>
      <c r="BU622" s="344"/>
      <c r="BV622" s="344"/>
      <c r="BW622" s="344"/>
      <c r="BX622" s="344"/>
      <c r="BY622" s="344"/>
      <c r="BZ622" s="344"/>
      <c r="CA622" s="344"/>
      <c r="CB622" s="344"/>
      <c r="CC622" s="344"/>
      <c r="CD622" s="344"/>
      <c r="CE622" s="344"/>
      <c r="CF622" s="344"/>
      <c r="CG622" s="344"/>
      <c r="CH622" s="344"/>
      <c r="CI622" s="344"/>
      <c r="CJ622" s="344"/>
      <c r="CK622" s="344"/>
      <c r="CL622" s="344"/>
      <c r="CM622" s="344"/>
      <c r="CN622" s="344"/>
      <c r="CO622" s="344"/>
      <c r="CP622" s="344"/>
      <c r="CQ622" s="344"/>
      <c r="CR622" s="344"/>
      <c r="CS622" s="344"/>
      <c r="CT622" s="344"/>
      <c r="CU622" s="344"/>
      <c r="CV622" s="344"/>
      <c r="CW622" s="344"/>
      <c r="CX622" s="344"/>
      <c r="CY622" s="344"/>
      <c r="CZ622" s="344"/>
    </row>
    <row r="623" s="348" customFormat="true" ht="25.15" customHeight="true" x14ac:dyDescent="0.2">
      <c r="C623" s="1028" t="s">
        <v>194</v>
      </c>
      <c r="D623" s="1020"/>
      <c r="E623" s="688" t="s">
        <v>195</v>
      </c>
      <c r="F623" s="577"/>
      <c r="G623" s="577"/>
      <c r="H623" s="1020" t="s">
        <v>276</v>
      </c>
      <c r="I623" s="1020"/>
      <c r="J623" s="671">
        <v>5.9218583172480119E-2</v>
      </c>
      <c r="K623" s="577"/>
      <c r="L623" s="577"/>
      <c r="M623" s="1020" t="s">
        <v>292</v>
      </c>
      <c r="N623" s="1020"/>
      <c r="O623" s="672">
        <v>4.4172843095626385E-2</v>
      </c>
      <c r="P623" s="577"/>
      <c r="Q623" s="577"/>
      <c r="Z623" s="341"/>
      <c r="AA623" s="341"/>
      <c r="AB623" s="341"/>
      <c r="AC623" s="341"/>
      <c r="AD623" s="341"/>
      <c r="AE623" s="341"/>
      <c r="AF623" s="341"/>
      <c r="AG623" s="341"/>
      <c r="AH623" s="341"/>
      <c r="AI623" s="341"/>
      <c r="AJ623" s="341"/>
      <c r="AK623" s="341"/>
      <c r="AL623" s="341"/>
      <c r="AM623" s="341"/>
      <c r="AN623" s="341"/>
      <c r="AO623" s="341"/>
      <c r="AP623" s="341"/>
      <c r="AQ623" s="341"/>
      <c r="AR623" s="341"/>
      <c r="AS623" s="341"/>
      <c r="AT623" s="341"/>
      <c r="AU623" s="341"/>
      <c r="AV623" s="341"/>
      <c r="AW623" s="341"/>
      <c r="AX623" s="341"/>
      <c r="AY623" s="341"/>
      <c r="AZ623" s="341"/>
      <c r="BA623" s="344"/>
      <c r="BB623" s="395"/>
      <c r="BC623" s="344"/>
      <c r="BD623" s="344"/>
      <c r="BE623" s="344"/>
      <c r="BF623" s="344"/>
      <c r="BG623" s="344"/>
      <c r="BH623" s="344"/>
      <c r="BI623" s="344"/>
      <c r="BJ623" s="344"/>
      <c r="BK623" s="344"/>
      <c r="BL623" s="344"/>
      <c r="BM623" s="344"/>
      <c r="BN623" s="344"/>
      <c r="BO623" s="344"/>
      <c r="BP623" s="344"/>
      <c r="BQ623" s="344"/>
      <c r="BR623" s="344"/>
      <c r="BS623" s="344"/>
      <c r="BT623" s="344"/>
      <c r="BU623" s="344"/>
      <c r="BV623" s="344"/>
      <c r="BW623" s="344"/>
      <c r="BX623" s="344"/>
      <c r="BY623" s="344"/>
      <c r="BZ623" s="344"/>
      <c r="CA623" s="344"/>
      <c r="CB623" s="344"/>
      <c r="CC623" s="344"/>
      <c r="CD623" s="344"/>
      <c r="CE623" s="344"/>
      <c r="CF623" s="344"/>
      <c r="CG623" s="344"/>
      <c r="CH623" s="344"/>
      <c r="CI623" s="344"/>
      <c r="CJ623" s="344"/>
      <c r="CK623" s="344"/>
      <c r="CL623" s="344"/>
      <c r="CM623" s="344"/>
      <c r="CN623" s="344"/>
      <c r="CO623" s="344"/>
      <c r="CP623" s="344"/>
      <c r="CQ623" s="344"/>
      <c r="CR623" s="344"/>
      <c r="CS623" s="344"/>
      <c r="CT623" s="344"/>
      <c r="CU623" s="344"/>
      <c r="CV623" s="344"/>
      <c r="CW623" s="344"/>
      <c r="CX623" s="344"/>
      <c r="CY623" s="344"/>
      <c r="CZ623" s="344"/>
    </row>
    <row r="624" s="348" customFormat="true" ht="25.15" customHeight="true" x14ac:dyDescent="0.2">
      <c r="C624" s="1028" t="s">
        <v>195</v>
      </c>
      <c r="D624" s="1020"/>
      <c r="E624" s="689">
        <v>1</v>
      </c>
      <c r="F624" s="577"/>
      <c r="G624" s="577"/>
      <c r="H624" s="1020" t="s">
        <v>360</v>
      </c>
      <c r="I624" s="1020"/>
      <c r="J624" s="671">
        <v>-2.4437986579466917E-2</v>
      </c>
      <c r="K624" s="577"/>
      <c r="L624" s="577"/>
      <c r="M624" s="1020" t="s">
        <v>291</v>
      </c>
      <c r="N624" s="1020"/>
      <c r="O624" s="672">
        <v>1.9273829521117974E-2</v>
      </c>
      <c r="P624" s="577"/>
      <c r="Q624" s="577"/>
      <c r="Z624" s="341"/>
      <c r="AA624" s="341"/>
      <c r="AB624" s="341"/>
      <c r="AC624" s="341"/>
      <c r="AD624" s="341"/>
      <c r="AE624" s="341"/>
      <c r="AF624" s="341"/>
      <c r="AG624" s="341"/>
      <c r="AH624" s="341"/>
      <c r="AI624" s="341"/>
      <c r="AJ624" s="341"/>
      <c r="AK624" s="341"/>
      <c r="AL624" s="341"/>
      <c r="AM624" s="341"/>
      <c r="AN624" s="341"/>
      <c r="AO624" s="341"/>
      <c r="AP624" s="341"/>
      <c r="AQ624" s="341"/>
      <c r="AR624" s="341"/>
      <c r="AS624" s="341"/>
      <c r="AT624" s="341"/>
      <c r="AU624" s="341"/>
      <c r="AV624" s="341"/>
      <c r="AW624" s="341"/>
      <c r="AX624" s="341"/>
      <c r="AY624" s="341"/>
      <c r="AZ624" s="341"/>
      <c r="BA624" s="344"/>
      <c r="BB624" s="395"/>
      <c r="BC624" s="344"/>
      <c r="BD624" s="344"/>
      <c r="BE624" s="344"/>
      <c r="BF624" s="344"/>
      <c r="BG624" s="344"/>
      <c r="BH624" s="344"/>
      <c r="BI624" s="344"/>
      <c r="BJ624" s="344"/>
      <c r="BK624" s="344"/>
      <c r="BL624" s="344"/>
      <c r="BM624" s="344"/>
      <c r="BN624" s="344"/>
      <c r="BO624" s="344"/>
      <c r="BP624" s="344"/>
      <c r="BQ624" s="344"/>
      <c r="BR624" s="344"/>
      <c r="BS624" s="344"/>
      <c r="BT624" s="344"/>
      <c r="BU624" s="344"/>
      <c r="BV624" s="344"/>
      <c r="BW624" s="344"/>
      <c r="BX624" s="344"/>
      <c r="BY624" s="344"/>
      <c r="BZ624" s="344"/>
      <c r="CA624" s="344"/>
      <c r="CB624" s="344"/>
      <c r="CC624" s="344"/>
      <c r="CD624" s="344"/>
      <c r="CE624" s="344"/>
      <c r="CF624" s="344"/>
      <c r="CG624" s="344"/>
      <c r="CH624" s="344"/>
      <c r="CI624" s="344"/>
      <c r="CJ624" s="344"/>
      <c r="CK624" s="344"/>
      <c r="CL624" s="344"/>
      <c r="CM624" s="344"/>
      <c r="CN624" s="344"/>
      <c r="CO624" s="344"/>
      <c r="CP624" s="344"/>
      <c r="CQ624" s="344"/>
      <c r="CR624" s="344"/>
      <c r="CS624" s="344"/>
      <c r="CT624" s="344"/>
      <c r="CU624" s="344"/>
      <c r="CV624" s="344"/>
      <c r="CW624" s="344"/>
      <c r="CX624" s="344"/>
      <c r="CY624" s="344"/>
      <c r="CZ624" s="344"/>
    </row>
    <row r="625" s="348" customFormat="true" ht="25.15" customHeight="true" x14ac:dyDescent="0.2">
      <c r="C625" s="1028"/>
      <c r="D625" s="1020"/>
      <c r="E625" s="577"/>
      <c r="F625" s="577"/>
      <c r="G625" s="577"/>
      <c r="H625" s="1020" t="s">
        <v>363</v>
      </c>
      <c r="I625" s="1020"/>
      <c r="J625" s="671">
        <v>2.168803628190007E-2</v>
      </c>
      <c r="K625" s="577"/>
      <c r="L625" s="577"/>
      <c r="M625" s="1020" t="s">
        <v>347</v>
      </c>
      <c r="N625" s="1020"/>
      <c r="O625" s="672">
        <v>7.3986565711697275E-2</v>
      </c>
      <c r="P625" s="577"/>
      <c r="Q625" s="577"/>
      <c r="Z625" s="341"/>
      <c r="AA625" s="341"/>
      <c r="AB625" s="341"/>
      <c r="AC625" s="341"/>
      <c r="AD625" s="341"/>
      <c r="AE625" s="341"/>
      <c r="AF625" s="341"/>
      <c r="AG625" s="341"/>
      <c r="AH625" s="341"/>
      <c r="AI625" s="341"/>
      <c r="AJ625" s="341"/>
      <c r="AK625" s="341"/>
      <c r="AL625" s="341"/>
      <c r="AM625" s="341"/>
      <c r="AN625" s="341"/>
      <c r="AO625" s="341"/>
      <c r="AP625" s="341"/>
      <c r="AQ625" s="341"/>
      <c r="AR625" s="341"/>
      <c r="AS625" s="341"/>
      <c r="AT625" s="341"/>
      <c r="AU625" s="341"/>
      <c r="AV625" s="341"/>
      <c r="AW625" s="341"/>
      <c r="AX625" s="341"/>
      <c r="AY625" s="341"/>
      <c r="AZ625" s="341"/>
      <c r="BA625" s="344"/>
      <c r="BB625" s="395"/>
      <c r="BC625" s="344"/>
      <c r="BD625" s="344"/>
      <c r="BE625" s="344"/>
      <c r="BF625" s="344"/>
      <c r="BG625" s="344"/>
      <c r="BH625" s="344"/>
      <c r="BI625" s="344"/>
      <c r="BJ625" s="344"/>
      <c r="BK625" s="344"/>
      <c r="BL625" s="344"/>
      <c r="BM625" s="344"/>
      <c r="BN625" s="344"/>
      <c r="BO625" s="344"/>
      <c r="BP625" s="344"/>
      <c r="BQ625" s="344"/>
      <c r="BR625" s="344"/>
      <c r="BS625" s="344"/>
      <c r="BT625" s="344"/>
      <c r="BU625" s="344"/>
      <c r="BV625" s="344"/>
      <c r="BW625" s="344"/>
      <c r="BX625" s="344"/>
      <c r="BY625" s="344"/>
      <c r="BZ625" s="344"/>
      <c r="CA625" s="344"/>
      <c r="CB625" s="344"/>
      <c r="CC625" s="344"/>
      <c r="CD625" s="344"/>
      <c r="CE625" s="344"/>
      <c r="CF625" s="344"/>
      <c r="CG625" s="344"/>
      <c r="CH625" s="344"/>
      <c r="CI625" s="344"/>
      <c r="CJ625" s="344"/>
      <c r="CK625" s="344"/>
      <c r="CL625" s="344"/>
      <c r="CM625" s="344"/>
      <c r="CN625" s="344"/>
      <c r="CO625" s="344"/>
      <c r="CP625" s="344"/>
      <c r="CQ625" s="344"/>
      <c r="CR625" s="344"/>
      <c r="CS625" s="344"/>
      <c r="CT625" s="344"/>
      <c r="CU625" s="344"/>
      <c r="CV625" s="344"/>
      <c r="CW625" s="344"/>
      <c r="CX625" s="344"/>
      <c r="CY625" s="344"/>
      <c r="CZ625" s="344"/>
    </row>
    <row r="626" s="348" customFormat="true" ht="25.15" customHeight="true" x14ac:dyDescent="0.2">
      <c r="C626" s="1028"/>
      <c r="D626" s="1020"/>
      <c r="E626" s="577"/>
      <c r="F626" s="577"/>
      <c r="G626" s="577"/>
      <c r="H626" s="1020" t="s">
        <v>370</v>
      </c>
      <c r="I626" s="1020"/>
      <c r="J626" s="671">
        <v>2.7550275614095142E-2</v>
      </c>
      <c r="K626" s="577"/>
      <c r="L626" s="577"/>
      <c r="M626" s="1020" t="s">
        <v>298</v>
      </c>
      <c r="N626" s="1020"/>
      <c r="O626" s="672">
        <v>1.7852095900445702E-2</v>
      </c>
      <c r="P626" s="577"/>
      <c r="Q626" s="577"/>
      <c r="Z626" s="341"/>
      <c r="AA626" s="341"/>
      <c r="AB626" s="341"/>
      <c r="AC626" s="341"/>
      <c r="AD626" s="341"/>
      <c r="AE626" s="341"/>
      <c r="AF626" s="341"/>
      <c r="AG626" s="341"/>
      <c r="AH626" s="341"/>
      <c r="AI626" s="341"/>
      <c r="AJ626" s="341"/>
      <c r="AK626" s="341"/>
      <c r="AL626" s="341"/>
      <c r="AM626" s="341"/>
      <c r="AN626" s="341"/>
      <c r="AO626" s="341"/>
      <c r="AP626" s="341"/>
      <c r="AQ626" s="341"/>
      <c r="AR626" s="341"/>
      <c r="AS626" s="341"/>
      <c r="AT626" s="341"/>
      <c r="AU626" s="341"/>
      <c r="AV626" s="341"/>
      <c r="AW626" s="341"/>
      <c r="AX626" s="341"/>
      <c r="AY626" s="341"/>
      <c r="AZ626" s="341"/>
      <c r="BA626" s="344"/>
      <c r="BB626" s="395"/>
      <c r="BC626" s="344"/>
      <c r="BD626" s="344"/>
      <c r="BE626" s="344"/>
      <c r="BF626" s="344"/>
      <c r="BG626" s="344"/>
      <c r="BH626" s="344"/>
      <c r="BI626" s="344"/>
      <c r="BJ626" s="344"/>
      <c r="BK626" s="344"/>
      <c r="BL626" s="344"/>
      <c r="BM626" s="344"/>
      <c r="BN626" s="344"/>
      <c r="BO626" s="344"/>
      <c r="BP626" s="344"/>
      <c r="BQ626" s="344"/>
      <c r="BR626" s="344"/>
      <c r="BS626" s="344"/>
      <c r="BT626" s="344"/>
      <c r="BU626" s="344"/>
      <c r="BV626" s="344"/>
      <c r="BW626" s="344"/>
      <c r="BX626" s="344"/>
      <c r="BY626" s="344"/>
      <c r="BZ626" s="344"/>
      <c r="CA626" s="344"/>
      <c r="CB626" s="344"/>
      <c r="CC626" s="344"/>
      <c r="CD626" s="344"/>
      <c r="CE626" s="344"/>
      <c r="CF626" s="344"/>
      <c r="CG626" s="344"/>
      <c r="CH626" s="344"/>
      <c r="CI626" s="344"/>
      <c r="CJ626" s="344"/>
      <c r="CK626" s="344"/>
      <c r="CL626" s="344"/>
      <c r="CM626" s="344"/>
      <c r="CN626" s="344"/>
      <c r="CO626" s="344"/>
      <c r="CP626" s="344"/>
      <c r="CQ626" s="344"/>
      <c r="CR626" s="344"/>
      <c r="CS626" s="344"/>
      <c r="CT626" s="344"/>
      <c r="CU626" s="344"/>
      <c r="CV626" s="344"/>
      <c r="CW626" s="344"/>
      <c r="CX626" s="344"/>
      <c r="CY626" s="344"/>
      <c r="CZ626" s="344"/>
    </row>
    <row r="627" s="348" customFormat="true" ht="25.15" customHeight="true" x14ac:dyDescent="0.2">
      <c r="C627" s="1028"/>
      <c r="D627" s="1020"/>
      <c r="E627" s="577"/>
      <c r="F627" s="577"/>
      <c r="G627" s="577"/>
      <c r="H627" s="1020" t="s">
        <v>382</v>
      </c>
      <c r="I627" s="1020"/>
      <c r="J627" s="671">
        <v>-1.0450281141073596E-2</v>
      </c>
      <c r="K627" s="577"/>
      <c r="L627" s="577"/>
      <c r="M627" s="1020" t="s">
        <v>275</v>
      </c>
      <c r="N627" s="1020"/>
      <c r="O627" s="672">
        <v>6.3216337494138797E-2</v>
      </c>
      <c r="P627" s="577"/>
      <c r="Q627" s="577"/>
      <c r="Z627" s="341"/>
      <c r="AA627" s="341"/>
      <c r="AB627" s="341"/>
      <c r="AC627" s="341"/>
      <c r="AD627" s="341"/>
      <c r="AE627" s="341"/>
      <c r="AF627" s="341"/>
      <c r="AG627" s="341"/>
      <c r="AH627" s="341"/>
      <c r="AI627" s="341"/>
      <c r="AJ627" s="341"/>
      <c r="AK627" s="341"/>
      <c r="AL627" s="341"/>
      <c r="AM627" s="341"/>
      <c r="AN627" s="341"/>
      <c r="AO627" s="341"/>
      <c r="AP627" s="341"/>
      <c r="AQ627" s="341"/>
      <c r="AR627" s="341"/>
      <c r="AS627" s="341"/>
      <c r="AT627" s="341"/>
      <c r="AU627" s="341"/>
      <c r="AV627" s="341"/>
      <c r="AW627" s="341"/>
      <c r="AX627" s="341"/>
      <c r="AY627" s="341"/>
      <c r="AZ627" s="341"/>
      <c r="BA627" s="344"/>
      <c r="BB627" s="395"/>
      <c r="BC627" s="344"/>
      <c r="BD627" s="344"/>
      <c r="BE627" s="344"/>
      <c r="BF627" s="344"/>
      <c r="BG627" s="344"/>
      <c r="BH627" s="344"/>
      <c r="BI627" s="344"/>
      <c r="BJ627" s="344"/>
      <c r="BK627" s="344"/>
      <c r="BL627" s="344"/>
      <c r="BM627" s="344"/>
      <c r="BN627" s="344"/>
      <c r="BO627" s="344"/>
      <c r="BP627" s="344"/>
      <c r="BQ627" s="344"/>
      <c r="BR627" s="344"/>
      <c r="BS627" s="344"/>
      <c r="BT627" s="344"/>
      <c r="BU627" s="344"/>
      <c r="BV627" s="344"/>
      <c r="BW627" s="344"/>
      <c r="BX627" s="344"/>
      <c r="BY627" s="344"/>
      <c r="BZ627" s="344"/>
      <c r="CA627" s="344"/>
      <c r="CB627" s="344"/>
      <c r="CC627" s="344"/>
      <c r="CD627" s="344"/>
      <c r="CE627" s="344"/>
      <c r="CF627" s="344"/>
      <c r="CG627" s="344"/>
      <c r="CH627" s="344"/>
      <c r="CI627" s="344"/>
      <c r="CJ627" s="344"/>
      <c r="CK627" s="344"/>
      <c r="CL627" s="344"/>
      <c r="CM627" s="344"/>
      <c r="CN627" s="344"/>
      <c r="CO627" s="344"/>
      <c r="CP627" s="344"/>
      <c r="CQ627" s="344"/>
      <c r="CR627" s="344"/>
      <c r="CS627" s="344"/>
      <c r="CT627" s="344"/>
      <c r="CU627" s="344"/>
      <c r="CV627" s="344"/>
      <c r="CW627" s="344"/>
      <c r="CX627" s="344"/>
      <c r="CY627" s="344"/>
      <c r="CZ627" s="344"/>
    </row>
    <row r="628" s="348" customFormat="true" ht="25.15" customHeight="true" x14ac:dyDescent="0.2">
      <c r="C628" s="1028"/>
      <c r="D628" s="1020"/>
      <c r="E628" s="577"/>
      <c r="F628" s="577"/>
      <c r="G628" s="577"/>
      <c r="H628" s="1020" t="s">
        <v>362</v>
      </c>
      <c r="I628" s="1020"/>
      <c r="J628" s="671">
        <v>3.7815871733715631E-2</v>
      </c>
      <c r="K628" s="577"/>
      <c r="L628" s="577"/>
      <c r="M628" s="1020" t="s">
        <v>373</v>
      </c>
      <c r="N628" s="1020"/>
      <c r="O628" s="672">
        <v>7.8611146992704477E-3</v>
      </c>
      <c r="P628" s="577"/>
      <c r="Q628" s="577"/>
      <c r="Z628" s="341"/>
      <c r="AA628" s="341"/>
      <c r="AB628" s="341"/>
      <c r="AC628" s="341"/>
      <c r="AD628" s="341"/>
      <c r="AE628" s="341"/>
      <c r="AF628" s="341"/>
      <c r="AG628" s="341"/>
      <c r="AH628" s="341"/>
      <c r="AI628" s="341"/>
      <c r="AJ628" s="341"/>
      <c r="AK628" s="341"/>
      <c r="AL628" s="341"/>
      <c r="AM628" s="341"/>
      <c r="AN628" s="341"/>
      <c r="AO628" s="341"/>
      <c r="AP628" s="341"/>
      <c r="AQ628" s="341"/>
      <c r="AR628" s="341"/>
      <c r="AS628" s="341"/>
      <c r="AT628" s="341"/>
      <c r="AU628" s="341"/>
      <c r="AV628" s="341"/>
      <c r="AW628" s="341"/>
      <c r="AX628" s="341"/>
      <c r="AY628" s="341"/>
      <c r="AZ628" s="341"/>
      <c r="BA628" s="344"/>
      <c r="BB628" s="395"/>
      <c r="BC628" s="344"/>
      <c r="BD628" s="344"/>
      <c r="BE628" s="344"/>
      <c r="BF628" s="344"/>
      <c r="BG628" s="344"/>
      <c r="BH628" s="344"/>
      <c r="BI628" s="344"/>
      <c r="BJ628" s="344"/>
      <c r="BK628" s="344"/>
      <c r="BL628" s="344"/>
      <c r="BM628" s="344"/>
      <c r="BN628" s="344"/>
      <c r="BO628" s="344"/>
      <c r="BP628" s="344"/>
      <c r="BQ628" s="344"/>
      <c r="BR628" s="344"/>
      <c r="BS628" s="344"/>
      <c r="BT628" s="344"/>
      <c r="BU628" s="344"/>
      <c r="BV628" s="344"/>
      <c r="BW628" s="344"/>
      <c r="BX628" s="344"/>
      <c r="BY628" s="344"/>
      <c r="BZ628" s="344"/>
      <c r="CA628" s="344"/>
      <c r="CB628" s="344"/>
      <c r="CC628" s="344"/>
      <c r="CD628" s="344"/>
      <c r="CE628" s="344"/>
      <c r="CF628" s="344"/>
      <c r="CG628" s="344"/>
      <c r="CH628" s="344"/>
      <c r="CI628" s="344"/>
      <c r="CJ628" s="344"/>
      <c r="CK628" s="344"/>
      <c r="CL628" s="344"/>
      <c r="CM628" s="344"/>
      <c r="CN628" s="344"/>
      <c r="CO628" s="344"/>
      <c r="CP628" s="344"/>
      <c r="CQ628" s="344"/>
      <c r="CR628" s="344"/>
      <c r="CS628" s="344"/>
      <c r="CT628" s="344"/>
      <c r="CU628" s="344"/>
      <c r="CV628" s="344"/>
      <c r="CW628" s="344"/>
      <c r="CX628" s="344"/>
      <c r="CY628" s="344"/>
      <c r="CZ628" s="344"/>
    </row>
    <row r="629" s="348" customFormat="true" ht="25.15" customHeight="true" x14ac:dyDescent="0.2">
      <c r="C629" s="1028"/>
      <c r="D629" s="1020"/>
      <c r="E629" s="577"/>
      <c r="F629" s="577"/>
      <c r="G629" s="577"/>
      <c r="H629" s="1020" t="s">
        <v>372</v>
      </c>
      <c r="I629" s="1020"/>
      <c r="J629" s="671">
        <v>-3.1989081578188139E-2</v>
      </c>
      <c r="K629" s="577"/>
      <c r="L629" s="577"/>
      <c r="M629" s="1020" t="s">
        <v>276</v>
      </c>
      <c r="N629" s="1020"/>
      <c r="O629" s="672">
        <v>4.2399103055597451E-2</v>
      </c>
      <c r="P629" s="577"/>
      <c r="Q629" s="577"/>
      <c r="Z629" s="341"/>
      <c r="AA629" s="341"/>
      <c r="AB629" s="341"/>
      <c r="AC629" s="341"/>
      <c r="AD629" s="341"/>
      <c r="AE629" s="341"/>
      <c r="AF629" s="341"/>
      <c r="AG629" s="341"/>
      <c r="AH629" s="341"/>
      <c r="AI629" s="341"/>
      <c r="AJ629" s="341"/>
      <c r="AK629" s="341"/>
      <c r="AL629" s="341"/>
      <c r="AM629" s="341"/>
      <c r="AN629" s="341"/>
      <c r="AO629" s="341"/>
      <c r="AP629" s="341"/>
      <c r="AQ629" s="341"/>
      <c r="AR629" s="341"/>
      <c r="AS629" s="341"/>
      <c r="AT629" s="341"/>
      <c r="AU629" s="341"/>
      <c r="AV629" s="341"/>
      <c r="AW629" s="341"/>
      <c r="AX629" s="341"/>
      <c r="AY629" s="341"/>
      <c r="AZ629" s="341"/>
      <c r="BA629" s="344"/>
      <c r="BB629" s="395"/>
      <c r="BC629" s="344"/>
      <c r="BD629" s="344"/>
      <c r="BE629" s="344"/>
      <c r="BF629" s="344"/>
      <c r="BG629" s="344"/>
      <c r="BH629" s="344"/>
      <c r="BI629" s="344"/>
      <c r="BJ629" s="344"/>
      <c r="BK629" s="344"/>
      <c r="BL629" s="344"/>
      <c r="BM629" s="344"/>
      <c r="BN629" s="344"/>
      <c r="BO629" s="344"/>
      <c r="BP629" s="344"/>
      <c r="BQ629" s="344"/>
      <c r="BR629" s="344"/>
      <c r="BS629" s="344"/>
      <c r="BT629" s="344"/>
      <c r="BU629" s="344"/>
      <c r="BV629" s="344"/>
      <c r="BW629" s="344"/>
      <c r="BX629" s="344"/>
      <c r="BY629" s="344"/>
      <c r="BZ629" s="344"/>
      <c r="CA629" s="344"/>
      <c r="CB629" s="344"/>
      <c r="CC629" s="344"/>
      <c r="CD629" s="344"/>
      <c r="CE629" s="344"/>
      <c r="CF629" s="344"/>
      <c r="CG629" s="344"/>
      <c r="CH629" s="344"/>
      <c r="CI629" s="344"/>
      <c r="CJ629" s="344"/>
      <c r="CK629" s="344"/>
      <c r="CL629" s="344"/>
      <c r="CM629" s="344"/>
      <c r="CN629" s="344"/>
      <c r="CO629" s="344"/>
      <c r="CP629" s="344"/>
      <c r="CQ629" s="344"/>
      <c r="CR629" s="344"/>
      <c r="CS629" s="344"/>
      <c r="CT629" s="344"/>
      <c r="CU629" s="344"/>
      <c r="CV629" s="344"/>
      <c r="CW629" s="344"/>
      <c r="CX629" s="344"/>
      <c r="CY629" s="344"/>
      <c r="CZ629" s="344"/>
    </row>
    <row r="630" s="348" customFormat="true" ht="25.15" customHeight="true" x14ac:dyDescent="0.2">
      <c r="C630" s="1028"/>
      <c r="D630" s="1020"/>
      <c r="E630" s="577"/>
      <c r="F630" s="577"/>
      <c r="G630" s="577"/>
      <c r="H630" s="1020" t="s">
        <v>356</v>
      </c>
      <c r="I630" s="1020"/>
      <c r="J630" s="671">
        <v>4.1321172385810359E-2</v>
      </c>
      <c r="K630" s="577"/>
      <c r="L630" s="577"/>
      <c r="M630" s="1020" t="s">
        <v>360</v>
      </c>
      <c r="N630" s="1020"/>
      <c r="O630" s="672">
        <v>5.4512132444221206E-2</v>
      </c>
      <c r="P630" s="577"/>
      <c r="Q630" s="577"/>
      <c r="Z630" s="341"/>
      <c r="AA630" s="341"/>
      <c r="AB630" s="341"/>
      <c r="AC630" s="341"/>
      <c r="AD630" s="341"/>
      <c r="AE630" s="341"/>
      <c r="AF630" s="341"/>
      <c r="AG630" s="341"/>
      <c r="AH630" s="341"/>
      <c r="AI630" s="341"/>
      <c r="AJ630" s="341"/>
      <c r="AK630" s="341"/>
      <c r="AL630" s="341"/>
      <c r="AM630" s="341"/>
      <c r="AN630" s="341"/>
      <c r="AO630" s="341"/>
      <c r="AP630" s="341"/>
      <c r="AQ630" s="341"/>
      <c r="AR630" s="341"/>
      <c r="AS630" s="341"/>
      <c r="AT630" s="341"/>
      <c r="AU630" s="341"/>
      <c r="AV630" s="341"/>
      <c r="AW630" s="341"/>
      <c r="AX630" s="341"/>
      <c r="AY630" s="341"/>
      <c r="AZ630" s="341"/>
      <c r="BA630" s="344"/>
      <c r="BB630" s="395"/>
      <c r="BC630" s="344"/>
      <c r="BD630" s="344"/>
      <c r="BE630" s="344"/>
      <c r="BF630" s="344"/>
      <c r="BG630" s="344"/>
      <c r="BH630" s="344"/>
      <c r="BI630" s="344"/>
      <c r="BJ630" s="344"/>
      <c r="BK630" s="344"/>
      <c r="BL630" s="344"/>
      <c r="BM630" s="344"/>
      <c r="BN630" s="344"/>
      <c r="BO630" s="344"/>
      <c r="BP630" s="344"/>
      <c r="BQ630" s="344"/>
      <c r="BR630" s="344"/>
      <c r="BS630" s="344"/>
      <c r="BT630" s="344"/>
      <c r="BU630" s="344"/>
      <c r="BV630" s="344"/>
      <c r="BW630" s="344"/>
      <c r="BX630" s="344"/>
      <c r="BY630" s="344"/>
      <c r="BZ630" s="344"/>
      <c r="CA630" s="344"/>
      <c r="CB630" s="344"/>
      <c r="CC630" s="344"/>
      <c r="CD630" s="344"/>
      <c r="CE630" s="344"/>
      <c r="CF630" s="344"/>
      <c r="CG630" s="344"/>
      <c r="CH630" s="344"/>
      <c r="CI630" s="344"/>
      <c r="CJ630" s="344"/>
      <c r="CK630" s="344"/>
      <c r="CL630" s="344"/>
      <c r="CM630" s="344"/>
      <c r="CN630" s="344"/>
      <c r="CO630" s="344"/>
      <c r="CP630" s="344"/>
      <c r="CQ630" s="344"/>
      <c r="CR630" s="344"/>
      <c r="CS630" s="344"/>
      <c r="CT630" s="344"/>
      <c r="CU630" s="344"/>
      <c r="CV630" s="344"/>
      <c r="CW630" s="344"/>
      <c r="CX630" s="344"/>
      <c r="CY630" s="344"/>
      <c r="CZ630" s="344"/>
    </row>
    <row r="631" s="348" customFormat="true" ht="25.15" customHeight="true" x14ac:dyDescent="0.2">
      <c r="C631" s="1028"/>
      <c r="D631" s="1020"/>
      <c r="E631" s="577"/>
      <c r="F631" s="577"/>
      <c r="G631" s="577"/>
      <c r="H631" s="1020" t="s">
        <v>349</v>
      </c>
      <c r="I631" s="1020"/>
      <c r="J631" s="671">
        <v>4.21168725590979E-2</v>
      </c>
      <c r="K631" s="577"/>
      <c r="L631" s="577"/>
      <c r="M631" s="1020" t="s">
        <v>363</v>
      </c>
      <c r="N631" s="1020"/>
      <c r="O631" s="672">
        <v>4.5018703482705834E-2</v>
      </c>
      <c r="P631" s="577"/>
      <c r="Q631" s="577"/>
      <c r="Z631" s="341"/>
      <c r="AA631" s="341"/>
      <c r="AB631" s="341"/>
      <c r="AC631" s="341"/>
      <c r="AD631" s="341"/>
      <c r="AE631" s="341"/>
      <c r="AF631" s="341"/>
      <c r="AG631" s="341"/>
      <c r="AH631" s="341"/>
      <c r="AI631" s="341"/>
      <c r="AJ631" s="341"/>
      <c r="AK631" s="341"/>
      <c r="AL631" s="341"/>
      <c r="AM631" s="341"/>
      <c r="AN631" s="341"/>
      <c r="AO631" s="341"/>
      <c r="AP631" s="341"/>
      <c r="AQ631" s="341"/>
      <c r="AR631" s="341"/>
      <c r="AS631" s="341"/>
      <c r="AT631" s="341"/>
      <c r="AU631" s="341"/>
      <c r="AV631" s="341"/>
      <c r="AW631" s="341"/>
      <c r="AX631" s="341"/>
      <c r="AY631" s="341"/>
      <c r="AZ631" s="341"/>
      <c r="BA631" s="344"/>
      <c r="BB631" s="395"/>
      <c r="BC631" s="344"/>
      <c r="BD631" s="344"/>
      <c r="BE631" s="344"/>
      <c r="BF631" s="344"/>
      <c r="BG631" s="344"/>
      <c r="BH631" s="344"/>
      <c r="BI631" s="344"/>
      <c r="BJ631" s="344"/>
      <c r="BK631" s="344"/>
      <c r="BL631" s="344"/>
      <c r="BM631" s="344"/>
      <c r="BN631" s="344"/>
      <c r="BO631" s="344"/>
      <c r="BP631" s="344"/>
      <c r="BQ631" s="344"/>
      <c r="BR631" s="344"/>
      <c r="BS631" s="344"/>
      <c r="BT631" s="344"/>
      <c r="BU631" s="344"/>
      <c r="BV631" s="344"/>
      <c r="BW631" s="344"/>
      <c r="BX631" s="344"/>
      <c r="BY631" s="344"/>
      <c r="BZ631" s="344"/>
      <c r="CA631" s="344"/>
      <c r="CB631" s="344"/>
      <c r="CC631" s="344"/>
      <c r="CD631" s="344"/>
      <c r="CE631" s="344"/>
      <c r="CF631" s="344"/>
      <c r="CG631" s="344"/>
      <c r="CH631" s="344"/>
      <c r="CI631" s="344"/>
      <c r="CJ631" s="344"/>
      <c r="CK631" s="344"/>
      <c r="CL631" s="344"/>
      <c r="CM631" s="344"/>
      <c r="CN631" s="344"/>
      <c r="CO631" s="344"/>
      <c r="CP631" s="344"/>
      <c r="CQ631" s="344"/>
      <c r="CR631" s="344"/>
      <c r="CS631" s="344"/>
      <c r="CT631" s="344"/>
      <c r="CU631" s="344"/>
      <c r="CV631" s="344"/>
      <c r="CW631" s="344"/>
      <c r="CX631" s="344"/>
      <c r="CY631" s="344"/>
      <c r="CZ631" s="344"/>
    </row>
    <row r="632" s="348" customFormat="true" ht="25.15" customHeight="true" x14ac:dyDescent="0.2">
      <c r="C632" s="1028"/>
      <c r="D632" s="1020"/>
      <c r="E632" s="577"/>
      <c r="F632" s="577"/>
      <c r="G632" s="577"/>
      <c r="H632" s="1020" t="s">
        <v>371</v>
      </c>
      <c r="I632" s="1020"/>
      <c r="J632" s="671">
        <v>-3.5055130091101581E-2</v>
      </c>
      <c r="K632" s="577"/>
      <c r="L632" s="577"/>
      <c r="M632" s="1020" t="s">
        <v>370</v>
      </c>
      <c r="N632" s="1020"/>
      <c r="O632" s="672">
        <v>3.5873427584270909E-2</v>
      </c>
      <c r="P632" s="577"/>
      <c r="Q632" s="577"/>
      <c r="Z632" s="341"/>
      <c r="AA632" s="341"/>
      <c r="AB632" s="341"/>
      <c r="AC632" s="341"/>
      <c r="AD632" s="341"/>
      <c r="AE632" s="341"/>
      <c r="AF632" s="341"/>
      <c r="AG632" s="341"/>
      <c r="AH632" s="341"/>
      <c r="AI632" s="341"/>
      <c r="AJ632" s="341"/>
      <c r="AK632" s="341"/>
      <c r="AL632" s="341"/>
      <c r="AM632" s="341"/>
      <c r="AN632" s="341"/>
      <c r="AO632" s="341"/>
      <c r="AP632" s="341"/>
      <c r="AQ632" s="341"/>
      <c r="AR632" s="341"/>
      <c r="AS632" s="341"/>
      <c r="AT632" s="341"/>
      <c r="AU632" s="341"/>
      <c r="AV632" s="341"/>
      <c r="AW632" s="341"/>
      <c r="AX632" s="341"/>
      <c r="AY632" s="341"/>
      <c r="AZ632" s="341"/>
      <c r="BA632" s="344"/>
      <c r="BB632" s="395"/>
      <c r="BC632" s="344"/>
      <c r="BD632" s="344"/>
      <c r="BE632" s="344"/>
      <c r="BF632" s="344"/>
      <c r="BG632" s="344"/>
      <c r="BH632" s="344"/>
      <c r="BI632" s="344"/>
      <c r="BJ632" s="344"/>
      <c r="BK632" s="344"/>
      <c r="BL632" s="344"/>
      <c r="BM632" s="344"/>
      <c r="BN632" s="344"/>
      <c r="BO632" s="344"/>
      <c r="BP632" s="344"/>
      <c r="BQ632" s="344"/>
      <c r="BR632" s="344"/>
      <c r="BS632" s="344"/>
      <c r="BT632" s="344"/>
      <c r="BU632" s="344"/>
      <c r="BV632" s="344"/>
      <c r="BW632" s="344"/>
      <c r="BX632" s="344"/>
      <c r="BY632" s="344"/>
      <c r="BZ632" s="344"/>
      <c r="CA632" s="344"/>
      <c r="CB632" s="344"/>
      <c r="CC632" s="344"/>
      <c r="CD632" s="344"/>
      <c r="CE632" s="344"/>
      <c r="CF632" s="344"/>
      <c r="CG632" s="344"/>
      <c r="CH632" s="344"/>
      <c r="CI632" s="344"/>
      <c r="CJ632" s="344"/>
      <c r="CK632" s="344"/>
      <c r="CL632" s="344"/>
      <c r="CM632" s="344"/>
      <c r="CN632" s="344"/>
      <c r="CO632" s="344"/>
      <c r="CP632" s="344"/>
      <c r="CQ632" s="344"/>
      <c r="CR632" s="344"/>
      <c r="CS632" s="344"/>
      <c r="CT632" s="344"/>
      <c r="CU632" s="344"/>
      <c r="CV632" s="344"/>
      <c r="CW632" s="344"/>
      <c r="CX632" s="344"/>
      <c r="CY632" s="344"/>
      <c r="CZ632" s="344"/>
    </row>
    <row r="633" s="348" customFormat="true" ht="25.15" customHeight="true" x14ac:dyDescent="0.2">
      <c r="C633" s="1028"/>
      <c r="D633" s="1020"/>
      <c r="E633" s="577"/>
      <c r="F633" s="577"/>
      <c r="G633" s="577"/>
      <c r="H633" s="1020" t="s">
        <v>377</v>
      </c>
      <c r="I633" s="1020"/>
      <c r="J633" s="671">
        <v>-2.7727687379482949E-2</v>
      </c>
      <c r="K633" s="577"/>
      <c r="L633" s="577"/>
      <c r="M633" s="1020" t="s">
        <v>382</v>
      </c>
      <c r="N633" s="1020"/>
      <c r="O633" s="672">
        <v>5.1584570141078295E-3</v>
      </c>
      <c r="P633" s="577"/>
      <c r="Q633" s="577"/>
      <c r="Z633" s="341"/>
      <c r="AA633" s="341"/>
      <c r="AB633" s="341"/>
      <c r="AC633" s="341"/>
      <c r="AD633" s="341"/>
      <c r="AE633" s="341"/>
      <c r="AF633" s="341"/>
      <c r="AG633" s="341"/>
      <c r="AH633" s="341"/>
      <c r="AI633" s="341"/>
      <c r="AJ633" s="341"/>
      <c r="AK633" s="341"/>
      <c r="AL633" s="341"/>
      <c r="AM633" s="341"/>
      <c r="AN633" s="341"/>
      <c r="AO633" s="341"/>
      <c r="AP633" s="341"/>
      <c r="AQ633" s="341"/>
      <c r="AR633" s="341"/>
      <c r="AS633" s="341"/>
      <c r="AT633" s="341"/>
      <c r="AU633" s="341"/>
      <c r="AV633" s="341"/>
      <c r="AW633" s="341"/>
      <c r="AX633" s="341"/>
      <c r="AY633" s="341"/>
      <c r="AZ633" s="341"/>
      <c r="BA633" s="344"/>
      <c r="BB633" s="395"/>
      <c r="BC633" s="344"/>
      <c r="BD633" s="344"/>
      <c r="BE633" s="344"/>
      <c r="BF633" s="344"/>
      <c r="BG633" s="344"/>
      <c r="BH633" s="344"/>
      <c r="BI633" s="344"/>
      <c r="BJ633" s="344"/>
      <c r="BK633" s="344"/>
      <c r="BL633" s="344"/>
      <c r="BM633" s="344"/>
      <c r="BN633" s="344"/>
      <c r="BO633" s="344"/>
      <c r="BP633" s="344"/>
      <c r="BQ633" s="344"/>
      <c r="BR633" s="344"/>
      <c r="BS633" s="344"/>
      <c r="BT633" s="344"/>
      <c r="BU633" s="344"/>
      <c r="BV633" s="344"/>
      <c r="BW633" s="344"/>
      <c r="BX633" s="344"/>
      <c r="BY633" s="344"/>
      <c r="BZ633" s="344"/>
      <c r="CA633" s="344"/>
      <c r="CB633" s="344"/>
      <c r="CC633" s="344"/>
      <c r="CD633" s="344"/>
      <c r="CE633" s="344"/>
      <c r="CF633" s="344"/>
      <c r="CG633" s="344"/>
      <c r="CH633" s="344"/>
      <c r="CI633" s="344"/>
      <c r="CJ633" s="344"/>
      <c r="CK633" s="344"/>
      <c r="CL633" s="344"/>
      <c r="CM633" s="344"/>
      <c r="CN633" s="344"/>
      <c r="CO633" s="344"/>
      <c r="CP633" s="344"/>
      <c r="CQ633" s="344"/>
      <c r="CR633" s="344"/>
      <c r="CS633" s="344"/>
      <c r="CT633" s="344"/>
      <c r="CU633" s="344"/>
      <c r="CV633" s="344"/>
      <c r="CW633" s="344"/>
      <c r="CX633" s="344"/>
      <c r="CY633" s="344"/>
      <c r="CZ633" s="344"/>
    </row>
    <row r="634" s="348" customFormat="true" ht="25.15" customHeight="true" x14ac:dyDescent="0.2">
      <c r="C634" s="1028"/>
      <c r="D634" s="1020"/>
      <c r="E634" s="577"/>
      <c r="F634" s="577"/>
      <c r="G634" s="577"/>
      <c r="H634" s="1020" t="s">
        <v>366</v>
      </c>
      <c r="I634" s="1020"/>
      <c r="J634" s="671">
        <v>3.4062477073003722E-2</v>
      </c>
      <c r="K634" s="577"/>
      <c r="L634" s="577"/>
      <c r="M634" s="1020" t="s">
        <v>362</v>
      </c>
      <c r="N634" s="1020"/>
      <c r="O634" s="672">
        <v>4.5199516992948906E-2</v>
      </c>
      <c r="P634" s="577"/>
      <c r="Q634" s="577"/>
      <c r="Z634" s="341"/>
      <c r="AA634" s="341"/>
      <c r="AB634" s="341"/>
      <c r="AC634" s="341"/>
      <c r="AD634" s="341"/>
      <c r="AE634" s="341"/>
      <c r="AF634" s="341"/>
      <c r="AG634" s="341"/>
      <c r="AH634" s="341"/>
      <c r="AI634" s="341"/>
      <c r="AJ634" s="341"/>
      <c r="AK634" s="341"/>
      <c r="AL634" s="341"/>
      <c r="AM634" s="341"/>
      <c r="AN634" s="341"/>
      <c r="AO634" s="341"/>
      <c r="AP634" s="341"/>
      <c r="AQ634" s="341"/>
      <c r="AR634" s="341"/>
      <c r="AS634" s="341"/>
      <c r="AT634" s="341"/>
      <c r="AU634" s="341"/>
      <c r="AV634" s="341"/>
      <c r="AW634" s="341"/>
      <c r="AX634" s="341"/>
      <c r="AY634" s="341"/>
      <c r="AZ634" s="341"/>
      <c r="BA634" s="344"/>
      <c r="BB634" s="395"/>
      <c r="BC634" s="344"/>
      <c r="BD634" s="344"/>
      <c r="BE634" s="344"/>
      <c r="BF634" s="344"/>
      <c r="BG634" s="344"/>
      <c r="BH634" s="344"/>
      <c r="BI634" s="344"/>
      <c r="BJ634" s="344"/>
      <c r="BK634" s="344"/>
      <c r="BL634" s="344"/>
      <c r="BM634" s="344"/>
      <c r="BN634" s="344"/>
      <c r="BO634" s="344"/>
      <c r="BP634" s="344"/>
      <c r="BQ634" s="344"/>
      <c r="BR634" s="344"/>
      <c r="BS634" s="344"/>
      <c r="BT634" s="344"/>
      <c r="BU634" s="344"/>
      <c r="BV634" s="344"/>
      <c r="BW634" s="344"/>
      <c r="BX634" s="344"/>
      <c r="BY634" s="344"/>
      <c r="BZ634" s="344"/>
      <c r="CA634" s="344"/>
      <c r="CB634" s="344"/>
      <c r="CC634" s="344"/>
      <c r="CD634" s="344"/>
      <c r="CE634" s="344"/>
      <c r="CF634" s="344"/>
      <c r="CG634" s="344"/>
      <c r="CH634" s="344"/>
      <c r="CI634" s="344"/>
      <c r="CJ634" s="344"/>
      <c r="CK634" s="344"/>
      <c r="CL634" s="344"/>
      <c r="CM634" s="344"/>
      <c r="CN634" s="344"/>
      <c r="CO634" s="344"/>
      <c r="CP634" s="344"/>
      <c r="CQ634" s="344"/>
      <c r="CR634" s="344"/>
      <c r="CS634" s="344"/>
      <c r="CT634" s="344"/>
      <c r="CU634" s="344"/>
      <c r="CV634" s="344"/>
      <c r="CW634" s="344"/>
      <c r="CX634" s="344"/>
      <c r="CY634" s="344"/>
      <c r="CZ634" s="344"/>
    </row>
    <row r="635" s="348" customFormat="true" ht="25.15" customHeight="true" x14ac:dyDescent="0.2">
      <c r="C635" s="1028"/>
      <c r="D635" s="1020"/>
      <c r="E635" s="577"/>
      <c r="F635" s="577"/>
      <c r="G635" s="577"/>
      <c r="H635" s="1020" t="s">
        <v>301</v>
      </c>
      <c r="I635" s="1020"/>
      <c r="J635" s="671">
        <v>-3.4145439104271431E-2</v>
      </c>
      <c r="K635" s="577"/>
      <c r="L635" s="577"/>
      <c r="M635" s="1020" t="s">
        <v>372</v>
      </c>
      <c r="N635" s="1020"/>
      <c r="O635" s="672">
        <v>-4.8263752063090314E-3</v>
      </c>
      <c r="P635" s="577"/>
      <c r="Q635" s="577"/>
      <c r="Z635" s="341"/>
      <c r="AA635" s="341"/>
      <c r="AB635" s="341"/>
      <c r="AC635" s="341"/>
      <c r="AD635" s="341"/>
      <c r="AE635" s="341"/>
      <c r="AF635" s="341"/>
      <c r="AG635" s="341"/>
      <c r="AH635" s="341"/>
      <c r="AI635" s="341"/>
      <c r="AJ635" s="341"/>
      <c r="AK635" s="341"/>
      <c r="AL635" s="341"/>
      <c r="AM635" s="341"/>
      <c r="AN635" s="341"/>
      <c r="AO635" s="341"/>
      <c r="AP635" s="341"/>
      <c r="AQ635" s="341"/>
      <c r="AR635" s="341"/>
      <c r="AS635" s="341"/>
      <c r="AT635" s="341"/>
      <c r="AU635" s="341"/>
      <c r="AV635" s="341"/>
      <c r="AW635" s="341"/>
      <c r="AX635" s="341"/>
      <c r="AY635" s="341"/>
      <c r="AZ635" s="341"/>
      <c r="BA635" s="344"/>
      <c r="BB635" s="395"/>
      <c r="BC635" s="344"/>
      <c r="BD635" s="344"/>
      <c r="BE635" s="344"/>
      <c r="BF635" s="344"/>
      <c r="BG635" s="344"/>
      <c r="BH635" s="344"/>
      <c r="BI635" s="344"/>
      <c r="BJ635" s="344"/>
      <c r="BK635" s="344"/>
      <c r="BL635" s="344"/>
      <c r="BM635" s="344"/>
      <c r="BN635" s="344"/>
      <c r="BO635" s="344"/>
      <c r="BP635" s="344"/>
      <c r="BQ635" s="344"/>
      <c r="BR635" s="344"/>
      <c r="BS635" s="344"/>
      <c r="BT635" s="344"/>
      <c r="BU635" s="344"/>
      <c r="BV635" s="344"/>
      <c r="BW635" s="344"/>
      <c r="BX635" s="344"/>
      <c r="BY635" s="344"/>
      <c r="BZ635" s="344"/>
      <c r="CA635" s="344"/>
      <c r="CB635" s="344"/>
      <c r="CC635" s="344"/>
      <c r="CD635" s="344"/>
      <c r="CE635" s="344"/>
      <c r="CF635" s="344"/>
      <c r="CG635" s="344"/>
      <c r="CH635" s="344"/>
      <c r="CI635" s="344"/>
      <c r="CJ635" s="344"/>
      <c r="CK635" s="344"/>
      <c r="CL635" s="344"/>
      <c r="CM635" s="344"/>
      <c r="CN635" s="344"/>
      <c r="CO635" s="344"/>
      <c r="CP635" s="344"/>
      <c r="CQ635" s="344"/>
      <c r="CR635" s="344"/>
      <c r="CS635" s="344"/>
      <c r="CT635" s="344"/>
      <c r="CU635" s="344"/>
      <c r="CV635" s="344"/>
      <c r="CW635" s="344"/>
      <c r="CX635" s="344"/>
      <c r="CY635" s="344"/>
      <c r="CZ635" s="344"/>
    </row>
    <row r="636" s="348" customFormat="true" ht="25.15" customHeight="true" x14ac:dyDescent="0.2">
      <c r="C636" s="1028"/>
      <c r="D636" s="1020"/>
      <c r="E636" s="577"/>
      <c r="F636" s="577"/>
      <c r="G636" s="577"/>
      <c r="H636" s="1020" t="s">
        <v>286</v>
      </c>
      <c r="I636" s="1020"/>
      <c r="J636" s="671">
        <v>-4.4250931109504267E-2</v>
      </c>
      <c r="K636" s="577"/>
      <c r="L636" s="577"/>
      <c r="M636" s="1020" t="s">
        <v>356</v>
      </c>
      <c r="N636" s="1020"/>
      <c r="O636" s="672">
        <v>5.8112146494634496E-2</v>
      </c>
      <c r="P636" s="577"/>
      <c r="Q636" s="577"/>
      <c r="Z636" s="341"/>
      <c r="AA636" s="341"/>
      <c r="AB636" s="341"/>
      <c r="AC636" s="341"/>
      <c r="AD636" s="341"/>
      <c r="AE636" s="341"/>
      <c r="AF636" s="341"/>
      <c r="AG636" s="341"/>
      <c r="AH636" s="341"/>
      <c r="AI636" s="341"/>
      <c r="AJ636" s="341"/>
      <c r="AK636" s="341"/>
      <c r="AL636" s="341"/>
      <c r="AM636" s="341"/>
      <c r="AN636" s="341"/>
      <c r="AO636" s="341"/>
      <c r="AP636" s="341"/>
      <c r="AQ636" s="341"/>
      <c r="AR636" s="341"/>
      <c r="AS636" s="341"/>
      <c r="AT636" s="341"/>
      <c r="AU636" s="341"/>
      <c r="AV636" s="341"/>
      <c r="AW636" s="341"/>
      <c r="AX636" s="341"/>
      <c r="AY636" s="341"/>
      <c r="AZ636" s="341"/>
      <c r="BA636" s="344"/>
      <c r="BB636" s="395"/>
      <c r="BC636" s="344"/>
      <c r="BD636" s="344"/>
      <c r="BE636" s="344"/>
      <c r="BF636" s="344"/>
      <c r="BG636" s="344"/>
      <c r="BH636" s="344"/>
      <c r="BI636" s="344"/>
      <c r="BJ636" s="344"/>
      <c r="BK636" s="344"/>
      <c r="BL636" s="344"/>
      <c r="BM636" s="344"/>
      <c r="BN636" s="344"/>
      <c r="BO636" s="344"/>
      <c r="BP636" s="344"/>
      <c r="BQ636" s="344"/>
      <c r="BR636" s="344"/>
      <c r="BS636" s="344"/>
      <c r="BT636" s="344"/>
      <c r="BU636" s="344"/>
      <c r="BV636" s="344"/>
      <c r="BW636" s="344"/>
      <c r="BX636" s="344"/>
      <c r="BY636" s="344"/>
      <c r="BZ636" s="344"/>
      <c r="CA636" s="344"/>
      <c r="CB636" s="344"/>
      <c r="CC636" s="344"/>
      <c r="CD636" s="344"/>
      <c r="CE636" s="344"/>
      <c r="CF636" s="344"/>
      <c r="CG636" s="344"/>
      <c r="CH636" s="344"/>
      <c r="CI636" s="344"/>
      <c r="CJ636" s="344"/>
      <c r="CK636" s="344"/>
      <c r="CL636" s="344"/>
      <c r="CM636" s="344"/>
      <c r="CN636" s="344"/>
      <c r="CO636" s="344"/>
      <c r="CP636" s="344"/>
      <c r="CQ636" s="344"/>
      <c r="CR636" s="344"/>
      <c r="CS636" s="344"/>
      <c r="CT636" s="344"/>
      <c r="CU636" s="344"/>
      <c r="CV636" s="344"/>
      <c r="CW636" s="344"/>
      <c r="CX636" s="344"/>
      <c r="CY636" s="344"/>
      <c r="CZ636" s="344"/>
    </row>
    <row r="637" s="348" customFormat="true" ht="25.15" customHeight="true" x14ac:dyDescent="0.2">
      <c r="C637" s="1028"/>
      <c r="D637" s="1020"/>
      <c r="E637" s="577"/>
      <c r="F637" s="577"/>
      <c r="G637" s="577"/>
      <c r="H637" s="1020" t="s">
        <v>315</v>
      </c>
      <c r="I637" s="1020"/>
      <c r="J637" s="671">
        <v>2.0205173669821642E-3</v>
      </c>
      <c r="K637" s="577"/>
      <c r="L637" s="577"/>
      <c r="M637" s="1020" t="s">
        <v>349</v>
      </c>
      <c r="N637" s="1020"/>
      <c r="O637" s="672">
        <v>7.0525475837251134E-2</v>
      </c>
      <c r="P637" s="577"/>
      <c r="Q637" s="577"/>
      <c r="Z637" s="341"/>
      <c r="AA637" s="341"/>
      <c r="AB637" s="341"/>
      <c r="AC637" s="341"/>
      <c r="AD637" s="341"/>
      <c r="AE637" s="341"/>
      <c r="AF637" s="341"/>
      <c r="AG637" s="341"/>
      <c r="AH637" s="341"/>
      <c r="AI637" s="341"/>
      <c r="AJ637" s="341"/>
      <c r="AK637" s="341"/>
      <c r="AL637" s="341"/>
      <c r="AM637" s="341"/>
      <c r="AN637" s="341"/>
      <c r="AO637" s="341"/>
      <c r="AP637" s="341"/>
      <c r="AQ637" s="341"/>
      <c r="AR637" s="341"/>
      <c r="AS637" s="341"/>
      <c r="AT637" s="341"/>
      <c r="AU637" s="341"/>
      <c r="AV637" s="341"/>
      <c r="AW637" s="341"/>
      <c r="AX637" s="341"/>
      <c r="AY637" s="341"/>
      <c r="AZ637" s="341"/>
      <c r="BA637" s="344"/>
      <c r="BB637" s="395"/>
      <c r="BC637" s="344"/>
      <c r="BD637" s="344"/>
      <c r="BE637" s="344"/>
      <c r="BF637" s="344"/>
      <c r="BG637" s="344"/>
      <c r="BH637" s="344"/>
      <c r="BI637" s="344"/>
      <c r="BJ637" s="344"/>
      <c r="BK637" s="344"/>
      <c r="BL637" s="344"/>
      <c r="BM637" s="344"/>
      <c r="BN637" s="344"/>
      <c r="BO637" s="344"/>
      <c r="BP637" s="344"/>
      <c r="BQ637" s="344"/>
      <c r="BR637" s="344"/>
      <c r="BS637" s="344"/>
      <c r="BT637" s="344"/>
      <c r="BU637" s="344"/>
      <c r="BV637" s="344"/>
      <c r="BW637" s="344"/>
      <c r="BX637" s="344"/>
      <c r="BY637" s="344"/>
      <c r="BZ637" s="344"/>
      <c r="CA637" s="344"/>
      <c r="CB637" s="344"/>
      <c r="CC637" s="344"/>
      <c r="CD637" s="344"/>
      <c r="CE637" s="344"/>
      <c r="CF637" s="344"/>
      <c r="CG637" s="344"/>
      <c r="CH637" s="344"/>
      <c r="CI637" s="344"/>
      <c r="CJ637" s="344"/>
      <c r="CK637" s="344"/>
      <c r="CL637" s="344"/>
      <c r="CM637" s="344"/>
      <c r="CN637" s="344"/>
      <c r="CO637" s="344"/>
      <c r="CP637" s="344"/>
      <c r="CQ637" s="344"/>
      <c r="CR637" s="344"/>
      <c r="CS637" s="344"/>
      <c r="CT637" s="344"/>
      <c r="CU637" s="344"/>
      <c r="CV637" s="344"/>
      <c r="CW637" s="344"/>
      <c r="CX637" s="344"/>
      <c r="CY637" s="344"/>
      <c r="CZ637" s="344"/>
    </row>
    <row r="638" s="348" customFormat="true" ht="25.15" customHeight="true" x14ac:dyDescent="0.2">
      <c r="C638" s="1028"/>
      <c r="D638" s="1020"/>
      <c r="E638" s="577"/>
      <c r="F638" s="577"/>
      <c r="G638" s="577"/>
      <c r="H638" s="1020" t="s">
        <v>307</v>
      </c>
      <c r="I638" s="1020"/>
      <c r="J638" s="671">
        <v>1.1451675756143366E-2</v>
      </c>
      <c r="K638" s="577"/>
      <c r="L638" s="577"/>
      <c r="M638" s="1020" t="s">
        <v>371</v>
      </c>
      <c r="N638" s="1020"/>
      <c r="O638" s="672">
        <v>-1.678797299573237E-2</v>
      </c>
      <c r="P638" s="577"/>
      <c r="Q638" s="577"/>
      <c r="Z638" s="341"/>
      <c r="AA638" s="341"/>
      <c r="AB638" s="341"/>
      <c r="AC638" s="341"/>
      <c r="AD638" s="341"/>
      <c r="AE638" s="341"/>
      <c r="AF638" s="341"/>
      <c r="AG638" s="341"/>
      <c r="AH638" s="341"/>
      <c r="AI638" s="341"/>
      <c r="AJ638" s="341"/>
      <c r="AK638" s="341"/>
      <c r="AL638" s="341"/>
      <c r="AM638" s="341"/>
      <c r="AN638" s="341"/>
      <c r="AO638" s="341"/>
      <c r="AP638" s="341"/>
      <c r="AQ638" s="341"/>
      <c r="AR638" s="341"/>
      <c r="AS638" s="341"/>
      <c r="AT638" s="341"/>
      <c r="AU638" s="341"/>
      <c r="AV638" s="341"/>
      <c r="AW638" s="341"/>
      <c r="AX638" s="341"/>
      <c r="AY638" s="341"/>
      <c r="AZ638" s="341"/>
      <c r="BA638" s="344"/>
      <c r="BB638" s="395"/>
      <c r="BC638" s="344"/>
      <c r="BD638" s="344"/>
      <c r="BE638" s="344"/>
      <c r="BF638" s="344"/>
      <c r="BG638" s="344"/>
      <c r="BH638" s="344"/>
      <c r="BI638" s="344"/>
      <c r="BJ638" s="344"/>
      <c r="BK638" s="344"/>
      <c r="BL638" s="344"/>
      <c r="BM638" s="344"/>
      <c r="BN638" s="344"/>
      <c r="BO638" s="344"/>
      <c r="BP638" s="344"/>
      <c r="BQ638" s="344"/>
      <c r="BR638" s="344"/>
      <c r="BS638" s="344"/>
      <c r="BT638" s="344"/>
      <c r="BU638" s="344"/>
      <c r="BV638" s="344"/>
      <c r="BW638" s="344"/>
      <c r="BX638" s="344"/>
      <c r="BY638" s="344"/>
      <c r="BZ638" s="344"/>
      <c r="CA638" s="344"/>
      <c r="CB638" s="344"/>
      <c r="CC638" s="344"/>
      <c r="CD638" s="344"/>
      <c r="CE638" s="344"/>
      <c r="CF638" s="344"/>
      <c r="CG638" s="344"/>
      <c r="CH638" s="344"/>
      <c r="CI638" s="344"/>
      <c r="CJ638" s="344"/>
      <c r="CK638" s="344"/>
      <c r="CL638" s="344"/>
      <c r="CM638" s="344"/>
      <c r="CN638" s="344"/>
      <c r="CO638" s="344"/>
      <c r="CP638" s="344"/>
      <c r="CQ638" s="344"/>
      <c r="CR638" s="344"/>
      <c r="CS638" s="344"/>
      <c r="CT638" s="344"/>
      <c r="CU638" s="344"/>
      <c r="CV638" s="344"/>
      <c r="CW638" s="344"/>
      <c r="CX638" s="344"/>
      <c r="CY638" s="344"/>
      <c r="CZ638" s="344"/>
    </row>
    <row r="639" s="348" customFormat="true" ht="25.15" customHeight="true" x14ac:dyDescent="0.2">
      <c r="C639" s="1028"/>
      <c r="D639" s="1020"/>
      <c r="E639" s="577"/>
      <c r="F639" s="577"/>
      <c r="G639" s="577"/>
      <c r="H639" s="1020" t="s">
        <v>314</v>
      </c>
      <c r="I639" s="1020"/>
      <c r="J639" s="671">
        <v>6.5423183015902477E-3</v>
      </c>
      <c r="K639" s="577"/>
      <c r="L639" s="577"/>
      <c r="M639" s="1020" t="s">
        <v>377</v>
      </c>
      <c r="N639" s="1020"/>
      <c r="O639" s="672">
        <v>-1.9197620270301679E-2</v>
      </c>
      <c r="P639" s="577"/>
      <c r="Q639" s="577"/>
      <c r="Z639" s="341"/>
      <c r="AA639" s="341"/>
      <c r="AB639" s="341"/>
      <c r="AC639" s="341"/>
      <c r="AD639" s="341"/>
      <c r="AE639" s="341"/>
      <c r="AF639" s="341"/>
      <c r="AG639" s="341"/>
      <c r="AH639" s="341"/>
      <c r="AI639" s="341"/>
      <c r="AJ639" s="341"/>
      <c r="AK639" s="341"/>
      <c r="AL639" s="341"/>
      <c r="AM639" s="341"/>
      <c r="AN639" s="341"/>
      <c r="AO639" s="341"/>
      <c r="AP639" s="341"/>
      <c r="AQ639" s="341"/>
      <c r="AR639" s="341"/>
      <c r="AS639" s="341"/>
      <c r="AT639" s="341"/>
      <c r="AU639" s="341"/>
      <c r="AV639" s="341"/>
      <c r="AW639" s="341"/>
      <c r="AX639" s="341"/>
      <c r="AY639" s="341"/>
      <c r="AZ639" s="341"/>
      <c r="BA639" s="344"/>
      <c r="BB639" s="395"/>
      <c r="BC639" s="344"/>
      <c r="BD639" s="344"/>
      <c r="BE639" s="344"/>
      <c r="BF639" s="344"/>
      <c r="BG639" s="344"/>
      <c r="BH639" s="344"/>
      <c r="BI639" s="344"/>
      <c r="BJ639" s="344"/>
      <c r="BK639" s="344"/>
      <c r="BL639" s="344"/>
      <c r="BM639" s="344"/>
      <c r="BN639" s="344"/>
      <c r="BO639" s="344"/>
      <c r="BP639" s="344"/>
      <c r="BQ639" s="344"/>
      <c r="BR639" s="344"/>
      <c r="BS639" s="344"/>
      <c r="BT639" s="344"/>
      <c r="BU639" s="344"/>
      <c r="BV639" s="344"/>
      <c r="BW639" s="344"/>
      <c r="BX639" s="344"/>
      <c r="BY639" s="344"/>
      <c r="BZ639" s="344"/>
      <c r="CA639" s="344"/>
      <c r="CB639" s="344"/>
      <c r="CC639" s="344"/>
      <c r="CD639" s="344"/>
      <c r="CE639" s="344"/>
      <c r="CF639" s="344"/>
      <c r="CG639" s="344"/>
      <c r="CH639" s="344"/>
      <c r="CI639" s="344"/>
      <c r="CJ639" s="344"/>
      <c r="CK639" s="344"/>
      <c r="CL639" s="344"/>
      <c r="CM639" s="344"/>
      <c r="CN639" s="344"/>
      <c r="CO639" s="344"/>
      <c r="CP639" s="344"/>
      <c r="CQ639" s="344"/>
      <c r="CR639" s="344"/>
      <c r="CS639" s="344"/>
      <c r="CT639" s="344"/>
      <c r="CU639" s="344"/>
      <c r="CV639" s="344"/>
      <c r="CW639" s="344"/>
      <c r="CX639" s="344"/>
      <c r="CY639" s="344"/>
      <c r="CZ639" s="344"/>
    </row>
    <row r="640" s="348" customFormat="true" ht="25.15" customHeight="true" x14ac:dyDescent="0.2">
      <c r="C640" s="1028"/>
      <c r="D640" s="1020"/>
      <c r="E640" s="577"/>
      <c r="F640" s="577"/>
      <c r="G640" s="577"/>
      <c r="H640" s="1020" t="s">
        <v>293</v>
      </c>
      <c r="I640" s="1020"/>
      <c r="J640" s="671">
        <v>4.0286238860512573E-2</v>
      </c>
      <c r="K640" s="577"/>
      <c r="L640" s="577"/>
      <c r="M640" s="1020" t="s">
        <v>366</v>
      </c>
      <c r="N640" s="1020"/>
      <c r="O640" s="672">
        <v>2.3980833775814076E-2</v>
      </c>
      <c r="P640" s="577"/>
      <c r="Q640" s="577"/>
      <c r="Z640" s="341"/>
      <c r="AA640" s="341"/>
      <c r="AB640" s="341"/>
      <c r="AC640" s="341"/>
      <c r="AD640" s="341"/>
      <c r="AE640" s="341"/>
      <c r="AF640" s="341"/>
      <c r="AG640" s="341"/>
      <c r="AH640" s="341"/>
      <c r="AI640" s="341"/>
      <c r="AJ640" s="341"/>
      <c r="AK640" s="341"/>
      <c r="AL640" s="341"/>
      <c r="AM640" s="341"/>
      <c r="AN640" s="341"/>
      <c r="AO640" s="341"/>
      <c r="AP640" s="341"/>
      <c r="AQ640" s="341"/>
      <c r="AR640" s="341"/>
      <c r="AS640" s="341"/>
      <c r="AT640" s="341"/>
      <c r="AU640" s="341"/>
      <c r="AV640" s="341"/>
      <c r="AW640" s="341"/>
      <c r="AX640" s="341"/>
      <c r="AY640" s="341"/>
      <c r="AZ640" s="341"/>
      <c r="BA640" s="344"/>
      <c r="BB640" s="395"/>
      <c r="BC640" s="344"/>
      <c r="BD640" s="344"/>
      <c r="BE640" s="344"/>
      <c r="BF640" s="344"/>
      <c r="BG640" s="344"/>
      <c r="BH640" s="344"/>
      <c r="BI640" s="344"/>
      <c r="BJ640" s="344"/>
      <c r="BK640" s="344"/>
      <c r="BL640" s="344"/>
      <c r="BM640" s="344"/>
      <c r="BN640" s="344"/>
      <c r="BO640" s="344"/>
      <c r="BP640" s="344"/>
      <c r="BQ640" s="344"/>
      <c r="BR640" s="344"/>
      <c r="BS640" s="344"/>
      <c r="BT640" s="344"/>
      <c r="BU640" s="344"/>
      <c r="BV640" s="344"/>
      <c r="BW640" s="344"/>
      <c r="BX640" s="344"/>
      <c r="BY640" s="344"/>
      <c r="BZ640" s="344"/>
      <c r="CA640" s="344"/>
      <c r="CB640" s="344"/>
      <c r="CC640" s="344"/>
      <c r="CD640" s="344"/>
      <c r="CE640" s="344"/>
      <c r="CF640" s="344"/>
      <c r="CG640" s="344"/>
      <c r="CH640" s="344"/>
      <c r="CI640" s="344"/>
      <c r="CJ640" s="344"/>
      <c r="CK640" s="344"/>
      <c r="CL640" s="344"/>
      <c r="CM640" s="344"/>
      <c r="CN640" s="344"/>
      <c r="CO640" s="344"/>
      <c r="CP640" s="344"/>
      <c r="CQ640" s="344"/>
      <c r="CR640" s="344"/>
      <c r="CS640" s="344"/>
      <c r="CT640" s="344"/>
      <c r="CU640" s="344"/>
      <c r="CV640" s="344"/>
      <c r="CW640" s="344"/>
      <c r="CX640" s="344"/>
      <c r="CY640" s="344"/>
      <c r="CZ640" s="344"/>
    </row>
    <row r="641" s="348" customFormat="true" ht="25.15" customHeight="true" x14ac:dyDescent="0.2">
      <c r="C641" s="1028"/>
      <c r="D641" s="1020"/>
      <c r="E641" s="577"/>
      <c r="F641" s="577"/>
      <c r="G641" s="577"/>
      <c r="H641" s="1020" t="s">
        <v>294</v>
      </c>
      <c r="I641" s="1020"/>
      <c r="J641" s="671">
        <v>-4.3289567350090726E-4</v>
      </c>
      <c r="K641" s="577"/>
      <c r="L641" s="577"/>
      <c r="M641" s="1020" t="s">
        <v>301</v>
      </c>
      <c r="N641" s="1020"/>
      <c r="O641" s="672">
        <v>-3.5529573028062707E-2</v>
      </c>
      <c r="P641" s="577"/>
      <c r="Q641" s="577"/>
      <c r="Z641" s="341"/>
      <c r="AA641" s="341"/>
      <c r="AB641" s="341"/>
      <c r="AC641" s="341"/>
      <c r="AD641" s="341"/>
      <c r="AE641" s="341"/>
      <c r="AF641" s="341"/>
      <c r="AG641" s="341"/>
      <c r="AH641" s="341"/>
      <c r="AI641" s="341"/>
      <c r="AJ641" s="341"/>
      <c r="AK641" s="341"/>
      <c r="AL641" s="341"/>
      <c r="AM641" s="341"/>
      <c r="AN641" s="341"/>
      <c r="AO641" s="341"/>
      <c r="AP641" s="341"/>
      <c r="AQ641" s="341"/>
      <c r="AR641" s="341"/>
      <c r="AS641" s="341"/>
      <c r="AT641" s="341"/>
      <c r="AU641" s="341"/>
      <c r="AV641" s="341"/>
      <c r="AW641" s="341"/>
      <c r="AX641" s="341"/>
      <c r="AY641" s="341"/>
      <c r="AZ641" s="341"/>
      <c r="BA641" s="344"/>
      <c r="BB641" s="395"/>
      <c r="BC641" s="344"/>
      <c r="BD641" s="344"/>
      <c r="BE641" s="344"/>
      <c r="BF641" s="344"/>
      <c r="BG641" s="344"/>
      <c r="BH641" s="344"/>
      <c r="BI641" s="344"/>
      <c r="BJ641" s="344"/>
      <c r="BK641" s="344"/>
      <c r="BL641" s="344"/>
      <c r="BM641" s="344"/>
      <c r="BN641" s="344"/>
      <c r="BO641" s="344"/>
      <c r="BP641" s="344"/>
      <c r="BQ641" s="344"/>
      <c r="BR641" s="344"/>
      <c r="BS641" s="344"/>
      <c r="BT641" s="344"/>
      <c r="BU641" s="344"/>
      <c r="BV641" s="344"/>
      <c r="BW641" s="344"/>
      <c r="BX641" s="344"/>
      <c r="BY641" s="344"/>
      <c r="BZ641" s="344"/>
      <c r="CA641" s="344"/>
      <c r="CB641" s="344"/>
      <c r="CC641" s="344"/>
      <c r="CD641" s="344"/>
      <c r="CE641" s="344"/>
      <c r="CF641" s="344"/>
      <c r="CG641" s="344"/>
      <c r="CH641" s="344"/>
      <c r="CI641" s="344"/>
      <c r="CJ641" s="344"/>
      <c r="CK641" s="344"/>
      <c r="CL641" s="344"/>
      <c r="CM641" s="344"/>
      <c r="CN641" s="344"/>
      <c r="CO641" s="344"/>
      <c r="CP641" s="344"/>
      <c r="CQ641" s="344"/>
      <c r="CR641" s="344"/>
      <c r="CS641" s="344"/>
      <c r="CT641" s="344"/>
      <c r="CU641" s="344"/>
      <c r="CV641" s="344"/>
      <c r="CW641" s="344"/>
      <c r="CX641" s="344"/>
      <c r="CY641" s="344"/>
      <c r="CZ641" s="344"/>
    </row>
    <row r="642" s="348" customFormat="true" ht="25.15" customHeight="true" x14ac:dyDescent="0.2">
      <c r="C642" s="1028"/>
      <c r="D642" s="1020"/>
      <c r="E642" s="577"/>
      <c r="F642" s="577"/>
      <c r="G642" s="577"/>
      <c r="H642" s="1020" t="s">
        <v>304</v>
      </c>
      <c r="I642" s="1020"/>
      <c r="J642" s="671">
        <v>-4.2548969481893094E-2</v>
      </c>
      <c r="K642" s="577"/>
      <c r="L642" s="577"/>
      <c r="M642" s="1020" t="s">
        <v>286</v>
      </c>
      <c r="N642" s="1020"/>
      <c r="O642" s="672">
        <v>-7.3530449150475324E-2</v>
      </c>
      <c r="P642" s="577"/>
      <c r="Q642" s="577"/>
      <c r="Z642" s="341"/>
      <c r="AA642" s="341"/>
      <c r="AB642" s="341"/>
      <c r="AC642" s="341"/>
      <c r="AD642" s="341"/>
      <c r="AE642" s="341"/>
      <c r="AF642" s="341"/>
      <c r="AG642" s="341"/>
      <c r="AH642" s="341"/>
      <c r="AI642" s="341"/>
      <c r="AJ642" s="341"/>
      <c r="AK642" s="341"/>
      <c r="AL642" s="341"/>
      <c r="AM642" s="341"/>
      <c r="AN642" s="341"/>
      <c r="AO642" s="341"/>
      <c r="AP642" s="341"/>
      <c r="AQ642" s="341"/>
      <c r="AR642" s="341"/>
      <c r="AS642" s="341"/>
      <c r="AT642" s="341"/>
      <c r="AU642" s="341"/>
      <c r="AV642" s="341"/>
      <c r="AW642" s="341"/>
      <c r="AX642" s="341"/>
      <c r="AY642" s="341"/>
      <c r="AZ642" s="341"/>
      <c r="BA642" s="344"/>
      <c r="BB642" s="395"/>
      <c r="BC642" s="344"/>
      <c r="BD642" s="344"/>
      <c r="BE642" s="344"/>
      <c r="BF642" s="344"/>
      <c r="BG642" s="344"/>
      <c r="BH642" s="344"/>
      <c r="BI642" s="344"/>
      <c r="BJ642" s="344"/>
      <c r="BK642" s="344"/>
      <c r="BL642" s="344"/>
      <c r="BM642" s="344"/>
      <c r="BN642" s="344"/>
      <c r="BO642" s="344"/>
      <c r="BP642" s="344"/>
      <c r="BQ642" s="344"/>
      <c r="BR642" s="344"/>
      <c r="BS642" s="344"/>
      <c r="BT642" s="344"/>
      <c r="BU642" s="344"/>
      <c r="BV642" s="344"/>
      <c r="BW642" s="344"/>
      <c r="BX642" s="344"/>
      <c r="BY642" s="344"/>
      <c r="BZ642" s="344"/>
      <c r="CA642" s="344"/>
      <c r="CB642" s="344"/>
      <c r="CC642" s="344"/>
      <c r="CD642" s="344"/>
      <c r="CE642" s="344"/>
      <c r="CF642" s="344"/>
      <c r="CG642" s="344"/>
      <c r="CH642" s="344"/>
      <c r="CI642" s="344"/>
      <c r="CJ642" s="344"/>
      <c r="CK642" s="344"/>
      <c r="CL642" s="344"/>
      <c r="CM642" s="344"/>
      <c r="CN642" s="344"/>
      <c r="CO642" s="344"/>
      <c r="CP642" s="344"/>
      <c r="CQ642" s="344"/>
      <c r="CR642" s="344"/>
      <c r="CS642" s="344"/>
      <c r="CT642" s="344"/>
      <c r="CU642" s="344"/>
      <c r="CV642" s="344"/>
      <c r="CW642" s="344"/>
      <c r="CX642" s="344"/>
      <c r="CY642" s="344"/>
      <c r="CZ642" s="344"/>
    </row>
    <row r="643" s="348" customFormat="true" ht="25.15" customHeight="true" x14ac:dyDescent="0.2">
      <c r="C643" s="1028"/>
      <c r="D643" s="1020"/>
      <c r="E643" s="577"/>
      <c r="F643" s="577"/>
      <c r="G643" s="577"/>
      <c r="H643" s="1020" t="s">
        <v>310</v>
      </c>
      <c r="I643" s="1020"/>
      <c r="J643" s="671">
        <v>9.0644905454334273E-3</v>
      </c>
      <c r="K643" s="577"/>
      <c r="L643" s="577"/>
      <c r="M643" s="1020" t="s">
        <v>315</v>
      </c>
      <c r="N643" s="1020"/>
      <c r="O643" s="672">
        <v>-4.1791531560852801E-4</v>
      </c>
      <c r="P643" s="577"/>
      <c r="Q643" s="577"/>
      <c r="Z643" s="341"/>
      <c r="AA643" s="341"/>
      <c r="AB643" s="341"/>
      <c r="AC643" s="341"/>
      <c r="AD643" s="341"/>
      <c r="AE643" s="341"/>
      <c r="AF643" s="341"/>
      <c r="AG643" s="341"/>
      <c r="AH643" s="341"/>
      <c r="AI643" s="341"/>
      <c r="AJ643" s="341"/>
      <c r="AK643" s="341"/>
      <c r="AL643" s="341"/>
      <c r="AM643" s="341"/>
      <c r="AN643" s="341"/>
      <c r="AO643" s="341"/>
      <c r="AP643" s="341"/>
      <c r="AQ643" s="341"/>
      <c r="AR643" s="341"/>
      <c r="AS643" s="341"/>
      <c r="AT643" s="341"/>
      <c r="AU643" s="341"/>
      <c r="AV643" s="341"/>
      <c r="AW643" s="341"/>
      <c r="AX643" s="341"/>
      <c r="AY643" s="341"/>
      <c r="AZ643" s="341"/>
      <c r="BA643" s="344"/>
      <c r="BB643" s="395"/>
      <c r="BC643" s="344"/>
      <c r="BD643" s="344"/>
      <c r="BE643" s="344"/>
      <c r="BF643" s="344"/>
      <c r="BG643" s="344"/>
      <c r="BH643" s="344"/>
      <c r="BI643" s="344"/>
      <c r="BJ643" s="344"/>
      <c r="BK643" s="344"/>
      <c r="BL643" s="344"/>
      <c r="BM643" s="344"/>
      <c r="BN643" s="344"/>
      <c r="BO643" s="344"/>
      <c r="BP643" s="344"/>
      <c r="BQ643" s="344"/>
      <c r="BR643" s="344"/>
      <c r="BS643" s="344"/>
      <c r="BT643" s="344"/>
      <c r="BU643" s="344"/>
      <c r="BV643" s="344"/>
      <c r="BW643" s="344"/>
      <c r="BX643" s="344"/>
      <c r="BY643" s="344"/>
      <c r="BZ643" s="344"/>
      <c r="CA643" s="344"/>
      <c r="CB643" s="344"/>
      <c r="CC643" s="344"/>
      <c r="CD643" s="344"/>
      <c r="CE643" s="344"/>
      <c r="CF643" s="344"/>
      <c r="CG643" s="344"/>
      <c r="CH643" s="344"/>
      <c r="CI643" s="344"/>
      <c r="CJ643" s="344"/>
      <c r="CK643" s="344"/>
      <c r="CL643" s="344"/>
      <c r="CM643" s="344"/>
      <c r="CN643" s="344"/>
      <c r="CO643" s="344"/>
      <c r="CP643" s="344"/>
      <c r="CQ643" s="344"/>
      <c r="CR643" s="344"/>
      <c r="CS643" s="344"/>
      <c r="CT643" s="344"/>
      <c r="CU643" s="344"/>
      <c r="CV643" s="344"/>
      <c r="CW643" s="344"/>
      <c r="CX643" s="344"/>
      <c r="CY643" s="344"/>
      <c r="CZ643" s="344"/>
    </row>
    <row r="644" s="348" customFormat="true" ht="25.15" customHeight="true" x14ac:dyDescent="0.2">
      <c r="C644" s="1028"/>
      <c r="D644" s="1020"/>
      <c r="E644" s="577"/>
      <c r="F644" s="577"/>
      <c r="G644" s="577"/>
      <c r="H644" s="1020" t="s">
        <v>313</v>
      </c>
      <c r="I644" s="1020"/>
      <c r="J644" s="671">
        <v>-7.8168441034425753E-4</v>
      </c>
      <c r="K644" s="577"/>
      <c r="L644" s="577"/>
      <c r="M644" s="1020" t="s">
        <v>307</v>
      </c>
      <c r="N644" s="1020"/>
      <c r="O644" s="672">
        <v>5.6611205445067127E-3</v>
      </c>
      <c r="P644" s="577"/>
      <c r="Q644" s="577"/>
      <c r="Z644" s="341"/>
      <c r="AA644" s="341"/>
      <c r="AB644" s="341"/>
      <c r="AC644" s="341"/>
      <c r="AD644" s="341"/>
      <c r="AE644" s="341"/>
      <c r="AF644" s="341"/>
      <c r="AG644" s="341"/>
      <c r="AH644" s="341"/>
      <c r="AI644" s="341"/>
      <c r="AJ644" s="341"/>
      <c r="AK644" s="341"/>
      <c r="AL644" s="341"/>
      <c r="AM644" s="341"/>
      <c r="AN644" s="341"/>
      <c r="AO644" s="341"/>
      <c r="AP644" s="341"/>
      <c r="AQ644" s="341"/>
      <c r="AR644" s="341"/>
      <c r="AS644" s="341"/>
      <c r="AT644" s="341"/>
      <c r="AU644" s="341"/>
      <c r="AV644" s="341"/>
      <c r="AW644" s="341"/>
      <c r="AX644" s="341"/>
      <c r="AY644" s="341"/>
      <c r="AZ644" s="341"/>
      <c r="BA644" s="344"/>
      <c r="BB644" s="395"/>
      <c r="BC644" s="344"/>
      <c r="BD644" s="344"/>
      <c r="BE644" s="344"/>
      <c r="BF644" s="344"/>
      <c r="BG644" s="344"/>
      <c r="BH644" s="344"/>
      <c r="BI644" s="344"/>
      <c r="BJ644" s="344"/>
      <c r="BK644" s="344"/>
      <c r="BL644" s="344"/>
      <c r="BM644" s="344"/>
      <c r="BN644" s="344"/>
      <c r="BO644" s="344"/>
      <c r="BP644" s="344"/>
      <c r="BQ644" s="344"/>
      <c r="BR644" s="344"/>
      <c r="BS644" s="344"/>
      <c r="BT644" s="344"/>
      <c r="BU644" s="344"/>
      <c r="BV644" s="344"/>
      <c r="BW644" s="344"/>
      <c r="BX644" s="344"/>
      <c r="BY644" s="344"/>
      <c r="BZ644" s="344"/>
      <c r="CA644" s="344"/>
      <c r="CB644" s="344"/>
      <c r="CC644" s="344"/>
      <c r="CD644" s="344"/>
      <c r="CE644" s="344"/>
      <c r="CF644" s="344"/>
      <c r="CG644" s="344"/>
      <c r="CH644" s="344"/>
      <c r="CI644" s="344"/>
      <c r="CJ644" s="344"/>
      <c r="CK644" s="344"/>
      <c r="CL644" s="344"/>
      <c r="CM644" s="344"/>
      <c r="CN644" s="344"/>
      <c r="CO644" s="344"/>
      <c r="CP644" s="344"/>
      <c r="CQ644" s="344"/>
      <c r="CR644" s="344"/>
      <c r="CS644" s="344"/>
      <c r="CT644" s="344"/>
      <c r="CU644" s="344"/>
      <c r="CV644" s="344"/>
      <c r="CW644" s="344"/>
      <c r="CX644" s="344"/>
      <c r="CY644" s="344"/>
      <c r="CZ644" s="344"/>
    </row>
    <row r="645" s="348" customFormat="true" ht="25.15" customHeight="true" x14ac:dyDescent="0.2">
      <c r="C645" s="1028"/>
      <c r="D645" s="1020"/>
      <c r="E645" s="577"/>
      <c r="F645" s="577"/>
      <c r="G645" s="577"/>
      <c r="H645" s="1020" t="s">
        <v>279</v>
      </c>
      <c r="I645" s="1020"/>
      <c r="J645" s="671">
        <v>3.3467011408584407E-2</v>
      </c>
      <c r="K645" s="577"/>
      <c r="L645" s="577"/>
      <c r="M645" s="1020" t="s">
        <v>314</v>
      </c>
      <c r="N645" s="1020"/>
      <c r="O645" s="672">
        <v>5.1284796796555367E-3</v>
      </c>
      <c r="P645" s="577"/>
      <c r="Q645" s="577"/>
      <c r="Z645" s="341"/>
      <c r="AA645" s="341"/>
      <c r="AB645" s="341"/>
      <c r="AC645" s="341"/>
      <c r="AD645" s="341"/>
      <c r="AE645" s="341"/>
      <c r="AF645" s="341"/>
      <c r="AG645" s="341"/>
      <c r="AH645" s="341"/>
      <c r="AI645" s="341"/>
      <c r="AJ645" s="341"/>
      <c r="AK645" s="341"/>
      <c r="AL645" s="341"/>
      <c r="AM645" s="341"/>
      <c r="AN645" s="341"/>
      <c r="AO645" s="341"/>
      <c r="AP645" s="341"/>
      <c r="AQ645" s="341"/>
      <c r="AR645" s="341"/>
      <c r="AS645" s="341"/>
      <c r="AT645" s="341"/>
      <c r="AU645" s="341"/>
      <c r="AV645" s="341"/>
      <c r="AW645" s="341"/>
      <c r="AX645" s="341"/>
      <c r="AY645" s="341"/>
      <c r="AZ645" s="341"/>
      <c r="BA645" s="344"/>
      <c r="BB645" s="395"/>
      <c r="BC645" s="344"/>
      <c r="BD645" s="344"/>
      <c r="BE645" s="344"/>
      <c r="BF645" s="344"/>
      <c r="BG645" s="344"/>
      <c r="BH645" s="344"/>
      <c r="BI645" s="344"/>
      <c r="BJ645" s="344"/>
      <c r="BK645" s="344"/>
      <c r="BL645" s="344"/>
      <c r="BM645" s="344"/>
      <c r="BN645" s="344"/>
      <c r="BO645" s="344"/>
      <c r="BP645" s="344"/>
      <c r="BQ645" s="344"/>
      <c r="BR645" s="344"/>
      <c r="BS645" s="344"/>
      <c r="BT645" s="344"/>
      <c r="BU645" s="344"/>
      <c r="BV645" s="344"/>
      <c r="BW645" s="344"/>
      <c r="BX645" s="344"/>
      <c r="BY645" s="344"/>
      <c r="BZ645" s="344"/>
      <c r="CA645" s="344"/>
      <c r="CB645" s="344"/>
      <c r="CC645" s="344"/>
      <c r="CD645" s="344"/>
      <c r="CE645" s="344"/>
      <c r="CF645" s="344"/>
      <c r="CG645" s="344"/>
      <c r="CH645" s="344"/>
      <c r="CI645" s="344"/>
      <c r="CJ645" s="344"/>
      <c r="CK645" s="344"/>
      <c r="CL645" s="344"/>
      <c r="CM645" s="344"/>
      <c r="CN645" s="344"/>
      <c r="CO645" s="344"/>
      <c r="CP645" s="344"/>
      <c r="CQ645" s="344"/>
      <c r="CR645" s="344"/>
      <c r="CS645" s="344"/>
      <c r="CT645" s="344"/>
      <c r="CU645" s="344"/>
      <c r="CV645" s="344"/>
      <c r="CW645" s="344"/>
      <c r="CX645" s="344"/>
      <c r="CY645" s="344"/>
      <c r="CZ645" s="344"/>
    </row>
    <row r="646" s="348" customFormat="true" ht="25.15" customHeight="true" x14ac:dyDescent="0.2">
      <c r="C646" s="1028"/>
      <c r="D646" s="1020"/>
      <c r="E646" s="577"/>
      <c r="F646" s="577"/>
      <c r="G646" s="577"/>
      <c r="H646" s="1020" t="s">
        <v>397</v>
      </c>
      <c r="I646" s="1020"/>
      <c r="J646" s="671">
        <v>-1.8436544895359629E-3</v>
      </c>
      <c r="K646" s="577"/>
      <c r="L646" s="577"/>
      <c r="M646" s="1020" t="s">
        <v>293</v>
      </c>
      <c r="N646" s="1020"/>
      <c r="O646" s="672">
        <v>3.0152886737730741E-2</v>
      </c>
      <c r="P646" s="577"/>
      <c r="Q646" s="577"/>
      <c r="Z646" s="341"/>
      <c r="AA646" s="341"/>
      <c r="AB646" s="341"/>
      <c r="AC646" s="341"/>
      <c r="AD646" s="341"/>
      <c r="AE646" s="341"/>
      <c r="AF646" s="341"/>
      <c r="AG646" s="341"/>
      <c r="AH646" s="341"/>
      <c r="AI646" s="341"/>
      <c r="AJ646" s="341"/>
      <c r="AK646" s="341"/>
      <c r="AL646" s="341"/>
      <c r="AM646" s="341"/>
      <c r="AN646" s="341"/>
      <c r="AO646" s="341"/>
      <c r="AP646" s="341"/>
      <c r="AQ646" s="341"/>
      <c r="AR646" s="341"/>
      <c r="AS646" s="341"/>
      <c r="AT646" s="341"/>
      <c r="AU646" s="341"/>
      <c r="AV646" s="341"/>
      <c r="AW646" s="341"/>
      <c r="AX646" s="341"/>
      <c r="AY646" s="341"/>
      <c r="AZ646" s="341"/>
      <c r="BA646" s="344"/>
      <c r="BB646" s="395"/>
      <c r="BC646" s="344"/>
      <c r="BD646" s="344"/>
      <c r="BE646" s="344"/>
      <c r="BF646" s="344"/>
      <c r="BG646" s="344"/>
      <c r="BH646" s="344"/>
      <c r="BI646" s="344"/>
      <c r="BJ646" s="344"/>
      <c r="BK646" s="344"/>
      <c r="BL646" s="344"/>
      <c r="BM646" s="344"/>
      <c r="BN646" s="344"/>
      <c r="BO646" s="344"/>
      <c r="BP646" s="344"/>
      <c r="BQ646" s="344"/>
      <c r="BR646" s="344"/>
      <c r="BS646" s="344"/>
      <c r="BT646" s="344"/>
      <c r="BU646" s="344"/>
      <c r="BV646" s="344"/>
      <c r="BW646" s="344"/>
      <c r="BX646" s="344"/>
      <c r="BY646" s="344"/>
      <c r="BZ646" s="344"/>
      <c r="CA646" s="344"/>
      <c r="CB646" s="344"/>
      <c r="CC646" s="344"/>
      <c r="CD646" s="344"/>
      <c r="CE646" s="344"/>
      <c r="CF646" s="344"/>
      <c r="CG646" s="344"/>
      <c r="CH646" s="344"/>
      <c r="CI646" s="344"/>
      <c r="CJ646" s="344"/>
      <c r="CK646" s="344"/>
      <c r="CL646" s="344"/>
      <c r="CM646" s="344"/>
      <c r="CN646" s="344"/>
      <c r="CO646" s="344"/>
      <c r="CP646" s="344"/>
      <c r="CQ646" s="344"/>
      <c r="CR646" s="344"/>
      <c r="CS646" s="344"/>
      <c r="CT646" s="344"/>
      <c r="CU646" s="344"/>
      <c r="CV646" s="344"/>
      <c r="CW646" s="344"/>
      <c r="CX646" s="344"/>
      <c r="CY646" s="344"/>
      <c r="CZ646" s="344"/>
    </row>
    <row r="647" s="348" customFormat="true" ht="25.15" customHeight="true" x14ac:dyDescent="0.2">
      <c r="C647" s="1028"/>
      <c r="D647" s="1020"/>
      <c r="E647" s="577"/>
      <c r="F647" s="577"/>
      <c r="G647" s="577"/>
      <c r="H647" s="1020" t="s">
        <v>282</v>
      </c>
      <c r="I647" s="1020"/>
      <c r="J647" s="671">
        <v>-3.3513864722638766E-2</v>
      </c>
      <c r="K647" s="577"/>
      <c r="L647" s="577"/>
      <c r="M647" s="1020" t="s">
        <v>294</v>
      </c>
      <c r="N647" s="1020"/>
      <c r="O647" s="672">
        <v>6.7817256767600601E-2</v>
      </c>
      <c r="P647" s="577"/>
      <c r="Q647" s="577"/>
      <c r="Z647" s="341"/>
      <c r="AA647" s="341"/>
      <c r="AB647" s="341"/>
      <c r="AC647" s="341"/>
      <c r="AD647" s="341"/>
      <c r="AE647" s="341"/>
      <c r="AF647" s="341"/>
      <c r="AG647" s="341"/>
      <c r="AH647" s="341"/>
      <c r="AI647" s="341"/>
      <c r="AJ647" s="341"/>
      <c r="AK647" s="341"/>
      <c r="AL647" s="341"/>
      <c r="AM647" s="341"/>
      <c r="AN647" s="341"/>
      <c r="AO647" s="341"/>
      <c r="AP647" s="341"/>
      <c r="AQ647" s="341"/>
      <c r="AR647" s="341"/>
      <c r="AS647" s="341"/>
      <c r="AT647" s="341"/>
      <c r="AU647" s="341"/>
      <c r="AV647" s="341"/>
      <c r="AW647" s="341"/>
      <c r="AX647" s="341"/>
      <c r="AY647" s="341"/>
      <c r="AZ647" s="341"/>
      <c r="BA647" s="344"/>
      <c r="BB647" s="395"/>
      <c r="BC647" s="344"/>
      <c r="BD647" s="344"/>
      <c r="BE647" s="344"/>
      <c r="BF647" s="344"/>
      <c r="BG647" s="344"/>
      <c r="BH647" s="344"/>
      <c r="BI647" s="344"/>
      <c r="BJ647" s="344"/>
      <c r="BK647" s="344"/>
      <c r="BL647" s="344"/>
      <c r="BM647" s="344"/>
      <c r="BN647" s="344"/>
      <c r="BO647" s="344"/>
      <c r="BP647" s="344"/>
      <c r="BQ647" s="344"/>
      <c r="BR647" s="344"/>
      <c r="BS647" s="344"/>
      <c r="BT647" s="344"/>
      <c r="BU647" s="344"/>
      <c r="BV647" s="344"/>
      <c r="BW647" s="344"/>
      <c r="BX647" s="344"/>
      <c r="BY647" s="344"/>
      <c r="BZ647" s="344"/>
      <c r="CA647" s="344"/>
      <c r="CB647" s="344"/>
      <c r="CC647" s="344"/>
      <c r="CD647" s="344"/>
      <c r="CE647" s="344"/>
      <c r="CF647" s="344"/>
      <c r="CG647" s="344"/>
      <c r="CH647" s="344"/>
      <c r="CI647" s="344"/>
      <c r="CJ647" s="344"/>
      <c r="CK647" s="344"/>
      <c r="CL647" s="344"/>
      <c r="CM647" s="344"/>
      <c r="CN647" s="344"/>
      <c r="CO647" s="344"/>
      <c r="CP647" s="344"/>
      <c r="CQ647" s="344"/>
      <c r="CR647" s="344"/>
      <c r="CS647" s="344"/>
      <c r="CT647" s="344"/>
      <c r="CU647" s="344"/>
      <c r="CV647" s="344"/>
      <c r="CW647" s="344"/>
      <c r="CX647" s="344"/>
      <c r="CY647" s="344"/>
      <c r="CZ647" s="344"/>
    </row>
    <row r="648" s="348" customFormat="true" ht="25.15" customHeight="true" x14ac:dyDescent="0.2">
      <c r="C648" s="1028"/>
      <c r="D648" s="1020"/>
      <c r="E648" s="577"/>
      <c r="F648" s="577"/>
      <c r="G648" s="577"/>
      <c r="H648" s="1020" t="s">
        <v>306</v>
      </c>
      <c r="I648" s="1020"/>
      <c r="J648" s="671">
        <v>-1.3650433877655958E-2</v>
      </c>
      <c r="K648" s="577"/>
      <c r="L648" s="577"/>
      <c r="M648" s="1020" t="s">
        <v>304</v>
      </c>
      <c r="N648" s="1020"/>
      <c r="O648" s="672">
        <v>-1.3909108337091251E-2</v>
      </c>
      <c r="P648" s="577"/>
      <c r="Q648" s="577"/>
      <c r="Z648" s="341"/>
      <c r="AA648" s="341"/>
      <c r="AB648" s="341"/>
      <c r="AC648" s="341"/>
      <c r="AD648" s="341"/>
      <c r="AE648" s="341"/>
      <c r="AF648" s="341"/>
      <c r="AG648" s="341"/>
      <c r="AH648" s="341"/>
      <c r="AI648" s="341"/>
      <c r="AJ648" s="341"/>
      <c r="AK648" s="341"/>
      <c r="AL648" s="341"/>
      <c r="AM648" s="341"/>
      <c r="AN648" s="341"/>
      <c r="AO648" s="341"/>
      <c r="AP648" s="341"/>
      <c r="AQ648" s="341"/>
      <c r="AR648" s="341"/>
      <c r="AS648" s="341"/>
      <c r="AT648" s="341"/>
      <c r="AU648" s="341"/>
      <c r="AV648" s="341"/>
      <c r="AW648" s="341"/>
      <c r="AX648" s="341"/>
      <c r="AY648" s="341"/>
      <c r="AZ648" s="341"/>
      <c r="BA648" s="344"/>
      <c r="BB648" s="395"/>
      <c r="BC648" s="344"/>
      <c r="BD648" s="344"/>
      <c r="BE648" s="344"/>
      <c r="BF648" s="344"/>
      <c r="BG648" s="344"/>
      <c r="BH648" s="344"/>
      <c r="BI648" s="344"/>
      <c r="BJ648" s="344"/>
      <c r="BK648" s="344"/>
      <c r="BL648" s="344"/>
      <c r="BM648" s="344"/>
      <c r="BN648" s="344"/>
      <c r="BO648" s="344"/>
      <c r="BP648" s="344"/>
      <c r="BQ648" s="344"/>
      <c r="BR648" s="344"/>
      <c r="BS648" s="344"/>
      <c r="BT648" s="344"/>
      <c r="BU648" s="344"/>
      <c r="BV648" s="344"/>
      <c r="BW648" s="344"/>
      <c r="BX648" s="344"/>
      <c r="BY648" s="344"/>
      <c r="BZ648" s="344"/>
      <c r="CA648" s="344"/>
      <c r="CB648" s="344"/>
      <c r="CC648" s="344"/>
      <c r="CD648" s="344"/>
      <c r="CE648" s="344"/>
      <c r="CF648" s="344"/>
      <c r="CG648" s="344"/>
      <c r="CH648" s="344"/>
      <c r="CI648" s="344"/>
      <c r="CJ648" s="344"/>
      <c r="CK648" s="344"/>
      <c r="CL648" s="344"/>
      <c r="CM648" s="344"/>
      <c r="CN648" s="344"/>
      <c r="CO648" s="344"/>
      <c r="CP648" s="344"/>
      <c r="CQ648" s="344"/>
      <c r="CR648" s="344"/>
      <c r="CS648" s="344"/>
      <c r="CT648" s="344"/>
      <c r="CU648" s="344"/>
      <c r="CV648" s="344"/>
      <c r="CW648" s="344"/>
      <c r="CX648" s="344"/>
      <c r="CY648" s="344"/>
      <c r="CZ648" s="344"/>
    </row>
    <row r="649" s="348" customFormat="true" ht="25.15" customHeight="true" x14ac:dyDescent="0.2">
      <c r="C649" s="1028"/>
      <c r="D649" s="1020"/>
      <c r="E649" s="577"/>
      <c r="F649" s="577"/>
      <c r="G649" s="577"/>
      <c r="H649" s="1020" t="s">
        <v>280</v>
      </c>
      <c r="I649" s="1020"/>
      <c r="J649" s="671">
        <v>5.5940097905755014E-2</v>
      </c>
      <c r="K649" s="577"/>
      <c r="L649" s="577"/>
      <c r="M649" s="1020" t="s">
        <v>310</v>
      </c>
      <c r="N649" s="1020"/>
      <c r="O649" s="672">
        <v>1.139584449442866E-2</v>
      </c>
      <c r="P649" s="577"/>
      <c r="Q649" s="577"/>
      <c r="Z649" s="341"/>
      <c r="AA649" s="341"/>
      <c r="AB649" s="341"/>
      <c r="AC649" s="341"/>
      <c r="AD649" s="341"/>
      <c r="AE649" s="341"/>
      <c r="AF649" s="341"/>
      <c r="AG649" s="341"/>
      <c r="AH649" s="341"/>
      <c r="AI649" s="341"/>
      <c r="AJ649" s="341"/>
      <c r="AK649" s="341"/>
      <c r="AL649" s="341"/>
      <c r="AM649" s="341"/>
      <c r="AN649" s="341"/>
      <c r="AO649" s="341"/>
      <c r="AP649" s="341"/>
      <c r="AQ649" s="341"/>
      <c r="AR649" s="341"/>
      <c r="AS649" s="341"/>
      <c r="AT649" s="341"/>
      <c r="AU649" s="341"/>
      <c r="AV649" s="341"/>
      <c r="AW649" s="341"/>
      <c r="AX649" s="341"/>
      <c r="AY649" s="341"/>
      <c r="AZ649" s="341"/>
      <c r="BA649" s="344"/>
      <c r="BB649" s="395"/>
      <c r="BC649" s="344"/>
      <c r="BD649" s="344"/>
      <c r="BE649" s="344"/>
      <c r="BF649" s="344"/>
      <c r="BG649" s="344"/>
      <c r="BH649" s="344"/>
      <c r="BI649" s="344"/>
      <c r="BJ649" s="344"/>
      <c r="BK649" s="344"/>
      <c r="BL649" s="344"/>
      <c r="BM649" s="344"/>
      <c r="BN649" s="344"/>
      <c r="BO649" s="344"/>
      <c r="BP649" s="344"/>
      <c r="BQ649" s="344"/>
      <c r="BR649" s="344"/>
      <c r="BS649" s="344"/>
      <c r="BT649" s="344"/>
      <c r="BU649" s="344"/>
      <c r="BV649" s="344"/>
      <c r="BW649" s="344"/>
      <c r="BX649" s="344"/>
      <c r="BY649" s="344"/>
      <c r="BZ649" s="344"/>
      <c r="CA649" s="344"/>
      <c r="CB649" s="344"/>
      <c r="CC649" s="344"/>
      <c r="CD649" s="344"/>
      <c r="CE649" s="344"/>
      <c r="CF649" s="344"/>
      <c r="CG649" s="344"/>
      <c r="CH649" s="344"/>
      <c r="CI649" s="344"/>
      <c r="CJ649" s="344"/>
      <c r="CK649" s="344"/>
      <c r="CL649" s="344"/>
      <c r="CM649" s="344"/>
      <c r="CN649" s="344"/>
      <c r="CO649" s="344"/>
      <c r="CP649" s="344"/>
      <c r="CQ649" s="344"/>
      <c r="CR649" s="344"/>
      <c r="CS649" s="344"/>
      <c r="CT649" s="344"/>
      <c r="CU649" s="344"/>
      <c r="CV649" s="344"/>
      <c r="CW649" s="344"/>
      <c r="CX649" s="344"/>
      <c r="CY649" s="344"/>
      <c r="CZ649" s="344"/>
    </row>
    <row r="650" s="348" customFormat="true" ht="25.15" customHeight="true" x14ac:dyDescent="0.2">
      <c r="C650" s="1028"/>
      <c r="D650" s="1020"/>
      <c r="E650" s="577"/>
      <c r="F650" s="577"/>
      <c r="G650" s="577"/>
      <c r="H650" s="1020" t="s">
        <v>278</v>
      </c>
      <c r="I650" s="1020"/>
      <c r="J650" s="671">
        <v>-5.5940097905754445E-2</v>
      </c>
      <c r="K650" s="577"/>
      <c r="L650" s="577"/>
      <c r="M650" s="1020" t="s">
        <v>313</v>
      </c>
      <c r="N650" s="1020"/>
      <c r="O650" s="672">
        <v>4.5265932768837384E-4</v>
      </c>
      <c r="P650" s="577"/>
      <c r="Q650" s="577"/>
      <c r="Z650" s="341"/>
      <c r="AA650" s="341"/>
      <c r="AB650" s="341"/>
      <c r="AC650" s="341"/>
      <c r="AD650" s="341"/>
      <c r="AE650" s="341"/>
      <c r="AF650" s="341"/>
      <c r="AG650" s="341"/>
      <c r="AH650" s="341"/>
      <c r="AI650" s="341"/>
      <c r="AJ650" s="341"/>
      <c r="AK650" s="341"/>
      <c r="AL650" s="341"/>
      <c r="AM650" s="341"/>
      <c r="AN650" s="341"/>
      <c r="AO650" s="341"/>
      <c r="AP650" s="341"/>
      <c r="AQ650" s="341"/>
      <c r="AR650" s="341"/>
      <c r="AS650" s="341"/>
      <c r="AT650" s="341"/>
      <c r="AU650" s="341"/>
      <c r="AV650" s="341"/>
      <c r="AW650" s="341"/>
      <c r="AX650" s="341"/>
      <c r="AY650" s="341"/>
      <c r="AZ650" s="341"/>
      <c r="BA650" s="344"/>
      <c r="BB650" s="395"/>
      <c r="BC650" s="344"/>
      <c r="BD650" s="344"/>
      <c r="BE650" s="344"/>
      <c r="BF650" s="344"/>
      <c r="BG650" s="344"/>
      <c r="BH650" s="344"/>
      <c r="BI650" s="344"/>
      <c r="BJ650" s="344"/>
      <c r="BK650" s="344"/>
      <c r="BL650" s="344"/>
      <c r="BM650" s="344"/>
      <c r="BN650" s="344"/>
      <c r="BO650" s="344"/>
      <c r="BP650" s="344"/>
      <c r="BQ650" s="344"/>
      <c r="BR650" s="344"/>
      <c r="BS650" s="344"/>
      <c r="BT650" s="344"/>
      <c r="BU650" s="344"/>
      <c r="BV650" s="344"/>
      <c r="BW650" s="344"/>
      <c r="BX650" s="344"/>
      <c r="BY650" s="344"/>
      <c r="BZ650" s="344"/>
      <c r="CA650" s="344"/>
      <c r="CB650" s="344"/>
      <c r="CC650" s="344"/>
      <c r="CD650" s="344"/>
      <c r="CE650" s="344"/>
      <c r="CF650" s="344"/>
      <c r="CG650" s="344"/>
      <c r="CH650" s="344"/>
      <c r="CI650" s="344"/>
      <c r="CJ650" s="344"/>
      <c r="CK650" s="344"/>
      <c r="CL650" s="344"/>
      <c r="CM650" s="344"/>
      <c r="CN650" s="344"/>
      <c r="CO650" s="344"/>
      <c r="CP650" s="344"/>
      <c r="CQ650" s="344"/>
      <c r="CR650" s="344"/>
      <c r="CS650" s="344"/>
      <c r="CT650" s="344"/>
      <c r="CU650" s="344"/>
      <c r="CV650" s="344"/>
      <c r="CW650" s="344"/>
      <c r="CX650" s="344"/>
      <c r="CY650" s="344"/>
      <c r="CZ650" s="344"/>
    </row>
    <row r="651" s="348" customFormat="true" ht="25.15" customHeight="true" x14ac:dyDescent="0.2">
      <c r="C651" s="1028"/>
      <c r="D651" s="1020"/>
      <c r="E651" s="577"/>
      <c r="F651" s="577"/>
      <c r="G651" s="577"/>
      <c r="H651" s="1020" t="s">
        <v>302</v>
      </c>
      <c r="I651" s="1020"/>
      <c r="J651" s="671">
        <v>-1.0435765025295848E-2</v>
      </c>
      <c r="K651" s="577"/>
      <c r="L651" s="577"/>
      <c r="M651" s="1020" t="s">
        <v>279</v>
      </c>
      <c r="N651" s="1020"/>
      <c r="O651" s="672">
        <v>6.6888933808130699E-2</v>
      </c>
      <c r="P651" s="577"/>
      <c r="Q651" s="577"/>
      <c r="Z651" s="341"/>
      <c r="AA651" s="341"/>
      <c r="AB651" s="341"/>
      <c r="AC651" s="341"/>
      <c r="AD651" s="341"/>
      <c r="AE651" s="341"/>
      <c r="AF651" s="341"/>
      <c r="AG651" s="341"/>
      <c r="AH651" s="341"/>
      <c r="AI651" s="341"/>
      <c r="AJ651" s="341"/>
      <c r="AK651" s="341"/>
      <c r="AL651" s="341"/>
      <c r="AM651" s="341"/>
      <c r="AN651" s="341"/>
      <c r="AO651" s="341"/>
      <c r="AP651" s="341"/>
      <c r="AQ651" s="341"/>
      <c r="AR651" s="341"/>
      <c r="AS651" s="341"/>
      <c r="AT651" s="341"/>
      <c r="AU651" s="341"/>
      <c r="AV651" s="341"/>
      <c r="AW651" s="341"/>
      <c r="AX651" s="341"/>
      <c r="AY651" s="341"/>
      <c r="AZ651" s="341"/>
      <c r="BA651" s="344"/>
      <c r="BB651" s="395"/>
      <c r="BC651" s="344"/>
      <c r="BD651" s="344"/>
      <c r="BE651" s="344"/>
      <c r="BF651" s="344"/>
      <c r="BG651" s="344"/>
      <c r="BH651" s="344"/>
      <c r="BI651" s="344"/>
      <c r="BJ651" s="344"/>
      <c r="BK651" s="344"/>
      <c r="BL651" s="344"/>
      <c r="BM651" s="344"/>
      <c r="BN651" s="344"/>
      <c r="BO651" s="344"/>
      <c r="BP651" s="344"/>
      <c r="BQ651" s="344"/>
      <c r="BR651" s="344"/>
      <c r="BS651" s="344"/>
      <c r="BT651" s="344"/>
      <c r="BU651" s="344"/>
      <c r="BV651" s="344"/>
      <c r="BW651" s="344"/>
      <c r="BX651" s="344"/>
      <c r="BY651" s="344"/>
      <c r="BZ651" s="344"/>
      <c r="CA651" s="344"/>
      <c r="CB651" s="344"/>
      <c r="CC651" s="344"/>
      <c r="CD651" s="344"/>
      <c r="CE651" s="344"/>
      <c r="CF651" s="344"/>
      <c r="CG651" s="344"/>
      <c r="CH651" s="344"/>
      <c r="CI651" s="344"/>
      <c r="CJ651" s="344"/>
      <c r="CK651" s="344"/>
      <c r="CL651" s="344"/>
      <c r="CM651" s="344"/>
      <c r="CN651" s="344"/>
      <c r="CO651" s="344"/>
      <c r="CP651" s="344"/>
      <c r="CQ651" s="344"/>
      <c r="CR651" s="344"/>
      <c r="CS651" s="344"/>
      <c r="CT651" s="344"/>
      <c r="CU651" s="344"/>
      <c r="CV651" s="344"/>
      <c r="CW651" s="344"/>
      <c r="CX651" s="344"/>
      <c r="CY651" s="344"/>
      <c r="CZ651" s="344"/>
    </row>
    <row r="652" s="348" customFormat="true" ht="25.15" customHeight="true" x14ac:dyDescent="0.2">
      <c r="C652" s="1028"/>
      <c r="D652" s="1020"/>
      <c r="E652" s="577"/>
      <c r="F652" s="577"/>
      <c r="G652" s="577"/>
      <c r="H652" s="1020" t="s">
        <v>302</v>
      </c>
      <c r="I652" s="1020"/>
      <c r="J652" s="671">
        <v>-1.3971796572407989E-2</v>
      </c>
      <c r="K652" s="577"/>
      <c r="L652" s="577"/>
      <c r="M652" s="1020" t="s">
        <v>397</v>
      </c>
      <c r="N652" s="1020"/>
      <c r="O652" s="672">
        <v>-2.8784978432278225E-3</v>
      </c>
      <c r="P652" s="577"/>
      <c r="Q652" s="577"/>
      <c r="Z652" s="341"/>
      <c r="AA652" s="341"/>
      <c r="AB652" s="341"/>
      <c r="AC652" s="341"/>
      <c r="AD652" s="341"/>
      <c r="AE652" s="341"/>
      <c r="AF652" s="341"/>
      <c r="AG652" s="341"/>
      <c r="AH652" s="341"/>
      <c r="AI652" s="341"/>
      <c r="AJ652" s="341"/>
      <c r="AK652" s="341"/>
      <c r="AL652" s="341"/>
      <c r="AM652" s="341"/>
      <c r="AN652" s="341"/>
      <c r="AO652" s="341"/>
      <c r="AP652" s="341"/>
      <c r="AQ652" s="341"/>
      <c r="AR652" s="341"/>
      <c r="AS652" s="341"/>
      <c r="AT652" s="341"/>
      <c r="AU652" s="341"/>
      <c r="AV652" s="341"/>
      <c r="AW652" s="341"/>
      <c r="AX652" s="341"/>
      <c r="AY652" s="341"/>
      <c r="AZ652" s="341"/>
      <c r="BA652" s="344"/>
      <c r="BB652" s="395"/>
      <c r="BC652" s="344"/>
      <c r="BD652" s="344"/>
      <c r="BE652" s="344"/>
      <c r="BF652" s="344"/>
      <c r="BG652" s="344"/>
      <c r="BH652" s="344"/>
      <c r="BI652" s="344"/>
      <c r="BJ652" s="344"/>
      <c r="BK652" s="344"/>
      <c r="BL652" s="344"/>
      <c r="BM652" s="344"/>
      <c r="BN652" s="344"/>
      <c r="BO652" s="344"/>
      <c r="BP652" s="344"/>
      <c r="BQ652" s="344"/>
      <c r="BR652" s="344"/>
      <c r="BS652" s="344"/>
      <c r="BT652" s="344"/>
      <c r="BU652" s="344"/>
      <c r="BV652" s="344"/>
      <c r="BW652" s="344"/>
      <c r="BX652" s="344"/>
      <c r="BY652" s="344"/>
      <c r="BZ652" s="344"/>
      <c r="CA652" s="344"/>
      <c r="CB652" s="344"/>
      <c r="CC652" s="344"/>
      <c r="CD652" s="344"/>
      <c r="CE652" s="344"/>
      <c r="CF652" s="344"/>
      <c r="CG652" s="344"/>
      <c r="CH652" s="344"/>
      <c r="CI652" s="344"/>
      <c r="CJ652" s="344"/>
      <c r="CK652" s="344"/>
      <c r="CL652" s="344"/>
      <c r="CM652" s="344"/>
      <c r="CN652" s="344"/>
      <c r="CO652" s="344"/>
      <c r="CP652" s="344"/>
      <c r="CQ652" s="344"/>
      <c r="CR652" s="344"/>
      <c r="CS652" s="344"/>
      <c r="CT652" s="344"/>
      <c r="CU652" s="344"/>
      <c r="CV652" s="344"/>
      <c r="CW652" s="344"/>
      <c r="CX652" s="344"/>
      <c r="CY652" s="344"/>
      <c r="CZ652" s="344"/>
    </row>
    <row r="653" s="348" customFormat="true" ht="25.15" customHeight="true" x14ac:dyDescent="0.2">
      <c r="C653" s="1028"/>
      <c r="D653" s="1020"/>
      <c r="E653" s="577"/>
      <c r="F653" s="577"/>
      <c r="G653" s="577"/>
      <c r="H653" s="1020" t="s">
        <v>302</v>
      </c>
      <c r="I653" s="1020"/>
      <c r="J653" s="671">
        <v>1.6477447466460543E-2</v>
      </c>
      <c r="K653" s="577"/>
      <c r="L653" s="577"/>
      <c r="M653" s="1020" t="s">
        <v>282</v>
      </c>
      <c r="N653" s="1020"/>
      <c r="O653" s="672">
        <v>-6.2562281581285031E-2</v>
      </c>
      <c r="P653" s="577"/>
      <c r="Q653" s="577"/>
      <c r="Z653" s="341"/>
      <c r="AA653" s="341"/>
      <c r="AB653" s="341"/>
      <c r="AC653" s="341"/>
      <c r="AD653" s="341"/>
      <c r="AE653" s="341"/>
      <c r="AF653" s="341"/>
      <c r="AG653" s="341"/>
      <c r="AH653" s="341"/>
      <c r="AI653" s="341"/>
      <c r="AJ653" s="341"/>
      <c r="AK653" s="341"/>
      <c r="AL653" s="341"/>
      <c r="AM653" s="341"/>
      <c r="AN653" s="341"/>
      <c r="AO653" s="341"/>
      <c r="AP653" s="341"/>
      <c r="AQ653" s="341"/>
      <c r="AR653" s="341"/>
      <c r="AS653" s="341"/>
      <c r="AT653" s="341"/>
      <c r="AU653" s="341"/>
      <c r="AV653" s="341"/>
      <c r="AW653" s="341"/>
      <c r="AX653" s="341"/>
      <c r="AY653" s="341"/>
      <c r="AZ653" s="341"/>
      <c r="BA653" s="344"/>
      <c r="BB653" s="395"/>
      <c r="BC653" s="344"/>
      <c r="BD653" s="344"/>
      <c r="BE653" s="344"/>
      <c r="BF653" s="344"/>
      <c r="BG653" s="344"/>
      <c r="BH653" s="344"/>
      <c r="BI653" s="344"/>
      <c r="BJ653" s="344"/>
      <c r="BK653" s="344"/>
      <c r="BL653" s="344"/>
      <c r="BM653" s="344"/>
      <c r="BN653" s="344"/>
      <c r="BO653" s="344"/>
      <c r="BP653" s="344"/>
      <c r="BQ653" s="344"/>
      <c r="BR653" s="344"/>
      <c r="BS653" s="344"/>
      <c r="BT653" s="344"/>
      <c r="BU653" s="344"/>
      <c r="BV653" s="344"/>
      <c r="BW653" s="344"/>
      <c r="BX653" s="344"/>
      <c r="BY653" s="344"/>
      <c r="BZ653" s="344"/>
      <c r="CA653" s="344"/>
      <c r="CB653" s="344"/>
      <c r="CC653" s="344"/>
      <c r="CD653" s="344"/>
      <c r="CE653" s="344"/>
      <c r="CF653" s="344"/>
      <c r="CG653" s="344"/>
      <c r="CH653" s="344"/>
      <c r="CI653" s="344"/>
      <c r="CJ653" s="344"/>
      <c r="CK653" s="344"/>
      <c r="CL653" s="344"/>
      <c r="CM653" s="344"/>
      <c r="CN653" s="344"/>
      <c r="CO653" s="344"/>
      <c r="CP653" s="344"/>
      <c r="CQ653" s="344"/>
      <c r="CR653" s="344"/>
      <c r="CS653" s="344"/>
      <c r="CT653" s="344"/>
      <c r="CU653" s="344"/>
      <c r="CV653" s="344"/>
      <c r="CW653" s="344"/>
      <c r="CX653" s="344"/>
      <c r="CY653" s="344"/>
      <c r="CZ653" s="344"/>
    </row>
    <row r="654" s="348" customFormat="true" ht="25.15" customHeight="true" x14ac:dyDescent="0.2">
      <c r="C654" s="1028"/>
      <c r="D654" s="1020"/>
      <c r="E654" s="577"/>
      <c r="F654" s="577"/>
      <c r="G654" s="577"/>
      <c r="H654" s="1020" t="s">
        <v>352</v>
      </c>
      <c r="I654" s="1020"/>
      <c r="J654" s="671">
        <v>-3.4863499705943699E-2</v>
      </c>
      <c r="K654" s="577"/>
      <c r="L654" s="577"/>
      <c r="M654" s="1020" t="s">
        <v>316</v>
      </c>
      <c r="N654" s="1020"/>
      <c r="O654" s="672">
        <v>-2.7033774481851824E-3</v>
      </c>
      <c r="P654" s="577"/>
      <c r="Q654" s="577"/>
      <c r="Z654" s="341"/>
      <c r="AA654" s="341"/>
      <c r="AB654" s="341"/>
      <c r="AC654" s="341"/>
      <c r="AD654" s="341"/>
      <c r="AE654" s="341"/>
      <c r="AF654" s="341"/>
      <c r="AG654" s="341"/>
      <c r="AH654" s="341"/>
      <c r="AI654" s="341"/>
      <c r="AJ654" s="341"/>
      <c r="AK654" s="341"/>
      <c r="AL654" s="341"/>
      <c r="AM654" s="341"/>
      <c r="AN654" s="341"/>
      <c r="AO654" s="341"/>
      <c r="AP654" s="341"/>
      <c r="AQ654" s="341"/>
      <c r="AR654" s="341"/>
      <c r="AS654" s="341"/>
      <c r="AT654" s="341"/>
      <c r="AU654" s="341"/>
      <c r="AV654" s="341"/>
      <c r="AW654" s="341"/>
      <c r="AX654" s="341"/>
      <c r="AY654" s="341"/>
      <c r="AZ654" s="341"/>
      <c r="BA654" s="344"/>
      <c r="BB654" s="395"/>
      <c r="BC654" s="344"/>
      <c r="BD654" s="344"/>
      <c r="BE654" s="344"/>
      <c r="BF654" s="344"/>
      <c r="BG654" s="344"/>
      <c r="BH654" s="344"/>
      <c r="BI654" s="344"/>
      <c r="BJ654" s="344"/>
      <c r="BK654" s="344"/>
      <c r="BL654" s="344"/>
      <c r="BM654" s="344"/>
      <c r="BN654" s="344"/>
      <c r="BO654" s="344"/>
      <c r="BP654" s="344"/>
      <c r="BQ654" s="344"/>
      <c r="BR654" s="344"/>
      <c r="BS654" s="344"/>
      <c r="BT654" s="344"/>
      <c r="BU654" s="344"/>
      <c r="BV654" s="344"/>
      <c r="BW654" s="344"/>
      <c r="BX654" s="344"/>
      <c r="BY654" s="344"/>
      <c r="BZ654" s="344"/>
      <c r="CA654" s="344"/>
      <c r="CB654" s="344"/>
      <c r="CC654" s="344"/>
      <c r="CD654" s="344"/>
      <c r="CE654" s="344"/>
      <c r="CF654" s="344"/>
      <c r="CG654" s="344"/>
      <c r="CH654" s="344"/>
      <c r="CI654" s="344"/>
      <c r="CJ654" s="344"/>
      <c r="CK654" s="344"/>
      <c r="CL654" s="344"/>
      <c r="CM654" s="344"/>
      <c r="CN654" s="344"/>
      <c r="CO654" s="344"/>
      <c r="CP654" s="344"/>
      <c r="CQ654" s="344"/>
      <c r="CR654" s="344"/>
      <c r="CS654" s="344"/>
      <c r="CT654" s="344"/>
      <c r="CU654" s="344"/>
      <c r="CV654" s="344"/>
      <c r="CW654" s="344"/>
      <c r="CX654" s="344"/>
      <c r="CY654" s="344"/>
      <c r="CZ654" s="344"/>
    </row>
    <row r="655" s="348" customFormat="true" ht="25.15" customHeight="true" x14ac:dyDescent="0.2">
      <c r="C655" s="1028"/>
      <c r="D655" s="1020"/>
      <c r="E655" s="577"/>
      <c r="F655" s="577"/>
      <c r="G655" s="577"/>
      <c r="H655" s="1020" t="s">
        <v>386</v>
      </c>
      <c r="I655" s="1020"/>
      <c r="J655" s="671">
        <v>-7.5295942373746266E-3</v>
      </c>
      <c r="K655" s="577"/>
      <c r="L655" s="577"/>
      <c r="M655" s="1020" t="s">
        <v>312</v>
      </c>
      <c r="N655" s="1020"/>
      <c r="O655" s="672">
        <v>-2.6316072520379246E-3</v>
      </c>
      <c r="P655" s="577"/>
      <c r="Q655" s="577"/>
      <c r="Z655" s="341"/>
      <c r="AA655" s="341"/>
      <c r="AB655" s="341"/>
      <c r="AC655" s="341"/>
      <c r="AD655" s="341"/>
      <c r="AE655" s="341"/>
      <c r="AF655" s="341"/>
      <c r="AG655" s="341"/>
      <c r="AH655" s="341"/>
      <c r="AI655" s="341"/>
      <c r="AJ655" s="341"/>
      <c r="AK655" s="341"/>
      <c r="AL655" s="341"/>
      <c r="AM655" s="341"/>
      <c r="AN655" s="341"/>
      <c r="AO655" s="341"/>
      <c r="AP655" s="341"/>
      <c r="AQ655" s="341"/>
      <c r="AR655" s="341"/>
      <c r="AS655" s="341"/>
      <c r="AT655" s="341"/>
      <c r="AU655" s="341"/>
      <c r="AV655" s="341"/>
      <c r="AW655" s="341"/>
      <c r="AX655" s="341"/>
      <c r="AY655" s="341"/>
      <c r="AZ655" s="341"/>
      <c r="BA655" s="344"/>
      <c r="BB655" s="395"/>
      <c r="BC655" s="344"/>
      <c r="BD655" s="344"/>
      <c r="BE655" s="344"/>
      <c r="BF655" s="344"/>
      <c r="BG655" s="344"/>
      <c r="BH655" s="344"/>
      <c r="BI655" s="344"/>
      <c r="BJ655" s="344"/>
      <c r="BK655" s="344"/>
      <c r="BL655" s="344"/>
      <c r="BM655" s="344"/>
      <c r="BN655" s="344"/>
      <c r="BO655" s="344"/>
      <c r="BP655" s="344"/>
      <c r="BQ655" s="344"/>
      <c r="BR655" s="344"/>
      <c r="BS655" s="344"/>
      <c r="BT655" s="344"/>
      <c r="BU655" s="344"/>
      <c r="BV655" s="344"/>
      <c r="BW655" s="344"/>
      <c r="BX655" s="344"/>
      <c r="BY655" s="344"/>
      <c r="BZ655" s="344"/>
      <c r="CA655" s="344"/>
      <c r="CB655" s="344"/>
      <c r="CC655" s="344"/>
      <c r="CD655" s="344"/>
      <c r="CE655" s="344"/>
      <c r="CF655" s="344"/>
      <c r="CG655" s="344"/>
      <c r="CH655" s="344"/>
      <c r="CI655" s="344"/>
      <c r="CJ655" s="344"/>
      <c r="CK655" s="344"/>
      <c r="CL655" s="344"/>
      <c r="CM655" s="344"/>
      <c r="CN655" s="344"/>
      <c r="CO655" s="344"/>
      <c r="CP655" s="344"/>
      <c r="CQ655" s="344"/>
      <c r="CR655" s="344"/>
      <c r="CS655" s="344"/>
      <c r="CT655" s="344"/>
      <c r="CU655" s="344"/>
      <c r="CV655" s="344"/>
      <c r="CW655" s="344"/>
      <c r="CX655" s="344"/>
      <c r="CY655" s="344"/>
      <c r="CZ655" s="344"/>
    </row>
    <row r="656" s="348" customFormat="true" ht="25.15" customHeight="true" x14ac:dyDescent="0.2">
      <c r="C656" s="1028"/>
      <c r="D656" s="1020"/>
      <c r="E656" s="577"/>
      <c r="F656" s="577"/>
      <c r="G656" s="577"/>
      <c r="H656" s="1020" t="s">
        <v>395</v>
      </c>
      <c r="I656" s="1020"/>
      <c r="J656" s="671">
        <v>-1.5859419201200457E-3</v>
      </c>
      <c r="K656" s="577"/>
      <c r="L656" s="577"/>
      <c r="M656" s="1020" t="s">
        <v>306</v>
      </c>
      <c r="N656" s="1020"/>
      <c r="O656" s="672">
        <v>-2.1099380084719427E-2</v>
      </c>
      <c r="P656" s="577"/>
      <c r="Q656" s="577"/>
      <c r="Z656" s="341"/>
      <c r="AA656" s="341"/>
      <c r="AB656" s="341"/>
      <c r="AC656" s="341"/>
      <c r="AD656" s="341"/>
      <c r="AE656" s="341"/>
      <c r="AF656" s="341"/>
      <c r="AG656" s="341"/>
      <c r="AH656" s="341"/>
      <c r="AI656" s="341"/>
      <c r="AJ656" s="341"/>
      <c r="AK656" s="341"/>
      <c r="AL656" s="341"/>
      <c r="AM656" s="341"/>
      <c r="AN656" s="341"/>
      <c r="AO656" s="341"/>
      <c r="AP656" s="341"/>
      <c r="AQ656" s="341"/>
      <c r="AR656" s="341"/>
      <c r="AS656" s="341"/>
      <c r="AT656" s="341"/>
      <c r="AU656" s="341"/>
      <c r="AV656" s="341"/>
      <c r="AW656" s="341"/>
      <c r="AX656" s="341"/>
      <c r="AY656" s="341"/>
      <c r="AZ656" s="341"/>
      <c r="BA656" s="344"/>
      <c r="BB656" s="395"/>
      <c r="BC656" s="344"/>
      <c r="BD656" s="344"/>
      <c r="BE656" s="344"/>
      <c r="BF656" s="344"/>
      <c r="BG656" s="344"/>
      <c r="BH656" s="344"/>
      <c r="BI656" s="344"/>
      <c r="BJ656" s="344"/>
      <c r="BK656" s="344"/>
      <c r="BL656" s="344"/>
      <c r="BM656" s="344"/>
      <c r="BN656" s="344"/>
      <c r="BO656" s="344"/>
      <c r="BP656" s="344"/>
      <c r="BQ656" s="344"/>
      <c r="BR656" s="344"/>
      <c r="BS656" s="344"/>
      <c r="BT656" s="344"/>
      <c r="BU656" s="344"/>
      <c r="BV656" s="344"/>
      <c r="BW656" s="344"/>
      <c r="BX656" s="344"/>
      <c r="BY656" s="344"/>
      <c r="BZ656" s="344"/>
      <c r="CA656" s="344"/>
      <c r="CB656" s="344"/>
      <c r="CC656" s="344"/>
      <c r="CD656" s="344"/>
      <c r="CE656" s="344"/>
      <c r="CF656" s="344"/>
      <c r="CG656" s="344"/>
      <c r="CH656" s="344"/>
      <c r="CI656" s="344"/>
      <c r="CJ656" s="344"/>
      <c r="CK656" s="344"/>
      <c r="CL656" s="344"/>
      <c r="CM656" s="344"/>
      <c r="CN656" s="344"/>
      <c r="CO656" s="344"/>
      <c r="CP656" s="344"/>
      <c r="CQ656" s="344"/>
      <c r="CR656" s="344"/>
      <c r="CS656" s="344"/>
      <c r="CT656" s="344"/>
      <c r="CU656" s="344"/>
      <c r="CV656" s="344"/>
      <c r="CW656" s="344"/>
      <c r="CX656" s="344"/>
      <c r="CY656" s="344"/>
      <c r="CZ656" s="344"/>
    </row>
    <row r="657" s="348" customFormat="true" ht="25.15" customHeight="true" x14ac:dyDescent="0.2">
      <c r="C657" s="1028"/>
      <c r="D657" s="1020"/>
      <c r="E657" s="577"/>
      <c r="F657" s="577"/>
      <c r="G657" s="577"/>
      <c r="H657" s="1020" t="s">
        <v>389</v>
      </c>
      <c r="I657" s="1020"/>
      <c r="J657" s="671">
        <v>-6.9491579543147948E-3</v>
      </c>
      <c r="K657" s="577"/>
      <c r="L657" s="577"/>
      <c r="M657" s="1020" t="s">
        <v>311</v>
      </c>
      <c r="N657" s="1020"/>
      <c r="O657" s="672">
        <v>-1.1494910277398801E-2</v>
      </c>
      <c r="P657" s="577"/>
      <c r="Q657" s="577"/>
      <c r="Z657" s="341"/>
      <c r="AA657" s="341"/>
      <c r="AB657" s="341"/>
      <c r="AC657" s="341"/>
      <c r="AD657" s="341"/>
      <c r="AE657" s="341"/>
      <c r="AF657" s="341"/>
      <c r="AG657" s="341"/>
      <c r="AH657" s="341"/>
      <c r="AI657" s="341"/>
      <c r="AJ657" s="341"/>
      <c r="AK657" s="341"/>
      <c r="AL657" s="341"/>
      <c r="AM657" s="341"/>
      <c r="AN657" s="341"/>
      <c r="AO657" s="341"/>
      <c r="AP657" s="341"/>
      <c r="AQ657" s="341"/>
      <c r="AR657" s="341"/>
      <c r="AS657" s="341"/>
      <c r="AT657" s="341"/>
      <c r="AU657" s="341"/>
      <c r="AV657" s="341"/>
      <c r="AW657" s="341"/>
      <c r="AX657" s="341"/>
      <c r="AY657" s="341"/>
      <c r="AZ657" s="341"/>
      <c r="BA657" s="344"/>
      <c r="BB657" s="395"/>
      <c r="BC657" s="344"/>
      <c r="BD657" s="344"/>
      <c r="BE657" s="344"/>
      <c r="BF657" s="344"/>
      <c r="BG657" s="344"/>
      <c r="BH657" s="344"/>
      <c r="BI657" s="344"/>
      <c r="BJ657" s="344"/>
      <c r="BK657" s="344"/>
      <c r="BL657" s="344"/>
      <c r="BM657" s="344"/>
      <c r="BN657" s="344"/>
      <c r="BO657" s="344"/>
      <c r="BP657" s="344"/>
      <c r="BQ657" s="344"/>
      <c r="BR657" s="344"/>
      <c r="BS657" s="344"/>
      <c r="BT657" s="344"/>
      <c r="BU657" s="344"/>
      <c r="BV657" s="344"/>
      <c r="BW657" s="344"/>
      <c r="BX657" s="344"/>
      <c r="BY657" s="344"/>
      <c r="BZ657" s="344"/>
      <c r="CA657" s="344"/>
      <c r="CB657" s="344"/>
      <c r="CC657" s="344"/>
      <c r="CD657" s="344"/>
      <c r="CE657" s="344"/>
      <c r="CF657" s="344"/>
      <c r="CG657" s="344"/>
      <c r="CH657" s="344"/>
      <c r="CI657" s="344"/>
      <c r="CJ657" s="344"/>
      <c r="CK657" s="344"/>
      <c r="CL657" s="344"/>
      <c r="CM657" s="344"/>
      <c r="CN657" s="344"/>
      <c r="CO657" s="344"/>
      <c r="CP657" s="344"/>
      <c r="CQ657" s="344"/>
      <c r="CR657" s="344"/>
      <c r="CS657" s="344"/>
      <c r="CT657" s="344"/>
      <c r="CU657" s="344"/>
      <c r="CV657" s="344"/>
      <c r="CW657" s="344"/>
      <c r="CX657" s="344"/>
      <c r="CY657" s="344"/>
      <c r="CZ657" s="344"/>
    </row>
    <row r="658" s="348" customFormat="true" ht="25.15" customHeight="true" x14ac:dyDescent="0.2">
      <c r="C658" s="1028"/>
      <c r="D658" s="1020"/>
      <c r="E658" s="577"/>
      <c r="F658" s="577"/>
      <c r="G658" s="577"/>
      <c r="H658" s="1020" t="s">
        <v>391</v>
      </c>
      <c r="I658" s="1020"/>
      <c r="J658" s="671">
        <v>-5.0443882747558495E-3</v>
      </c>
      <c r="K658" s="577"/>
      <c r="L658" s="577"/>
      <c r="M658" s="1020" t="s">
        <v>280</v>
      </c>
      <c r="N658" s="1020"/>
      <c r="O658" s="672">
        <v>5.5117054932159765E-2</v>
      </c>
      <c r="P658" s="577"/>
      <c r="Q658" s="577"/>
      <c r="Z658" s="341"/>
      <c r="AA658" s="341"/>
      <c r="AB658" s="341"/>
      <c r="AC658" s="341"/>
      <c r="AD658" s="341"/>
      <c r="AE658" s="341"/>
      <c r="AF658" s="341"/>
      <c r="AG658" s="341"/>
      <c r="AH658" s="341"/>
      <c r="AI658" s="341"/>
      <c r="AJ658" s="341"/>
      <c r="AK658" s="341"/>
      <c r="AL658" s="341"/>
      <c r="AM658" s="341"/>
      <c r="AN658" s="341"/>
      <c r="AO658" s="341"/>
      <c r="AP658" s="341"/>
      <c r="AQ658" s="341"/>
      <c r="AR658" s="341"/>
      <c r="AS658" s="341"/>
      <c r="AT658" s="341"/>
      <c r="AU658" s="341"/>
      <c r="AV658" s="341"/>
      <c r="AW658" s="341"/>
      <c r="AX658" s="341"/>
      <c r="AY658" s="341"/>
      <c r="AZ658" s="341"/>
      <c r="BA658" s="344"/>
      <c r="BB658" s="395"/>
      <c r="BC658" s="344"/>
      <c r="BD658" s="344"/>
      <c r="BE658" s="344"/>
      <c r="BF658" s="344"/>
      <c r="BG658" s="344"/>
      <c r="BH658" s="344"/>
      <c r="BI658" s="344"/>
      <c r="BJ658" s="344"/>
      <c r="BK658" s="344"/>
      <c r="BL658" s="344"/>
      <c r="BM658" s="344"/>
      <c r="BN658" s="344"/>
      <c r="BO658" s="344"/>
      <c r="BP658" s="344"/>
      <c r="BQ658" s="344"/>
      <c r="BR658" s="344"/>
      <c r="BS658" s="344"/>
      <c r="BT658" s="344"/>
      <c r="BU658" s="344"/>
      <c r="BV658" s="344"/>
      <c r="BW658" s="344"/>
      <c r="BX658" s="344"/>
      <c r="BY658" s="344"/>
      <c r="BZ658" s="344"/>
      <c r="CA658" s="344"/>
      <c r="CB658" s="344"/>
      <c r="CC658" s="344"/>
      <c r="CD658" s="344"/>
      <c r="CE658" s="344"/>
      <c r="CF658" s="344"/>
      <c r="CG658" s="344"/>
      <c r="CH658" s="344"/>
      <c r="CI658" s="344"/>
      <c r="CJ658" s="344"/>
      <c r="CK658" s="344"/>
      <c r="CL658" s="344"/>
      <c r="CM658" s="344"/>
      <c r="CN658" s="344"/>
      <c r="CO658" s="344"/>
      <c r="CP658" s="344"/>
      <c r="CQ658" s="344"/>
      <c r="CR658" s="344"/>
      <c r="CS658" s="344"/>
      <c r="CT658" s="344"/>
      <c r="CU658" s="344"/>
      <c r="CV658" s="344"/>
      <c r="CW658" s="344"/>
      <c r="CX658" s="344"/>
      <c r="CY658" s="344"/>
      <c r="CZ658" s="344"/>
    </row>
    <row r="659" s="348" customFormat="true" ht="25.15" customHeight="true" x14ac:dyDescent="0.2">
      <c r="C659" s="1028"/>
      <c r="D659" s="1020"/>
      <c r="E659" s="577"/>
      <c r="F659" s="577"/>
      <c r="G659" s="577"/>
      <c r="H659" s="1020" t="s">
        <v>390</v>
      </c>
      <c r="I659" s="1020"/>
      <c r="J659" s="671">
        <v>6.0980028165196019E-3</v>
      </c>
      <c r="K659" s="577"/>
      <c r="L659" s="577"/>
      <c r="M659" s="1020" t="s">
        <v>278</v>
      </c>
      <c r="N659" s="1020"/>
      <c r="O659" s="672">
        <v>-5.5169646107205421E-2</v>
      </c>
      <c r="P659" s="577"/>
      <c r="Q659" s="577"/>
      <c r="Z659" s="341"/>
      <c r="AA659" s="341"/>
      <c r="AB659" s="341"/>
      <c r="AC659" s="341"/>
      <c r="AD659" s="341"/>
      <c r="AE659" s="341"/>
      <c r="AF659" s="341"/>
      <c r="AG659" s="341"/>
      <c r="AH659" s="341"/>
      <c r="AI659" s="341"/>
      <c r="AJ659" s="341"/>
      <c r="AK659" s="341"/>
      <c r="AL659" s="341"/>
      <c r="AM659" s="341"/>
      <c r="AN659" s="341"/>
      <c r="AO659" s="341"/>
      <c r="AP659" s="341"/>
      <c r="AQ659" s="341"/>
      <c r="AR659" s="341"/>
      <c r="AS659" s="341"/>
      <c r="AT659" s="341"/>
      <c r="AU659" s="341"/>
      <c r="AV659" s="341"/>
      <c r="AW659" s="341"/>
      <c r="AX659" s="341"/>
      <c r="AY659" s="341"/>
      <c r="AZ659" s="341"/>
      <c r="BA659" s="344"/>
      <c r="BB659" s="395"/>
      <c r="BC659" s="344"/>
      <c r="BD659" s="344"/>
      <c r="BE659" s="344"/>
      <c r="BF659" s="344"/>
      <c r="BG659" s="344"/>
      <c r="BH659" s="344"/>
      <c r="BI659" s="344"/>
      <c r="BJ659" s="344"/>
      <c r="BK659" s="344"/>
      <c r="BL659" s="344"/>
      <c r="BM659" s="344"/>
      <c r="BN659" s="344"/>
      <c r="BO659" s="344"/>
      <c r="BP659" s="344"/>
      <c r="BQ659" s="344"/>
      <c r="BR659" s="344"/>
      <c r="BS659" s="344"/>
      <c r="BT659" s="344"/>
      <c r="BU659" s="344"/>
      <c r="BV659" s="344"/>
      <c r="BW659" s="344"/>
      <c r="BX659" s="344"/>
      <c r="BY659" s="344"/>
      <c r="BZ659" s="344"/>
      <c r="CA659" s="344"/>
      <c r="CB659" s="344"/>
      <c r="CC659" s="344"/>
      <c r="CD659" s="344"/>
      <c r="CE659" s="344"/>
      <c r="CF659" s="344"/>
      <c r="CG659" s="344"/>
      <c r="CH659" s="344"/>
      <c r="CI659" s="344"/>
      <c r="CJ659" s="344"/>
      <c r="CK659" s="344"/>
      <c r="CL659" s="344"/>
      <c r="CM659" s="344"/>
      <c r="CN659" s="344"/>
      <c r="CO659" s="344"/>
      <c r="CP659" s="344"/>
      <c r="CQ659" s="344"/>
      <c r="CR659" s="344"/>
      <c r="CS659" s="344"/>
      <c r="CT659" s="344"/>
      <c r="CU659" s="344"/>
      <c r="CV659" s="344"/>
      <c r="CW659" s="344"/>
      <c r="CX659" s="344"/>
      <c r="CY659" s="344"/>
      <c r="CZ659" s="344"/>
    </row>
    <row r="660" s="348" customFormat="true" ht="25.15" customHeight="true" x14ac:dyDescent="0.2">
      <c r="C660" s="1028"/>
      <c r="D660" s="1020"/>
      <c r="E660" s="577"/>
      <c r="F660" s="577"/>
      <c r="G660" s="577"/>
      <c r="H660" s="1020" t="s">
        <v>388</v>
      </c>
      <c r="I660" s="1020"/>
      <c r="J660" s="671">
        <v>-4.6153883933201297E-3</v>
      </c>
      <c r="K660" s="577"/>
      <c r="L660" s="577"/>
      <c r="M660" s="1020" t="s">
        <v>302</v>
      </c>
      <c r="N660" s="1020"/>
      <c r="O660" s="672">
        <v>-1.3186556276283989E-2</v>
      </c>
      <c r="P660" s="577"/>
      <c r="Q660" s="577"/>
      <c r="Z660" s="341"/>
      <c r="AA660" s="341"/>
      <c r="AB660" s="341"/>
      <c r="AC660" s="341"/>
      <c r="AD660" s="341"/>
      <c r="AE660" s="341"/>
      <c r="AF660" s="341"/>
      <c r="AG660" s="341"/>
      <c r="AH660" s="341"/>
      <c r="AI660" s="341"/>
      <c r="AJ660" s="341"/>
      <c r="AK660" s="341"/>
      <c r="AL660" s="341"/>
      <c r="AM660" s="341"/>
      <c r="AN660" s="341"/>
      <c r="AO660" s="341"/>
      <c r="AP660" s="341"/>
      <c r="AQ660" s="341"/>
      <c r="AR660" s="341"/>
      <c r="AS660" s="341"/>
      <c r="AT660" s="341"/>
      <c r="AU660" s="341"/>
      <c r="AV660" s="341"/>
      <c r="AW660" s="341"/>
      <c r="AX660" s="341"/>
      <c r="AY660" s="341"/>
      <c r="AZ660" s="341"/>
      <c r="BA660" s="344"/>
      <c r="BB660" s="395"/>
      <c r="BC660" s="344"/>
      <c r="BD660" s="344"/>
      <c r="BE660" s="344"/>
      <c r="BF660" s="344"/>
      <c r="BG660" s="344"/>
      <c r="BH660" s="344"/>
      <c r="BI660" s="344"/>
      <c r="BJ660" s="344"/>
      <c r="BK660" s="344"/>
      <c r="BL660" s="344"/>
      <c r="BM660" s="344"/>
      <c r="BN660" s="344"/>
      <c r="BO660" s="344"/>
      <c r="BP660" s="344"/>
      <c r="BQ660" s="344"/>
      <c r="BR660" s="344"/>
      <c r="BS660" s="344"/>
      <c r="BT660" s="344"/>
      <c r="BU660" s="344"/>
      <c r="BV660" s="344"/>
      <c r="BW660" s="344"/>
      <c r="BX660" s="344"/>
      <c r="BY660" s="344"/>
      <c r="BZ660" s="344"/>
      <c r="CA660" s="344"/>
      <c r="CB660" s="344"/>
      <c r="CC660" s="344"/>
      <c r="CD660" s="344"/>
      <c r="CE660" s="344"/>
      <c r="CF660" s="344"/>
      <c r="CG660" s="344"/>
      <c r="CH660" s="344"/>
      <c r="CI660" s="344"/>
      <c r="CJ660" s="344"/>
      <c r="CK660" s="344"/>
      <c r="CL660" s="344"/>
      <c r="CM660" s="344"/>
      <c r="CN660" s="344"/>
      <c r="CO660" s="344"/>
      <c r="CP660" s="344"/>
      <c r="CQ660" s="344"/>
      <c r="CR660" s="344"/>
      <c r="CS660" s="344"/>
      <c r="CT660" s="344"/>
      <c r="CU660" s="344"/>
      <c r="CV660" s="344"/>
      <c r="CW660" s="344"/>
      <c r="CX660" s="344"/>
      <c r="CY660" s="344"/>
      <c r="CZ660" s="344"/>
    </row>
    <row r="661" s="348" customFormat="true" ht="25.15" customHeight="true" x14ac:dyDescent="0.2">
      <c r="C661" s="1028"/>
      <c r="D661" s="1020"/>
      <c r="E661" s="577"/>
      <c r="F661" s="577"/>
      <c r="G661" s="577"/>
      <c r="H661" s="1020" t="s">
        <v>343</v>
      </c>
      <c r="I661" s="1020"/>
      <c r="J661" s="671">
        <v>6.3165597001253751E-2</v>
      </c>
      <c r="K661" s="577"/>
      <c r="L661" s="577"/>
      <c r="M661" s="1020" t="s">
        <v>302</v>
      </c>
      <c r="N661" s="1020"/>
      <c r="O661" s="672">
        <v>-1.3146796914992257E-3</v>
      </c>
      <c r="P661" s="577"/>
      <c r="Q661" s="577"/>
      <c r="Z661" s="341"/>
      <c r="AA661" s="341"/>
      <c r="AB661" s="341"/>
      <c r="AC661" s="341"/>
      <c r="AD661" s="341"/>
      <c r="AE661" s="341"/>
      <c r="AF661" s="341"/>
      <c r="AG661" s="341"/>
      <c r="AH661" s="341"/>
      <c r="AI661" s="341"/>
      <c r="AJ661" s="341"/>
      <c r="AK661" s="341"/>
      <c r="AL661" s="341"/>
      <c r="AM661" s="341"/>
      <c r="AN661" s="341"/>
      <c r="AO661" s="341"/>
      <c r="AP661" s="341"/>
      <c r="AQ661" s="341"/>
      <c r="AR661" s="341"/>
      <c r="AS661" s="341"/>
      <c r="AT661" s="341"/>
      <c r="AU661" s="341"/>
      <c r="AV661" s="341"/>
      <c r="AW661" s="341"/>
      <c r="AX661" s="341"/>
      <c r="AY661" s="341"/>
      <c r="AZ661" s="341"/>
      <c r="BA661" s="344"/>
      <c r="BB661" s="395"/>
      <c r="BC661" s="344"/>
      <c r="BD661" s="344"/>
      <c r="BE661" s="344"/>
      <c r="BF661" s="344"/>
      <c r="BG661" s="344"/>
      <c r="BH661" s="344"/>
      <c r="BI661" s="344"/>
      <c r="BJ661" s="344"/>
      <c r="BK661" s="344"/>
      <c r="BL661" s="344"/>
      <c r="BM661" s="344"/>
      <c r="BN661" s="344"/>
      <c r="BO661" s="344"/>
      <c r="BP661" s="344"/>
      <c r="BQ661" s="344"/>
      <c r="BR661" s="344"/>
      <c r="BS661" s="344"/>
      <c r="BT661" s="344"/>
      <c r="BU661" s="344"/>
      <c r="BV661" s="344"/>
      <c r="BW661" s="344"/>
      <c r="BX661" s="344"/>
      <c r="BY661" s="344"/>
      <c r="BZ661" s="344"/>
      <c r="CA661" s="344"/>
      <c r="CB661" s="344"/>
      <c r="CC661" s="344"/>
      <c r="CD661" s="344"/>
      <c r="CE661" s="344"/>
      <c r="CF661" s="344"/>
      <c r="CG661" s="344"/>
      <c r="CH661" s="344"/>
      <c r="CI661" s="344"/>
      <c r="CJ661" s="344"/>
      <c r="CK661" s="344"/>
      <c r="CL661" s="344"/>
      <c r="CM661" s="344"/>
      <c r="CN661" s="344"/>
      <c r="CO661" s="344"/>
      <c r="CP661" s="344"/>
      <c r="CQ661" s="344"/>
      <c r="CR661" s="344"/>
      <c r="CS661" s="344"/>
      <c r="CT661" s="344"/>
      <c r="CU661" s="344"/>
      <c r="CV661" s="344"/>
      <c r="CW661" s="344"/>
      <c r="CX661" s="344"/>
      <c r="CY661" s="344"/>
      <c r="CZ661" s="344"/>
    </row>
    <row r="662" s="348" customFormat="true" ht="25.15" customHeight="true" x14ac:dyDescent="0.2">
      <c r="C662" s="1028"/>
      <c r="D662" s="1020"/>
      <c r="E662" s="577"/>
      <c r="F662" s="577"/>
      <c r="G662" s="577"/>
      <c r="H662" s="1020" t="s">
        <v>378</v>
      </c>
      <c r="I662" s="1020"/>
      <c r="J662" s="671">
        <v>-2.4845859637580764E-2</v>
      </c>
      <c r="K662" s="577"/>
      <c r="L662" s="577"/>
      <c r="M662" s="1020" t="s">
        <v>302</v>
      </c>
      <c r="N662" s="1020"/>
      <c r="O662" s="672">
        <v>2.3220489250884074E-2</v>
      </c>
      <c r="P662" s="577"/>
      <c r="Q662" s="577"/>
      <c r="Z662" s="341"/>
      <c r="AA662" s="341"/>
      <c r="AB662" s="341"/>
      <c r="AC662" s="341"/>
      <c r="AD662" s="341"/>
      <c r="AE662" s="341"/>
      <c r="AF662" s="341"/>
      <c r="AG662" s="341"/>
      <c r="AH662" s="341"/>
      <c r="AI662" s="341"/>
      <c r="AJ662" s="341"/>
      <c r="AK662" s="341"/>
      <c r="AL662" s="341"/>
      <c r="AM662" s="341"/>
      <c r="AN662" s="341"/>
      <c r="AO662" s="341"/>
      <c r="AP662" s="341"/>
      <c r="AQ662" s="341"/>
      <c r="AR662" s="341"/>
      <c r="AS662" s="341"/>
      <c r="AT662" s="341"/>
      <c r="AU662" s="341"/>
      <c r="AV662" s="341"/>
      <c r="AW662" s="341"/>
      <c r="AX662" s="341"/>
      <c r="AY662" s="341"/>
      <c r="AZ662" s="341"/>
      <c r="BA662" s="344"/>
      <c r="BB662" s="395"/>
      <c r="BC662" s="344"/>
      <c r="BD662" s="344"/>
      <c r="BE662" s="344"/>
      <c r="BF662" s="344"/>
      <c r="BG662" s="344"/>
      <c r="BH662" s="344"/>
      <c r="BI662" s="344"/>
      <c r="BJ662" s="344"/>
      <c r="BK662" s="344"/>
      <c r="BL662" s="344"/>
      <c r="BM662" s="344"/>
      <c r="BN662" s="344"/>
      <c r="BO662" s="344"/>
      <c r="BP662" s="344"/>
      <c r="BQ662" s="344"/>
      <c r="BR662" s="344"/>
      <c r="BS662" s="344"/>
      <c r="BT662" s="344"/>
      <c r="BU662" s="344"/>
      <c r="BV662" s="344"/>
      <c r="BW662" s="344"/>
      <c r="BX662" s="344"/>
      <c r="BY662" s="344"/>
      <c r="BZ662" s="344"/>
      <c r="CA662" s="344"/>
      <c r="CB662" s="344"/>
      <c r="CC662" s="344"/>
      <c r="CD662" s="344"/>
      <c r="CE662" s="344"/>
      <c r="CF662" s="344"/>
      <c r="CG662" s="344"/>
      <c r="CH662" s="344"/>
      <c r="CI662" s="344"/>
      <c r="CJ662" s="344"/>
      <c r="CK662" s="344"/>
      <c r="CL662" s="344"/>
      <c r="CM662" s="344"/>
      <c r="CN662" s="344"/>
      <c r="CO662" s="344"/>
      <c r="CP662" s="344"/>
      <c r="CQ662" s="344"/>
      <c r="CR662" s="344"/>
      <c r="CS662" s="344"/>
      <c r="CT662" s="344"/>
      <c r="CU662" s="344"/>
      <c r="CV662" s="344"/>
      <c r="CW662" s="344"/>
      <c r="CX662" s="344"/>
      <c r="CY662" s="344"/>
      <c r="CZ662" s="344"/>
    </row>
    <row r="663" s="348" customFormat="true" ht="25.15" customHeight="true" x14ac:dyDescent="0.2">
      <c r="C663" s="1028"/>
      <c r="D663" s="1020"/>
      <c r="E663" s="577"/>
      <c r="F663" s="577"/>
      <c r="G663" s="577"/>
      <c r="H663" s="1020" t="s">
        <v>348</v>
      </c>
      <c r="I663" s="1020"/>
      <c r="J663" s="671">
        <v>-5.2623885264825275E-2</v>
      </c>
      <c r="K663" s="577"/>
      <c r="L663" s="577"/>
      <c r="M663" s="1020" t="s">
        <v>352</v>
      </c>
      <c r="N663" s="1020"/>
      <c r="O663" s="672">
        <v>-6.6155751498839094E-2</v>
      </c>
      <c r="P663" s="577"/>
      <c r="Q663" s="577"/>
      <c r="Z663" s="341"/>
      <c r="AA663" s="341"/>
      <c r="AB663" s="341"/>
      <c r="AC663" s="341"/>
      <c r="AD663" s="341"/>
      <c r="AE663" s="341"/>
      <c r="AF663" s="341"/>
      <c r="AG663" s="341"/>
      <c r="AH663" s="341"/>
      <c r="AI663" s="341"/>
      <c r="AJ663" s="341"/>
      <c r="AK663" s="341"/>
      <c r="AL663" s="341"/>
      <c r="AM663" s="341"/>
      <c r="AN663" s="341"/>
      <c r="AO663" s="341"/>
      <c r="AP663" s="341"/>
      <c r="AQ663" s="341"/>
      <c r="AR663" s="341"/>
      <c r="AS663" s="341"/>
      <c r="AT663" s="341"/>
      <c r="AU663" s="341"/>
      <c r="AV663" s="341"/>
      <c r="AW663" s="341"/>
      <c r="AX663" s="341"/>
      <c r="AY663" s="341"/>
      <c r="AZ663" s="341"/>
      <c r="BA663" s="344"/>
      <c r="BB663" s="395"/>
      <c r="BC663" s="344"/>
      <c r="BD663" s="344"/>
      <c r="BE663" s="344"/>
      <c r="BF663" s="344"/>
      <c r="BG663" s="344"/>
      <c r="BH663" s="344"/>
      <c r="BI663" s="344"/>
      <c r="BJ663" s="344"/>
      <c r="BK663" s="344"/>
      <c r="BL663" s="344"/>
      <c r="BM663" s="344"/>
      <c r="BN663" s="344"/>
      <c r="BO663" s="344"/>
      <c r="BP663" s="344"/>
      <c r="BQ663" s="344"/>
      <c r="BR663" s="344"/>
      <c r="BS663" s="344"/>
      <c r="BT663" s="344"/>
      <c r="BU663" s="344"/>
      <c r="BV663" s="344"/>
      <c r="BW663" s="344"/>
      <c r="BX663" s="344"/>
      <c r="BY663" s="344"/>
      <c r="BZ663" s="344"/>
      <c r="CA663" s="344"/>
      <c r="CB663" s="344"/>
      <c r="CC663" s="344"/>
      <c r="CD663" s="344"/>
      <c r="CE663" s="344"/>
      <c r="CF663" s="344"/>
      <c r="CG663" s="344"/>
      <c r="CH663" s="344"/>
      <c r="CI663" s="344"/>
      <c r="CJ663" s="344"/>
      <c r="CK663" s="344"/>
      <c r="CL663" s="344"/>
      <c r="CM663" s="344"/>
      <c r="CN663" s="344"/>
      <c r="CO663" s="344"/>
      <c r="CP663" s="344"/>
      <c r="CQ663" s="344"/>
      <c r="CR663" s="344"/>
      <c r="CS663" s="344"/>
      <c r="CT663" s="344"/>
      <c r="CU663" s="344"/>
      <c r="CV663" s="344"/>
      <c r="CW663" s="344"/>
      <c r="CX663" s="344"/>
      <c r="CY663" s="344"/>
      <c r="CZ663" s="344"/>
    </row>
    <row r="664" s="348" customFormat="true" ht="25.15" customHeight="true" x14ac:dyDescent="0.2">
      <c r="C664" s="1028"/>
      <c r="D664" s="1020"/>
      <c r="E664" s="577"/>
      <c r="F664" s="577"/>
      <c r="G664" s="577"/>
      <c r="H664" s="1020" t="s">
        <v>374</v>
      </c>
      <c r="I664" s="1020"/>
      <c r="J664" s="671">
        <v>-2.2491602237377152E-2</v>
      </c>
      <c r="K664" s="577"/>
      <c r="L664" s="577"/>
      <c r="M664" s="1020" t="s">
        <v>386</v>
      </c>
      <c r="N664" s="1020"/>
      <c r="O664" s="672">
        <v>-1.1933591702927021E-2</v>
      </c>
      <c r="P664" s="577"/>
      <c r="Q664" s="577"/>
      <c r="Z664" s="341"/>
      <c r="AA664" s="341"/>
      <c r="AB664" s="341"/>
      <c r="AC664" s="341"/>
      <c r="AD664" s="341"/>
      <c r="AE664" s="341"/>
      <c r="AF664" s="341"/>
      <c r="AG664" s="341"/>
      <c r="AH664" s="341"/>
      <c r="AI664" s="341"/>
      <c r="AJ664" s="341"/>
      <c r="AK664" s="341"/>
      <c r="AL664" s="341"/>
      <c r="AM664" s="341"/>
      <c r="AN664" s="341"/>
      <c r="AO664" s="341"/>
      <c r="AP664" s="341"/>
      <c r="AQ664" s="341"/>
      <c r="AR664" s="341"/>
      <c r="AS664" s="341"/>
      <c r="AT664" s="341"/>
      <c r="AU664" s="341"/>
      <c r="AV664" s="341"/>
      <c r="AW664" s="341"/>
      <c r="AX664" s="341"/>
      <c r="AY664" s="341"/>
      <c r="AZ664" s="341"/>
      <c r="BA664" s="344"/>
      <c r="BB664" s="395"/>
      <c r="BC664" s="344"/>
      <c r="BD664" s="344"/>
      <c r="BE664" s="344"/>
      <c r="BF664" s="344"/>
      <c r="BG664" s="344"/>
      <c r="BH664" s="344"/>
      <c r="BI664" s="344"/>
      <c r="BJ664" s="344"/>
      <c r="BK664" s="344"/>
      <c r="BL664" s="344"/>
      <c r="BM664" s="344"/>
      <c r="BN664" s="344"/>
      <c r="BO664" s="344"/>
      <c r="BP664" s="344"/>
      <c r="BQ664" s="344"/>
      <c r="BR664" s="344"/>
      <c r="BS664" s="344"/>
      <c r="BT664" s="344"/>
      <c r="BU664" s="344"/>
      <c r="BV664" s="344"/>
      <c r="BW664" s="344"/>
      <c r="BX664" s="344"/>
      <c r="BY664" s="344"/>
      <c r="BZ664" s="344"/>
      <c r="CA664" s="344"/>
      <c r="CB664" s="344"/>
      <c r="CC664" s="344"/>
      <c r="CD664" s="344"/>
      <c r="CE664" s="344"/>
      <c r="CF664" s="344"/>
      <c r="CG664" s="344"/>
      <c r="CH664" s="344"/>
      <c r="CI664" s="344"/>
      <c r="CJ664" s="344"/>
      <c r="CK664" s="344"/>
      <c r="CL664" s="344"/>
      <c r="CM664" s="344"/>
      <c r="CN664" s="344"/>
      <c r="CO664" s="344"/>
      <c r="CP664" s="344"/>
      <c r="CQ664" s="344"/>
      <c r="CR664" s="344"/>
      <c r="CS664" s="344"/>
      <c r="CT664" s="344"/>
      <c r="CU664" s="344"/>
      <c r="CV664" s="344"/>
      <c r="CW664" s="344"/>
      <c r="CX664" s="344"/>
      <c r="CY664" s="344"/>
      <c r="CZ664" s="344"/>
    </row>
    <row r="665" s="348" customFormat="true" ht="25.15" customHeight="true" x14ac:dyDescent="0.2">
      <c r="C665" s="1028"/>
      <c r="D665" s="1020"/>
      <c r="E665" s="577"/>
      <c r="F665" s="577"/>
      <c r="G665" s="577"/>
      <c r="H665" s="1020" t="s">
        <v>394</v>
      </c>
      <c r="I665" s="1020"/>
      <c r="J665" s="671">
        <v>-1.9326569047227952E-2</v>
      </c>
      <c r="K665" s="577"/>
      <c r="L665" s="577"/>
      <c r="M665" s="1020" t="s">
        <v>395</v>
      </c>
      <c r="N665" s="1020"/>
      <c r="O665" s="672">
        <v>-2.7480779749844766E-3</v>
      </c>
      <c r="P665" s="577"/>
      <c r="Q665" s="577"/>
      <c r="Z665" s="341"/>
      <c r="AA665" s="341"/>
      <c r="AB665" s="341"/>
      <c r="AC665" s="341"/>
      <c r="AD665" s="341"/>
      <c r="AE665" s="341"/>
      <c r="AF665" s="341"/>
      <c r="AG665" s="341"/>
      <c r="AH665" s="341"/>
      <c r="AI665" s="341"/>
      <c r="AJ665" s="341"/>
      <c r="AK665" s="341"/>
      <c r="AL665" s="341"/>
      <c r="AM665" s="341"/>
      <c r="AN665" s="341"/>
      <c r="AO665" s="341"/>
      <c r="AP665" s="341"/>
      <c r="AQ665" s="341"/>
      <c r="AR665" s="341"/>
      <c r="AS665" s="341"/>
      <c r="AT665" s="341"/>
      <c r="AU665" s="341"/>
      <c r="AV665" s="341"/>
      <c r="AW665" s="341"/>
      <c r="AX665" s="341"/>
      <c r="AY665" s="341"/>
      <c r="AZ665" s="341"/>
      <c r="BA665" s="344"/>
      <c r="BB665" s="395"/>
      <c r="BC665" s="344"/>
      <c r="BD665" s="344"/>
      <c r="BE665" s="344"/>
      <c r="BF665" s="344"/>
      <c r="BG665" s="344"/>
      <c r="BH665" s="344"/>
      <c r="BI665" s="344"/>
      <c r="BJ665" s="344"/>
      <c r="BK665" s="344"/>
      <c r="BL665" s="344"/>
      <c r="BM665" s="344"/>
      <c r="BN665" s="344"/>
      <c r="BO665" s="344"/>
      <c r="BP665" s="344"/>
      <c r="BQ665" s="344"/>
      <c r="BR665" s="344"/>
      <c r="BS665" s="344"/>
      <c r="BT665" s="344"/>
      <c r="BU665" s="344"/>
      <c r="BV665" s="344"/>
      <c r="BW665" s="344"/>
      <c r="BX665" s="344"/>
      <c r="BY665" s="344"/>
      <c r="BZ665" s="344"/>
      <c r="CA665" s="344"/>
      <c r="CB665" s="344"/>
      <c r="CC665" s="344"/>
      <c r="CD665" s="344"/>
      <c r="CE665" s="344"/>
      <c r="CF665" s="344"/>
      <c r="CG665" s="344"/>
      <c r="CH665" s="344"/>
      <c r="CI665" s="344"/>
      <c r="CJ665" s="344"/>
      <c r="CK665" s="344"/>
      <c r="CL665" s="344"/>
      <c r="CM665" s="344"/>
      <c r="CN665" s="344"/>
      <c r="CO665" s="344"/>
      <c r="CP665" s="344"/>
      <c r="CQ665" s="344"/>
      <c r="CR665" s="344"/>
      <c r="CS665" s="344"/>
      <c r="CT665" s="344"/>
      <c r="CU665" s="344"/>
      <c r="CV665" s="344"/>
      <c r="CW665" s="344"/>
      <c r="CX665" s="344"/>
      <c r="CY665" s="344"/>
      <c r="CZ665" s="344"/>
    </row>
    <row r="666" s="348" customFormat="true" ht="25.15" customHeight="true" x14ac:dyDescent="0.2">
      <c r="C666" s="1028"/>
      <c r="D666" s="1020"/>
      <c r="E666" s="577"/>
      <c r="F666" s="577"/>
      <c r="G666" s="577"/>
      <c r="H666" s="1020" t="s">
        <v>399</v>
      </c>
      <c r="I666" s="1020"/>
      <c r="J666" s="671">
        <v>-1.042932357318835E-2</v>
      </c>
      <c r="K666" s="577"/>
      <c r="L666" s="577"/>
      <c r="M666" s="1020" t="s">
        <v>389</v>
      </c>
      <c r="N666" s="1020"/>
      <c r="O666" s="672">
        <v>-5.6133879084590537E-3</v>
      </c>
      <c r="P666" s="577"/>
      <c r="Q666" s="577"/>
      <c r="Z666" s="341"/>
      <c r="AA666" s="341"/>
      <c r="AB666" s="341"/>
      <c r="AC666" s="341"/>
      <c r="AD666" s="341"/>
      <c r="AE666" s="341"/>
      <c r="AF666" s="341"/>
      <c r="AG666" s="341"/>
      <c r="AH666" s="341"/>
      <c r="AI666" s="341"/>
      <c r="AJ666" s="341"/>
      <c r="AK666" s="341"/>
      <c r="AL666" s="341"/>
      <c r="AM666" s="341"/>
      <c r="AN666" s="341"/>
      <c r="AO666" s="341"/>
      <c r="AP666" s="341"/>
      <c r="AQ666" s="341"/>
      <c r="AR666" s="341"/>
      <c r="AS666" s="341"/>
      <c r="AT666" s="341"/>
      <c r="AU666" s="341"/>
      <c r="AV666" s="341"/>
      <c r="AW666" s="341"/>
      <c r="AX666" s="341"/>
      <c r="AY666" s="341"/>
      <c r="AZ666" s="341"/>
      <c r="BA666" s="344"/>
      <c r="BB666" s="395"/>
      <c r="BC666" s="344"/>
      <c r="BD666" s="344"/>
      <c r="BE666" s="344"/>
      <c r="BF666" s="344"/>
      <c r="BG666" s="344"/>
      <c r="BH666" s="344"/>
      <c r="BI666" s="344"/>
      <c r="BJ666" s="344"/>
      <c r="BK666" s="344"/>
      <c r="BL666" s="344"/>
      <c r="BM666" s="344"/>
      <c r="BN666" s="344"/>
      <c r="BO666" s="344"/>
      <c r="BP666" s="344"/>
      <c r="BQ666" s="344"/>
      <c r="BR666" s="344"/>
      <c r="BS666" s="344"/>
      <c r="BT666" s="344"/>
      <c r="BU666" s="344"/>
      <c r="BV666" s="344"/>
      <c r="BW666" s="344"/>
      <c r="BX666" s="344"/>
      <c r="BY666" s="344"/>
      <c r="BZ666" s="344"/>
      <c r="CA666" s="344"/>
      <c r="CB666" s="344"/>
      <c r="CC666" s="344"/>
      <c r="CD666" s="344"/>
      <c r="CE666" s="344"/>
      <c r="CF666" s="344"/>
      <c r="CG666" s="344"/>
      <c r="CH666" s="344"/>
      <c r="CI666" s="344"/>
      <c r="CJ666" s="344"/>
      <c r="CK666" s="344"/>
      <c r="CL666" s="344"/>
      <c r="CM666" s="344"/>
      <c r="CN666" s="344"/>
      <c r="CO666" s="344"/>
      <c r="CP666" s="344"/>
      <c r="CQ666" s="344"/>
      <c r="CR666" s="344"/>
      <c r="CS666" s="344"/>
      <c r="CT666" s="344"/>
      <c r="CU666" s="344"/>
      <c r="CV666" s="344"/>
      <c r="CW666" s="344"/>
      <c r="CX666" s="344"/>
      <c r="CY666" s="344"/>
      <c r="CZ666" s="344"/>
    </row>
    <row r="667" s="348" customFormat="true" ht="25.15" customHeight="true" x14ac:dyDescent="0.2">
      <c r="C667" s="1028"/>
      <c r="D667" s="1020"/>
      <c r="E667" s="577"/>
      <c r="F667" s="577"/>
      <c r="G667" s="577"/>
      <c r="H667" s="1020" t="s">
        <v>400</v>
      </c>
      <c r="I667" s="1020"/>
      <c r="J667" s="671">
        <v>-1.7353239855164262E-2</v>
      </c>
      <c r="K667" s="577"/>
      <c r="L667" s="577"/>
      <c r="M667" s="1020" t="s">
        <v>391</v>
      </c>
      <c r="N667" s="1020"/>
      <c r="O667" s="672">
        <v>1.4174867890332354E-3</v>
      </c>
      <c r="P667" s="577"/>
      <c r="Q667" s="577"/>
      <c r="Z667" s="341"/>
      <c r="AA667" s="341"/>
      <c r="AB667" s="341"/>
      <c r="AC667" s="341"/>
      <c r="AD667" s="341"/>
      <c r="AE667" s="341"/>
      <c r="AF667" s="341"/>
      <c r="AG667" s="341"/>
      <c r="AH667" s="341"/>
      <c r="AI667" s="341"/>
      <c r="AJ667" s="341"/>
      <c r="AK667" s="341"/>
      <c r="AL667" s="341"/>
      <c r="AM667" s="341"/>
      <c r="AN667" s="341"/>
      <c r="AO667" s="341"/>
      <c r="AP667" s="341"/>
      <c r="AQ667" s="341"/>
      <c r="AR667" s="341"/>
      <c r="AS667" s="341"/>
      <c r="AT667" s="341"/>
      <c r="AU667" s="341"/>
      <c r="AV667" s="341"/>
      <c r="AW667" s="341"/>
      <c r="AX667" s="341"/>
      <c r="AY667" s="341"/>
      <c r="AZ667" s="341"/>
      <c r="BA667" s="344"/>
      <c r="BB667" s="395"/>
      <c r="BC667" s="344"/>
      <c r="BD667" s="344"/>
      <c r="BE667" s="344"/>
      <c r="BF667" s="344"/>
      <c r="BG667" s="344"/>
      <c r="BH667" s="344"/>
      <c r="BI667" s="344"/>
      <c r="BJ667" s="344"/>
      <c r="BK667" s="344"/>
      <c r="BL667" s="344"/>
      <c r="BM667" s="344"/>
      <c r="BN667" s="344"/>
      <c r="BO667" s="344"/>
      <c r="BP667" s="344"/>
      <c r="BQ667" s="344"/>
      <c r="BR667" s="344"/>
      <c r="BS667" s="344"/>
      <c r="BT667" s="344"/>
      <c r="BU667" s="344"/>
      <c r="BV667" s="344"/>
      <c r="BW667" s="344"/>
      <c r="BX667" s="344"/>
      <c r="BY667" s="344"/>
      <c r="BZ667" s="344"/>
      <c r="CA667" s="344"/>
      <c r="CB667" s="344"/>
      <c r="CC667" s="344"/>
      <c r="CD667" s="344"/>
      <c r="CE667" s="344"/>
      <c r="CF667" s="344"/>
      <c r="CG667" s="344"/>
      <c r="CH667" s="344"/>
      <c r="CI667" s="344"/>
      <c r="CJ667" s="344"/>
      <c r="CK667" s="344"/>
      <c r="CL667" s="344"/>
      <c r="CM667" s="344"/>
      <c r="CN667" s="344"/>
      <c r="CO667" s="344"/>
      <c r="CP667" s="344"/>
      <c r="CQ667" s="344"/>
      <c r="CR667" s="344"/>
      <c r="CS667" s="344"/>
      <c r="CT667" s="344"/>
      <c r="CU667" s="344"/>
      <c r="CV667" s="344"/>
      <c r="CW667" s="344"/>
      <c r="CX667" s="344"/>
      <c r="CY667" s="344"/>
      <c r="CZ667" s="344"/>
    </row>
    <row r="668" s="348" customFormat="true" ht="25.15" customHeight="true" x14ac:dyDescent="0.2">
      <c r="C668" s="1028"/>
      <c r="D668" s="1020"/>
      <c r="E668" s="577"/>
      <c r="F668" s="577"/>
      <c r="G668" s="577"/>
      <c r="H668" s="1020" t="s">
        <v>350</v>
      </c>
      <c r="I668" s="1020"/>
      <c r="J668" s="671">
        <v>5.5374348985092865E-2</v>
      </c>
      <c r="K668" s="577"/>
      <c r="L668" s="577"/>
      <c r="M668" s="1020" t="s">
        <v>390</v>
      </c>
      <c r="N668" s="1020"/>
      <c r="O668" s="672">
        <v>2.1732776666599121E-3</v>
      </c>
      <c r="P668" s="577"/>
      <c r="Q668" s="577"/>
      <c r="Z668" s="341"/>
      <c r="AA668" s="341"/>
      <c r="AB668" s="341"/>
      <c r="AC668" s="341"/>
      <c r="AD668" s="341"/>
      <c r="AE668" s="341"/>
      <c r="AF668" s="341"/>
      <c r="AG668" s="341"/>
      <c r="AH668" s="341"/>
      <c r="AI668" s="341"/>
      <c r="AJ668" s="341"/>
      <c r="AK668" s="341"/>
      <c r="AL668" s="341"/>
      <c r="AM668" s="341"/>
      <c r="AN668" s="341"/>
      <c r="AO668" s="341"/>
      <c r="AP668" s="341"/>
      <c r="AQ668" s="341"/>
      <c r="AR668" s="341"/>
      <c r="AS668" s="341"/>
      <c r="AT668" s="341"/>
      <c r="AU668" s="341"/>
      <c r="AV668" s="341"/>
      <c r="AW668" s="341"/>
      <c r="AX668" s="341"/>
      <c r="AY668" s="341"/>
      <c r="AZ668" s="341"/>
      <c r="BA668" s="344"/>
      <c r="BB668" s="395"/>
      <c r="BC668" s="344"/>
      <c r="BD668" s="344"/>
      <c r="BE668" s="344"/>
      <c r="BF668" s="344"/>
      <c r="BG668" s="344"/>
      <c r="BH668" s="344"/>
      <c r="BI668" s="344"/>
      <c r="BJ668" s="344"/>
      <c r="BK668" s="344"/>
      <c r="BL668" s="344"/>
      <c r="BM668" s="344"/>
      <c r="BN668" s="344"/>
      <c r="BO668" s="344"/>
      <c r="BP668" s="344"/>
      <c r="BQ668" s="344"/>
      <c r="BR668" s="344"/>
      <c r="BS668" s="344"/>
      <c r="BT668" s="344"/>
      <c r="BU668" s="344"/>
      <c r="BV668" s="344"/>
      <c r="BW668" s="344"/>
      <c r="BX668" s="344"/>
      <c r="BY668" s="344"/>
      <c r="BZ668" s="344"/>
      <c r="CA668" s="344"/>
      <c r="CB668" s="344"/>
      <c r="CC668" s="344"/>
      <c r="CD668" s="344"/>
      <c r="CE668" s="344"/>
      <c r="CF668" s="344"/>
      <c r="CG668" s="344"/>
      <c r="CH668" s="344"/>
      <c r="CI668" s="344"/>
      <c r="CJ668" s="344"/>
      <c r="CK668" s="344"/>
      <c r="CL668" s="344"/>
      <c r="CM668" s="344"/>
      <c r="CN668" s="344"/>
      <c r="CO668" s="344"/>
      <c r="CP668" s="344"/>
      <c r="CQ668" s="344"/>
      <c r="CR668" s="344"/>
      <c r="CS668" s="344"/>
      <c r="CT668" s="344"/>
      <c r="CU668" s="344"/>
      <c r="CV668" s="344"/>
      <c r="CW668" s="344"/>
      <c r="CX668" s="344"/>
      <c r="CY668" s="344"/>
      <c r="CZ668" s="344"/>
    </row>
    <row r="669" s="348" customFormat="true" ht="25.15" customHeight="true" x14ac:dyDescent="0.2">
      <c r="C669" s="1028"/>
      <c r="D669" s="1020"/>
      <c r="E669" s="577"/>
      <c r="F669" s="577"/>
      <c r="G669" s="577"/>
      <c r="H669" s="1020" t="s">
        <v>369</v>
      </c>
      <c r="I669" s="1020"/>
      <c r="J669" s="671">
        <v>-3.6955647729345842E-2</v>
      </c>
      <c r="K669" s="577"/>
      <c r="L669" s="577"/>
      <c r="M669" s="1020" t="s">
        <v>388</v>
      </c>
      <c r="N669" s="1020"/>
      <c r="O669" s="672">
        <v>-8.250201388994606E-3</v>
      </c>
      <c r="P669" s="577"/>
      <c r="Q669" s="577"/>
      <c r="Z669" s="341"/>
      <c r="AA669" s="341"/>
      <c r="AB669" s="341"/>
      <c r="AC669" s="341"/>
      <c r="AD669" s="341"/>
      <c r="AE669" s="341"/>
      <c r="AF669" s="341"/>
      <c r="AG669" s="341"/>
      <c r="AH669" s="341"/>
      <c r="AI669" s="341"/>
      <c r="AJ669" s="341"/>
      <c r="AK669" s="341"/>
      <c r="AL669" s="341"/>
      <c r="AM669" s="341"/>
      <c r="AN669" s="341"/>
      <c r="AO669" s="341"/>
      <c r="AP669" s="341"/>
      <c r="AQ669" s="341"/>
      <c r="AR669" s="341"/>
      <c r="AS669" s="341"/>
      <c r="AT669" s="341"/>
      <c r="AU669" s="341"/>
      <c r="AV669" s="341"/>
      <c r="AW669" s="341"/>
      <c r="AX669" s="341"/>
      <c r="AY669" s="341"/>
      <c r="AZ669" s="341"/>
      <c r="BA669" s="344"/>
      <c r="BB669" s="395"/>
      <c r="BC669" s="344"/>
      <c r="BD669" s="344"/>
      <c r="BE669" s="344"/>
      <c r="BF669" s="344"/>
      <c r="BG669" s="344"/>
      <c r="BH669" s="344"/>
      <c r="BI669" s="344"/>
      <c r="BJ669" s="344"/>
      <c r="BK669" s="344"/>
      <c r="BL669" s="344"/>
      <c r="BM669" s="344"/>
      <c r="BN669" s="344"/>
      <c r="BO669" s="344"/>
      <c r="BP669" s="344"/>
      <c r="BQ669" s="344"/>
      <c r="BR669" s="344"/>
      <c r="BS669" s="344"/>
      <c r="BT669" s="344"/>
      <c r="BU669" s="344"/>
      <c r="BV669" s="344"/>
      <c r="BW669" s="344"/>
      <c r="BX669" s="344"/>
      <c r="BY669" s="344"/>
      <c r="BZ669" s="344"/>
      <c r="CA669" s="344"/>
      <c r="CB669" s="344"/>
      <c r="CC669" s="344"/>
      <c r="CD669" s="344"/>
      <c r="CE669" s="344"/>
      <c r="CF669" s="344"/>
      <c r="CG669" s="344"/>
      <c r="CH669" s="344"/>
      <c r="CI669" s="344"/>
      <c r="CJ669" s="344"/>
      <c r="CK669" s="344"/>
      <c r="CL669" s="344"/>
      <c r="CM669" s="344"/>
      <c r="CN669" s="344"/>
      <c r="CO669" s="344"/>
      <c r="CP669" s="344"/>
      <c r="CQ669" s="344"/>
      <c r="CR669" s="344"/>
      <c r="CS669" s="344"/>
      <c r="CT669" s="344"/>
      <c r="CU669" s="344"/>
      <c r="CV669" s="344"/>
      <c r="CW669" s="344"/>
      <c r="CX669" s="344"/>
      <c r="CY669" s="344"/>
      <c r="CZ669" s="344"/>
    </row>
    <row r="670" s="348" customFormat="true" ht="25.15" customHeight="true" x14ac:dyDescent="0.2">
      <c r="C670" s="1028"/>
      <c r="D670" s="1020"/>
      <c r="E670" s="577"/>
      <c r="F670" s="577"/>
      <c r="G670" s="577"/>
      <c r="H670" s="1020" t="s">
        <v>376</v>
      </c>
      <c r="I670" s="1020"/>
      <c r="J670" s="671">
        <v>-3.3288973225696877E-2</v>
      </c>
      <c r="K670" s="577"/>
      <c r="L670" s="577"/>
      <c r="M670" s="1020" t="s">
        <v>343</v>
      </c>
      <c r="N670" s="1020"/>
      <c r="O670" s="672">
        <v>7.9076920105948967E-2</v>
      </c>
      <c r="P670" s="577"/>
      <c r="Q670" s="577"/>
      <c r="Z670" s="341"/>
      <c r="AA670" s="341"/>
      <c r="AB670" s="341"/>
      <c r="AC670" s="341"/>
      <c r="AD670" s="341"/>
      <c r="AE670" s="341"/>
      <c r="AF670" s="341"/>
      <c r="AG670" s="341"/>
      <c r="AH670" s="341"/>
      <c r="AI670" s="341"/>
      <c r="AJ670" s="341"/>
      <c r="AK670" s="341"/>
      <c r="AL670" s="341"/>
      <c r="AM670" s="341"/>
      <c r="AN670" s="341"/>
      <c r="AO670" s="341"/>
      <c r="AP670" s="341"/>
      <c r="AQ670" s="341"/>
      <c r="AR670" s="341"/>
      <c r="AS670" s="341"/>
      <c r="AT670" s="341"/>
      <c r="AU670" s="341"/>
      <c r="AV670" s="341"/>
      <c r="AW670" s="341"/>
      <c r="AX670" s="341"/>
      <c r="AY670" s="341"/>
      <c r="AZ670" s="341"/>
      <c r="BA670" s="344"/>
      <c r="BB670" s="395"/>
      <c r="BC670" s="344"/>
      <c r="BD670" s="344"/>
      <c r="BE670" s="344"/>
      <c r="BF670" s="344"/>
      <c r="BG670" s="344"/>
      <c r="BH670" s="344"/>
      <c r="BI670" s="344"/>
      <c r="BJ670" s="344"/>
      <c r="BK670" s="344"/>
      <c r="BL670" s="344"/>
      <c r="BM670" s="344"/>
      <c r="BN670" s="344"/>
      <c r="BO670" s="344"/>
      <c r="BP670" s="344"/>
      <c r="BQ670" s="344"/>
      <c r="BR670" s="344"/>
      <c r="BS670" s="344"/>
      <c r="BT670" s="344"/>
      <c r="BU670" s="344"/>
      <c r="BV670" s="344"/>
      <c r="BW670" s="344"/>
      <c r="BX670" s="344"/>
      <c r="BY670" s="344"/>
      <c r="BZ670" s="344"/>
      <c r="CA670" s="344"/>
      <c r="CB670" s="344"/>
      <c r="CC670" s="344"/>
      <c r="CD670" s="344"/>
      <c r="CE670" s="344"/>
      <c r="CF670" s="344"/>
      <c r="CG670" s="344"/>
      <c r="CH670" s="344"/>
      <c r="CI670" s="344"/>
      <c r="CJ670" s="344"/>
      <c r="CK670" s="344"/>
      <c r="CL670" s="344"/>
      <c r="CM670" s="344"/>
      <c r="CN670" s="344"/>
      <c r="CO670" s="344"/>
      <c r="CP670" s="344"/>
      <c r="CQ670" s="344"/>
      <c r="CR670" s="344"/>
      <c r="CS670" s="344"/>
      <c r="CT670" s="344"/>
      <c r="CU670" s="344"/>
      <c r="CV670" s="344"/>
      <c r="CW670" s="344"/>
      <c r="CX670" s="344"/>
      <c r="CY670" s="344"/>
      <c r="CZ670" s="344"/>
    </row>
    <row r="671" s="348" customFormat="true" ht="25.15" customHeight="true" x14ac:dyDescent="0.2">
      <c r="C671" s="1028"/>
      <c r="D671" s="1020"/>
      <c r="E671" s="577"/>
      <c r="F671" s="577"/>
      <c r="G671" s="577"/>
      <c r="H671" s="1020" t="s">
        <v>392</v>
      </c>
      <c r="I671" s="1020"/>
      <c r="J671" s="671">
        <v>-2.4087679732674172E-2</v>
      </c>
      <c r="K671" s="577"/>
      <c r="L671" s="577"/>
      <c r="M671" s="1020" t="s">
        <v>378</v>
      </c>
      <c r="N671" s="1020"/>
      <c r="O671" s="672">
        <v>-3.2535746438035781E-3</v>
      </c>
      <c r="P671" s="577"/>
      <c r="Q671" s="577"/>
      <c r="Z671" s="341"/>
      <c r="AA671" s="341"/>
      <c r="AB671" s="341"/>
      <c r="AC671" s="341"/>
      <c r="AD671" s="341"/>
      <c r="AE671" s="341"/>
      <c r="AF671" s="341"/>
      <c r="AG671" s="341"/>
      <c r="AH671" s="341"/>
      <c r="AI671" s="341"/>
      <c r="AJ671" s="341"/>
      <c r="AK671" s="341"/>
      <c r="AL671" s="341"/>
      <c r="AM671" s="341"/>
      <c r="AN671" s="341"/>
      <c r="AO671" s="341"/>
      <c r="AP671" s="341"/>
      <c r="AQ671" s="341"/>
      <c r="AR671" s="341"/>
      <c r="AS671" s="341"/>
      <c r="AT671" s="341"/>
      <c r="AU671" s="341"/>
      <c r="AV671" s="341"/>
      <c r="AW671" s="341"/>
      <c r="AX671" s="341"/>
      <c r="AY671" s="341"/>
      <c r="AZ671" s="341"/>
      <c r="BA671" s="344"/>
      <c r="BB671" s="395"/>
      <c r="BC671" s="344"/>
      <c r="BD671" s="344"/>
      <c r="BE671" s="344"/>
      <c r="BF671" s="344"/>
      <c r="BG671" s="344"/>
      <c r="BH671" s="344"/>
      <c r="BI671" s="344"/>
      <c r="BJ671" s="344"/>
      <c r="BK671" s="344"/>
      <c r="BL671" s="344"/>
      <c r="BM671" s="344"/>
      <c r="BN671" s="344"/>
      <c r="BO671" s="344"/>
      <c r="BP671" s="344"/>
      <c r="BQ671" s="344"/>
      <c r="BR671" s="344"/>
      <c r="BS671" s="344"/>
      <c r="BT671" s="344"/>
      <c r="BU671" s="344"/>
      <c r="BV671" s="344"/>
      <c r="BW671" s="344"/>
      <c r="BX671" s="344"/>
      <c r="BY671" s="344"/>
      <c r="BZ671" s="344"/>
      <c r="CA671" s="344"/>
      <c r="CB671" s="344"/>
      <c r="CC671" s="344"/>
      <c r="CD671" s="344"/>
      <c r="CE671" s="344"/>
      <c r="CF671" s="344"/>
      <c r="CG671" s="344"/>
      <c r="CH671" s="344"/>
      <c r="CI671" s="344"/>
      <c r="CJ671" s="344"/>
      <c r="CK671" s="344"/>
      <c r="CL671" s="344"/>
      <c r="CM671" s="344"/>
      <c r="CN671" s="344"/>
      <c r="CO671" s="344"/>
      <c r="CP671" s="344"/>
      <c r="CQ671" s="344"/>
      <c r="CR671" s="344"/>
      <c r="CS671" s="344"/>
      <c r="CT671" s="344"/>
      <c r="CU671" s="344"/>
      <c r="CV671" s="344"/>
      <c r="CW671" s="344"/>
      <c r="CX671" s="344"/>
      <c r="CY671" s="344"/>
      <c r="CZ671" s="344"/>
    </row>
    <row r="672" s="348" customFormat="true" ht="25.15" customHeight="true" x14ac:dyDescent="0.2">
      <c r="C672" s="1028"/>
      <c r="D672" s="1020"/>
      <c r="E672" s="577"/>
      <c r="F672" s="577"/>
      <c r="G672" s="577"/>
      <c r="H672" s="1020" t="s">
        <v>353</v>
      </c>
      <c r="I672" s="1020"/>
      <c r="J672" s="671">
        <v>5.2204779383528944E-2</v>
      </c>
      <c r="K672" s="577"/>
      <c r="L672" s="577"/>
      <c r="M672" s="1020" t="s">
        <v>348</v>
      </c>
      <c r="N672" s="1020"/>
      <c r="O672" s="672">
        <v>-7.0718314372687066E-2</v>
      </c>
      <c r="P672" s="577"/>
      <c r="Q672" s="577"/>
      <c r="Z672" s="341"/>
      <c r="AA672" s="341"/>
      <c r="AB672" s="341"/>
      <c r="AC672" s="341"/>
      <c r="AD672" s="341"/>
      <c r="AE672" s="341"/>
      <c r="AF672" s="341"/>
      <c r="AG672" s="341"/>
      <c r="AH672" s="341"/>
      <c r="AI672" s="341"/>
      <c r="AJ672" s="341"/>
      <c r="AK672" s="341"/>
      <c r="AL672" s="341"/>
      <c r="AM672" s="341"/>
      <c r="AN672" s="341"/>
      <c r="AO672" s="341"/>
      <c r="AP672" s="341"/>
      <c r="AQ672" s="341"/>
      <c r="AR672" s="341"/>
      <c r="AS672" s="341"/>
      <c r="AT672" s="341"/>
      <c r="AU672" s="341"/>
      <c r="AV672" s="341"/>
      <c r="AW672" s="341"/>
      <c r="AX672" s="341"/>
      <c r="AY672" s="341"/>
      <c r="AZ672" s="341"/>
      <c r="BA672" s="344"/>
      <c r="BB672" s="395"/>
      <c r="BC672" s="344"/>
      <c r="BD672" s="344"/>
      <c r="BE672" s="344"/>
      <c r="BF672" s="344"/>
      <c r="BG672" s="344"/>
      <c r="BH672" s="344"/>
      <c r="BI672" s="344"/>
      <c r="BJ672" s="344"/>
      <c r="BK672" s="344"/>
      <c r="BL672" s="344"/>
      <c r="BM672" s="344"/>
      <c r="BN672" s="344"/>
      <c r="BO672" s="344"/>
      <c r="BP672" s="344"/>
      <c r="BQ672" s="344"/>
      <c r="BR672" s="344"/>
      <c r="BS672" s="344"/>
      <c r="BT672" s="344"/>
      <c r="BU672" s="344"/>
      <c r="BV672" s="344"/>
      <c r="BW672" s="344"/>
      <c r="BX672" s="344"/>
      <c r="BY672" s="344"/>
      <c r="BZ672" s="344"/>
      <c r="CA672" s="344"/>
      <c r="CB672" s="344"/>
      <c r="CC672" s="344"/>
      <c r="CD672" s="344"/>
      <c r="CE672" s="344"/>
      <c r="CF672" s="344"/>
      <c r="CG672" s="344"/>
      <c r="CH672" s="344"/>
      <c r="CI672" s="344"/>
      <c r="CJ672" s="344"/>
      <c r="CK672" s="344"/>
      <c r="CL672" s="344"/>
      <c r="CM672" s="344"/>
      <c r="CN672" s="344"/>
      <c r="CO672" s="344"/>
      <c r="CP672" s="344"/>
      <c r="CQ672" s="344"/>
      <c r="CR672" s="344"/>
      <c r="CS672" s="344"/>
      <c r="CT672" s="344"/>
      <c r="CU672" s="344"/>
      <c r="CV672" s="344"/>
      <c r="CW672" s="344"/>
      <c r="CX672" s="344"/>
      <c r="CY672" s="344"/>
      <c r="CZ672" s="344"/>
    </row>
    <row r="673" s="348" customFormat="true" ht="25.15" customHeight="true" x14ac:dyDescent="0.2">
      <c r="C673" s="1028"/>
      <c r="D673" s="1020"/>
      <c r="E673" s="577"/>
      <c r="F673" s="577"/>
      <c r="G673" s="577"/>
      <c r="H673" s="1020" t="s">
        <v>367</v>
      </c>
      <c r="I673" s="1020"/>
      <c r="J673" s="671">
        <v>-3.8424059109278041E-2</v>
      </c>
      <c r="K673" s="577"/>
      <c r="L673" s="577"/>
      <c r="M673" s="1020" t="s">
        <v>374</v>
      </c>
      <c r="N673" s="1020"/>
      <c r="O673" s="672">
        <v>-2.5176270586304689E-2</v>
      </c>
      <c r="P673" s="577"/>
      <c r="Q673" s="577"/>
      <c r="Z673" s="341"/>
      <c r="AA673" s="341"/>
      <c r="AB673" s="341"/>
      <c r="AC673" s="341"/>
      <c r="AD673" s="341"/>
      <c r="AE673" s="341"/>
      <c r="AF673" s="341"/>
      <c r="AG673" s="341"/>
      <c r="AH673" s="341"/>
      <c r="AI673" s="341"/>
      <c r="AJ673" s="341"/>
      <c r="AK673" s="341"/>
      <c r="AL673" s="341"/>
      <c r="AM673" s="341"/>
      <c r="AN673" s="341"/>
      <c r="AO673" s="341"/>
      <c r="AP673" s="341"/>
      <c r="AQ673" s="341"/>
      <c r="AR673" s="341"/>
      <c r="AS673" s="341"/>
      <c r="AT673" s="341"/>
      <c r="AU673" s="341"/>
      <c r="AV673" s="341"/>
      <c r="AW673" s="341"/>
      <c r="AX673" s="341"/>
      <c r="AY673" s="341"/>
      <c r="AZ673" s="341"/>
      <c r="BA673" s="344"/>
      <c r="BB673" s="395"/>
      <c r="BC673" s="344"/>
      <c r="BD673" s="344"/>
      <c r="BE673" s="344"/>
      <c r="BF673" s="344"/>
      <c r="BG673" s="344"/>
      <c r="BH673" s="344"/>
      <c r="BI673" s="344"/>
      <c r="BJ673" s="344"/>
      <c r="BK673" s="344"/>
      <c r="BL673" s="344"/>
      <c r="BM673" s="344"/>
      <c r="BN673" s="344"/>
      <c r="BO673" s="344"/>
      <c r="BP673" s="344"/>
      <c r="BQ673" s="344"/>
      <c r="BR673" s="344"/>
      <c r="BS673" s="344"/>
      <c r="BT673" s="344"/>
      <c r="BU673" s="344"/>
      <c r="BV673" s="344"/>
      <c r="BW673" s="344"/>
      <c r="BX673" s="344"/>
      <c r="BY673" s="344"/>
      <c r="BZ673" s="344"/>
      <c r="CA673" s="344"/>
      <c r="CB673" s="344"/>
      <c r="CC673" s="344"/>
      <c r="CD673" s="344"/>
      <c r="CE673" s="344"/>
      <c r="CF673" s="344"/>
      <c r="CG673" s="344"/>
      <c r="CH673" s="344"/>
      <c r="CI673" s="344"/>
      <c r="CJ673" s="344"/>
      <c r="CK673" s="344"/>
      <c r="CL673" s="344"/>
      <c r="CM673" s="344"/>
      <c r="CN673" s="344"/>
      <c r="CO673" s="344"/>
      <c r="CP673" s="344"/>
      <c r="CQ673" s="344"/>
      <c r="CR673" s="344"/>
      <c r="CS673" s="344"/>
      <c r="CT673" s="344"/>
      <c r="CU673" s="344"/>
      <c r="CV673" s="344"/>
      <c r="CW673" s="344"/>
      <c r="CX673" s="344"/>
      <c r="CY673" s="344"/>
      <c r="CZ673" s="344"/>
    </row>
    <row r="674" s="348" customFormat="true" ht="25.15" customHeight="true" x14ac:dyDescent="0.2">
      <c r="C674" s="1028"/>
      <c r="D674" s="1020"/>
      <c r="E674" s="577"/>
      <c r="F674" s="577"/>
      <c r="G674" s="577"/>
      <c r="H674" s="1020" t="s">
        <v>387</v>
      </c>
      <c r="I674" s="1020"/>
      <c r="J674" s="671">
        <v>-2.6928835465040685E-2</v>
      </c>
      <c r="K674" s="577"/>
      <c r="L674" s="577"/>
      <c r="M674" s="1020" t="s">
        <v>394</v>
      </c>
      <c r="N674" s="1020"/>
      <c r="O674" s="672">
        <v>-1.5678602725503872E-2</v>
      </c>
      <c r="P674" s="577"/>
      <c r="Q674" s="577"/>
      <c r="Z674" s="341"/>
      <c r="AA674" s="341"/>
      <c r="AB674" s="341"/>
      <c r="AC674" s="341"/>
      <c r="AD674" s="341"/>
      <c r="AE674" s="341"/>
      <c r="AF674" s="341"/>
      <c r="AG674" s="341"/>
      <c r="AH674" s="341"/>
      <c r="AI674" s="341"/>
      <c r="AJ674" s="341"/>
      <c r="AK674" s="341"/>
      <c r="AL674" s="341"/>
      <c r="AM674" s="341"/>
      <c r="AN674" s="341"/>
      <c r="AO674" s="341"/>
      <c r="AP674" s="341"/>
      <c r="AQ674" s="341"/>
      <c r="AR674" s="341"/>
      <c r="AS674" s="341"/>
      <c r="AT674" s="341"/>
      <c r="AU674" s="341"/>
      <c r="AV674" s="341"/>
      <c r="AW674" s="341"/>
      <c r="AX674" s="341"/>
      <c r="AY674" s="341"/>
      <c r="AZ674" s="341"/>
      <c r="BA674" s="344"/>
      <c r="BB674" s="395"/>
      <c r="BC674" s="344"/>
      <c r="BD674" s="344"/>
      <c r="BE674" s="344"/>
      <c r="BF674" s="344"/>
      <c r="BG674" s="344"/>
      <c r="BH674" s="344"/>
      <c r="BI674" s="344"/>
      <c r="BJ674" s="344"/>
      <c r="BK674" s="344"/>
      <c r="BL674" s="344"/>
      <c r="BM674" s="344"/>
      <c r="BN674" s="344"/>
      <c r="BO674" s="344"/>
      <c r="BP674" s="344"/>
      <c r="BQ674" s="344"/>
      <c r="BR674" s="344"/>
      <c r="BS674" s="344"/>
      <c r="BT674" s="344"/>
      <c r="BU674" s="344"/>
      <c r="BV674" s="344"/>
      <c r="BW674" s="344"/>
      <c r="BX674" s="344"/>
      <c r="BY674" s="344"/>
      <c r="BZ674" s="344"/>
      <c r="CA674" s="344"/>
      <c r="CB674" s="344"/>
      <c r="CC674" s="344"/>
      <c r="CD674" s="344"/>
      <c r="CE674" s="344"/>
      <c r="CF674" s="344"/>
      <c r="CG674" s="344"/>
      <c r="CH674" s="344"/>
      <c r="CI674" s="344"/>
      <c r="CJ674" s="344"/>
      <c r="CK674" s="344"/>
      <c r="CL674" s="344"/>
      <c r="CM674" s="344"/>
      <c r="CN674" s="344"/>
      <c r="CO674" s="344"/>
      <c r="CP674" s="344"/>
      <c r="CQ674" s="344"/>
      <c r="CR674" s="344"/>
      <c r="CS674" s="344"/>
      <c r="CT674" s="344"/>
      <c r="CU674" s="344"/>
      <c r="CV674" s="344"/>
      <c r="CW674" s="344"/>
      <c r="CX674" s="344"/>
      <c r="CY674" s="344"/>
      <c r="CZ674" s="344"/>
    </row>
    <row r="675" s="348" customFormat="true" ht="25.15" customHeight="true" x14ac:dyDescent="0.2">
      <c r="C675" s="1028"/>
      <c r="D675" s="1020"/>
      <c r="E675" s="577"/>
      <c r="F675" s="577"/>
      <c r="G675" s="577"/>
      <c r="H675" s="1020" t="s">
        <v>393</v>
      </c>
      <c r="I675" s="1020"/>
      <c r="J675" s="671">
        <v>-2.258882467046008E-2</v>
      </c>
      <c r="K675" s="577"/>
      <c r="L675" s="577"/>
      <c r="M675" s="1020" t="s">
        <v>399</v>
      </c>
      <c r="N675" s="1020"/>
      <c r="O675" s="672">
        <v>-1.2035454307752784E-2</v>
      </c>
      <c r="P675" s="577"/>
      <c r="Q675" s="577"/>
      <c r="Z675" s="341"/>
      <c r="AA675" s="341"/>
      <c r="AB675" s="341"/>
      <c r="AC675" s="341"/>
      <c r="AD675" s="341"/>
      <c r="AE675" s="341"/>
      <c r="AF675" s="341"/>
      <c r="AG675" s="341"/>
      <c r="AH675" s="341"/>
      <c r="AI675" s="341"/>
      <c r="AJ675" s="341"/>
      <c r="AK675" s="341"/>
      <c r="AL675" s="341"/>
      <c r="AM675" s="341"/>
      <c r="AN675" s="341"/>
      <c r="AO675" s="341"/>
      <c r="AP675" s="341"/>
      <c r="AQ675" s="341"/>
      <c r="AR675" s="341"/>
      <c r="AS675" s="341"/>
      <c r="AT675" s="341"/>
      <c r="AU675" s="341"/>
      <c r="AV675" s="341"/>
      <c r="AW675" s="341"/>
      <c r="AX675" s="341"/>
      <c r="AY675" s="341"/>
      <c r="AZ675" s="341"/>
      <c r="BA675" s="344"/>
      <c r="BB675" s="395"/>
      <c r="BC675" s="344"/>
      <c r="BD675" s="344"/>
      <c r="BE675" s="344"/>
      <c r="BF675" s="344"/>
      <c r="BG675" s="344"/>
      <c r="BH675" s="344"/>
      <c r="BI675" s="344"/>
      <c r="BJ675" s="344"/>
      <c r="BK675" s="344"/>
      <c r="BL675" s="344"/>
      <c r="BM675" s="344"/>
      <c r="BN675" s="344"/>
      <c r="BO675" s="344"/>
      <c r="BP675" s="344"/>
      <c r="BQ675" s="344"/>
      <c r="BR675" s="344"/>
      <c r="BS675" s="344"/>
      <c r="BT675" s="344"/>
      <c r="BU675" s="344"/>
      <c r="BV675" s="344"/>
      <c r="BW675" s="344"/>
      <c r="BX675" s="344"/>
      <c r="BY675" s="344"/>
      <c r="BZ675" s="344"/>
      <c r="CA675" s="344"/>
      <c r="CB675" s="344"/>
      <c r="CC675" s="344"/>
      <c r="CD675" s="344"/>
      <c r="CE675" s="344"/>
      <c r="CF675" s="344"/>
      <c r="CG675" s="344"/>
      <c r="CH675" s="344"/>
      <c r="CI675" s="344"/>
      <c r="CJ675" s="344"/>
      <c r="CK675" s="344"/>
      <c r="CL675" s="344"/>
      <c r="CM675" s="344"/>
      <c r="CN675" s="344"/>
      <c r="CO675" s="344"/>
      <c r="CP675" s="344"/>
      <c r="CQ675" s="344"/>
      <c r="CR675" s="344"/>
      <c r="CS675" s="344"/>
      <c r="CT675" s="344"/>
      <c r="CU675" s="344"/>
      <c r="CV675" s="344"/>
      <c r="CW675" s="344"/>
      <c r="CX675" s="344"/>
      <c r="CY675" s="344"/>
      <c r="CZ675" s="344"/>
    </row>
    <row r="676" s="348" customFormat="true" ht="25.15" customHeight="true" x14ac:dyDescent="0.2">
      <c r="C676" s="1028"/>
      <c r="D676" s="1020"/>
      <c r="E676" s="577"/>
      <c r="F676" s="577"/>
      <c r="G676" s="577"/>
      <c r="H676" s="1020" t="s">
        <v>346</v>
      </c>
      <c r="I676" s="1020"/>
      <c r="J676" s="671">
        <v>6.0607518156837167E-2</v>
      </c>
      <c r="K676" s="577"/>
      <c r="L676" s="577"/>
      <c r="M676" s="1020" t="s">
        <v>400</v>
      </c>
      <c r="N676" s="1020"/>
      <c r="O676" s="672">
        <v>-5.7965506543900076E-3</v>
      </c>
      <c r="P676" s="577"/>
      <c r="Q676" s="577"/>
      <c r="Z676" s="341"/>
      <c r="AA676" s="341"/>
      <c r="AB676" s="341"/>
      <c r="AC676" s="341"/>
      <c r="AD676" s="341"/>
      <c r="AE676" s="341"/>
      <c r="AF676" s="341"/>
      <c r="AG676" s="341"/>
      <c r="AH676" s="341"/>
      <c r="AI676" s="341"/>
      <c r="AJ676" s="341"/>
      <c r="AK676" s="341"/>
      <c r="AL676" s="341"/>
      <c r="AM676" s="341"/>
      <c r="AN676" s="341"/>
      <c r="AO676" s="341"/>
      <c r="AP676" s="341"/>
      <c r="AQ676" s="341"/>
      <c r="AR676" s="341"/>
      <c r="AS676" s="341"/>
      <c r="AT676" s="341"/>
      <c r="AU676" s="341"/>
      <c r="AV676" s="341"/>
      <c r="AW676" s="341"/>
      <c r="AX676" s="341"/>
      <c r="AY676" s="341"/>
      <c r="AZ676" s="341"/>
      <c r="BA676" s="344"/>
      <c r="BB676" s="395"/>
      <c r="BC676" s="344"/>
      <c r="BD676" s="344"/>
      <c r="BE676" s="344"/>
      <c r="BF676" s="344"/>
      <c r="BG676" s="344"/>
      <c r="BH676" s="344"/>
      <c r="BI676" s="344"/>
      <c r="BJ676" s="344"/>
      <c r="BK676" s="344"/>
      <c r="BL676" s="344"/>
      <c r="BM676" s="344"/>
      <c r="BN676" s="344"/>
      <c r="BO676" s="344"/>
      <c r="BP676" s="344"/>
      <c r="BQ676" s="344"/>
      <c r="BR676" s="344"/>
      <c r="BS676" s="344"/>
      <c r="BT676" s="344"/>
      <c r="BU676" s="344"/>
      <c r="BV676" s="344"/>
      <c r="BW676" s="344"/>
      <c r="BX676" s="344"/>
      <c r="BY676" s="344"/>
      <c r="BZ676" s="344"/>
      <c r="CA676" s="344"/>
      <c r="CB676" s="344"/>
      <c r="CC676" s="344"/>
      <c r="CD676" s="344"/>
      <c r="CE676" s="344"/>
      <c r="CF676" s="344"/>
      <c r="CG676" s="344"/>
      <c r="CH676" s="344"/>
      <c r="CI676" s="344"/>
      <c r="CJ676" s="344"/>
      <c r="CK676" s="344"/>
      <c r="CL676" s="344"/>
      <c r="CM676" s="344"/>
      <c r="CN676" s="344"/>
      <c r="CO676" s="344"/>
      <c r="CP676" s="344"/>
      <c r="CQ676" s="344"/>
      <c r="CR676" s="344"/>
      <c r="CS676" s="344"/>
      <c r="CT676" s="344"/>
      <c r="CU676" s="344"/>
      <c r="CV676" s="344"/>
      <c r="CW676" s="344"/>
      <c r="CX676" s="344"/>
      <c r="CY676" s="344"/>
      <c r="CZ676" s="344"/>
    </row>
    <row r="677" s="348" customFormat="true" ht="25.15" customHeight="true" x14ac:dyDescent="0.2">
      <c r="C677" s="1028"/>
      <c r="D677" s="1020"/>
      <c r="E677" s="577"/>
      <c r="F677" s="577"/>
      <c r="G677" s="577"/>
      <c r="H677" s="1020" t="s">
        <v>359</v>
      </c>
      <c r="I677" s="1020"/>
      <c r="J677" s="671">
        <v>-4.8565951163206222E-2</v>
      </c>
      <c r="K677" s="577"/>
      <c r="L677" s="577"/>
      <c r="M677" s="1020" t="s">
        <v>350</v>
      </c>
      <c r="N677" s="1020"/>
      <c r="O677" s="672">
        <v>3.5735736809860655E-2</v>
      </c>
      <c r="P677" s="577"/>
      <c r="Q677" s="577"/>
      <c r="Z677" s="341"/>
      <c r="AA677" s="341"/>
      <c r="AB677" s="341"/>
      <c r="AC677" s="341"/>
      <c r="AD677" s="341"/>
      <c r="AE677" s="341"/>
      <c r="AF677" s="341"/>
      <c r="AG677" s="341"/>
      <c r="AH677" s="341"/>
      <c r="AI677" s="341"/>
      <c r="AJ677" s="341"/>
      <c r="AK677" s="341"/>
      <c r="AL677" s="341"/>
      <c r="AM677" s="341"/>
      <c r="AN677" s="341"/>
      <c r="AO677" s="341"/>
      <c r="AP677" s="341"/>
      <c r="AQ677" s="341"/>
      <c r="AR677" s="341"/>
      <c r="AS677" s="341"/>
      <c r="AT677" s="341"/>
      <c r="AU677" s="341"/>
      <c r="AV677" s="341"/>
      <c r="AW677" s="341"/>
      <c r="AX677" s="341"/>
      <c r="AY677" s="341"/>
      <c r="AZ677" s="341"/>
      <c r="BA677" s="344"/>
      <c r="BB677" s="395"/>
      <c r="BC677" s="344"/>
      <c r="BD677" s="344"/>
      <c r="BE677" s="344"/>
      <c r="BF677" s="344"/>
      <c r="BG677" s="344"/>
      <c r="BH677" s="344"/>
      <c r="BI677" s="344"/>
      <c r="BJ677" s="344"/>
      <c r="BK677" s="344"/>
      <c r="BL677" s="344"/>
      <c r="BM677" s="344"/>
      <c r="BN677" s="344"/>
      <c r="BO677" s="344"/>
      <c r="BP677" s="344"/>
      <c r="BQ677" s="344"/>
      <c r="BR677" s="344"/>
      <c r="BS677" s="344"/>
      <c r="BT677" s="344"/>
      <c r="BU677" s="344"/>
      <c r="BV677" s="344"/>
      <c r="BW677" s="344"/>
      <c r="BX677" s="344"/>
      <c r="BY677" s="344"/>
      <c r="BZ677" s="344"/>
      <c r="CA677" s="344"/>
      <c r="CB677" s="344"/>
      <c r="CC677" s="344"/>
      <c r="CD677" s="344"/>
      <c r="CE677" s="344"/>
      <c r="CF677" s="344"/>
      <c r="CG677" s="344"/>
      <c r="CH677" s="344"/>
      <c r="CI677" s="344"/>
      <c r="CJ677" s="344"/>
      <c r="CK677" s="344"/>
      <c r="CL677" s="344"/>
      <c r="CM677" s="344"/>
      <c r="CN677" s="344"/>
      <c r="CO677" s="344"/>
      <c r="CP677" s="344"/>
      <c r="CQ677" s="344"/>
      <c r="CR677" s="344"/>
      <c r="CS677" s="344"/>
      <c r="CT677" s="344"/>
      <c r="CU677" s="344"/>
      <c r="CV677" s="344"/>
      <c r="CW677" s="344"/>
      <c r="CX677" s="344"/>
      <c r="CY677" s="344"/>
      <c r="CZ677" s="344"/>
    </row>
    <row r="678" s="348" customFormat="true" ht="25.15" customHeight="true" x14ac:dyDescent="0.2">
      <c r="C678" s="1028"/>
      <c r="D678" s="1020"/>
      <c r="E678" s="577"/>
      <c r="F678" s="577"/>
      <c r="G678" s="577"/>
      <c r="H678" s="1020" t="s">
        <v>379</v>
      </c>
      <c r="I678" s="1020"/>
      <c r="J678" s="671">
        <v>-3.2915005497709732E-2</v>
      </c>
      <c r="K678" s="577"/>
      <c r="L678" s="577"/>
      <c r="M678" s="1020" t="s">
        <v>369</v>
      </c>
      <c r="N678" s="1020"/>
      <c r="O678" s="672">
        <v>-2.9894788798214181E-2</v>
      </c>
      <c r="P678" s="577"/>
      <c r="Q678" s="577"/>
      <c r="Z678" s="341"/>
      <c r="AA678" s="341"/>
      <c r="AB678" s="341"/>
      <c r="AC678" s="341"/>
      <c r="AD678" s="341"/>
      <c r="AE678" s="341"/>
      <c r="AF678" s="341"/>
      <c r="AG678" s="341"/>
      <c r="AH678" s="341"/>
      <c r="AI678" s="341"/>
      <c r="AJ678" s="341"/>
      <c r="AK678" s="341"/>
      <c r="AL678" s="341"/>
      <c r="AM678" s="341"/>
      <c r="AN678" s="341"/>
      <c r="AO678" s="341"/>
      <c r="AP678" s="341"/>
      <c r="AQ678" s="341"/>
      <c r="AR678" s="341"/>
      <c r="AS678" s="341"/>
      <c r="AT678" s="341"/>
      <c r="AU678" s="341"/>
      <c r="AV678" s="341"/>
      <c r="AW678" s="341"/>
      <c r="AX678" s="341"/>
      <c r="AY678" s="341"/>
      <c r="AZ678" s="341"/>
      <c r="BA678" s="344"/>
      <c r="BB678" s="395"/>
      <c r="BC678" s="344"/>
      <c r="BD678" s="344"/>
      <c r="BE678" s="344"/>
      <c r="BF678" s="344"/>
      <c r="BG678" s="344"/>
      <c r="BH678" s="344"/>
      <c r="BI678" s="344"/>
      <c r="BJ678" s="344"/>
      <c r="BK678" s="344"/>
      <c r="BL678" s="344"/>
      <c r="BM678" s="344"/>
      <c r="BN678" s="344"/>
      <c r="BO678" s="344"/>
      <c r="BP678" s="344"/>
      <c r="BQ678" s="344"/>
      <c r="BR678" s="344"/>
      <c r="BS678" s="344"/>
      <c r="BT678" s="344"/>
      <c r="BU678" s="344"/>
      <c r="BV678" s="344"/>
      <c r="BW678" s="344"/>
      <c r="BX678" s="344"/>
      <c r="BY678" s="344"/>
      <c r="BZ678" s="344"/>
      <c r="CA678" s="344"/>
      <c r="CB678" s="344"/>
      <c r="CC678" s="344"/>
      <c r="CD678" s="344"/>
      <c r="CE678" s="344"/>
      <c r="CF678" s="344"/>
      <c r="CG678" s="344"/>
      <c r="CH678" s="344"/>
      <c r="CI678" s="344"/>
      <c r="CJ678" s="344"/>
      <c r="CK678" s="344"/>
      <c r="CL678" s="344"/>
      <c r="CM678" s="344"/>
      <c r="CN678" s="344"/>
      <c r="CO678" s="344"/>
      <c r="CP678" s="344"/>
      <c r="CQ678" s="344"/>
      <c r="CR678" s="344"/>
      <c r="CS678" s="344"/>
      <c r="CT678" s="344"/>
      <c r="CU678" s="344"/>
      <c r="CV678" s="344"/>
      <c r="CW678" s="344"/>
      <c r="CX678" s="344"/>
      <c r="CY678" s="344"/>
      <c r="CZ678" s="344"/>
    </row>
    <row r="679" s="348" customFormat="true" ht="25.15" customHeight="true" x14ac:dyDescent="0.2">
      <c r="C679" s="1028"/>
      <c r="D679" s="1020"/>
      <c r="E679" s="577"/>
      <c r="F679" s="577"/>
      <c r="G679" s="577"/>
      <c r="H679" s="1020" t="s">
        <v>401</v>
      </c>
      <c r="I679" s="1020"/>
      <c r="J679" s="671">
        <v>-1.6904021419921179E-2</v>
      </c>
      <c r="K679" s="577"/>
      <c r="L679" s="577"/>
      <c r="M679" s="1020" t="s">
        <v>376</v>
      </c>
      <c r="N679" s="1020"/>
      <c r="O679" s="672">
        <v>-1.4823109300970194E-2</v>
      </c>
      <c r="P679" s="577"/>
      <c r="Q679" s="577"/>
      <c r="Z679" s="341"/>
      <c r="AA679" s="341"/>
      <c r="AB679" s="341"/>
      <c r="AC679" s="341"/>
      <c r="AD679" s="341"/>
      <c r="AE679" s="341"/>
      <c r="AF679" s="341"/>
      <c r="AG679" s="341"/>
      <c r="AH679" s="341"/>
      <c r="AI679" s="341"/>
      <c r="AJ679" s="341"/>
      <c r="AK679" s="341"/>
      <c r="AL679" s="341"/>
      <c r="AM679" s="341"/>
      <c r="AN679" s="341"/>
      <c r="AO679" s="341"/>
      <c r="AP679" s="341"/>
      <c r="AQ679" s="341"/>
      <c r="AR679" s="341"/>
      <c r="AS679" s="341"/>
      <c r="AT679" s="341"/>
      <c r="AU679" s="341"/>
      <c r="AV679" s="341"/>
      <c r="AW679" s="341"/>
      <c r="AX679" s="341"/>
      <c r="AY679" s="341"/>
      <c r="AZ679" s="341"/>
      <c r="BA679" s="344"/>
      <c r="BB679" s="395"/>
      <c r="BC679" s="344"/>
      <c r="BD679" s="344"/>
      <c r="BE679" s="344"/>
      <c r="BF679" s="344"/>
      <c r="BG679" s="344"/>
      <c r="BH679" s="344"/>
      <c r="BI679" s="344"/>
      <c r="BJ679" s="344"/>
      <c r="BK679" s="344"/>
      <c r="BL679" s="344"/>
      <c r="BM679" s="344"/>
      <c r="BN679" s="344"/>
      <c r="BO679" s="344"/>
      <c r="BP679" s="344"/>
      <c r="BQ679" s="344"/>
      <c r="BR679" s="344"/>
      <c r="BS679" s="344"/>
      <c r="BT679" s="344"/>
      <c r="BU679" s="344"/>
      <c r="BV679" s="344"/>
      <c r="BW679" s="344"/>
      <c r="BX679" s="344"/>
      <c r="BY679" s="344"/>
      <c r="BZ679" s="344"/>
      <c r="CA679" s="344"/>
      <c r="CB679" s="344"/>
      <c r="CC679" s="344"/>
      <c r="CD679" s="344"/>
      <c r="CE679" s="344"/>
      <c r="CF679" s="344"/>
      <c r="CG679" s="344"/>
      <c r="CH679" s="344"/>
      <c r="CI679" s="344"/>
      <c r="CJ679" s="344"/>
      <c r="CK679" s="344"/>
      <c r="CL679" s="344"/>
      <c r="CM679" s="344"/>
      <c r="CN679" s="344"/>
      <c r="CO679" s="344"/>
      <c r="CP679" s="344"/>
      <c r="CQ679" s="344"/>
      <c r="CR679" s="344"/>
      <c r="CS679" s="344"/>
      <c r="CT679" s="344"/>
      <c r="CU679" s="344"/>
      <c r="CV679" s="344"/>
      <c r="CW679" s="344"/>
      <c r="CX679" s="344"/>
      <c r="CY679" s="344"/>
      <c r="CZ679" s="344"/>
    </row>
    <row r="680" s="348" customFormat="true" ht="25.15" customHeight="true" x14ac:dyDescent="0.2">
      <c r="C680" s="1028"/>
      <c r="D680" s="1020"/>
      <c r="E680" s="577"/>
      <c r="F680" s="577"/>
      <c r="G680" s="577"/>
      <c r="H680" s="1020" t="s">
        <v>354</v>
      </c>
      <c r="I680" s="1020"/>
      <c r="J680" s="671">
        <v>5.1232692177355169E-2</v>
      </c>
      <c r="K680" s="577"/>
      <c r="L680" s="577"/>
      <c r="M680" s="1020" t="s">
        <v>392</v>
      </c>
      <c r="N680" s="1020"/>
      <c r="O680" s="672">
        <v>-8.6982709539068625E-3</v>
      </c>
      <c r="P680" s="577"/>
      <c r="Q680" s="577"/>
      <c r="Z680" s="341"/>
      <c r="AA680" s="341"/>
      <c r="AB680" s="341"/>
      <c r="AC680" s="341"/>
      <c r="AD680" s="341"/>
      <c r="AE680" s="341"/>
      <c r="AF680" s="341"/>
      <c r="AG680" s="341"/>
      <c r="AH680" s="341"/>
      <c r="AI680" s="341"/>
      <c r="AJ680" s="341"/>
      <c r="AK680" s="341"/>
      <c r="AL680" s="341"/>
      <c r="AM680" s="341"/>
      <c r="AN680" s="341"/>
      <c r="AO680" s="341"/>
      <c r="AP680" s="341"/>
      <c r="AQ680" s="341"/>
      <c r="AR680" s="341"/>
      <c r="AS680" s="341"/>
      <c r="AT680" s="341"/>
      <c r="AU680" s="341"/>
      <c r="AV680" s="341"/>
      <c r="AW680" s="341"/>
      <c r="AX680" s="341"/>
      <c r="AY680" s="341"/>
      <c r="AZ680" s="341"/>
      <c r="BA680" s="344"/>
      <c r="BB680" s="395"/>
      <c r="BC680" s="344"/>
      <c r="BD680" s="344"/>
      <c r="BE680" s="344"/>
      <c r="BF680" s="344"/>
      <c r="BG680" s="344"/>
      <c r="BH680" s="344"/>
      <c r="BI680" s="344"/>
      <c r="BJ680" s="344"/>
      <c r="BK680" s="344"/>
      <c r="BL680" s="344"/>
      <c r="BM680" s="344"/>
      <c r="BN680" s="344"/>
      <c r="BO680" s="344"/>
      <c r="BP680" s="344"/>
      <c r="BQ680" s="344"/>
      <c r="BR680" s="344"/>
      <c r="BS680" s="344"/>
      <c r="BT680" s="344"/>
      <c r="BU680" s="344"/>
      <c r="BV680" s="344"/>
      <c r="BW680" s="344"/>
      <c r="BX680" s="344"/>
      <c r="BY680" s="344"/>
      <c r="BZ680" s="344"/>
      <c r="CA680" s="344"/>
      <c r="CB680" s="344"/>
      <c r="CC680" s="344"/>
      <c r="CD680" s="344"/>
      <c r="CE680" s="344"/>
      <c r="CF680" s="344"/>
      <c r="CG680" s="344"/>
      <c r="CH680" s="344"/>
      <c r="CI680" s="344"/>
      <c r="CJ680" s="344"/>
      <c r="CK680" s="344"/>
      <c r="CL680" s="344"/>
      <c r="CM680" s="344"/>
      <c r="CN680" s="344"/>
      <c r="CO680" s="344"/>
      <c r="CP680" s="344"/>
      <c r="CQ680" s="344"/>
      <c r="CR680" s="344"/>
      <c r="CS680" s="344"/>
      <c r="CT680" s="344"/>
      <c r="CU680" s="344"/>
      <c r="CV680" s="344"/>
      <c r="CW680" s="344"/>
      <c r="CX680" s="344"/>
      <c r="CY680" s="344"/>
      <c r="CZ680" s="344"/>
    </row>
    <row r="681" s="348" customFormat="true" ht="25.15" customHeight="true" x14ac:dyDescent="0.2">
      <c r="C681" s="1028"/>
      <c r="D681" s="1020"/>
      <c r="E681" s="577"/>
      <c r="F681" s="577"/>
      <c r="G681" s="577"/>
      <c r="H681" s="1020" t="s">
        <v>375</v>
      </c>
      <c r="I681" s="1020"/>
      <c r="J681" s="671">
        <v>-3.3139830431302829E-2</v>
      </c>
      <c r="K681" s="577"/>
      <c r="L681" s="577"/>
      <c r="M681" s="1020" t="s">
        <v>353</v>
      </c>
      <c r="N681" s="1020"/>
      <c r="O681" s="672">
        <v>3.612974482279846E-2</v>
      </c>
      <c r="P681" s="577"/>
      <c r="Q681" s="577"/>
      <c r="Z681" s="341"/>
      <c r="AA681" s="341"/>
      <c r="AB681" s="341"/>
      <c r="AC681" s="341"/>
      <c r="AD681" s="341"/>
      <c r="AE681" s="341"/>
      <c r="AF681" s="341"/>
      <c r="AG681" s="341"/>
      <c r="AH681" s="341"/>
      <c r="AI681" s="341"/>
      <c r="AJ681" s="341"/>
      <c r="AK681" s="341"/>
      <c r="AL681" s="341"/>
      <c r="AM681" s="341"/>
      <c r="AN681" s="341"/>
      <c r="AO681" s="341"/>
      <c r="AP681" s="341"/>
      <c r="AQ681" s="341"/>
      <c r="AR681" s="341"/>
      <c r="AS681" s="341"/>
      <c r="AT681" s="341"/>
      <c r="AU681" s="341"/>
      <c r="AV681" s="341"/>
      <c r="AW681" s="341"/>
      <c r="AX681" s="341"/>
      <c r="AY681" s="341"/>
      <c r="AZ681" s="341"/>
      <c r="BA681" s="344"/>
      <c r="BB681" s="395"/>
      <c r="BC681" s="344"/>
      <c r="BD681" s="344"/>
      <c r="BE681" s="344"/>
      <c r="BF681" s="344"/>
      <c r="BG681" s="344"/>
      <c r="BH681" s="344"/>
      <c r="BI681" s="344"/>
      <c r="BJ681" s="344"/>
      <c r="BK681" s="344"/>
      <c r="BL681" s="344"/>
      <c r="BM681" s="344"/>
      <c r="BN681" s="344"/>
      <c r="BO681" s="344"/>
      <c r="BP681" s="344"/>
      <c r="BQ681" s="344"/>
      <c r="BR681" s="344"/>
      <c r="BS681" s="344"/>
      <c r="BT681" s="344"/>
      <c r="BU681" s="344"/>
      <c r="BV681" s="344"/>
      <c r="BW681" s="344"/>
      <c r="BX681" s="344"/>
      <c r="BY681" s="344"/>
      <c r="BZ681" s="344"/>
      <c r="CA681" s="344"/>
      <c r="CB681" s="344"/>
      <c r="CC681" s="344"/>
      <c r="CD681" s="344"/>
      <c r="CE681" s="344"/>
      <c r="CF681" s="344"/>
      <c r="CG681" s="344"/>
      <c r="CH681" s="344"/>
      <c r="CI681" s="344"/>
      <c r="CJ681" s="344"/>
      <c r="CK681" s="344"/>
      <c r="CL681" s="344"/>
      <c r="CM681" s="344"/>
      <c r="CN681" s="344"/>
      <c r="CO681" s="344"/>
      <c r="CP681" s="344"/>
      <c r="CQ681" s="344"/>
      <c r="CR681" s="344"/>
      <c r="CS681" s="344"/>
      <c r="CT681" s="344"/>
      <c r="CU681" s="344"/>
      <c r="CV681" s="344"/>
      <c r="CW681" s="344"/>
      <c r="CX681" s="344"/>
      <c r="CY681" s="344"/>
      <c r="CZ681" s="344"/>
    </row>
    <row r="682" s="348" customFormat="true" ht="25.15" customHeight="true" x14ac:dyDescent="0.2">
      <c r="C682" s="1028"/>
      <c r="D682" s="1020"/>
      <c r="E682" s="577"/>
      <c r="F682" s="577"/>
      <c r="G682" s="577"/>
      <c r="H682" s="1020" t="s">
        <v>380</v>
      </c>
      <c r="I682" s="1020"/>
      <c r="J682" s="671">
        <v>-3.2526680375005078E-2</v>
      </c>
      <c r="K682" s="577"/>
      <c r="L682" s="577"/>
      <c r="M682" s="1020" t="s">
        <v>367</v>
      </c>
      <c r="N682" s="1020"/>
      <c r="O682" s="672">
        <v>-3.0679094806998517E-2</v>
      </c>
      <c r="P682" s="577"/>
      <c r="Q682" s="577"/>
      <c r="Z682" s="341"/>
      <c r="AA682" s="341"/>
      <c r="AB682" s="341"/>
      <c r="AC682" s="341"/>
      <c r="AD682" s="341"/>
      <c r="AE682" s="341"/>
      <c r="AF682" s="341"/>
      <c r="AG682" s="341"/>
      <c r="AH682" s="341"/>
      <c r="AI682" s="341"/>
      <c r="AJ682" s="341"/>
      <c r="AK682" s="341"/>
      <c r="AL682" s="341"/>
      <c r="AM682" s="341"/>
      <c r="AN682" s="341"/>
      <c r="AO682" s="341"/>
      <c r="AP682" s="341"/>
      <c r="AQ682" s="341"/>
      <c r="AR682" s="341"/>
      <c r="AS682" s="341"/>
      <c r="AT682" s="341"/>
      <c r="AU682" s="341"/>
      <c r="AV682" s="341"/>
      <c r="AW682" s="341"/>
      <c r="AX682" s="341"/>
      <c r="AY682" s="341"/>
      <c r="AZ682" s="341"/>
      <c r="BA682" s="344"/>
      <c r="BB682" s="395"/>
      <c r="BC682" s="344"/>
      <c r="BD682" s="344"/>
      <c r="BE682" s="344"/>
      <c r="BF682" s="344"/>
      <c r="BG682" s="344"/>
      <c r="BH682" s="344"/>
      <c r="BI682" s="344"/>
      <c r="BJ682" s="344"/>
      <c r="BK682" s="344"/>
      <c r="BL682" s="344"/>
      <c r="BM682" s="344"/>
      <c r="BN682" s="344"/>
      <c r="BO682" s="344"/>
      <c r="BP682" s="344"/>
      <c r="BQ682" s="344"/>
      <c r="BR682" s="344"/>
      <c r="BS682" s="344"/>
      <c r="BT682" s="344"/>
      <c r="BU682" s="344"/>
      <c r="BV682" s="344"/>
      <c r="BW682" s="344"/>
      <c r="BX682" s="344"/>
      <c r="BY682" s="344"/>
      <c r="BZ682" s="344"/>
      <c r="CA682" s="344"/>
      <c r="CB682" s="344"/>
      <c r="CC682" s="344"/>
      <c r="CD682" s="344"/>
      <c r="CE682" s="344"/>
      <c r="CF682" s="344"/>
      <c r="CG682" s="344"/>
      <c r="CH682" s="344"/>
      <c r="CI682" s="344"/>
      <c r="CJ682" s="344"/>
      <c r="CK682" s="344"/>
      <c r="CL682" s="344"/>
      <c r="CM682" s="344"/>
      <c r="CN682" s="344"/>
      <c r="CO682" s="344"/>
      <c r="CP682" s="344"/>
      <c r="CQ682" s="344"/>
      <c r="CR682" s="344"/>
      <c r="CS682" s="344"/>
      <c r="CT682" s="344"/>
      <c r="CU682" s="344"/>
      <c r="CV682" s="344"/>
      <c r="CW682" s="344"/>
      <c r="CX682" s="344"/>
      <c r="CY682" s="344"/>
      <c r="CZ682" s="344"/>
    </row>
    <row r="683" s="348" customFormat="true" ht="25.15" customHeight="true" x14ac:dyDescent="0.2">
      <c r="C683" s="1028"/>
      <c r="D683" s="1020"/>
      <c r="E683" s="577"/>
      <c r="F683" s="577"/>
      <c r="G683" s="577"/>
      <c r="H683" s="1020" t="s">
        <v>385</v>
      </c>
      <c r="I683" s="1020"/>
      <c r="J683" s="671">
        <v>-2.8462227324477538E-2</v>
      </c>
      <c r="K683" s="577"/>
      <c r="L683" s="577"/>
      <c r="M683" s="1020" t="s">
        <v>387</v>
      </c>
      <c r="N683" s="1020"/>
      <c r="O683" s="672">
        <v>-1.6568599594448903E-2</v>
      </c>
      <c r="P683" s="577"/>
      <c r="Q683" s="577"/>
      <c r="Z683" s="341"/>
      <c r="AA683" s="341"/>
      <c r="AB683" s="341"/>
      <c r="AC683" s="341"/>
      <c r="AD683" s="341"/>
      <c r="AE683" s="341"/>
      <c r="AF683" s="341"/>
      <c r="AG683" s="341"/>
      <c r="AH683" s="341"/>
      <c r="AI683" s="341"/>
      <c r="AJ683" s="341"/>
      <c r="AK683" s="341"/>
      <c r="AL683" s="341"/>
      <c r="AM683" s="341"/>
      <c r="AN683" s="341"/>
      <c r="AO683" s="341"/>
      <c r="AP683" s="341"/>
      <c r="AQ683" s="341"/>
      <c r="AR683" s="341"/>
      <c r="AS683" s="341"/>
      <c r="AT683" s="341"/>
      <c r="AU683" s="341"/>
      <c r="AV683" s="341"/>
      <c r="AW683" s="341"/>
      <c r="AX683" s="341"/>
      <c r="AY683" s="341"/>
      <c r="AZ683" s="341"/>
      <c r="BA683" s="344"/>
      <c r="BB683" s="395"/>
      <c r="BC683" s="344"/>
      <c r="BD683" s="344"/>
      <c r="BE683" s="344"/>
      <c r="BF683" s="344"/>
      <c r="BG683" s="344"/>
      <c r="BH683" s="344"/>
      <c r="BI683" s="344"/>
      <c r="BJ683" s="344"/>
      <c r="BK683" s="344"/>
      <c r="BL683" s="344"/>
      <c r="BM683" s="344"/>
      <c r="BN683" s="344"/>
      <c r="BO683" s="344"/>
      <c r="BP683" s="344"/>
      <c r="BQ683" s="344"/>
      <c r="BR683" s="344"/>
      <c r="BS683" s="344"/>
      <c r="BT683" s="344"/>
      <c r="BU683" s="344"/>
      <c r="BV683" s="344"/>
      <c r="BW683" s="344"/>
      <c r="BX683" s="344"/>
      <c r="BY683" s="344"/>
      <c r="BZ683" s="344"/>
      <c r="CA683" s="344"/>
      <c r="CB683" s="344"/>
      <c r="CC683" s="344"/>
      <c r="CD683" s="344"/>
      <c r="CE683" s="344"/>
      <c r="CF683" s="344"/>
      <c r="CG683" s="344"/>
      <c r="CH683" s="344"/>
      <c r="CI683" s="344"/>
      <c r="CJ683" s="344"/>
      <c r="CK683" s="344"/>
      <c r="CL683" s="344"/>
      <c r="CM683" s="344"/>
      <c r="CN683" s="344"/>
      <c r="CO683" s="344"/>
      <c r="CP683" s="344"/>
      <c r="CQ683" s="344"/>
      <c r="CR683" s="344"/>
      <c r="CS683" s="344"/>
      <c r="CT683" s="344"/>
      <c r="CU683" s="344"/>
      <c r="CV683" s="344"/>
      <c r="CW683" s="344"/>
      <c r="CX683" s="344"/>
      <c r="CY683" s="344"/>
      <c r="CZ683" s="344"/>
    </row>
    <row r="684" s="348" customFormat="true" ht="25.15" customHeight="true" x14ac:dyDescent="0.2">
      <c r="C684" s="1028"/>
      <c r="D684" s="1020"/>
      <c r="E684" s="577"/>
      <c r="F684" s="577"/>
      <c r="G684" s="577"/>
      <c r="H684" s="1020" t="s">
        <v>365</v>
      </c>
      <c r="I684" s="1020"/>
      <c r="J684" s="671">
        <v>4.082186521054898E-2</v>
      </c>
      <c r="K684" s="577"/>
      <c r="L684" s="577"/>
      <c r="M684" s="1020" t="s">
        <v>393</v>
      </c>
      <c r="N684" s="1020"/>
      <c r="O684" s="672">
        <v>-5.2642689070576216E-3</v>
      </c>
      <c r="P684" s="577"/>
      <c r="Q684" s="577"/>
      <c r="Z684" s="341"/>
      <c r="AA684" s="341"/>
      <c r="AB684" s="341"/>
      <c r="AC684" s="341"/>
      <c r="AD684" s="341"/>
      <c r="AE684" s="341"/>
      <c r="AF684" s="341"/>
      <c r="AG684" s="341"/>
      <c r="AH684" s="341"/>
      <c r="AI684" s="341"/>
      <c r="AJ684" s="341"/>
      <c r="AK684" s="341"/>
      <c r="AL684" s="341"/>
      <c r="AM684" s="341"/>
      <c r="AN684" s="341"/>
      <c r="AO684" s="341"/>
      <c r="AP684" s="341"/>
      <c r="AQ684" s="341"/>
      <c r="AR684" s="341"/>
      <c r="AS684" s="341"/>
      <c r="AT684" s="341"/>
      <c r="AU684" s="341"/>
      <c r="AV684" s="341"/>
      <c r="AW684" s="341"/>
      <c r="AX684" s="341"/>
      <c r="AY684" s="341"/>
      <c r="AZ684" s="341"/>
      <c r="BA684" s="344"/>
      <c r="BB684" s="395"/>
      <c r="BC684" s="344"/>
      <c r="BD684" s="344"/>
      <c r="BE684" s="344"/>
      <c r="BF684" s="344"/>
      <c r="BG684" s="344"/>
      <c r="BH684" s="344"/>
      <c r="BI684" s="344"/>
      <c r="BJ684" s="344"/>
      <c r="BK684" s="344"/>
      <c r="BL684" s="344"/>
      <c r="BM684" s="344"/>
      <c r="BN684" s="344"/>
      <c r="BO684" s="344"/>
      <c r="BP684" s="344"/>
      <c r="BQ684" s="344"/>
      <c r="BR684" s="344"/>
      <c r="BS684" s="344"/>
      <c r="BT684" s="344"/>
      <c r="BU684" s="344"/>
      <c r="BV684" s="344"/>
      <c r="BW684" s="344"/>
      <c r="BX684" s="344"/>
      <c r="BY684" s="344"/>
      <c r="BZ684" s="344"/>
      <c r="CA684" s="344"/>
      <c r="CB684" s="344"/>
      <c r="CC684" s="344"/>
      <c r="CD684" s="344"/>
      <c r="CE684" s="344"/>
      <c r="CF684" s="344"/>
      <c r="CG684" s="344"/>
      <c r="CH684" s="344"/>
      <c r="CI684" s="344"/>
      <c r="CJ684" s="344"/>
      <c r="CK684" s="344"/>
      <c r="CL684" s="344"/>
      <c r="CM684" s="344"/>
      <c r="CN684" s="344"/>
      <c r="CO684" s="344"/>
      <c r="CP684" s="344"/>
      <c r="CQ684" s="344"/>
      <c r="CR684" s="344"/>
      <c r="CS684" s="344"/>
      <c r="CT684" s="344"/>
      <c r="CU684" s="344"/>
      <c r="CV684" s="344"/>
      <c r="CW684" s="344"/>
      <c r="CX684" s="344"/>
      <c r="CY684" s="344"/>
      <c r="CZ684" s="344"/>
    </row>
    <row r="685" s="348" customFormat="true" ht="25.15" customHeight="true" x14ac:dyDescent="0.2">
      <c r="C685" s="1028"/>
      <c r="D685" s="1020"/>
      <c r="E685" s="577"/>
      <c r="F685" s="577"/>
      <c r="G685" s="577"/>
      <c r="H685" s="1020" t="s">
        <v>398</v>
      </c>
      <c r="I685" s="1020"/>
      <c r="J685" s="671">
        <v>-1.7647695331197276E-2</v>
      </c>
      <c r="K685" s="577"/>
      <c r="L685" s="577"/>
      <c r="M685" s="1020" t="s">
        <v>346</v>
      </c>
      <c r="N685" s="1020"/>
      <c r="O685" s="672">
        <v>4.5697560608332737E-2</v>
      </c>
      <c r="P685" s="577"/>
      <c r="Q685" s="577"/>
      <c r="Z685" s="341"/>
      <c r="AA685" s="341"/>
      <c r="AB685" s="341"/>
      <c r="AC685" s="341"/>
      <c r="AD685" s="341"/>
      <c r="AE685" s="341"/>
      <c r="AF685" s="341"/>
      <c r="AG685" s="341"/>
      <c r="AH685" s="341"/>
      <c r="AI685" s="341"/>
      <c r="AJ685" s="341"/>
      <c r="AK685" s="341"/>
      <c r="AL685" s="341"/>
      <c r="AM685" s="341"/>
      <c r="AN685" s="341"/>
      <c r="AO685" s="341"/>
      <c r="AP685" s="341"/>
      <c r="AQ685" s="341"/>
      <c r="AR685" s="341"/>
      <c r="AS685" s="341"/>
      <c r="AT685" s="341"/>
      <c r="AU685" s="341"/>
      <c r="AV685" s="341"/>
      <c r="AW685" s="341"/>
      <c r="AX685" s="341"/>
      <c r="AY685" s="341"/>
      <c r="AZ685" s="341"/>
      <c r="BA685" s="344"/>
      <c r="BB685" s="395"/>
      <c r="BC685" s="344"/>
      <c r="BD685" s="344"/>
      <c r="BE685" s="344"/>
      <c r="BF685" s="344"/>
      <c r="BG685" s="344"/>
      <c r="BH685" s="344"/>
      <c r="BI685" s="344"/>
      <c r="BJ685" s="344"/>
      <c r="BK685" s="344"/>
      <c r="BL685" s="344"/>
      <c r="BM685" s="344"/>
      <c r="BN685" s="344"/>
      <c r="BO685" s="344"/>
      <c r="BP685" s="344"/>
      <c r="BQ685" s="344"/>
      <c r="BR685" s="344"/>
      <c r="BS685" s="344"/>
      <c r="BT685" s="344"/>
      <c r="BU685" s="344"/>
      <c r="BV685" s="344"/>
      <c r="BW685" s="344"/>
      <c r="BX685" s="344"/>
      <c r="BY685" s="344"/>
      <c r="BZ685" s="344"/>
      <c r="CA685" s="344"/>
      <c r="CB685" s="344"/>
      <c r="CC685" s="344"/>
      <c r="CD685" s="344"/>
      <c r="CE685" s="344"/>
      <c r="CF685" s="344"/>
      <c r="CG685" s="344"/>
      <c r="CH685" s="344"/>
      <c r="CI685" s="344"/>
      <c r="CJ685" s="344"/>
      <c r="CK685" s="344"/>
      <c r="CL685" s="344"/>
      <c r="CM685" s="344"/>
      <c r="CN685" s="344"/>
      <c r="CO685" s="344"/>
      <c r="CP685" s="344"/>
      <c r="CQ685" s="344"/>
      <c r="CR685" s="344"/>
      <c r="CS685" s="344"/>
      <c r="CT685" s="344"/>
      <c r="CU685" s="344"/>
      <c r="CV685" s="344"/>
      <c r="CW685" s="344"/>
      <c r="CX685" s="344"/>
      <c r="CY685" s="344"/>
      <c r="CZ685" s="344"/>
    </row>
    <row r="686" s="348" customFormat="true" ht="25.15" customHeight="true" x14ac:dyDescent="0.2">
      <c r="C686" s="1028"/>
      <c r="D686" s="1020"/>
      <c r="E686" s="577"/>
      <c r="F686" s="577"/>
      <c r="G686" s="577"/>
      <c r="H686" s="1020" t="s">
        <v>396</v>
      </c>
      <c r="I686" s="1020"/>
      <c r="J686" s="671">
        <v>-2.0697373410738035E-2</v>
      </c>
      <c r="K686" s="577"/>
      <c r="L686" s="577"/>
      <c r="M686" s="1020" t="s">
        <v>359</v>
      </c>
      <c r="N686" s="1020"/>
      <c r="O686" s="672">
        <v>-3.9835531808980564E-2</v>
      </c>
      <c r="P686" s="577"/>
      <c r="Q686" s="577"/>
      <c r="Z686" s="341"/>
      <c r="AA686" s="341"/>
      <c r="AB686" s="341"/>
      <c r="AC686" s="341"/>
      <c r="AD686" s="341"/>
      <c r="AE686" s="341"/>
      <c r="AF686" s="341"/>
      <c r="AG686" s="341"/>
      <c r="AH686" s="341"/>
      <c r="AI686" s="341"/>
      <c r="AJ686" s="341"/>
      <c r="AK686" s="341"/>
      <c r="AL686" s="341"/>
      <c r="AM686" s="341"/>
      <c r="AN686" s="341"/>
      <c r="AO686" s="341"/>
      <c r="AP686" s="341"/>
      <c r="AQ686" s="341"/>
      <c r="AR686" s="341"/>
      <c r="AS686" s="341"/>
      <c r="AT686" s="341"/>
      <c r="AU686" s="341"/>
      <c r="AV686" s="341"/>
      <c r="AW686" s="341"/>
      <c r="AX686" s="341"/>
      <c r="AY686" s="341"/>
      <c r="AZ686" s="341"/>
      <c r="BA686" s="344"/>
      <c r="BB686" s="395"/>
      <c r="BC686" s="344"/>
      <c r="BD686" s="344"/>
      <c r="BE686" s="344"/>
      <c r="BF686" s="344"/>
      <c r="BG686" s="344"/>
      <c r="BH686" s="344"/>
      <c r="BI686" s="344"/>
      <c r="BJ686" s="344"/>
      <c r="BK686" s="344"/>
      <c r="BL686" s="344"/>
      <c r="BM686" s="344"/>
      <c r="BN686" s="344"/>
      <c r="BO686" s="344"/>
      <c r="BP686" s="344"/>
      <c r="BQ686" s="344"/>
      <c r="BR686" s="344"/>
      <c r="BS686" s="344"/>
      <c r="BT686" s="344"/>
      <c r="BU686" s="344"/>
      <c r="BV686" s="344"/>
      <c r="BW686" s="344"/>
      <c r="BX686" s="344"/>
      <c r="BY686" s="344"/>
      <c r="BZ686" s="344"/>
      <c r="CA686" s="344"/>
      <c r="CB686" s="344"/>
      <c r="CC686" s="344"/>
      <c r="CD686" s="344"/>
      <c r="CE686" s="344"/>
      <c r="CF686" s="344"/>
      <c r="CG686" s="344"/>
      <c r="CH686" s="344"/>
      <c r="CI686" s="344"/>
      <c r="CJ686" s="344"/>
      <c r="CK686" s="344"/>
      <c r="CL686" s="344"/>
      <c r="CM686" s="344"/>
      <c r="CN686" s="344"/>
      <c r="CO686" s="344"/>
      <c r="CP686" s="344"/>
      <c r="CQ686" s="344"/>
      <c r="CR686" s="344"/>
      <c r="CS686" s="344"/>
      <c r="CT686" s="344"/>
      <c r="CU686" s="344"/>
      <c r="CV686" s="344"/>
      <c r="CW686" s="344"/>
      <c r="CX686" s="344"/>
      <c r="CY686" s="344"/>
      <c r="CZ686" s="344"/>
    </row>
    <row r="687" s="348" customFormat="true" ht="25.15" customHeight="true" x14ac:dyDescent="0.2">
      <c r="C687" s="1028"/>
      <c r="D687" s="1020"/>
      <c r="E687" s="577"/>
      <c r="F687" s="577"/>
      <c r="G687" s="577"/>
      <c r="H687" s="1020" t="s">
        <v>383</v>
      </c>
      <c r="I687" s="1020"/>
      <c r="J687" s="671">
        <v>-3.1136610094898799E-2</v>
      </c>
      <c r="K687" s="577"/>
      <c r="L687" s="577"/>
      <c r="M687" s="1020" t="s">
        <v>379</v>
      </c>
      <c r="N687" s="1020"/>
      <c r="O687" s="672">
        <v>-1.6951899644245691E-2</v>
      </c>
      <c r="P687" s="577"/>
      <c r="Q687" s="577"/>
      <c r="Z687" s="341"/>
      <c r="AA687" s="341"/>
      <c r="AB687" s="341"/>
      <c r="AC687" s="341"/>
      <c r="AD687" s="341"/>
      <c r="AE687" s="341"/>
      <c r="AF687" s="341"/>
      <c r="AG687" s="341"/>
      <c r="AH687" s="341"/>
      <c r="AI687" s="341"/>
      <c r="AJ687" s="341"/>
      <c r="AK687" s="341"/>
      <c r="AL687" s="341"/>
      <c r="AM687" s="341"/>
      <c r="AN687" s="341"/>
      <c r="AO687" s="341"/>
      <c r="AP687" s="341"/>
      <c r="AQ687" s="341"/>
      <c r="AR687" s="341"/>
      <c r="AS687" s="341"/>
      <c r="AT687" s="341"/>
      <c r="AU687" s="341"/>
      <c r="AV687" s="341"/>
      <c r="AW687" s="341"/>
      <c r="AX687" s="341"/>
      <c r="AY687" s="341"/>
      <c r="AZ687" s="341"/>
      <c r="BA687" s="344"/>
      <c r="BB687" s="395"/>
      <c r="BC687" s="344"/>
      <c r="BD687" s="344"/>
      <c r="BE687" s="344"/>
      <c r="BF687" s="344"/>
      <c r="BG687" s="344"/>
      <c r="BH687" s="344"/>
      <c r="BI687" s="344"/>
      <c r="BJ687" s="344"/>
      <c r="BK687" s="344"/>
      <c r="BL687" s="344"/>
      <c r="BM687" s="344"/>
      <c r="BN687" s="344"/>
      <c r="BO687" s="344"/>
      <c r="BP687" s="344"/>
      <c r="BQ687" s="344"/>
      <c r="BR687" s="344"/>
      <c r="BS687" s="344"/>
      <c r="BT687" s="344"/>
      <c r="BU687" s="344"/>
      <c r="BV687" s="344"/>
      <c r="BW687" s="344"/>
      <c r="BX687" s="344"/>
      <c r="BY687" s="344"/>
      <c r="BZ687" s="344"/>
      <c r="CA687" s="344"/>
      <c r="CB687" s="344"/>
      <c r="CC687" s="344"/>
      <c r="CD687" s="344"/>
      <c r="CE687" s="344"/>
      <c r="CF687" s="344"/>
      <c r="CG687" s="344"/>
      <c r="CH687" s="344"/>
      <c r="CI687" s="344"/>
      <c r="CJ687" s="344"/>
      <c r="CK687" s="344"/>
      <c r="CL687" s="344"/>
      <c r="CM687" s="344"/>
      <c r="CN687" s="344"/>
      <c r="CO687" s="344"/>
      <c r="CP687" s="344"/>
      <c r="CQ687" s="344"/>
      <c r="CR687" s="344"/>
      <c r="CS687" s="344"/>
      <c r="CT687" s="344"/>
      <c r="CU687" s="344"/>
      <c r="CV687" s="344"/>
      <c r="CW687" s="344"/>
      <c r="CX687" s="344"/>
      <c r="CY687" s="344"/>
      <c r="CZ687" s="344"/>
    </row>
    <row r="688" s="348" customFormat="true" ht="25.15" customHeight="true" x14ac:dyDescent="0.2">
      <c r="C688" s="1028"/>
      <c r="D688" s="1020"/>
      <c r="E688" s="577"/>
      <c r="F688" s="577"/>
      <c r="G688" s="577"/>
      <c r="H688" s="1020" t="s">
        <v>358</v>
      </c>
      <c r="I688" s="1020"/>
      <c r="J688" s="671">
        <v>4.9576564823122421E-2</v>
      </c>
      <c r="K688" s="577"/>
      <c r="L688" s="577"/>
      <c r="M688" s="1020" t="s">
        <v>401</v>
      </c>
      <c r="N688" s="1020"/>
      <c r="O688" s="672">
        <v>-7.0312187506590068E-3</v>
      </c>
      <c r="P688" s="577"/>
      <c r="Q688" s="577"/>
      <c r="Z688" s="341"/>
      <c r="AA688" s="341"/>
      <c r="AB688" s="341"/>
      <c r="AC688" s="341"/>
      <c r="AD688" s="341"/>
      <c r="AE688" s="341"/>
      <c r="AF688" s="341"/>
      <c r="AG688" s="341"/>
      <c r="AH688" s="341"/>
      <c r="AI688" s="341"/>
      <c r="AJ688" s="341"/>
      <c r="AK688" s="341"/>
      <c r="AL688" s="341"/>
      <c r="AM688" s="341"/>
      <c r="AN688" s="341"/>
      <c r="AO688" s="341"/>
      <c r="AP688" s="341"/>
      <c r="AQ688" s="341"/>
      <c r="AR688" s="341"/>
      <c r="AS688" s="341"/>
      <c r="AT688" s="341"/>
      <c r="AU688" s="341"/>
      <c r="AV688" s="341"/>
      <c r="AW688" s="341"/>
      <c r="AX688" s="341"/>
      <c r="AY688" s="341"/>
      <c r="AZ688" s="341"/>
      <c r="BA688" s="344"/>
      <c r="BB688" s="395"/>
      <c r="BC688" s="344"/>
      <c r="BD688" s="344"/>
      <c r="BE688" s="344"/>
      <c r="BF688" s="344"/>
      <c r="BG688" s="344"/>
      <c r="BH688" s="344"/>
      <c r="BI688" s="344"/>
      <c r="BJ688" s="344"/>
      <c r="BK688" s="344"/>
      <c r="BL688" s="344"/>
      <c r="BM688" s="344"/>
      <c r="BN688" s="344"/>
      <c r="BO688" s="344"/>
      <c r="BP688" s="344"/>
      <c r="BQ688" s="344"/>
      <c r="BR688" s="344"/>
      <c r="BS688" s="344"/>
      <c r="BT688" s="344"/>
      <c r="BU688" s="344"/>
      <c r="BV688" s="344"/>
      <c r="BW688" s="344"/>
      <c r="BX688" s="344"/>
      <c r="BY688" s="344"/>
      <c r="BZ688" s="344"/>
      <c r="CA688" s="344"/>
      <c r="CB688" s="344"/>
      <c r="CC688" s="344"/>
      <c r="CD688" s="344"/>
      <c r="CE688" s="344"/>
      <c r="CF688" s="344"/>
      <c r="CG688" s="344"/>
      <c r="CH688" s="344"/>
      <c r="CI688" s="344"/>
      <c r="CJ688" s="344"/>
      <c r="CK688" s="344"/>
      <c r="CL688" s="344"/>
      <c r="CM688" s="344"/>
      <c r="CN688" s="344"/>
      <c r="CO688" s="344"/>
      <c r="CP688" s="344"/>
      <c r="CQ688" s="344"/>
      <c r="CR688" s="344"/>
      <c r="CS688" s="344"/>
      <c r="CT688" s="344"/>
      <c r="CU688" s="344"/>
      <c r="CV688" s="344"/>
      <c r="CW688" s="344"/>
      <c r="CX688" s="344"/>
      <c r="CY688" s="344"/>
      <c r="CZ688" s="344"/>
    </row>
    <row r="689" s="348" customFormat="true" ht="25.15" customHeight="true" x14ac:dyDescent="0.2">
      <c r="C689" s="1028"/>
      <c r="D689" s="1020"/>
      <c r="E689" s="577"/>
      <c r="F689" s="577"/>
      <c r="G689" s="577"/>
      <c r="H689" s="1020" t="s">
        <v>381</v>
      </c>
      <c r="I689" s="1020"/>
      <c r="J689" s="671">
        <v>-1.7559573440993164E-2</v>
      </c>
      <c r="K689" s="577"/>
      <c r="L689" s="577"/>
      <c r="M689" s="1020" t="s">
        <v>354</v>
      </c>
      <c r="N689" s="1020"/>
      <c r="O689" s="672">
        <v>3.1993333979540371E-2</v>
      </c>
      <c r="P689" s="577"/>
      <c r="Q689" s="577"/>
      <c r="Z689" s="341"/>
      <c r="AA689" s="341"/>
      <c r="AB689" s="341"/>
      <c r="AC689" s="341"/>
      <c r="AD689" s="341"/>
      <c r="AE689" s="341"/>
      <c r="AF689" s="341"/>
      <c r="AG689" s="341"/>
      <c r="AH689" s="341"/>
      <c r="AI689" s="341"/>
      <c r="AJ689" s="341"/>
      <c r="AK689" s="341"/>
      <c r="AL689" s="341"/>
      <c r="AM689" s="341"/>
      <c r="AN689" s="341"/>
      <c r="AO689" s="341"/>
      <c r="AP689" s="341"/>
      <c r="AQ689" s="341"/>
      <c r="AR689" s="341"/>
      <c r="AS689" s="341"/>
      <c r="AT689" s="341"/>
      <c r="AU689" s="341"/>
      <c r="AV689" s="341"/>
      <c r="AW689" s="341"/>
      <c r="AX689" s="341"/>
      <c r="AY689" s="341"/>
      <c r="AZ689" s="341"/>
      <c r="BA689" s="344"/>
      <c r="BB689" s="395"/>
      <c r="BC689" s="344"/>
      <c r="BD689" s="344"/>
      <c r="BE689" s="344"/>
      <c r="BF689" s="344"/>
      <c r="BG689" s="344"/>
      <c r="BH689" s="344"/>
      <c r="BI689" s="344"/>
      <c r="BJ689" s="344"/>
      <c r="BK689" s="344"/>
      <c r="BL689" s="344"/>
      <c r="BM689" s="344"/>
      <c r="BN689" s="344"/>
      <c r="BO689" s="344"/>
      <c r="BP689" s="344"/>
      <c r="BQ689" s="344"/>
      <c r="BR689" s="344"/>
      <c r="BS689" s="344"/>
      <c r="BT689" s="344"/>
      <c r="BU689" s="344"/>
      <c r="BV689" s="344"/>
      <c r="BW689" s="344"/>
      <c r="BX689" s="344"/>
      <c r="BY689" s="344"/>
      <c r="BZ689" s="344"/>
      <c r="CA689" s="344"/>
      <c r="CB689" s="344"/>
      <c r="CC689" s="344"/>
      <c r="CD689" s="344"/>
      <c r="CE689" s="344"/>
      <c r="CF689" s="344"/>
      <c r="CG689" s="344"/>
      <c r="CH689" s="344"/>
      <c r="CI689" s="344"/>
      <c r="CJ689" s="344"/>
      <c r="CK689" s="344"/>
      <c r="CL689" s="344"/>
      <c r="CM689" s="344"/>
      <c r="CN689" s="344"/>
      <c r="CO689" s="344"/>
      <c r="CP689" s="344"/>
      <c r="CQ689" s="344"/>
      <c r="CR689" s="344"/>
      <c r="CS689" s="344"/>
      <c r="CT689" s="344"/>
      <c r="CU689" s="344"/>
      <c r="CV689" s="344"/>
      <c r="CW689" s="344"/>
      <c r="CX689" s="344"/>
      <c r="CY689" s="344"/>
      <c r="CZ689" s="344"/>
    </row>
    <row r="690" s="348" customFormat="true" ht="25.15" customHeight="true" x14ac:dyDescent="0.2">
      <c r="C690" s="1028"/>
      <c r="D690" s="1020"/>
      <c r="E690" s="577"/>
      <c r="F690" s="577"/>
      <c r="G690" s="577"/>
      <c r="H690" s="1020" t="s">
        <v>384</v>
      </c>
      <c r="I690" s="1020"/>
      <c r="J690" s="671">
        <v>-2.5759992974180412E-2</v>
      </c>
      <c r="K690" s="577"/>
      <c r="L690" s="577"/>
      <c r="M690" s="1020" t="s">
        <v>375</v>
      </c>
      <c r="N690" s="1020"/>
      <c r="O690" s="672">
        <v>-2.5202839408240054E-2</v>
      </c>
      <c r="P690" s="577"/>
      <c r="Q690" s="577"/>
      <c r="Z690" s="341"/>
      <c r="AA690" s="341"/>
      <c r="AB690" s="341"/>
      <c r="AC690" s="341"/>
      <c r="AD690" s="341"/>
      <c r="AE690" s="341"/>
      <c r="AF690" s="341"/>
      <c r="AG690" s="341"/>
      <c r="AH690" s="341"/>
      <c r="AI690" s="341"/>
      <c r="AJ690" s="341"/>
      <c r="AK690" s="341"/>
      <c r="AL690" s="341"/>
      <c r="AM690" s="341"/>
      <c r="AN690" s="341"/>
      <c r="AO690" s="341"/>
      <c r="AP690" s="341"/>
      <c r="AQ690" s="341"/>
      <c r="AR690" s="341"/>
      <c r="AS690" s="341"/>
      <c r="AT690" s="341"/>
      <c r="AU690" s="341"/>
      <c r="AV690" s="341"/>
      <c r="AW690" s="341"/>
      <c r="AX690" s="341"/>
      <c r="AY690" s="341"/>
      <c r="AZ690" s="341"/>
      <c r="BA690" s="344"/>
      <c r="BB690" s="395"/>
      <c r="BC690" s="344"/>
      <c r="BD690" s="344"/>
      <c r="BE690" s="344"/>
      <c r="BF690" s="344"/>
      <c r="BG690" s="344"/>
      <c r="BH690" s="344"/>
      <c r="BI690" s="344"/>
      <c r="BJ690" s="344"/>
      <c r="BK690" s="344"/>
      <c r="BL690" s="344"/>
      <c r="BM690" s="344"/>
      <c r="BN690" s="344"/>
      <c r="BO690" s="344"/>
      <c r="BP690" s="344"/>
      <c r="BQ690" s="344"/>
      <c r="BR690" s="344"/>
      <c r="BS690" s="344"/>
      <c r="BT690" s="344"/>
      <c r="BU690" s="344"/>
      <c r="BV690" s="344"/>
      <c r="BW690" s="344"/>
      <c r="BX690" s="344"/>
      <c r="BY690" s="344"/>
      <c r="BZ690" s="344"/>
      <c r="CA690" s="344"/>
      <c r="CB690" s="344"/>
      <c r="CC690" s="344"/>
      <c r="CD690" s="344"/>
      <c r="CE690" s="344"/>
      <c r="CF690" s="344"/>
      <c r="CG690" s="344"/>
      <c r="CH690" s="344"/>
      <c r="CI690" s="344"/>
      <c r="CJ690" s="344"/>
      <c r="CK690" s="344"/>
      <c r="CL690" s="344"/>
      <c r="CM690" s="344"/>
      <c r="CN690" s="344"/>
      <c r="CO690" s="344"/>
      <c r="CP690" s="344"/>
      <c r="CQ690" s="344"/>
      <c r="CR690" s="344"/>
      <c r="CS690" s="344"/>
      <c r="CT690" s="344"/>
      <c r="CU690" s="344"/>
      <c r="CV690" s="344"/>
      <c r="CW690" s="344"/>
      <c r="CX690" s="344"/>
      <c r="CY690" s="344"/>
      <c r="CZ690" s="344"/>
    </row>
    <row r="691" s="348" customFormat="true" ht="25.15" customHeight="true" x14ac:dyDescent="0.2">
      <c r="C691" s="1028"/>
      <c r="D691" s="1020"/>
      <c r="E691" s="577"/>
      <c r="F691" s="577"/>
      <c r="G691" s="577"/>
      <c r="H691" s="1020" t="s">
        <v>368</v>
      </c>
      <c r="I691" s="1020"/>
      <c r="J691" s="674">
        <v>-3.7625413852447338E-2</v>
      </c>
      <c r="K691" s="577"/>
      <c r="L691" s="577"/>
      <c r="M691" s="1020" t="s">
        <v>380</v>
      </c>
      <c r="N691" s="1020"/>
      <c r="O691" s="672">
        <v>-1.6272308739437309E-2</v>
      </c>
      <c r="P691" s="577"/>
      <c r="Q691" s="577"/>
      <c r="Z691" s="341"/>
      <c r="AA691" s="341"/>
      <c r="AB691" s="341"/>
      <c r="AC691" s="341"/>
      <c r="AD691" s="341"/>
      <c r="AE691" s="341"/>
      <c r="AF691" s="341"/>
      <c r="AG691" s="341"/>
      <c r="AH691" s="341"/>
      <c r="AI691" s="341"/>
      <c r="AJ691" s="341"/>
      <c r="AK691" s="341"/>
      <c r="AL691" s="341"/>
      <c r="AM691" s="341"/>
      <c r="AN691" s="341"/>
      <c r="AO691" s="341"/>
      <c r="AP691" s="341"/>
      <c r="AQ691" s="341"/>
      <c r="AR691" s="341"/>
      <c r="AS691" s="341"/>
      <c r="AT691" s="341"/>
      <c r="AU691" s="341"/>
      <c r="AV691" s="341"/>
      <c r="AW691" s="341"/>
      <c r="AX691" s="341"/>
      <c r="AY691" s="341"/>
      <c r="AZ691" s="341"/>
      <c r="BA691" s="344"/>
      <c r="BB691" s="395"/>
      <c r="BC691" s="344"/>
      <c r="BD691" s="344"/>
      <c r="BE691" s="344"/>
      <c r="BF691" s="344"/>
      <c r="BG691" s="344"/>
      <c r="BH691" s="344"/>
      <c r="BI691" s="344"/>
      <c r="BJ691" s="344"/>
      <c r="BK691" s="344"/>
      <c r="BL691" s="344"/>
      <c r="BM691" s="344"/>
      <c r="BN691" s="344"/>
      <c r="BO691" s="344"/>
      <c r="BP691" s="344"/>
      <c r="BQ691" s="344"/>
      <c r="BR691" s="344"/>
      <c r="BS691" s="344"/>
      <c r="BT691" s="344"/>
      <c r="BU691" s="344"/>
      <c r="BV691" s="344"/>
      <c r="BW691" s="344"/>
      <c r="BX691" s="344"/>
      <c r="BY691" s="344"/>
      <c r="BZ691" s="344"/>
      <c r="CA691" s="344"/>
      <c r="CB691" s="344"/>
      <c r="CC691" s="344"/>
      <c r="CD691" s="344"/>
      <c r="CE691" s="344"/>
      <c r="CF691" s="344"/>
      <c r="CG691" s="344"/>
      <c r="CH691" s="344"/>
      <c r="CI691" s="344"/>
      <c r="CJ691" s="344"/>
      <c r="CK691" s="344"/>
      <c r="CL691" s="344"/>
      <c r="CM691" s="344"/>
      <c r="CN691" s="344"/>
      <c r="CO691" s="344"/>
      <c r="CP691" s="344"/>
      <c r="CQ691" s="344"/>
      <c r="CR691" s="344"/>
      <c r="CS691" s="344"/>
      <c r="CT691" s="344"/>
      <c r="CU691" s="344"/>
      <c r="CV691" s="344"/>
      <c r="CW691" s="344"/>
      <c r="CX691" s="344"/>
      <c r="CY691" s="344"/>
      <c r="CZ691" s="344"/>
    </row>
    <row r="692" s="348" customFormat="true" ht="25.15" customHeight="true" x14ac:dyDescent="0.2">
      <c r="C692" s="1028"/>
      <c r="D692" s="1020"/>
      <c r="E692" s="577"/>
      <c r="F692" s="577"/>
      <c r="G692" s="577"/>
      <c r="H692" s="1020"/>
      <c r="I692" s="1020"/>
      <c r="J692" s="577"/>
      <c r="K692" s="577"/>
      <c r="L692" s="577"/>
      <c r="M692" s="1020" t="s">
        <v>385</v>
      </c>
      <c r="N692" s="1020"/>
      <c r="O692" s="672">
        <v>-1.1956993039646575E-2</v>
      </c>
      <c r="P692" s="577"/>
      <c r="Q692" s="577"/>
      <c r="Z692" s="341"/>
      <c r="AA692" s="341"/>
      <c r="AB692" s="341"/>
      <c r="AC692" s="341"/>
      <c r="AD692" s="341"/>
      <c r="AE692" s="341"/>
      <c r="AF692" s="341"/>
      <c r="AG692" s="341"/>
      <c r="AH692" s="341"/>
      <c r="AI692" s="341"/>
      <c r="AJ692" s="341"/>
      <c r="AK692" s="341"/>
      <c r="AL692" s="341"/>
      <c r="AM692" s="341"/>
      <c r="AN692" s="341"/>
      <c r="AO692" s="341"/>
      <c r="AP692" s="341"/>
      <c r="AQ692" s="341"/>
      <c r="AR692" s="341"/>
      <c r="AS692" s="341"/>
      <c r="AT692" s="341"/>
      <c r="AU692" s="341"/>
      <c r="AV692" s="341"/>
      <c r="AW692" s="341"/>
      <c r="AX692" s="341"/>
      <c r="AY692" s="341"/>
      <c r="AZ692" s="341"/>
      <c r="BA692" s="344"/>
      <c r="BB692" s="395"/>
      <c r="BC692" s="344"/>
      <c r="BD692" s="344"/>
      <c r="BE692" s="344"/>
      <c r="BF692" s="344"/>
      <c r="BG692" s="344"/>
      <c r="BH692" s="344"/>
      <c r="BI692" s="344"/>
      <c r="BJ692" s="344"/>
      <c r="BK692" s="344"/>
      <c r="BL692" s="344"/>
      <c r="BM692" s="344"/>
      <c r="BN692" s="344"/>
      <c r="BO692" s="344"/>
      <c r="BP692" s="344"/>
      <c r="BQ692" s="344"/>
      <c r="BR692" s="344"/>
      <c r="BS692" s="344"/>
      <c r="BT692" s="344"/>
      <c r="BU692" s="344"/>
      <c r="BV692" s="344"/>
      <c r="BW692" s="344"/>
      <c r="BX692" s="344"/>
      <c r="BY692" s="344"/>
      <c r="BZ692" s="344"/>
      <c r="CA692" s="344"/>
      <c r="CB692" s="344"/>
      <c r="CC692" s="344"/>
      <c r="CD692" s="344"/>
      <c r="CE692" s="344"/>
      <c r="CF692" s="344"/>
      <c r="CG692" s="344"/>
      <c r="CH692" s="344"/>
      <c r="CI692" s="344"/>
      <c r="CJ692" s="344"/>
      <c r="CK692" s="344"/>
      <c r="CL692" s="344"/>
      <c r="CM692" s="344"/>
      <c r="CN692" s="344"/>
      <c r="CO692" s="344"/>
      <c r="CP692" s="344"/>
      <c r="CQ692" s="344"/>
      <c r="CR692" s="344"/>
      <c r="CS692" s="344"/>
      <c r="CT692" s="344"/>
      <c r="CU692" s="344"/>
      <c r="CV692" s="344"/>
      <c r="CW692" s="344"/>
      <c r="CX692" s="344"/>
      <c r="CY692" s="344"/>
      <c r="CZ692" s="344"/>
    </row>
    <row r="693" s="348" customFormat="true" ht="25.15" customHeight="true" x14ac:dyDescent="0.2">
      <c r="C693" s="1028"/>
      <c r="D693" s="1020"/>
      <c r="E693" s="577"/>
      <c r="F693" s="577"/>
      <c r="G693" s="577"/>
      <c r="H693" s="1020"/>
      <c r="I693" s="1020"/>
      <c r="J693" s="577"/>
      <c r="K693" s="577"/>
      <c r="L693" s="577"/>
      <c r="M693" s="1020" t="s">
        <v>365</v>
      </c>
      <c r="N693" s="1020"/>
      <c r="O693" s="672">
        <v>1.8791263303247766E-2</v>
      </c>
      <c r="P693" s="577"/>
      <c r="Q693" s="577"/>
      <c r="Z693" s="341"/>
      <c r="AA693" s="341"/>
      <c r="AB693" s="341"/>
      <c r="AC693" s="341"/>
      <c r="AD693" s="341"/>
      <c r="AE693" s="341"/>
      <c r="AF693" s="341"/>
      <c r="AG693" s="341"/>
      <c r="AH693" s="341"/>
      <c r="AI693" s="341"/>
      <c r="AJ693" s="341"/>
      <c r="AK693" s="341"/>
      <c r="AL693" s="341"/>
      <c r="AM693" s="341"/>
      <c r="AN693" s="341"/>
      <c r="AO693" s="341"/>
      <c r="AP693" s="341"/>
      <c r="AQ693" s="341"/>
      <c r="AR693" s="341"/>
      <c r="AS693" s="341"/>
      <c r="AT693" s="341"/>
      <c r="AU693" s="341"/>
      <c r="AV693" s="341"/>
      <c r="AW693" s="341"/>
      <c r="AX693" s="341"/>
      <c r="AY693" s="341"/>
      <c r="AZ693" s="341"/>
      <c r="BA693" s="344"/>
      <c r="BB693" s="395"/>
      <c r="BC693" s="344"/>
      <c r="BD693" s="344"/>
      <c r="BE693" s="344"/>
      <c r="BF693" s="344"/>
      <c r="BG693" s="344"/>
      <c r="BH693" s="344"/>
      <c r="BI693" s="344"/>
      <c r="BJ693" s="344"/>
      <c r="BK693" s="344"/>
      <c r="BL693" s="344"/>
      <c r="BM693" s="344"/>
      <c r="BN693" s="344"/>
      <c r="BO693" s="344"/>
      <c r="BP693" s="344"/>
      <c r="BQ693" s="344"/>
      <c r="BR693" s="344"/>
      <c r="BS693" s="344"/>
      <c r="BT693" s="344"/>
      <c r="BU693" s="344"/>
      <c r="BV693" s="344"/>
      <c r="BW693" s="344"/>
      <c r="BX693" s="344"/>
      <c r="BY693" s="344"/>
      <c r="BZ693" s="344"/>
      <c r="CA693" s="344"/>
      <c r="CB693" s="344"/>
      <c r="CC693" s="344"/>
      <c r="CD693" s="344"/>
      <c r="CE693" s="344"/>
      <c r="CF693" s="344"/>
      <c r="CG693" s="344"/>
      <c r="CH693" s="344"/>
      <c r="CI693" s="344"/>
      <c r="CJ693" s="344"/>
      <c r="CK693" s="344"/>
      <c r="CL693" s="344"/>
      <c r="CM693" s="344"/>
      <c r="CN693" s="344"/>
      <c r="CO693" s="344"/>
      <c r="CP693" s="344"/>
      <c r="CQ693" s="344"/>
      <c r="CR693" s="344"/>
      <c r="CS693" s="344"/>
      <c r="CT693" s="344"/>
      <c r="CU693" s="344"/>
      <c r="CV693" s="344"/>
      <c r="CW693" s="344"/>
      <c r="CX693" s="344"/>
      <c r="CY693" s="344"/>
      <c r="CZ693" s="344"/>
    </row>
    <row r="694" s="348" customFormat="true" ht="25.15" customHeight="true" x14ac:dyDescent="0.2">
      <c r="C694" s="1028"/>
      <c r="D694" s="1020"/>
      <c r="E694" s="577"/>
      <c r="F694" s="577"/>
      <c r="G694" s="577"/>
      <c r="H694" s="1020" t="s">
        <v>246</v>
      </c>
      <c r="I694" s="1020"/>
      <c r="J694" s="1020"/>
      <c r="K694" s="577"/>
      <c r="L694" s="577"/>
      <c r="M694" s="1020" t="s">
        <v>398</v>
      </c>
      <c r="N694" s="1020"/>
      <c r="O694" s="672">
        <v>-1.0723958327354038E-2</v>
      </c>
      <c r="P694" s="577"/>
      <c r="Q694" s="577"/>
      <c r="Z694" s="341"/>
      <c r="AA694" s="341"/>
      <c r="AB694" s="341"/>
      <c r="AC694" s="341"/>
      <c r="AD694" s="341"/>
      <c r="AE694" s="341"/>
      <c r="AF694" s="341"/>
      <c r="AG694" s="341"/>
      <c r="AH694" s="341"/>
      <c r="AI694" s="341"/>
      <c r="AJ694" s="341"/>
      <c r="AK694" s="341"/>
      <c r="AL694" s="341"/>
      <c r="AM694" s="341"/>
      <c r="AN694" s="341"/>
      <c r="AO694" s="341"/>
      <c r="AP694" s="341"/>
      <c r="AQ694" s="341"/>
      <c r="AR694" s="341"/>
      <c r="AS694" s="341"/>
      <c r="AT694" s="341"/>
      <c r="AU694" s="341"/>
      <c r="AV694" s="341"/>
      <c r="AW694" s="341"/>
      <c r="AX694" s="341"/>
      <c r="AY694" s="341"/>
      <c r="AZ694" s="341"/>
      <c r="BA694" s="344"/>
      <c r="BB694" s="395"/>
      <c r="BC694" s="344"/>
      <c r="BD694" s="344"/>
      <c r="BE694" s="344"/>
      <c r="BF694" s="344"/>
      <c r="BG694" s="344"/>
      <c r="BH694" s="344"/>
      <c r="BI694" s="344"/>
      <c r="BJ694" s="344"/>
      <c r="BK694" s="344"/>
      <c r="BL694" s="344"/>
      <c r="BM694" s="344"/>
      <c r="BN694" s="344"/>
      <c r="BO694" s="344"/>
      <c r="BP694" s="344"/>
      <c r="BQ694" s="344"/>
      <c r="BR694" s="344"/>
      <c r="BS694" s="344"/>
      <c r="BT694" s="344"/>
      <c r="BU694" s="344"/>
      <c r="BV694" s="344"/>
      <c r="BW694" s="344"/>
      <c r="BX694" s="344"/>
      <c r="BY694" s="344"/>
      <c r="BZ694" s="344"/>
      <c r="CA694" s="344"/>
      <c r="CB694" s="344"/>
      <c r="CC694" s="344"/>
      <c r="CD694" s="344"/>
      <c r="CE694" s="344"/>
      <c r="CF694" s="344"/>
      <c r="CG694" s="344"/>
      <c r="CH694" s="344"/>
      <c r="CI694" s="344"/>
      <c r="CJ694" s="344"/>
      <c r="CK694" s="344"/>
      <c r="CL694" s="344"/>
      <c r="CM694" s="344"/>
      <c r="CN694" s="344"/>
      <c r="CO694" s="344"/>
      <c r="CP694" s="344"/>
      <c r="CQ694" s="344"/>
      <c r="CR694" s="344"/>
      <c r="CS694" s="344"/>
      <c r="CT694" s="344"/>
      <c r="CU694" s="344"/>
      <c r="CV694" s="344"/>
      <c r="CW694" s="344"/>
      <c r="CX694" s="344"/>
      <c r="CY694" s="344"/>
      <c r="CZ694" s="344"/>
    </row>
    <row r="695" s="348" customFormat="true" ht="25.15" customHeight="true" x14ac:dyDescent="0.2">
      <c r="C695" s="1028"/>
      <c r="D695" s="1020"/>
      <c r="E695" s="577"/>
      <c r="F695" s="577"/>
      <c r="G695" s="577"/>
      <c r="H695" s="1020" t="s">
        <v>194</v>
      </c>
      <c r="I695" s="1020"/>
      <c r="J695" s="690" t="s">
        <v>195</v>
      </c>
      <c r="K695" s="577"/>
      <c r="L695" s="577"/>
      <c r="M695" s="1020" t="s">
        <v>396</v>
      </c>
      <c r="N695" s="1020"/>
      <c r="O695" s="672">
        <v>-1.0067617598454662E-2</v>
      </c>
      <c r="P695" s="577"/>
      <c r="Q695" s="577"/>
      <c r="Z695" s="341"/>
      <c r="AA695" s="341"/>
      <c r="AB695" s="341"/>
      <c r="AC695" s="341"/>
      <c r="AD695" s="341"/>
      <c r="AE695" s="341"/>
      <c r="AF695" s="341"/>
      <c r="AG695" s="341"/>
      <c r="AH695" s="341"/>
      <c r="AI695" s="341"/>
      <c r="AJ695" s="341"/>
      <c r="AK695" s="341"/>
      <c r="AL695" s="341"/>
      <c r="AM695" s="341"/>
      <c r="AN695" s="341"/>
      <c r="AO695" s="341"/>
      <c r="AP695" s="341"/>
      <c r="AQ695" s="341"/>
      <c r="AR695" s="341"/>
      <c r="AS695" s="341"/>
      <c r="AT695" s="341"/>
      <c r="AU695" s="341"/>
      <c r="AV695" s="341"/>
      <c r="AW695" s="341"/>
      <c r="AX695" s="341"/>
      <c r="AY695" s="341"/>
      <c r="AZ695" s="341"/>
      <c r="BA695" s="344"/>
      <c r="BB695" s="395"/>
      <c r="BC695" s="344"/>
      <c r="BD695" s="344"/>
      <c r="BE695" s="344"/>
      <c r="BF695" s="344"/>
      <c r="BG695" s="344"/>
      <c r="BH695" s="344"/>
      <c r="BI695" s="344"/>
      <c r="BJ695" s="344"/>
      <c r="BK695" s="344"/>
      <c r="BL695" s="344"/>
      <c r="BM695" s="344"/>
      <c r="BN695" s="344"/>
      <c r="BO695" s="344"/>
      <c r="BP695" s="344"/>
      <c r="BQ695" s="344"/>
      <c r="BR695" s="344"/>
      <c r="BS695" s="344"/>
      <c r="BT695" s="344"/>
      <c r="BU695" s="344"/>
      <c r="BV695" s="344"/>
      <c r="BW695" s="344"/>
      <c r="BX695" s="344"/>
      <c r="BY695" s="344"/>
      <c r="BZ695" s="344"/>
      <c r="CA695" s="344"/>
      <c r="CB695" s="344"/>
      <c r="CC695" s="344"/>
      <c r="CD695" s="344"/>
      <c r="CE695" s="344"/>
      <c r="CF695" s="344"/>
      <c r="CG695" s="344"/>
      <c r="CH695" s="344"/>
      <c r="CI695" s="344"/>
      <c r="CJ695" s="344"/>
      <c r="CK695" s="344"/>
      <c r="CL695" s="344"/>
      <c r="CM695" s="344"/>
      <c r="CN695" s="344"/>
      <c r="CO695" s="344"/>
      <c r="CP695" s="344"/>
      <c r="CQ695" s="344"/>
      <c r="CR695" s="344"/>
      <c r="CS695" s="344"/>
      <c r="CT695" s="344"/>
      <c r="CU695" s="344"/>
      <c r="CV695" s="344"/>
      <c r="CW695" s="344"/>
      <c r="CX695" s="344"/>
      <c r="CY695" s="344"/>
      <c r="CZ695" s="344"/>
    </row>
    <row r="696" s="348" customFormat="true" ht="25.15" customHeight="true" x14ac:dyDescent="0.2">
      <c r="C696" s="1028"/>
      <c r="D696" s="1020"/>
      <c r="E696" s="577"/>
      <c r="F696" s="577"/>
      <c r="G696" s="577"/>
      <c r="H696" s="1020" t="s">
        <v>195</v>
      </c>
      <c r="I696" s="1020"/>
      <c r="J696" s="691">
        <v>0.99999999999999978</v>
      </c>
      <c r="K696" s="577"/>
      <c r="L696" s="577"/>
      <c r="M696" s="1020" t="s">
        <v>383</v>
      </c>
      <c r="N696" s="1020"/>
      <c r="O696" s="672">
        <v>-1.0910368929104786E-2</v>
      </c>
      <c r="P696" s="577"/>
      <c r="Q696" s="577"/>
      <c r="Z696" s="341"/>
      <c r="AA696" s="341"/>
      <c r="AB696" s="341"/>
      <c r="AC696" s="341"/>
      <c r="AD696" s="341"/>
      <c r="AE696" s="341"/>
      <c r="AF696" s="341"/>
      <c r="AG696" s="341"/>
      <c r="AH696" s="341"/>
      <c r="AI696" s="341"/>
      <c r="AJ696" s="341"/>
      <c r="AK696" s="341"/>
      <c r="AL696" s="341"/>
      <c r="AM696" s="341"/>
      <c r="AN696" s="341"/>
      <c r="AO696" s="341"/>
      <c r="AP696" s="341"/>
      <c r="AQ696" s="341"/>
      <c r="AR696" s="341"/>
      <c r="AS696" s="341"/>
      <c r="AT696" s="341"/>
      <c r="AU696" s="341"/>
      <c r="AV696" s="341"/>
      <c r="AW696" s="341"/>
      <c r="AX696" s="341"/>
      <c r="AY696" s="341"/>
      <c r="AZ696" s="341"/>
      <c r="BA696" s="344"/>
      <c r="BB696" s="395"/>
      <c r="BC696" s="344"/>
      <c r="BD696" s="344"/>
      <c r="BE696" s="344"/>
      <c r="BF696" s="344"/>
      <c r="BG696" s="344"/>
      <c r="BH696" s="344"/>
      <c r="BI696" s="344"/>
      <c r="BJ696" s="344"/>
      <c r="BK696" s="344"/>
      <c r="BL696" s="344"/>
      <c r="BM696" s="344"/>
      <c r="BN696" s="344"/>
      <c r="BO696" s="344"/>
      <c r="BP696" s="344"/>
      <c r="BQ696" s="344"/>
      <c r="BR696" s="344"/>
      <c r="BS696" s="344"/>
      <c r="BT696" s="344"/>
      <c r="BU696" s="344"/>
      <c r="BV696" s="344"/>
      <c r="BW696" s="344"/>
      <c r="BX696" s="344"/>
      <c r="BY696" s="344"/>
      <c r="BZ696" s="344"/>
      <c r="CA696" s="344"/>
      <c r="CB696" s="344"/>
      <c r="CC696" s="344"/>
      <c r="CD696" s="344"/>
      <c r="CE696" s="344"/>
      <c r="CF696" s="344"/>
      <c r="CG696" s="344"/>
      <c r="CH696" s="344"/>
      <c r="CI696" s="344"/>
      <c r="CJ696" s="344"/>
      <c r="CK696" s="344"/>
      <c r="CL696" s="344"/>
      <c r="CM696" s="344"/>
      <c r="CN696" s="344"/>
      <c r="CO696" s="344"/>
      <c r="CP696" s="344"/>
      <c r="CQ696" s="344"/>
      <c r="CR696" s="344"/>
      <c r="CS696" s="344"/>
      <c r="CT696" s="344"/>
      <c r="CU696" s="344"/>
      <c r="CV696" s="344"/>
      <c r="CW696" s="344"/>
      <c r="CX696" s="344"/>
      <c r="CY696" s="344"/>
      <c r="CZ696" s="344"/>
    </row>
    <row r="697" s="348" customFormat="true" ht="25.15" customHeight="true" x14ac:dyDescent="0.2">
      <c r="C697" s="1028"/>
      <c r="D697" s="1020"/>
      <c r="E697" s="577"/>
      <c r="F697" s="577"/>
      <c r="G697" s="577"/>
      <c r="H697" s="1020"/>
      <c r="I697" s="1020"/>
      <c r="J697" s="577"/>
      <c r="K697" s="577"/>
      <c r="L697" s="577"/>
      <c r="M697" s="1020" t="s">
        <v>358</v>
      </c>
      <c r="N697" s="1020"/>
      <c r="O697" s="672">
        <v>4.116077245567825E-2</v>
      </c>
      <c r="P697" s="577"/>
      <c r="Q697" s="577"/>
      <c r="Z697" s="341"/>
      <c r="AA697" s="341"/>
      <c r="AB697" s="341"/>
      <c r="AC697" s="341"/>
      <c r="AD697" s="341"/>
      <c r="AE697" s="341"/>
      <c r="AF697" s="341"/>
      <c r="AG697" s="341"/>
      <c r="AH697" s="341"/>
      <c r="AI697" s="341"/>
      <c r="AJ697" s="341"/>
      <c r="AK697" s="341"/>
      <c r="AL697" s="341"/>
      <c r="AM697" s="341"/>
      <c r="AN697" s="341"/>
      <c r="AO697" s="341"/>
      <c r="AP697" s="341"/>
      <c r="AQ697" s="341"/>
      <c r="AR697" s="341"/>
      <c r="AS697" s="341"/>
      <c r="AT697" s="341"/>
      <c r="AU697" s="341"/>
      <c r="AV697" s="341"/>
      <c r="AW697" s="341"/>
      <c r="AX697" s="341"/>
      <c r="AY697" s="341"/>
      <c r="AZ697" s="341"/>
      <c r="BA697" s="344"/>
      <c r="BB697" s="395"/>
      <c r="BC697" s="344"/>
      <c r="BD697" s="344"/>
      <c r="BE697" s="344"/>
      <c r="BF697" s="344"/>
      <c r="BG697" s="344"/>
      <c r="BH697" s="344"/>
      <c r="BI697" s="344"/>
      <c r="BJ697" s="344"/>
      <c r="BK697" s="344"/>
      <c r="BL697" s="344"/>
      <c r="BM697" s="344"/>
      <c r="BN697" s="344"/>
      <c r="BO697" s="344"/>
      <c r="BP697" s="344"/>
      <c r="BQ697" s="344"/>
      <c r="BR697" s="344"/>
      <c r="BS697" s="344"/>
      <c r="BT697" s="344"/>
      <c r="BU697" s="344"/>
      <c r="BV697" s="344"/>
      <c r="BW697" s="344"/>
      <c r="BX697" s="344"/>
      <c r="BY697" s="344"/>
      <c r="BZ697" s="344"/>
      <c r="CA697" s="344"/>
      <c r="CB697" s="344"/>
      <c r="CC697" s="344"/>
      <c r="CD697" s="344"/>
      <c r="CE697" s="344"/>
      <c r="CF697" s="344"/>
      <c r="CG697" s="344"/>
      <c r="CH697" s="344"/>
      <c r="CI697" s="344"/>
      <c r="CJ697" s="344"/>
      <c r="CK697" s="344"/>
      <c r="CL697" s="344"/>
      <c r="CM697" s="344"/>
      <c r="CN697" s="344"/>
      <c r="CO697" s="344"/>
      <c r="CP697" s="344"/>
      <c r="CQ697" s="344"/>
      <c r="CR697" s="344"/>
      <c r="CS697" s="344"/>
      <c r="CT697" s="344"/>
      <c r="CU697" s="344"/>
      <c r="CV697" s="344"/>
      <c r="CW697" s="344"/>
      <c r="CX697" s="344"/>
      <c r="CY697" s="344"/>
      <c r="CZ697" s="344"/>
    </row>
    <row r="698" s="348" customFormat="true" ht="25.15" customHeight="true" x14ac:dyDescent="0.2">
      <c r="C698" s="1028"/>
      <c r="D698" s="1020"/>
      <c r="E698" s="577"/>
      <c r="F698" s="577"/>
      <c r="G698" s="577"/>
      <c r="H698" s="1020"/>
      <c r="I698" s="1020"/>
      <c r="J698" s="577"/>
      <c r="K698" s="577"/>
      <c r="L698" s="577"/>
      <c r="M698" s="1020" t="s">
        <v>381</v>
      </c>
      <c r="N698" s="1020"/>
      <c r="O698" s="672">
        <v>-2.2579917091060882E-2</v>
      </c>
      <c r="P698" s="577"/>
      <c r="Q698" s="577"/>
      <c r="Z698" s="341"/>
      <c r="AA698" s="341"/>
      <c r="AB698" s="341"/>
      <c r="AC698" s="341"/>
      <c r="AD698" s="341"/>
      <c r="AE698" s="341"/>
      <c r="AF698" s="341"/>
      <c r="AG698" s="341"/>
      <c r="AH698" s="341"/>
      <c r="AI698" s="341"/>
      <c r="AJ698" s="341"/>
      <c r="AK698" s="341"/>
      <c r="AL698" s="341"/>
      <c r="AM698" s="341"/>
      <c r="AN698" s="341"/>
      <c r="AO698" s="341"/>
      <c r="AP698" s="341"/>
      <c r="AQ698" s="341"/>
      <c r="AR698" s="341"/>
      <c r="AS698" s="341"/>
      <c r="AT698" s="341"/>
      <c r="AU698" s="341"/>
      <c r="AV698" s="341"/>
      <c r="AW698" s="341"/>
      <c r="AX698" s="341"/>
      <c r="AY698" s="341"/>
      <c r="AZ698" s="341"/>
      <c r="BA698" s="344"/>
      <c r="BB698" s="395"/>
      <c r="BC698" s="344"/>
      <c r="BD698" s="344"/>
      <c r="BE698" s="344"/>
      <c r="BF698" s="344"/>
      <c r="BG698" s="344"/>
      <c r="BH698" s="344"/>
      <c r="BI698" s="344"/>
      <c r="BJ698" s="344"/>
      <c r="BK698" s="344"/>
      <c r="BL698" s="344"/>
      <c r="BM698" s="344"/>
      <c r="BN698" s="344"/>
      <c r="BO698" s="344"/>
      <c r="BP698" s="344"/>
      <c r="BQ698" s="344"/>
      <c r="BR698" s="344"/>
      <c r="BS698" s="344"/>
      <c r="BT698" s="344"/>
      <c r="BU698" s="344"/>
      <c r="BV698" s="344"/>
      <c r="BW698" s="344"/>
      <c r="BX698" s="344"/>
      <c r="BY698" s="344"/>
      <c r="BZ698" s="344"/>
      <c r="CA698" s="344"/>
      <c r="CB698" s="344"/>
      <c r="CC698" s="344"/>
      <c r="CD698" s="344"/>
      <c r="CE698" s="344"/>
      <c r="CF698" s="344"/>
      <c r="CG698" s="344"/>
      <c r="CH698" s="344"/>
      <c r="CI698" s="344"/>
      <c r="CJ698" s="344"/>
      <c r="CK698" s="344"/>
      <c r="CL698" s="344"/>
      <c r="CM698" s="344"/>
      <c r="CN698" s="344"/>
      <c r="CO698" s="344"/>
      <c r="CP698" s="344"/>
      <c r="CQ698" s="344"/>
      <c r="CR698" s="344"/>
      <c r="CS698" s="344"/>
      <c r="CT698" s="344"/>
      <c r="CU698" s="344"/>
      <c r="CV698" s="344"/>
      <c r="CW698" s="344"/>
      <c r="CX698" s="344"/>
      <c r="CY698" s="344"/>
      <c r="CZ698" s="344"/>
    </row>
    <row r="699" s="348" customFormat="true" ht="25.15" customHeight="true" x14ac:dyDescent="0.2">
      <c r="C699" s="1028"/>
      <c r="D699" s="1020"/>
      <c r="E699" s="577"/>
      <c r="F699" s="577"/>
      <c r="G699" s="577"/>
      <c r="H699" s="1020"/>
      <c r="I699" s="1020"/>
      <c r="J699" s="577"/>
      <c r="K699" s="577"/>
      <c r="L699" s="577"/>
      <c r="M699" s="1020" t="s">
        <v>384</v>
      </c>
      <c r="N699" s="1020"/>
      <c r="O699" s="672">
        <v>-2.0356514478774526E-2</v>
      </c>
      <c r="P699" s="577"/>
      <c r="Q699" s="577"/>
      <c r="Z699" s="341"/>
      <c r="AA699" s="341"/>
      <c r="AB699" s="341"/>
      <c r="AC699" s="341"/>
      <c r="AD699" s="341"/>
      <c r="AE699" s="341"/>
      <c r="AF699" s="341"/>
      <c r="AG699" s="341"/>
      <c r="AH699" s="341"/>
      <c r="AI699" s="341"/>
      <c r="AJ699" s="341"/>
      <c r="AK699" s="341"/>
      <c r="AL699" s="341"/>
      <c r="AM699" s="341"/>
      <c r="AN699" s="341"/>
      <c r="AO699" s="341"/>
      <c r="AP699" s="341"/>
      <c r="AQ699" s="341"/>
      <c r="AR699" s="341"/>
      <c r="AS699" s="341"/>
      <c r="AT699" s="341"/>
      <c r="AU699" s="341"/>
      <c r="AV699" s="341"/>
      <c r="AW699" s="341"/>
      <c r="AX699" s="341"/>
      <c r="AY699" s="341"/>
      <c r="AZ699" s="341"/>
      <c r="BA699" s="344"/>
      <c r="BB699" s="395"/>
      <c r="BC699" s="344"/>
      <c r="BD699" s="344"/>
      <c r="BE699" s="344"/>
      <c r="BF699" s="344"/>
      <c r="BG699" s="344"/>
      <c r="BH699" s="344"/>
      <c r="BI699" s="344"/>
      <c r="BJ699" s="344"/>
      <c r="BK699" s="344"/>
      <c r="BL699" s="344"/>
      <c r="BM699" s="344"/>
      <c r="BN699" s="344"/>
      <c r="BO699" s="344"/>
      <c r="BP699" s="344"/>
      <c r="BQ699" s="344"/>
      <c r="BR699" s="344"/>
      <c r="BS699" s="344"/>
      <c r="BT699" s="344"/>
      <c r="BU699" s="344"/>
      <c r="BV699" s="344"/>
      <c r="BW699" s="344"/>
      <c r="BX699" s="344"/>
      <c r="BY699" s="344"/>
      <c r="BZ699" s="344"/>
      <c r="CA699" s="344"/>
      <c r="CB699" s="344"/>
      <c r="CC699" s="344"/>
      <c r="CD699" s="344"/>
      <c r="CE699" s="344"/>
      <c r="CF699" s="344"/>
      <c r="CG699" s="344"/>
      <c r="CH699" s="344"/>
      <c r="CI699" s="344"/>
      <c r="CJ699" s="344"/>
      <c r="CK699" s="344"/>
      <c r="CL699" s="344"/>
      <c r="CM699" s="344"/>
      <c r="CN699" s="344"/>
      <c r="CO699" s="344"/>
      <c r="CP699" s="344"/>
      <c r="CQ699" s="344"/>
      <c r="CR699" s="344"/>
      <c r="CS699" s="344"/>
      <c r="CT699" s="344"/>
      <c r="CU699" s="344"/>
      <c r="CV699" s="344"/>
      <c r="CW699" s="344"/>
      <c r="CX699" s="344"/>
      <c r="CY699" s="344"/>
      <c r="CZ699" s="344"/>
    </row>
    <row r="700" s="348" customFormat="true" ht="25.15" customHeight="true" x14ac:dyDescent="0.2">
      <c r="C700" s="1028"/>
      <c r="D700" s="1020"/>
      <c r="E700" s="577"/>
      <c r="F700" s="577"/>
      <c r="G700" s="577"/>
      <c r="H700" s="1020"/>
      <c r="I700" s="1020"/>
      <c r="J700" s="577"/>
      <c r="K700" s="577"/>
      <c r="L700" s="577"/>
      <c r="M700" s="1020" t="s">
        <v>368</v>
      </c>
      <c r="N700" s="1020"/>
      <c r="O700" s="675">
        <v>-1.297937497675988E-2</v>
      </c>
      <c r="P700" s="577"/>
      <c r="Q700" s="577"/>
      <c r="Z700" s="341"/>
      <c r="AA700" s="341"/>
      <c r="AB700" s="341"/>
      <c r="AC700" s="341"/>
      <c r="AD700" s="341"/>
      <c r="AE700" s="341"/>
      <c r="AF700" s="341"/>
      <c r="AG700" s="341"/>
      <c r="AH700" s="341"/>
      <c r="AI700" s="341"/>
      <c r="AJ700" s="341"/>
      <c r="AK700" s="341"/>
      <c r="AL700" s="341"/>
      <c r="AM700" s="341"/>
      <c r="AN700" s="341"/>
      <c r="AO700" s="341"/>
      <c r="AP700" s="341"/>
      <c r="AQ700" s="341"/>
      <c r="AR700" s="341"/>
      <c r="AS700" s="341"/>
      <c r="AT700" s="341"/>
      <c r="AU700" s="341"/>
      <c r="AV700" s="341"/>
      <c r="AW700" s="341"/>
      <c r="AX700" s="341"/>
      <c r="AY700" s="341"/>
      <c r="AZ700" s="341"/>
      <c r="BA700" s="344"/>
      <c r="BB700" s="395"/>
      <c r="BC700" s="344"/>
      <c r="BD700" s="344"/>
      <c r="BE700" s="344"/>
      <c r="BF700" s="344"/>
      <c r="BG700" s="344"/>
      <c r="BH700" s="344"/>
      <c r="BI700" s="344"/>
      <c r="BJ700" s="344"/>
      <c r="BK700" s="344"/>
      <c r="BL700" s="344"/>
      <c r="BM700" s="344"/>
      <c r="BN700" s="344"/>
      <c r="BO700" s="344"/>
      <c r="BP700" s="344"/>
      <c r="BQ700" s="344"/>
      <c r="BR700" s="344"/>
      <c r="BS700" s="344"/>
      <c r="BT700" s="344"/>
      <c r="BU700" s="344"/>
      <c r="BV700" s="344"/>
      <c r="BW700" s="344"/>
      <c r="BX700" s="344"/>
      <c r="BY700" s="344"/>
      <c r="BZ700" s="344"/>
      <c r="CA700" s="344"/>
      <c r="CB700" s="344"/>
      <c r="CC700" s="344"/>
      <c r="CD700" s="344"/>
      <c r="CE700" s="344"/>
      <c r="CF700" s="344"/>
      <c r="CG700" s="344"/>
      <c r="CH700" s="344"/>
      <c r="CI700" s="344"/>
      <c r="CJ700" s="344"/>
      <c r="CK700" s="344"/>
      <c r="CL700" s="344"/>
      <c r="CM700" s="344"/>
      <c r="CN700" s="344"/>
      <c r="CO700" s="344"/>
      <c r="CP700" s="344"/>
      <c r="CQ700" s="344"/>
      <c r="CR700" s="344"/>
      <c r="CS700" s="344"/>
      <c r="CT700" s="344"/>
      <c r="CU700" s="344"/>
      <c r="CV700" s="344"/>
      <c r="CW700" s="344"/>
      <c r="CX700" s="344"/>
      <c r="CY700" s="344"/>
      <c r="CZ700" s="344"/>
    </row>
    <row r="701" ht="25.15" customHeight="true" x14ac:dyDescent="0.2">
      <c r="C701" s="1020"/>
      <c r="D701" s="1020"/>
      <c r="E701" s="577"/>
      <c r="F701" s="577"/>
      <c r="G701" s="577"/>
      <c r="H701" s="1020"/>
      <c r="I701" s="1020"/>
      <c r="J701" s="577"/>
      <c r="K701" s="577"/>
      <c r="L701" s="577"/>
      <c r="M701" s="1020"/>
      <c r="N701" s="1020"/>
      <c r="O701" s="577"/>
      <c r="P701" s="577"/>
      <c r="Q701" s="577"/>
      <c r="BA701" s="344"/>
      <c r="BB701" s="395"/>
      <c r="BC701" s="344"/>
      <c r="BD701" s="344"/>
      <c r="BE701" s="344"/>
      <c r="BF701" s="344"/>
      <c r="BG701" s="344"/>
      <c r="BH701" s="344"/>
      <c r="BI701" s="344"/>
      <c r="BJ701" s="344"/>
      <c r="BK701" s="344"/>
      <c r="BL701" s="344"/>
      <c r="BM701" s="344"/>
      <c r="BN701" s="344"/>
      <c r="BO701" s="344"/>
      <c r="BP701" s="344"/>
      <c r="BQ701" s="344"/>
      <c r="BR701" s="344"/>
      <c r="BS701" s="344"/>
      <c r="BT701" s="344"/>
      <c r="BU701" s="344"/>
      <c r="BV701" s="344"/>
      <c r="BW701" s="344"/>
      <c r="BX701" s="344"/>
      <c r="BY701" s="344"/>
      <c r="BZ701" s="344"/>
      <c r="CA701" s="344"/>
      <c r="CB701" s="344"/>
      <c r="CC701" s="344"/>
      <c r="CD701" s="344"/>
      <c r="CE701" s="344"/>
      <c r="CF701" s="344"/>
      <c r="CG701" s="344"/>
      <c r="CH701" s="344"/>
      <c r="CI701" s="344"/>
      <c r="CJ701" s="344"/>
      <c r="CK701" s="344"/>
      <c r="CL701" s="344"/>
      <c r="CM701" s="344"/>
      <c r="CN701" s="344"/>
      <c r="CO701" s="344"/>
      <c r="CP701" s="344"/>
      <c r="CQ701" s="344"/>
      <c r="CR701" s="344"/>
      <c r="CS701" s="344"/>
      <c r="CT701" s="344"/>
      <c r="CU701" s="344"/>
      <c r="CV701" s="344"/>
      <c r="CW701" s="344"/>
      <c r="CX701" s="344"/>
      <c r="CY701" s="344"/>
      <c r="CZ701" s="344"/>
    </row>
    <row r="702" ht="25.15" customHeight="true" x14ac:dyDescent="0.2">
      <c r="C702" s="1020"/>
      <c r="D702" s="1020"/>
      <c r="E702" s="577"/>
      <c r="F702" s="577"/>
      <c r="G702" s="577"/>
      <c r="H702" s="1020"/>
      <c r="I702" s="1020"/>
      <c r="J702" s="577"/>
      <c r="K702" s="577"/>
      <c r="L702" s="577"/>
      <c r="M702" s="1020"/>
      <c r="N702" s="1020"/>
      <c r="O702" s="577"/>
      <c r="P702" s="577"/>
      <c r="Q702" s="577"/>
      <c r="BA702" s="344"/>
      <c r="BB702" s="395"/>
      <c r="BC702" s="344"/>
      <c r="BD702" s="344"/>
      <c r="BE702" s="344"/>
      <c r="BF702" s="344"/>
      <c r="BG702" s="344"/>
      <c r="BH702" s="344"/>
      <c r="BI702" s="344"/>
      <c r="BJ702" s="344"/>
      <c r="BK702" s="344"/>
      <c r="BL702" s="344"/>
      <c r="BM702" s="344"/>
      <c r="BN702" s="344"/>
      <c r="BO702" s="344"/>
      <c r="BP702" s="344"/>
      <c r="BQ702" s="344"/>
      <c r="BR702" s="344"/>
      <c r="BS702" s="344"/>
      <c r="BT702" s="344"/>
      <c r="BU702" s="344"/>
      <c r="BV702" s="344"/>
      <c r="BW702" s="344"/>
      <c r="BX702" s="344"/>
      <c r="BY702" s="344"/>
      <c r="BZ702" s="344"/>
      <c r="CA702" s="344"/>
      <c r="CB702" s="344"/>
      <c r="CC702" s="344"/>
      <c r="CD702" s="344"/>
      <c r="CE702" s="344"/>
      <c r="CF702" s="344"/>
      <c r="CG702" s="344"/>
      <c r="CH702" s="344"/>
      <c r="CI702" s="344"/>
      <c r="CJ702" s="344"/>
      <c r="CK702" s="344"/>
      <c r="CL702" s="344"/>
      <c r="CM702" s="344"/>
      <c r="CN702" s="344"/>
      <c r="CO702" s="344"/>
      <c r="CP702" s="344"/>
      <c r="CQ702" s="344"/>
      <c r="CR702" s="344"/>
      <c r="CS702" s="344"/>
      <c r="CT702" s="344"/>
      <c r="CU702" s="344"/>
      <c r="CV702" s="344"/>
      <c r="CW702" s="344"/>
      <c r="CX702" s="344"/>
      <c r="CY702" s="344"/>
      <c r="CZ702" s="344"/>
    </row>
    <row r="703" ht="25.15" customHeight="true" x14ac:dyDescent="0.2">
      <c r="C703" s="1020"/>
      <c r="D703" s="1020"/>
      <c r="E703" s="577"/>
      <c r="F703" s="577"/>
      <c r="G703" s="577"/>
      <c r="H703" s="1020"/>
      <c r="I703" s="1020"/>
      <c r="J703" s="577"/>
      <c r="K703" s="577"/>
      <c r="L703" s="577"/>
      <c r="M703" s="1020" t="s">
        <v>246</v>
      </c>
      <c r="N703" s="1020"/>
      <c r="O703" s="1020"/>
      <c r="P703" s="577"/>
      <c r="Q703" s="577"/>
      <c r="BA703" s="344"/>
      <c r="BB703" s="395"/>
      <c r="BC703" s="344"/>
      <c r="BD703" s="344"/>
      <c r="BE703" s="344"/>
      <c r="BF703" s="344"/>
      <c r="BG703" s="344"/>
      <c r="BH703" s="344"/>
      <c r="BI703" s="344"/>
      <c r="BJ703" s="344"/>
      <c r="BK703" s="344"/>
      <c r="BL703" s="344"/>
      <c r="BM703" s="344"/>
      <c r="BN703" s="344"/>
      <c r="BO703" s="344"/>
      <c r="BP703" s="344"/>
      <c r="BQ703" s="344"/>
      <c r="BR703" s="344"/>
      <c r="BS703" s="344"/>
      <c r="BT703" s="344"/>
      <c r="BU703" s="344"/>
      <c r="BV703" s="344"/>
      <c r="BW703" s="344"/>
      <c r="BX703" s="344"/>
      <c r="BY703" s="344"/>
      <c r="BZ703" s="344"/>
      <c r="CA703" s="344"/>
      <c r="CB703" s="344"/>
      <c r="CC703" s="344"/>
      <c r="CD703" s="344"/>
      <c r="CE703" s="344"/>
      <c r="CF703" s="344"/>
      <c r="CG703" s="344"/>
      <c r="CH703" s="344"/>
      <c r="CI703" s="344"/>
      <c r="CJ703" s="344"/>
      <c r="CK703" s="344"/>
      <c r="CL703" s="344"/>
      <c r="CM703" s="344"/>
      <c r="CN703" s="344"/>
      <c r="CO703" s="344"/>
      <c r="CP703" s="344"/>
      <c r="CQ703" s="344"/>
      <c r="CR703" s="344"/>
      <c r="CS703" s="344"/>
      <c r="CT703" s="344"/>
      <c r="CU703" s="344"/>
      <c r="CV703" s="344"/>
      <c r="CW703" s="344"/>
      <c r="CX703" s="344"/>
      <c r="CY703" s="344"/>
      <c r="CZ703" s="344"/>
    </row>
    <row r="704" ht="25.15" customHeight="true" x14ac:dyDescent="0.2">
      <c r="C704" s="1020"/>
      <c r="D704" s="1020"/>
      <c r="E704" s="577"/>
      <c r="F704" s="577"/>
      <c r="G704" s="577"/>
      <c r="H704" s="1020"/>
      <c r="I704" s="1020"/>
      <c r="J704" s="577"/>
      <c r="K704" s="577"/>
      <c r="L704" s="577"/>
      <c r="M704" s="1020" t="s">
        <v>194</v>
      </c>
      <c r="N704" s="1020"/>
      <c r="O704" s="692" t="s">
        <v>195</v>
      </c>
      <c r="P704" s="577"/>
      <c r="Q704" s="577"/>
      <c r="BA704" s="344"/>
      <c r="BB704" s="395"/>
      <c r="BC704" s="344"/>
      <c r="BD704" s="344"/>
      <c r="BE704" s="344"/>
      <c r="BF704" s="344"/>
      <c r="BG704" s="344"/>
      <c r="BH704" s="344"/>
      <c r="BI704" s="344"/>
      <c r="BJ704" s="344"/>
      <c r="BK704" s="344"/>
      <c r="BL704" s="344"/>
      <c r="BM704" s="344"/>
      <c r="BN704" s="344"/>
      <c r="BO704" s="344"/>
      <c r="BP704" s="344"/>
      <c r="BQ704" s="344"/>
      <c r="BR704" s="344"/>
      <c r="BS704" s="344"/>
      <c r="BT704" s="344"/>
      <c r="BU704" s="344"/>
      <c r="BV704" s="344"/>
      <c r="BW704" s="344"/>
      <c r="BX704" s="344"/>
      <c r="BY704" s="344"/>
      <c r="BZ704" s="344"/>
      <c r="CA704" s="344"/>
      <c r="CB704" s="344"/>
      <c r="CC704" s="344"/>
      <c r="CD704" s="344"/>
      <c r="CE704" s="344"/>
      <c r="CF704" s="344"/>
      <c r="CG704" s="344"/>
      <c r="CH704" s="344"/>
      <c r="CI704" s="344"/>
      <c r="CJ704" s="344"/>
      <c r="CK704" s="344"/>
      <c r="CL704" s="344"/>
      <c r="CM704" s="344"/>
      <c r="CN704" s="344"/>
      <c r="CO704" s="344"/>
      <c r="CP704" s="344"/>
      <c r="CQ704" s="344"/>
      <c r="CR704" s="344"/>
      <c r="CS704" s="344"/>
      <c r="CT704" s="344"/>
      <c r="CU704" s="344"/>
      <c r="CV704" s="344"/>
      <c r="CW704" s="344"/>
      <c r="CX704" s="344"/>
      <c r="CY704" s="344"/>
      <c r="CZ704" s="344"/>
    </row>
    <row r="705" ht="25.15" customHeight="true" x14ac:dyDescent="0.2">
      <c r="C705" s="1020"/>
      <c r="D705" s="1020"/>
      <c r="E705" s="577"/>
      <c r="F705" s="577"/>
      <c r="G705" s="577"/>
      <c r="H705" s="1020"/>
      <c r="I705" s="1020"/>
      <c r="J705" s="577"/>
      <c r="K705" s="577"/>
      <c r="L705" s="577"/>
      <c r="M705" s="1020" t="s">
        <v>195</v>
      </c>
      <c r="N705" s="1020"/>
      <c r="O705" s="693">
        <v>1.0000000000000004</v>
      </c>
      <c r="P705" s="577"/>
      <c r="Q705" s="577"/>
      <c r="BA705" s="344"/>
      <c r="BB705" s="395"/>
      <c r="BC705" s="344"/>
      <c r="BD705" s="344"/>
      <c r="BE705" s="344"/>
      <c r="BF705" s="344"/>
      <c r="BG705" s="344"/>
      <c r="BH705" s="344"/>
      <c r="BI705" s="344"/>
      <c r="BJ705" s="344"/>
      <c r="BK705" s="344"/>
      <c r="BL705" s="344"/>
      <c r="BM705" s="344"/>
      <c r="BN705" s="344"/>
      <c r="BO705" s="344"/>
      <c r="BP705" s="344"/>
      <c r="BQ705" s="344"/>
      <c r="BR705" s="344"/>
      <c r="BS705" s="344"/>
      <c r="BT705" s="344"/>
      <c r="BU705" s="344"/>
      <c r="BV705" s="344"/>
      <c r="BW705" s="344"/>
      <c r="BX705" s="344"/>
      <c r="BY705" s="344"/>
      <c r="BZ705" s="344"/>
      <c r="CA705" s="344"/>
      <c r="CB705" s="344"/>
      <c r="CC705" s="344"/>
      <c r="CD705" s="344"/>
      <c r="CE705" s="344"/>
      <c r="CF705" s="344"/>
      <c r="CG705" s="344"/>
      <c r="CH705" s="344"/>
      <c r="CI705" s="344"/>
      <c r="CJ705" s="344"/>
      <c r="CK705" s="344"/>
      <c r="CL705" s="344"/>
      <c r="CM705" s="344"/>
      <c r="CN705" s="344"/>
      <c r="CO705" s="344"/>
      <c r="CP705" s="344"/>
      <c r="CQ705" s="344"/>
      <c r="CR705" s="344"/>
      <c r="CS705" s="344"/>
      <c r="CT705" s="344"/>
      <c r="CU705" s="344"/>
      <c r="CV705" s="344"/>
      <c r="CW705" s="344"/>
      <c r="CX705" s="344"/>
      <c r="CY705" s="344"/>
      <c r="CZ705" s="344"/>
    </row>
    <row r="706" ht="25.15" customHeight="true" x14ac:dyDescent="0.2">
      <c r="C706" s="1020"/>
      <c r="D706" s="1020"/>
      <c r="E706" s="577"/>
      <c r="F706" s="577"/>
      <c r="G706" s="577"/>
      <c r="H706" s="1020"/>
      <c r="I706" s="1020"/>
      <c r="J706" s="577"/>
      <c r="K706" s="577"/>
      <c r="L706" s="577"/>
      <c r="M706" s="1020"/>
      <c r="N706" s="1020"/>
      <c r="O706" s="577"/>
      <c r="P706" s="577"/>
      <c r="Q706" s="577"/>
      <c r="BA706" s="344"/>
      <c r="BB706" s="395"/>
      <c r="BC706" s="344"/>
      <c r="BD706" s="344"/>
      <c r="BE706" s="344"/>
      <c r="BF706" s="344"/>
      <c r="BG706" s="344"/>
      <c r="BH706" s="344"/>
      <c r="BI706" s="344"/>
      <c r="BJ706" s="344"/>
      <c r="BK706" s="344"/>
      <c r="BL706" s="344"/>
      <c r="BM706" s="344"/>
      <c r="BN706" s="344"/>
      <c r="BO706" s="344"/>
      <c r="BP706" s="344"/>
      <c r="BQ706" s="344"/>
      <c r="BR706" s="344"/>
      <c r="BS706" s="344"/>
      <c r="BT706" s="344"/>
      <c r="BU706" s="344"/>
      <c r="BV706" s="344"/>
      <c r="BW706" s="344"/>
      <c r="BX706" s="344"/>
      <c r="BY706" s="344"/>
      <c r="BZ706" s="344"/>
      <c r="CA706" s="344"/>
      <c r="CB706" s="344"/>
      <c r="CC706" s="344"/>
      <c r="CD706" s="344"/>
      <c r="CE706" s="344"/>
      <c r="CF706" s="344"/>
      <c r="CG706" s="344"/>
      <c r="CH706" s="344"/>
      <c r="CI706" s="344"/>
      <c r="CJ706" s="344"/>
      <c r="CK706" s="344"/>
      <c r="CL706" s="344"/>
      <c r="CM706" s="344"/>
      <c r="CN706" s="344"/>
      <c r="CO706" s="344"/>
      <c r="CP706" s="344"/>
      <c r="CQ706" s="344"/>
      <c r="CR706" s="344"/>
      <c r="CS706" s="344"/>
      <c r="CT706" s="344"/>
      <c r="CU706" s="344"/>
      <c r="CV706" s="344"/>
      <c r="CW706" s="344"/>
      <c r="CX706" s="344"/>
      <c r="CY706" s="344"/>
      <c r="CZ706" s="344"/>
    </row>
    <row r="707" ht="25.15" customHeight="true" x14ac:dyDescent="0.2">
      <c r="C707" s="1020"/>
      <c r="D707" s="1020"/>
      <c r="E707" s="577"/>
      <c r="F707" s="577"/>
      <c r="G707" s="577"/>
      <c r="H707" s="1020"/>
      <c r="I707" s="1020"/>
      <c r="J707" s="577"/>
      <c r="K707" s="577"/>
      <c r="L707" s="577"/>
      <c r="M707" s="1020"/>
      <c r="N707" s="1020"/>
      <c r="O707" s="577"/>
      <c r="P707" s="577"/>
      <c r="Q707" s="577"/>
      <c r="BA707" s="344"/>
      <c r="BB707" s="395"/>
      <c r="BC707" s="344"/>
      <c r="BD707" s="344"/>
      <c r="BE707" s="344"/>
      <c r="BF707" s="344"/>
      <c r="BG707" s="344"/>
      <c r="BH707" s="344"/>
      <c r="BI707" s="344"/>
      <c r="BJ707" s="344"/>
      <c r="BK707" s="344"/>
      <c r="BL707" s="344"/>
      <c r="BM707" s="344"/>
      <c r="BN707" s="344"/>
      <c r="BO707" s="344"/>
      <c r="BP707" s="344"/>
      <c r="BQ707" s="344"/>
      <c r="BR707" s="344"/>
      <c r="BS707" s="344"/>
      <c r="BT707" s="344"/>
      <c r="BU707" s="344"/>
      <c r="BV707" s="344"/>
      <c r="BW707" s="344"/>
      <c r="BX707" s="344"/>
      <c r="BY707" s="344"/>
      <c r="BZ707" s="344"/>
      <c r="CA707" s="344"/>
      <c r="CB707" s="344"/>
      <c r="CC707" s="344"/>
      <c r="CD707" s="344"/>
      <c r="CE707" s="344"/>
      <c r="CF707" s="344"/>
      <c r="CG707" s="344"/>
      <c r="CH707" s="344"/>
      <c r="CI707" s="344"/>
      <c r="CJ707" s="344"/>
      <c r="CK707" s="344"/>
      <c r="CL707" s="344"/>
      <c r="CM707" s="344"/>
      <c r="CN707" s="344"/>
      <c r="CO707" s="344"/>
      <c r="CP707" s="344"/>
      <c r="CQ707" s="344"/>
      <c r="CR707" s="344"/>
      <c r="CS707" s="344"/>
      <c r="CT707" s="344"/>
      <c r="CU707" s="344"/>
      <c r="CV707" s="344"/>
      <c r="CW707" s="344"/>
      <c r="CX707" s="344"/>
      <c r="CY707" s="344"/>
      <c r="CZ707" s="344"/>
    </row>
    <row r="708" ht="25.15" customHeight="true" x14ac:dyDescent="0.2">
      <c r="C708" s="1020"/>
      <c r="D708" s="1020"/>
      <c r="E708" s="577"/>
      <c r="F708" s="577"/>
      <c r="G708" s="577"/>
      <c r="H708" s="1020"/>
      <c r="I708" s="1020"/>
      <c r="J708" s="577"/>
      <c r="K708" s="577"/>
      <c r="L708" s="577"/>
      <c r="M708" s="1020"/>
      <c r="N708" s="1020"/>
      <c r="O708" s="577"/>
      <c r="P708" s="577"/>
      <c r="Q708" s="577"/>
      <c r="BA708" s="344"/>
      <c r="BB708" s="395"/>
      <c r="BC708" s="344"/>
      <c r="BD708" s="344"/>
      <c r="BE708" s="344"/>
      <c r="BF708" s="344"/>
      <c r="BG708" s="344"/>
      <c r="BH708" s="344"/>
      <c r="BI708" s="344"/>
      <c r="BJ708" s="344"/>
      <c r="BK708" s="344"/>
      <c r="BL708" s="344"/>
      <c r="BM708" s="344"/>
      <c r="BN708" s="344"/>
      <c r="BO708" s="344"/>
      <c r="BP708" s="344"/>
      <c r="BQ708" s="344"/>
      <c r="BR708" s="344"/>
      <c r="BS708" s="344"/>
      <c r="BT708" s="344"/>
      <c r="BU708" s="344"/>
      <c r="BV708" s="344"/>
      <c r="BW708" s="344"/>
      <c r="BX708" s="344"/>
      <c r="BY708" s="344"/>
      <c r="BZ708" s="344"/>
      <c r="CA708" s="344"/>
      <c r="CB708" s="344"/>
      <c r="CC708" s="344"/>
      <c r="CD708" s="344"/>
      <c r="CE708" s="344"/>
      <c r="CF708" s="344"/>
      <c r="CG708" s="344"/>
      <c r="CH708" s="344"/>
      <c r="CI708" s="344"/>
      <c r="CJ708" s="344"/>
      <c r="CK708" s="344"/>
      <c r="CL708" s="344"/>
      <c r="CM708" s="344"/>
      <c r="CN708" s="344"/>
      <c r="CO708" s="344"/>
      <c r="CP708" s="344"/>
      <c r="CQ708" s="344"/>
      <c r="CR708" s="344"/>
      <c r="CS708" s="344"/>
      <c r="CT708" s="344"/>
      <c r="CU708" s="344"/>
      <c r="CV708" s="344"/>
      <c r="CW708" s="344"/>
      <c r="CX708" s="344"/>
      <c r="CY708" s="344"/>
      <c r="CZ708" s="344"/>
    </row>
    <row r="709" ht="25.15" customHeight="true" x14ac:dyDescent="0.2">
      <c r="C709" s="1020"/>
      <c r="D709" s="1020"/>
      <c r="E709" s="577"/>
      <c r="F709" s="577"/>
      <c r="G709" s="577"/>
      <c r="H709" s="1020"/>
      <c r="I709" s="1020"/>
      <c r="J709" s="577"/>
      <c r="K709" s="577"/>
      <c r="L709" s="577"/>
      <c r="M709" s="1020"/>
      <c r="N709" s="1020"/>
      <c r="O709" s="577"/>
      <c r="P709" s="577"/>
      <c r="Q709" s="577"/>
      <c r="BA709" s="344"/>
      <c r="BB709" s="395"/>
      <c r="BC709" s="344"/>
      <c r="BD709" s="344"/>
      <c r="BE709" s="344"/>
      <c r="BF709" s="344"/>
      <c r="BG709" s="344"/>
      <c r="BH709" s="344"/>
      <c r="BI709" s="344"/>
      <c r="BJ709" s="344"/>
      <c r="BK709" s="344"/>
      <c r="BL709" s="344"/>
      <c r="BM709" s="344"/>
      <c r="BN709" s="344"/>
      <c r="BO709" s="344"/>
      <c r="BP709" s="344"/>
      <c r="BQ709" s="344"/>
      <c r="BR709" s="344"/>
      <c r="BS709" s="344"/>
      <c r="BT709" s="344"/>
      <c r="BU709" s="344"/>
      <c r="BV709" s="344"/>
      <c r="BW709" s="344"/>
      <c r="BX709" s="344"/>
      <c r="BY709" s="344"/>
      <c r="BZ709" s="344"/>
      <c r="CA709" s="344"/>
      <c r="CB709" s="344"/>
      <c r="CC709" s="344"/>
      <c r="CD709" s="344"/>
      <c r="CE709" s="344"/>
      <c r="CF709" s="344"/>
      <c r="CG709" s="344"/>
      <c r="CH709" s="344"/>
      <c r="CI709" s="344"/>
      <c r="CJ709" s="344"/>
      <c r="CK709" s="344"/>
      <c r="CL709" s="344"/>
      <c r="CM709" s="344"/>
      <c r="CN709" s="344"/>
      <c r="CO709" s="344"/>
      <c r="CP709" s="344"/>
      <c r="CQ709" s="344"/>
      <c r="CR709" s="344"/>
      <c r="CS709" s="344"/>
      <c r="CT709" s="344"/>
      <c r="CU709" s="344"/>
      <c r="CV709" s="344"/>
      <c r="CW709" s="344"/>
      <c r="CX709" s="344"/>
      <c r="CY709" s="344"/>
      <c r="CZ709" s="344"/>
    </row>
    <row r="710" ht="25.15" customHeight="true" x14ac:dyDescent="0.2">
      <c r="C710" s="1020"/>
      <c r="D710" s="1020"/>
      <c r="E710" s="577"/>
      <c r="F710" s="577"/>
      <c r="G710" s="577"/>
      <c r="H710" s="1020"/>
      <c r="I710" s="1020"/>
      <c r="J710" s="577"/>
      <c r="K710" s="577"/>
      <c r="L710" s="577"/>
      <c r="M710" s="1020"/>
      <c r="N710" s="1020"/>
      <c r="O710" s="577"/>
      <c r="P710" s="577"/>
      <c r="Q710" s="577"/>
      <c r="BA710" s="344"/>
      <c r="BB710" s="395"/>
      <c r="BC710" s="344"/>
      <c r="BD710" s="344"/>
      <c r="BE710" s="344"/>
      <c r="BF710" s="344"/>
      <c r="BG710" s="344"/>
      <c r="BH710" s="344"/>
      <c r="BI710" s="344"/>
      <c r="BJ710" s="344"/>
      <c r="BK710" s="344"/>
      <c r="BL710" s="344"/>
      <c r="BM710" s="344"/>
      <c r="BN710" s="344"/>
      <c r="BO710" s="344"/>
      <c r="BP710" s="344"/>
      <c r="BQ710" s="344"/>
      <c r="BR710" s="344"/>
      <c r="BS710" s="344"/>
      <c r="BT710" s="344"/>
      <c r="BU710" s="344"/>
      <c r="BV710" s="344"/>
      <c r="BW710" s="344"/>
      <c r="BX710" s="344"/>
      <c r="BY710" s="344"/>
      <c r="BZ710" s="344"/>
      <c r="CA710" s="344"/>
      <c r="CB710" s="344"/>
      <c r="CC710" s="344"/>
      <c r="CD710" s="344"/>
      <c r="CE710" s="344"/>
      <c r="CF710" s="344"/>
      <c r="CG710" s="344"/>
      <c r="CH710" s="344"/>
      <c r="CI710" s="344"/>
      <c r="CJ710" s="344"/>
      <c r="CK710" s="344"/>
      <c r="CL710" s="344"/>
      <c r="CM710" s="344"/>
      <c r="CN710" s="344"/>
      <c r="CO710" s="344"/>
      <c r="CP710" s="344"/>
      <c r="CQ710" s="344"/>
      <c r="CR710" s="344"/>
      <c r="CS710" s="344"/>
      <c r="CT710" s="344"/>
      <c r="CU710" s="344"/>
      <c r="CV710" s="344"/>
      <c r="CW710" s="344"/>
      <c r="CX710" s="344"/>
      <c r="CY710" s="344"/>
      <c r="CZ710" s="344"/>
    </row>
    <row r="711" ht="25.15" customHeight="true" x14ac:dyDescent="0.2">
      <c r="C711" s="1020"/>
      <c r="D711" s="1020"/>
      <c r="E711" s="577"/>
      <c r="F711" s="577"/>
      <c r="G711" s="577"/>
      <c r="H711" s="1020"/>
      <c r="I711" s="1020"/>
      <c r="J711" s="577"/>
      <c r="K711" s="577"/>
      <c r="L711" s="577"/>
      <c r="M711" s="1020"/>
      <c r="N711" s="1020"/>
      <c r="O711" s="577"/>
      <c r="P711" s="577"/>
      <c r="Q711" s="577"/>
      <c r="BA711" s="344"/>
      <c r="BB711" s="395"/>
      <c r="BC711" s="344"/>
      <c r="BD711" s="344"/>
      <c r="BE711" s="344"/>
      <c r="BF711" s="344"/>
      <c r="BG711" s="344"/>
      <c r="BH711" s="344"/>
      <c r="BI711" s="344"/>
      <c r="BJ711" s="344"/>
      <c r="BK711" s="344"/>
      <c r="BL711" s="344"/>
      <c r="BM711" s="344"/>
      <c r="BN711" s="344"/>
      <c r="BO711" s="344"/>
      <c r="BP711" s="344"/>
      <c r="BQ711" s="344"/>
      <c r="BR711" s="344"/>
      <c r="BS711" s="344"/>
      <c r="BT711" s="344"/>
      <c r="BU711" s="344"/>
      <c r="BV711" s="344"/>
      <c r="BW711" s="344"/>
      <c r="BX711" s="344"/>
      <c r="BY711" s="344"/>
      <c r="BZ711" s="344"/>
      <c r="CA711" s="344"/>
      <c r="CB711" s="344"/>
      <c r="CC711" s="344"/>
      <c r="CD711" s="344"/>
      <c r="CE711" s="344"/>
      <c r="CF711" s="344"/>
      <c r="CG711" s="344"/>
      <c r="CH711" s="344"/>
      <c r="CI711" s="344"/>
      <c r="CJ711" s="344"/>
      <c r="CK711" s="344"/>
      <c r="CL711" s="344"/>
      <c r="CM711" s="344"/>
      <c r="CN711" s="344"/>
      <c r="CO711" s="344"/>
      <c r="CP711" s="344"/>
      <c r="CQ711" s="344"/>
      <c r="CR711" s="344"/>
      <c r="CS711" s="344"/>
      <c r="CT711" s="344"/>
      <c r="CU711" s="344"/>
      <c r="CV711" s="344"/>
      <c r="CW711" s="344"/>
      <c r="CX711" s="344"/>
      <c r="CY711" s="344"/>
      <c r="CZ711" s="344"/>
    </row>
    <row r="712" ht="25.15" customHeight="true" x14ac:dyDescent="0.2">
      <c r="C712" s="1020"/>
      <c r="D712" s="1020"/>
      <c r="E712" s="577"/>
      <c r="F712" s="577"/>
      <c r="G712" s="577"/>
      <c r="H712" s="1020"/>
      <c r="I712" s="1020"/>
      <c r="J712" s="577"/>
      <c r="K712" s="577"/>
      <c r="L712" s="577"/>
      <c r="M712" s="1020"/>
      <c r="N712" s="1020"/>
      <c r="O712" s="577"/>
      <c r="P712" s="577"/>
      <c r="Q712" s="577"/>
      <c r="BA712" s="344"/>
      <c r="BB712" s="395"/>
      <c r="BC712" s="344"/>
      <c r="BD712" s="344"/>
      <c r="BE712" s="344"/>
      <c r="BF712" s="344"/>
      <c r="BG712" s="344"/>
      <c r="BH712" s="344"/>
      <c r="BI712" s="344"/>
      <c r="BJ712" s="344"/>
      <c r="BK712" s="344"/>
      <c r="BL712" s="344"/>
      <c r="BM712" s="344"/>
      <c r="BN712" s="344"/>
      <c r="BO712" s="344"/>
      <c r="BP712" s="344"/>
      <c r="BQ712" s="344"/>
      <c r="BR712" s="344"/>
      <c r="BS712" s="344"/>
      <c r="BT712" s="344"/>
      <c r="BU712" s="344"/>
      <c r="BV712" s="344"/>
      <c r="BW712" s="344"/>
      <c r="BX712" s="344"/>
      <c r="BY712" s="344"/>
      <c r="BZ712" s="344"/>
      <c r="CA712" s="344"/>
      <c r="CB712" s="344"/>
      <c r="CC712" s="344"/>
      <c r="CD712" s="344"/>
      <c r="CE712" s="344"/>
      <c r="CF712" s="344"/>
      <c r="CG712" s="344"/>
      <c r="CH712" s="344"/>
      <c r="CI712" s="344"/>
      <c r="CJ712" s="344"/>
      <c r="CK712" s="344"/>
      <c r="CL712" s="344"/>
      <c r="CM712" s="344"/>
      <c r="CN712" s="344"/>
      <c r="CO712" s="344"/>
      <c r="CP712" s="344"/>
      <c r="CQ712" s="344"/>
      <c r="CR712" s="344"/>
      <c r="CS712" s="344"/>
      <c r="CT712" s="344"/>
      <c r="CU712" s="344"/>
      <c r="CV712" s="344"/>
      <c r="CW712" s="344"/>
      <c r="CX712" s="344"/>
      <c r="CY712" s="344"/>
      <c r="CZ712" s="344"/>
    </row>
    <row r="713" ht="25.15" customHeight="true" x14ac:dyDescent="0.2">
      <c r="C713" s="1020"/>
      <c r="D713" s="1020"/>
      <c r="E713" s="577"/>
      <c r="F713" s="577"/>
      <c r="G713" s="577"/>
      <c r="H713" s="1020"/>
      <c r="I713" s="1020"/>
      <c r="J713" s="577"/>
      <c r="K713" s="577"/>
      <c r="L713" s="577"/>
      <c r="M713" s="1020"/>
      <c r="N713" s="1020"/>
      <c r="O713" s="577"/>
      <c r="P713" s="577"/>
      <c r="Q713" s="577"/>
      <c r="BA713" s="344"/>
      <c r="BB713" s="395"/>
      <c r="BC713" s="344"/>
      <c r="BD713" s="344"/>
      <c r="BE713" s="344"/>
      <c r="BF713" s="344"/>
      <c r="BG713" s="344"/>
      <c r="BH713" s="344"/>
      <c r="BI713" s="344"/>
      <c r="BJ713" s="344"/>
      <c r="BK713" s="344"/>
      <c r="BL713" s="344"/>
      <c r="BM713" s="344"/>
      <c r="BN713" s="344"/>
      <c r="BO713" s="344"/>
      <c r="BP713" s="344"/>
      <c r="BQ713" s="344"/>
      <c r="BR713" s="344"/>
      <c r="BS713" s="344"/>
      <c r="BT713" s="344"/>
      <c r="BU713" s="344"/>
      <c r="BV713" s="344"/>
      <c r="BW713" s="344"/>
      <c r="BX713" s="344"/>
      <c r="BY713" s="344"/>
      <c r="BZ713" s="344"/>
      <c r="CA713" s="344"/>
      <c r="CB713" s="344"/>
      <c r="CC713" s="344"/>
      <c r="CD713" s="344"/>
      <c r="CE713" s="344"/>
      <c r="CF713" s="344"/>
      <c r="CG713" s="344"/>
      <c r="CH713" s="344"/>
      <c r="CI713" s="344"/>
      <c r="CJ713" s="344"/>
      <c r="CK713" s="344"/>
      <c r="CL713" s="344"/>
      <c r="CM713" s="344"/>
      <c r="CN713" s="344"/>
      <c r="CO713" s="344"/>
      <c r="CP713" s="344"/>
      <c r="CQ713" s="344"/>
      <c r="CR713" s="344"/>
      <c r="CS713" s="344"/>
      <c r="CT713" s="344"/>
      <c r="CU713" s="344"/>
      <c r="CV713" s="344"/>
      <c r="CW713" s="344"/>
      <c r="CX713" s="344"/>
      <c r="CY713" s="344"/>
      <c r="CZ713" s="344"/>
    </row>
    <row r="714" ht="25.15" customHeight="true" x14ac:dyDescent="0.2">
      <c r="C714" s="1020"/>
      <c r="D714" s="1020"/>
      <c r="E714" s="577"/>
      <c r="F714" s="577"/>
      <c r="G714" s="577"/>
      <c r="H714" s="1020"/>
      <c r="I714" s="1020"/>
      <c r="J714" s="577"/>
      <c r="K714" s="577"/>
      <c r="L714" s="577"/>
      <c r="M714" s="1020"/>
      <c r="N714" s="1020"/>
      <c r="O714" s="577"/>
      <c r="P714" s="577"/>
      <c r="Q714" s="577"/>
      <c r="BA714" s="344"/>
      <c r="BB714" s="395"/>
      <c r="BC714" s="344"/>
      <c r="BD714" s="344"/>
      <c r="BE714" s="344"/>
      <c r="BF714" s="344"/>
      <c r="BG714" s="344"/>
      <c r="BH714" s="344"/>
      <c r="BI714" s="344"/>
      <c r="BJ714" s="344"/>
      <c r="BK714" s="344"/>
      <c r="BL714" s="344"/>
      <c r="BM714" s="344"/>
      <c r="BN714" s="344"/>
      <c r="BO714" s="344"/>
      <c r="BP714" s="344"/>
      <c r="BQ714" s="344"/>
      <c r="BR714" s="344"/>
      <c r="BS714" s="344"/>
      <c r="BT714" s="344"/>
      <c r="BU714" s="344"/>
      <c r="BV714" s="344"/>
      <c r="BW714" s="344"/>
      <c r="BX714" s="344"/>
      <c r="BY714" s="344"/>
      <c r="BZ714" s="344"/>
      <c r="CA714" s="344"/>
      <c r="CB714" s="344"/>
      <c r="CC714" s="344"/>
      <c r="CD714" s="344"/>
      <c r="CE714" s="344"/>
      <c r="CF714" s="344"/>
      <c r="CG714" s="344"/>
      <c r="CH714" s="344"/>
      <c r="CI714" s="344"/>
      <c r="CJ714" s="344"/>
      <c r="CK714" s="344"/>
      <c r="CL714" s="344"/>
      <c r="CM714" s="344"/>
      <c r="CN714" s="344"/>
      <c r="CO714" s="344"/>
      <c r="CP714" s="344"/>
      <c r="CQ714" s="344"/>
      <c r="CR714" s="344"/>
      <c r="CS714" s="344"/>
      <c r="CT714" s="344"/>
      <c r="CU714" s="344"/>
      <c r="CV714" s="344"/>
      <c r="CW714" s="344"/>
      <c r="CX714" s="344"/>
      <c r="CY714" s="344"/>
      <c r="CZ714" s="344"/>
    </row>
    <row r="715" ht="25.15" customHeight="true" x14ac:dyDescent="0.2">
      <c r="C715" s="1020"/>
      <c r="D715" s="1020"/>
      <c r="E715" s="577"/>
      <c r="F715" s="577"/>
      <c r="G715" s="577"/>
      <c r="H715" s="1020"/>
      <c r="I715" s="1020"/>
      <c r="J715" s="577"/>
      <c r="K715" s="577"/>
      <c r="L715" s="577"/>
      <c r="M715" s="1020"/>
      <c r="N715" s="1020"/>
      <c r="O715" s="577"/>
      <c r="P715" s="577"/>
      <c r="Q715" s="577"/>
      <c r="BA715" s="344"/>
      <c r="BB715" s="395"/>
      <c r="BC715" s="344"/>
      <c r="BD715" s="344"/>
      <c r="BE715" s="344"/>
      <c r="BF715" s="344"/>
      <c r="BG715" s="344"/>
      <c r="BH715" s="344"/>
      <c r="BI715" s="344"/>
      <c r="BJ715" s="344"/>
      <c r="BK715" s="344"/>
      <c r="BL715" s="344"/>
      <c r="BM715" s="344"/>
      <c r="BN715" s="344"/>
      <c r="BO715" s="344"/>
      <c r="BP715" s="344"/>
      <c r="BQ715" s="344"/>
      <c r="BR715" s="344"/>
      <c r="BS715" s="344"/>
      <c r="BT715" s="344"/>
      <c r="BU715" s="344"/>
      <c r="BV715" s="344"/>
      <c r="BW715" s="344"/>
      <c r="BX715" s="344"/>
      <c r="BY715" s="344"/>
      <c r="BZ715" s="344"/>
      <c r="CA715" s="344"/>
      <c r="CB715" s="344"/>
      <c r="CC715" s="344"/>
      <c r="CD715" s="344"/>
      <c r="CE715" s="344"/>
      <c r="CF715" s="344"/>
      <c r="CG715" s="344"/>
      <c r="CH715" s="344"/>
      <c r="CI715" s="344"/>
      <c r="CJ715" s="344"/>
      <c r="CK715" s="344"/>
      <c r="CL715" s="344"/>
      <c r="CM715" s="344"/>
      <c r="CN715" s="344"/>
      <c r="CO715" s="344"/>
      <c r="CP715" s="344"/>
      <c r="CQ715" s="344"/>
      <c r="CR715" s="344"/>
      <c r="CS715" s="344"/>
      <c r="CT715" s="344"/>
      <c r="CU715" s="344"/>
      <c r="CV715" s="344"/>
      <c r="CW715" s="344"/>
      <c r="CX715" s="344"/>
      <c r="CY715" s="344"/>
      <c r="CZ715" s="344"/>
    </row>
    <row r="716" ht="25.15" customHeight="true" x14ac:dyDescent="0.2">
      <c r="C716" s="1020"/>
      <c r="D716" s="1020"/>
      <c r="E716" s="577"/>
      <c r="F716" s="577"/>
      <c r="G716" s="577"/>
      <c r="H716" s="1020"/>
      <c r="I716" s="1020"/>
      <c r="J716" s="577"/>
      <c r="K716" s="577"/>
      <c r="L716" s="577"/>
      <c r="M716" s="1020"/>
      <c r="N716" s="1020"/>
      <c r="O716" s="577"/>
      <c r="P716" s="577"/>
      <c r="Q716" s="577"/>
      <c r="BA716" s="344"/>
      <c r="BB716" s="395"/>
      <c r="BC716" s="344"/>
      <c r="BD716" s="344"/>
      <c r="BE716" s="344"/>
      <c r="BF716" s="344"/>
      <c r="BG716" s="344"/>
      <c r="BH716" s="344"/>
      <c r="BI716" s="344"/>
      <c r="BJ716" s="344"/>
      <c r="BK716" s="344"/>
      <c r="BL716" s="344"/>
      <c r="BM716" s="344"/>
      <c r="BN716" s="344"/>
      <c r="BO716" s="344"/>
      <c r="BP716" s="344"/>
      <c r="BQ716" s="344"/>
      <c r="BR716" s="344"/>
      <c r="BS716" s="344"/>
      <c r="BT716" s="344"/>
      <c r="BU716" s="344"/>
      <c r="BV716" s="344"/>
      <c r="BW716" s="344"/>
      <c r="BX716" s="344"/>
      <c r="BY716" s="344"/>
      <c r="BZ716" s="344"/>
      <c r="CA716" s="344"/>
      <c r="CB716" s="344"/>
      <c r="CC716" s="344"/>
      <c r="CD716" s="344"/>
      <c r="CE716" s="344"/>
      <c r="CF716" s="344"/>
      <c r="CG716" s="344"/>
      <c r="CH716" s="344"/>
      <c r="CI716" s="344"/>
      <c r="CJ716" s="344"/>
      <c r="CK716" s="344"/>
      <c r="CL716" s="344"/>
      <c r="CM716" s="344"/>
      <c r="CN716" s="344"/>
      <c r="CO716" s="344"/>
      <c r="CP716" s="344"/>
      <c r="CQ716" s="344"/>
      <c r="CR716" s="344"/>
      <c r="CS716" s="344"/>
      <c r="CT716" s="344"/>
      <c r="CU716" s="344"/>
      <c r="CV716" s="344"/>
      <c r="CW716" s="344"/>
      <c r="CX716" s="344"/>
      <c r="CY716" s="344"/>
      <c r="CZ716" s="344"/>
    </row>
    <row r="717" ht="25.15" customHeight="true" x14ac:dyDescent="0.2">
      <c r="C717" s="1020"/>
      <c r="D717" s="1020"/>
      <c r="E717" s="577"/>
      <c r="F717" s="577"/>
      <c r="G717" s="577"/>
      <c r="H717" s="1020"/>
      <c r="I717" s="1020"/>
      <c r="J717" s="577"/>
      <c r="K717" s="577"/>
      <c r="L717" s="577"/>
      <c r="M717" s="1020"/>
      <c r="N717" s="1020"/>
      <c r="O717" s="577"/>
      <c r="P717" s="577"/>
      <c r="Q717" s="577"/>
      <c r="BA717" s="344"/>
      <c r="BB717" s="395"/>
      <c r="BC717" s="344"/>
      <c r="BD717" s="344"/>
      <c r="BE717" s="344"/>
      <c r="BF717" s="344"/>
      <c r="BG717" s="344"/>
      <c r="BH717" s="344"/>
      <c r="BI717" s="344"/>
      <c r="BJ717" s="344"/>
      <c r="BK717" s="344"/>
      <c r="BL717" s="344"/>
      <c r="BM717" s="344"/>
      <c r="BN717" s="344"/>
      <c r="BO717" s="344"/>
      <c r="BP717" s="344"/>
      <c r="BQ717" s="344"/>
      <c r="BR717" s="344"/>
      <c r="BS717" s="344"/>
      <c r="BT717" s="344"/>
      <c r="BU717" s="344"/>
      <c r="BV717" s="344"/>
      <c r="BW717" s="344"/>
      <c r="BX717" s="344"/>
      <c r="BY717" s="344"/>
      <c r="BZ717" s="344"/>
      <c r="CA717" s="344"/>
      <c r="CB717" s="344"/>
      <c r="CC717" s="344"/>
      <c r="CD717" s="344"/>
      <c r="CE717" s="344"/>
      <c r="CF717" s="344"/>
      <c r="CG717" s="344"/>
      <c r="CH717" s="344"/>
      <c r="CI717" s="344"/>
      <c r="CJ717" s="344"/>
      <c r="CK717" s="344"/>
      <c r="CL717" s="344"/>
      <c r="CM717" s="344"/>
      <c r="CN717" s="344"/>
      <c r="CO717" s="344"/>
      <c r="CP717" s="344"/>
      <c r="CQ717" s="344"/>
      <c r="CR717" s="344"/>
      <c r="CS717" s="344"/>
      <c r="CT717" s="344"/>
      <c r="CU717" s="344"/>
      <c r="CV717" s="344"/>
      <c r="CW717" s="344"/>
      <c r="CX717" s="344"/>
      <c r="CY717" s="344"/>
      <c r="CZ717" s="344"/>
    </row>
    <row r="718" ht="25.15" customHeight="true" x14ac:dyDescent="0.2">
      <c r="C718" s="1020"/>
      <c r="D718" s="1020"/>
      <c r="E718" s="577"/>
      <c r="F718" s="577"/>
      <c r="G718" s="577"/>
      <c r="H718" s="1020"/>
      <c r="I718" s="1020"/>
      <c r="J718" s="577"/>
      <c r="K718" s="577"/>
      <c r="L718" s="577"/>
      <c r="M718" s="1020"/>
      <c r="N718" s="1020"/>
      <c r="O718" s="577"/>
      <c r="P718" s="577"/>
      <c r="Q718" s="577"/>
      <c r="BA718" s="344"/>
      <c r="BB718" s="395"/>
      <c r="BC718" s="344"/>
      <c r="BD718" s="344"/>
      <c r="BE718" s="344"/>
      <c r="BF718" s="344"/>
      <c r="BG718" s="344"/>
      <c r="BH718" s="344"/>
      <c r="BI718" s="344"/>
      <c r="BJ718" s="344"/>
      <c r="BK718" s="344"/>
      <c r="BL718" s="344"/>
      <c r="BM718" s="344"/>
      <c r="BN718" s="344"/>
      <c r="BO718" s="344"/>
      <c r="BP718" s="344"/>
      <c r="BQ718" s="344"/>
      <c r="BR718" s="344"/>
      <c r="BS718" s="344"/>
      <c r="BT718" s="344"/>
      <c r="BU718" s="344"/>
      <c r="BV718" s="344"/>
      <c r="BW718" s="344"/>
      <c r="BX718" s="344"/>
      <c r="BY718" s="344"/>
      <c r="BZ718" s="344"/>
      <c r="CA718" s="344"/>
      <c r="CB718" s="344"/>
      <c r="CC718" s="344"/>
      <c r="CD718" s="344"/>
      <c r="CE718" s="344"/>
      <c r="CF718" s="344"/>
      <c r="CG718" s="344"/>
      <c r="CH718" s="344"/>
      <c r="CI718" s="344"/>
      <c r="CJ718" s="344"/>
      <c r="CK718" s="344"/>
      <c r="CL718" s="344"/>
      <c r="CM718" s="344"/>
      <c r="CN718" s="344"/>
      <c r="CO718" s="344"/>
      <c r="CP718" s="344"/>
      <c r="CQ718" s="344"/>
      <c r="CR718" s="344"/>
      <c r="CS718" s="344"/>
      <c r="CT718" s="344"/>
      <c r="CU718" s="344"/>
      <c r="CV718" s="344"/>
      <c r="CW718" s="344"/>
      <c r="CX718" s="344"/>
      <c r="CY718" s="344"/>
      <c r="CZ718" s="344"/>
    </row>
    <row r="719" ht="25.15" customHeight="true" x14ac:dyDescent="0.2">
      <c r="C719" s="1020"/>
      <c r="D719" s="1020"/>
      <c r="E719" s="577"/>
      <c r="F719" s="577"/>
      <c r="G719" s="577"/>
      <c r="H719" s="1020"/>
      <c r="I719" s="1020"/>
      <c r="J719" s="577"/>
      <c r="K719" s="577"/>
      <c r="L719" s="577"/>
      <c r="M719" s="1020"/>
      <c r="N719" s="1020"/>
      <c r="O719" s="577"/>
      <c r="P719" s="577"/>
      <c r="Q719" s="577"/>
      <c r="BA719" s="344"/>
      <c r="BB719" s="395"/>
      <c r="BC719" s="344"/>
      <c r="BD719" s="344"/>
      <c r="BE719" s="344"/>
      <c r="BF719" s="344"/>
      <c r="BG719" s="344"/>
      <c r="BH719" s="344"/>
      <c r="BI719" s="344"/>
      <c r="BJ719" s="344"/>
      <c r="BK719" s="344"/>
      <c r="BL719" s="344"/>
      <c r="BM719" s="344"/>
      <c r="BN719" s="344"/>
      <c r="BO719" s="344"/>
      <c r="BP719" s="344"/>
      <c r="BQ719" s="344"/>
      <c r="BR719" s="344"/>
      <c r="BS719" s="344"/>
      <c r="BT719" s="344"/>
      <c r="BU719" s="344"/>
      <c r="BV719" s="344"/>
      <c r="BW719" s="344"/>
      <c r="BX719" s="344"/>
      <c r="BY719" s="344"/>
      <c r="BZ719" s="344"/>
      <c r="CA719" s="344"/>
      <c r="CB719" s="344"/>
      <c r="CC719" s="344"/>
      <c r="CD719" s="344"/>
      <c r="CE719" s="344"/>
      <c r="CF719" s="344"/>
      <c r="CG719" s="344"/>
      <c r="CH719" s="344"/>
      <c r="CI719" s="344"/>
      <c r="CJ719" s="344"/>
      <c r="CK719" s="344"/>
      <c r="CL719" s="344"/>
      <c r="CM719" s="344"/>
      <c r="CN719" s="344"/>
      <c r="CO719" s="344"/>
      <c r="CP719" s="344"/>
      <c r="CQ719" s="344"/>
      <c r="CR719" s="344"/>
      <c r="CS719" s="344"/>
      <c r="CT719" s="344"/>
      <c r="CU719" s="344"/>
      <c r="CV719" s="344"/>
      <c r="CW719" s="344"/>
      <c r="CX719" s="344"/>
      <c r="CY719" s="344"/>
      <c r="CZ719" s="344"/>
    </row>
    <row r="720" ht="25.15" customHeight="true" x14ac:dyDescent="0.2">
      <c r="C720" s="1020"/>
      <c r="D720" s="1020"/>
      <c r="E720" s="577"/>
      <c r="F720" s="577"/>
      <c r="G720" s="577"/>
      <c r="H720" s="1020"/>
      <c r="I720" s="1020"/>
      <c r="J720" s="577"/>
      <c r="K720" s="577"/>
      <c r="L720" s="577"/>
      <c r="M720" s="1020"/>
      <c r="N720" s="1020"/>
      <c r="O720" s="577"/>
      <c r="P720" s="577"/>
      <c r="Q720" s="577"/>
      <c r="BA720" s="344"/>
      <c r="BB720" s="395"/>
      <c r="BC720" s="344"/>
      <c r="BD720" s="344"/>
      <c r="BE720" s="344"/>
      <c r="BF720" s="344"/>
      <c r="BG720" s="344"/>
      <c r="BH720" s="344"/>
      <c r="BI720" s="344"/>
      <c r="BJ720" s="344"/>
      <c r="BK720" s="344"/>
      <c r="BL720" s="344"/>
      <c r="BM720" s="344"/>
      <c r="BN720" s="344"/>
      <c r="BO720" s="344"/>
      <c r="BP720" s="344"/>
      <c r="BQ720" s="344"/>
      <c r="BR720" s="344"/>
      <c r="BS720" s="344"/>
      <c r="BT720" s="344"/>
      <c r="BU720" s="344"/>
      <c r="BV720" s="344"/>
      <c r="BW720" s="344"/>
      <c r="BX720" s="344"/>
      <c r="BY720" s="344"/>
      <c r="BZ720" s="344"/>
      <c r="CA720" s="344"/>
      <c r="CB720" s="344"/>
      <c r="CC720" s="344"/>
      <c r="CD720" s="344"/>
      <c r="CE720" s="344"/>
      <c r="CF720" s="344"/>
      <c r="CG720" s="344"/>
      <c r="CH720" s="344"/>
      <c r="CI720" s="344"/>
      <c r="CJ720" s="344"/>
      <c r="CK720" s="344"/>
      <c r="CL720" s="344"/>
      <c r="CM720" s="344"/>
      <c r="CN720" s="344"/>
      <c r="CO720" s="344"/>
      <c r="CP720" s="344"/>
      <c r="CQ720" s="344"/>
      <c r="CR720" s="344"/>
      <c r="CS720" s="344"/>
      <c r="CT720" s="344"/>
      <c r="CU720" s="344"/>
      <c r="CV720" s="344"/>
      <c r="CW720" s="344"/>
      <c r="CX720" s="344"/>
      <c r="CY720" s="344"/>
      <c r="CZ720" s="344"/>
    </row>
    <row r="721" ht="25.15" customHeight="true" x14ac:dyDescent="0.2">
      <c r="C721" s="1020"/>
      <c r="D721" s="1020"/>
      <c r="E721" s="577"/>
      <c r="F721" s="577"/>
      <c r="G721" s="577"/>
      <c r="H721" s="1020"/>
      <c r="I721" s="1020"/>
      <c r="J721" s="577"/>
      <c r="K721" s="577"/>
      <c r="L721" s="577"/>
      <c r="M721" s="1020"/>
      <c r="N721" s="1020"/>
      <c r="O721" s="577"/>
      <c r="P721" s="577"/>
      <c r="Q721" s="577"/>
      <c r="BA721" s="344"/>
      <c r="BB721" s="395"/>
      <c r="BC721" s="344"/>
      <c r="BD721" s="344"/>
      <c r="BE721" s="344"/>
      <c r="BF721" s="344"/>
      <c r="BG721" s="344"/>
      <c r="BH721" s="344"/>
      <c r="BI721" s="344"/>
      <c r="BJ721" s="344"/>
      <c r="BK721" s="344"/>
      <c r="BL721" s="344"/>
      <c r="BM721" s="344"/>
      <c r="BN721" s="344"/>
      <c r="BO721" s="344"/>
      <c r="BP721" s="344"/>
      <c r="BQ721" s="344"/>
      <c r="BR721" s="344"/>
      <c r="BS721" s="344"/>
      <c r="BT721" s="344"/>
      <c r="BU721" s="344"/>
      <c r="BV721" s="344"/>
      <c r="BW721" s="344"/>
      <c r="BX721" s="344"/>
      <c r="BY721" s="344"/>
      <c r="BZ721" s="344"/>
      <c r="CA721" s="344"/>
      <c r="CB721" s="344"/>
      <c r="CC721" s="344"/>
      <c r="CD721" s="344"/>
      <c r="CE721" s="344"/>
      <c r="CF721" s="344"/>
      <c r="CG721" s="344"/>
      <c r="CH721" s="344"/>
      <c r="CI721" s="344"/>
      <c r="CJ721" s="344"/>
      <c r="CK721" s="344"/>
      <c r="CL721" s="344"/>
      <c r="CM721" s="344"/>
      <c r="CN721" s="344"/>
      <c r="CO721" s="344"/>
      <c r="CP721" s="344"/>
      <c r="CQ721" s="344"/>
      <c r="CR721" s="344"/>
      <c r="CS721" s="344"/>
      <c r="CT721" s="344"/>
      <c r="CU721" s="344"/>
      <c r="CV721" s="344"/>
      <c r="CW721" s="344"/>
      <c r="CX721" s="344"/>
      <c r="CY721" s="344"/>
      <c r="CZ721" s="344"/>
    </row>
    <row r="722" ht="25.15" customHeight="true" x14ac:dyDescent="0.2">
      <c r="C722" s="1020"/>
      <c r="D722" s="1020"/>
      <c r="E722" s="577"/>
      <c r="F722" s="577"/>
      <c r="G722" s="577"/>
      <c r="H722" s="1020"/>
      <c r="I722" s="1020"/>
      <c r="J722" s="577"/>
      <c r="K722" s="577"/>
      <c r="L722" s="577"/>
      <c r="M722" s="1020"/>
      <c r="N722" s="1020"/>
      <c r="O722" s="577"/>
      <c r="P722" s="577"/>
      <c r="Q722" s="577"/>
      <c r="BA722" s="344"/>
      <c r="BB722" s="395"/>
      <c r="BC722" s="344"/>
      <c r="BD722" s="344"/>
      <c r="BE722" s="344"/>
      <c r="BF722" s="344"/>
      <c r="BG722" s="344"/>
      <c r="BH722" s="344"/>
      <c r="BI722" s="344"/>
      <c r="BJ722" s="344"/>
      <c r="BK722" s="344"/>
      <c r="BL722" s="344"/>
      <c r="BM722" s="344"/>
      <c r="BN722" s="344"/>
      <c r="BO722" s="344"/>
      <c r="BP722" s="344"/>
      <c r="BQ722" s="344"/>
      <c r="BR722" s="344"/>
      <c r="BS722" s="344"/>
      <c r="BT722" s="344"/>
      <c r="BU722" s="344"/>
      <c r="BV722" s="344"/>
      <c r="BW722" s="344"/>
      <c r="BX722" s="344"/>
      <c r="BY722" s="344"/>
      <c r="BZ722" s="344"/>
      <c r="CA722" s="344"/>
      <c r="CB722" s="344"/>
      <c r="CC722" s="344"/>
      <c r="CD722" s="344"/>
      <c r="CE722" s="344"/>
      <c r="CF722" s="344"/>
      <c r="CG722" s="344"/>
      <c r="CH722" s="344"/>
      <c r="CI722" s="344"/>
      <c r="CJ722" s="344"/>
      <c r="CK722" s="344"/>
      <c r="CL722" s="344"/>
      <c r="CM722" s="344"/>
      <c r="CN722" s="344"/>
      <c r="CO722" s="344"/>
      <c r="CP722" s="344"/>
      <c r="CQ722" s="344"/>
      <c r="CR722" s="344"/>
      <c r="CS722" s="344"/>
      <c r="CT722" s="344"/>
      <c r="CU722" s="344"/>
      <c r="CV722" s="344"/>
      <c r="CW722" s="344"/>
      <c r="CX722" s="344"/>
      <c r="CY722" s="344"/>
      <c r="CZ722" s="344"/>
    </row>
    <row r="723" ht="25.15" customHeight="true" x14ac:dyDescent="0.2">
      <c r="C723" s="1020"/>
      <c r="D723" s="1020"/>
      <c r="E723" s="577"/>
      <c r="F723" s="577"/>
      <c r="G723" s="577"/>
      <c r="H723" s="1020"/>
      <c r="I723" s="1020"/>
      <c r="J723" s="577"/>
      <c r="K723" s="577"/>
      <c r="L723" s="577"/>
      <c r="M723" s="1020"/>
      <c r="N723" s="1020"/>
      <c r="O723" s="577"/>
      <c r="P723" s="577"/>
      <c r="Q723" s="577"/>
      <c r="BA723" s="344"/>
      <c r="BB723" s="395"/>
      <c r="BC723" s="344"/>
      <c r="BD723" s="344"/>
      <c r="BE723" s="344"/>
      <c r="BF723" s="344"/>
      <c r="BG723" s="344"/>
      <c r="BH723" s="344"/>
      <c r="BI723" s="344"/>
      <c r="BJ723" s="344"/>
      <c r="BK723" s="344"/>
      <c r="BL723" s="344"/>
      <c r="BM723" s="344"/>
      <c r="BN723" s="344"/>
      <c r="BO723" s="344"/>
      <c r="BP723" s="344"/>
      <c r="BQ723" s="344"/>
      <c r="BR723" s="344"/>
      <c r="BS723" s="344"/>
      <c r="BT723" s="344"/>
      <c r="BU723" s="344"/>
      <c r="BV723" s="344"/>
      <c r="BW723" s="344"/>
      <c r="BX723" s="344"/>
      <c r="BY723" s="344"/>
      <c r="BZ723" s="344"/>
      <c r="CA723" s="344"/>
      <c r="CB723" s="344"/>
      <c r="CC723" s="344"/>
      <c r="CD723" s="344"/>
      <c r="CE723" s="344"/>
      <c r="CF723" s="344"/>
      <c r="CG723" s="344"/>
      <c r="CH723" s="344"/>
      <c r="CI723" s="344"/>
      <c r="CJ723" s="344"/>
      <c r="CK723" s="344"/>
      <c r="CL723" s="344"/>
      <c r="CM723" s="344"/>
      <c r="CN723" s="344"/>
      <c r="CO723" s="344"/>
      <c r="CP723" s="344"/>
      <c r="CQ723" s="344"/>
      <c r="CR723" s="344"/>
      <c r="CS723" s="344"/>
      <c r="CT723" s="344"/>
      <c r="CU723" s="344"/>
      <c r="CV723" s="344"/>
      <c r="CW723" s="344"/>
      <c r="CX723" s="344"/>
      <c r="CY723" s="344"/>
      <c r="CZ723" s="344"/>
    </row>
    <row r="724" ht="25.15" customHeight="true" x14ac:dyDescent="0.2">
      <c r="C724" s="1020"/>
      <c r="D724" s="1020"/>
      <c r="E724" s="577"/>
      <c r="F724" s="577"/>
      <c r="G724" s="577"/>
      <c r="H724" s="1020"/>
      <c r="I724" s="1020"/>
      <c r="J724" s="577"/>
      <c r="K724" s="577"/>
      <c r="L724" s="577"/>
      <c r="M724" s="1020"/>
      <c r="N724" s="1020"/>
      <c r="O724" s="577"/>
      <c r="P724" s="577"/>
      <c r="Q724" s="577"/>
      <c r="BA724" s="344"/>
      <c r="BB724" s="395"/>
      <c r="BC724" s="344"/>
      <c r="BD724" s="344"/>
      <c r="BE724" s="344"/>
      <c r="BF724" s="344"/>
      <c r="BG724" s="344"/>
      <c r="BH724" s="344"/>
      <c r="BI724" s="344"/>
      <c r="BJ724" s="344"/>
      <c r="BK724" s="344"/>
      <c r="BL724" s="344"/>
      <c r="BM724" s="344"/>
      <c r="BN724" s="344"/>
      <c r="BO724" s="344"/>
      <c r="BP724" s="344"/>
      <c r="BQ724" s="344"/>
      <c r="BR724" s="344"/>
      <c r="BS724" s="344"/>
      <c r="BT724" s="344"/>
      <c r="BU724" s="344"/>
      <c r="BV724" s="344"/>
      <c r="BW724" s="344"/>
      <c r="BX724" s="344"/>
      <c r="BY724" s="344"/>
      <c r="BZ724" s="344"/>
      <c r="CA724" s="344"/>
      <c r="CB724" s="344"/>
      <c r="CC724" s="344"/>
      <c r="CD724" s="344"/>
      <c r="CE724" s="344"/>
      <c r="CF724" s="344"/>
      <c r="CG724" s="344"/>
      <c r="CH724" s="344"/>
      <c r="CI724" s="344"/>
      <c r="CJ724" s="344"/>
      <c r="CK724" s="344"/>
      <c r="CL724" s="344"/>
      <c r="CM724" s="344"/>
      <c r="CN724" s="344"/>
      <c r="CO724" s="344"/>
      <c r="CP724" s="344"/>
      <c r="CQ724" s="344"/>
      <c r="CR724" s="344"/>
      <c r="CS724" s="344"/>
      <c r="CT724" s="344"/>
      <c r="CU724" s="344"/>
      <c r="CV724" s="344"/>
      <c r="CW724" s="344"/>
      <c r="CX724" s="344"/>
      <c r="CY724" s="344"/>
      <c r="CZ724" s="344"/>
    </row>
    <row r="725" ht="25.15" customHeight="true" x14ac:dyDescent="0.2">
      <c r="C725" s="1020"/>
      <c r="D725" s="1020"/>
      <c r="E725" s="577"/>
      <c r="F725" s="577"/>
      <c r="G725" s="577"/>
      <c r="H725" s="1020"/>
      <c r="I725" s="1020"/>
      <c r="J725" s="577"/>
      <c r="K725" s="577"/>
      <c r="L725" s="577"/>
      <c r="M725" s="1020"/>
      <c r="N725" s="1020"/>
      <c r="O725" s="577"/>
      <c r="P725" s="577"/>
      <c r="Q725" s="577"/>
      <c r="BA725" s="344"/>
      <c r="BB725" s="395"/>
      <c r="BC725" s="344"/>
      <c r="BD725" s="344"/>
      <c r="BE725" s="344"/>
      <c r="BF725" s="344"/>
      <c r="BG725" s="344"/>
      <c r="BH725" s="344"/>
      <c r="BI725" s="344"/>
      <c r="BJ725" s="344"/>
      <c r="BK725" s="344"/>
      <c r="BL725" s="344"/>
      <c r="BM725" s="344"/>
      <c r="BN725" s="344"/>
      <c r="BO725" s="344"/>
      <c r="BP725" s="344"/>
      <c r="BQ725" s="344"/>
      <c r="BR725" s="344"/>
      <c r="BS725" s="344"/>
      <c r="BT725" s="344"/>
      <c r="BU725" s="344"/>
      <c r="BV725" s="344"/>
      <c r="BW725" s="344"/>
      <c r="BX725" s="344"/>
      <c r="BY725" s="344"/>
      <c r="BZ725" s="344"/>
      <c r="CA725" s="344"/>
      <c r="CB725" s="344"/>
      <c r="CC725" s="344"/>
      <c r="CD725" s="344"/>
      <c r="CE725" s="344"/>
      <c r="CF725" s="344"/>
      <c r="CG725" s="344"/>
      <c r="CH725" s="344"/>
      <c r="CI725" s="344"/>
      <c r="CJ725" s="344"/>
      <c r="CK725" s="344"/>
      <c r="CL725" s="344"/>
      <c r="CM725" s="344"/>
      <c r="CN725" s="344"/>
      <c r="CO725" s="344"/>
      <c r="CP725" s="344"/>
      <c r="CQ725" s="344"/>
      <c r="CR725" s="344"/>
      <c r="CS725" s="344"/>
      <c r="CT725" s="344"/>
      <c r="CU725" s="344"/>
      <c r="CV725" s="344"/>
      <c r="CW725" s="344"/>
      <c r="CX725" s="344"/>
      <c r="CY725" s="344"/>
      <c r="CZ725" s="344"/>
    </row>
    <row r="726" ht="25.15" customHeight="true" x14ac:dyDescent="0.2">
      <c r="C726" s="1020"/>
      <c r="D726" s="1020"/>
      <c r="E726" s="577"/>
      <c r="F726" s="577"/>
      <c r="G726" s="577"/>
      <c r="H726" s="1020"/>
      <c r="I726" s="1020"/>
      <c r="J726" s="577"/>
      <c r="K726" s="577"/>
      <c r="L726" s="577"/>
      <c r="M726" s="1020"/>
      <c r="N726" s="1020"/>
      <c r="O726" s="577"/>
      <c r="P726" s="577"/>
      <c r="Q726" s="577"/>
      <c r="BA726" s="344"/>
      <c r="BB726" s="395"/>
      <c r="BC726" s="344"/>
      <c r="BD726" s="344"/>
      <c r="BE726" s="344"/>
      <c r="BF726" s="344"/>
      <c r="BG726" s="344"/>
      <c r="BH726" s="344"/>
      <c r="BI726" s="344"/>
      <c r="BJ726" s="344"/>
      <c r="BK726" s="344"/>
      <c r="BL726" s="344"/>
      <c r="BM726" s="344"/>
      <c r="BN726" s="344"/>
      <c r="BO726" s="344"/>
      <c r="BP726" s="344"/>
      <c r="BQ726" s="344"/>
      <c r="BR726" s="344"/>
      <c r="BS726" s="344"/>
      <c r="BT726" s="344"/>
      <c r="BU726" s="344"/>
      <c r="BV726" s="344"/>
      <c r="BW726" s="344"/>
      <c r="BX726" s="344"/>
      <c r="BY726" s="344"/>
      <c r="BZ726" s="344"/>
      <c r="CA726" s="344"/>
      <c r="CB726" s="344"/>
      <c r="CC726" s="344"/>
      <c r="CD726" s="344"/>
      <c r="CE726" s="344"/>
      <c r="CF726" s="344"/>
      <c r="CG726" s="344"/>
      <c r="CH726" s="344"/>
      <c r="CI726" s="344"/>
      <c r="CJ726" s="344"/>
      <c r="CK726" s="344"/>
      <c r="CL726" s="344"/>
      <c r="CM726" s="344"/>
      <c r="CN726" s="344"/>
      <c r="CO726" s="344"/>
      <c r="CP726" s="344"/>
      <c r="CQ726" s="344"/>
      <c r="CR726" s="344"/>
      <c r="CS726" s="344"/>
      <c r="CT726" s="344"/>
      <c r="CU726" s="344"/>
      <c r="CV726" s="344"/>
      <c r="CW726" s="344"/>
      <c r="CX726" s="344"/>
      <c r="CY726" s="344"/>
      <c r="CZ726" s="344"/>
    </row>
    <row r="727" ht="25.15" customHeight="true" x14ac:dyDescent="0.2">
      <c r="C727" s="1020"/>
      <c r="D727" s="1020"/>
      <c r="E727" s="577"/>
      <c r="F727" s="577"/>
      <c r="G727" s="577"/>
      <c r="H727" s="1020"/>
      <c r="I727" s="1020"/>
      <c r="J727" s="577"/>
      <c r="K727" s="577"/>
      <c r="L727" s="577"/>
      <c r="M727" s="1020"/>
      <c r="N727" s="1020"/>
      <c r="O727" s="577"/>
      <c r="P727" s="577"/>
      <c r="Q727" s="577"/>
      <c r="BA727" s="344"/>
      <c r="BB727" s="395"/>
      <c r="BC727" s="344"/>
      <c r="BD727" s="344"/>
      <c r="BE727" s="344"/>
      <c r="BF727" s="344"/>
      <c r="BG727" s="344"/>
      <c r="BH727" s="344"/>
      <c r="BI727" s="344"/>
      <c r="BJ727" s="344"/>
      <c r="BK727" s="344"/>
      <c r="BL727" s="344"/>
      <c r="BM727" s="344"/>
      <c r="BN727" s="344"/>
      <c r="BO727" s="344"/>
      <c r="BP727" s="344"/>
      <c r="BQ727" s="344"/>
      <c r="BR727" s="344"/>
      <c r="BS727" s="344"/>
      <c r="BT727" s="344"/>
      <c r="BU727" s="344"/>
      <c r="BV727" s="344"/>
      <c r="BW727" s="344"/>
      <c r="BX727" s="344"/>
      <c r="BY727" s="344"/>
      <c r="BZ727" s="344"/>
      <c r="CA727" s="344"/>
      <c r="CB727" s="344"/>
      <c r="CC727" s="344"/>
      <c r="CD727" s="344"/>
      <c r="CE727" s="344"/>
      <c r="CF727" s="344"/>
      <c r="CG727" s="344"/>
      <c r="CH727" s="344"/>
      <c r="CI727" s="344"/>
      <c r="CJ727" s="344"/>
      <c r="CK727" s="344"/>
      <c r="CL727" s="344"/>
      <c r="CM727" s="344"/>
      <c r="CN727" s="344"/>
      <c r="CO727" s="344"/>
      <c r="CP727" s="344"/>
      <c r="CQ727" s="344"/>
      <c r="CR727" s="344"/>
      <c r="CS727" s="344"/>
      <c r="CT727" s="344"/>
      <c r="CU727" s="344"/>
      <c r="CV727" s="344"/>
      <c r="CW727" s="344"/>
      <c r="CX727" s="344"/>
      <c r="CY727" s="344"/>
      <c r="CZ727" s="344"/>
    </row>
    <row r="728" ht="25.15" customHeight="true" x14ac:dyDescent="0.2">
      <c r="C728" s="1020"/>
      <c r="D728" s="1020"/>
      <c r="E728" s="577"/>
      <c r="F728" s="577"/>
      <c r="G728" s="577"/>
      <c r="H728" s="1020"/>
      <c r="I728" s="1020"/>
      <c r="J728" s="577"/>
      <c r="K728" s="577"/>
      <c r="L728" s="577"/>
      <c r="M728" s="1020"/>
      <c r="N728" s="1020"/>
      <c r="O728" s="577"/>
      <c r="P728" s="577"/>
      <c r="Q728" s="577"/>
      <c r="BA728" s="344"/>
      <c r="BB728" s="395"/>
      <c r="BC728" s="344"/>
      <c r="BD728" s="344"/>
      <c r="BE728" s="344"/>
      <c r="BF728" s="344"/>
      <c r="BG728" s="344"/>
      <c r="BH728" s="344"/>
      <c r="BI728" s="344"/>
      <c r="BJ728" s="344"/>
      <c r="BK728" s="344"/>
      <c r="BL728" s="344"/>
      <c r="BM728" s="344"/>
      <c r="BN728" s="344"/>
      <c r="BO728" s="344"/>
      <c r="BP728" s="344"/>
      <c r="BQ728" s="344"/>
      <c r="BR728" s="344"/>
      <c r="BS728" s="344"/>
      <c r="BT728" s="344"/>
      <c r="BU728" s="344"/>
      <c r="BV728" s="344"/>
      <c r="BW728" s="344"/>
      <c r="BX728" s="344"/>
      <c r="BY728" s="344"/>
      <c r="BZ728" s="344"/>
      <c r="CA728" s="344"/>
      <c r="CB728" s="344"/>
      <c r="CC728" s="344"/>
      <c r="CD728" s="344"/>
      <c r="CE728" s="344"/>
      <c r="CF728" s="344"/>
      <c r="CG728" s="344"/>
      <c r="CH728" s="344"/>
      <c r="CI728" s="344"/>
      <c r="CJ728" s="344"/>
      <c r="CK728" s="344"/>
      <c r="CL728" s="344"/>
      <c r="CM728" s="344"/>
      <c r="CN728" s="344"/>
      <c r="CO728" s="344"/>
      <c r="CP728" s="344"/>
      <c r="CQ728" s="344"/>
      <c r="CR728" s="344"/>
      <c r="CS728" s="344"/>
      <c r="CT728" s="344"/>
      <c r="CU728" s="344"/>
      <c r="CV728" s="344"/>
      <c r="CW728" s="344"/>
      <c r="CX728" s="344"/>
      <c r="CY728" s="344"/>
      <c r="CZ728" s="344"/>
    </row>
    <row r="729" ht="25.15" customHeight="true" x14ac:dyDescent="0.2">
      <c r="C729" s="1020"/>
      <c r="D729" s="1020"/>
      <c r="E729" s="577"/>
      <c r="F729" s="577"/>
      <c r="G729" s="577"/>
      <c r="H729" s="1020"/>
      <c r="I729" s="1020"/>
      <c r="J729" s="577"/>
      <c r="K729" s="577"/>
      <c r="L729" s="577"/>
      <c r="M729" s="1020"/>
      <c r="N729" s="1020"/>
      <c r="O729" s="577"/>
      <c r="P729" s="577"/>
      <c r="Q729" s="577"/>
      <c r="BA729" s="344"/>
      <c r="BB729" s="395"/>
      <c r="BC729" s="344"/>
      <c r="BD729" s="344"/>
      <c r="BE729" s="344"/>
      <c r="BF729" s="344"/>
      <c r="BG729" s="344"/>
      <c r="BH729" s="344"/>
      <c r="BI729" s="344"/>
      <c r="BJ729" s="344"/>
      <c r="BK729" s="344"/>
      <c r="BL729" s="344"/>
      <c r="BM729" s="344"/>
      <c r="BN729" s="344"/>
      <c r="BO729" s="344"/>
      <c r="BP729" s="344"/>
      <c r="BQ729" s="344"/>
      <c r="BR729" s="344"/>
      <c r="BS729" s="344"/>
      <c r="BT729" s="344"/>
      <c r="BU729" s="344"/>
      <c r="BV729" s="344"/>
      <c r="BW729" s="344"/>
      <c r="BX729" s="344"/>
      <c r="BY729" s="344"/>
      <c r="BZ729" s="344"/>
      <c r="CA729" s="344"/>
      <c r="CB729" s="344"/>
      <c r="CC729" s="344"/>
      <c r="CD729" s="344"/>
      <c r="CE729" s="344"/>
      <c r="CF729" s="344"/>
      <c r="CG729" s="344"/>
      <c r="CH729" s="344"/>
      <c r="CI729" s="344"/>
      <c r="CJ729" s="344"/>
      <c r="CK729" s="344"/>
      <c r="CL729" s="344"/>
      <c r="CM729" s="344"/>
      <c r="CN729" s="344"/>
      <c r="CO729" s="344"/>
      <c r="CP729" s="344"/>
      <c r="CQ729" s="344"/>
      <c r="CR729" s="344"/>
      <c r="CS729" s="344"/>
      <c r="CT729" s="344"/>
      <c r="CU729" s="344"/>
      <c r="CV729" s="344"/>
      <c r="CW729" s="344"/>
      <c r="CX729" s="344"/>
      <c r="CY729" s="344"/>
      <c r="CZ729" s="344"/>
    </row>
    <row r="730" ht="25.15" customHeight="true" x14ac:dyDescent="0.2">
      <c r="C730" s="1020"/>
      <c r="D730" s="1020"/>
      <c r="E730" s="577"/>
      <c r="F730" s="577"/>
      <c r="G730" s="577"/>
      <c r="H730" s="1020"/>
      <c r="I730" s="1020"/>
      <c r="J730" s="577"/>
      <c r="K730" s="577"/>
      <c r="L730" s="577"/>
      <c r="M730" s="1020"/>
      <c r="N730" s="1020"/>
      <c r="O730" s="577"/>
      <c r="P730" s="577"/>
      <c r="Q730" s="577"/>
      <c r="BA730" s="344"/>
      <c r="BB730" s="395"/>
      <c r="BC730" s="344"/>
      <c r="BD730" s="344"/>
      <c r="BE730" s="344"/>
      <c r="BF730" s="344"/>
      <c r="BG730" s="344"/>
      <c r="BH730" s="344"/>
      <c r="BI730" s="344"/>
      <c r="BJ730" s="344"/>
      <c r="BK730" s="344"/>
      <c r="BL730" s="344"/>
      <c r="BM730" s="344"/>
      <c r="BN730" s="344"/>
      <c r="BO730" s="344"/>
      <c r="BP730" s="344"/>
      <c r="BQ730" s="344"/>
      <c r="BR730" s="344"/>
      <c r="BS730" s="344"/>
      <c r="BT730" s="344"/>
      <c r="BU730" s="344"/>
      <c r="BV730" s="344"/>
      <c r="BW730" s="344"/>
      <c r="BX730" s="344"/>
      <c r="BY730" s="344"/>
      <c r="BZ730" s="344"/>
      <c r="CA730" s="344"/>
      <c r="CB730" s="344"/>
      <c r="CC730" s="344"/>
      <c r="CD730" s="344"/>
      <c r="CE730" s="344"/>
      <c r="CF730" s="344"/>
      <c r="CG730" s="344"/>
      <c r="CH730" s="344"/>
      <c r="CI730" s="344"/>
      <c r="CJ730" s="344"/>
      <c r="CK730" s="344"/>
      <c r="CL730" s="344"/>
      <c r="CM730" s="344"/>
      <c r="CN730" s="344"/>
      <c r="CO730" s="344"/>
      <c r="CP730" s="344"/>
      <c r="CQ730" s="344"/>
      <c r="CR730" s="344"/>
      <c r="CS730" s="344"/>
      <c r="CT730" s="344"/>
      <c r="CU730" s="344"/>
      <c r="CV730" s="344"/>
      <c r="CW730" s="344"/>
      <c r="CX730" s="344"/>
      <c r="CY730" s="344"/>
      <c r="CZ730" s="344"/>
    </row>
    <row r="731" ht="25.15" customHeight="true" x14ac:dyDescent="0.2">
      <c r="C731" s="1020"/>
      <c r="D731" s="1020"/>
      <c r="E731" s="577"/>
      <c r="F731" s="577"/>
      <c r="G731" s="577"/>
      <c r="H731" s="1020"/>
      <c r="I731" s="1020"/>
      <c r="J731" s="577"/>
      <c r="K731" s="577"/>
      <c r="L731" s="577"/>
      <c r="M731" s="1020"/>
      <c r="N731" s="1020"/>
      <c r="O731" s="577"/>
      <c r="P731" s="577"/>
      <c r="Q731" s="577"/>
      <c r="BA731" s="344"/>
      <c r="BB731" s="395"/>
      <c r="BC731" s="344"/>
      <c r="BD731" s="344"/>
      <c r="BE731" s="344"/>
      <c r="BF731" s="344"/>
      <c r="BG731" s="344"/>
      <c r="BH731" s="344"/>
      <c r="BI731" s="344"/>
      <c r="BJ731" s="344"/>
      <c r="BK731" s="344"/>
      <c r="BL731" s="344"/>
      <c r="BM731" s="344"/>
      <c r="BN731" s="344"/>
      <c r="BO731" s="344"/>
      <c r="BP731" s="344"/>
      <c r="BQ731" s="344"/>
      <c r="BR731" s="344"/>
      <c r="BS731" s="344"/>
      <c r="BT731" s="344"/>
      <c r="BU731" s="344"/>
      <c r="BV731" s="344"/>
      <c r="BW731" s="344"/>
      <c r="BX731" s="344"/>
      <c r="BY731" s="344"/>
      <c r="BZ731" s="344"/>
      <c r="CA731" s="344"/>
      <c r="CB731" s="344"/>
      <c r="CC731" s="344"/>
      <c r="CD731" s="344"/>
      <c r="CE731" s="344"/>
      <c r="CF731" s="344"/>
      <c r="CG731" s="344"/>
      <c r="CH731" s="344"/>
      <c r="CI731" s="344"/>
      <c r="CJ731" s="344"/>
      <c r="CK731" s="344"/>
      <c r="CL731" s="344"/>
      <c r="CM731" s="344"/>
      <c r="CN731" s="344"/>
      <c r="CO731" s="344"/>
      <c r="CP731" s="344"/>
      <c r="CQ731" s="344"/>
      <c r="CR731" s="344"/>
      <c r="CS731" s="344"/>
      <c r="CT731" s="344"/>
      <c r="CU731" s="344"/>
      <c r="CV731" s="344"/>
      <c r="CW731" s="344"/>
      <c r="CX731" s="344"/>
      <c r="CY731" s="344"/>
      <c r="CZ731" s="344"/>
    </row>
    <row r="732" ht="25.15" customHeight="true" x14ac:dyDescent="0.2">
      <c r="C732" s="1020"/>
      <c r="D732" s="1020"/>
      <c r="E732" s="577"/>
      <c r="F732" s="577"/>
      <c r="G732" s="577"/>
      <c r="H732" s="1020"/>
      <c r="I732" s="1020"/>
      <c r="J732" s="577"/>
      <c r="K732" s="577"/>
      <c r="L732" s="577"/>
      <c r="M732" s="1020"/>
      <c r="N732" s="1020"/>
      <c r="O732" s="577"/>
      <c r="P732" s="577"/>
      <c r="Q732" s="577"/>
      <c r="BA732" s="344"/>
      <c r="BB732" s="395"/>
      <c r="BC732" s="344"/>
      <c r="BD732" s="344"/>
      <c r="BE732" s="344"/>
      <c r="BF732" s="344"/>
      <c r="BG732" s="344"/>
      <c r="BH732" s="344"/>
      <c r="BI732" s="344"/>
      <c r="BJ732" s="344"/>
      <c r="BK732" s="344"/>
      <c r="BL732" s="344"/>
      <c r="BM732" s="344"/>
      <c r="BN732" s="344"/>
      <c r="BO732" s="344"/>
      <c r="BP732" s="344"/>
      <c r="BQ732" s="344"/>
      <c r="BR732" s="344"/>
      <c r="BS732" s="344"/>
      <c r="BT732" s="344"/>
      <c r="BU732" s="344"/>
      <c r="BV732" s="344"/>
      <c r="BW732" s="344"/>
      <c r="BX732" s="344"/>
      <c r="BY732" s="344"/>
      <c r="BZ732" s="344"/>
      <c r="CA732" s="344"/>
      <c r="CB732" s="344"/>
      <c r="CC732" s="344"/>
      <c r="CD732" s="344"/>
      <c r="CE732" s="344"/>
      <c r="CF732" s="344"/>
      <c r="CG732" s="344"/>
      <c r="CH732" s="344"/>
      <c r="CI732" s="344"/>
      <c r="CJ732" s="344"/>
      <c r="CK732" s="344"/>
      <c r="CL732" s="344"/>
      <c r="CM732" s="344"/>
      <c r="CN732" s="344"/>
      <c r="CO732" s="344"/>
      <c r="CP732" s="344"/>
      <c r="CQ732" s="344"/>
      <c r="CR732" s="344"/>
      <c r="CS732" s="344"/>
      <c r="CT732" s="344"/>
      <c r="CU732" s="344"/>
      <c r="CV732" s="344"/>
      <c r="CW732" s="344"/>
      <c r="CX732" s="344"/>
      <c r="CY732" s="344"/>
      <c r="CZ732" s="344"/>
    </row>
    <row r="733" ht="25.15" customHeight="true" x14ac:dyDescent="0.2">
      <c r="C733" s="1020"/>
      <c r="D733" s="1020"/>
      <c r="E733" s="577"/>
      <c r="F733" s="577"/>
      <c r="G733" s="577"/>
      <c r="H733" s="1020"/>
      <c r="I733" s="1020"/>
      <c r="J733" s="577"/>
      <c r="K733" s="577"/>
      <c r="L733" s="577"/>
      <c r="M733" s="1020"/>
      <c r="N733" s="1020"/>
      <c r="O733" s="577"/>
      <c r="P733" s="577"/>
      <c r="Q733" s="577"/>
      <c r="BA733" s="344"/>
      <c r="BB733" s="395"/>
      <c r="BC733" s="344"/>
      <c r="BD733" s="344"/>
      <c r="BE733" s="344"/>
      <c r="BF733" s="344"/>
      <c r="BG733" s="344"/>
      <c r="BH733" s="344"/>
      <c r="BI733" s="344"/>
      <c r="BJ733" s="344"/>
      <c r="BK733" s="344"/>
      <c r="BL733" s="344"/>
      <c r="BM733" s="344"/>
      <c r="BN733" s="344"/>
      <c r="BO733" s="344"/>
      <c r="BP733" s="344"/>
      <c r="BQ733" s="344"/>
      <c r="BR733" s="344"/>
      <c r="BS733" s="344"/>
      <c r="BT733" s="344"/>
      <c r="BU733" s="344"/>
      <c r="BV733" s="344"/>
      <c r="BW733" s="344"/>
      <c r="BX733" s="344"/>
      <c r="BY733" s="344"/>
      <c r="BZ733" s="344"/>
      <c r="CA733" s="344"/>
      <c r="CB733" s="344"/>
      <c r="CC733" s="344"/>
      <c r="CD733" s="344"/>
      <c r="CE733" s="344"/>
      <c r="CF733" s="344"/>
      <c r="CG733" s="344"/>
      <c r="CH733" s="344"/>
      <c r="CI733" s="344"/>
      <c r="CJ733" s="344"/>
      <c r="CK733" s="344"/>
      <c r="CL733" s="344"/>
      <c r="CM733" s="344"/>
      <c r="CN733" s="344"/>
      <c r="CO733" s="344"/>
      <c r="CP733" s="344"/>
      <c r="CQ733" s="344"/>
      <c r="CR733" s="344"/>
      <c r="CS733" s="344"/>
      <c r="CT733" s="344"/>
      <c r="CU733" s="344"/>
      <c r="CV733" s="344"/>
      <c r="CW733" s="344"/>
      <c r="CX733" s="344"/>
      <c r="CY733" s="344"/>
      <c r="CZ733" s="344"/>
    </row>
    <row r="734" ht="25.15" customHeight="true" x14ac:dyDescent="0.2">
      <c r="C734" s="1020"/>
      <c r="D734" s="1020"/>
      <c r="E734" s="577"/>
      <c r="F734" s="577"/>
      <c r="G734" s="577"/>
      <c r="H734" s="1020"/>
      <c r="I734" s="1020"/>
      <c r="J734" s="577"/>
      <c r="K734" s="577"/>
      <c r="L734" s="577"/>
      <c r="M734" s="1020"/>
      <c r="N734" s="1020"/>
      <c r="O734" s="577"/>
      <c r="P734" s="577"/>
      <c r="Q734" s="577"/>
      <c r="BA734" s="344"/>
      <c r="BB734" s="395"/>
      <c r="BC734" s="344"/>
      <c r="BD734" s="344"/>
      <c r="BE734" s="344"/>
      <c r="BF734" s="344"/>
      <c r="BG734" s="344"/>
      <c r="BH734" s="344"/>
      <c r="BI734" s="344"/>
      <c r="BJ734" s="344"/>
      <c r="BK734" s="344"/>
      <c r="BL734" s="344"/>
      <c r="BM734" s="344"/>
      <c r="BN734" s="344"/>
      <c r="BO734" s="344"/>
      <c r="BP734" s="344"/>
      <c r="BQ734" s="344"/>
      <c r="BR734" s="344"/>
      <c r="BS734" s="344"/>
      <c r="BT734" s="344"/>
      <c r="BU734" s="344"/>
      <c r="BV734" s="344"/>
      <c r="BW734" s="344"/>
      <c r="BX734" s="344"/>
      <c r="BY734" s="344"/>
      <c r="BZ734" s="344"/>
      <c r="CA734" s="344"/>
      <c r="CB734" s="344"/>
      <c r="CC734" s="344"/>
      <c r="CD734" s="344"/>
      <c r="CE734" s="344"/>
      <c r="CF734" s="344"/>
      <c r="CG734" s="344"/>
      <c r="CH734" s="344"/>
      <c r="CI734" s="344"/>
      <c r="CJ734" s="344"/>
      <c r="CK734" s="344"/>
      <c r="CL734" s="344"/>
      <c r="CM734" s="344"/>
      <c r="CN734" s="344"/>
      <c r="CO734" s="344"/>
      <c r="CP734" s="344"/>
      <c r="CQ734" s="344"/>
      <c r="CR734" s="344"/>
      <c r="CS734" s="344"/>
      <c r="CT734" s="344"/>
      <c r="CU734" s="344"/>
      <c r="CV734" s="344"/>
      <c r="CW734" s="344"/>
      <c r="CX734" s="344"/>
      <c r="CY734" s="344"/>
      <c r="CZ734" s="344"/>
    </row>
    <row r="735" ht="25.15" customHeight="true" x14ac:dyDescent="0.2">
      <c r="C735" s="1020"/>
      <c r="D735" s="1020"/>
      <c r="E735" s="577"/>
      <c r="F735" s="577"/>
      <c r="G735" s="577"/>
      <c r="H735" s="1020"/>
      <c r="I735" s="1020"/>
      <c r="J735" s="577"/>
      <c r="K735" s="577"/>
      <c r="L735" s="577"/>
      <c r="M735" s="1020"/>
      <c r="N735" s="1020"/>
      <c r="O735" s="577"/>
      <c r="P735" s="577"/>
      <c r="Q735" s="577"/>
      <c r="BA735" s="344"/>
      <c r="BB735" s="395"/>
      <c r="BC735" s="344"/>
      <c r="BD735" s="344"/>
      <c r="BE735" s="344"/>
      <c r="BF735" s="344"/>
      <c r="BG735" s="344"/>
      <c r="BH735" s="344"/>
      <c r="BI735" s="344"/>
      <c r="BJ735" s="344"/>
      <c r="BK735" s="344"/>
      <c r="BL735" s="344"/>
      <c r="BM735" s="344"/>
      <c r="BN735" s="344"/>
      <c r="BO735" s="344"/>
      <c r="BP735" s="344"/>
      <c r="BQ735" s="344"/>
      <c r="BR735" s="344"/>
      <c r="BS735" s="344"/>
      <c r="BT735" s="344"/>
      <c r="BU735" s="344"/>
      <c r="BV735" s="344"/>
      <c r="BW735" s="344"/>
      <c r="BX735" s="344"/>
      <c r="BY735" s="344"/>
      <c r="BZ735" s="344"/>
      <c r="CA735" s="344"/>
      <c r="CB735" s="344"/>
      <c r="CC735" s="344"/>
      <c r="CD735" s="344"/>
      <c r="CE735" s="344"/>
      <c r="CF735" s="344"/>
      <c r="CG735" s="344"/>
      <c r="CH735" s="344"/>
      <c r="CI735" s="344"/>
      <c r="CJ735" s="344"/>
      <c r="CK735" s="344"/>
      <c r="CL735" s="344"/>
      <c r="CM735" s="344"/>
      <c r="CN735" s="344"/>
      <c r="CO735" s="344"/>
      <c r="CP735" s="344"/>
      <c r="CQ735" s="344"/>
      <c r="CR735" s="344"/>
      <c r="CS735" s="344"/>
      <c r="CT735" s="344"/>
      <c r="CU735" s="344"/>
      <c r="CV735" s="344"/>
      <c r="CW735" s="344"/>
      <c r="CX735" s="344"/>
      <c r="CY735" s="344"/>
      <c r="CZ735" s="344"/>
    </row>
    <row r="736" ht="25.15" customHeight="true" x14ac:dyDescent="0.2">
      <c r="C736" s="1020"/>
      <c r="D736" s="1020"/>
      <c r="E736" s="577"/>
      <c r="F736" s="577"/>
      <c r="G736" s="577"/>
      <c r="H736" s="1020"/>
      <c r="I736" s="1020"/>
      <c r="J736" s="577"/>
      <c r="K736" s="577"/>
      <c r="L736" s="577"/>
      <c r="M736" s="1020"/>
      <c r="N736" s="1020"/>
      <c r="O736" s="577"/>
      <c r="P736" s="577"/>
      <c r="Q736" s="577"/>
      <c r="BA736" s="344"/>
      <c r="BB736" s="395"/>
      <c r="BC736" s="344"/>
      <c r="BD736" s="344"/>
      <c r="BE736" s="344"/>
      <c r="BF736" s="344"/>
      <c r="BG736" s="344"/>
      <c r="BH736" s="344"/>
      <c r="BI736" s="344"/>
      <c r="BJ736" s="344"/>
      <c r="BK736" s="344"/>
      <c r="BL736" s="344"/>
      <c r="BM736" s="344"/>
      <c r="BN736" s="344"/>
      <c r="BO736" s="344"/>
      <c r="BP736" s="344"/>
      <c r="BQ736" s="344"/>
      <c r="BR736" s="344"/>
      <c r="BS736" s="344"/>
      <c r="BT736" s="344"/>
      <c r="BU736" s="344"/>
      <c r="BV736" s="344"/>
      <c r="BW736" s="344"/>
      <c r="BX736" s="344"/>
      <c r="BY736" s="344"/>
      <c r="BZ736" s="344"/>
      <c r="CA736" s="344"/>
      <c r="CB736" s="344"/>
      <c r="CC736" s="344"/>
      <c r="CD736" s="344"/>
      <c r="CE736" s="344"/>
      <c r="CF736" s="344"/>
      <c r="CG736" s="344"/>
      <c r="CH736" s="344"/>
      <c r="CI736" s="344"/>
      <c r="CJ736" s="344"/>
      <c r="CK736" s="344"/>
      <c r="CL736" s="344"/>
      <c r="CM736" s="344"/>
      <c r="CN736" s="344"/>
      <c r="CO736" s="344"/>
      <c r="CP736" s="344"/>
      <c r="CQ736" s="344"/>
      <c r="CR736" s="344"/>
      <c r="CS736" s="344"/>
      <c r="CT736" s="344"/>
      <c r="CU736" s="344"/>
      <c r="CV736" s="344"/>
      <c r="CW736" s="344"/>
      <c r="CX736" s="344"/>
      <c r="CY736" s="344"/>
      <c r="CZ736" s="344"/>
    </row>
    <row r="737" ht="25.15" customHeight="true" x14ac:dyDescent="0.2">
      <c r="C737" s="1020"/>
      <c r="D737" s="1020"/>
      <c r="E737" s="577"/>
      <c r="F737" s="577"/>
      <c r="G737" s="577"/>
      <c r="H737" s="1020"/>
      <c r="I737" s="1020"/>
      <c r="J737" s="577"/>
      <c r="K737" s="577"/>
      <c r="L737" s="577"/>
      <c r="M737" s="1020"/>
      <c r="N737" s="1020"/>
      <c r="O737" s="577"/>
      <c r="P737" s="577"/>
      <c r="Q737" s="577"/>
      <c r="BA737" s="344"/>
      <c r="BB737" s="395"/>
      <c r="BC737" s="344"/>
      <c r="BD737" s="344"/>
      <c r="BE737" s="344"/>
      <c r="BF737" s="344"/>
      <c r="BG737" s="344"/>
      <c r="BH737" s="344"/>
      <c r="BI737" s="344"/>
      <c r="BJ737" s="344"/>
      <c r="BK737" s="344"/>
      <c r="BL737" s="344"/>
      <c r="BM737" s="344"/>
      <c r="BN737" s="344"/>
      <c r="BO737" s="344"/>
      <c r="BP737" s="344"/>
      <c r="BQ737" s="344"/>
      <c r="BR737" s="344"/>
      <c r="BS737" s="344"/>
      <c r="BT737" s="344"/>
      <c r="BU737" s="344"/>
      <c r="BV737" s="344"/>
      <c r="BW737" s="344"/>
      <c r="BX737" s="344"/>
      <c r="BY737" s="344"/>
      <c r="BZ737" s="344"/>
      <c r="CA737" s="344"/>
      <c r="CB737" s="344"/>
      <c r="CC737" s="344"/>
      <c r="CD737" s="344"/>
      <c r="CE737" s="344"/>
      <c r="CF737" s="344"/>
      <c r="CG737" s="344"/>
      <c r="CH737" s="344"/>
      <c r="CI737" s="344"/>
      <c r="CJ737" s="344"/>
      <c r="CK737" s="344"/>
      <c r="CL737" s="344"/>
      <c r="CM737" s="344"/>
      <c r="CN737" s="344"/>
      <c r="CO737" s="344"/>
      <c r="CP737" s="344"/>
      <c r="CQ737" s="344"/>
      <c r="CR737" s="344"/>
      <c r="CS737" s="344"/>
      <c r="CT737" s="344"/>
      <c r="CU737" s="344"/>
      <c r="CV737" s="344"/>
      <c r="CW737" s="344"/>
      <c r="CX737" s="344"/>
      <c r="CY737" s="344"/>
      <c r="CZ737" s="344"/>
    </row>
    <row r="738" ht="25.15" customHeight="true" x14ac:dyDescent="0.2">
      <c r="C738" s="1020"/>
      <c r="D738" s="1020"/>
      <c r="E738" s="577"/>
      <c r="F738" s="577"/>
      <c r="G738" s="577"/>
      <c r="H738" s="1020"/>
      <c r="I738" s="1020"/>
      <c r="J738" s="577"/>
      <c r="K738" s="577"/>
      <c r="L738" s="577"/>
      <c r="M738" s="1020"/>
      <c r="N738" s="1020"/>
      <c r="O738" s="577"/>
      <c r="P738" s="577"/>
      <c r="Q738" s="577"/>
      <c r="BA738" s="344"/>
      <c r="BB738" s="395"/>
      <c r="BC738" s="344"/>
      <c r="BD738" s="344"/>
      <c r="BE738" s="344"/>
      <c r="BF738" s="344"/>
      <c r="BG738" s="344"/>
      <c r="BH738" s="344"/>
      <c r="BI738" s="344"/>
      <c r="BJ738" s="344"/>
      <c r="BK738" s="344"/>
      <c r="BL738" s="344"/>
      <c r="BM738" s="344"/>
      <c r="BN738" s="344"/>
      <c r="BO738" s="344"/>
      <c r="BP738" s="344"/>
      <c r="BQ738" s="344"/>
      <c r="BR738" s="344"/>
      <c r="BS738" s="344"/>
      <c r="BT738" s="344"/>
      <c r="BU738" s="344"/>
      <c r="BV738" s="344"/>
      <c r="BW738" s="344"/>
      <c r="BX738" s="344"/>
      <c r="BY738" s="344"/>
      <c r="BZ738" s="344"/>
      <c r="CA738" s="344"/>
      <c r="CB738" s="344"/>
      <c r="CC738" s="344"/>
      <c r="CD738" s="344"/>
      <c r="CE738" s="344"/>
      <c r="CF738" s="344"/>
      <c r="CG738" s="344"/>
      <c r="CH738" s="344"/>
      <c r="CI738" s="344"/>
      <c r="CJ738" s="344"/>
      <c r="CK738" s="344"/>
      <c r="CL738" s="344"/>
      <c r="CM738" s="344"/>
      <c r="CN738" s="344"/>
      <c r="CO738" s="344"/>
      <c r="CP738" s="344"/>
      <c r="CQ738" s="344"/>
      <c r="CR738" s="344"/>
      <c r="CS738" s="344"/>
      <c r="CT738" s="344"/>
      <c r="CU738" s="344"/>
      <c r="CV738" s="344"/>
      <c r="CW738" s="344"/>
      <c r="CX738" s="344"/>
      <c r="CY738" s="344"/>
      <c r="CZ738" s="344"/>
    </row>
    <row r="739" ht="25.15" customHeight="true" x14ac:dyDescent="0.2">
      <c r="C739" s="1020"/>
      <c r="D739" s="1020"/>
      <c r="E739" s="577"/>
      <c r="F739" s="577"/>
      <c r="G739" s="577"/>
      <c r="H739" s="1020"/>
      <c r="I739" s="1020"/>
      <c r="J739" s="577"/>
      <c r="K739" s="577"/>
      <c r="L739" s="577"/>
      <c r="M739" s="1020"/>
      <c r="N739" s="1020"/>
      <c r="O739" s="577"/>
      <c r="P739" s="577"/>
      <c r="Q739" s="577"/>
      <c r="BA739" s="344"/>
      <c r="BB739" s="395"/>
      <c r="BC739" s="344"/>
      <c r="BD739" s="344"/>
      <c r="BE739" s="344"/>
      <c r="BF739" s="344"/>
      <c r="BG739" s="344"/>
      <c r="BH739" s="344"/>
      <c r="BI739" s="344"/>
      <c r="BJ739" s="344"/>
      <c r="BK739" s="344"/>
      <c r="BL739" s="344"/>
      <c r="BM739" s="344"/>
      <c r="BN739" s="344"/>
      <c r="BO739" s="344"/>
      <c r="BP739" s="344"/>
      <c r="BQ739" s="344"/>
      <c r="BR739" s="344"/>
      <c r="BS739" s="344"/>
      <c r="BT739" s="344"/>
      <c r="BU739" s="344"/>
      <c r="BV739" s="344"/>
      <c r="BW739" s="344"/>
      <c r="BX739" s="344"/>
      <c r="BY739" s="344"/>
      <c r="BZ739" s="344"/>
      <c r="CA739" s="344"/>
      <c r="CB739" s="344"/>
      <c r="CC739" s="344"/>
      <c r="CD739" s="344"/>
      <c r="CE739" s="344"/>
      <c r="CF739" s="344"/>
      <c r="CG739" s="344"/>
      <c r="CH739" s="344"/>
      <c r="CI739" s="344"/>
      <c r="CJ739" s="344"/>
      <c r="CK739" s="344"/>
      <c r="CL739" s="344"/>
      <c r="CM739" s="344"/>
      <c r="CN739" s="344"/>
      <c r="CO739" s="344"/>
      <c r="CP739" s="344"/>
      <c r="CQ739" s="344"/>
      <c r="CR739" s="344"/>
      <c r="CS739" s="344"/>
      <c r="CT739" s="344"/>
      <c r="CU739" s="344"/>
      <c r="CV739" s="344"/>
      <c r="CW739" s="344"/>
      <c r="CX739" s="344"/>
      <c r="CY739" s="344"/>
      <c r="CZ739" s="344"/>
    </row>
    <row r="740" ht="25.15" customHeight="true" x14ac:dyDescent="0.2">
      <c r="C740" s="1020"/>
      <c r="D740" s="1020"/>
      <c r="E740" s="577"/>
      <c r="F740" s="577"/>
      <c r="G740" s="577"/>
      <c r="H740" s="1020"/>
      <c r="I740" s="1020"/>
      <c r="J740" s="577"/>
      <c r="K740" s="577"/>
      <c r="L740" s="577"/>
      <c r="M740" s="1020"/>
      <c r="N740" s="1020"/>
      <c r="O740" s="577"/>
      <c r="P740" s="577"/>
      <c r="Q740" s="577"/>
      <c r="BA740" s="344"/>
      <c r="BB740" s="395"/>
      <c r="BC740" s="344"/>
      <c r="BD740" s="344"/>
      <c r="BE740" s="344"/>
      <c r="BF740" s="344"/>
      <c r="BG740" s="344"/>
      <c r="BH740" s="344"/>
      <c r="BI740" s="344"/>
      <c r="BJ740" s="344"/>
      <c r="BK740" s="344"/>
      <c r="BL740" s="344"/>
      <c r="BM740" s="344"/>
      <c r="BN740" s="344"/>
      <c r="BO740" s="344"/>
      <c r="BP740" s="344"/>
      <c r="BQ740" s="344"/>
      <c r="BR740" s="344"/>
      <c r="BS740" s="344"/>
      <c r="BT740" s="344"/>
      <c r="BU740" s="344"/>
      <c r="BV740" s="344"/>
      <c r="BW740" s="344"/>
      <c r="BX740" s="344"/>
      <c r="BY740" s="344"/>
      <c r="BZ740" s="344"/>
      <c r="CA740" s="344"/>
      <c r="CB740" s="344"/>
      <c r="CC740" s="344"/>
      <c r="CD740" s="344"/>
      <c r="CE740" s="344"/>
      <c r="CF740" s="344"/>
      <c r="CG740" s="344"/>
      <c r="CH740" s="344"/>
      <c r="CI740" s="344"/>
      <c r="CJ740" s="344"/>
      <c r="CK740" s="344"/>
      <c r="CL740" s="344"/>
      <c r="CM740" s="344"/>
      <c r="CN740" s="344"/>
      <c r="CO740" s="344"/>
      <c r="CP740" s="344"/>
      <c r="CQ740" s="344"/>
      <c r="CR740" s="344"/>
      <c r="CS740" s="344"/>
      <c r="CT740" s="344"/>
      <c r="CU740" s="344"/>
      <c r="CV740" s="344"/>
      <c r="CW740" s="344"/>
      <c r="CX740" s="344"/>
      <c r="CY740" s="344"/>
      <c r="CZ740" s="344"/>
    </row>
    <row r="741" ht="25.15" customHeight="true" x14ac:dyDescent="0.2">
      <c r="C741" s="1020"/>
      <c r="D741" s="1020"/>
      <c r="E741" s="577"/>
      <c r="F741" s="577"/>
      <c r="G741" s="577"/>
      <c r="H741" s="1020"/>
      <c r="I741" s="1020"/>
      <c r="J741" s="577"/>
      <c r="K741" s="577"/>
      <c r="L741" s="577"/>
      <c r="M741" s="1020"/>
      <c r="N741" s="1020"/>
      <c r="O741" s="577"/>
      <c r="P741" s="577"/>
      <c r="Q741" s="577"/>
      <c r="BA741" s="344"/>
      <c r="BB741" s="395"/>
      <c r="BC741" s="344"/>
      <c r="BD741" s="344"/>
      <c r="BE741" s="344"/>
      <c r="BF741" s="344"/>
      <c r="BG741" s="344"/>
      <c r="BH741" s="344"/>
      <c r="BI741" s="344"/>
      <c r="BJ741" s="344"/>
      <c r="BK741" s="344"/>
      <c r="BL741" s="344"/>
      <c r="BM741" s="344"/>
      <c r="BN741" s="344"/>
      <c r="BO741" s="344"/>
      <c r="BP741" s="344"/>
      <c r="BQ741" s="344"/>
      <c r="BR741" s="344"/>
      <c r="BS741" s="344"/>
      <c r="BT741" s="344"/>
      <c r="BU741" s="344"/>
      <c r="BV741" s="344"/>
      <c r="BW741" s="344"/>
      <c r="BX741" s="344"/>
      <c r="BY741" s="344"/>
      <c r="BZ741" s="344"/>
      <c r="CA741" s="344"/>
      <c r="CB741" s="344"/>
      <c r="CC741" s="344"/>
      <c r="CD741" s="344"/>
      <c r="CE741" s="344"/>
      <c r="CF741" s="344"/>
      <c r="CG741" s="344"/>
      <c r="CH741" s="344"/>
      <c r="CI741" s="344"/>
      <c r="CJ741" s="344"/>
      <c r="CK741" s="344"/>
      <c r="CL741" s="344"/>
      <c r="CM741" s="344"/>
      <c r="CN741" s="344"/>
      <c r="CO741" s="344"/>
      <c r="CP741" s="344"/>
      <c r="CQ741" s="344"/>
      <c r="CR741" s="344"/>
      <c r="CS741" s="344"/>
      <c r="CT741" s="344"/>
      <c r="CU741" s="344"/>
      <c r="CV741" s="344"/>
      <c r="CW741" s="344"/>
      <c r="CX741" s="344"/>
      <c r="CY741" s="344"/>
      <c r="CZ741" s="344"/>
    </row>
    <row r="742" ht="25.15" customHeight="true" x14ac:dyDescent="0.2">
      <c r="C742" s="1020"/>
      <c r="D742" s="1020"/>
      <c r="E742" s="577"/>
      <c r="F742" s="577"/>
      <c r="G742" s="577"/>
      <c r="H742" s="1020"/>
      <c r="I742" s="1020"/>
      <c r="J742" s="577"/>
      <c r="K742" s="577"/>
      <c r="L742" s="577"/>
      <c r="M742" s="1020"/>
      <c r="N742" s="1020"/>
      <c r="O742" s="577"/>
      <c r="P742" s="577"/>
      <c r="Q742" s="577"/>
      <c r="BA742" s="344"/>
      <c r="BB742" s="395"/>
      <c r="BC742" s="344"/>
      <c r="BD742" s="344"/>
      <c r="BE742" s="344"/>
      <c r="BF742" s="344"/>
      <c r="BG742" s="344"/>
      <c r="BH742" s="344"/>
      <c r="BI742" s="344"/>
      <c r="BJ742" s="344"/>
      <c r="BK742" s="344"/>
      <c r="BL742" s="344"/>
      <c r="BM742" s="344"/>
      <c r="BN742" s="344"/>
      <c r="BO742" s="344"/>
      <c r="BP742" s="344"/>
      <c r="BQ742" s="344"/>
      <c r="BR742" s="344"/>
      <c r="BS742" s="344"/>
      <c r="BT742" s="344"/>
      <c r="BU742" s="344"/>
      <c r="BV742" s="344"/>
      <c r="BW742" s="344"/>
      <c r="BX742" s="344"/>
      <c r="BY742" s="344"/>
      <c r="BZ742" s="344"/>
      <c r="CA742" s="344"/>
      <c r="CB742" s="344"/>
      <c r="CC742" s="344"/>
      <c r="CD742" s="344"/>
      <c r="CE742" s="344"/>
      <c r="CF742" s="344"/>
      <c r="CG742" s="344"/>
      <c r="CH742" s="344"/>
      <c r="CI742" s="344"/>
      <c r="CJ742" s="344"/>
      <c r="CK742" s="344"/>
      <c r="CL742" s="344"/>
      <c r="CM742" s="344"/>
      <c r="CN742" s="344"/>
      <c r="CO742" s="344"/>
      <c r="CP742" s="344"/>
      <c r="CQ742" s="344"/>
      <c r="CR742" s="344"/>
      <c r="CS742" s="344"/>
      <c r="CT742" s="344"/>
      <c r="CU742" s="344"/>
      <c r="CV742" s="344"/>
      <c r="CW742" s="344"/>
      <c r="CX742" s="344"/>
      <c r="CY742" s="344"/>
      <c r="CZ742" s="344"/>
    </row>
    <row r="743" ht="25.15" customHeight="true" x14ac:dyDescent="0.2">
      <c r="C743" s="1020"/>
      <c r="D743" s="1020"/>
      <c r="E743" s="577"/>
      <c r="F743" s="577"/>
      <c r="G743" s="577"/>
      <c r="H743" s="1020"/>
      <c r="I743" s="1020"/>
      <c r="J743" s="577"/>
      <c r="K743" s="577"/>
      <c r="L743" s="577"/>
      <c r="M743" s="1020"/>
      <c r="N743" s="1020"/>
      <c r="O743" s="577"/>
      <c r="P743" s="577"/>
      <c r="Q743" s="577"/>
      <c r="BA743" s="344"/>
      <c r="BB743" s="395"/>
      <c r="BC743" s="344"/>
      <c r="BD743" s="344"/>
      <c r="BE743" s="344"/>
      <c r="BF743" s="344"/>
      <c r="BG743" s="344"/>
      <c r="BH743" s="344"/>
      <c r="BI743" s="344"/>
      <c r="BJ743" s="344"/>
      <c r="BK743" s="344"/>
      <c r="BL743" s="344"/>
      <c r="BM743" s="344"/>
      <c r="BN743" s="344"/>
      <c r="BO743" s="344"/>
      <c r="BP743" s="344"/>
      <c r="BQ743" s="344"/>
      <c r="BR743" s="344"/>
      <c r="BS743" s="344"/>
      <c r="BT743" s="344"/>
      <c r="BU743" s="344"/>
      <c r="BV743" s="344"/>
      <c r="BW743" s="344"/>
      <c r="BX743" s="344"/>
      <c r="BY743" s="344"/>
      <c r="BZ743" s="344"/>
      <c r="CA743" s="344"/>
      <c r="CB743" s="344"/>
      <c r="CC743" s="344"/>
      <c r="CD743" s="344"/>
      <c r="CE743" s="344"/>
      <c r="CF743" s="344"/>
      <c r="CG743" s="344"/>
      <c r="CH743" s="344"/>
      <c r="CI743" s="344"/>
      <c r="CJ743" s="344"/>
      <c r="CK743" s="344"/>
      <c r="CL743" s="344"/>
      <c r="CM743" s="344"/>
      <c r="CN743" s="344"/>
      <c r="CO743" s="344"/>
      <c r="CP743" s="344"/>
      <c r="CQ743" s="344"/>
      <c r="CR743" s="344"/>
      <c r="CS743" s="344"/>
      <c r="CT743" s="344"/>
      <c r="CU743" s="344"/>
      <c r="CV743" s="344"/>
      <c r="CW743" s="344"/>
      <c r="CX743" s="344"/>
      <c r="CY743" s="344"/>
      <c r="CZ743" s="344"/>
    </row>
    <row r="744" ht="25.15" customHeight="true" x14ac:dyDescent="0.2">
      <c r="C744" s="1020"/>
      <c r="D744" s="1020"/>
      <c r="E744" s="577"/>
      <c r="F744" s="577"/>
      <c r="G744" s="577"/>
      <c r="H744" s="1020"/>
      <c r="I744" s="1020"/>
      <c r="J744" s="577"/>
      <c r="K744" s="577"/>
      <c r="L744" s="577"/>
      <c r="M744" s="1020"/>
      <c r="N744" s="1020"/>
      <c r="O744" s="577"/>
      <c r="P744" s="577"/>
      <c r="Q744" s="577"/>
      <c r="BA744" s="344"/>
      <c r="BB744" s="395"/>
      <c r="BC744" s="344"/>
      <c r="BD744" s="344"/>
      <c r="BE744" s="344"/>
      <c r="BF744" s="344"/>
      <c r="BG744" s="344"/>
      <c r="BH744" s="344"/>
      <c r="BI744" s="344"/>
      <c r="BJ744" s="344"/>
      <c r="BK744" s="344"/>
      <c r="BL744" s="344"/>
      <c r="BM744" s="344"/>
      <c r="BN744" s="344"/>
      <c r="BO744" s="344"/>
      <c r="BP744" s="344"/>
      <c r="BQ744" s="344"/>
      <c r="BR744" s="344"/>
      <c r="BS744" s="344"/>
      <c r="BT744" s="344"/>
      <c r="BU744" s="344"/>
      <c r="BV744" s="344"/>
      <c r="BW744" s="344"/>
      <c r="BX744" s="344"/>
      <c r="BY744" s="344"/>
      <c r="BZ744" s="344"/>
      <c r="CA744" s="344"/>
      <c r="CB744" s="344"/>
      <c r="CC744" s="344"/>
      <c r="CD744" s="344"/>
      <c r="CE744" s="344"/>
      <c r="CF744" s="344"/>
      <c r="CG744" s="344"/>
      <c r="CH744" s="344"/>
      <c r="CI744" s="344"/>
      <c r="CJ744" s="344"/>
      <c r="CK744" s="344"/>
      <c r="CL744" s="344"/>
      <c r="CM744" s="344"/>
      <c r="CN744" s="344"/>
      <c r="CO744" s="344"/>
      <c r="CP744" s="344"/>
      <c r="CQ744" s="344"/>
      <c r="CR744" s="344"/>
      <c r="CS744" s="344"/>
      <c r="CT744" s="344"/>
      <c r="CU744" s="344"/>
      <c r="CV744" s="344"/>
      <c r="CW744" s="344"/>
      <c r="CX744" s="344"/>
      <c r="CY744" s="344"/>
      <c r="CZ744" s="344"/>
    </row>
    <row r="745" ht="25.15" customHeight="true" x14ac:dyDescent="0.2">
      <c r="C745" s="1020"/>
      <c r="D745" s="1020"/>
      <c r="E745" s="577"/>
      <c r="F745" s="577"/>
      <c r="G745" s="577"/>
      <c r="H745" s="1020"/>
      <c r="I745" s="1020"/>
      <c r="J745" s="577"/>
      <c r="K745" s="577"/>
      <c r="L745" s="577"/>
      <c r="M745" s="1020"/>
      <c r="N745" s="1020"/>
      <c r="O745" s="577"/>
      <c r="P745" s="577"/>
      <c r="Q745" s="577"/>
      <c r="BA745" s="344"/>
      <c r="BB745" s="395"/>
      <c r="BC745" s="344"/>
      <c r="BD745" s="344"/>
      <c r="BE745" s="344"/>
      <c r="BF745" s="344"/>
      <c r="BG745" s="344"/>
      <c r="BH745" s="344"/>
      <c r="BI745" s="344"/>
      <c r="BJ745" s="344"/>
      <c r="BK745" s="344"/>
      <c r="BL745" s="344"/>
      <c r="BM745" s="344"/>
      <c r="BN745" s="344"/>
      <c r="BO745" s="344"/>
      <c r="BP745" s="344"/>
      <c r="BQ745" s="344"/>
      <c r="BR745" s="344"/>
      <c r="BS745" s="344"/>
      <c r="BT745" s="344"/>
      <c r="BU745" s="344"/>
      <c r="BV745" s="344"/>
      <c r="BW745" s="344"/>
      <c r="BX745" s="344"/>
      <c r="BY745" s="344"/>
      <c r="BZ745" s="344"/>
      <c r="CA745" s="344"/>
      <c r="CB745" s="344"/>
      <c r="CC745" s="344"/>
      <c r="CD745" s="344"/>
      <c r="CE745" s="344"/>
      <c r="CF745" s="344"/>
      <c r="CG745" s="344"/>
      <c r="CH745" s="344"/>
      <c r="CI745" s="344"/>
      <c r="CJ745" s="344"/>
      <c r="CK745" s="344"/>
      <c r="CL745" s="344"/>
      <c r="CM745" s="344"/>
      <c r="CN745" s="344"/>
      <c r="CO745" s="344"/>
      <c r="CP745" s="344"/>
      <c r="CQ745" s="344"/>
      <c r="CR745" s="344"/>
      <c r="CS745" s="344"/>
      <c r="CT745" s="344"/>
      <c r="CU745" s="344"/>
      <c r="CV745" s="344"/>
      <c r="CW745" s="344"/>
      <c r="CX745" s="344"/>
      <c r="CY745" s="344"/>
      <c r="CZ745" s="344"/>
    </row>
    <row r="746" ht="25.15" customHeight="true" x14ac:dyDescent="0.2">
      <c r="C746" s="1020"/>
      <c r="D746" s="1020"/>
      <c r="E746" s="577"/>
      <c r="F746" s="577"/>
      <c r="G746" s="577"/>
      <c r="H746" s="1020"/>
      <c r="I746" s="1020"/>
      <c r="J746" s="577"/>
      <c r="K746" s="577"/>
      <c r="L746" s="577"/>
      <c r="M746" s="1020"/>
      <c r="N746" s="1020"/>
      <c r="O746" s="577"/>
      <c r="P746" s="577"/>
      <c r="Q746" s="577"/>
      <c r="BA746" s="344"/>
      <c r="BB746" s="395"/>
      <c r="BC746" s="344"/>
      <c r="BD746" s="344"/>
      <c r="BE746" s="344"/>
      <c r="BF746" s="344"/>
      <c r="BG746" s="344"/>
      <c r="BH746" s="344"/>
      <c r="BI746" s="344"/>
      <c r="BJ746" s="344"/>
      <c r="BK746" s="344"/>
      <c r="BL746" s="344"/>
      <c r="BM746" s="344"/>
      <c r="BN746" s="344"/>
      <c r="BO746" s="344"/>
      <c r="BP746" s="344"/>
      <c r="BQ746" s="344"/>
      <c r="BR746" s="344"/>
      <c r="BS746" s="344"/>
      <c r="BT746" s="344"/>
      <c r="BU746" s="344"/>
      <c r="BV746" s="344"/>
      <c r="BW746" s="344"/>
      <c r="BX746" s="344"/>
      <c r="BY746" s="344"/>
      <c r="BZ746" s="344"/>
      <c r="CA746" s="344"/>
      <c r="CB746" s="344"/>
      <c r="CC746" s="344"/>
      <c r="CD746" s="344"/>
      <c r="CE746" s="344"/>
      <c r="CF746" s="344"/>
      <c r="CG746" s="344"/>
      <c r="CH746" s="344"/>
      <c r="CI746" s="344"/>
      <c r="CJ746" s="344"/>
      <c r="CK746" s="344"/>
      <c r="CL746" s="344"/>
      <c r="CM746" s="344"/>
      <c r="CN746" s="344"/>
      <c r="CO746" s="344"/>
      <c r="CP746" s="344"/>
      <c r="CQ746" s="344"/>
      <c r="CR746" s="344"/>
      <c r="CS746" s="344"/>
      <c r="CT746" s="344"/>
      <c r="CU746" s="344"/>
      <c r="CV746" s="344"/>
      <c r="CW746" s="344"/>
      <c r="CX746" s="344"/>
      <c r="CY746" s="344"/>
      <c r="CZ746" s="344"/>
    </row>
    <row r="747" ht="25.15" customHeight="true" x14ac:dyDescent="0.2">
      <c r="C747" s="1020"/>
      <c r="D747" s="1020"/>
      <c r="E747" s="577"/>
      <c r="F747" s="577"/>
      <c r="G747" s="577"/>
      <c r="H747" s="1020"/>
      <c r="I747" s="1020"/>
      <c r="J747" s="577"/>
      <c r="K747" s="577"/>
      <c r="L747" s="577"/>
      <c r="M747" s="1020"/>
      <c r="N747" s="1020"/>
      <c r="O747" s="577"/>
      <c r="P747" s="577"/>
      <c r="Q747" s="577"/>
      <c r="BA747" s="344"/>
      <c r="BB747" s="395"/>
      <c r="BC747" s="344"/>
      <c r="BD747" s="344"/>
      <c r="BE747" s="344"/>
      <c r="BF747" s="344"/>
      <c r="BG747" s="344"/>
      <c r="BH747" s="344"/>
      <c r="BI747" s="344"/>
      <c r="BJ747" s="344"/>
      <c r="BK747" s="344"/>
      <c r="BL747" s="344"/>
      <c r="BM747" s="344"/>
      <c r="BN747" s="344"/>
      <c r="BO747" s="344"/>
      <c r="BP747" s="344"/>
      <c r="BQ747" s="344"/>
      <c r="BR747" s="344"/>
      <c r="BS747" s="344"/>
      <c r="BT747" s="344"/>
      <c r="BU747" s="344"/>
      <c r="BV747" s="344"/>
      <c r="BW747" s="344"/>
      <c r="BX747" s="344"/>
      <c r="BY747" s="344"/>
      <c r="BZ747" s="344"/>
      <c r="CA747" s="344"/>
      <c r="CB747" s="344"/>
      <c r="CC747" s="344"/>
      <c r="CD747" s="344"/>
      <c r="CE747" s="344"/>
      <c r="CF747" s="344"/>
      <c r="CG747" s="344"/>
      <c r="CH747" s="344"/>
      <c r="CI747" s="344"/>
      <c r="CJ747" s="344"/>
      <c r="CK747" s="344"/>
      <c r="CL747" s="344"/>
      <c r="CM747" s="344"/>
      <c r="CN747" s="344"/>
      <c r="CO747" s="344"/>
      <c r="CP747" s="344"/>
      <c r="CQ747" s="344"/>
      <c r="CR747" s="344"/>
      <c r="CS747" s="344"/>
      <c r="CT747" s="344"/>
      <c r="CU747" s="344"/>
      <c r="CV747" s="344"/>
      <c r="CW747" s="344"/>
      <c r="CX747" s="344"/>
      <c r="CY747" s="344"/>
      <c r="CZ747" s="344"/>
    </row>
    <row r="748" ht="25.15" customHeight="true" x14ac:dyDescent="0.2">
      <c r="C748" s="1020"/>
      <c r="D748" s="1020"/>
      <c r="E748" s="577"/>
      <c r="F748" s="577"/>
      <c r="G748" s="577"/>
      <c r="H748" s="1020"/>
      <c r="I748" s="1020"/>
      <c r="J748" s="577"/>
      <c r="K748" s="577"/>
      <c r="L748" s="577"/>
      <c r="M748" s="1020"/>
      <c r="N748" s="1020"/>
      <c r="O748" s="577"/>
      <c r="P748" s="577"/>
      <c r="Q748" s="577"/>
      <c r="BA748" s="344"/>
      <c r="BB748" s="395"/>
      <c r="BC748" s="344"/>
      <c r="BD748" s="344"/>
      <c r="BE748" s="344"/>
      <c r="BF748" s="344"/>
      <c r="BG748" s="344"/>
      <c r="BH748" s="344"/>
      <c r="BI748" s="344"/>
      <c r="BJ748" s="344"/>
      <c r="BK748" s="344"/>
      <c r="BL748" s="344"/>
      <c r="BM748" s="344"/>
      <c r="BN748" s="344"/>
      <c r="BO748" s="344"/>
      <c r="BP748" s="344"/>
      <c r="BQ748" s="344"/>
      <c r="BR748" s="344"/>
      <c r="BS748" s="344"/>
      <c r="BT748" s="344"/>
      <c r="BU748" s="344"/>
      <c r="BV748" s="344"/>
      <c r="BW748" s="344"/>
      <c r="BX748" s="344"/>
      <c r="BY748" s="344"/>
      <c r="BZ748" s="344"/>
      <c r="CA748" s="344"/>
      <c r="CB748" s="344"/>
      <c r="CC748" s="344"/>
      <c r="CD748" s="344"/>
      <c r="CE748" s="344"/>
      <c r="CF748" s="344"/>
      <c r="CG748" s="344"/>
      <c r="CH748" s="344"/>
      <c r="CI748" s="344"/>
      <c r="CJ748" s="344"/>
      <c r="CK748" s="344"/>
      <c r="CL748" s="344"/>
      <c r="CM748" s="344"/>
      <c r="CN748" s="344"/>
      <c r="CO748" s="344"/>
      <c r="CP748" s="344"/>
      <c r="CQ748" s="344"/>
      <c r="CR748" s="344"/>
      <c r="CS748" s="344"/>
      <c r="CT748" s="344"/>
      <c r="CU748" s="344"/>
      <c r="CV748" s="344"/>
      <c r="CW748" s="344"/>
      <c r="CX748" s="344"/>
      <c r="CY748" s="344"/>
      <c r="CZ748" s="344"/>
    </row>
    <row r="749" ht="25.15" customHeight="true" x14ac:dyDescent="0.2">
      <c r="C749" s="1020"/>
      <c r="D749" s="1020"/>
      <c r="E749" s="577"/>
      <c r="F749" s="577"/>
      <c r="G749" s="577"/>
      <c r="H749" s="1020"/>
      <c r="I749" s="1020"/>
      <c r="J749" s="577"/>
      <c r="K749" s="577"/>
      <c r="L749" s="577"/>
      <c r="M749" s="1020"/>
      <c r="N749" s="1020"/>
      <c r="O749" s="577"/>
      <c r="P749" s="577"/>
      <c r="Q749" s="577"/>
      <c r="BA749" s="344"/>
      <c r="BB749" s="395"/>
      <c r="BC749" s="344"/>
      <c r="BD749" s="344"/>
      <c r="BE749" s="344"/>
      <c r="BF749" s="344"/>
      <c r="BG749" s="344"/>
      <c r="BH749" s="344"/>
      <c r="BI749" s="344"/>
      <c r="BJ749" s="344"/>
      <c r="BK749" s="344"/>
      <c r="BL749" s="344"/>
      <c r="BM749" s="344"/>
      <c r="BN749" s="344"/>
      <c r="BO749" s="344"/>
      <c r="BP749" s="344"/>
      <c r="BQ749" s="344"/>
      <c r="BR749" s="344"/>
      <c r="BS749" s="344"/>
      <c r="BT749" s="344"/>
      <c r="BU749" s="344"/>
      <c r="BV749" s="344"/>
      <c r="BW749" s="344"/>
      <c r="BX749" s="344"/>
      <c r="BY749" s="344"/>
      <c r="BZ749" s="344"/>
      <c r="CA749" s="344"/>
      <c r="CB749" s="344"/>
      <c r="CC749" s="344"/>
      <c r="CD749" s="344"/>
      <c r="CE749" s="344"/>
      <c r="CF749" s="344"/>
      <c r="CG749" s="344"/>
      <c r="CH749" s="344"/>
      <c r="CI749" s="344"/>
      <c r="CJ749" s="344"/>
      <c r="CK749" s="344"/>
      <c r="CL749" s="344"/>
      <c r="CM749" s="344"/>
      <c r="CN749" s="344"/>
      <c r="CO749" s="344"/>
      <c r="CP749" s="344"/>
      <c r="CQ749" s="344"/>
      <c r="CR749" s="344"/>
      <c r="CS749" s="344"/>
      <c r="CT749" s="344"/>
      <c r="CU749" s="344"/>
      <c r="CV749" s="344"/>
      <c r="CW749" s="344"/>
      <c r="CX749" s="344"/>
      <c r="CY749" s="344"/>
      <c r="CZ749" s="344"/>
    </row>
    <row r="750" ht="25.15" customHeight="true" x14ac:dyDescent="0.2">
      <c r="C750" s="1020"/>
      <c r="D750" s="1020"/>
      <c r="E750" s="577"/>
      <c r="F750" s="577"/>
      <c r="G750" s="577"/>
      <c r="H750" s="1020"/>
      <c r="I750" s="1020"/>
      <c r="J750" s="577"/>
      <c r="K750" s="577"/>
      <c r="L750" s="577"/>
      <c r="M750" s="1020"/>
      <c r="N750" s="1020"/>
      <c r="O750" s="577"/>
      <c r="P750" s="577"/>
      <c r="Q750" s="577"/>
      <c r="BA750" s="344"/>
      <c r="BB750" s="395"/>
      <c r="BC750" s="344"/>
      <c r="BD750" s="344"/>
      <c r="BE750" s="344"/>
      <c r="BF750" s="344"/>
      <c r="BG750" s="344"/>
      <c r="BH750" s="344"/>
      <c r="BI750" s="344"/>
      <c r="BJ750" s="344"/>
      <c r="BK750" s="344"/>
      <c r="BL750" s="344"/>
      <c r="BM750" s="344"/>
      <c r="BN750" s="344"/>
      <c r="BO750" s="344"/>
      <c r="BP750" s="344"/>
      <c r="BQ750" s="344"/>
      <c r="BR750" s="344"/>
      <c r="BS750" s="344"/>
      <c r="BT750" s="344"/>
      <c r="BU750" s="344"/>
      <c r="BV750" s="344"/>
      <c r="BW750" s="344"/>
      <c r="BX750" s="344"/>
      <c r="BY750" s="344"/>
      <c r="BZ750" s="344"/>
      <c r="CA750" s="344"/>
      <c r="CB750" s="344"/>
      <c r="CC750" s="344"/>
      <c r="CD750" s="344"/>
      <c r="CE750" s="344"/>
      <c r="CF750" s="344"/>
      <c r="CG750" s="344"/>
      <c r="CH750" s="344"/>
      <c r="CI750" s="344"/>
      <c r="CJ750" s="344"/>
      <c r="CK750" s="344"/>
      <c r="CL750" s="344"/>
      <c r="CM750" s="344"/>
      <c r="CN750" s="344"/>
      <c r="CO750" s="344"/>
      <c r="CP750" s="344"/>
      <c r="CQ750" s="344"/>
      <c r="CR750" s="344"/>
      <c r="CS750" s="344"/>
      <c r="CT750" s="344"/>
      <c r="CU750" s="344"/>
      <c r="CV750" s="344"/>
      <c r="CW750" s="344"/>
      <c r="CX750" s="344"/>
      <c r="CY750" s="344"/>
      <c r="CZ750" s="344"/>
    </row>
    <row r="751" ht="25.15" customHeight="true" x14ac:dyDescent="0.2">
      <c r="C751" s="1020"/>
      <c r="D751" s="1020"/>
      <c r="E751" s="577"/>
      <c r="F751" s="577"/>
      <c r="G751" s="577"/>
      <c r="H751" s="1020"/>
      <c r="I751" s="1020"/>
      <c r="J751" s="577"/>
      <c r="K751" s="577"/>
      <c r="L751" s="577"/>
      <c r="M751" s="1020"/>
      <c r="N751" s="1020"/>
      <c r="O751" s="577"/>
      <c r="P751" s="577"/>
      <c r="Q751" s="577"/>
      <c r="BA751" s="344"/>
      <c r="BB751" s="395"/>
      <c r="BC751" s="344"/>
      <c r="BD751" s="344"/>
      <c r="BE751" s="344"/>
      <c r="BF751" s="344"/>
      <c r="BG751" s="344"/>
      <c r="BH751" s="344"/>
      <c r="BI751" s="344"/>
      <c r="BJ751" s="344"/>
      <c r="BK751" s="344"/>
      <c r="BL751" s="344"/>
      <c r="BM751" s="344"/>
      <c r="BN751" s="344"/>
      <c r="BO751" s="344"/>
      <c r="BP751" s="344"/>
      <c r="BQ751" s="344"/>
      <c r="BR751" s="344"/>
      <c r="BS751" s="344"/>
      <c r="BT751" s="344"/>
      <c r="BU751" s="344"/>
      <c r="BV751" s="344"/>
      <c r="BW751" s="344"/>
      <c r="BX751" s="344"/>
      <c r="BY751" s="344"/>
      <c r="BZ751" s="344"/>
      <c r="CA751" s="344"/>
      <c r="CB751" s="344"/>
      <c r="CC751" s="344"/>
      <c r="CD751" s="344"/>
      <c r="CE751" s="344"/>
      <c r="CF751" s="344"/>
      <c r="CG751" s="344"/>
      <c r="CH751" s="344"/>
      <c r="CI751" s="344"/>
      <c r="CJ751" s="344"/>
      <c r="CK751" s="344"/>
      <c r="CL751" s="344"/>
      <c r="CM751" s="344"/>
      <c r="CN751" s="344"/>
      <c r="CO751" s="344"/>
      <c r="CP751" s="344"/>
      <c r="CQ751" s="344"/>
      <c r="CR751" s="344"/>
      <c r="CS751" s="344"/>
      <c r="CT751" s="344"/>
      <c r="CU751" s="344"/>
      <c r="CV751" s="344"/>
      <c r="CW751" s="344"/>
      <c r="CX751" s="344"/>
      <c r="CY751" s="344"/>
      <c r="CZ751" s="344"/>
    </row>
    <row r="752" ht="25.15" customHeight="true" x14ac:dyDescent="0.2">
      <c r="C752" s="1020"/>
      <c r="D752" s="1020"/>
      <c r="E752" s="577"/>
      <c r="F752" s="577"/>
      <c r="G752" s="577"/>
      <c r="H752" s="1020"/>
      <c r="I752" s="1020"/>
      <c r="J752" s="577"/>
      <c r="K752" s="577"/>
      <c r="L752" s="577"/>
      <c r="M752" s="1020"/>
      <c r="N752" s="1020"/>
      <c r="O752" s="577"/>
      <c r="P752" s="577"/>
      <c r="Q752" s="577"/>
      <c r="BA752" s="344"/>
      <c r="BB752" s="395"/>
      <c r="BC752" s="344"/>
      <c r="BD752" s="344"/>
      <c r="BE752" s="344"/>
      <c r="BF752" s="344"/>
      <c r="BG752" s="344"/>
      <c r="BH752" s="344"/>
      <c r="BI752" s="344"/>
      <c r="BJ752" s="344"/>
      <c r="BK752" s="344"/>
      <c r="BL752" s="344"/>
      <c r="BM752" s="344"/>
      <c r="BN752" s="344"/>
      <c r="BO752" s="344"/>
      <c r="BP752" s="344"/>
      <c r="BQ752" s="344"/>
      <c r="BR752" s="344"/>
      <c r="BS752" s="344"/>
      <c r="BT752" s="344"/>
      <c r="BU752" s="344"/>
      <c r="BV752" s="344"/>
      <c r="BW752" s="344"/>
      <c r="BX752" s="344"/>
      <c r="BY752" s="344"/>
      <c r="BZ752" s="344"/>
      <c r="CA752" s="344"/>
      <c r="CB752" s="344"/>
      <c r="CC752" s="344"/>
      <c r="CD752" s="344"/>
      <c r="CE752" s="344"/>
      <c r="CF752" s="344"/>
      <c r="CG752" s="344"/>
      <c r="CH752" s="344"/>
      <c r="CI752" s="344"/>
      <c r="CJ752" s="344"/>
      <c r="CK752" s="344"/>
      <c r="CL752" s="344"/>
      <c r="CM752" s="344"/>
      <c r="CN752" s="344"/>
      <c r="CO752" s="344"/>
      <c r="CP752" s="344"/>
      <c r="CQ752" s="344"/>
      <c r="CR752" s="344"/>
      <c r="CS752" s="344"/>
      <c r="CT752" s="344"/>
      <c r="CU752" s="344"/>
      <c r="CV752" s="344"/>
      <c r="CW752" s="344"/>
      <c r="CX752" s="344"/>
      <c r="CY752" s="344"/>
      <c r="CZ752" s="344"/>
    </row>
    <row r="753" ht="25.15" customHeight="true" x14ac:dyDescent="0.2">
      <c r="C753" s="1020"/>
      <c r="D753" s="1020"/>
      <c r="E753" s="577"/>
      <c r="F753" s="577"/>
      <c r="G753" s="577"/>
      <c r="H753" s="1020"/>
      <c r="I753" s="1020"/>
      <c r="J753" s="577"/>
      <c r="K753" s="577"/>
      <c r="L753" s="577"/>
      <c r="M753" s="1020"/>
      <c r="N753" s="1020"/>
      <c r="O753" s="577"/>
      <c r="P753" s="577"/>
      <c r="Q753" s="577"/>
      <c r="BA753" s="344"/>
      <c r="BB753" s="395"/>
      <c r="BC753" s="344"/>
      <c r="BD753" s="344"/>
      <c r="BE753" s="344"/>
      <c r="BF753" s="344"/>
      <c r="BG753" s="344"/>
      <c r="BH753" s="344"/>
      <c r="BI753" s="344"/>
      <c r="BJ753" s="344"/>
      <c r="BK753" s="344"/>
      <c r="BL753" s="344"/>
      <c r="BM753" s="344"/>
      <c r="BN753" s="344"/>
      <c r="BO753" s="344"/>
      <c r="BP753" s="344"/>
      <c r="BQ753" s="344"/>
      <c r="BR753" s="344"/>
      <c r="BS753" s="344"/>
      <c r="BT753" s="344"/>
      <c r="BU753" s="344"/>
      <c r="BV753" s="344"/>
      <c r="BW753" s="344"/>
      <c r="BX753" s="344"/>
      <c r="BY753" s="344"/>
      <c r="BZ753" s="344"/>
      <c r="CA753" s="344"/>
      <c r="CB753" s="344"/>
      <c r="CC753" s="344"/>
      <c r="CD753" s="344"/>
      <c r="CE753" s="344"/>
      <c r="CF753" s="344"/>
      <c r="CG753" s="344"/>
      <c r="CH753" s="344"/>
      <c r="CI753" s="344"/>
      <c r="CJ753" s="344"/>
      <c r="CK753" s="344"/>
      <c r="CL753" s="344"/>
      <c r="CM753" s="344"/>
      <c r="CN753" s="344"/>
      <c r="CO753" s="344"/>
      <c r="CP753" s="344"/>
      <c r="CQ753" s="344"/>
      <c r="CR753" s="344"/>
      <c r="CS753" s="344"/>
      <c r="CT753" s="344"/>
      <c r="CU753" s="344"/>
      <c r="CV753" s="344"/>
      <c r="CW753" s="344"/>
      <c r="CX753" s="344"/>
      <c r="CY753" s="344"/>
      <c r="CZ753" s="344"/>
    </row>
    <row r="754" ht="25.15" customHeight="true" x14ac:dyDescent="0.2">
      <c r="C754" s="1020"/>
      <c r="D754" s="1020"/>
      <c r="E754" s="577"/>
      <c r="F754" s="577"/>
      <c r="G754" s="577"/>
      <c r="H754" s="1020"/>
      <c r="I754" s="1020"/>
      <c r="J754" s="577"/>
      <c r="K754" s="577"/>
      <c r="L754" s="577"/>
      <c r="M754" s="1020"/>
      <c r="N754" s="1020"/>
      <c r="O754" s="577"/>
      <c r="P754" s="577"/>
      <c r="Q754" s="577"/>
      <c r="BA754" s="344"/>
      <c r="BB754" s="395"/>
      <c r="BC754" s="344"/>
      <c r="BD754" s="344"/>
      <c r="BE754" s="344"/>
      <c r="BF754" s="344"/>
      <c r="BG754" s="344"/>
      <c r="BH754" s="344"/>
      <c r="BI754" s="344"/>
      <c r="BJ754" s="344"/>
      <c r="BK754" s="344"/>
      <c r="BL754" s="344"/>
      <c r="BM754" s="344"/>
      <c r="BN754" s="344"/>
      <c r="BO754" s="344"/>
      <c r="BP754" s="344"/>
      <c r="BQ754" s="344"/>
      <c r="BR754" s="344"/>
      <c r="BS754" s="344"/>
      <c r="BT754" s="344"/>
      <c r="BU754" s="344"/>
      <c r="BV754" s="344"/>
      <c r="BW754" s="344"/>
      <c r="BX754" s="344"/>
      <c r="BY754" s="344"/>
      <c r="BZ754" s="344"/>
      <c r="CA754" s="344"/>
      <c r="CB754" s="344"/>
      <c r="CC754" s="344"/>
      <c r="CD754" s="344"/>
      <c r="CE754" s="344"/>
      <c r="CF754" s="344"/>
      <c r="CG754" s="344"/>
      <c r="CH754" s="344"/>
      <c r="CI754" s="344"/>
      <c r="CJ754" s="344"/>
      <c r="CK754" s="344"/>
      <c r="CL754" s="344"/>
      <c r="CM754" s="344"/>
      <c r="CN754" s="344"/>
      <c r="CO754" s="344"/>
      <c r="CP754" s="344"/>
      <c r="CQ754" s="344"/>
      <c r="CR754" s="344"/>
      <c r="CS754" s="344"/>
      <c r="CT754" s="344"/>
      <c r="CU754" s="344"/>
      <c r="CV754" s="344"/>
      <c r="CW754" s="344"/>
      <c r="CX754" s="344"/>
      <c r="CY754" s="344"/>
      <c r="CZ754" s="344"/>
    </row>
    <row r="755" ht="25.15" customHeight="true" x14ac:dyDescent="0.2">
      <c r="C755" s="1020"/>
      <c r="D755" s="1020"/>
      <c r="E755" s="577"/>
      <c r="F755" s="577"/>
      <c r="G755" s="577"/>
      <c r="H755" s="1020"/>
      <c r="I755" s="1020"/>
      <c r="J755" s="577"/>
      <c r="K755" s="577"/>
      <c r="L755" s="577"/>
      <c r="M755" s="1020"/>
      <c r="N755" s="1020"/>
      <c r="O755" s="577"/>
      <c r="P755" s="577"/>
      <c r="Q755" s="577"/>
      <c r="BA755" s="344"/>
      <c r="BB755" s="395"/>
      <c r="BC755" s="344"/>
      <c r="BD755" s="344"/>
      <c r="BE755" s="344"/>
      <c r="BF755" s="344"/>
      <c r="BG755" s="344"/>
      <c r="BH755" s="344"/>
      <c r="BI755" s="344"/>
      <c r="BJ755" s="344"/>
      <c r="BK755" s="344"/>
      <c r="BL755" s="344"/>
      <c r="BM755" s="344"/>
      <c r="BN755" s="344"/>
      <c r="BO755" s="344"/>
      <c r="BP755" s="344"/>
      <c r="BQ755" s="344"/>
      <c r="BR755" s="344"/>
      <c r="BS755" s="344"/>
      <c r="BT755" s="344"/>
      <c r="BU755" s="344"/>
      <c r="BV755" s="344"/>
      <c r="BW755" s="344"/>
      <c r="BX755" s="344"/>
      <c r="BY755" s="344"/>
      <c r="BZ755" s="344"/>
      <c r="CA755" s="344"/>
      <c r="CB755" s="344"/>
      <c r="CC755" s="344"/>
      <c r="CD755" s="344"/>
      <c r="CE755" s="344"/>
      <c r="CF755" s="344"/>
      <c r="CG755" s="344"/>
      <c r="CH755" s="344"/>
      <c r="CI755" s="344"/>
      <c r="CJ755" s="344"/>
      <c r="CK755" s="344"/>
      <c r="CL755" s="344"/>
      <c r="CM755" s="344"/>
      <c r="CN755" s="344"/>
      <c r="CO755" s="344"/>
      <c r="CP755" s="344"/>
      <c r="CQ755" s="344"/>
      <c r="CR755" s="344"/>
      <c r="CS755" s="344"/>
      <c r="CT755" s="344"/>
      <c r="CU755" s="344"/>
      <c r="CV755" s="344"/>
      <c r="CW755" s="344"/>
      <c r="CX755" s="344"/>
      <c r="CY755" s="344"/>
      <c r="CZ755" s="344"/>
    </row>
    <row r="756" ht="25.15" customHeight="true" x14ac:dyDescent="0.2">
      <c r="C756" s="1020"/>
      <c r="D756" s="1020"/>
      <c r="E756" s="577"/>
      <c r="F756" s="577"/>
      <c r="G756" s="577"/>
      <c r="H756" s="1020"/>
      <c r="I756" s="1020"/>
      <c r="J756" s="577"/>
      <c r="K756" s="577"/>
      <c r="L756" s="577"/>
      <c r="M756" s="1020"/>
      <c r="N756" s="1020"/>
      <c r="O756" s="577"/>
      <c r="P756" s="577"/>
      <c r="Q756" s="577"/>
      <c r="BA756" s="344"/>
      <c r="BB756" s="395"/>
      <c r="BC756" s="344"/>
      <c r="BD756" s="344"/>
      <c r="BE756" s="344"/>
      <c r="BF756" s="344"/>
      <c r="BG756" s="344"/>
      <c r="BH756" s="344"/>
      <c r="BI756" s="344"/>
      <c r="BJ756" s="344"/>
      <c r="BK756" s="344"/>
      <c r="BL756" s="344"/>
      <c r="BM756" s="344"/>
      <c r="BN756" s="344"/>
      <c r="BO756" s="344"/>
      <c r="BP756" s="344"/>
      <c r="BQ756" s="344"/>
      <c r="BR756" s="344"/>
      <c r="BS756" s="344"/>
      <c r="BT756" s="344"/>
      <c r="BU756" s="344"/>
      <c r="BV756" s="344"/>
      <c r="BW756" s="344"/>
      <c r="BX756" s="344"/>
      <c r="BY756" s="344"/>
      <c r="BZ756" s="344"/>
      <c r="CA756" s="344"/>
      <c r="CB756" s="344"/>
      <c r="CC756" s="344"/>
      <c r="CD756" s="344"/>
      <c r="CE756" s="344"/>
      <c r="CF756" s="344"/>
      <c r="CG756" s="344"/>
      <c r="CH756" s="344"/>
      <c r="CI756" s="344"/>
      <c r="CJ756" s="344"/>
      <c r="CK756" s="344"/>
      <c r="CL756" s="344"/>
      <c r="CM756" s="344"/>
      <c r="CN756" s="344"/>
      <c r="CO756" s="344"/>
      <c r="CP756" s="344"/>
      <c r="CQ756" s="344"/>
      <c r="CR756" s="344"/>
      <c r="CS756" s="344"/>
      <c r="CT756" s="344"/>
      <c r="CU756" s="344"/>
      <c r="CV756" s="344"/>
      <c r="CW756" s="344"/>
      <c r="CX756" s="344"/>
      <c r="CY756" s="344"/>
      <c r="CZ756" s="344"/>
    </row>
    <row r="757" ht="25.15" customHeight="true" x14ac:dyDescent="0.2">
      <c r="C757" s="1020"/>
      <c r="D757" s="1020"/>
      <c r="E757" s="577"/>
      <c r="F757" s="577"/>
      <c r="G757" s="577"/>
      <c r="H757" s="1020"/>
      <c r="I757" s="1020"/>
      <c r="J757" s="577"/>
      <c r="K757" s="577"/>
      <c r="L757" s="577"/>
      <c r="M757" s="1020"/>
      <c r="N757" s="1020"/>
      <c r="O757" s="577"/>
      <c r="P757" s="577"/>
      <c r="Q757" s="577"/>
      <c r="BA757" s="344"/>
      <c r="BB757" s="395"/>
      <c r="BC757" s="344"/>
      <c r="BD757" s="344"/>
      <c r="BE757" s="344"/>
      <c r="BF757" s="344"/>
      <c r="BG757" s="344"/>
      <c r="BH757" s="344"/>
      <c r="BI757" s="344"/>
      <c r="BJ757" s="344"/>
      <c r="BK757" s="344"/>
      <c r="BL757" s="344"/>
      <c r="BM757" s="344"/>
      <c r="BN757" s="344"/>
      <c r="BO757" s="344"/>
      <c r="BP757" s="344"/>
      <c r="BQ757" s="344"/>
      <c r="BR757" s="344"/>
      <c r="BS757" s="344"/>
      <c r="BT757" s="344"/>
      <c r="BU757" s="344"/>
      <c r="BV757" s="344"/>
      <c r="BW757" s="344"/>
      <c r="BX757" s="344"/>
      <c r="BY757" s="344"/>
      <c r="BZ757" s="344"/>
      <c r="CA757" s="344"/>
      <c r="CB757" s="344"/>
      <c r="CC757" s="344"/>
      <c r="CD757" s="344"/>
      <c r="CE757" s="344"/>
      <c r="CF757" s="344"/>
      <c r="CG757" s="344"/>
      <c r="CH757" s="344"/>
      <c r="CI757" s="344"/>
      <c r="CJ757" s="344"/>
      <c r="CK757" s="344"/>
      <c r="CL757" s="344"/>
      <c r="CM757" s="344"/>
      <c r="CN757" s="344"/>
      <c r="CO757" s="344"/>
      <c r="CP757" s="344"/>
      <c r="CQ757" s="344"/>
      <c r="CR757" s="344"/>
      <c r="CS757" s="344"/>
      <c r="CT757" s="344"/>
      <c r="CU757" s="344"/>
      <c r="CV757" s="344"/>
      <c r="CW757" s="344"/>
      <c r="CX757" s="344"/>
      <c r="CY757" s="344"/>
      <c r="CZ757" s="344"/>
    </row>
    <row r="758" ht="25.15" customHeight="true" x14ac:dyDescent="0.2">
      <c r="C758" s="1020"/>
      <c r="D758" s="1020"/>
      <c r="E758" s="577"/>
      <c r="F758" s="577"/>
      <c r="G758" s="577"/>
      <c r="H758" s="1020"/>
      <c r="I758" s="1020"/>
      <c r="J758" s="577"/>
      <c r="K758" s="577"/>
      <c r="L758" s="577"/>
      <c r="M758" s="1020"/>
      <c r="N758" s="1020"/>
      <c r="O758" s="577"/>
      <c r="P758" s="577"/>
      <c r="Q758" s="577"/>
      <c r="BA758" s="344"/>
      <c r="BB758" s="395"/>
      <c r="BC758" s="344"/>
      <c r="BD758" s="344"/>
      <c r="BE758" s="344"/>
      <c r="BF758" s="344"/>
      <c r="BG758" s="344"/>
      <c r="BH758" s="344"/>
      <c r="BI758" s="344"/>
      <c r="BJ758" s="344"/>
      <c r="BK758" s="344"/>
      <c r="BL758" s="344"/>
      <c r="BM758" s="344"/>
      <c r="BN758" s="344"/>
      <c r="BO758" s="344"/>
      <c r="BP758" s="344"/>
      <c r="BQ758" s="344"/>
      <c r="BR758" s="344"/>
      <c r="BS758" s="344"/>
      <c r="BT758" s="344"/>
      <c r="BU758" s="344"/>
      <c r="BV758" s="344"/>
      <c r="BW758" s="344"/>
      <c r="BX758" s="344"/>
      <c r="BY758" s="344"/>
      <c r="BZ758" s="344"/>
      <c r="CA758" s="344"/>
      <c r="CB758" s="344"/>
      <c r="CC758" s="344"/>
      <c r="CD758" s="344"/>
      <c r="CE758" s="344"/>
      <c r="CF758" s="344"/>
      <c r="CG758" s="344"/>
      <c r="CH758" s="344"/>
      <c r="CI758" s="344"/>
      <c r="CJ758" s="344"/>
      <c r="CK758" s="344"/>
      <c r="CL758" s="344"/>
      <c r="CM758" s="344"/>
      <c r="CN758" s="344"/>
      <c r="CO758" s="344"/>
      <c r="CP758" s="344"/>
      <c r="CQ758" s="344"/>
      <c r="CR758" s="344"/>
      <c r="CS758" s="344"/>
      <c r="CT758" s="344"/>
      <c r="CU758" s="344"/>
      <c r="CV758" s="344"/>
      <c r="CW758" s="344"/>
      <c r="CX758" s="344"/>
      <c r="CY758" s="344"/>
      <c r="CZ758" s="344"/>
    </row>
    <row r="759" ht="25.15" customHeight="true" x14ac:dyDescent="0.2">
      <c r="C759" s="1020"/>
      <c r="D759" s="1020"/>
      <c r="E759" s="577"/>
      <c r="F759" s="577"/>
      <c r="G759" s="577"/>
      <c r="H759" s="1020"/>
      <c r="I759" s="1020"/>
      <c r="J759" s="577"/>
      <c r="K759" s="577"/>
      <c r="L759" s="577"/>
      <c r="M759" s="1020"/>
      <c r="N759" s="1020"/>
      <c r="O759" s="577"/>
      <c r="P759" s="577"/>
      <c r="Q759" s="577"/>
      <c r="BA759" s="344"/>
      <c r="BB759" s="395"/>
      <c r="BC759" s="344"/>
      <c r="BD759" s="344"/>
      <c r="BE759" s="344"/>
      <c r="BF759" s="344"/>
      <c r="BG759" s="344"/>
      <c r="BH759" s="344"/>
      <c r="BI759" s="344"/>
      <c r="BJ759" s="344"/>
      <c r="BK759" s="344"/>
      <c r="BL759" s="344"/>
      <c r="BM759" s="344"/>
      <c r="BN759" s="344"/>
      <c r="BO759" s="344"/>
      <c r="BP759" s="344"/>
      <c r="BQ759" s="344"/>
      <c r="BR759" s="344"/>
      <c r="BS759" s="344"/>
      <c r="BT759" s="344"/>
      <c r="BU759" s="344"/>
      <c r="BV759" s="344"/>
      <c r="BW759" s="344"/>
      <c r="BX759" s="344"/>
      <c r="BY759" s="344"/>
      <c r="BZ759" s="344"/>
      <c r="CA759" s="344"/>
      <c r="CB759" s="344"/>
      <c r="CC759" s="344"/>
      <c r="CD759" s="344"/>
      <c r="CE759" s="344"/>
      <c r="CF759" s="344"/>
      <c r="CG759" s="344"/>
      <c r="CH759" s="344"/>
      <c r="CI759" s="344"/>
      <c r="CJ759" s="344"/>
      <c r="CK759" s="344"/>
      <c r="CL759" s="344"/>
      <c r="CM759" s="344"/>
      <c r="CN759" s="344"/>
      <c r="CO759" s="344"/>
      <c r="CP759" s="344"/>
      <c r="CQ759" s="344"/>
      <c r="CR759" s="344"/>
      <c r="CS759" s="344"/>
      <c r="CT759" s="344"/>
      <c r="CU759" s="344"/>
      <c r="CV759" s="344"/>
      <c r="CW759" s="344"/>
      <c r="CX759" s="344"/>
      <c r="CY759" s="344"/>
      <c r="CZ759" s="344"/>
    </row>
    <row r="760" ht="25.15" customHeight="true" x14ac:dyDescent="0.2">
      <c r="C760" s="1020"/>
      <c r="D760" s="1020"/>
      <c r="E760" s="577"/>
      <c r="F760" s="577"/>
      <c r="G760" s="577"/>
      <c r="H760" s="1020"/>
      <c r="I760" s="1020"/>
      <c r="J760" s="577"/>
      <c r="K760" s="577"/>
      <c r="L760" s="577"/>
      <c r="M760" s="1020"/>
      <c r="N760" s="1020"/>
      <c r="O760" s="577"/>
      <c r="P760" s="577"/>
      <c r="Q760" s="577"/>
      <c r="BA760" s="344"/>
      <c r="BB760" s="395"/>
      <c r="BC760" s="344"/>
      <c r="BD760" s="344"/>
      <c r="BE760" s="344"/>
      <c r="BF760" s="344"/>
      <c r="BG760" s="344"/>
      <c r="BH760" s="344"/>
      <c r="BI760" s="344"/>
      <c r="BJ760" s="344"/>
      <c r="BK760" s="344"/>
      <c r="BL760" s="344"/>
      <c r="BM760" s="344"/>
      <c r="BN760" s="344"/>
      <c r="BO760" s="344"/>
      <c r="BP760" s="344"/>
      <c r="BQ760" s="344"/>
      <c r="BR760" s="344"/>
      <c r="BS760" s="344"/>
      <c r="BT760" s="344"/>
      <c r="BU760" s="344"/>
      <c r="BV760" s="344"/>
      <c r="BW760" s="344"/>
      <c r="BX760" s="344"/>
      <c r="BY760" s="344"/>
      <c r="BZ760" s="344"/>
      <c r="CA760" s="344"/>
      <c r="CB760" s="344"/>
      <c r="CC760" s="344"/>
      <c r="CD760" s="344"/>
      <c r="CE760" s="344"/>
      <c r="CF760" s="344"/>
      <c r="CG760" s="344"/>
      <c r="CH760" s="344"/>
      <c r="CI760" s="344"/>
      <c r="CJ760" s="344"/>
      <c r="CK760" s="344"/>
      <c r="CL760" s="344"/>
      <c r="CM760" s="344"/>
      <c r="CN760" s="344"/>
      <c r="CO760" s="344"/>
      <c r="CP760" s="344"/>
      <c r="CQ760" s="344"/>
      <c r="CR760" s="344"/>
      <c r="CS760" s="344"/>
      <c r="CT760" s="344"/>
      <c r="CU760" s="344"/>
      <c r="CV760" s="344"/>
      <c r="CW760" s="344"/>
      <c r="CX760" s="344"/>
      <c r="CY760" s="344"/>
      <c r="CZ760" s="344"/>
    </row>
    <row r="761" ht="25.15" customHeight="true" x14ac:dyDescent="0.2">
      <c r="C761" s="1020"/>
      <c r="D761" s="1020"/>
      <c r="E761" s="577"/>
      <c r="F761" s="577"/>
      <c r="G761" s="577"/>
      <c r="H761" s="1020"/>
      <c r="I761" s="1020"/>
      <c r="J761" s="577"/>
      <c r="K761" s="577"/>
      <c r="L761" s="577"/>
      <c r="M761" s="1020"/>
      <c r="N761" s="1020"/>
      <c r="O761" s="577"/>
      <c r="P761" s="577"/>
      <c r="Q761" s="577"/>
      <c r="BA761" s="344"/>
      <c r="BB761" s="395"/>
      <c r="BC761" s="344"/>
      <c r="BD761" s="344"/>
      <c r="BE761" s="344"/>
      <c r="BF761" s="344"/>
      <c r="BG761" s="344"/>
      <c r="BH761" s="344"/>
      <c r="BI761" s="344"/>
      <c r="BJ761" s="344"/>
      <c r="BK761" s="344"/>
      <c r="BL761" s="344"/>
      <c r="BM761" s="344"/>
      <c r="BN761" s="344"/>
      <c r="BO761" s="344"/>
      <c r="BP761" s="344"/>
      <c r="BQ761" s="344"/>
      <c r="BR761" s="344"/>
      <c r="BS761" s="344"/>
      <c r="BT761" s="344"/>
      <c r="BU761" s="344"/>
      <c r="BV761" s="344"/>
      <c r="BW761" s="344"/>
      <c r="BX761" s="344"/>
      <c r="BY761" s="344"/>
      <c r="BZ761" s="344"/>
      <c r="CA761" s="344"/>
      <c r="CB761" s="344"/>
      <c r="CC761" s="344"/>
      <c r="CD761" s="344"/>
      <c r="CE761" s="344"/>
      <c r="CF761" s="344"/>
      <c r="CG761" s="344"/>
      <c r="CH761" s="344"/>
      <c r="CI761" s="344"/>
      <c r="CJ761" s="344"/>
      <c r="CK761" s="344"/>
      <c r="CL761" s="344"/>
      <c r="CM761" s="344"/>
      <c r="CN761" s="344"/>
      <c r="CO761" s="344"/>
      <c r="CP761" s="344"/>
      <c r="CQ761" s="344"/>
      <c r="CR761" s="344"/>
      <c r="CS761" s="344"/>
      <c r="CT761" s="344"/>
      <c r="CU761" s="344"/>
      <c r="CV761" s="344"/>
      <c r="CW761" s="344"/>
      <c r="CX761" s="344"/>
      <c r="CY761" s="344"/>
      <c r="CZ761" s="344"/>
    </row>
    <row r="762" ht="25.15" customHeight="true" x14ac:dyDescent="0.2">
      <c r="C762" s="1020"/>
      <c r="D762" s="1020"/>
      <c r="E762" s="577"/>
      <c r="F762" s="577"/>
      <c r="G762" s="577"/>
      <c r="H762" s="1020"/>
      <c r="I762" s="1020"/>
      <c r="J762" s="577"/>
      <c r="K762" s="577"/>
      <c r="L762" s="577"/>
      <c r="M762" s="1020"/>
      <c r="N762" s="1020"/>
      <c r="O762" s="577"/>
      <c r="P762" s="577"/>
      <c r="Q762" s="577"/>
      <c r="BA762" s="344"/>
      <c r="BB762" s="395"/>
      <c r="BC762" s="344"/>
      <c r="BD762" s="344"/>
      <c r="BE762" s="344"/>
      <c r="BF762" s="344"/>
      <c r="BG762" s="344"/>
      <c r="BH762" s="344"/>
      <c r="BI762" s="344"/>
      <c r="BJ762" s="344"/>
      <c r="BK762" s="344"/>
      <c r="BL762" s="344"/>
      <c r="BM762" s="344"/>
      <c r="BN762" s="344"/>
      <c r="BO762" s="344"/>
      <c r="BP762" s="344"/>
      <c r="BQ762" s="344"/>
      <c r="BR762" s="344"/>
      <c r="BS762" s="344"/>
      <c r="BT762" s="344"/>
      <c r="BU762" s="344"/>
      <c r="BV762" s="344"/>
      <c r="BW762" s="344"/>
      <c r="BX762" s="344"/>
      <c r="BY762" s="344"/>
      <c r="BZ762" s="344"/>
      <c r="CA762" s="344"/>
      <c r="CB762" s="344"/>
      <c r="CC762" s="344"/>
      <c r="CD762" s="344"/>
      <c r="CE762" s="344"/>
      <c r="CF762" s="344"/>
      <c r="CG762" s="344"/>
      <c r="CH762" s="344"/>
      <c r="CI762" s="344"/>
      <c r="CJ762" s="344"/>
      <c r="CK762" s="344"/>
      <c r="CL762" s="344"/>
      <c r="CM762" s="344"/>
      <c r="CN762" s="344"/>
      <c r="CO762" s="344"/>
      <c r="CP762" s="344"/>
      <c r="CQ762" s="344"/>
      <c r="CR762" s="344"/>
      <c r="CS762" s="344"/>
      <c r="CT762" s="344"/>
      <c r="CU762" s="344"/>
      <c r="CV762" s="344"/>
      <c r="CW762" s="344"/>
      <c r="CX762" s="344"/>
      <c r="CY762" s="344"/>
      <c r="CZ762" s="344"/>
    </row>
    <row r="763" ht="25.15" customHeight="true" x14ac:dyDescent="0.2">
      <c r="C763" s="1020"/>
      <c r="D763" s="1020"/>
      <c r="E763" s="577"/>
      <c r="F763" s="577"/>
      <c r="G763" s="577"/>
      <c r="H763" s="1020"/>
      <c r="I763" s="1020"/>
      <c r="J763" s="577"/>
      <c r="K763" s="577"/>
      <c r="L763" s="577"/>
      <c r="M763" s="1020"/>
      <c r="N763" s="1020"/>
      <c r="O763" s="577"/>
      <c r="P763" s="577"/>
      <c r="Q763" s="577"/>
      <c r="BA763" s="344"/>
      <c r="BB763" s="395"/>
      <c r="BC763" s="344"/>
      <c r="BD763" s="344"/>
      <c r="BE763" s="344"/>
      <c r="BF763" s="344"/>
      <c r="BG763" s="344"/>
      <c r="BH763" s="344"/>
      <c r="BI763" s="344"/>
      <c r="BJ763" s="344"/>
      <c r="BK763" s="344"/>
      <c r="BL763" s="344"/>
      <c r="BM763" s="344"/>
      <c r="BN763" s="344"/>
      <c r="BO763" s="344"/>
      <c r="BP763" s="344"/>
      <c r="BQ763" s="344"/>
      <c r="BR763" s="344"/>
      <c r="BS763" s="344"/>
      <c r="BT763" s="344"/>
      <c r="BU763" s="344"/>
      <c r="BV763" s="344"/>
      <c r="BW763" s="344"/>
      <c r="BX763" s="344"/>
      <c r="BY763" s="344"/>
      <c r="BZ763" s="344"/>
      <c r="CA763" s="344"/>
      <c r="CB763" s="344"/>
      <c r="CC763" s="344"/>
      <c r="CD763" s="344"/>
      <c r="CE763" s="344"/>
      <c r="CF763" s="344"/>
      <c r="CG763" s="344"/>
      <c r="CH763" s="344"/>
      <c r="CI763" s="344"/>
      <c r="CJ763" s="344"/>
      <c r="CK763" s="344"/>
      <c r="CL763" s="344"/>
      <c r="CM763" s="344"/>
      <c r="CN763" s="344"/>
      <c r="CO763" s="344"/>
      <c r="CP763" s="344"/>
      <c r="CQ763" s="344"/>
      <c r="CR763" s="344"/>
      <c r="CS763" s="344"/>
      <c r="CT763" s="344"/>
      <c r="CU763" s="344"/>
      <c r="CV763" s="344"/>
      <c r="CW763" s="344"/>
      <c r="CX763" s="344"/>
      <c r="CY763" s="344"/>
      <c r="CZ763" s="344"/>
    </row>
    <row r="764" ht="25.15" customHeight="true" x14ac:dyDescent="0.2">
      <c r="C764" s="1020"/>
      <c r="D764" s="1020"/>
      <c r="E764" s="577"/>
      <c r="F764" s="577"/>
      <c r="G764" s="577"/>
      <c r="H764" s="1020"/>
      <c r="I764" s="1020"/>
      <c r="J764" s="577"/>
      <c r="K764" s="577"/>
      <c r="L764" s="577"/>
      <c r="M764" s="1020"/>
      <c r="N764" s="1020"/>
      <c r="O764" s="577"/>
      <c r="P764" s="577"/>
      <c r="Q764" s="577"/>
      <c r="BA764" s="344"/>
      <c r="BB764" s="395"/>
      <c r="BC764" s="344"/>
      <c r="BD764" s="344"/>
      <c r="BE764" s="344"/>
      <c r="BF764" s="344"/>
      <c r="BG764" s="344"/>
      <c r="BH764" s="344"/>
      <c r="BI764" s="344"/>
      <c r="BJ764" s="344"/>
      <c r="BK764" s="344"/>
      <c r="BL764" s="344"/>
      <c r="BM764" s="344"/>
      <c r="BN764" s="344"/>
      <c r="BO764" s="344"/>
      <c r="BP764" s="344"/>
      <c r="BQ764" s="344"/>
      <c r="BR764" s="344"/>
      <c r="BS764" s="344"/>
      <c r="BT764" s="344"/>
      <c r="BU764" s="344"/>
      <c r="BV764" s="344"/>
      <c r="BW764" s="344"/>
      <c r="BX764" s="344"/>
      <c r="BY764" s="344"/>
      <c r="BZ764" s="344"/>
      <c r="CA764" s="344"/>
      <c r="CB764" s="344"/>
      <c r="CC764" s="344"/>
      <c r="CD764" s="344"/>
      <c r="CE764" s="344"/>
      <c r="CF764" s="344"/>
      <c r="CG764" s="344"/>
      <c r="CH764" s="344"/>
      <c r="CI764" s="344"/>
      <c r="CJ764" s="344"/>
      <c r="CK764" s="344"/>
      <c r="CL764" s="344"/>
      <c r="CM764" s="344"/>
      <c r="CN764" s="344"/>
      <c r="CO764" s="344"/>
      <c r="CP764" s="344"/>
      <c r="CQ764" s="344"/>
      <c r="CR764" s="344"/>
      <c r="CS764" s="344"/>
      <c r="CT764" s="344"/>
      <c r="CU764" s="344"/>
      <c r="CV764" s="344"/>
      <c r="CW764" s="344"/>
      <c r="CX764" s="344"/>
      <c r="CY764" s="344"/>
      <c r="CZ764" s="344"/>
    </row>
    <row r="765" ht="25.15" customHeight="true" x14ac:dyDescent="0.2">
      <c r="C765" s="1020"/>
      <c r="D765" s="1020"/>
      <c r="E765" s="577"/>
      <c r="F765" s="577"/>
      <c r="G765" s="577"/>
      <c r="H765" s="1020"/>
      <c r="I765" s="1020"/>
      <c r="J765" s="577"/>
      <c r="K765" s="577"/>
      <c r="L765" s="577"/>
      <c r="M765" s="1020"/>
      <c r="N765" s="1020"/>
      <c r="O765" s="577"/>
      <c r="P765" s="577"/>
      <c r="Q765" s="577"/>
      <c r="BA765" s="344"/>
      <c r="BB765" s="395"/>
      <c r="BC765" s="344"/>
      <c r="BD765" s="344"/>
      <c r="BE765" s="344"/>
      <c r="BF765" s="344"/>
      <c r="BG765" s="344"/>
      <c r="BH765" s="344"/>
      <c r="BI765" s="344"/>
      <c r="BJ765" s="344"/>
      <c r="BK765" s="344"/>
      <c r="BL765" s="344"/>
      <c r="BM765" s="344"/>
      <c r="BN765" s="344"/>
      <c r="BO765" s="344"/>
      <c r="BP765" s="344"/>
      <c r="BQ765" s="344"/>
      <c r="BR765" s="344"/>
      <c r="BS765" s="344"/>
      <c r="BT765" s="344"/>
      <c r="BU765" s="344"/>
      <c r="BV765" s="344"/>
      <c r="BW765" s="344"/>
      <c r="BX765" s="344"/>
      <c r="BY765" s="344"/>
      <c r="BZ765" s="344"/>
      <c r="CA765" s="344"/>
      <c r="CB765" s="344"/>
      <c r="CC765" s="344"/>
      <c r="CD765" s="344"/>
      <c r="CE765" s="344"/>
      <c r="CF765" s="344"/>
      <c r="CG765" s="344"/>
      <c r="CH765" s="344"/>
      <c r="CI765" s="344"/>
      <c r="CJ765" s="344"/>
      <c r="CK765" s="344"/>
      <c r="CL765" s="344"/>
      <c r="CM765" s="344"/>
      <c r="CN765" s="344"/>
      <c r="CO765" s="344"/>
      <c r="CP765" s="344"/>
      <c r="CQ765" s="344"/>
      <c r="CR765" s="344"/>
      <c r="CS765" s="344"/>
      <c r="CT765" s="344"/>
      <c r="CU765" s="344"/>
      <c r="CV765" s="344"/>
      <c r="CW765" s="344"/>
      <c r="CX765" s="344"/>
      <c r="CY765" s="344"/>
      <c r="CZ765" s="344"/>
    </row>
    <row r="766" ht="25.15" customHeight="true" x14ac:dyDescent="0.2">
      <c r="C766" s="1020"/>
      <c r="D766" s="1020"/>
      <c r="E766" s="577"/>
      <c r="F766" s="577"/>
      <c r="G766" s="577"/>
      <c r="H766" s="1020"/>
      <c r="I766" s="1020"/>
      <c r="J766" s="577"/>
      <c r="K766" s="577"/>
      <c r="L766" s="577"/>
      <c r="M766" s="1020"/>
      <c r="N766" s="1020"/>
      <c r="O766" s="577"/>
      <c r="P766" s="577"/>
      <c r="Q766" s="577"/>
      <c r="BA766" s="344"/>
      <c r="BB766" s="395"/>
      <c r="BC766" s="344"/>
      <c r="BD766" s="344"/>
      <c r="BE766" s="344"/>
      <c r="BF766" s="344"/>
      <c r="BG766" s="344"/>
      <c r="BH766" s="344"/>
      <c r="BI766" s="344"/>
      <c r="BJ766" s="344"/>
      <c r="BK766" s="344"/>
      <c r="BL766" s="344"/>
      <c r="BM766" s="344"/>
      <c r="BN766" s="344"/>
      <c r="BO766" s="344"/>
      <c r="BP766" s="344"/>
      <c r="BQ766" s="344"/>
      <c r="BR766" s="344"/>
      <c r="BS766" s="344"/>
      <c r="BT766" s="344"/>
      <c r="BU766" s="344"/>
      <c r="BV766" s="344"/>
      <c r="BW766" s="344"/>
      <c r="BX766" s="344"/>
      <c r="BY766" s="344"/>
      <c r="BZ766" s="344"/>
      <c r="CA766" s="344"/>
      <c r="CB766" s="344"/>
      <c r="CC766" s="344"/>
      <c r="CD766" s="344"/>
      <c r="CE766" s="344"/>
      <c r="CF766" s="344"/>
      <c r="CG766" s="344"/>
      <c r="CH766" s="344"/>
      <c r="CI766" s="344"/>
      <c r="CJ766" s="344"/>
      <c r="CK766" s="344"/>
      <c r="CL766" s="344"/>
      <c r="CM766" s="344"/>
      <c r="CN766" s="344"/>
      <c r="CO766" s="344"/>
      <c r="CP766" s="344"/>
      <c r="CQ766" s="344"/>
      <c r="CR766" s="344"/>
      <c r="CS766" s="344"/>
      <c r="CT766" s="344"/>
      <c r="CU766" s="344"/>
      <c r="CV766" s="344"/>
      <c r="CW766" s="344"/>
      <c r="CX766" s="344"/>
      <c r="CY766" s="344"/>
      <c r="CZ766" s="344"/>
    </row>
    <row r="767" ht="25.15" customHeight="true" x14ac:dyDescent="0.2">
      <c r="C767" s="1020"/>
      <c r="D767" s="1020"/>
      <c r="E767" s="577"/>
      <c r="F767" s="577"/>
      <c r="G767" s="577"/>
      <c r="H767" s="1020"/>
      <c r="I767" s="1020"/>
      <c r="J767" s="577"/>
      <c r="K767" s="577"/>
      <c r="L767" s="577"/>
      <c r="M767" s="1020"/>
      <c r="N767" s="1020"/>
      <c r="O767" s="577"/>
      <c r="P767" s="577"/>
      <c r="Q767" s="577"/>
      <c r="BA767" s="344"/>
      <c r="BB767" s="395"/>
      <c r="BC767" s="344"/>
      <c r="BD767" s="344"/>
      <c r="BE767" s="344"/>
      <c r="BF767" s="344"/>
      <c r="BG767" s="344"/>
      <c r="BH767" s="344"/>
      <c r="BI767" s="344"/>
      <c r="BJ767" s="344"/>
      <c r="BK767" s="344"/>
      <c r="BL767" s="344"/>
      <c r="BM767" s="344"/>
      <c r="BN767" s="344"/>
      <c r="BO767" s="344"/>
      <c r="BP767" s="344"/>
      <c r="BQ767" s="344"/>
      <c r="BR767" s="344"/>
      <c r="BS767" s="344"/>
      <c r="BT767" s="344"/>
      <c r="BU767" s="344"/>
      <c r="BV767" s="344"/>
      <c r="BW767" s="344"/>
      <c r="BX767" s="344"/>
      <c r="BY767" s="344"/>
      <c r="BZ767" s="344"/>
      <c r="CA767" s="344"/>
      <c r="CB767" s="344"/>
      <c r="CC767" s="344"/>
      <c r="CD767" s="344"/>
      <c r="CE767" s="344"/>
      <c r="CF767" s="344"/>
      <c r="CG767" s="344"/>
      <c r="CH767" s="344"/>
      <c r="CI767" s="344"/>
      <c r="CJ767" s="344"/>
      <c r="CK767" s="344"/>
      <c r="CL767" s="344"/>
      <c r="CM767" s="344"/>
      <c r="CN767" s="344"/>
      <c r="CO767" s="344"/>
      <c r="CP767" s="344"/>
      <c r="CQ767" s="344"/>
      <c r="CR767" s="344"/>
      <c r="CS767" s="344"/>
      <c r="CT767" s="344"/>
      <c r="CU767" s="344"/>
      <c r="CV767" s="344"/>
      <c r="CW767" s="344"/>
      <c r="CX767" s="344"/>
      <c r="CY767" s="344"/>
      <c r="CZ767" s="344"/>
    </row>
    <row r="768" ht="25.15" customHeight="true" x14ac:dyDescent="0.2">
      <c r="C768" s="1020"/>
      <c r="D768" s="1020"/>
      <c r="E768" s="577"/>
      <c r="F768" s="577"/>
      <c r="G768" s="577"/>
      <c r="H768" s="1020"/>
      <c r="I768" s="1020"/>
      <c r="J768" s="577"/>
      <c r="K768" s="577"/>
      <c r="L768" s="577"/>
      <c r="M768" s="1020"/>
      <c r="N768" s="1020"/>
      <c r="O768" s="577"/>
      <c r="P768" s="577"/>
      <c r="Q768" s="577"/>
      <c r="BA768" s="342"/>
      <c r="BB768" s="396"/>
      <c r="BC768" s="342"/>
      <c r="BD768" s="342"/>
      <c r="BE768" s="342"/>
      <c r="BF768" s="342"/>
      <c r="BG768" s="342"/>
      <c r="BH768" s="342"/>
      <c r="BI768" s="342"/>
      <c r="BJ768" s="342"/>
      <c r="BK768" s="342"/>
      <c r="BL768" s="342"/>
      <c r="BM768" s="342"/>
      <c r="BN768" s="342"/>
      <c r="BO768" s="342"/>
      <c r="BP768" s="342"/>
      <c r="BQ768" s="342"/>
      <c r="BR768" s="342"/>
      <c r="BS768" s="342"/>
      <c r="BT768" s="342"/>
      <c r="BU768" s="342"/>
      <c r="BV768" s="342"/>
      <c r="BW768" s="342"/>
      <c r="BX768" s="342"/>
      <c r="BY768" s="342"/>
      <c r="BZ768" s="342"/>
      <c r="CA768" s="342"/>
      <c r="CB768" s="342"/>
      <c r="CC768" s="342"/>
      <c r="CD768" s="342"/>
      <c r="CE768" s="342"/>
      <c r="CF768" s="342"/>
      <c r="CG768" s="342"/>
      <c r="CH768" s="342"/>
      <c r="CI768" s="342"/>
      <c r="CJ768" s="342"/>
      <c r="CK768" s="342"/>
      <c r="CL768" s="342"/>
      <c r="CM768" s="342"/>
      <c r="CN768" s="342"/>
      <c r="CO768" s="342"/>
      <c r="CP768" s="342"/>
      <c r="CQ768" s="342"/>
      <c r="CR768" s="342"/>
      <c r="CS768" s="342"/>
      <c r="CT768" s="342"/>
      <c r="CU768" s="342"/>
      <c r="CV768" s="342"/>
      <c r="CW768" s="342"/>
      <c r="CX768" s="342"/>
      <c r="CY768" s="342"/>
      <c r="CZ768" s="342"/>
    </row>
    <row r="769" ht="25.15" customHeight="true" x14ac:dyDescent="0.2">
      <c r="C769" s="1020"/>
      <c r="D769" s="1020"/>
      <c r="E769" s="577"/>
      <c r="F769" s="577"/>
      <c r="G769" s="577"/>
      <c r="H769" s="1020"/>
      <c r="I769" s="1020"/>
      <c r="J769" s="577"/>
      <c r="K769" s="577"/>
      <c r="L769" s="577"/>
      <c r="M769" s="1020"/>
      <c r="N769" s="1020"/>
      <c r="O769" s="577"/>
      <c r="P769" s="577"/>
      <c r="Q769" s="577"/>
      <c r="BA769" s="342"/>
      <c r="BB769" s="396"/>
      <c r="BC769" s="342"/>
      <c r="BD769" s="342"/>
      <c r="BE769" s="342"/>
      <c r="BF769" s="342"/>
      <c r="BG769" s="342"/>
      <c r="BH769" s="342"/>
      <c r="BI769" s="342"/>
      <c r="BJ769" s="342"/>
      <c r="BK769" s="342"/>
      <c r="BL769" s="342"/>
      <c r="BM769" s="342"/>
      <c r="BN769" s="342"/>
      <c r="BO769" s="342"/>
      <c r="BP769" s="342"/>
      <c r="BQ769" s="342"/>
      <c r="BR769" s="342"/>
      <c r="BS769" s="342"/>
      <c r="BT769" s="342"/>
      <c r="BU769" s="342"/>
      <c r="BV769" s="342"/>
      <c r="BW769" s="342"/>
      <c r="BX769" s="342"/>
      <c r="BY769" s="342"/>
      <c r="BZ769" s="342"/>
      <c r="CA769" s="342"/>
      <c r="CB769" s="342"/>
      <c r="CC769" s="342"/>
      <c r="CD769" s="342"/>
      <c r="CE769" s="342"/>
      <c r="CF769" s="342"/>
      <c r="CG769" s="342"/>
      <c r="CH769" s="342"/>
      <c r="CI769" s="342"/>
      <c r="CJ769" s="342"/>
      <c r="CK769" s="342"/>
      <c r="CL769" s="342"/>
      <c r="CM769" s="342"/>
      <c r="CN769" s="342"/>
      <c r="CO769" s="342"/>
      <c r="CP769" s="342"/>
      <c r="CQ769" s="342"/>
      <c r="CR769" s="342"/>
      <c r="CS769" s="342"/>
      <c r="CT769" s="342"/>
      <c r="CU769" s="342"/>
      <c r="CV769" s="342"/>
      <c r="CW769" s="342"/>
      <c r="CX769" s="342"/>
      <c r="CY769" s="342"/>
      <c r="CZ769" s="342"/>
    </row>
    <row r="770" ht="25.15" customHeight="true" x14ac:dyDescent="0.2">
      <c r="C770" s="1020"/>
      <c r="D770" s="1020"/>
      <c r="E770" s="577"/>
      <c r="F770" s="577"/>
      <c r="G770" s="577"/>
      <c r="H770" s="1020"/>
      <c r="I770" s="1020"/>
      <c r="J770" s="577"/>
      <c r="K770" s="577"/>
      <c r="L770" s="577"/>
      <c r="M770" s="1020"/>
      <c r="N770" s="1020"/>
      <c r="O770" s="577"/>
      <c r="P770" s="577"/>
      <c r="Q770" s="577"/>
      <c r="BA770" s="342"/>
      <c r="BB770" s="396"/>
      <c r="BC770" s="342"/>
      <c r="BD770" s="342"/>
      <c r="BE770" s="342"/>
      <c r="BF770" s="342"/>
      <c r="BG770" s="342"/>
      <c r="BH770" s="342"/>
      <c r="BI770" s="342"/>
      <c r="BJ770" s="342"/>
      <c r="BK770" s="342"/>
      <c r="BL770" s="342"/>
      <c r="BM770" s="342"/>
      <c r="BN770" s="342"/>
      <c r="BO770" s="342"/>
      <c r="BP770" s="342"/>
      <c r="BQ770" s="342"/>
      <c r="BR770" s="342"/>
      <c r="BS770" s="342"/>
      <c r="BT770" s="342"/>
      <c r="BU770" s="342"/>
      <c r="BV770" s="342"/>
      <c r="BW770" s="342"/>
      <c r="BX770" s="342"/>
      <c r="BY770" s="342"/>
      <c r="BZ770" s="342"/>
      <c r="CA770" s="342"/>
      <c r="CB770" s="342"/>
      <c r="CC770" s="342"/>
      <c r="CD770" s="342"/>
      <c r="CE770" s="342"/>
      <c r="CF770" s="342"/>
      <c r="CG770" s="342"/>
      <c r="CH770" s="342"/>
      <c r="CI770" s="342"/>
      <c r="CJ770" s="342"/>
      <c r="CK770" s="342"/>
      <c r="CL770" s="342"/>
      <c r="CM770" s="342"/>
      <c r="CN770" s="342"/>
      <c r="CO770" s="342"/>
      <c r="CP770" s="342"/>
      <c r="CQ770" s="342"/>
      <c r="CR770" s="342"/>
      <c r="CS770" s="342"/>
      <c r="CT770" s="342"/>
      <c r="CU770" s="342"/>
      <c r="CV770" s="342"/>
      <c r="CW770" s="342"/>
      <c r="CX770" s="342"/>
      <c r="CY770" s="342"/>
      <c r="CZ770" s="342"/>
    </row>
    <row r="771" ht="25.15" customHeight="true" x14ac:dyDescent="0.2">
      <c r="C771" s="1020"/>
      <c r="D771" s="1020"/>
      <c r="E771" s="577"/>
      <c r="F771" s="577"/>
      <c r="G771" s="577"/>
      <c r="H771" s="1020"/>
      <c r="I771" s="1020"/>
      <c r="J771" s="577"/>
      <c r="K771" s="577"/>
      <c r="L771" s="577"/>
      <c r="M771" s="1020"/>
      <c r="N771" s="1020"/>
      <c r="O771" s="577"/>
      <c r="P771" s="577"/>
      <c r="Q771" s="577"/>
      <c r="BA771" s="342"/>
      <c r="BB771" s="396"/>
      <c r="BC771" s="342"/>
      <c r="BD771" s="342"/>
      <c r="BE771" s="342"/>
      <c r="BF771" s="342"/>
      <c r="BG771" s="342"/>
      <c r="BH771" s="342"/>
      <c r="BI771" s="342"/>
      <c r="BJ771" s="342"/>
      <c r="BK771" s="342"/>
      <c r="BL771" s="342"/>
      <c r="BM771" s="342"/>
      <c r="BN771" s="342"/>
      <c r="BO771" s="342"/>
      <c r="BP771" s="342"/>
      <c r="BQ771" s="342"/>
      <c r="BR771" s="342"/>
      <c r="BS771" s="342"/>
      <c r="BT771" s="342"/>
      <c r="BU771" s="342"/>
      <c r="BV771" s="342"/>
      <c r="BW771" s="342"/>
      <c r="BX771" s="342"/>
      <c r="BY771" s="342"/>
      <c r="BZ771" s="342"/>
      <c r="CA771" s="342"/>
      <c r="CB771" s="342"/>
      <c r="CC771" s="342"/>
      <c r="CD771" s="342"/>
      <c r="CE771" s="342"/>
      <c r="CF771" s="342"/>
      <c r="CG771" s="342"/>
      <c r="CH771" s="342"/>
      <c r="CI771" s="342"/>
      <c r="CJ771" s="342"/>
      <c r="CK771" s="342"/>
      <c r="CL771" s="342"/>
      <c r="CM771" s="342"/>
      <c r="CN771" s="342"/>
      <c r="CO771" s="342"/>
      <c r="CP771" s="342"/>
      <c r="CQ771" s="342"/>
      <c r="CR771" s="342"/>
      <c r="CS771" s="342"/>
      <c r="CT771" s="342"/>
      <c r="CU771" s="342"/>
      <c r="CV771" s="342"/>
      <c r="CW771" s="342"/>
      <c r="CX771" s="342"/>
      <c r="CY771" s="342"/>
      <c r="CZ771" s="342"/>
    </row>
    <row r="772" ht="25.15" customHeight="true" x14ac:dyDescent="0.2">
      <c r="C772" s="1020"/>
      <c r="D772" s="1020"/>
      <c r="E772" s="577"/>
      <c r="F772" s="577"/>
      <c r="G772" s="577"/>
      <c r="H772" s="1020"/>
      <c r="I772" s="1020"/>
      <c r="J772" s="577"/>
      <c r="K772" s="577"/>
      <c r="L772" s="577"/>
      <c r="M772" s="1020"/>
      <c r="N772" s="1020"/>
      <c r="O772" s="577"/>
      <c r="P772" s="577"/>
      <c r="Q772" s="577"/>
      <c r="BA772" s="342"/>
      <c r="BB772" s="396"/>
      <c r="BC772" s="342"/>
      <c r="BD772" s="342"/>
      <c r="BE772" s="342"/>
      <c r="BF772" s="342"/>
      <c r="BG772" s="342"/>
      <c r="BH772" s="342"/>
      <c r="BI772" s="342"/>
      <c r="BJ772" s="342"/>
      <c r="BK772" s="342"/>
      <c r="BL772" s="342"/>
      <c r="BM772" s="342"/>
      <c r="BN772" s="342"/>
      <c r="BO772" s="342"/>
      <c r="BP772" s="342"/>
      <c r="BQ772" s="342"/>
      <c r="BR772" s="342"/>
      <c r="BS772" s="342"/>
      <c r="BT772" s="342"/>
      <c r="BU772" s="342"/>
      <c r="BV772" s="342"/>
      <c r="BW772" s="342"/>
      <c r="BX772" s="342"/>
      <c r="BY772" s="342"/>
      <c r="BZ772" s="342"/>
      <c r="CA772" s="342"/>
      <c r="CB772" s="342"/>
      <c r="CC772" s="342"/>
      <c r="CD772" s="342"/>
      <c r="CE772" s="342"/>
      <c r="CF772" s="342"/>
      <c r="CG772" s="342"/>
      <c r="CH772" s="342"/>
      <c r="CI772" s="342"/>
      <c r="CJ772" s="342"/>
      <c r="CK772" s="342"/>
      <c r="CL772" s="342"/>
      <c r="CM772" s="342"/>
      <c r="CN772" s="342"/>
      <c r="CO772" s="342"/>
      <c r="CP772" s="342"/>
      <c r="CQ772" s="342"/>
      <c r="CR772" s="342"/>
      <c r="CS772" s="342"/>
      <c r="CT772" s="342"/>
      <c r="CU772" s="342"/>
      <c r="CV772" s="342"/>
      <c r="CW772" s="342"/>
      <c r="CX772" s="342"/>
      <c r="CY772" s="342"/>
      <c r="CZ772" s="342"/>
    </row>
    <row r="773" ht="25.15" customHeight="true" x14ac:dyDescent="0.2">
      <c r="C773" s="1020"/>
      <c r="D773" s="1020"/>
      <c r="E773" s="577"/>
      <c r="F773" s="577"/>
      <c r="G773" s="577"/>
      <c r="H773" s="1020"/>
      <c r="I773" s="1020"/>
      <c r="J773" s="577"/>
      <c r="K773" s="577"/>
      <c r="L773" s="577"/>
      <c r="M773" s="1020"/>
      <c r="N773" s="1020"/>
      <c r="O773" s="577"/>
      <c r="P773" s="577"/>
      <c r="Q773" s="577"/>
      <c r="BA773" s="342"/>
      <c r="BB773" s="396"/>
      <c r="BC773" s="342"/>
      <c r="BD773" s="342"/>
      <c r="BE773" s="342"/>
      <c r="BF773" s="342"/>
      <c r="BG773" s="342"/>
      <c r="BH773" s="342"/>
      <c r="BI773" s="342"/>
      <c r="BJ773" s="342"/>
      <c r="BK773" s="342"/>
      <c r="BL773" s="342"/>
      <c r="BM773" s="342"/>
      <c r="BN773" s="342"/>
      <c r="BO773" s="342"/>
      <c r="BP773" s="342"/>
      <c r="BQ773" s="342"/>
      <c r="BR773" s="342"/>
      <c r="BS773" s="342"/>
      <c r="BT773" s="342"/>
      <c r="BU773" s="342"/>
      <c r="BV773" s="342"/>
      <c r="BW773" s="342"/>
      <c r="BX773" s="342"/>
      <c r="BY773" s="342"/>
      <c r="BZ773" s="342"/>
      <c r="CA773" s="342"/>
      <c r="CB773" s="342"/>
      <c r="CC773" s="342"/>
      <c r="CD773" s="342"/>
      <c r="CE773" s="342"/>
      <c r="CF773" s="342"/>
      <c r="CG773" s="342"/>
      <c r="CH773" s="342"/>
      <c r="CI773" s="342"/>
      <c r="CJ773" s="342"/>
      <c r="CK773" s="342"/>
      <c r="CL773" s="342"/>
      <c r="CM773" s="342"/>
      <c r="CN773" s="342"/>
      <c r="CO773" s="342"/>
      <c r="CP773" s="342"/>
      <c r="CQ773" s="342"/>
      <c r="CR773" s="342"/>
      <c r="CS773" s="342"/>
      <c r="CT773" s="342"/>
      <c r="CU773" s="342"/>
      <c r="CV773" s="342"/>
      <c r="CW773" s="342"/>
      <c r="CX773" s="342"/>
      <c r="CY773" s="342"/>
      <c r="CZ773" s="342"/>
    </row>
    <row r="774" ht="25.15" customHeight="true" x14ac:dyDescent="0.2">
      <c r="C774" s="1020"/>
      <c r="D774" s="1020"/>
      <c r="E774" s="577"/>
      <c r="F774" s="577"/>
      <c r="G774" s="577"/>
      <c r="H774" s="1020"/>
      <c r="I774" s="1020"/>
      <c r="J774" s="577"/>
      <c r="K774" s="577"/>
      <c r="L774" s="577"/>
      <c r="M774" s="1020"/>
      <c r="N774" s="1020"/>
      <c r="O774" s="577"/>
      <c r="P774" s="577"/>
      <c r="Q774" s="577"/>
      <c r="BA774" s="342"/>
      <c r="BB774" s="396"/>
      <c r="BC774" s="342"/>
      <c r="BD774" s="342"/>
      <c r="BE774" s="342"/>
      <c r="BF774" s="342"/>
      <c r="BG774" s="342"/>
      <c r="BH774" s="342"/>
      <c r="BI774" s="342"/>
      <c r="BJ774" s="342"/>
      <c r="BK774" s="342"/>
      <c r="BL774" s="342"/>
      <c r="BM774" s="342"/>
      <c r="BN774" s="342"/>
      <c r="BO774" s="342"/>
      <c r="BP774" s="342"/>
      <c r="BQ774" s="342"/>
      <c r="BR774" s="342"/>
      <c r="BS774" s="342"/>
      <c r="BT774" s="342"/>
      <c r="BU774" s="342"/>
      <c r="BV774" s="342"/>
      <c r="BW774" s="342"/>
      <c r="BX774" s="342"/>
      <c r="BY774" s="342"/>
      <c r="BZ774" s="342"/>
      <c r="CA774" s="342"/>
      <c r="CB774" s="342"/>
      <c r="CC774" s="342"/>
      <c r="CD774" s="342"/>
      <c r="CE774" s="342"/>
      <c r="CF774" s="342"/>
      <c r="CG774" s="342"/>
      <c r="CH774" s="342"/>
      <c r="CI774" s="342"/>
      <c r="CJ774" s="342"/>
      <c r="CK774" s="342"/>
      <c r="CL774" s="342"/>
      <c r="CM774" s="342"/>
      <c r="CN774" s="342"/>
      <c r="CO774" s="342"/>
      <c r="CP774" s="342"/>
      <c r="CQ774" s="342"/>
      <c r="CR774" s="342"/>
      <c r="CS774" s="342"/>
      <c r="CT774" s="342"/>
      <c r="CU774" s="342"/>
      <c r="CV774" s="342"/>
      <c r="CW774" s="342"/>
      <c r="CX774" s="342"/>
      <c r="CY774" s="342"/>
      <c r="CZ774" s="342"/>
    </row>
    <row r="775" ht="25.15" customHeight="true" x14ac:dyDescent="0.2">
      <c r="C775" s="1020"/>
      <c r="D775" s="1020"/>
      <c r="E775" s="577"/>
      <c r="F775" s="577"/>
      <c r="G775" s="577"/>
      <c r="H775" s="1020"/>
      <c r="I775" s="1020"/>
      <c r="J775" s="577"/>
      <c r="K775" s="577"/>
      <c r="L775" s="577"/>
      <c r="M775" s="1020"/>
      <c r="N775" s="1020"/>
      <c r="O775" s="577"/>
      <c r="P775" s="577"/>
      <c r="Q775" s="577"/>
      <c r="BA775" s="342"/>
      <c r="BB775" s="396"/>
      <c r="BC775" s="342"/>
      <c r="BD775" s="342"/>
      <c r="BE775" s="342"/>
      <c r="BF775" s="342"/>
      <c r="BG775" s="342"/>
      <c r="BH775" s="342"/>
      <c r="BI775" s="342"/>
      <c r="BJ775" s="342"/>
      <c r="BK775" s="342"/>
      <c r="BL775" s="342"/>
      <c r="BM775" s="342"/>
      <c r="BN775" s="342"/>
      <c r="BO775" s="342"/>
      <c r="BP775" s="342"/>
      <c r="BQ775" s="342"/>
      <c r="BR775" s="342"/>
      <c r="BS775" s="342"/>
      <c r="BT775" s="342"/>
      <c r="BU775" s="342"/>
      <c r="BV775" s="342"/>
      <c r="BW775" s="342"/>
      <c r="BX775" s="342"/>
      <c r="BY775" s="342"/>
      <c r="BZ775" s="342"/>
      <c r="CA775" s="342"/>
      <c r="CB775" s="342"/>
      <c r="CC775" s="342"/>
      <c r="CD775" s="342"/>
      <c r="CE775" s="342"/>
      <c r="CF775" s="342"/>
      <c r="CG775" s="342"/>
      <c r="CH775" s="342"/>
      <c r="CI775" s="342"/>
      <c r="CJ775" s="342"/>
      <c r="CK775" s="342"/>
      <c r="CL775" s="342"/>
      <c r="CM775" s="342"/>
      <c r="CN775" s="342"/>
      <c r="CO775" s="342"/>
      <c r="CP775" s="342"/>
      <c r="CQ775" s="342"/>
      <c r="CR775" s="342"/>
      <c r="CS775" s="342"/>
      <c r="CT775" s="342"/>
      <c r="CU775" s="342"/>
      <c r="CV775" s="342"/>
      <c r="CW775" s="342"/>
      <c r="CX775" s="342"/>
      <c r="CY775" s="342"/>
      <c r="CZ775" s="342"/>
    </row>
    <row r="776" ht="25.15" customHeight="true" x14ac:dyDescent="0.2">
      <c r="C776" s="1020"/>
      <c r="D776" s="1020"/>
      <c r="E776" s="577"/>
      <c r="F776" s="577"/>
      <c r="G776" s="577"/>
      <c r="H776" s="1020"/>
      <c r="I776" s="1020"/>
      <c r="J776" s="577"/>
      <c r="K776" s="577"/>
      <c r="L776" s="577"/>
      <c r="M776" s="1020"/>
      <c r="N776" s="1020"/>
      <c r="O776" s="577"/>
      <c r="P776" s="577"/>
      <c r="Q776" s="577"/>
      <c r="BA776" s="342"/>
      <c r="BB776" s="396"/>
      <c r="BC776" s="342"/>
      <c r="BD776" s="342"/>
      <c r="BE776" s="342"/>
      <c r="BF776" s="342"/>
      <c r="BG776" s="342"/>
      <c r="BH776" s="342"/>
      <c r="BI776" s="342"/>
      <c r="BJ776" s="342"/>
      <c r="BK776" s="342"/>
      <c r="BL776" s="342"/>
      <c r="BM776" s="342"/>
      <c r="BN776" s="342"/>
      <c r="BO776" s="342"/>
      <c r="BP776" s="342"/>
      <c r="BQ776" s="342"/>
      <c r="BR776" s="342"/>
      <c r="BS776" s="342"/>
      <c r="BT776" s="342"/>
      <c r="BU776" s="342"/>
      <c r="BV776" s="342"/>
      <c r="BW776" s="342"/>
      <c r="BX776" s="342"/>
      <c r="BY776" s="342"/>
      <c r="BZ776" s="342"/>
      <c r="CA776" s="342"/>
      <c r="CB776" s="342"/>
      <c r="CC776" s="342"/>
      <c r="CD776" s="342"/>
      <c r="CE776" s="342"/>
      <c r="CF776" s="342"/>
      <c r="CG776" s="342"/>
      <c r="CH776" s="342"/>
      <c r="CI776" s="342"/>
      <c r="CJ776" s="342"/>
      <c r="CK776" s="342"/>
      <c r="CL776" s="342"/>
      <c r="CM776" s="342"/>
      <c r="CN776" s="342"/>
      <c r="CO776" s="342"/>
      <c r="CP776" s="342"/>
      <c r="CQ776" s="342"/>
      <c r="CR776" s="342"/>
      <c r="CS776" s="342"/>
      <c r="CT776" s="342"/>
      <c r="CU776" s="342"/>
      <c r="CV776" s="342"/>
      <c r="CW776" s="342"/>
      <c r="CX776" s="342"/>
      <c r="CY776" s="342"/>
      <c r="CZ776" s="342"/>
    </row>
    <row r="777" ht="25.15" customHeight="true" x14ac:dyDescent="0.2">
      <c r="C777" s="1020"/>
      <c r="D777" s="1020"/>
      <c r="E777" s="577"/>
      <c r="F777" s="577"/>
      <c r="G777" s="577"/>
      <c r="H777" s="1020"/>
      <c r="I777" s="1020"/>
      <c r="J777" s="577"/>
      <c r="K777" s="577"/>
      <c r="L777" s="577"/>
      <c r="M777" s="1020"/>
      <c r="N777" s="1020"/>
      <c r="O777" s="577"/>
      <c r="P777" s="577"/>
      <c r="Q777" s="577"/>
      <c r="BA777" s="342"/>
      <c r="BB777" s="396"/>
      <c r="BC777" s="342"/>
      <c r="BD777" s="342"/>
      <c r="BE777" s="342"/>
      <c r="BF777" s="342"/>
      <c r="BG777" s="342"/>
      <c r="BH777" s="342"/>
      <c r="BI777" s="342"/>
      <c r="BJ777" s="342"/>
      <c r="BK777" s="342"/>
      <c r="BL777" s="342"/>
      <c r="BM777" s="342"/>
      <c r="BN777" s="342"/>
      <c r="BO777" s="342"/>
      <c r="BP777" s="342"/>
      <c r="BQ777" s="342"/>
      <c r="BR777" s="342"/>
      <c r="BS777" s="342"/>
      <c r="BT777" s="342"/>
      <c r="BU777" s="342"/>
      <c r="BV777" s="342"/>
      <c r="BW777" s="342"/>
      <c r="BX777" s="342"/>
      <c r="BY777" s="342"/>
      <c r="BZ777" s="342"/>
      <c r="CA777" s="342"/>
      <c r="CB777" s="342"/>
      <c r="CC777" s="342"/>
      <c r="CD777" s="342"/>
      <c r="CE777" s="342"/>
      <c r="CF777" s="342"/>
      <c r="CG777" s="342"/>
      <c r="CH777" s="342"/>
      <c r="CI777" s="342"/>
      <c r="CJ777" s="342"/>
      <c r="CK777" s="342"/>
      <c r="CL777" s="342"/>
      <c r="CM777" s="342"/>
      <c r="CN777" s="342"/>
      <c r="CO777" s="342"/>
      <c r="CP777" s="342"/>
      <c r="CQ777" s="342"/>
      <c r="CR777" s="342"/>
      <c r="CS777" s="342"/>
      <c r="CT777" s="342"/>
      <c r="CU777" s="342"/>
      <c r="CV777" s="342"/>
      <c r="CW777" s="342"/>
      <c r="CX777" s="342"/>
      <c r="CY777" s="342"/>
      <c r="CZ777" s="342"/>
    </row>
    <row r="778" ht="25.15" customHeight="true" x14ac:dyDescent="0.2">
      <c r="C778" s="1020"/>
      <c r="D778" s="1020"/>
      <c r="E778" s="577"/>
      <c r="F778" s="577"/>
      <c r="G778" s="577"/>
      <c r="H778" s="1020"/>
      <c r="I778" s="1020"/>
      <c r="J778" s="577"/>
      <c r="K778" s="577"/>
      <c r="L778" s="577"/>
      <c r="M778" s="1020"/>
      <c r="N778" s="1020"/>
      <c r="O778" s="577"/>
      <c r="P778" s="577"/>
      <c r="Q778" s="577"/>
      <c r="BA778" s="342"/>
      <c r="BB778" s="396"/>
      <c r="BC778" s="342"/>
      <c r="BD778" s="342"/>
      <c r="BE778" s="342"/>
      <c r="BF778" s="342"/>
      <c r="BG778" s="342"/>
      <c r="BH778" s="342"/>
      <c r="BI778" s="342"/>
      <c r="BJ778" s="342"/>
      <c r="BK778" s="342"/>
      <c r="BL778" s="342"/>
      <c r="BM778" s="342"/>
      <c r="BN778" s="342"/>
      <c r="BO778" s="342"/>
      <c r="BP778" s="342"/>
      <c r="BQ778" s="342"/>
      <c r="BR778" s="342"/>
      <c r="BS778" s="342"/>
      <c r="BT778" s="342"/>
      <c r="BU778" s="342"/>
      <c r="BV778" s="342"/>
      <c r="BW778" s="342"/>
      <c r="BX778" s="342"/>
      <c r="BY778" s="342"/>
      <c r="BZ778" s="342"/>
      <c r="CA778" s="342"/>
      <c r="CB778" s="342"/>
      <c r="CC778" s="342"/>
      <c r="CD778" s="342"/>
      <c r="CE778" s="342"/>
      <c r="CF778" s="342"/>
      <c r="CG778" s="342"/>
      <c r="CH778" s="342"/>
      <c r="CI778" s="342"/>
      <c r="CJ778" s="342"/>
      <c r="CK778" s="342"/>
      <c r="CL778" s="342"/>
      <c r="CM778" s="342"/>
      <c r="CN778" s="342"/>
      <c r="CO778" s="342"/>
      <c r="CP778" s="342"/>
      <c r="CQ778" s="342"/>
      <c r="CR778" s="342"/>
      <c r="CS778" s="342"/>
      <c r="CT778" s="342"/>
      <c r="CU778" s="342"/>
      <c r="CV778" s="342"/>
      <c r="CW778" s="342"/>
      <c r="CX778" s="342"/>
      <c r="CY778" s="342"/>
      <c r="CZ778" s="342"/>
    </row>
    <row r="779" ht="25.15" customHeight="true" x14ac:dyDescent="0.2">
      <c r="C779" s="1020"/>
      <c r="D779" s="1020"/>
      <c r="E779" s="577"/>
      <c r="F779" s="577"/>
      <c r="G779" s="577"/>
      <c r="H779" s="1020"/>
      <c r="I779" s="1020"/>
      <c r="J779" s="577"/>
      <c r="K779" s="577"/>
      <c r="L779" s="577"/>
      <c r="M779" s="1020"/>
      <c r="N779" s="1020"/>
      <c r="O779" s="577"/>
      <c r="P779" s="577"/>
      <c r="Q779" s="577"/>
      <c r="BA779" s="342"/>
      <c r="BB779" s="396"/>
      <c r="BC779" s="342"/>
      <c r="BD779" s="342"/>
      <c r="BE779" s="342"/>
      <c r="BF779" s="342"/>
      <c r="BG779" s="342"/>
      <c r="BH779" s="342"/>
      <c r="BI779" s="342"/>
      <c r="BJ779" s="342"/>
      <c r="BK779" s="342"/>
      <c r="BL779" s="342"/>
      <c r="BM779" s="342"/>
      <c r="BN779" s="342"/>
      <c r="BO779" s="342"/>
      <c r="BP779" s="342"/>
      <c r="BQ779" s="342"/>
      <c r="BR779" s="342"/>
      <c r="BS779" s="342"/>
      <c r="BT779" s="342"/>
      <c r="BU779" s="342"/>
      <c r="BV779" s="342"/>
      <c r="BW779" s="342"/>
      <c r="BX779" s="342"/>
      <c r="BY779" s="342"/>
      <c r="BZ779" s="342"/>
      <c r="CA779" s="342"/>
      <c r="CB779" s="342"/>
      <c r="CC779" s="342"/>
      <c r="CD779" s="342"/>
      <c r="CE779" s="342"/>
      <c r="CF779" s="342"/>
      <c r="CG779" s="342"/>
      <c r="CH779" s="342"/>
      <c r="CI779" s="342"/>
      <c r="CJ779" s="342"/>
      <c r="CK779" s="342"/>
      <c r="CL779" s="342"/>
      <c r="CM779" s="342"/>
      <c r="CN779" s="342"/>
      <c r="CO779" s="342"/>
      <c r="CP779" s="342"/>
      <c r="CQ779" s="342"/>
      <c r="CR779" s="342"/>
      <c r="CS779" s="342"/>
      <c r="CT779" s="342"/>
      <c r="CU779" s="342"/>
      <c r="CV779" s="342"/>
      <c r="CW779" s="342"/>
      <c r="CX779" s="342"/>
      <c r="CY779" s="342"/>
      <c r="CZ779" s="342"/>
    </row>
    <row r="780" ht="25.15" customHeight="true" x14ac:dyDescent="0.2">
      <c r="C780" s="1020"/>
      <c r="D780" s="1020"/>
      <c r="E780" s="577"/>
      <c r="F780" s="577"/>
      <c r="G780" s="577"/>
      <c r="H780" s="1020"/>
      <c r="I780" s="1020"/>
      <c r="J780" s="577"/>
      <c r="K780" s="577"/>
      <c r="L780" s="577"/>
      <c r="M780" s="1020"/>
      <c r="N780" s="1020"/>
      <c r="O780" s="577"/>
      <c r="P780" s="577"/>
      <c r="Q780" s="577"/>
      <c r="BA780" s="342"/>
      <c r="BB780" s="396"/>
      <c r="BC780" s="342"/>
      <c r="BD780" s="342"/>
      <c r="BE780" s="342"/>
      <c r="BF780" s="342"/>
      <c r="BG780" s="342"/>
      <c r="BH780" s="342"/>
      <c r="BI780" s="342"/>
      <c r="BJ780" s="342"/>
      <c r="BK780" s="342"/>
      <c r="BL780" s="342"/>
      <c r="BM780" s="342"/>
      <c r="BN780" s="342"/>
      <c r="BO780" s="342"/>
      <c r="BP780" s="342"/>
      <c r="BQ780" s="342"/>
      <c r="BR780" s="342"/>
      <c r="BS780" s="342"/>
      <c r="BT780" s="342"/>
      <c r="BU780" s="342"/>
      <c r="BV780" s="342"/>
      <c r="BW780" s="342"/>
      <c r="BX780" s="342"/>
      <c r="BY780" s="342"/>
      <c r="BZ780" s="342"/>
      <c r="CA780" s="342"/>
      <c r="CB780" s="342"/>
      <c r="CC780" s="342"/>
      <c r="CD780" s="342"/>
      <c r="CE780" s="342"/>
      <c r="CF780" s="342"/>
      <c r="CG780" s="342"/>
      <c r="CH780" s="342"/>
      <c r="CI780" s="342"/>
      <c r="CJ780" s="342"/>
      <c r="CK780" s="342"/>
      <c r="CL780" s="342"/>
      <c r="CM780" s="342"/>
      <c r="CN780" s="342"/>
      <c r="CO780" s="342"/>
      <c r="CP780" s="342"/>
      <c r="CQ780" s="342"/>
      <c r="CR780" s="342"/>
      <c r="CS780" s="342"/>
      <c r="CT780" s="342"/>
      <c r="CU780" s="342"/>
      <c r="CV780" s="342"/>
      <c r="CW780" s="342"/>
      <c r="CX780" s="342"/>
      <c r="CY780" s="342"/>
      <c r="CZ780" s="342"/>
    </row>
    <row r="781" ht="25.15" customHeight="true" x14ac:dyDescent="0.2">
      <c r="C781" s="1020"/>
      <c r="D781" s="1020"/>
      <c r="E781" s="577"/>
      <c r="F781" s="577"/>
      <c r="G781" s="577"/>
      <c r="H781" s="1020"/>
      <c r="I781" s="1020"/>
      <c r="J781" s="577"/>
      <c r="K781" s="577"/>
      <c r="L781" s="577"/>
      <c r="M781" s="1020"/>
      <c r="N781" s="1020"/>
      <c r="O781" s="577"/>
      <c r="P781" s="577"/>
      <c r="Q781" s="577"/>
      <c r="BA781" s="342"/>
      <c r="BB781" s="396"/>
      <c r="BC781" s="342"/>
      <c r="BD781" s="342"/>
      <c r="BE781" s="342"/>
      <c r="BF781" s="342"/>
      <c r="BG781" s="342"/>
      <c r="BH781" s="342"/>
      <c r="BI781" s="342"/>
      <c r="BJ781" s="342"/>
      <c r="BK781" s="342"/>
      <c r="BL781" s="342"/>
      <c r="BM781" s="342"/>
      <c r="BN781" s="342"/>
      <c r="BO781" s="342"/>
      <c r="BP781" s="342"/>
      <c r="BQ781" s="342"/>
      <c r="BR781" s="342"/>
      <c r="BS781" s="342"/>
      <c r="BT781" s="342"/>
      <c r="BU781" s="342"/>
      <c r="BV781" s="342"/>
      <c r="BW781" s="342"/>
      <c r="BX781" s="342"/>
      <c r="BY781" s="342"/>
      <c r="BZ781" s="342"/>
      <c r="CA781" s="342"/>
      <c r="CB781" s="342"/>
      <c r="CC781" s="342"/>
      <c r="CD781" s="342"/>
      <c r="CE781" s="342"/>
      <c r="CF781" s="342"/>
      <c r="CG781" s="342"/>
      <c r="CH781" s="342"/>
      <c r="CI781" s="342"/>
      <c r="CJ781" s="342"/>
      <c r="CK781" s="342"/>
      <c r="CL781" s="342"/>
      <c r="CM781" s="342"/>
      <c r="CN781" s="342"/>
      <c r="CO781" s="342"/>
      <c r="CP781" s="342"/>
      <c r="CQ781" s="342"/>
      <c r="CR781" s="342"/>
      <c r="CS781" s="342"/>
      <c r="CT781" s="342"/>
      <c r="CU781" s="342"/>
      <c r="CV781" s="342"/>
      <c r="CW781" s="342"/>
      <c r="CX781" s="342"/>
      <c r="CY781" s="342"/>
      <c r="CZ781" s="342"/>
    </row>
    <row r="782" ht="25.15" customHeight="true" x14ac:dyDescent="0.2">
      <c r="C782" s="1020"/>
      <c r="D782" s="1020"/>
      <c r="E782" s="577"/>
      <c r="F782" s="577"/>
      <c r="G782" s="577"/>
      <c r="H782" s="1020"/>
      <c r="I782" s="1020"/>
      <c r="J782" s="577"/>
      <c r="K782" s="577"/>
      <c r="L782" s="577"/>
      <c r="M782" s="1020"/>
      <c r="N782" s="1020"/>
      <c r="O782" s="577"/>
      <c r="P782" s="577"/>
      <c r="Q782" s="577"/>
      <c r="BA782" s="342"/>
      <c r="BB782" s="396"/>
      <c r="BC782" s="342"/>
      <c r="BD782" s="342"/>
      <c r="BE782" s="342"/>
      <c r="BF782" s="342"/>
      <c r="BG782" s="342"/>
      <c r="BH782" s="342"/>
      <c r="BI782" s="342"/>
      <c r="BJ782" s="342"/>
      <c r="BK782" s="342"/>
      <c r="BL782" s="342"/>
      <c r="BM782" s="342"/>
      <c r="BN782" s="342"/>
      <c r="BO782" s="342"/>
      <c r="BP782" s="342"/>
      <c r="BQ782" s="342"/>
      <c r="BR782" s="342"/>
      <c r="BS782" s="342"/>
      <c r="BT782" s="342"/>
      <c r="BU782" s="342"/>
      <c r="BV782" s="342"/>
      <c r="BW782" s="342"/>
      <c r="BX782" s="342"/>
      <c r="BY782" s="342"/>
      <c r="BZ782" s="342"/>
      <c r="CA782" s="342"/>
      <c r="CB782" s="342"/>
      <c r="CC782" s="342"/>
      <c r="CD782" s="342"/>
      <c r="CE782" s="342"/>
      <c r="CF782" s="342"/>
      <c r="CG782" s="342"/>
      <c r="CH782" s="342"/>
      <c r="CI782" s="342"/>
      <c r="CJ782" s="342"/>
      <c r="CK782" s="342"/>
      <c r="CL782" s="342"/>
      <c r="CM782" s="342"/>
      <c r="CN782" s="342"/>
      <c r="CO782" s="342"/>
      <c r="CP782" s="342"/>
      <c r="CQ782" s="342"/>
      <c r="CR782" s="342"/>
      <c r="CS782" s="342"/>
      <c r="CT782" s="342"/>
      <c r="CU782" s="342"/>
      <c r="CV782" s="342"/>
      <c r="CW782" s="342"/>
      <c r="CX782" s="342"/>
      <c r="CY782" s="342"/>
      <c r="CZ782" s="342"/>
    </row>
    <row r="783" ht="25.15" customHeight="true" x14ac:dyDescent="0.2">
      <c r="C783" s="1020"/>
      <c r="D783" s="1020"/>
      <c r="E783" s="577"/>
      <c r="F783" s="577"/>
      <c r="G783" s="577"/>
      <c r="H783" s="1020"/>
      <c r="I783" s="1020"/>
      <c r="J783" s="577"/>
      <c r="K783" s="577"/>
      <c r="L783" s="577"/>
      <c r="M783" s="1020"/>
      <c r="N783" s="1020"/>
      <c r="O783" s="577"/>
      <c r="P783" s="577"/>
      <c r="Q783" s="577"/>
      <c r="BA783" s="342"/>
      <c r="BB783" s="396"/>
      <c r="BC783" s="342"/>
      <c r="BD783" s="342"/>
      <c r="BE783" s="342"/>
      <c r="BF783" s="342"/>
      <c r="BG783" s="342"/>
      <c r="BH783" s="342"/>
      <c r="BI783" s="342"/>
      <c r="BJ783" s="342"/>
      <c r="BK783" s="342"/>
      <c r="BL783" s="342"/>
      <c r="BM783" s="342"/>
      <c r="BN783" s="342"/>
      <c r="BO783" s="342"/>
      <c r="BP783" s="342"/>
      <c r="BQ783" s="342"/>
      <c r="BR783" s="342"/>
      <c r="BS783" s="342"/>
      <c r="BT783" s="342"/>
      <c r="BU783" s="342"/>
      <c r="BV783" s="342"/>
      <c r="BW783" s="342"/>
      <c r="BX783" s="342"/>
      <c r="BY783" s="342"/>
      <c r="BZ783" s="342"/>
      <c r="CA783" s="342"/>
      <c r="CB783" s="342"/>
      <c r="CC783" s="342"/>
      <c r="CD783" s="342"/>
      <c r="CE783" s="342"/>
      <c r="CF783" s="342"/>
      <c r="CG783" s="342"/>
      <c r="CH783" s="342"/>
      <c r="CI783" s="342"/>
      <c r="CJ783" s="342"/>
      <c r="CK783" s="342"/>
      <c r="CL783" s="342"/>
      <c r="CM783" s="342"/>
      <c r="CN783" s="342"/>
      <c r="CO783" s="342"/>
      <c r="CP783" s="342"/>
      <c r="CQ783" s="342"/>
      <c r="CR783" s="342"/>
      <c r="CS783" s="342"/>
      <c r="CT783" s="342"/>
      <c r="CU783" s="342"/>
      <c r="CV783" s="342"/>
      <c r="CW783" s="342"/>
      <c r="CX783" s="342"/>
      <c r="CY783" s="342"/>
      <c r="CZ783" s="342"/>
    </row>
    <row r="784" ht="25.15" customHeight="true" x14ac:dyDescent="0.2">
      <c r="C784" s="1020"/>
      <c r="D784" s="1020"/>
      <c r="E784" s="577"/>
      <c r="F784" s="577"/>
      <c r="G784" s="577"/>
      <c r="H784" s="1020"/>
      <c r="I784" s="1020"/>
      <c r="J784" s="577"/>
      <c r="K784" s="577"/>
      <c r="L784" s="577"/>
      <c r="M784" s="1020"/>
      <c r="N784" s="1020"/>
      <c r="O784" s="577"/>
      <c r="P784" s="577"/>
      <c r="Q784" s="577"/>
      <c r="BA784" s="342"/>
      <c r="BB784" s="396"/>
      <c r="BC784" s="342"/>
      <c r="BD784" s="342"/>
      <c r="BE784" s="342"/>
      <c r="BF784" s="342"/>
      <c r="BG784" s="342"/>
      <c r="BH784" s="342"/>
      <c r="BI784" s="342"/>
      <c r="BJ784" s="342"/>
      <c r="BK784" s="342"/>
      <c r="BL784" s="342"/>
      <c r="BM784" s="342"/>
      <c r="BN784" s="342"/>
      <c r="BO784" s="342"/>
      <c r="BP784" s="342"/>
      <c r="BQ784" s="342"/>
      <c r="BR784" s="342"/>
      <c r="BS784" s="342"/>
      <c r="BT784" s="342"/>
      <c r="BU784" s="342"/>
      <c r="BV784" s="342"/>
      <c r="BW784" s="342"/>
      <c r="BX784" s="342"/>
      <c r="BY784" s="342"/>
      <c r="BZ784" s="342"/>
      <c r="CA784" s="342"/>
      <c r="CB784" s="342"/>
      <c r="CC784" s="342"/>
      <c r="CD784" s="342"/>
      <c r="CE784" s="342"/>
      <c r="CF784" s="342"/>
      <c r="CG784" s="342"/>
      <c r="CH784" s="342"/>
      <c r="CI784" s="342"/>
      <c r="CJ784" s="342"/>
      <c r="CK784" s="342"/>
      <c r="CL784" s="342"/>
      <c r="CM784" s="342"/>
      <c r="CN784" s="342"/>
      <c r="CO784" s="342"/>
      <c r="CP784" s="342"/>
      <c r="CQ784" s="342"/>
      <c r="CR784" s="342"/>
      <c r="CS784" s="342"/>
      <c r="CT784" s="342"/>
      <c r="CU784" s="342"/>
      <c r="CV784" s="342"/>
      <c r="CW784" s="342"/>
      <c r="CX784" s="342"/>
      <c r="CY784" s="342"/>
      <c r="CZ784" s="342"/>
    </row>
    <row r="785" ht="25.15" customHeight="true" x14ac:dyDescent="0.2">
      <c r="C785" s="1020"/>
      <c r="D785" s="1020"/>
      <c r="E785" s="577"/>
      <c r="F785" s="577"/>
      <c r="G785" s="577"/>
      <c r="H785" s="1020"/>
      <c r="I785" s="1020"/>
      <c r="J785" s="577"/>
      <c r="K785" s="577"/>
      <c r="L785" s="577"/>
      <c r="M785" s="1020"/>
      <c r="N785" s="1020"/>
      <c r="O785" s="577"/>
      <c r="P785" s="577"/>
      <c r="Q785" s="577"/>
      <c r="BA785" s="342"/>
      <c r="BB785" s="396"/>
      <c r="BC785" s="342"/>
      <c r="BD785" s="342"/>
      <c r="BE785" s="342"/>
      <c r="BF785" s="342"/>
      <c r="BG785" s="342"/>
      <c r="BH785" s="342"/>
      <c r="BI785" s="342"/>
      <c r="BJ785" s="342"/>
      <c r="BK785" s="342"/>
      <c r="BL785" s="342"/>
      <c r="BM785" s="342"/>
      <c r="BN785" s="342"/>
      <c r="BO785" s="342"/>
      <c r="BP785" s="342"/>
      <c r="BQ785" s="342"/>
      <c r="BR785" s="342"/>
      <c r="BS785" s="342"/>
      <c r="BT785" s="342"/>
      <c r="BU785" s="342"/>
      <c r="BV785" s="342"/>
      <c r="BW785" s="342"/>
      <c r="BX785" s="342"/>
      <c r="BY785" s="342"/>
      <c r="BZ785" s="342"/>
      <c r="CA785" s="342"/>
      <c r="CB785" s="342"/>
      <c r="CC785" s="342"/>
      <c r="CD785" s="342"/>
      <c r="CE785" s="342"/>
      <c r="CF785" s="342"/>
      <c r="CG785" s="342"/>
      <c r="CH785" s="342"/>
      <c r="CI785" s="342"/>
      <c r="CJ785" s="342"/>
      <c r="CK785" s="342"/>
      <c r="CL785" s="342"/>
      <c r="CM785" s="342"/>
      <c r="CN785" s="342"/>
      <c r="CO785" s="342"/>
      <c r="CP785" s="342"/>
      <c r="CQ785" s="342"/>
      <c r="CR785" s="342"/>
      <c r="CS785" s="342"/>
      <c r="CT785" s="342"/>
      <c r="CU785" s="342"/>
      <c r="CV785" s="342"/>
      <c r="CW785" s="342"/>
      <c r="CX785" s="342"/>
      <c r="CY785" s="342"/>
      <c r="CZ785" s="342"/>
    </row>
    <row r="786" ht="25.15" customHeight="true" x14ac:dyDescent="0.2">
      <c r="C786" s="1020"/>
      <c r="D786" s="1020"/>
      <c r="E786" s="577"/>
      <c r="F786" s="577"/>
      <c r="G786" s="577"/>
      <c r="H786" s="1020"/>
      <c r="I786" s="1020"/>
      <c r="J786" s="577"/>
      <c r="K786" s="577"/>
      <c r="L786" s="577"/>
      <c r="M786" s="1020"/>
      <c r="N786" s="1020"/>
      <c r="O786" s="577"/>
      <c r="P786" s="577"/>
      <c r="Q786" s="577"/>
      <c r="BA786" s="342"/>
      <c r="BB786" s="396"/>
      <c r="BC786" s="342"/>
      <c r="BD786" s="342"/>
      <c r="BE786" s="342"/>
      <c r="BF786" s="342"/>
      <c r="BG786" s="342"/>
      <c r="BH786" s="342"/>
      <c r="BI786" s="342"/>
      <c r="BJ786" s="342"/>
      <c r="BK786" s="342"/>
      <c r="BL786" s="342"/>
      <c r="BM786" s="342"/>
      <c r="BN786" s="342"/>
      <c r="BO786" s="342"/>
      <c r="BP786" s="342"/>
      <c r="BQ786" s="342"/>
      <c r="BR786" s="342"/>
      <c r="BS786" s="342"/>
      <c r="BT786" s="342"/>
      <c r="BU786" s="342"/>
      <c r="BV786" s="342"/>
      <c r="BW786" s="342"/>
      <c r="BX786" s="342"/>
      <c r="BY786" s="342"/>
      <c r="BZ786" s="342"/>
      <c r="CA786" s="342"/>
      <c r="CB786" s="342"/>
      <c r="CC786" s="342"/>
      <c r="CD786" s="342"/>
      <c r="CE786" s="342"/>
      <c r="CF786" s="342"/>
      <c r="CG786" s="342"/>
      <c r="CH786" s="342"/>
      <c r="CI786" s="342"/>
      <c r="CJ786" s="342"/>
      <c r="CK786" s="342"/>
      <c r="CL786" s="342"/>
      <c r="CM786" s="342"/>
      <c r="CN786" s="342"/>
      <c r="CO786" s="342"/>
      <c r="CP786" s="342"/>
      <c r="CQ786" s="342"/>
      <c r="CR786" s="342"/>
      <c r="CS786" s="342"/>
      <c r="CT786" s="342"/>
      <c r="CU786" s="342"/>
      <c r="CV786" s="342"/>
      <c r="CW786" s="342"/>
      <c r="CX786" s="342"/>
      <c r="CY786" s="342"/>
      <c r="CZ786" s="342"/>
    </row>
    <row r="787" ht="25.15" customHeight="true" x14ac:dyDescent="0.2">
      <c r="C787" s="1020"/>
      <c r="D787" s="1020"/>
      <c r="E787" s="577"/>
      <c r="F787" s="577"/>
      <c r="G787" s="577"/>
      <c r="H787" s="1020"/>
      <c r="I787" s="1020"/>
      <c r="J787" s="577"/>
      <c r="K787" s="577"/>
      <c r="L787" s="577"/>
      <c r="M787" s="1020"/>
      <c r="N787" s="1020"/>
      <c r="O787" s="577"/>
      <c r="P787" s="577"/>
      <c r="Q787" s="577"/>
      <c r="BA787" s="342"/>
      <c r="BB787" s="396"/>
      <c r="BC787" s="342"/>
      <c r="BD787" s="342"/>
      <c r="BE787" s="342"/>
      <c r="BF787" s="342"/>
      <c r="BG787" s="342"/>
      <c r="BH787" s="342"/>
      <c r="BI787" s="342"/>
      <c r="BJ787" s="342"/>
      <c r="BK787" s="342"/>
      <c r="BL787" s="342"/>
      <c r="BM787" s="342"/>
      <c r="BN787" s="342"/>
      <c r="BO787" s="342"/>
      <c r="BP787" s="342"/>
      <c r="BQ787" s="342"/>
      <c r="BR787" s="342"/>
      <c r="BS787" s="342"/>
      <c r="BT787" s="342"/>
      <c r="BU787" s="342"/>
      <c r="BV787" s="342"/>
      <c r="BW787" s="342"/>
      <c r="BX787" s="342"/>
      <c r="BY787" s="342"/>
      <c r="BZ787" s="342"/>
      <c r="CA787" s="342"/>
      <c r="CB787" s="342"/>
      <c r="CC787" s="342"/>
      <c r="CD787" s="342"/>
      <c r="CE787" s="342"/>
      <c r="CF787" s="342"/>
      <c r="CG787" s="342"/>
      <c r="CH787" s="342"/>
      <c r="CI787" s="342"/>
      <c r="CJ787" s="342"/>
      <c r="CK787" s="342"/>
      <c r="CL787" s="342"/>
      <c r="CM787" s="342"/>
      <c r="CN787" s="342"/>
      <c r="CO787" s="342"/>
      <c r="CP787" s="342"/>
      <c r="CQ787" s="342"/>
      <c r="CR787" s="342"/>
      <c r="CS787" s="342"/>
      <c r="CT787" s="342"/>
      <c r="CU787" s="342"/>
      <c r="CV787" s="342"/>
      <c r="CW787" s="342"/>
      <c r="CX787" s="342"/>
      <c r="CY787" s="342"/>
      <c r="CZ787" s="342"/>
    </row>
    <row r="788" ht="25.15" customHeight="true" x14ac:dyDescent="0.2">
      <c r="C788" s="1020"/>
      <c r="D788" s="1020"/>
      <c r="E788" s="577"/>
      <c r="F788" s="577"/>
      <c r="G788" s="577"/>
      <c r="H788" s="1020"/>
      <c r="I788" s="1020"/>
      <c r="J788" s="577"/>
      <c r="K788" s="577"/>
      <c r="L788" s="577"/>
      <c r="M788" s="1020"/>
      <c r="N788" s="1020"/>
      <c r="O788" s="577"/>
      <c r="P788" s="577"/>
      <c r="Q788" s="577"/>
      <c r="BA788" s="342"/>
      <c r="BB788" s="396"/>
      <c r="BC788" s="342"/>
      <c r="BD788" s="342"/>
      <c r="BE788" s="342"/>
      <c r="BF788" s="342"/>
      <c r="BG788" s="342"/>
      <c r="BH788" s="342"/>
      <c r="BI788" s="342"/>
      <c r="BJ788" s="342"/>
      <c r="BK788" s="342"/>
      <c r="BL788" s="342"/>
      <c r="BM788" s="342"/>
      <c r="BN788" s="342"/>
      <c r="BO788" s="342"/>
      <c r="BP788" s="342"/>
      <c r="BQ788" s="342"/>
      <c r="BR788" s="342"/>
      <c r="BS788" s="342"/>
      <c r="BT788" s="342"/>
      <c r="BU788" s="342"/>
      <c r="BV788" s="342"/>
      <c r="BW788" s="342"/>
      <c r="BX788" s="342"/>
      <c r="BY788" s="342"/>
      <c r="BZ788" s="342"/>
      <c r="CA788" s="342"/>
      <c r="CB788" s="342"/>
      <c r="CC788" s="342"/>
      <c r="CD788" s="342"/>
      <c r="CE788" s="342"/>
      <c r="CF788" s="342"/>
      <c r="CG788" s="342"/>
      <c r="CH788" s="342"/>
      <c r="CI788" s="342"/>
      <c r="CJ788" s="342"/>
      <c r="CK788" s="342"/>
      <c r="CL788" s="342"/>
      <c r="CM788" s="342"/>
      <c r="CN788" s="342"/>
      <c r="CO788" s="342"/>
      <c r="CP788" s="342"/>
      <c r="CQ788" s="342"/>
      <c r="CR788" s="342"/>
      <c r="CS788" s="342"/>
      <c r="CT788" s="342"/>
      <c r="CU788" s="342"/>
      <c r="CV788" s="342"/>
      <c r="CW788" s="342"/>
      <c r="CX788" s="342"/>
      <c r="CY788" s="342"/>
      <c r="CZ788" s="342"/>
    </row>
    <row r="789" ht="25.15" customHeight="true" x14ac:dyDescent="0.2">
      <c r="C789" s="1020"/>
      <c r="D789" s="1020"/>
      <c r="E789" s="577"/>
      <c r="F789" s="577"/>
      <c r="G789" s="577"/>
      <c r="H789" s="1020"/>
      <c r="I789" s="1020"/>
      <c r="J789" s="577"/>
      <c r="K789" s="577"/>
      <c r="L789" s="577"/>
      <c r="M789" s="1020"/>
      <c r="N789" s="1020"/>
      <c r="O789" s="577"/>
      <c r="P789" s="577"/>
      <c r="Q789" s="577"/>
      <c r="BA789" s="342"/>
      <c r="BB789" s="396"/>
      <c r="BC789" s="342"/>
      <c r="BD789" s="342"/>
      <c r="BE789" s="342"/>
      <c r="BF789" s="342"/>
      <c r="BG789" s="342"/>
      <c r="BH789" s="342"/>
      <c r="BI789" s="342"/>
      <c r="BJ789" s="342"/>
      <c r="BK789" s="342"/>
      <c r="BL789" s="342"/>
      <c r="BM789" s="342"/>
      <c r="BN789" s="342"/>
      <c r="BO789" s="342"/>
      <c r="BP789" s="342"/>
      <c r="BQ789" s="342"/>
      <c r="BR789" s="342"/>
      <c r="BS789" s="342"/>
      <c r="BT789" s="342"/>
      <c r="BU789" s="342"/>
      <c r="BV789" s="342"/>
      <c r="BW789" s="342"/>
      <c r="BX789" s="342"/>
      <c r="BY789" s="342"/>
      <c r="BZ789" s="342"/>
      <c r="CA789" s="342"/>
      <c r="CB789" s="342"/>
      <c r="CC789" s="342"/>
      <c r="CD789" s="342"/>
      <c r="CE789" s="342"/>
      <c r="CF789" s="342"/>
      <c r="CG789" s="342"/>
      <c r="CH789" s="342"/>
      <c r="CI789" s="342"/>
      <c r="CJ789" s="342"/>
      <c r="CK789" s="342"/>
      <c r="CL789" s="342"/>
      <c r="CM789" s="342"/>
      <c r="CN789" s="342"/>
      <c r="CO789" s="342"/>
      <c r="CP789" s="342"/>
      <c r="CQ789" s="342"/>
      <c r="CR789" s="342"/>
      <c r="CS789" s="342"/>
      <c r="CT789" s="342"/>
      <c r="CU789" s="342"/>
      <c r="CV789" s="342"/>
      <c r="CW789" s="342"/>
      <c r="CX789" s="342"/>
      <c r="CY789" s="342"/>
      <c r="CZ789" s="342"/>
    </row>
    <row r="790" ht="25.15" customHeight="true" x14ac:dyDescent="0.2">
      <c r="C790" s="1020"/>
      <c r="D790" s="1020"/>
      <c r="E790" s="577"/>
      <c r="F790" s="577"/>
      <c r="G790" s="577"/>
      <c r="H790" s="1020"/>
      <c r="I790" s="1020"/>
      <c r="J790" s="577"/>
      <c r="K790" s="577"/>
      <c r="L790" s="577"/>
      <c r="M790" s="1020"/>
      <c r="N790" s="1020"/>
      <c r="O790" s="577"/>
      <c r="P790" s="577"/>
      <c r="Q790" s="577"/>
      <c r="BA790" s="342"/>
      <c r="BB790" s="396"/>
      <c r="BC790" s="342"/>
      <c r="BD790" s="342"/>
      <c r="BE790" s="342"/>
      <c r="BF790" s="342"/>
      <c r="BG790" s="342"/>
      <c r="BH790" s="342"/>
      <c r="BI790" s="342"/>
      <c r="BJ790" s="342"/>
      <c r="BK790" s="342"/>
      <c r="BL790" s="342"/>
      <c r="BM790" s="342"/>
      <c r="BN790" s="342"/>
      <c r="BO790" s="342"/>
      <c r="BP790" s="342"/>
      <c r="BQ790" s="342"/>
      <c r="BR790" s="342"/>
      <c r="BS790" s="342"/>
      <c r="BT790" s="342"/>
      <c r="BU790" s="342"/>
      <c r="BV790" s="342"/>
      <c r="BW790" s="342"/>
      <c r="BX790" s="342"/>
      <c r="BY790" s="342"/>
      <c r="BZ790" s="342"/>
      <c r="CA790" s="342"/>
      <c r="CB790" s="342"/>
      <c r="CC790" s="342"/>
      <c r="CD790" s="342"/>
      <c r="CE790" s="342"/>
      <c r="CF790" s="342"/>
      <c r="CG790" s="342"/>
      <c r="CH790" s="342"/>
      <c r="CI790" s="342"/>
      <c r="CJ790" s="342"/>
      <c r="CK790" s="342"/>
      <c r="CL790" s="342"/>
      <c r="CM790" s="342"/>
      <c r="CN790" s="342"/>
      <c r="CO790" s="342"/>
      <c r="CP790" s="342"/>
      <c r="CQ790" s="342"/>
      <c r="CR790" s="342"/>
      <c r="CS790" s="342"/>
      <c r="CT790" s="342"/>
      <c r="CU790" s="342"/>
      <c r="CV790" s="342"/>
      <c r="CW790" s="342"/>
      <c r="CX790" s="342"/>
      <c r="CY790" s="342"/>
      <c r="CZ790" s="342"/>
    </row>
    <row r="791" ht="25.15" customHeight="true" x14ac:dyDescent="0.2">
      <c r="C791" s="1020"/>
      <c r="D791" s="1020"/>
      <c r="E791" s="577"/>
      <c r="F791" s="577"/>
      <c r="G791" s="577"/>
      <c r="H791" s="1020"/>
      <c r="I791" s="1020"/>
      <c r="J791" s="577"/>
      <c r="K791" s="577"/>
      <c r="L791" s="577"/>
      <c r="M791" s="1020"/>
      <c r="N791" s="1020"/>
      <c r="O791" s="577"/>
      <c r="P791" s="577"/>
      <c r="Q791" s="577"/>
      <c r="BA791" s="342"/>
      <c r="BB791" s="396"/>
      <c r="BC791" s="342"/>
      <c r="BD791" s="342"/>
      <c r="BE791" s="342"/>
      <c r="BF791" s="342"/>
      <c r="BG791" s="342"/>
      <c r="BH791" s="342"/>
      <c r="BI791" s="342"/>
      <c r="BJ791" s="342"/>
      <c r="BK791" s="342"/>
      <c r="BL791" s="342"/>
      <c r="BM791" s="342"/>
      <c r="BN791" s="342"/>
      <c r="BO791" s="342"/>
      <c r="BP791" s="342"/>
      <c r="BQ791" s="342"/>
      <c r="BR791" s="342"/>
      <c r="BS791" s="342"/>
      <c r="BT791" s="342"/>
      <c r="BU791" s="342"/>
      <c r="BV791" s="342"/>
      <c r="BW791" s="342"/>
      <c r="BX791" s="342"/>
      <c r="BY791" s="342"/>
      <c r="BZ791" s="342"/>
      <c r="CA791" s="342"/>
      <c r="CB791" s="342"/>
      <c r="CC791" s="342"/>
      <c r="CD791" s="342"/>
      <c r="CE791" s="342"/>
      <c r="CF791" s="342"/>
      <c r="CG791" s="342"/>
      <c r="CH791" s="342"/>
      <c r="CI791" s="342"/>
      <c r="CJ791" s="342"/>
      <c r="CK791" s="342"/>
      <c r="CL791" s="342"/>
      <c r="CM791" s="342"/>
      <c r="CN791" s="342"/>
      <c r="CO791" s="342"/>
      <c r="CP791" s="342"/>
      <c r="CQ791" s="342"/>
      <c r="CR791" s="342"/>
      <c r="CS791" s="342"/>
      <c r="CT791" s="342"/>
      <c r="CU791" s="342"/>
      <c r="CV791" s="342"/>
      <c r="CW791" s="342"/>
      <c r="CX791" s="342"/>
      <c r="CY791" s="342"/>
      <c r="CZ791" s="342"/>
    </row>
    <row r="792" ht="25.15" customHeight="true" x14ac:dyDescent="0.2">
      <c r="C792" s="1020"/>
      <c r="D792" s="1020"/>
      <c r="E792" s="577"/>
      <c r="F792" s="577"/>
      <c r="G792" s="577"/>
      <c r="H792" s="1020"/>
      <c r="I792" s="1020"/>
      <c r="J792" s="577"/>
      <c r="K792" s="577"/>
      <c r="L792" s="577"/>
      <c r="M792" s="1020"/>
      <c r="N792" s="1020"/>
      <c r="O792" s="577"/>
      <c r="P792" s="577"/>
      <c r="Q792" s="577"/>
      <c r="BA792" s="342"/>
      <c r="BB792" s="396"/>
      <c r="BC792" s="342"/>
      <c r="BD792" s="342"/>
      <c r="BE792" s="342"/>
      <c r="BF792" s="342"/>
      <c r="BG792" s="342"/>
      <c r="BH792" s="342"/>
      <c r="BI792" s="342"/>
      <c r="BJ792" s="342"/>
      <c r="BK792" s="342"/>
      <c r="BL792" s="342"/>
      <c r="BM792" s="342"/>
      <c r="BN792" s="342"/>
      <c r="BO792" s="342"/>
      <c r="BP792" s="342"/>
      <c r="BQ792" s="342"/>
      <c r="BR792" s="342"/>
      <c r="BS792" s="342"/>
      <c r="BT792" s="342"/>
      <c r="BU792" s="342"/>
      <c r="BV792" s="342"/>
      <c r="BW792" s="342"/>
      <c r="BX792" s="342"/>
      <c r="BY792" s="342"/>
      <c r="BZ792" s="342"/>
      <c r="CA792" s="342"/>
      <c r="CB792" s="342"/>
      <c r="CC792" s="342"/>
      <c r="CD792" s="342"/>
      <c r="CE792" s="342"/>
      <c r="CF792" s="342"/>
      <c r="CG792" s="342"/>
      <c r="CH792" s="342"/>
      <c r="CI792" s="342"/>
      <c r="CJ792" s="342"/>
      <c r="CK792" s="342"/>
      <c r="CL792" s="342"/>
      <c r="CM792" s="342"/>
      <c r="CN792" s="342"/>
      <c r="CO792" s="342"/>
      <c r="CP792" s="342"/>
      <c r="CQ792" s="342"/>
      <c r="CR792" s="342"/>
      <c r="CS792" s="342"/>
      <c r="CT792" s="342"/>
      <c r="CU792" s="342"/>
      <c r="CV792" s="342"/>
      <c r="CW792" s="342"/>
      <c r="CX792" s="342"/>
      <c r="CY792" s="342"/>
      <c r="CZ792" s="342"/>
    </row>
    <row r="793" ht="25.15" customHeight="true" x14ac:dyDescent="0.2">
      <c r="C793" s="1020"/>
      <c r="D793" s="1020"/>
      <c r="E793" s="577"/>
      <c r="F793" s="577"/>
      <c r="G793" s="577"/>
      <c r="H793" s="1020"/>
      <c r="I793" s="1020"/>
      <c r="J793" s="577"/>
      <c r="K793" s="577"/>
      <c r="L793" s="577"/>
      <c r="M793" s="1020"/>
      <c r="N793" s="1020"/>
      <c r="O793" s="577"/>
      <c r="P793" s="577"/>
      <c r="Q793" s="577"/>
      <c r="BA793" s="342"/>
      <c r="BB793" s="396"/>
      <c r="BC793" s="342"/>
      <c r="BD793" s="342"/>
      <c r="BE793" s="342"/>
      <c r="BF793" s="342"/>
      <c r="BG793" s="342"/>
      <c r="BH793" s="342"/>
      <c r="BI793" s="342"/>
      <c r="BJ793" s="342"/>
      <c r="BK793" s="342"/>
      <c r="BL793" s="342"/>
      <c r="BM793" s="342"/>
      <c r="BN793" s="342"/>
      <c r="BO793" s="342"/>
      <c r="BP793" s="342"/>
      <c r="BQ793" s="342"/>
      <c r="BR793" s="342"/>
      <c r="BS793" s="342"/>
      <c r="BT793" s="342"/>
      <c r="BU793" s="342"/>
      <c r="BV793" s="342"/>
      <c r="BW793" s="342"/>
      <c r="BX793" s="342"/>
      <c r="BY793" s="342"/>
      <c r="BZ793" s="342"/>
      <c r="CA793" s="342"/>
      <c r="CB793" s="342"/>
      <c r="CC793" s="342"/>
      <c r="CD793" s="342"/>
      <c r="CE793" s="342"/>
      <c r="CF793" s="342"/>
      <c r="CG793" s="342"/>
      <c r="CH793" s="342"/>
      <c r="CI793" s="342"/>
      <c r="CJ793" s="342"/>
      <c r="CK793" s="342"/>
      <c r="CL793" s="342"/>
      <c r="CM793" s="342"/>
      <c r="CN793" s="342"/>
      <c r="CO793" s="342"/>
      <c r="CP793" s="342"/>
      <c r="CQ793" s="342"/>
      <c r="CR793" s="342"/>
      <c r="CS793" s="342"/>
      <c r="CT793" s="342"/>
      <c r="CU793" s="342"/>
      <c r="CV793" s="342"/>
      <c r="CW793" s="342"/>
      <c r="CX793" s="342"/>
      <c r="CY793" s="342"/>
      <c r="CZ793" s="342"/>
    </row>
    <row r="794" ht="25.15" customHeight="true" x14ac:dyDescent="0.2">
      <c r="C794" s="1020"/>
      <c r="D794" s="1020"/>
      <c r="E794" s="577"/>
      <c r="F794" s="577"/>
      <c r="G794" s="577"/>
      <c r="H794" s="1020"/>
      <c r="I794" s="1020"/>
      <c r="J794" s="577"/>
      <c r="K794" s="577"/>
      <c r="L794" s="577"/>
      <c r="M794" s="1020"/>
      <c r="N794" s="1020"/>
      <c r="O794" s="577"/>
      <c r="P794" s="577"/>
      <c r="Q794" s="577"/>
      <c r="BA794" s="342"/>
      <c r="BB794" s="396"/>
      <c r="BC794" s="342"/>
      <c r="BD794" s="342"/>
      <c r="BE794" s="342"/>
      <c r="BF794" s="342"/>
      <c r="BG794" s="342"/>
      <c r="BH794" s="342"/>
      <c r="BI794" s="342"/>
      <c r="BJ794" s="342"/>
      <c r="BK794" s="342"/>
      <c r="BL794" s="342"/>
      <c r="BM794" s="342"/>
      <c r="BN794" s="342"/>
      <c r="BO794" s="342"/>
      <c r="BP794" s="342"/>
      <c r="BQ794" s="342"/>
      <c r="BR794" s="342"/>
      <c r="BS794" s="342"/>
      <c r="BT794" s="342"/>
      <c r="BU794" s="342"/>
      <c r="BV794" s="342"/>
      <c r="BW794" s="342"/>
      <c r="BX794" s="342"/>
      <c r="BY794" s="342"/>
      <c r="BZ794" s="342"/>
      <c r="CA794" s="342"/>
      <c r="CB794" s="342"/>
      <c r="CC794" s="342"/>
      <c r="CD794" s="342"/>
      <c r="CE794" s="342"/>
      <c r="CF794" s="342"/>
      <c r="CG794" s="342"/>
      <c r="CH794" s="342"/>
      <c r="CI794" s="342"/>
      <c r="CJ794" s="342"/>
      <c r="CK794" s="342"/>
      <c r="CL794" s="342"/>
      <c r="CM794" s="342"/>
      <c r="CN794" s="342"/>
      <c r="CO794" s="342"/>
      <c r="CP794" s="342"/>
      <c r="CQ794" s="342"/>
      <c r="CR794" s="342"/>
      <c r="CS794" s="342"/>
      <c r="CT794" s="342"/>
      <c r="CU794" s="342"/>
      <c r="CV794" s="342"/>
      <c r="CW794" s="342"/>
      <c r="CX794" s="342"/>
      <c r="CY794" s="342"/>
      <c r="CZ794" s="342"/>
    </row>
    <row r="795" ht="25.15" customHeight="true" x14ac:dyDescent="0.2">
      <c r="C795" s="1020"/>
      <c r="D795" s="1020"/>
      <c r="E795" s="577"/>
      <c r="F795" s="577"/>
      <c r="G795" s="577"/>
      <c r="H795" s="1020"/>
      <c r="I795" s="1020"/>
      <c r="J795" s="577"/>
      <c r="K795" s="577"/>
      <c r="L795" s="577"/>
      <c r="M795" s="1020"/>
      <c r="N795" s="1020"/>
      <c r="O795" s="577"/>
      <c r="P795" s="577"/>
      <c r="Q795" s="577"/>
      <c r="BA795" s="342"/>
      <c r="BB795" s="396"/>
      <c r="BC795" s="342"/>
      <c r="BD795" s="342"/>
      <c r="BE795" s="342"/>
      <c r="BF795" s="342"/>
      <c r="BG795" s="342"/>
      <c r="BH795" s="342"/>
      <c r="BI795" s="342"/>
      <c r="BJ795" s="342"/>
      <c r="BK795" s="342"/>
      <c r="BL795" s="342"/>
      <c r="BM795" s="342"/>
      <c r="BN795" s="342"/>
      <c r="BO795" s="342"/>
      <c r="BP795" s="342"/>
      <c r="BQ795" s="342"/>
      <c r="BR795" s="342"/>
      <c r="BS795" s="342"/>
      <c r="BT795" s="342"/>
      <c r="BU795" s="342"/>
      <c r="BV795" s="342"/>
      <c r="BW795" s="342"/>
      <c r="BX795" s="342"/>
      <c r="BY795" s="342"/>
      <c r="BZ795" s="342"/>
      <c r="CA795" s="342"/>
      <c r="CB795" s="342"/>
      <c r="CC795" s="342"/>
      <c r="CD795" s="342"/>
      <c r="CE795" s="342"/>
      <c r="CF795" s="342"/>
      <c r="CG795" s="342"/>
      <c r="CH795" s="342"/>
      <c r="CI795" s="342"/>
      <c r="CJ795" s="342"/>
      <c r="CK795" s="342"/>
      <c r="CL795" s="342"/>
      <c r="CM795" s="342"/>
      <c r="CN795" s="342"/>
      <c r="CO795" s="342"/>
      <c r="CP795" s="342"/>
      <c r="CQ795" s="342"/>
      <c r="CR795" s="342"/>
      <c r="CS795" s="342"/>
      <c r="CT795" s="342"/>
      <c r="CU795" s="342"/>
      <c r="CV795" s="342"/>
      <c r="CW795" s="342"/>
      <c r="CX795" s="342"/>
      <c r="CY795" s="342"/>
      <c r="CZ795" s="342"/>
    </row>
    <row r="796" ht="25.15" customHeight="true" x14ac:dyDescent="0.2">
      <c r="C796" s="1020"/>
      <c r="D796" s="1020"/>
      <c r="E796" s="577"/>
      <c r="F796" s="577"/>
      <c r="G796" s="577"/>
      <c r="H796" s="1020"/>
      <c r="I796" s="1020"/>
      <c r="J796" s="577"/>
      <c r="K796" s="577"/>
      <c r="L796" s="577"/>
      <c r="M796" s="1020"/>
      <c r="N796" s="1020"/>
      <c r="O796" s="577"/>
      <c r="P796" s="577"/>
      <c r="Q796" s="577"/>
      <c r="BA796" s="342"/>
      <c r="BB796" s="396"/>
      <c r="BC796" s="342"/>
      <c r="BD796" s="342"/>
      <c r="BE796" s="342"/>
      <c r="BF796" s="342"/>
      <c r="BG796" s="342"/>
      <c r="BH796" s="342"/>
      <c r="BI796" s="342"/>
      <c r="BJ796" s="342"/>
      <c r="BK796" s="342"/>
      <c r="BL796" s="342"/>
      <c r="BM796" s="342"/>
      <c r="BN796" s="342"/>
      <c r="BO796" s="342"/>
      <c r="BP796" s="342"/>
      <c r="BQ796" s="342"/>
      <c r="BR796" s="342"/>
      <c r="BS796" s="342"/>
      <c r="BT796" s="342"/>
      <c r="BU796" s="342"/>
      <c r="BV796" s="342"/>
      <c r="BW796" s="342"/>
      <c r="BX796" s="342"/>
      <c r="BY796" s="342"/>
      <c r="BZ796" s="342"/>
      <c r="CA796" s="342"/>
      <c r="CB796" s="342"/>
      <c r="CC796" s="342"/>
      <c r="CD796" s="342"/>
      <c r="CE796" s="342"/>
      <c r="CF796" s="342"/>
      <c r="CG796" s="342"/>
      <c r="CH796" s="342"/>
      <c r="CI796" s="342"/>
      <c r="CJ796" s="342"/>
      <c r="CK796" s="342"/>
      <c r="CL796" s="342"/>
      <c r="CM796" s="342"/>
      <c r="CN796" s="342"/>
      <c r="CO796" s="342"/>
      <c r="CP796" s="342"/>
      <c r="CQ796" s="342"/>
      <c r="CR796" s="342"/>
      <c r="CS796" s="342"/>
      <c r="CT796" s="342"/>
      <c r="CU796" s="342"/>
      <c r="CV796" s="342"/>
      <c r="CW796" s="342"/>
      <c r="CX796" s="342"/>
      <c r="CY796" s="342"/>
      <c r="CZ796" s="342"/>
    </row>
    <row r="797" ht="25.15" customHeight="true" x14ac:dyDescent="0.2">
      <c r="C797" s="1020"/>
      <c r="D797" s="1020"/>
      <c r="E797" s="577"/>
      <c r="F797" s="577"/>
      <c r="G797" s="577"/>
      <c r="H797" s="1020"/>
      <c r="I797" s="1020"/>
      <c r="J797" s="577"/>
      <c r="K797" s="577"/>
      <c r="L797" s="577"/>
      <c r="M797" s="1020"/>
      <c r="N797" s="1020"/>
      <c r="O797" s="577"/>
      <c r="P797" s="577"/>
      <c r="Q797" s="577"/>
      <c r="BA797" s="342"/>
      <c r="BB797" s="396"/>
      <c r="BC797" s="342"/>
      <c r="BD797" s="342"/>
      <c r="BE797" s="342"/>
      <c r="BF797" s="342"/>
      <c r="BG797" s="342"/>
      <c r="BH797" s="342"/>
      <c r="BI797" s="342"/>
      <c r="BJ797" s="342"/>
      <c r="BK797" s="342"/>
      <c r="BL797" s="342"/>
      <c r="BM797" s="342"/>
      <c r="BN797" s="342"/>
      <c r="BO797" s="342"/>
      <c r="BP797" s="342"/>
      <c r="BQ797" s="342"/>
      <c r="BR797" s="342"/>
      <c r="BS797" s="342"/>
      <c r="BT797" s="342"/>
      <c r="BU797" s="342"/>
      <c r="BV797" s="342"/>
      <c r="BW797" s="342"/>
      <c r="BX797" s="342"/>
      <c r="BY797" s="342"/>
      <c r="BZ797" s="342"/>
      <c r="CA797" s="342"/>
      <c r="CB797" s="342"/>
      <c r="CC797" s="342"/>
      <c r="CD797" s="342"/>
      <c r="CE797" s="342"/>
      <c r="CF797" s="342"/>
      <c r="CG797" s="342"/>
      <c r="CH797" s="342"/>
      <c r="CI797" s="342"/>
      <c r="CJ797" s="342"/>
      <c r="CK797" s="342"/>
      <c r="CL797" s="342"/>
      <c r="CM797" s="342"/>
      <c r="CN797" s="342"/>
      <c r="CO797" s="342"/>
      <c r="CP797" s="342"/>
      <c r="CQ797" s="342"/>
      <c r="CR797" s="342"/>
      <c r="CS797" s="342"/>
      <c r="CT797" s="342"/>
      <c r="CU797" s="342"/>
      <c r="CV797" s="342"/>
      <c r="CW797" s="342"/>
      <c r="CX797" s="342"/>
      <c r="CY797" s="342"/>
      <c r="CZ797" s="342"/>
    </row>
    <row r="798" ht="25.15" customHeight="true" x14ac:dyDescent="0.2">
      <c r="C798" s="1020"/>
      <c r="D798" s="1020"/>
      <c r="E798" s="577"/>
      <c r="F798" s="577"/>
      <c r="G798" s="577"/>
      <c r="H798" s="1020"/>
      <c r="I798" s="1020"/>
      <c r="J798" s="577"/>
      <c r="K798" s="577"/>
      <c r="L798" s="577"/>
      <c r="M798" s="1020"/>
      <c r="N798" s="1020"/>
      <c r="O798" s="577"/>
      <c r="P798" s="577"/>
      <c r="Q798" s="577"/>
      <c r="BA798" s="342"/>
      <c r="BB798" s="396"/>
      <c r="BC798" s="342"/>
      <c r="BD798" s="342"/>
      <c r="BE798" s="342"/>
      <c r="BF798" s="342"/>
      <c r="BG798" s="342"/>
      <c r="BH798" s="342"/>
      <c r="BI798" s="342"/>
      <c r="BJ798" s="342"/>
      <c r="BK798" s="342"/>
      <c r="BL798" s="342"/>
      <c r="BM798" s="342"/>
      <c r="BN798" s="342"/>
      <c r="BO798" s="342"/>
      <c r="BP798" s="342"/>
      <c r="BQ798" s="342"/>
      <c r="BR798" s="342"/>
      <c r="BS798" s="342"/>
      <c r="BT798" s="342"/>
      <c r="BU798" s="342"/>
      <c r="BV798" s="342"/>
      <c r="BW798" s="342"/>
      <c r="BX798" s="342"/>
      <c r="BY798" s="342"/>
      <c r="BZ798" s="342"/>
      <c r="CA798" s="342"/>
      <c r="CB798" s="342"/>
      <c r="CC798" s="342"/>
      <c r="CD798" s="342"/>
      <c r="CE798" s="342"/>
      <c r="CF798" s="342"/>
      <c r="CG798" s="342"/>
      <c r="CH798" s="342"/>
      <c r="CI798" s="342"/>
      <c r="CJ798" s="342"/>
      <c r="CK798" s="342"/>
      <c r="CL798" s="342"/>
      <c r="CM798" s="342"/>
      <c r="CN798" s="342"/>
      <c r="CO798" s="342"/>
      <c r="CP798" s="342"/>
      <c r="CQ798" s="342"/>
      <c r="CR798" s="342"/>
      <c r="CS798" s="342"/>
      <c r="CT798" s="342"/>
      <c r="CU798" s="342"/>
      <c r="CV798" s="342"/>
      <c r="CW798" s="342"/>
      <c r="CX798" s="342"/>
      <c r="CY798" s="342"/>
      <c r="CZ798" s="342"/>
    </row>
    <row r="799" ht="25.15" customHeight="true" x14ac:dyDescent="0.2">
      <c r="C799" s="1020"/>
      <c r="D799" s="1020"/>
      <c r="E799" s="577"/>
      <c r="F799" s="577"/>
      <c r="G799" s="577"/>
      <c r="H799" s="1020"/>
      <c r="I799" s="1020"/>
      <c r="J799" s="577"/>
      <c r="K799" s="577"/>
      <c r="L799" s="577"/>
      <c r="M799" s="1020"/>
      <c r="N799" s="1020"/>
      <c r="O799" s="577"/>
      <c r="P799" s="577"/>
      <c r="Q799" s="577"/>
      <c r="BA799" s="342"/>
      <c r="BB799" s="396"/>
      <c r="BC799" s="342"/>
      <c r="BD799" s="342"/>
      <c r="BE799" s="342"/>
      <c r="BF799" s="342"/>
      <c r="BG799" s="342"/>
      <c r="BH799" s="342"/>
      <c r="BI799" s="342"/>
      <c r="BJ799" s="342"/>
      <c r="BK799" s="342"/>
      <c r="BL799" s="342"/>
      <c r="BM799" s="342"/>
      <c r="BN799" s="342"/>
      <c r="BO799" s="342"/>
      <c r="BP799" s="342"/>
      <c r="BQ799" s="342"/>
      <c r="BR799" s="342"/>
      <c r="BS799" s="342"/>
      <c r="BT799" s="342"/>
      <c r="BU799" s="342"/>
      <c r="BV799" s="342"/>
      <c r="BW799" s="342"/>
      <c r="BX799" s="342"/>
      <c r="BY799" s="342"/>
      <c r="BZ799" s="342"/>
      <c r="CA799" s="342"/>
      <c r="CB799" s="342"/>
      <c r="CC799" s="342"/>
      <c r="CD799" s="342"/>
      <c r="CE799" s="342"/>
      <c r="CF799" s="342"/>
      <c r="CG799" s="342"/>
      <c r="CH799" s="342"/>
      <c r="CI799" s="342"/>
      <c r="CJ799" s="342"/>
      <c r="CK799" s="342"/>
      <c r="CL799" s="342"/>
      <c r="CM799" s="342"/>
      <c r="CN799" s="342"/>
      <c r="CO799" s="342"/>
      <c r="CP799" s="342"/>
      <c r="CQ799" s="342"/>
      <c r="CR799" s="342"/>
      <c r="CS799" s="342"/>
      <c r="CT799" s="342"/>
      <c r="CU799" s="342"/>
      <c r="CV799" s="342"/>
      <c r="CW799" s="342"/>
      <c r="CX799" s="342"/>
      <c r="CY799" s="342"/>
      <c r="CZ799" s="342"/>
    </row>
    <row r="800" ht="25.15" customHeight="true" x14ac:dyDescent="0.2">
      <c r="C800" s="577"/>
      <c r="D800" s="577"/>
      <c r="E800" s="577"/>
      <c r="F800" s="577"/>
      <c r="G800" s="577"/>
      <c r="H800" s="577"/>
      <c r="I800" s="577"/>
      <c r="J800" s="577"/>
      <c r="K800" s="577"/>
      <c r="L800" s="577"/>
      <c r="M800" s="577"/>
      <c r="N800" s="577"/>
      <c r="O800" s="577"/>
      <c r="P800" s="577"/>
      <c r="Q800" s="577"/>
      <c r="BA800" s="342"/>
      <c r="BB800" s="396"/>
      <c r="BC800" s="342"/>
      <c r="BD800" s="342"/>
      <c r="BE800" s="342"/>
      <c r="BF800" s="342"/>
      <c r="BG800" s="342"/>
      <c r="BH800" s="342"/>
      <c r="BI800" s="342"/>
      <c r="BJ800" s="342"/>
      <c r="BK800" s="342"/>
      <c r="BL800" s="342"/>
      <c r="BM800" s="342"/>
      <c r="BN800" s="342"/>
      <c r="BO800" s="342"/>
      <c r="BP800" s="342"/>
      <c r="BQ800" s="342"/>
      <c r="BR800" s="342"/>
      <c r="BS800" s="342"/>
      <c r="BT800" s="342"/>
      <c r="BU800" s="342"/>
      <c r="BV800" s="342"/>
      <c r="BW800" s="342"/>
      <c r="BX800" s="342"/>
      <c r="BY800" s="342"/>
      <c r="BZ800" s="342"/>
      <c r="CA800" s="342"/>
      <c r="CB800" s="342"/>
      <c r="CC800" s="342"/>
      <c r="CD800" s="342"/>
      <c r="CE800" s="342"/>
      <c r="CF800" s="342"/>
      <c r="CG800" s="342"/>
      <c r="CH800" s="342"/>
      <c r="CI800" s="342"/>
      <c r="CJ800" s="342"/>
      <c r="CK800" s="342"/>
      <c r="CL800" s="342"/>
      <c r="CM800" s="342"/>
      <c r="CN800" s="342"/>
      <c r="CO800" s="342"/>
      <c r="CP800" s="342"/>
      <c r="CQ800" s="342"/>
      <c r="CR800" s="342"/>
      <c r="CS800" s="342"/>
      <c r="CT800" s="342"/>
      <c r="CU800" s="342"/>
      <c r="CV800" s="342"/>
      <c r="CW800" s="342"/>
      <c r="CX800" s="342"/>
      <c r="CY800" s="342"/>
      <c r="CZ800" s="342"/>
    </row>
    <row r="801" ht="25.15" customHeight="true" x14ac:dyDescent="0.2">
      <c r="C801" s="577"/>
      <c r="D801" s="577"/>
      <c r="E801" s="577"/>
      <c r="F801" s="577"/>
      <c r="G801" s="577"/>
      <c r="H801" s="577"/>
      <c r="I801" s="577"/>
      <c r="J801" s="577"/>
      <c r="K801" s="577"/>
      <c r="L801" s="577"/>
      <c r="M801" s="577"/>
      <c r="N801" s="577"/>
      <c r="O801" s="577"/>
      <c r="P801" s="577"/>
      <c r="Q801" s="577"/>
    </row>
    <row r="802" ht="25.15" customHeight="true" x14ac:dyDescent="0.2">
      <c r="C802" s="577"/>
      <c r="D802" s="577"/>
      <c r="E802" s="577"/>
      <c r="F802" s="577"/>
      <c r="G802" s="577"/>
      <c r="H802" s="577"/>
      <c r="I802" s="577"/>
      <c r="J802" s="577"/>
      <c r="K802" s="577"/>
      <c r="L802" s="577"/>
      <c r="M802" s="577"/>
      <c r="N802" s="577"/>
      <c r="O802" s="577"/>
      <c r="P802" s="577"/>
      <c r="Q802" s="577"/>
    </row>
    <row r="803" ht="25.15" customHeight="true" x14ac:dyDescent="0.2">
      <c r="C803" s="577"/>
      <c r="D803" s="577"/>
      <c r="E803" s="577"/>
      <c r="F803" s="577"/>
      <c r="G803" s="577"/>
      <c r="H803" s="577"/>
      <c r="I803" s="577"/>
      <c r="J803" s="577"/>
      <c r="K803" s="577"/>
      <c r="L803" s="577"/>
      <c r="M803" s="577"/>
      <c r="N803" s="577"/>
      <c r="O803" s="577"/>
      <c r="P803" s="577"/>
      <c r="Q803" s="577"/>
    </row>
    <row r="804" ht="25.15" customHeight="true" x14ac:dyDescent="0.2">
      <c r="C804" s="577"/>
      <c r="D804" s="577"/>
      <c r="E804" s="577"/>
      <c r="F804" s="577"/>
      <c r="G804" s="577"/>
      <c r="H804" s="577"/>
      <c r="I804" s="577"/>
      <c r="J804" s="577"/>
      <c r="K804" s="577"/>
      <c r="L804" s="577"/>
      <c r="M804" s="577"/>
      <c r="N804" s="577"/>
      <c r="O804" s="577"/>
      <c r="P804" s="577"/>
      <c r="Q804" s="577"/>
    </row>
    <row r="805" ht="25.15" customHeight="true" x14ac:dyDescent="0.2">
      <c r="C805" s="577"/>
      <c r="D805" s="577"/>
      <c r="E805" s="577"/>
      <c r="F805" s="577"/>
      <c r="G805" s="577"/>
      <c r="H805" s="577"/>
      <c r="I805" s="577"/>
      <c r="J805" s="577"/>
      <c r="K805" s="577"/>
      <c r="L805" s="577"/>
      <c r="M805" s="577"/>
      <c r="N805" s="577"/>
      <c r="O805" s="577"/>
      <c r="P805" s="577"/>
      <c r="Q805" s="577"/>
    </row>
    <row r="806" ht="25.15" customHeight="true" x14ac:dyDescent="0.2">
      <c r="C806" s="577"/>
      <c r="D806" s="577"/>
      <c r="E806" s="577"/>
      <c r="F806" s="577"/>
      <c r="G806" s="577"/>
      <c r="H806" s="577"/>
      <c r="I806" s="577"/>
      <c r="J806" s="577"/>
      <c r="K806" s="577"/>
      <c r="L806" s="577"/>
      <c r="M806" s="577"/>
      <c r="N806" s="577"/>
      <c r="O806" s="577"/>
      <c r="P806" s="577"/>
      <c r="Q806" s="577"/>
    </row>
    <row r="807" ht="25.15" customHeight="true" x14ac:dyDescent="0.2">
      <c r="C807" s="577"/>
      <c r="D807" s="577"/>
      <c r="E807" s="577"/>
      <c r="F807" s="577"/>
      <c r="G807" s="577"/>
      <c r="H807" s="577"/>
      <c r="I807" s="577"/>
      <c r="J807" s="577"/>
      <c r="K807" s="577"/>
      <c r="L807" s="577"/>
      <c r="M807" s="577"/>
      <c r="N807" s="577"/>
      <c r="O807" s="577"/>
      <c r="P807" s="577"/>
      <c r="Q807" s="577"/>
    </row>
    <row r="808" ht="25.15" customHeight="true" x14ac:dyDescent="0.2">
      <c r="C808" s="577"/>
      <c r="D808" s="577"/>
      <c r="E808" s="577"/>
      <c r="F808" s="577"/>
      <c r="G808" s="577"/>
      <c r="H808" s="577"/>
      <c r="I808" s="577"/>
      <c r="J808" s="577"/>
      <c r="K808" s="577"/>
      <c r="L808" s="577"/>
      <c r="M808" s="577"/>
      <c r="N808" s="577"/>
      <c r="O808" s="577"/>
      <c r="P808" s="577"/>
      <c r="Q808" s="577"/>
    </row>
    <row r="809" ht="25.15" customHeight="true" x14ac:dyDescent="0.2">
      <c r="C809" s="577"/>
      <c r="D809" s="577"/>
      <c r="E809" s="577"/>
      <c r="F809" s="577"/>
      <c r="G809" s="577"/>
      <c r="H809" s="577"/>
      <c r="I809" s="577"/>
      <c r="J809" s="577"/>
      <c r="K809" s="577"/>
      <c r="L809" s="577"/>
      <c r="M809" s="577"/>
      <c r="N809" s="577"/>
      <c r="O809" s="577"/>
      <c r="P809" s="577"/>
      <c r="Q809" s="577"/>
    </row>
    <row r="810" ht="25.15" customHeight="true" x14ac:dyDescent="0.2">
      <c r="C810" s="577"/>
      <c r="D810" s="577"/>
      <c r="E810" s="577"/>
      <c r="F810" s="577"/>
      <c r="G810" s="577"/>
      <c r="H810" s="577"/>
      <c r="I810" s="577"/>
      <c r="J810" s="577"/>
      <c r="K810" s="577"/>
      <c r="L810" s="577"/>
      <c r="M810" s="577"/>
      <c r="N810" s="577"/>
      <c r="O810" s="577"/>
      <c r="P810" s="577"/>
      <c r="Q810" s="577"/>
    </row>
    <row r="811" ht="25.15" customHeight="true" x14ac:dyDescent="0.2">
      <c r="C811" s="577"/>
      <c r="D811" s="577"/>
      <c r="E811" s="577"/>
      <c r="F811" s="577"/>
      <c r="G811" s="577"/>
      <c r="H811" s="577"/>
      <c r="I811" s="577"/>
      <c r="J811" s="577"/>
      <c r="K811" s="577"/>
      <c r="L811" s="577"/>
      <c r="M811" s="577"/>
      <c r="N811" s="577"/>
      <c r="O811" s="577"/>
      <c r="P811" s="577"/>
      <c r="Q811" s="577"/>
    </row>
    <row r="812" ht="25.15" customHeight="true" x14ac:dyDescent="0.2">
      <c r="C812" s="577"/>
      <c r="D812" s="577"/>
      <c r="E812" s="577"/>
      <c r="F812" s="577"/>
      <c r="G812" s="577"/>
      <c r="H812" s="577"/>
      <c r="I812" s="577"/>
      <c r="J812" s="577"/>
      <c r="K812" s="577"/>
      <c r="L812" s="577"/>
      <c r="M812" s="577"/>
      <c r="N812" s="577"/>
      <c r="O812" s="577"/>
      <c r="P812" s="577"/>
      <c r="Q812" s="577"/>
    </row>
    <row r="813" ht="25.15" customHeight="true" x14ac:dyDescent="0.2">
      <c r="C813" s="577"/>
      <c r="D813" s="577"/>
      <c r="E813" s="577"/>
      <c r="F813" s="577"/>
      <c r="G813" s="577"/>
      <c r="H813" s="577"/>
      <c r="I813" s="577"/>
      <c r="J813" s="577"/>
      <c r="K813" s="577"/>
      <c r="L813" s="577"/>
      <c r="M813" s="577"/>
      <c r="N813" s="577"/>
      <c r="O813" s="577"/>
      <c r="P813" s="577"/>
      <c r="Q813" s="577"/>
    </row>
    <row r="814" ht="25.15" customHeight="true" x14ac:dyDescent="0.2">
      <c r="C814" s="577"/>
      <c r="D814" s="577"/>
      <c r="E814" s="577"/>
      <c r="F814" s="577"/>
      <c r="G814" s="577"/>
      <c r="H814" s="577"/>
      <c r="I814" s="577"/>
      <c r="J814" s="577"/>
      <c r="K814" s="577"/>
      <c r="L814" s="577"/>
      <c r="M814" s="577"/>
      <c r="N814" s="577"/>
      <c r="O814" s="577"/>
      <c r="P814" s="577"/>
      <c r="Q814" s="577"/>
    </row>
    <row r="815" ht="25.15" customHeight="true" x14ac:dyDescent="0.2">
      <c r="C815" s="577"/>
      <c r="D815" s="577"/>
      <c r="E815" s="577"/>
      <c r="F815" s="577"/>
      <c r="G815" s="577"/>
      <c r="H815" s="577"/>
      <c r="I815" s="577"/>
      <c r="J815" s="577"/>
      <c r="K815" s="577"/>
      <c r="L815" s="577"/>
      <c r="M815" s="577"/>
      <c r="N815" s="577"/>
      <c r="O815" s="577"/>
      <c r="P815" s="577"/>
      <c r="Q815" s="577"/>
    </row>
    <row r="816" ht="25.15" customHeight="true" x14ac:dyDescent="0.2">
      <c r="C816" s="577"/>
      <c r="D816" s="577"/>
      <c r="E816" s="577"/>
      <c r="F816" s="577"/>
      <c r="G816" s="577"/>
      <c r="H816" s="577"/>
      <c r="I816" s="577"/>
      <c r="J816" s="577"/>
      <c r="K816" s="577"/>
      <c r="L816" s="577"/>
      <c r="M816" s="577"/>
      <c r="N816" s="577"/>
      <c r="O816" s="577"/>
      <c r="P816" s="577"/>
      <c r="Q816" s="577"/>
    </row>
    <row r="817" ht="25.15" customHeight="true" x14ac:dyDescent="0.2">
      <c r="C817" s="577"/>
      <c r="D817" s="577"/>
      <c r="E817" s="577"/>
      <c r="F817" s="577"/>
      <c r="G817" s="577"/>
      <c r="H817" s="577"/>
      <c r="I817" s="577"/>
      <c r="J817" s="577"/>
      <c r="K817" s="577"/>
      <c r="L817" s="577"/>
      <c r="M817" s="577"/>
      <c r="N817" s="577"/>
      <c r="O817" s="577"/>
      <c r="P817" s="577"/>
      <c r="Q817" s="577"/>
    </row>
    <row r="818" ht="25.15" customHeight="true" x14ac:dyDescent="0.2">
      <c r="C818" s="577"/>
      <c r="D818" s="577"/>
      <c r="E818" s="577"/>
      <c r="F818" s="577"/>
      <c r="G818" s="577"/>
      <c r="H818" s="577"/>
      <c r="I818" s="577"/>
      <c r="J818" s="577"/>
      <c r="K818" s="577"/>
      <c r="L818" s="577"/>
      <c r="M818" s="577"/>
      <c r="N818" s="577"/>
      <c r="O818" s="577"/>
      <c r="P818" s="577"/>
      <c r="Q818" s="577"/>
    </row>
    <row r="819" ht="25.15" customHeight="true" x14ac:dyDescent="0.2">
      <c r="C819" s="577"/>
      <c r="D819" s="577"/>
      <c r="E819" s="577"/>
      <c r="F819" s="577"/>
      <c r="G819" s="577"/>
      <c r="H819" s="577"/>
      <c r="I819" s="577"/>
      <c r="J819" s="577"/>
      <c r="K819" s="577"/>
      <c r="L819" s="577"/>
      <c r="M819" s="577"/>
      <c r="N819" s="577"/>
      <c r="O819" s="577"/>
      <c r="P819" s="577"/>
      <c r="Q819" s="577"/>
    </row>
    <row r="820" ht="25.15" customHeight="true" x14ac:dyDescent="0.2">
      <c r="C820" s="577"/>
      <c r="D820" s="577"/>
      <c r="E820" s="577"/>
      <c r="F820" s="577"/>
      <c r="G820" s="577"/>
      <c r="H820" s="577"/>
      <c r="I820" s="577"/>
      <c r="J820" s="577"/>
      <c r="K820" s="577"/>
      <c r="L820" s="577"/>
      <c r="M820" s="577"/>
      <c r="N820" s="577"/>
      <c r="O820" s="577"/>
      <c r="P820" s="577"/>
      <c r="Q820" s="577"/>
    </row>
    <row r="821" ht="25.15" customHeight="true" x14ac:dyDescent="0.2">
      <c r="C821" s="577"/>
      <c r="D821" s="577"/>
      <c r="E821" s="577"/>
      <c r="F821" s="577"/>
      <c r="G821" s="577"/>
      <c r="H821" s="577"/>
      <c r="I821" s="577"/>
      <c r="J821" s="577"/>
      <c r="K821" s="577"/>
      <c r="L821" s="577"/>
      <c r="M821" s="577"/>
      <c r="N821" s="577"/>
      <c r="O821" s="577"/>
      <c r="P821" s="577"/>
      <c r="Q821" s="577"/>
    </row>
    <row r="822" ht="25.15" customHeight="true" x14ac:dyDescent="0.2">
      <c r="C822" s="577"/>
      <c r="D822" s="577"/>
      <c r="E822" s="577"/>
      <c r="F822" s="577"/>
      <c r="G822" s="577"/>
      <c r="H822" s="577"/>
      <c r="I822" s="577"/>
      <c r="J822" s="577"/>
      <c r="K822" s="577"/>
      <c r="L822" s="577"/>
      <c r="M822" s="577"/>
      <c r="N822" s="577"/>
      <c r="O822" s="577"/>
      <c r="P822" s="577"/>
      <c r="Q822" s="577"/>
    </row>
    <row r="823" ht="25.15" customHeight="true" x14ac:dyDescent="0.2">
      <c r="C823" s="577"/>
      <c r="D823" s="577"/>
      <c r="E823" s="577"/>
      <c r="F823" s="577"/>
      <c r="G823" s="577"/>
      <c r="H823" s="577"/>
      <c r="I823" s="577"/>
      <c r="J823" s="577"/>
      <c r="K823" s="577"/>
      <c r="L823" s="577"/>
      <c r="M823" s="577"/>
      <c r="N823" s="577"/>
      <c r="O823" s="577"/>
      <c r="P823" s="577"/>
      <c r="Q823" s="577"/>
    </row>
    <row r="824" ht="25.15" customHeight="true" x14ac:dyDescent="0.2">
      <c r="C824" s="577"/>
      <c r="D824" s="577"/>
      <c r="E824" s="577"/>
      <c r="F824" s="577"/>
      <c r="G824" s="577"/>
      <c r="H824" s="577"/>
      <c r="I824" s="577"/>
      <c r="J824" s="577"/>
      <c r="K824" s="577"/>
      <c r="L824" s="577"/>
      <c r="M824" s="577"/>
      <c r="N824" s="577"/>
      <c r="O824" s="577"/>
      <c r="P824" s="577"/>
      <c r="Q824" s="577"/>
    </row>
    <row r="825" ht="25.15" customHeight="true" x14ac:dyDescent="0.2">
      <c r="C825" s="577"/>
      <c r="D825" s="577"/>
      <c r="E825" s="577"/>
      <c r="F825" s="577"/>
      <c r="G825" s="577"/>
      <c r="H825" s="577"/>
      <c r="I825" s="577"/>
      <c r="J825" s="577"/>
      <c r="K825" s="577"/>
      <c r="L825" s="577"/>
      <c r="M825" s="577"/>
      <c r="N825" s="577"/>
      <c r="O825" s="577"/>
      <c r="P825" s="577"/>
      <c r="Q825" s="577"/>
    </row>
    <row r="826" ht="25.15" customHeight="true" x14ac:dyDescent="0.2">
      <c r="C826" s="577"/>
      <c r="D826" s="577"/>
      <c r="E826" s="577"/>
      <c r="F826" s="577"/>
      <c r="G826" s="577"/>
      <c r="H826" s="577"/>
      <c r="I826" s="577"/>
      <c r="J826" s="577"/>
      <c r="K826" s="577"/>
      <c r="L826" s="577"/>
      <c r="M826" s="577"/>
      <c r="N826" s="577"/>
      <c r="O826" s="577"/>
      <c r="P826" s="577"/>
      <c r="Q826" s="577"/>
    </row>
    <row r="827" ht="25.15" customHeight="true" x14ac:dyDescent="0.2">
      <c r="C827" s="577"/>
      <c r="D827" s="577"/>
      <c r="E827" s="577"/>
      <c r="F827" s="577"/>
      <c r="G827" s="577"/>
      <c r="H827" s="577"/>
      <c r="I827" s="577"/>
      <c r="J827" s="577"/>
      <c r="K827" s="577"/>
      <c r="L827" s="577"/>
      <c r="M827" s="577"/>
      <c r="N827" s="577"/>
      <c r="O827" s="577"/>
      <c r="P827" s="577"/>
      <c r="Q827" s="577"/>
    </row>
    <row r="828" ht="25.15" customHeight="true" x14ac:dyDescent="0.2">
      <c r="C828" s="577"/>
      <c r="D828" s="577"/>
      <c r="E828" s="577"/>
      <c r="F828" s="577"/>
      <c r="G828" s="577"/>
      <c r="H828" s="577"/>
      <c r="I828" s="577"/>
      <c r="J828" s="577"/>
      <c r="K828" s="577"/>
      <c r="L828" s="577"/>
      <c r="M828" s="577"/>
      <c r="N828" s="577"/>
      <c r="O828" s="577"/>
      <c r="P828" s="577"/>
      <c r="Q828" s="577"/>
    </row>
    <row r="829" ht="25.15" customHeight="true" x14ac:dyDescent="0.2">
      <c r="C829" s="577"/>
      <c r="D829" s="577"/>
      <c r="E829" s="577"/>
      <c r="F829" s="577"/>
      <c r="G829" s="577"/>
      <c r="H829" s="577"/>
      <c r="I829" s="577"/>
      <c r="J829" s="577"/>
      <c r="K829" s="577"/>
      <c r="L829" s="577"/>
      <c r="M829" s="577"/>
      <c r="N829" s="577"/>
      <c r="O829" s="577"/>
      <c r="P829" s="577"/>
      <c r="Q829" s="577"/>
    </row>
    <row r="830" ht="25.15" customHeight="true" x14ac:dyDescent="0.2">
      <c r="C830" s="577"/>
      <c r="D830" s="577"/>
      <c r="E830" s="577"/>
      <c r="F830" s="577"/>
      <c r="G830" s="577"/>
      <c r="H830" s="577"/>
      <c r="I830" s="577"/>
      <c r="J830" s="577"/>
      <c r="K830" s="577"/>
      <c r="L830" s="577"/>
      <c r="M830" s="577"/>
      <c r="N830" s="577"/>
      <c r="O830" s="577"/>
      <c r="P830" s="577"/>
      <c r="Q830" s="577"/>
    </row>
    <row r="831" ht="25.15" customHeight="true" x14ac:dyDescent="0.2">
      <c r="C831" s="577"/>
      <c r="D831" s="577"/>
      <c r="E831" s="577"/>
      <c r="F831" s="577"/>
      <c r="G831" s="577"/>
      <c r="H831" s="577"/>
      <c r="I831" s="577"/>
      <c r="J831" s="577"/>
      <c r="K831" s="577"/>
      <c r="L831" s="577"/>
      <c r="M831" s="577"/>
      <c r="N831" s="577"/>
      <c r="O831" s="577"/>
      <c r="P831" s="577"/>
      <c r="Q831" s="577"/>
    </row>
    <row r="832" ht="25.15" customHeight="true" x14ac:dyDescent="0.2">
      <c r="C832" s="577"/>
      <c r="D832" s="577"/>
      <c r="E832" s="577"/>
      <c r="F832" s="577"/>
      <c r="G832" s="577"/>
      <c r="H832" s="577"/>
      <c r="I832" s="577"/>
      <c r="J832" s="577"/>
      <c r="K832" s="577"/>
      <c r="L832" s="577"/>
      <c r="M832" s="577"/>
      <c r="N832" s="577"/>
      <c r="O832" s="577"/>
      <c r="P832" s="577"/>
      <c r="Q832" s="577"/>
    </row>
    <row r="833" ht="25.15" customHeight="true" x14ac:dyDescent="0.2">
      <c r="C833" s="577"/>
      <c r="D833" s="577"/>
      <c r="E833" s="577"/>
      <c r="F833" s="577"/>
      <c r="G833" s="577"/>
      <c r="H833" s="577"/>
      <c r="I833" s="577"/>
      <c r="J833" s="577"/>
      <c r="K833" s="577"/>
      <c r="L833" s="577"/>
      <c r="M833" s="577"/>
      <c r="N833" s="577"/>
      <c r="O833" s="577"/>
      <c r="P833" s="577"/>
      <c r="Q833" s="577"/>
    </row>
    <row r="834" ht="25.15" customHeight="true" x14ac:dyDescent="0.2">
      <c r="C834" s="577"/>
      <c r="D834" s="577"/>
      <c r="E834" s="577"/>
      <c r="F834" s="577"/>
      <c r="G834" s="577"/>
      <c r="H834" s="577"/>
      <c r="I834" s="577"/>
      <c r="J834" s="577"/>
      <c r="K834" s="577"/>
      <c r="L834" s="577"/>
      <c r="M834" s="577"/>
      <c r="N834" s="577"/>
      <c r="O834" s="577"/>
      <c r="P834" s="577"/>
      <c r="Q834" s="577"/>
    </row>
    <row r="835" ht="25.15" customHeight="true" x14ac:dyDescent="0.2">
      <c r="C835" s="577"/>
      <c r="D835" s="577"/>
      <c r="E835" s="577"/>
      <c r="F835" s="577"/>
      <c r="G835" s="577"/>
      <c r="H835" s="577"/>
      <c r="I835" s="577"/>
      <c r="J835" s="577"/>
      <c r="K835" s="577"/>
      <c r="L835" s="577"/>
      <c r="M835" s="577"/>
      <c r="N835" s="577"/>
      <c r="O835" s="577"/>
      <c r="P835" s="577"/>
      <c r="Q835" s="577"/>
    </row>
    <row r="836" ht="25.15" customHeight="true" x14ac:dyDescent="0.2">
      <c r="C836" s="577"/>
      <c r="D836" s="577"/>
      <c r="E836" s="577"/>
      <c r="F836" s="577"/>
      <c r="G836" s="577"/>
      <c r="H836" s="577"/>
      <c r="I836" s="577"/>
      <c r="J836" s="577"/>
      <c r="K836" s="577"/>
      <c r="L836" s="577"/>
      <c r="M836" s="577"/>
      <c r="N836" s="577"/>
      <c r="O836" s="577"/>
      <c r="P836" s="577"/>
      <c r="Q836" s="577"/>
    </row>
    <row r="837" ht="25.15" customHeight="true" x14ac:dyDescent="0.2">
      <c r="C837" s="577"/>
      <c r="D837" s="577"/>
      <c r="E837" s="577"/>
      <c r="F837" s="577"/>
      <c r="G837" s="577"/>
      <c r="H837" s="577"/>
      <c r="I837" s="577"/>
      <c r="J837" s="577"/>
      <c r="K837" s="577"/>
      <c r="L837" s="577"/>
      <c r="M837" s="577"/>
      <c r="N837" s="577"/>
      <c r="O837" s="577"/>
      <c r="P837" s="577"/>
      <c r="Q837" s="577"/>
    </row>
    <row r="838" ht="25.15" customHeight="true" x14ac:dyDescent="0.2">
      <c r="C838" s="577"/>
      <c r="D838" s="577"/>
      <c r="E838" s="577"/>
      <c r="F838" s="577"/>
      <c r="G838" s="577"/>
      <c r="H838" s="577"/>
      <c r="I838" s="577"/>
      <c r="J838" s="577"/>
      <c r="K838" s="577"/>
      <c r="L838" s="577"/>
      <c r="M838" s="577"/>
      <c r="N838" s="577"/>
      <c r="O838" s="577"/>
      <c r="P838" s="577"/>
      <c r="Q838" s="577"/>
    </row>
    <row r="839" ht="25.15" customHeight="true" x14ac:dyDescent="0.2">
      <c r="C839" s="577"/>
      <c r="D839" s="577"/>
      <c r="E839" s="577"/>
      <c r="F839" s="577"/>
      <c r="G839" s="577"/>
      <c r="H839" s="577"/>
      <c r="I839" s="577"/>
      <c r="J839" s="577"/>
      <c r="K839" s="577"/>
      <c r="L839" s="577"/>
      <c r="M839" s="577"/>
      <c r="N839" s="577"/>
      <c r="O839" s="577"/>
      <c r="P839" s="577"/>
      <c r="Q839" s="577"/>
    </row>
    <row r="840" ht="25.15" customHeight="true" x14ac:dyDescent="0.2">
      <c r="C840" s="577"/>
      <c r="D840" s="577"/>
      <c r="E840" s="577"/>
      <c r="F840" s="577"/>
      <c r="G840" s="577"/>
      <c r="H840" s="577"/>
      <c r="I840" s="577"/>
      <c r="J840" s="577"/>
      <c r="K840" s="577"/>
      <c r="L840" s="577"/>
      <c r="M840" s="577"/>
      <c r="N840" s="577"/>
      <c r="O840" s="577"/>
      <c r="P840" s="577"/>
      <c r="Q840" s="577"/>
    </row>
    <row r="841" ht="25.15" customHeight="true" x14ac:dyDescent="0.2">
      <c r="C841" s="577"/>
      <c r="D841" s="577"/>
      <c r="E841" s="577"/>
      <c r="F841" s="577"/>
      <c r="G841" s="577"/>
      <c r="H841" s="577"/>
      <c r="I841" s="577"/>
      <c r="J841" s="577"/>
      <c r="K841" s="577"/>
      <c r="L841" s="577"/>
      <c r="M841" s="577"/>
      <c r="N841" s="577"/>
      <c r="O841" s="577"/>
      <c r="P841" s="577"/>
      <c r="Q841" s="577"/>
    </row>
    <row r="842" ht="25.15" customHeight="true" x14ac:dyDescent="0.2">
      <c r="C842" s="577"/>
      <c r="D842" s="577"/>
      <c r="E842" s="577"/>
      <c r="F842" s="577"/>
      <c r="G842" s="577"/>
      <c r="H842" s="577"/>
      <c r="I842" s="577"/>
      <c r="J842" s="577"/>
      <c r="K842" s="577"/>
      <c r="L842" s="577"/>
      <c r="M842" s="577"/>
      <c r="N842" s="577"/>
      <c r="O842" s="577"/>
      <c r="P842" s="577"/>
      <c r="Q842" s="577"/>
    </row>
    <row r="843" ht="25.15" customHeight="true" x14ac:dyDescent="0.2">
      <c r="C843" s="577"/>
      <c r="D843" s="577"/>
      <c r="E843" s="577"/>
      <c r="F843" s="577"/>
      <c r="G843" s="577"/>
      <c r="H843" s="577"/>
      <c r="I843" s="577"/>
      <c r="J843" s="577"/>
      <c r="K843" s="577"/>
      <c r="L843" s="577"/>
      <c r="M843" s="577"/>
      <c r="N843" s="577"/>
      <c r="O843" s="577"/>
      <c r="P843" s="577"/>
      <c r="Q843" s="577"/>
    </row>
    <row r="844" ht="25.15" customHeight="true" x14ac:dyDescent="0.2">
      <c r="C844" s="577"/>
      <c r="D844" s="577"/>
      <c r="E844" s="577"/>
      <c r="F844" s="577"/>
      <c r="G844" s="577"/>
      <c r="H844" s="577"/>
      <c r="I844" s="577"/>
      <c r="J844" s="577"/>
      <c r="K844" s="577"/>
      <c r="L844" s="577"/>
      <c r="M844" s="577"/>
      <c r="N844" s="577"/>
      <c r="O844" s="577"/>
      <c r="P844" s="577"/>
      <c r="Q844" s="577"/>
    </row>
    <row r="845" ht="25.15" customHeight="true" x14ac:dyDescent="0.2">
      <c r="C845" s="577"/>
      <c r="D845" s="577"/>
      <c r="E845" s="577"/>
      <c r="F845" s="577"/>
      <c r="G845" s="577"/>
      <c r="H845" s="577"/>
      <c r="I845" s="577"/>
      <c r="J845" s="577"/>
      <c r="K845" s="577"/>
      <c r="L845" s="577"/>
      <c r="M845" s="577"/>
      <c r="N845" s="577"/>
      <c r="O845" s="577"/>
      <c r="P845" s="577"/>
      <c r="Q845" s="577"/>
    </row>
    <row r="846" ht="25.15" customHeight="true" x14ac:dyDescent="0.2">
      <c r="C846" s="577"/>
      <c r="D846" s="577"/>
      <c r="E846" s="577"/>
      <c r="F846" s="577"/>
      <c r="G846" s="577"/>
      <c r="H846" s="577"/>
      <c r="I846" s="577"/>
      <c r="J846" s="577"/>
      <c r="K846" s="577"/>
      <c r="L846" s="577"/>
      <c r="M846" s="577"/>
      <c r="N846" s="577"/>
      <c r="O846" s="577"/>
      <c r="P846" s="577"/>
      <c r="Q846" s="577"/>
    </row>
    <row r="847" ht="25.15" customHeight="true" x14ac:dyDescent="0.2">
      <c r="C847" s="577"/>
      <c r="D847" s="577"/>
      <c r="E847" s="577"/>
      <c r="F847" s="577"/>
      <c r="G847" s="577"/>
      <c r="H847" s="577"/>
      <c r="I847" s="577"/>
      <c r="J847" s="577"/>
      <c r="K847" s="577"/>
      <c r="L847" s="577"/>
      <c r="M847" s="577"/>
      <c r="N847" s="577"/>
      <c r="O847" s="577"/>
      <c r="P847" s="577"/>
      <c r="Q847" s="577"/>
    </row>
    <row r="848" ht="25.15" customHeight="true" x14ac:dyDescent="0.2">
      <c r="C848" s="577"/>
      <c r="D848" s="577"/>
      <c r="E848" s="577"/>
      <c r="F848" s="577"/>
      <c r="G848" s="577"/>
      <c r="H848" s="577"/>
      <c r="I848" s="577"/>
      <c r="J848" s="577"/>
      <c r="K848" s="577"/>
      <c r="L848" s="577"/>
      <c r="M848" s="577"/>
      <c r="N848" s="577"/>
      <c r="O848" s="577"/>
      <c r="P848" s="577"/>
      <c r="Q848" s="577"/>
    </row>
    <row r="849" ht="25.15" customHeight="true" x14ac:dyDescent="0.2">
      <c r="C849" s="577"/>
      <c r="D849" s="577"/>
      <c r="E849" s="577"/>
      <c r="F849" s="577"/>
      <c r="G849" s="577"/>
      <c r="H849" s="577"/>
      <c r="I849" s="577"/>
      <c r="J849" s="577"/>
      <c r="K849" s="577"/>
      <c r="L849" s="577"/>
      <c r="M849" s="577"/>
      <c r="N849" s="577"/>
      <c r="O849" s="577"/>
      <c r="P849" s="577"/>
      <c r="Q849" s="577"/>
    </row>
    <row r="850" ht="25.15" customHeight="true" x14ac:dyDescent="0.2">
      <c r="C850" s="577"/>
      <c r="D850" s="577"/>
      <c r="E850" s="577"/>
      <c r="F850" s="577"/>
      <c r="G850" s="577"/>
      <c r="H850" s="577"/>
      <c r="I850" s="577"/>
      <c r="J850" s="577"/>
      <c r="K850" s="577"/>
      <c r="L850" s="577"/>
      <c r="M850" s="577"/>
      <c r="N850" s="577"/>
      <c r="O850" s="577"/>
      <c r="P850" s="577"/>
      <c r="Q850" s="577"/>
    </row>
    <row r="851" ht="25.15" customHeight="true" x14ac:dyDescent="0.2">
      <c r="C851" s="577"/>
      <c r="D851" s="577"/>
      <c r="E851" s="577"/>
      <c r="F851" s="577"/>
      <c r="G851" s="577"/>
      <c r="H851" s="577"/>
      <c r="I851" s="577"/>
      <c r="J851" s="577"/>
      <c r="K851" s="577"/>
      <c r="L851" s="577"/>
      <c r="M851" s="577"/>
      <c r="N851" s="577"/>
      <c r="O851" s="577"/>
      <c r="P851" s="577"/>
      <c r="Q851" s="577"/>
    </row>
    <row r="852" ht="25.15" customHeight="true" x14ac:dyDescent="0.2">
      <c r="C852" s="577"/>
      <c r="D852" s="577"/>
      <c r="E852" s="577"/>
      <c r="F852" s="577"/>
      <c r="G852" s="577"/>
      <c r="H852" s="577"/>
      <c r="I852" s="577"/>
      <c r="J852" s="577"/>
      <c r="K852" s="577"/>
      <c r="L852" s="577"/>
      <c r="M852" s="577"/>
      <c r="N852" s="577"/>
      <c r="O852" s="577"/>
      <c r="P852" s="577"/>
      <c r="Q852" s="577"/>
    </row>
    <row r="853" ht="25.15" customHeight="true" x14ac:dyDescent="0.2">
      <c r="C853" s="577"/>
      <c r="D853" s="577"/>
      <c r="E853" s="577"/>
      <c r="F853" s="577"/>
      <c r="G853" s="577"/>
      <c r="H853" s="577"/>
      <c r="I853" s="577"/>
      <c r="J853" s="577"/>
      <c r="K853" s="577"/>
      <c r="L853" s="577"/>
      <c r="M853" s="577"/>
      <c r="N853" s="577"/>
      <c r="O853" s="577"/>
      <c r="P853" s="577"/>
      <c r="Q853" s="577"/>
    </row>
    <row r="854" ht="25.15" customHeight="true" x14ac:dyDescent="0.2">
      <c r="C854" s="577"/>
      <c r="D854" s="577"/>
      <c r="E854" s="577"/>
      <c r="F854" s="577"/>
      <c r="G854" s="577"/>
      <c r="H854" s="577"/>
      <c r="I854" s="577"/>
      <c r="J854" s="577"/>
      <c r="K854" s="577"/>
      <c r="L854" s="577"/>
      <c r="M854" s="577"/>
      <c r="N854" s="577"/>
      <c r="O854" s="577"/>
      <c r="P854" s="577"/>
      <c r="Q854" s="577"/>
    </row>
    <row r="855" ht="25.15" customHeight="true" x14ac:dyDescent="0.2">
      <c r="C855" s="577"/>
      <c r="D855" s="577"/>
      <c r="E855" s="577"/>
      <c r="F855" s="577"/>
      <c r="G855" s="577"/>
      <c r="H855" s="577"/>
      <c r="I855" s="577"/>
      <c r="J855" s="577"/>
      <c r="K855" s="577"/>
      <c r="L855" s="577"/>
      <c r="M855" s="577"/>
      <c r="N855" s="577"/>
      <c r="O855" s="577"/>
      <c r="P855" s="577"/>
      <c r="Q855" s="577"/>
    </row>
    <row r="856" ht="25.15" customHeight="true" x14ac:dyDescent="0.2">
      <c r="C856" s="577"/>
      <c r="D856" s="577"/>
      <c r="E856" s="577"/>
      <c r="F856" s="577"/>
      <c r="G856" s="577"/>
      <c r="H856" s="577"/>
      <c r="I856" s="577"/>
      <c r="J856" s="577"/>
      <c r="K856" s="577"/>
      <c r="L856" s="577"/>
      <c r="M856" s="577"/>
      <c r="N856" s="577"/>
      <c r="O856" s="577"/>
      <c r="P856" s="577"/>
      <c r="Q856" s="577"/>
    </row>
    <row r="857" ht="25.15" customHeight="true" x14ac:dyDescent="0.2">
      <c r="C857" s="577"/>
      <c r="D857" s="577"/>
      <c r="E857" s="577"/>
      <c r="F857" s="577"/>
      <c r="G857" s="577"/>
      <c r="H857" s="577"/>
      <c r="I857" s="577"/>
      <c r="J857" s="577"/>
      <c r="K857" s="577"/>
      <c r="L857" s="577"/>
      <c r="M857" s="577"/>
      <c r="N857" s="577"/>
      <c r="O857" s="577"/>
      <c r="P857" s="577"/>
      <c r="Q857" s="577"/>
    </row>
    <row r="858" ht="25.15" customHeight="true" x14ac:dyDescent="0.2">
      <c r="C858" s="577"/>
      <c r="D858" s="577"/>
      <c r="E858" s="577"/>
      <c r="F858" s="577"/>
      <c r="G858" s="577"/>
      <c r="H858" s="577"/>
      <c r="I858" s="577"/>
      <c r="J858" s="577"/>
      <c r="K858" s="577"/>
      <c r="L858" s="577"/>
      <c r="M858" s="577"/>
      <c r="N858" s="577"/>
      <c r="O858" s="577"/>
      <c r="P858" s="577"/>
      <c r="Q858" s="577"/>
    </row>
    <row r="859" ht="25.15" customHeight="true" x14ac:dyDescent="0.2">
      <c r="C859" s="577"/>
      <c r="D859" s="577"/>
      <c r="E859" s="577"/>
      <c r="F859" s="577"/>
      <c r="G859" s="577"/>
      <c r="H859" s="577"/>
      <c r="I859" s="577"/>
      <c r="J859" s="577"/>
      <c r="K859" s="577"/>
      <c r="L859" s="577"/>
      <c r="M859" s="577"/>
      <c r="N859" s="577"/>
      <c r="O859" s="577"/>
      <c r="P859" s="577"/>
      <c r="Q859" s="577"/>
    </row>
    <row r="860" ht="25.15" customHeight="true" x14ac:dyDescent="0.2">
      <c r="C860" s="577"/>
      <c r="D860" s="577"/>
      <c r="E860" s="577"/>
      <c r="F860" s="577"/>
      <c r="G860" s="577"/>
      <c r="H860" s="577"/>
      <c r="I860" s="577"/>
      <c r="J860" s="577"/>
      <c r="K860" s="577"/>
      <c r="L860" s="577"/>
      <c r="M860" s="577"/>
      <c r="N860" s="577"/>
      <c r="O860" s="577"/>
      <c r="P860" s="577"/>
      <c r="Q860" s="577"/>
    </row>
    <row r="861" ht="25.15" customHeight="true" x14ac:dyDescent="0.2">
      <c r="C861" s="577"/>
      <c r="D861" s="577"/>
      <c r="E861" s="577"/>
      <c r="F861" s="577"/>
      <c r="G861" s="577"/>
      <c r="H861" s="577"/>
      <c r="I861" s="577"/>
      <c r="J861" s="577"/>
      <c r="K861" s="577"/>
      <c r="L861" s="577"/>
      <c r="M861" s="577"/>
      <c r="N861" s="577"/>
      <c r="O861" s="577"/>
      <c r="P861" s="577"/>
      <c r="Q861" s="577"/>
    </row>
    <row r="862" ht="25.15" customHeight="true" x14ac:dyDescent="0.2">
      <c r="C862" s="577"/>
      <c r="D862" s="577"/>
      <c r="E862" s="577"/>
      <c r="F862" s="577"/>
      <c r="G862" s="577"/>
      <c r="H862" s="577"/>
      <c r="I862" s="577"/>
      <c r="J862" s="577"/>
      <c r="K862" s="577"/>
      <c r="L862" s="577"/>
      <c r="M862" s="577"/>
      <c r="N862" s="577"/>
      <c r="O862" s="577"/>
      <c r="P862" s="577"/>
      <c r="Q862" s="577"/>
    </row>
    <row r="863" ht="25.15" customHeight="true" x14ac:dyDescent="0.2">
      <c r="C863" s="577"/>
      <c r="D863" s="577"/>
      <c r="E863" s="577"/>
      <c r="F863" s="577"/>
      <c r="G863" s="577"/>
      <c r="H863" s="577"/>
      <c r="I863" s="577"/>
      <c r="J863" s="577"/>
      <c r="K863" s="577"/>
      <c r="L863" s="577"/>
      <c r="M863" s="577"/>
      <c r="N863" s="577"/>
      <c r="O863" s="577"/>
      <c r="P863" s="577"/>
      <c r="Q863" s="577"/>
    </row>
    <row r="864" ht="25.15" customHeight="true" x14ac:dyDescent="0.2">
      <c r="C864" s="577"/>
      <c r="D864" s="577"/>
      <c r="E864" s="577"/>
      <c r="F864" s="577"/>
      <c r="G864" s="577"/>
      <c r="H864" s="577"/>
      <c r="I864" s="577"/>
      <c r="J864" s="577"/>
      <c r="K864" s="577"/>
      <c r="L864" s="577"/>
      <c r="M864" s="577"/>
      <c r="N864" s="577"/>
      <c r="O864" s="577"/>
      <c r="P864" s="577"/>
      <c r="Q864" s="577"/>
    </row>
    <row r="865" ht="25.15" customHeight="true" x14ac:dyDescent="0.2">
      <c r="C865" s="577"/>
      <c r="D865" s="577"/>
      <c r="E865" s="577"/>
      <c r="F865" s="577"/>
      <c r="G865" s="577"/>
      <c r="H865" s="577"/>
      <c r="I865" s="577"/>
      <c r="J865" s="577"/>
      <c r="K865" s="577"/>
      <c r="L865" s="577"/>
      <c r="M865" s="577"/>
      <c r="N865" s="577"/>
      <c r="O865" s="577"/>
      <c r="P865" s="577"/>
      <c r="Q865" s="577"/>
    </row>
    <row r="866" ht="25.15" customHeight="true" x14ac:dyDescent="0.2">
      <c r="C866" s="577"/>
      <c r="D866" s="577"/>
      <c r="E866" s="577"/>
      <c r="F866" s="577"/>
      <c r="G866" s="577"/>
      <c r="H866" s="577"/>
      <c r="I866" s="577"/>
      <c r="J866" s="577"/>
      <c r="K866" s="577"/>
      <c r="L866" s="577"/>
      <c r="M866" s="577"/>
      <c r="N866" s="577"/>
      <c r="O866" s="577"/>
      <c r="P866" s="577"/>
      <c r="Q866" s="577"/>
    </row>
    <row r="867" ht="25.15" customHeight="true" x14ac:dyDescent="0.2">
      <c r="C867" s="577"/>
      <c r="D867" s="577"/>
      <c r="E867" s="577"/>
      <c r="F867" s="577"/>
      <c r="G867" s="577"/>
      <c r="H867" s="577"/>
      <c r="I867" s="577"/>
      <c r="J867" s="577"/>
      <c r="K867" s="577"/>
      <c r="L867" s="577"/>
      <c r="M867" s="577"/>
      <c r="N867" s="577"/>
      <c r="O867" s="577"/>
      <c r="P867" s="577"/>
      <c r="Q867" s="577"/>
    </row>
    <row r="868" ht="25.15" customHeight="true" x14ac:dyDescent="0.2">
      <c r="C868" s="577"/>
      <c r="D868" s="577"/>
      <c r="E868" s="577"/>
      <c r="F868" s="577"/>
      <c r="G868" s="577"/>
      <c r="H868" s="577"/>
      <c r="I868" s="577"/>
      <c r="J868" s="577"/>
      <c r="K868" s="577"/>
      <c r="L868" s="577"/>
      <c r="M868" s="577"/>
      <c r="N868" s="577"/>
      <c r="O868" s="577"/>
      <c r="P868" s="577"/>
      <c r="Q868" s="577"/>
    </row>
    <row r="869" ht="25.15" customHeight="true" x14ac:dyDescent="0.2">
      <c r="C869" s="577"/>
      <c r="D869" s="577"/>
      <c r="E869" s="577"/>
      <c r="F869" s="577"/>
      <c r="G869" s="577"/>
      <c r="H869" s="577"/>
      <c r="I869" s="577"/>
      <c r="J869" s="577"/>
      <c r="K869" s="577"/>
      <c r="L869" s="577"/>
      <c r="M869" s="577"/>
      <c r="N869" s="577"/>
      <c r="O869" s="577"/>
      <c r="P869" s="577"/>
      <c r="Q869" s="577"/>
    </row>
    <row r="870" ht="25.15" customHeight="true" x14ac:dyDescent="0.2">
      <c r="C870" s="577"/>
      <c r="D870" s="577"/>
      <c r="E870" s="577"/>
      <c r="F870" s="577"/>
      <c r="G870" s="577"/>
      <c r="H870" s="577"/>
      <c r="I870" s="577"/>
      <c r="J870" s="577"/>
      <c r="K870" s="577"/>
      <c r="L870" s="577"/>
      <c r="M870" s="577"/>
      <c r="N870" s="577"/>
      <c r="O870" s="577"/>
      <c r="P870" s="577"/>
      <c r="Q870" s="577"/>
    </row>
    <row r="871" ht="25.15" customHeight="true" x14ac:dyDescent="0.2">
      <c r="C871" s="577"/>
      <c r="D871" s="577"/>
      <c r="E871" s="577"/>
      <c r="F871" s="577"/>
      <c r="G871" s="577"/>
      <c r="H871" s="577"/>
      <c r="I871" s="577"/>
      <c r="J871" s="577"/>
      <c r="K871" s="577"/>
      <c r="L871" s="577"/>
      <c r="M871" s="577"/>
      <c r="N871" s="577"/>
      <c r="O871" s="577"/>
      <c r="P871" s="577"/>
      <c r="Q871" s="577"/>
    </row>
    <row r="872" ht="25.15" customHeight="true" x14ac:dyDescent="0.2">
      <c r="C872" s="577"/>
      <c r="D872" s="577"/>
      <c r="E872" s="577"/>
      <c r="F872" s="577"/>
      <c r="G872" s="577"/>
      <c r="H872" s="577"/>
      <c r="I872" s="577"/>
      <c r="J872" s="577"/>
      <c r="K872" s="577"/>
      <c r="L872" s="577"/>
      <c r="M872" s="577"/>
      <c r="N872" s="577"/>
      <c r="O872" s="577"/>
      <c r="P872" s="577"/>
      <c r="Q872" s="577"/>
    </row>
    <row r="873" ht="25.15" customHeight="true" x14ac:dyDescent="0.2">
      <c r="C873" s="577"/>
      <c r="D873" s="577"/>
      <c r="E873" s="577"/>
      <c r="F873" s="577"/>
      <c r="G873" s="577"/>
      <c r="H873" s="577"/>
      <c r="I873" s="577"/>
      <c r="J873" s="577"/>
      <c r="K873" s="577"/>
      <c r="L873" s="577"/>
      <c r="M873" s="577"/>
      <c r="N873" s="577"/>
      <c r="O873" s="577"/>
      <c r="P873" s="577"/>
      <c r="Q873" s="577"/>
    </row>
    <row r="874" ht="25.15" customHeight="true" x14ac:dyDescent="0.2">
      <c r="C874" s="577"/>
      <c r="D874" s="577"/>
      <c r="E874" s="577"/>
      <c r="F874" s="577"/>
      <c r="G874" s="577"/>
      <c r="H874" s="577"/>
      <c r="I874" s="577"/>
      <c r="J874" s="577"/>
      <c r="K874" s="577"/>
      <c r="L874" s="577"/>
      <c r="M874" s="577"/>
      <c r="N874" s="577"/>
      <c r="O874" s="577"/>
      <c r="P874" s="577"/>
      <c r="Q874" s="577"/>
    </row>
    <row r="875" ht="25.15" customHeight="true" x14ac:dyDescent="0.2">
      <c r="C875" s="577"/>
      <c r="D875" s="577"/>
      <c r="E875" s="577"/>
      <c r="F875" s="577"/>
      <c r="G875" s="577"/>
      <c r="H875" s="577"/>
      <c r="I875" s="577"/>
      <c r="J875" s="577"/>
      <c r="K875" s="577"/>
      <c r="L875" s="577"/>
      <c r="M875" s="577"/>
      <c r="N875" s="577"/>
      <c r="O875" s="577"/>
      <c r="P875" s="577"/>
      <c r="Q875" s="577"/>
    </row>
    <row r="876" ht="25.15" customHeight="true" x14ac:dyDescent="0.2">
      <c r="C876" s="577"/>
      <c r="D876" s="577"/>
      <c r="E876" s="577"/>
      <c r="F876" s="577"/>
      <c r="G876" s="577"/>
      <c r="H876" s="577"/>
      <c r="I876" s="577"/>
      <c r="J876" s="577"/>
      <c r="K876" s="577"/>
      <c r="L876" s="577"/>
      <c r="M876" s="577"/>
      <c r="N876" s="577"/>
      <c r="O876" s="577"/>
      <c r="P876" s="577"/>
      <c r="Q876" s="577"/>
    </row>
    <row r="877" ht="25.15" customHeight="true" x14ac:dyDescent="0.2">
      <c r="C877" s="577"/>
      <c r="D877" s="577"/>
      <c r="E877" s="577"/>
      <c r="F877" s="577"/>
      <c r="G877" s="577"/>
      <c r="H877" s="577"/>
      <c r="I877" s="577"/>
      <c r="J877" s="577"/>
      <c r="K877" s="577"/>
      <c r="L877" s="577"/>
      <c r="M877" s="577"/>
      <c r="N877" s="577"/>
      <c r="O877" s="577"/>
      <c r="P877" s="577"/>
      <c r="Q877" s="577"/>
    </row>
    <row r="878" ht="25.15" customHeight="true" x14ac:dyDescent="0.2">
      <c r="C878" s="577"/>
      <c r="D878" s="577"/>
      <c r="E878" s="577"/>
      <c r="F878" s="577"/>
      <c r="G878" s="577"/>
      <c r="H878" s="577"/>
      <c r="I878" s="577"/>
      <c r="J878" s="577"/>
      <c r="K878" s="577"/>
      <c r="L878" s="577"/>
      <c r="M878" s="577"/>
      <c r="N878" s="577"/>
      <c r="O878" s="577"/>
      <c r="P878" s="577"/>
      <c r="Q878" s="577"/>
    </row>
    <row r="879" ht="25.15" customHeight="true" x14ac:dyDescent="0.2">
      <c r="C879" s="577"/>
      <c r="D879" s="577"/>
      <c r="E879" s="577"/>
      <c r="F879" s="577"/>
      <c r="G879" s="577"/>
      <c r="H879" s="577"/>
      <c r="I879" s="577"/>
      <c r="J879" s="577"/>
      <c r="K879" s="577"/>
      <c r="L879" s="577"/>
      <c r="M879" s="577"/>
      <c r="N879" s="577"/>
      <c r="O879" s="577"/>
      <c r="P879" s="577"/>
      <c r="Q879" s="577"/>
    </row>
    <row r="880" ht="25.15" customHeight="true" x14ac:dyDescent="0.2">
      <c r="C880" s="577"/>
      <c r="D880" s="577"/>
      <c r="E880" s="577"/>
      <c r="F880" s="577"/>
      <c r="G880" s="577"/>
      <c r="H880" s="577"/>
      <c r="I880" s="577"/>
      <c r="J880" s="577"/>
      <c r="K880" s="577"/>
      <c r="L880" s="577"/>
      <c r="M880" s="577"/>
      <c r="N880" s="577"/>
      <c r="O880" s="577"/>
      <c r="P880" s="577"/>
      <c r="Q880" s="577"/>
    </row>
    <row r="881" ht="25.15" customHeight="true" x14ac:dyDescent="0.2">
      <c r="C881" s="577"/>
      <c r="D881" s="577"/>
      <c r="E881" s="577"/>
      <c r="F881" s="577"/>
      <c r="G881" s="577"/>
      <c r="H881" s="577"/>
      <c r="I881" s="577"/>
      <c r="J881" s="577"/>
      <c r="K881" s="577"/>
      <c r="L881" s="577"/>
      <c r="M881" s="577"/>
      <c r="N881" s="577"/>
      <c r="O881" s="577"/>
      <c r="P881" s="577"/>
      <c r="Q881" s="577"/>
    </row>
    <row r="882" ht="25.15" customHeight="true" x14ac:dyDescent="0.2">
      <c r="C882" s="577"/>
      <c r="D882" s="577"/>
      <c r="E882" s="577"/>
      <c r="F882" s="577"/>
      <c r="G882" s="577"/>
      <c r="H882" s="577"/>
      <c r="I882" s="577"/>
      <c r="J882" s="577"/>
      <c r="K882" s="577"/>
      <c r="L882" s="577"/>
      <c r="M882" s="577"/>
      <c r="N882" s="577"/>
      <c r="O882" s="577"/>
      <c r="P882" s="577"/>
      <c r="Q882" s="577"/>
    </row>
    <row r="883" ht="25.15" customHeight="true" x14ac:dyDescent="0.2">
      <c r="C883" s="577"/>
      <c r="D883" s="577"/>
      <c r="E883" s="577"/>
      <c r="F883" s="577"/>
      <c r="G883" s="577"/>
      <c r="H883" s="577"/>
      <c r="I883" s="577"/>
      <c r="J883" s="577"/>
      <c r="K883" s="577"/>
      <c r="L883" s="577"/>
      <c r="M883" s="577"/>
      <c r="N883" s="577"/>
      <c r="O883" s="577"/>
      <c r="P883" s="577"/>
      <c r="Q883" s="577"/>
    </row>
    <row r="884" ht="25.15" customHeight="true" x14ac:dyDescent="0.2">
      <c r="C884" s="577"/>
      <c r="D884" s="577"/>
      <c r="E884" s="577"/>
      <c r="F884" s="577"/>
      <c r="G884" s="577"/>
      <c r="H884" s="577"/>
      <c r="I884" s="577"/>
      <c r="J884" s="577"/>
      <c r="K884" s="577"/>
      <c r="L884" s="577"/>
      <c r="M884" s="577"/>
      <c r="N884" s="577"/>
      <c r="O884" s="577"/>
      <c r="P884" s="577"/>
      <c r="Q884" s="577"/>
    </row>
    <row r="885" ht="25.15" customHeight="true" x14ac:dyDescent="0.2">
      <c r="C885" s="577"/>
      <c r="D885" s="577"/>
      <c r="E885" s="577"/>
      <c r="F885" s="577"/>
      <c r="G885" s="577"/>
      <c r="H885" s="577"/>
      <c r="I885" s="577"/>
      <c r="J885" s="577"/>
      <c r="K885" s="577"/>
      <c r="L885" s="577"/>
      <c r="M885" s="577"/>
      <c r="N885" s="577"/>
      <c r="O885" s="577"/>
      <c r="P885" s="577"/>
      <c r="Q885" s="577"/>
    </row>
    <row r="886" ht="25.15" customHeight="true" x14ac:dyDescent="0.2">
      <c r="C886" s="577"/>
      <c r="D886" s="577"/>
      <c r="E886" s="577"/>
      <c r="F886" s="577"/>
      <c r="G886" s="577"/>
      <c r="H886" s="577"/>
      <c r="I886" s="577"/>
      <c r="J886" s="577"/>
      <c r="K886" s="577"/>
      <c r="L886" s="577"/>
      <c r="M886" s="577"/>
      <c r="N886" s="577"/>
      <c r="O886" s="577"/>
      <c r="P886" s="577"/>
      <c r="Q886" s="577"/>
    </row>
    <row r="887" ht="25.15" customHeight="true" x14ac:dyDescent="0.2">
      <c r="C887" s="577"/>
      <c r="D887" s="577"/>
      <c r="E887" s="577"/>
      <c r="F887" s="577"/>
      <c r="G887" s="577"/>
      <c r="H887" s="577"/>
      <c r="I887" s="577"/>
      <c r="J887" s="577"/>
      <c r="K887" s="577"/>
      <c r="L887" s="577"/>
      <c r="M887" s="577"/>
      <c r="N887" s="577"/>
      <c r="O887" s="577"/>
      <c r="P887" s="577"/>
      <c r="Q887" s="577"/>
    </row>
    <row r="888" ht="25.15" customHeight="true" x14ac:dyDescent="0.2">
      <c r="C888" s="577"/>
      <c r="D888" s="577"/>
      <c r="E888" s="577"/>
      <c r="F888" s="577"/>
      <c r="G888" s="577"/>
      <c r="H888" s="577"/>
      <c r="I888" s="577"/>
      <c r="J888" s="577"/>
      <c r="K888" s="577"/>
      <c r="L888" s="577"/>
      <c r="M888" s="577"/>
      <c r="N888" s="577"/>
      <c r="O888" s="577"/>
      <c r="P888" s="577"/>
      <c r="Q888" s="577"/>
    </row>
    <row r="889" ht="25.15" customHeight="true" x14ac:dyDescent="0.2">
      <c r="C889" s="577"/>
      <c r="D889" s="577"/>
      <c r="E889" s="577"/>
      <c r="F889" s="577"/>
      <c r="G889" s="577"/>
      <c r="H889" s="577"/>
      <c r="I889" s="577"/>
      <c r="J889" s="577"/>
      <c r="K889" s="577"/>
      <c r="L889" s="577"/>
      <c r="M889" s="577"/>
      <c r="N889" s="577"/>
      <c r="O889" s="577"/>
      <c r="P889" s="577"/>
      <c r="Q889" s="577"/>
    </row>
    <row r="890" ht="25.15" customHeight="true" x14ac:dyDescent="0.2">
      <c r="C890" s="577"/>
      <c r="D890" s="577"/>
      <c r="E890" s="577"/>
      <c r="F890" s="577"/>
      <c r="G890" s="577"/>
      <c r="H890" s="577"/>
      <c r="I890" s="577"/>
      <c r="J890" s="577"/>
      <c r="K890" s="577"/>
      <c r="L890" s="577"/>
      <c r="M890" s="577"/>
      <c r="N890" s="577"/>
      <c r="O890" s="577"/>
      <c r="P890" s="577"/>
      <c r="Q890" s="577"/>
    </row>
    <row r="891" ht="25.15" customHeight="true" x14ac:dyDescent="0.2">
      <c r="C891" s="577"/>
      <c r="D891" s="577"/>
      <c r="E891" s="577"/>
      <c r="F891" s="577"/>
      <c r="G891" s="577"/>
      <c r="H891" s="577"/>
      <c r="I891" s="577"/>
      <c r="J891" s="577"/>
      <c r="K891" s="577"/>
      <c r="L891" s="577"/>
      <c r="M891" s="577"/>
      <c r="N891" s="577"/>
      <c r="O891" s="577"/>
      <c r="P891" s="577"/>
      <c r="Q891" s="577"/>
    </row>
    <row r="892" ht="25.15" customHeight="true" x14ac:dyDescent="0.2">
      <c r="C892" s="577"/>
      <c r="D892" s="577"/>
      <c r="E892" s="577"/>
      <c r="F892" s="577"/>
      <c r="G892" s="577"/>
      <c r="H892" s="577"/>
      <c r="I892" s="577"/>
      <c r="J892" s="577"/>
      <c r="K892" s="577"/>
      <c r="L892" s="577"/>
      <c r="M892" s="577"/>
      <c r="N892" s="577"/>
      <c r="O892" s="577"/>
      <c r="P892" s="577"/>
      <c r="Q892" s="577"/>
    </row>
    <row r="893" ht="25.15" customHeight="true" x14ac:dyDescent="0.2">
      <c r="C893" s="577"/>
      <c r="D893" s="577"/>
      <c r="E893" s="577"/>
      <c r="F893" s="577"/>
      <c r="G893" s="577"/>
      <c r="H893" s="577"/>
      <c r="I893" s="577"/>
      <c r="J893" s="577"/>
      <c r="K893" s="577"/>
      <c r="L893" s="577"/>
      <c r="M893" s="577"/>
      <c r="N893" s="577"/>
      <c r="O893" s="577"/>
      <c r="P893" s="577"/>
      <c r="Q893" s="577"/>
    </row>
    <row r="894" ht="25.15" customHeight="true" x14ac:dyDescent="0.2">
      <c r="C894" s="577"/>
      <c r="D894" s="577"/>
      <c r="E894" s="577"/>
      <c r="F894" s="577"/>
      <c r="G894" s="577"/>
      <c r="H894" s="577"/>
      <c r="I894" s="577"/>
      <c r="J894" s="577"/>
      <c r="K894" s="577"/>
      <c r="L894" s="577"/>
      <c r="M894" s="577"/>
      <c r="N894" s="577"/>
      <c r="O894" s="577"/>
      <c r="P894" s="577"/>
      <c r="Q894" s="577"/>
    </row>
    <row r="895" ht="25.15" customHeight="true" x14ac:dyDescent="0.2">
      <c r="C895" s="577"/>
      <c r="D895" s="577"/>
      <c r="E895" s="577"/>
      <c r="F895" s="577"/>
      <c r="G895" s="577"/>
      <c r="H895" s="577"/>
      <c r="I895" s="577"/>
      <c r="J895" s="577"/>
      <c r="K895" s="577"/>
      <c r="L895" s="577"/>
      <c r="M895" s="577"/>
      <c r="N895" s="577"/>
      <c r="O895" s="577"/>
      <c r="P895" s="577"/>
      <c r="Q895" s="577"/>
    </row>
    <row r="896" ht="25.15" customHeight="true" x14ac:dyDescent="0.2">
      <c r="C896" s="577"/>
      <c r="D896" s="577"/>
      <c r="E896" s="577"/>
      <c r="F896" s="577"/>
      <c r="G896" s="577"/>
      <c r="H896" s="577"/>
      <c r="I896" s="577"/>
      <c r="J896" s="577"/>
      <c r="K896" s="577"/>
      <c r="L896" s="577"/>
      <c r="M896" s="577"/>
      <c r="N896" s="577"/>
      <c r="O896" s="577"/>
      <c r="P896" s="577"/>
      <c r="Q896" s="577"/>
    </row>
    <row r="897" ht="25.15" customHeight="true" x14ac:dyDescent="0.2">
      <c r="C897" s="577"/>
      <c r="D897" s="577"/>
      <c r="E897" s="577"/>
      <c r="F897" s="577"/>
      <c r="G897" s="577"/>
      <c r="H897" s="577"/>
      <c r="I897" s="577"/>
      <c r="J897" s="577"/>
      <c r="K897" s="577"/>
      <c r="L897" s="577"/>
      <c r="M897" s="577"/>
      <c r="N897" s="577"/>
      <c r="O897" s="577"/>
      <c r="P897" s="577"/>
      <c r="Q897" s="577"/>
    </row>
    <row r="898" ht="25.15" customHeight="true" x14ac:dyDescent="0.2">
      <c r="C898" s="577"/>
      <c r="D898" s="577"/>
      <c r="E898" s="577"/>
      <c r="F898" s="577"/>
      <c r="G898" s="577"/>
      <c r="H898" s="577"/>
      <c r="I898" s="577"/>
      <c r="J898" s="577"/>
      <c r="K898" s="577"/>
      <c r="L898" s="577"/>
      <c r="M898" s="577"/>
      <c r="N898" s="577"/>
      <c r="O898" s="577"/>
      <c r="P898" s="577"/>
      <c r="Q898" s="577"/>
    </row>
    <row r="899" ht="25.15" customHeight="true" x14ac:dyDescent="0.2">
      <c r="C899" s="577"/>
      <c r="D899" s="577"/>
      <c r="E899" s="577"/>
      <c r="F899" s="577"/>
      <c r="G899" s="577"/>
      <c r="H899" s="577"/>
      <c r="I899" s="577"/>
      <c r="J899" s="577"/>
      <c r="K899" s="577"/>
      <c r="L899" s="577"/>
      <c r="M899" s="577"/>
      <c r="N899" s="577"/>
      <c r="O899" s="577"/>
      <c r="P899" s="577"/>
      <c r="Q899" s="577"/>
    </row>
    <row r="900" ht="25.15" customHeight="true" x14ac:dyDescent="0.2">
      <c r="C900" s="577"/>
      <c r="D900" s="577"/>
      <c r="E900" s="577"/>
      <c r="F900" s="577"/>
      <c r="G900" s="577"/>
      <c r="H900" s="577"/>
      <c r="I900" s="577"/>
      <c r="J900" s="577"/>
      <c r="K900" s="577"/>
      <c r="L900" s="577"/>
      <c r="M900" s="577"/>
      <c r="N900" s="577"/>
      <c r="O900" s="577"/>
      <c r="P900" s="577"/>
      <c r="Q900" s="577"/>
    </row>
    <row r="901" ht="25.15" customHeight="true" x14ac:dyDescent="0.2">
      <c r="C901" s="577"/>
      <c r="D901" s="577"/>
      <c r="E901" s="577"/>
      <c r="F901" s="577"/>
      <c r="G901" s="577"/>
      <c r="H901" s="577"/>
      <c r="I901" s="577"/>
      <c r="J901" s="577"/>
      <c r="K901" s="577"/>
      <c r="L901" s="577"/>
      <c r="M901" s="577"/>
      <c r="N901" s="577"/>
      <c r="O901" s="577"/>
      <c r="P901" s="577"/>
      <c r="Q901" s="577"/>
    </row>
    <row r="902" ht="25.15" customHeight="true" x14ac:dyDescent="0.2">
      <c r="C902" s="577"/>
      <c r="D902" s="577"/>
      <c r="E902" s="577"/>
      <c r="F902" s="577"/>
      <c r="G902" s="577"/>
      <c r="H902" s="577"/>
      <c r="I902" s="577"/>
      <c r="J902" s="577"/>
      <c r="K902" s="577"/>
      <c r="L902" s="577"/>
      <c r="M902" s="577"/>
      <c r="N902" s="577"/>
      <c r="O902" s="577"/>
      <c r="P902" s="577"/>
      <c r="Q902" s="577"/>
    </row>
    <row r="903" ht="25.15" customHeight="true" x14ac:dyDescent="0.2">
      <c r="C903" s="577"/>
      <c r="D903" s="577"/>
      <c r="E903" s="577"/>
      <c r="F903" s="577"/>
      <c r="G903" s="577"/>
      <c r="H903" s="577"/>
      <c r="I903" s="577"/>
      <c r="J903" s="577"/>
      <c r="K903" s="577"/>
      <c r="L903" s="577"/>
      <c r="M903" s="577"/>
      <c r="N903" s="577"/>
      <c r="O903" s="577"/>
      <c r="P903" s="577"/>
      <c r="Q903" s="577"/>
    </row>
    <row r="904" ht="25.15" customHeight="true" x14ac:dyDescent="0.2">
      <c r="C904" s="577"/>
      <c r="D904" s="577"/>
      <c r="E904" s="577"/>
      <c r="F904" s="577"/>
      <c r="G904" s="577"/>
      <c r="H904" s="577"/>
      <c r="I904" s="577"/>
      <c r="J904" s="577"/>
      <c r="K904" s="577"/>
      <c r="L904" s="577"/>
      <c r="M904" s="577"/>
      <c r="N904" s="577"/>
      <c r="O904" s="577"/>
      <c r="P904" s="577"/>
      <c r="Q904" s="577"/>
    </row>
    <row r="905" ht="25.15" customHeight="true" x14ac:dyDescent="0.2">
      <c r="C905" s="577"/>
      <c r="D905" s="577"/>
      <c r="E905" s="577"/>
      <c r="F905" s="577"/>
      <c r="G905" s="577"/>
      <c r="H905" s="577"/>
      <c r="I905" s="577"/>
      <c r="J905" s="577"/>
      <c r="K905" s="577"/>
      <c r="L905" s="577"/>
      <c r="M905" s="577"/>
      <c r="N905" s="577"/>
      <c r="O905" s="577"/>
      <c r="P905" s="577"/>
      <c r="Q905" s="577"/>
    </row>
    <row r="906" ht="25.15" customHeight="true" x14ac:dyDescent="0.2">
      <c r="C906" s="577"/>
      <c r="D906" s="577"/>
      <c r="E906" s="577"/>
      <c r="F906" s="577"/>
      <c r="G906" s="577"/>
      <c r="H906" s="577"/>
      <c r="I906" s="577"/>
      <c r="J906" s="577"/>
      <c r="K906" s="577"/>
      <c r="L906" s="577"/>
      <c r="M906" s="577"/>
      <c r="N906" s="577"/>
      <c r="O906" s="577"/>
      <c r="P906" s="577"/>
      <c r="Q906" s="577"/>
    </row>
    <row r="907" ht="25.15" customHeight="true" x14ac:dyDescent="0.2">
      <c r="C907" s="577"/>
      <c r="D907" s="577"/>
      <c r="E907" s="577"/>
      <c r="F907" s="577"/>
      <c r="G907" s="577"/>
      <c r="H907" s="577"/>
      <c r="I907" s="577"/>
      <c r="J907" s="577"/>
      <c r="K907" s="577"/>
      <c r="L907" s="577"/>
      <c r="M907" s="577"/>
      <c r="N907" s="577"/>
      <c r="O907" s="577"/>
      <c r="P907" s="577"/>
      <c r="Q907" s="577"/>
    </row>
    <row r="908" ht="25.15" customHeight="true" x14ac:dyDescent="0.2">
      <c r="C908" s="577"/>
      <c r="D908" s="577"/>
      <c r="E908" s="577"/>
      <c r="F908" s="577"/>
      <c r="G908" s="577"/>
      <c r="H908" s="577"/>
      <c r="I908" s="577"/>
      <c r="J908" s="577"/>
      <c r="K908" s="577"/>
      <c r="L908" s="577"/>
      <c r="M908" s="577"/>
      <c r="N908" s="577"/>
      <c r="O908" s="577"/>
      <c r="P908" s="577"/>
      <c r="Q908" s="577"/>
    </row>
    <row r="909" ht="25.15" customHeight="true" x14ac:dyDescent="0.2">
      <c r="C909" s="577"/>
      <c r="D909" s="577"/>
      <c r="E909" s="577"/>
      <c r="F909" s="577"/>
      <c r="G909" s="577"/>
      <c r="H909" s="577"/>
      <c r="I909" s="577"/>
      <c r="J909" s="577"/>
      <c r="K909" s="577"/>
      <c r="L909" s="577"/>
      <c r="M909" s="577"/>
      <c r="N909" s="577"/>
      <c r="O909" s="577"/>
      <c r="P909" s="577"/>
      <c r="Q909" s="577"/>
    </row>
    <row r="910" ht="25.15" customHeight="true" x14ac:dyDescent="0.2">
      <c r="C910" s="577"/>
      <c r="D910" s="577"/>
      <c r="E910" s="577"/>
      <c r="F910" s="577"/>
      <c r="G910" s="577"/>
      <c r="H910" s="577"/>
      <c r="I910" s="577"/>
      <c r="J910" s="577"/>
      <c r="K910" s="577"/>
      <c r="L910" s="577"/>
      <c r="M910" s="577"/>
      <c r="N910" s="577"/>
      <c r="O910" s="577"/>
      <c r="P910" s="577"/>
      <c r="Q910" s="577"/>
    </row>
    <row r="911" ht="25.15" customHeight="true" x14ac:dyDescent="0.2">
      <c r="C911" s="577"/>
      <c r="D911" s="577"/>
      <c r="E911" s="577"/>
      <c r="F911" s="577"/>
      <c r="G911" s="577"/>
      <c r="H911" s="577"/>
      <c r="I911" s="577"/>
      <c r="J911" s="577"/>
      <c r="K911" s="577"/>
      <c r="L911" s="577"/>
      <c r="M911" s="577"/>
      <c r="N911" s="577"/>
      <c r="O911" s="577"/>
      <c r="P911" s="577"/>
      <c r="Q911" s="577"/>
    </row>
    <row r="912" ht="25.15" customHeight="true" x14ac:dyDescent="0.2">
      <c r="C912" s="577"/>
      <c r="D912" s="577"/>
      <c r="E912" s="577"/>
      <c r="F912" s="577"/>
      <c r="G912" s="577"/>
      <c r="H912" s="577"/>
      <c r="I912" s="577"/>
      <c r="J912" s="577"/>
      <c r="K912" s="577"/>
      <c r="L912" s="577"/>
      <c r="M912" s="577"/>
      <c r="N912" s="577"/>
      <c r="O912" s="577"/>
      <c r="P912" s="577"/>
      <c r="Q912" s="577"/>
    </row>
    <row r="913" ht="25.15" customHeight="true" x14ac:dyDescent="0.2">
      <c r="C913" s="577"/>
      <c r="D913" s="577"/>
      <c r="E913" s="577"/>
      <c r="F913" s="577"/>
      <c r="G913" s="577"/>
      <c r="H913" s="577"/>
      <c r="I913" s="577"/>
      <c r="J913" s="577"/>
      <c r="K913" s="577"/>
      <c r="L913" s="577"/>
      <c r="M913" s="577"/>
      <c r="N913" s="577"/>
      <c r="O913" s="577"/>
      <c r="P913" s="577"/>
      <c r="Q913" s="577"/>
    </row>
    <row r="914" ht="25.15" customHeight="true" x14ac:dyDescent="0.2">
      <c r="C914" s="577"/>
      <c r="D914" s="577"/>
      <c r="E914" s="577"/>
      <c r="F914" s="577"/>
      <c r="G914" s="577"/>
      <c r="H914" s="577"/>
      <c r="I914" s="577"/>
      <c r="J914" s="577"/>
      <c r="K914" s="577"/>
      <c r="L914" s="577"/>
      <c r="M914" s="577"/>
      <c r="N914" s="577"/>
      <c r="O914" s="577"/>
      <c r="P914" s="577"/>
      <c r="Q914" s="577"/>
    </row>
    <row r="915" ht="25.15" customHeight="true" x14ac:dyDescent="0.2">
      <c r="C915" s="577"/>
      <c r="D915" s="577"/>
      <c r="E915" s="577"/>
      <c r="F915" s="577"/>
      <c r="G915" s="577"/>
      <c r="H915" s="577"/>
      <c r="I915" s="577"/>
      <c r="J915" s="577"/>
      <c r="K915" s="577"/>
      <c r="L915" s="577"/>
      <c r="M915" s="577"/>
      <c r="N915" s="577"/>
      <c r="O915" s="577"/>
      <c r="P915" s="577"/>
      <c r="Q915" s="577"/>
    </row>
    <row r="916" ht="25.15" customHeight="true" x14ac:dyDescent="0.2">
      <c r="C916" s="577"/>
      <c r="D916" s="577"/>
      <c r="E916" s="577"/>
      <c r="F916" s="577"/>
      <c r="G916" s="577"/>
      <c r="H916" s="577"/>
      <c r="I916" s="577"/>
      <c r="J916" s="577"/>
      <c r="K916" s="577"/>
      <c r="L916" s="577"/>
      <c r="M916" s="577"/>
      <c r="N916" s="577"/>
      <c r="O916" s="577"/>
      <c r="P916" s="577"/>
      <c r="Q916" s="577"/>
    </row>
    <row r="917" ht="25.15" customHeight="true" x14ac:dyDescent="0.2">
      <c r="C917" s="577"/>
      <c r="D917" s="577"/>
      <c r="E917" s="577"/>
      <c r="F917" s="577"/>
      <c r="G917" s="577"/>
      <c r="H917" s="577"/>
      <c r="I917" s="577"/>
      <c r="J917" s="577"/>
      <c r="K917" s="577"/>
      <c r="L917" s="577"/>
      <c r="M917" s="577"/>
      <c r="N917" s="577"/>
      <c r="O917" s="577"/>
      <c r="P917" s="577"/>
      <c r="Q917" s="577"/>
    </row>
    <row r="918" ht="25.15" customHeight="true" x14ac:dyDescent="0.2">
      <c r="C918" s="577"/>
      <c r="D918" s="577"/>
      <c r="E918" s="577"/>
      <c r="F918" s="577"/>
      <c r="G918" s="577"/>
      <c r="H918" s="577"/>
      <c r="I918" s="577"/>
      <c r="J918" s="577"/>
      <c r="K918" s="577"/>
      <c r="L918" s="577"/>
      <c r="M918" s="577"/>
      <c r="N918" s="577"/>
      <c r="O918" s="577"/>
      <c r="P918" s="577"/>
      <c r="Q918" s="577"/>
    </row>
    <row r="919" ht="25.15" customHeight="true" x14ac:dyDescent="0.2">
      <c r="C919" s="577"/>
      <c r="D919" s="577"/>
      <c r="E919" s="577"/>
      <c r="F919" s="577"/>
      <c r="G919" s="577"/>
      <c r="H919" s="577"/>
      <c r="I919" s="577"/>
      <c r="J919" s="577"/>
      <c r="K919" s="577"/>
      <c r="L919" s="577"/>
      <c r="M919" s="577"/>
      <c r="N919" s="577"/>
      <c r="O919" s="577"/>
      <c r="P919" s="577"/>
      <c r="Q919" s="577"/>
    </row>
    <row r="920" ht="25.15" customHeight="true" x14ac:dyDescent="0.2">
      <c r="C920" s="577"/>
      <c r="D920" s="577"/>
      <c r="E920" s="577"/>
      <c r="F920" s="577"/>
      <c r="G920" s="577"/>
      <c r="H920" s="577"/>
      <c r="I920" s="577"/>
      <c r="J920" s="577"/>
      <c r="K920" s="577"/>
      <c r="L920" s="577"/>
      <c r="M920" s="577"/>
      <c r="N920" s="577"/>
      <c r="O920" s="577"/>
      <c r="P920" s="577"/>
      <c r="Q920" s="577"/>
    </row>
    <row r="921" ht="25.15" customHeight="true" x14ac:dyDescent="0.2">
      <c r="C921" s="577"/>
      <c r="D921" s="577"/>
      <c r="E921" s="577"/>
      <c r="F921" s="577"/>
      <c r="G921" s="577"/>
      <c r="H921" s="577"/>
      <c r="I921" s="577"/>
      <c r="J921" s="577"/>
      <c r="K921" s="577"/>
      <c r="L921" s="577"/>
      <c r="M921" s="577"/>
      <c r="N921" s="577"/>
      <c r="O921" s="577"/>
      <c r="P921" s="577"/>
      <c r="Q921" s="577"/>
    </row>
    <row r="922" ht="25.15" customHeight="true" x14ac:dyDescent="0.2">
      <c r="C922" s="577"/>
      <c r="D922" s="577"/>
      <c r="E922" s="577"/>
      <c r="F922" s="577"/>
      <c r="G922" s="577"/>
      <c r="H922" s="577"/>
      <c r="I922" s="577"/>
      <c r="J922" s="577"/>
      <c r="K922" s="577"/>
      <c r="L922" s="577"/>
      <c r="M922" s="577"/>
      <c r="N922" s="577"/>
      <c r="O922" s="577"/>
      <c r="P922" s="577"/>
      <c r="Q922" s="577"/>
    </row>
    <row r="923" ht="25.15" customHeight="true" x14ac:dyDescent="0.2">
      <c r="C923" s="577"/>
      <c r="D923" s="577"/>
      <c r="E923" s="577"/>
      <c r="F923" s="577"/>
      <c r="G923" s="577"/>
      <c r="H923" s="577"/>
      <c r="I923" s="577"/>
      <c r="J923" s="577"/>
      <c r="K923" s="577"/>
      <c r="L923" s="577"/>
      <c r="M923" s="577"/>
      <c r="N923" s="577"/>
      <c r="O923" s="577"/>
      <c r="P923" s="577"/>
      <c r="Q923" s="577"/>
    </row>
    <row r="924" ht="25.15" customHeight="true" x14ac:dyDescent="0.2">
      <c r="C924" s="577"/>
      <c r="D924" s="577"/>
      <c r="E924" s="577"/>
      <c r="F924" s="577"/>
      <c r="G924" s="577"/>
      <c r="H924" s="577"/>
      <c r="I924" s="577"/>
      <c r="J924" s="577"/>
      <c r="K924" s="577"/>
      <c r="L924" s="577"/>
      <c r="M924" s="577"/>
      <c r="N924" s="577"/>
      <c r="O924" s="577"/>
      <c r="P924" s="577"/>
      <c r="Q924" s="577"/>
    </row>
    <row r="925" ht="25.15" customHeight="true" x14ac:dyDescent="0.2">
      <c r="C925" s="577"/>
      <c r="D925" s="577"/>
      <c r="E925" s="577"/>
      <c r="F925" s="577"/>
      <c r="G925" s="577"/>
      <c r="H925" s="577"/>
      <c r="I925" s="577"/>
      <c r="J925" s="577"/>
      <c r="K925" s="577"/>
      <c r="L925" s="577"/>
      <c r="M925" s="577"/>
      <c r="N925" s="577"/>
      <c r="O925" s="577"/>
      <c r="P925" s="577"/>
      <c r="Q925" s="577"/>
    </row>
    <row r="926" ht="25.15" customHeight="true" x14ac:dyDescent="0.2">
      <c r="C926" s="577"/>
      <c r="D926" s="577"/>
      <c r="E926" s="577"/>
      <c r="F926" s="577"/>
      <c r="G926" s="577"/>
      <c r="H926" s="577"/>
      <c r="I926" s="577"/>
      <c r="J926" s="577"/>
      <c r="K926" s="577"/>
      <c r="L926" s="577"/>
      <c r="M926" s="577"/>
      <c r="N926" s="577"/>
      <c r="O926" s="577"/>
      <c r="P926" s="577"/>
      <c r="Q926" s="577"/>
    </row>
    <row r="927" ht="25.15" customHeight="true" x14ac:dyDescent="0.2">
      <c r="C927" s="577"/>
      <c r="D927" s="577"/>
      <c r="E927" s="577"/>
      <c r="F927" s="577"/>
      <c r="G927" s="577"/>
      <c r="H927" s="577"/>
      <c r="I927" s="577"/>
      <c r="J927" s="577"/>
      <c r="K927" s="577"/>
      <c r="L927" s="577"/>
      <c r="M927" s="577"/>
      <c r="N927" s="577"/>
      <c r="O927" s="577"/>
      <c r="P927" s="577"/>
      <c r="Q927" s="577"/>
    </row>
    <row r="928" ht="25.15" customHeight="true" x14ac:dyDescent="0.2">
      <c r="C928" s="577"/>
      <c r="D928" s="577"/>
      <c r="E928" s="577"/>
      <c r="F928" s="577"/>
      <c r="G928" s="577"/>
      <c r="H928" s="577"/>
      <c r="I928" s="577"/>
      <c r="J928" s="577"/>
      <c r="K928" s="577"/>
      <c r="L928" s="577"/>
      <c r="M928" s="577"/>
      <c r="N928" s="577"/>
      <c r="O928" s="577"/>
      <c r="P928" s="577"/>
      <c r="Q928" s="577"/>
    </row>
    <row r="929" ht="25.15" customHeight="true" x14ac:dyDescent="0.2">
      <c r="C929" s="577"/>
      <c r="D929" s="577"/>
      <c r="E929" s="577"/>
      <c r="F929" s="577"/>
      <c r="G929" s="577"/>
      <c r="H929" s="577"/>
      <c r="I929" s="577"/>
      <c r="J929" s="577"/>
      <c r="K929" s="577"/>
      <c r="L929" s="577"/>
      <c r="M929" s="577"/>
      <c r="N929" s="577"/>
      <c r="O929" s="577"/>
      <c r="P929" s="577"/>
      <c r="Q929" s="577"/>
    </row>
    <row r="930" ht="25.15" customHeight="true" x14ac:dyDescent="0.2">
      <c r="C930" s="577"/>
      <c r="D930" s="577"/>
      <c r="E930" s="577"/>
      <c r="F930" s="577"/>
      <c r="G930" s="577"/>
      <c r="H930" s="577"/>
      <c r="I930" s="577"/>
      <c r="J930" s="577"/>
      <c r="K930" s="577"/>
      <c r="L930" s="577"/>
      <c r="M930" s="577"/>
      <c r="N930" s="577"/>
      <c r="O930" s="577"/>
      <c r="P930" s="577"/>
      <c r="Q930" s="577"/>
    </row>
    <row r="931" ht="25.15" customHeight="true" x14ac:dyDescent="0.2">
      <c r="C931" s="577"/>
      <c r="D931" s="577"/>
      <c r="E931" s="577"/>
      <c r="F931" s="577"/>
      <c r="G931" s="577"/>
      <c r="H931" s="577"/>
      <c r="I931" s="577"/>
      <c r="J931" s="577"/>
      <c r="K931" s="577"/>
      <c r="L931" s="577"/>
      <c r="M931" s="577"/>
      <c r="N931" s="577"/>
      <c r="O931" s="577"/>
      <c r="P931" s="577"/>
      <c r="Q931" s="577"/>
    </row>
    <row r="932" ht="25.15" customHeight="true" x14ac:dyDescent="0.2">
      <c r="C932" s="577"/>
      <c r="D932" s="577"/>
      <c r="E932" s="577"/>
      <c r="F932" s="577"/>
      <c r="G932" s="577"/>
      <c r="H932" s="577"/>
      <c r="I932" s="577"/>
      <c r="J932" s="577"/>
      <c r="K932" s="577"/>
      <c r="L932" s="577"/>
      <c r="M932" s="577"/>
      <c r="N932" s="577"/>
      <c r="O932" s="577"/>
      <c r="P932" s="577"/>
      <c r="Q932" s="577"/>
    </row>
    <row r="933" ht="25.15" customHeight="true" x14ac:dyDescent="0.2">
      <c r="C933" s="577"/>
      <c r="D933" s="577"/>
      <c r="E933" s="577"/>
      <c r="F933" s="577"/>
      <c r="G933" s="577"/>
      <c r="H933" s="577"/>
      <c r="I933" s="577"/>
      <c r="J933" s="577"/>
      <c r="K933" s="577"/>
      <c r="L933" s="577"/>
      <c r="M933" s="577"/>
      <c r="N933" s="577"/>
      <c r="O933" s="577"/>
      <c r="P933" s="577"/>
      <c r="Q933" s="577"/>
    </row>
    <row r="934" ht="25.15" customHeight="true" x14ac:dyDescent="0.2">
      <c r="C934" s="577"/>
      <c r="D934" s="577"/>
      <c r="E934" s="577"/>
      <c r="F934" s="577"/>
      <c r="G934" s="577"/>
      <c r="H934" s="577"/>
      <c r="I934" s="577"/>
      <c r="J934" s="577"/>
      <c r="K934" s="577"/>
      <c r="L934" s="577"/>
      <c r="M934" s="577"/>
      <c r="N934" s="577"/>
      <c r="O934" s="577"/>
      <c r="P934" s="577"/>
      <c r="Q934" s="577"/>
    </row>
    <row r="935" ht="25.15" customHeight="true" x14ac:dyDescent="0.2">
      <c r="C935" s="577"/>
      <c r="D935" s="577"/>
      <c r="E935" s="577"/>
      <c r="F935" s="577"/>
      <c r="G935" s="577"/>
      <c r="H935" s="577"/>
      <c r="I935" s="577"/>
      <c r="J935" s="577"/>
      <c r="K935" s="577"/>
      <c r="L935" s="577"/>
      <c r="M935" s="577"/>
      <c r="N935" s="577"/>
      <c r="O935" s="577"/>
      <c r="P935" s="577"/>
      <c r="Q935" s="577"/>
    </row>
    <row r="936" ht="25.15" customHeight="true" x14ac:dyDescent="0.2">
      <c r="C936" s="577"/>
      <c r="D936" s="577"/>
      <c r="E936" s="577"/>
      <c r="F936" s="577"/>
      <c r="G936" s="577"/>
      <c r="H936" s="577"/>
      <c r="I936" s="577"/>
      <c r="J936" s="577"/>
      <c r="K936" s="577"/>
      <c r="L936" s="577"/>
      <c r="M936" s="577"/>
      <c r="N936" s="577"/>
      <c r="O936" s="577"/>
      <c r="P936" s="577"/>
      <c r="Q936" s="577"/>
    </row>
    <row r="937" ht="25.15" customHeight="true" x14ac:dyDescent="0.2">
      <c r="C937" s="577"/>
      <c r="D937" s="577"/>
      <c r="E937" s="577"/>
      <c r="F937" s="577"/>
      <c r="G937" s="577"/>
      <c r="H937" s="577"/>
      <c r="I937" s="577"/>
      <c r="J937" s="577"/>
      <c r="K937" s="577"/>
      <c r="L937" s="577"/>
      <c r="M937" s="577"/>
      <c r="N937" s="577"/>
      <c r="O937" s="577"/>
      <c r="P937" s="577"/>
      <c r="Q937" s="577"/>
    </row>
    <row r="938" ht="25.15" customHeight="true" x14ac:dyDescent="0.2">
      <c r="C938" s="577"/>
      <c r="D938" s="577"/>
      <c r="E938" s="577"/>
      <c r="F938" s="577"/>
      <c r="G938" s="577"/>
      <c r="H938" s="577"/>
      <c r="I938" s="577"/>
      <c r="J938" s="577"/>
      <c r="K938" s="577"/>
      <c r="L938" s="577"/>
      <c r="M938" s="577"/>
      <c r="N938" s="577"/>
      <c r="O938" s="577"/>
      <c r="P938" s="577"/>
      <c r="Q938" s="577"/>
    </row>
    <row r="939" ht="25.15" customHeight="true" x14ac:dyDescent="0.2">
      <c r="C939" s="577"/>
      <c r="D939" s="577"/>
      <c r="E939" s="577"/>
      <c r="F939" s="577"/>
      <c r="G939" s="577"/>
      <c r="H939" s="577"/>
      <c r="I939" s="577"/>
      <c r="J939" s="577"/>
      <c r="K939" s="577"/>
      <c r="L939" s="577"/>
      <c r="M939" s="577"/>
      <c r="N939" s="577"/>
      <c r="O939" s="577"/>
      <c r="P939" s="577"/>
      <c r="Q939" s="577"/>
    </row>
    <row r="940" ht="25.15" customHeight="true" x14ac:dyDescent="0.2">
      <c r="C940" s="577"/>
      <c r="D940" s="577"/>
      <c r="E940" s="577"/>
      <c r="F940" s="577"/>
      <c r="G940" s="577"/>
      <c r="H940" s="577"/>
      <c r="I940" s="577"/>
      <c r="J940" s="577"/>
      <c r="K940" s="577"/>
      <c r="L940" s="577"/>
      <c r="M940" s="577"/>
      <c r="N940" s="577"/>
      <c r="O940" s="577"/>
      <c r="P940" s="577"/>
      <c r="Q940" s="577"/>
    </row>
    <row r="941" ht="25.15" customHeight="true" x14ac:dyDescent="0.2">
      <c r="C941" s="577"/>
      <c r="D941" s="577"/>
      <c r="E941" s="577"/>
      <c r="F941" s="577"/>
      <c r="G941" s="577"/>
      <c r="H941" s="577"/>
      <c r="I941" s="577"/>
      <c r="J941" s="577"/>
      <c r="K941" s="577"/>
      <c r="L941" s="577"/>
      <c r="M941" s="577"/>
      <c r="N941" s="577"/>
      <c r="O941" s="577"/>
      <c r="P941" s="577"/>
      <c r="Q941" s="577"/>
    </row>
    <row r="942" ht="25.15" customHeight="true" x14ac:dyDescent="0.2">
      <c r="C942" s="577"/>
      <c r="D942" s="577"/>
      <c r="E942" s="577"/>
      <c r="F942" s="577"/>
      <c r="G942" s="577"/>
      <c r="H942" s="577"/>
      <c r="I942" s="577"/>
      <c r="J942" s="577"/>
      <c r="K942" s="577"/>
      <c r="L942" s="577"/>
      <c r="M942" s="577"/>
      <c r="N942" s="577"/>
      <c r="O942" s="577"/>
      <c r="P942" s="577"/>
      <c r="Q942" s="577"/>
    </row>
    <row r="943" ht="25.15" customHeight="true" x14ac:dyDescent="0.2">
      <c r="C943" s="577"/>
      <c r="D943" s="577"/>
      <c r="E943" s="577"/>
      <c r="F943" s="577"/>
      <c r="G943" s="577"/>
      <c r="H943" s="577"/>
      <c r="I943" s="577"/>
      <c r="J943" s="577"/>
      <c r="K943" s="577"/>
      <c r="L943" s="577"/>
      <c r="M943" s="577"/>
      <c r="N943" s="577"/>
      <c r="O943" s="577"/>
      <c r="P943" s="577"/>
      <c r="Q943" s="577"/>
    </row>
    <row r="944" ht="25.15" customHeight="true" x14ac:dyDescent="0.2">
      <c r="C944" s="577"/>
      <c r="D944" s="577"/>
      <c r="E944" s="577"/>
      <c r="F944" s="577"/>
      <c r="G944" s="577"/>
      <c r="H944" s="577"/>
      <c r="I944" s="577"/>
      <c r="J944" s="577"/>
      <c r="K944" s="577"/>
      <c r="L944" s="577"/>
      <c r="M944" s="577"/>
      <c r="N944" s="577"/>
      <c r="O944" s="577"/>
      <c r="P944" s="577"/>
      <c r="Q944" s="577"/>
    </row>
    <row r="945" ht="25.15" customHeight="true" x14ac:dyDescent="0.2">
      <c r="C945" s="577"/>
      <c r="D945" s="577"/>
      <c r="E945" s="577"/>
      <c r="F945" s="577"/>
      <c r="G945" s="577"/>
      <c r="H945" s="577"/>
      <c r="I945" s="577"/>
      <c r="J945" s="577"/>
      <c r="K945" s="577"/>
      <c r="L945" s="577"/>
      <c r="M945" s="577"/>
      <c r="N945" s="577"/>
      <c r="O945" s="577"/>
      <c r="P945" s="577"/>
      <c r="Q945" s="577"/>
    </row>
    <row r="946" ht="25.15" customHeight="true" x14ac:dyDescent="0.2">
      <c r="C946" s="577"/>
      <c r="D946" s="577"/>
      <c r="E946" s="577"/>
      <c r="F946" s="577"/>
      <c r="G946" s="577"/>
      <c r="H946" s="577"/>
      <c r="I946" s="577"/>
      <c r="J946" s="577"/>
      <c r="K946" s="577"/>
      <c r="L946" s="577"/>
      <c r="M946" s="577"/>
      <c r="N946" s="577"/>
      <c r="O946" s="577"/>
      <c r="P946" s="577"/>
      <c r="Q946" s="577"/>
    </row>
    <row r="947" ht="25.15" customHeight="true" x14ac:dyDescent="0.2">
      <c r="C947" s="577"/>
      <c r="D947" s="577"/>
      <c r="E947" s="577"/>
      <c r="F947" s="577"/>
      <c r="G947" s="577"/>
      <c r="H947" s="577"/>
      <c r="I947" s="577"/>
      <c r="J947" s="577"/>
      <c r="K947" s="577"/>
      <c r="L947" s="577"/>
      <c r="M947" s="577"/>
      <c r="N947" s="577"/>
      <c r="O947" s="577"/>
      <c r="P947" s="577"/>
      <c r="Q947" s="577"/>
    </row>
    <row r="948" ht="25.15" customHeight="true" x14ac:dyDescent="0.2">
      <c r="C948" s="577"/>
      <c r="D948" s="577"/>
      <c r="E948" s="577"/>
      <c r="F948" s="577"/>
      <c r="G948" s="577"/>
      <c r="H948" s="577"/>
      <c r="I948" s="577"/>
      <c r="J948" s="577"/>
      <c r="K948" s="577"/>
      <c r="L948" s="577"/>
      <c r="M948" s="577"/>
      <c r="N948" s="577"/>
      <c r="O948" s="577"/>
      <c r="P948" s="577"/>
      <c r="Q948" s="577"/>
    </row>
    <row r="949" ht="25.15" customHeight="true" x14ac:dyDescent="0.2">
      <c r="C949" s="577"/>
      <c r="D949" s="577"/>
      <c r="E949" s="577"/>
      <c r="F949" s="577"/>
      <c r="G949" s="577"/>
      <c r="H949" s="577"/>
      <c r="I949" s="577"/>
      <c r="J949" s="577"/>
      <c r="K949" s="577"/>
      <c r="L949" s="577"/>
      <c r="M949" s="577"/>
      <c r="N949" s="577"/>
      <c r="O949" s="577"/>
      <c r="P949" s="577"/>
      <c r="Q949" s="577"/>
    </row>
    <row r="950" ht="25.15" customHeight="true" x14ac:dyDescent="0.2">
      <c r="C950" s="577"/>
      <c r="D950" s="577"/>
      <c r="E950" s="577"/>
      <c r="F950" s="577"/>
      <c r="G950" s="577"/>
      <c r="H950" s="577"/>
      <c r="I950" s="577"/>
      <c r="J950" s="577"/>
      <c r="K950" s="577"/>
      <c r="L950" s="577"/>
      <c r="M950" s="577"/>
      <c r="N950" s="577"/>
      <c r="O950" s="577"/>
      <c r="P950" s="577"/>
      <c r="Q950" s="577"/>
    </row>
    <row r="951" ht="25.15" customHeight="true" x14ac:dyDescent="0.2">
      <c r="C951" s="577"/>
      <c r="D951" s="577"/>
      <c r="E951" s="577"/>
      <c r="F951" s="577"/>
      <c r="G951" s="577"/>
      <c r="H951" s="577"/>
      <c r="I951" s="577"/>
      <c r="J951" s="577"/>
      <c r="K951" s="577"/>
      <c r="L951" s="577"/>
      <c r="M951" s="577"/>
      <c r="N951" s="577"/>
      <c r="O951" s="577"/>
      <c r="P951" s="577"/>
      <c r="Q951" s="577"/>
    </row>
    <row r="952" ht="25.15" customHeight="true" x14ac:dyDescent="0.2">
      <c r="C952" s="577"/>
      <c r="D952" s="577"/>
      <c r="E952" s="577"/>
      <c r="F952" s="577"/>
      <c r="G952" s="577"/>
      <c r="H952" s="577"/>
      <c r="I952" s="577"/>
      <c r="J952" s="577"/>
      <c r="K952" s="577"/>
      <c r="L952" s="577"/>
      <c r="M952" s="577"/>
      <c r="N952" s="577"/>
      <c r="O952" s="577"/>
      <c r="P952" s="577"/>
      <c r="Q952" s="577"/>
    </row>
    <row r="953" ht="25.15" customHeight="true" x14ac:dyDescent="0.2">
      <c r="C953" s="577"/>
      <c r="D953" s="577"/>
      <c r="E953" s="577"/>
      <c r="F953" s="577"/>
      <c r="G953" s="577"/>
      <c r="H953" s="577"/>
      <c r="I953" s="577"/>
      <c r="J953" s="577"/>
      <c r="K953" s="577"/>
      <c r="L953" s="577"/>
      <c r="M953" s="577"/>
      <c r="N953" s="577"/>
      <c r="O953" s="577"/>
      <c r="P953" s="577"/>
      <c r="Q953" s="577"/>
    </row>
    <row r="954" ht="25.15" customHeight="true" x14ac:dyDescent="0.2">
      <c r="C954" s="577"/>
      <c r="D954" s="577"/>
      <c r="E954" s="577"/>
      <c r="F954" s="577"/>
      <c r="G954" s="577"/>
      <c r="H954" s="577"/>
      <c r="I954" s="577"/>
      <c r="J954" s="577"/>
      <c r="K954" s="577"/>
      <c r="L954" s="577"/>
      <c r="M954" s="577"/>
      <c r="N954" s="577"/>
      <c r="O954" s="577"/>
      <c r="P954" s="577"/>
      <c r="Q954" s="577"/>
    </row>
    <row r="955" ht="25.15" customHeight="true" x14ac:dyDescent="0.2">
      <c r="C955" s="577"/>
      <c r="D955" s="577"/>
      <c r="E955" s="577"/>
      <c r="F955" s="577"/>
      <c r="G955" s="577"/>
      <c r="H955" s="577"/>
      <c r="I955" s="577"/>
      <c r="J955" s="577"/>
      <c r="K955" s="577"/>
      <c r="L955" s="577"/>
      <c r="M955" s="577"/>
      <c r="N955" s="577"/>
      <c r="O955" s="577"/>
      <c r="P955" s="577"/>
      <c r="Q955" s="577"/>
    </row>
    <row r="956" ht="25.15" customHeight="true" x14ac:dyDescent="0.2">
      <c r="C956" s="577"/>
      <c r="D956" s="577"/>
      <c r="E956" s="577"/>
      <c r="F956" s="577"/>
      <c r="G956" s="577"/>
      <c r="H956" s="577"/>
      <c r="I956" s="577"/>
      <c r="J956" s="577"/>
      <c r="K956" s="577"/>
      <c r="L956" s="577"/>
      <c r="M956" s="577"/>
      <c r="N956" s="577"/>
      <c r="O956" s="577"/>
      <c r="P956" s="577"/>
      <c r="Q956" s="577"/>
    </row>
    <row r="957" ht="25.15" customHeight="true" x14ac:dyDescent="0.2">
      <c r="C957" s="577"/>
      <c r="D957" s="577"/>
      <c r="E957" s="577"/>
      <c r="F957" s="577"/>
      <c r="G957" s="577"/>
      <c r="H957" s="577"/>
      <c r="I957" s="577"/>
      <c r="J957" s="577"/>
      <c r="K957" s="577"/>
      <c r="L957" s="577"/>
      <c r="M957" s="577"/>
      <c r="N957" s="577"/>
      <c r="O957" s="577"/>
      <c r="P957" s="577"/>
      <c r="Q957" s="577"/>
    </row>
    <row r="958" ht="25.15" customHeight="true" x14ac:dyDescent="0.2">
      <c r="C958" s="577"/>
      <c r="D958" s="577"/>
      <c r="E958" s="577"/>
      <c r="F958" s="577"/>
      <c r="G958" s="577"/>
      <c r="H958" s="577"/>
      <c r="I958" s="577"/>
      <c r="J958" s="577"/>
      <c r="K958" s="577"/>
      <c r="L958" s="577"/>
      <c r="M958" s="577"/>
      <c r="N958" s="577"/>
      <c r="O958" s="577"/>
      <c r="P958" s="577"/>
      <c r="Q958" s="577"/>
    </row>
    <row r="959" ht="25.15" customHeight="true" x14ac:dyDescent="0.2">
      <c r="C959" s="577"/>
      <c r="D959" s="577"/>
      <c r="E959" s="577"/>
      <c r="F959" s="577"/>
      <c r="G959" s="577"/>
      <c r="H959" s="577"/>
      <c r="I959" s="577"/>
      <c r="J959" s="577"/>
      <c r="K959" s="577"/>
      <c r="L959" s="577"/>
      <c r="M959" s="577"/>
      <c r="N959" s="577"/>
      <c r="O959" s="577"/>
      <c r="P959" s="577"/>
      <c r="Q959" s="577"/>
    </row>
    <row r="960" ht="25.15" customHeight="true" x14ac:dyDescent="0.2">
      <c r="C960" s="577"/>
      <c r="D960" s="577"/>
      <c r="E960" s="577"/>
      <c r="F960" s="577"/>
      <c r="G960" s="577"/>
      <c r="H960" s="577"/>
      <c r="I960" s="577"/>
      <c r="J960" s="577"/>
      <c r="K960" s="577"/>
      <c r="L960" s="577"/>
      <c r="M960" s="577"/>
      <c r="N960" s="577"/>
      <c r="O960" s="577"/>
      <c r="P960" s="577"/>
      <c r="Q960" s="577"/>
    </row>
    <row r="961" ht="25.15" customHeight="true" x14ac:dyDescent="0.2">
      <c r="C961" s="577"/>
      <c r="D961" s="577"/>
      <c r="E961" s="577"/>
      <c r="F961" s="577"/>
      <c r="G961" s="577"/>
      <c r="H961" s="577"/>
      <c r="I961" s="577"/>
      <c r="J961" s="577"/>
      <c r="K961" s="577"/>
      <c r="L961" s="577"/>
      <c r="M961" s="577"/>
      <c r="N961" s="577"/>
      <c r="O961" s="577"/>
      <c r="P961" s="577"/>
      <c r="Q961" s="577"/>
    </row>
    <row r="962" ht="25.15" customHeight="true" x14ac:dyDescent="0.2">
      <c r="C962" s="577"/>
      <c r="D962" s="577"/>
      <c r="E962" s="577"/>
      <c r="F962" s="577"/>
      <c r="G962" s="577"/>
      <c r="H962" s="577"/>
      <c r="I962" s="577"/>
      <c r="J962" s="577"/>
      <c r="K962" s="577"/>
      <c r="L962" s="577"/>
      <c r="M962" s="577"/>
      <c r="N962" s="577"/>
      <c r="O962" s="577"/>
      <c r="P962" s="577"/>
      <c r="Q962" s="577"/>
    </row>
    <row r="963" ht="25.15" customHeight="true" x14ac:dyDescent="0.2">
      <c r="C963" s="577"/>
      <c r="D963" s="577"/>
      <c r="E963" s="577"/>
      <c r="F963" s="577"/>
      <c r="G963" s="577"/>
      <c r="H963" s="577"/>
      <c r="I963" s="577"/>
      <c r="J963" s="577"/>
      <c r="K963" s="577"/>
      <c r="L963" s="577"/>
      <c r="M963" s="577"/>
      <c r="N963" s="577"/>
      <c r="O963" s="577"/>
      <c r="P963" s="577"/>
      <c r="Q963" s="577"/>
    </row>
    <row r="964" ht="25.15" customHeight="true" x14ac:dyDescent="0.2">
      <c r="C964" s="577"/>
      <c r="D964" s="577"/>
      <c r="E964" s="577"/>
      <c r="F964" s="577"/>
      <c r="G964" s="577"/>
      <c r="H964" s="577"/>
      <c r="I964" s="577"/>
      <c r="J964" s="577"/>
      <c r="K964" s="577"/>
      <c r="L964" s="577"/>
      <c r="M964" s="577"/>
      <c r="N964" s="577"/>
      <c r="O964" s="577"/>
      <c r="P964" s="577"/>
      <c r="Q964" s="577"/>
    </row>
    <row r="965" ht="25.15" customHeight="true" x14ac:dyDescent="0.2">
      <c r="C965" s="577"/>
      <c r="D965" s="577"/>
      <c r="E965" s="577"/>
      <c r="F965" s="577"/>
      <c r="G965" s="577"/>
      <c r="H965" s="577"/>
      <c r="I965" s="577"/>
      <c r="J965" s="577"/>
      <c r="K965" s="577"/>
      <c r="L965" s="577"/>
      <c r="M965" s="577"/>
      <c r="N965" s="577"/>
      <c r="O965" s="577"/>
      <c r="P965" s="577"/>
      <c r="Q965" s="577"/>
    </row>
    <row r="966" ht="25.15" customHeight="true" x14ac:dyDescent="0.2">
      <c r="C966" s="577"/>
      <c r="D966" s="577"/>
      <c r="E966" s="577"/>
      <c r="F966" s="577"/>
      <c r="G966" s="577"/>
      <c r="H966" s="577"/>
      <c r="I966" s="577"/>
      <c r="J966" s="577"/>
      <c r="K966" s="577"/>
      <c r="L966" s="577"/>
      <c r="M966" s="577"/>
      <c r="N966" s="577"/>
      <c r="O966" s="577"/>
      <c r="P966" s="577"/>
      <c r="Q966" s="577"/>
    </row>
    <row r="967" ht="25.15" customHeight="true" x14ac:dyDescent="0.2">
      <c r="C967" s="577"/>
      <c r="D967" s="577"/>
      <c r="E967" s="577"/>
      <c r="F967" s="577"/>
      <c r="G967" s="577"/>
      <c r="H967" s="577"/>
      <c r="I967" s="577"/>
      <c r="J967" s="577"/>
      <c r="K967" s="577"/>
      <c r="L967" s="577"/>
      <c r="M967" s="577"/>
      <c r="N967" s="577"/>
      <c r="O967" s="577"/>
      <c r="P967" s="577"/>
      <c r="Q967" s="577"/>
    </row>
    <row r="968" ht="25.15" customHeight="true" x14ac:dyDescent="0.2">
      <c r="C968" s="577"/>
      <c r="D968" s="577"/>
      <c r="E968" s="577"/>
      <c r="F968" s="577"/>
      <c r="G968" s="577"/>
      <c r="H968" s="577"/>
      <c r="I968" s="577"/>
      <c r="J968" s="577"/>
      <c r="K968" s="577"/>
      <c r="L968" s="577"/>
      <c r="M968" s="577"/>
      <c r="N968" s="577"/>
      <c r="O968" s="577"/>
      <c r="P968" s="577"/>
      <c r="Q968" s="577"/>
    </row>
    <row r="969" ht="25.15" customHeight="true" x14ac:dyDescent="0.2">
      <c r="C969" s="577"/>
      <c r="D969" s="577"/>
      <c r="E969" s="577"/>
      <c r="F969" s="577"/>
      <c r="G969" s="577"/>
      <c r="H969" s="577"/>
      <c r="I969" s="577"/>
      <c r="J969" s="577"/>
      <c r="K969" s="577"/>
      <c r="L969" s="577"/>
      <c r="M969" s="577"/>
      <c r="N969" s="577"/>
      <c r="O969" s="577"/>
      <c r="P969" s="577"/>
      <c r="Q969" s="577"/>
    </row>
    <row r="970" ht="25.15" customHeight="true" x14ac:dyDescent="0.2">
      <c r="C970" s="577"/>
      <c r="D970" s="577"/>
      <c r="E970" s="577"/>
      <c r="F970" s="577"/>
      <c r="G970" s="577"/>
      <c r="H970" s="577"/>
      <c r="I970" s="577"/>
      <c r="J970" s="577"/>
      <c r="K970" s="577"/>
      <c r="L970" s="577"/>
      <c r="M970" s="577"/>
      <c r="N970" s="577"/>
      <c r="O970" s="577"/>
      <c r="P970" s="577"/>
      <c r="Q970" s="577"/>
    </row>
    <row r="971" ht="25.15" customHeight="true" x14ac:dyDescent="0.2">
      <c r="C971" s="577"/>
      <c r="D971" s="577"/>
      <c r="E971" s="577"/>
      <c r="F971" s="577"/>
      <c r="G971" s="577"/>
      <c r="H971" s="577"/>
      <c r="I971" s="577"/>
      <c r="J971" s="577"/>
      <c r="K971" s="577"/>
      <c r="L971" s="577"/>
      <c r="M971" s="577"/>
      <c r="N971" s="577"/>
      <c r="O971" s="577"/>
      <c r="P971" s="577"/>
      <c r="Q971" s="577"/>
    </row>
    <row r="972" ht="25.15" customHeight="true" x14ac:dyDescent="0.2">
      <c r="C972" s="577"/>
      <c r="D972" s="577"/>
      <c r="E972" s="577"/>
      <c r="F972" s="577"/>
      <c r="G972" s="577"/>
      <c r="H972" s="577"/>
      <c r="I972" s="577"/>
      <c r="J972" s="577"/>
      <c r="K972" s="577"/>
      <c r="L972" s="577"/>
      <c r="M972" s="577"/>
      <c r="N972" s="577"/>
      <c r="O972" s="577"/>
      <c r="P972" s="577"/>
      <c r="Q972" s="577"/>
    </row>
    <row r="973" ht="25.15" customHeight="true" x14ac:dyDescent="0.2">
      <c r="C973" s="577"/>
      <c r="D973" s="577"/>
      <c r="E973" s="577"/>
      <c r="F973" s="577"/>
      <c r="G973" s="577"/>
      <c r="H973" s="577"/>
      <c r="I973" s="577"/>
      <c r="J973" s="577"/>
      <c r="K973" s="577"/>
      <c r="L973" s="577"/>
      <c r="M973" s="577"/>
      <c r="N973" s="577"/>
      <c r="O973" s="577"/>
      <c r="P973" s="577"/>
      <c r="Q973" s="577"/>
    </row>
    <row r="974" ht="25.15" customHeight="true" x14ac:dyDescent="0.2">
      <c r="C974" s="577"/>
      <c r="D974" s="577"/>
      <c r="E974" s="577"/>
      <c r="F974" s="577"/>
      <c r="G974" s="577"/>
      <c r="H974" s="577"/>
      <c r="I974" s="577"/>
      <c r="J974" s="577"/>
      <c r="K974" s="577"/>
      <c r="L974" s="577"/>
      <c r="M974" s="577"/>
      <c r="N974" s="577"/>
      <c r="O974" s="577"/>
      <c r="P974" s="577"/>
      <c r="Q974" s="577"/>
    </row>
    <row r="975" ht="25.15" customHeight="true" x14ac:dyDescent="0.2">
      <c r="C975" s="577"/>
      <c r="D975" s="577"/>
      <c r="E975" s="577"/>
      <c r="F975" s="577"/>
      <c r="G975" s="577"/>
      <c r="H975" s="577"/>
      <c r="I975" s="577"/>
      <c r="J975" s="577"/>
      <c r="K975" s="577"/>
      <c r="L975" s="577"/>
      <c r="M975" s="577"/>
      <c r="N975" s="577"/>
      <c r="O975" s="577"/>
      <c r="P975" s="577"/>
      <c r="Q975" s="577"/>
    </row>
    <row r="976" ht="25.15" customHeight="true" x14ac:dyDescent="0.2">
      <c r="C976" s="577"/>
      <c r="D976" s="577"/>
      <c r="E976" s="577"/>
      <c r="F976" s="577"/>
      <c r="G976" s="577"/>
      <c r="H976" s="577"/>
      <c r="I976" s="577"/>
      <c r="J976" s="577"/>
      <c r="K976" s="577"/>
      <c r="L976" s="577"/>
      <c r="M976" s="577"/>
      <c r="N976" s="577"/>
      <c r="O976" s="577"/>
      <c r="P976" s="577"/>
      <c r="Q976" s="577"/>
    </row>
    <row r="977" ht="25.15" customHeight="true" x14ac:dyDescent="0.2">
      <c r="C977" s="577"/>
      <c r="D977" s="577"/>
      <c r="E977" s="577"/>
      <c r="F977" s="577"/>
      <c r="G977" s="577"/>
      <c r="H977" s="577"/>
      <c r="I977" s="577"/>
      <c r="J977" s="577"/>
      <c r="K977" s="577"/>
      <c r="L977" s="577"/>
      <c r="M977" s="577"/>
      <c r="N977" s="577"/>
      <c r="O977" s="577"/>
      <c r="P977" s="577"/>
      <c r="Q977" s="577"/>
    </row>
    <row r="978" ht="25.15" customHeight="true" x14ac:dyDescent="0.2">
      <c r="C978" s="577"/>
      <c r="D978" s="577"/>
      <c r="E978" s="577"/>
      <c r="F978" s="577"/>
      <c r="G978" s="577"/>
      <c r="H978" s="577"/>
      <c r="I978" s="577"/>
      <c r="J978" s="577"/>
      <c r="K978" s="577"/>
      <c r="L978" s="577"/>
      <c r="M978" s="577"/>
      <c r="N978" s="577"/>
      <c r="O978" s="577"/>
      <c r="P978" s="577"/>
      <c r="Q978" s="577"/>
    </row>
    <row r="979" ht="25.15" customHeight="true" x14ac:dyDescent="0.2">
      <c r="C979" s="577"/>
      <c r="D979" s="577"/>
      <c r="E979" s="577"/>
      <c r="F979" s="577"/>
      <c r="G979" s="577"/>
      <c r="H979" s="577"/>
      <c r="I979" s="577"/>
      <c r="J979" s="577"/>
      <c r="K979" s="577"/>
      <c r="L979" s="577"/>
      <c r="M979" s="577"/>
      <c r="N979" s="577"/>
      <c r="O979" s="577"/>
      <c r="P979" s="577"/>
      <c r="Q979" s="577"/>
    </row>
    <row r="980" ht="25.15" customHeight="true" x14ac:dyDescent="0.2">
      <c r="C980" s="577"/>
      <c r="D980" s="577"/>
      <c r="E980" s="577"/>
      <c r="F980" s="577"/>
      <c r="G980" s="577"/>
      <c r="H980" s="577"/>
      <c r="I980" s="577"/>
      <c r="J980" s="577"/>
      <c r="K980" s="577"/>
      <c r="L980" s="577"/>
      <c r="M980" s="577"/>
      <c r="N980" s="577"/>
      <c r="O980" s="577"/>
      <c r="P980" s="577"/>
      <c r="Q980" s="577"/>
    </row>
    <row r="981" ht="25.15" customHeight="true" x14ac:dyDescent="0.2">
      <c r="C981" s="577"/>
      <c r="D981" s="577"/>
      <c r="E981" s="577"/>
      <c r="F981" s="577"/>
      <c r="G981" s="577"/>
      <c r="H981" s="577"/>
      <c r="I981" s="577"/>
      <c r="J981" s="577"/>
      <c r="K981" s="577"/>
      <c r="L981" s="577"/>
      <c r="M981" s="577"/>
      <c r="N981" s="577"/>
      <c r="O981" s="577"/>
      <c r="P981" s="577"/>
      <c r="Q981" s="577"/>
    </row>
    <row r="982" ht="25.15" customHeight="true" x14ac:dyDescent="0.2">
      <c r="C982" s="577"/>
      <c r="D982" s="577"/>
      <c r="E982" s="577"/>
      <c r="F982" s="577"/>
      <c r="G982" s="577"/>
      <c r="H982" s="577"/>
      <c r="I982" s="577"/>
      <c r="J982" s="577"/>
      <c r="K982" s="577"/>
      <c r="L982" s="577"/>
      <c r="M982" s="577"/>
      <c r="N982" s="577"/>
      <c r="O982" s="577"/>
      <c r="P982" s="577"/>
      <c r="Q982" s="577"/>
    </row>
    <row r="983" ht="25.15" customHeight="true" x14ac:dyDescent="0.2">
      <c r="C983" s="577"/>
      <c r="D983" s="577"/>
      <c r="E983" s="577"/>
      <c r="F983" s="577"/>
      <c r="G983" s="577"/>
      <c r="H983" s="577"/>
      <c r="I983" s="577"/>
      <c r="J983" s="577"/>
      <c r="K983" s="577"/>
      <c r="L983" s="577"/>
      <c r="M983" s="577"/>
      <c r="N983" s="577"/>
      <c r="O983" s="577"/>
      <c r="P983" s="577"/>
      <c r="Q983" s="577"/>
    </row>
    <row r="984" ht="25.15" customHeight="true" x14ac:dyDescent="0.2">
      <c r="C984" s="577"/>
      <c r="D984" s="577"/>
      <c r="E984" s="577"/>
      <c r="F984" s="577"/>
      <c r="G984" s="577"/>
      <c r="H984" s="577"/>
      <c r="I984" s="577"/>
      <c r="J984" s="577"/>
      <c r="K984" s="577"/>
      <c r="L984" s="577"/>
      <c r="M984" s="577"/>
      <c r="N984" s="577"/>
      <c r="O984" s="577"/>
      <c r="P984" s="577"/>
      <c r="Q984" s="577"/>
    </row>
    <row r="985" ht="25.15" customHeight="true" x14ac:dyDescent="0.2">
      <c r="C985" s="577"/>
      <c r="D985" s="577"/>
      <c r="E985" s="577"/>
      <c r="F985" s="577"/>
      <c r="G985" s="577"/>
      <c r="H985" s="577"/>
      <c r="I985" s="577"/>
      <c r="J985" s="577"/>
      <c r="K985" s="577"/>
      <c r="L985" s="577"/>
      <c r="M985" s="577"/>
      <c r="N985" s="577"/>
      <c r="O985" s="577"/>
      <c r="P985" s="577"/>
      <c r="Q985" s="577"/>
    </row>
    <row r="986" ht="25.15" customHeight="true" x14ac:dyDescent="0.2">
      <c r="C986" s="577"/>
      <c r="D986" s="577"/>
      <c r="E986" s="577"/>
      <c r="F986" s="577"/>
      <c r="G986" s="577"/>
      <c r="H986" s="577"/>
      <c r="I986" s="577"/>
      <c r="J986" s="577"/>
      <c r="K986" s="577"/>
      <c r="L986" s="577"/>
      <c r="M986" s="577"/>
      <c r="N986" s="577"/>
      <c r="O986" s="577"/>
      <c r="P986" s="577"/>
      <c r="Q986" s="577"/>
    </row>
    <row r="987" ht="25.15" customHeight="true" x14ac:dyDescent="0.2">
      <c r="C987" s="577"/>
      <c r="D987" s="577"/>
      <c r="E987" s="577"/>
      <c r="F987" s="577"/>
      <c r="G987" s="577"/>
      <c r="H987" s="577"/>
      <c r="I987" s="577"/>
      <c r="J987" s="577"/>
      <c r="K987" s="577"/>
      <c r="L987" s="577"/>
      <c r="M987" s="577"/>
      <c r="N987" s="577"/>
      <c r="O987" s="577"/>
      <c r="P987" s="577"/>
      <c r="Q987" s="577"/>
    </row>
    <row r="988" ht="25.15" customHeight="true" x14ac:dyDescent="0.2">
      <c r="C988" s="577"/>
      <c r="D988" s="577"/>
      <c r="E988" s="577"/>
      <c r="F988" s="577"/>
      <c r="G988" s="577"/>
      <c r="H988" s="577"/>
      <c r="I988" s="577"/>
      <c r="J988" s="577"/>
      <c r="K988" s="577"/>
      <c r="L988" s="577"/>
      <c r="M988" s="577"/>
      <c r="N988" s="577"/>
      <c r="O988" s="577"/>
      <c r="P988" s="577"/>
      <c r="Q988" s="577"/>
    </row>
    <row r="989" ht="25.15" customHeight="true" x14ac:dyDescent="0.2">
      <c r="C989" s="577"/>
      <c r="D989" s="577"/>
      <c r="E989" s="577"/>
      <c r="F989" s="577"/>
      <c r="G989" s="577"/>
      <c r="H989" s="577"/>
      <c r="I989" s="577"/>
      <c r="J989" s="577"/>
      <c r="K989" s="577"/>
      <c r="L989" s="577"/>
      <c r="M989" s="577"/>
      <c r="N989" s="577"/>
      <c r="O989" s="577"/>
      <c r="P989" s="577"/>
      <c r="Q989" s="577"/>
    </row>
    <row r="990" ht="25.15" customHeight="true" x14ac:dyDescent="0.2">
      <c r="C990" s="577"/>
      <c r="D990" s="577"/>
      <c r="E990" s="577"/>
      <c r="F990" s="577"/>
      <c r="G990" s="577"/>
      <c r="H990" s="577"/>
      <c r="I990" s="577"/>
      <c r="J990" s="577"/>
      <c r="K990" s="577"/>
      <c r="L990" s="577"/>
      <c r="M990" s="577"/>
      <c r="N990" s="577"/>
      <c r="O990" s="577"/>
      <c r="P990" s="577"/>
      <c r="Q990" s="577"/>
    </row>
    <row r="991" ht="25.15" customHeight="true" x14ac:dyDescent="0.2">
      <c r="C991" s="577"/>
      <c r="D991" s="577"/>
      <c r="E991" s="577"/>
      <c r="F991" s="577"/>
      <c r="G991" s="577"/>
      <c r="H991" s="577"/>
      <c r="I991" s="577"/>
      <c r="J991" s="577"/>
      <c r="K991" s="577"/>
      <c r="L991" s="577"/>
      <c r="M991" s="577"/>
      <c r="N991" s="577"/>
      <c r="O991" s="577"/>
      <c r="P991" s="577"/>
      <c r="Q991" s="577"/>
    </row>
    <row r="992" ht="25.15" customHeight="true" x14ac:dyDescent="0.2">
      <c r="C992" s="577"/>
      <c r="D992" s="577"/>
      <c r="E992" s="577"/>
      <c r="F992" s="577"/>
      <c r="G992" s="577"/>
      <c r="H992" s="577"/>
      <c r="I992" s="577"/>
      <c r="J992" s="577"/>
      <c r="K992" s="577"/>
      <c r="L992" s="577"/>
      <c r="M992" s="577"/>
      <c r="N992" s="577"/>
      <c r="O992" s="577"/>
      <c r="P992" s="577"/>
      <c r="Q992" s="577"/>
    </row>
    <row r="993" ht="25.15" customHeight="true" x14ac:dyDescent="0.2">
      <c r="C993" s="577"/>
      <c r="D993" s="577"/>
      <c r="E993" s="577"/>
      <c r="F993" s="577"/>
      <c r="G993" s="577"/>
      <c r="H993" s="577"/>
      <c r="I993" s="577"/>
      <c r="J993" s="577"/>
      <c r="K993" s="577"/>
      <c r="L993" s="577"/>
      <c r="M993" s="577"/>
      <c r="N993" s="577"/>
      <c r="O993" s="577"/>
      <c r="P993" s="577"/>
      <c r="Q993" s="577"/>
    </row>
    <row r="994" ht="25.15" customHeight="true" x14ac:dyDescent="0.2">
      <c r="C994" s="577"/>
      <c r="D994" s="577"/>
      <c r="E994" s="577"/>
      <c r="F994" s="577"/>
      <c r="G994" s="577"/>
      <c r="H994" s="577"/>
      <c r="I994" s="577"/>
      <c r="J994" s="577"/>
      <c r="K994" s="577"/>
      <c r="L994" s="577"/>
      <c r="M994" s="577"/>
      <c r="N994" s="577"/>
      <c r="O994" s="577"/>
      <c r="P994" s="577"/>
      <c r="Q994" s="577"/>
    </row>
    <row r="995" ht="25.15" customHeight="true" x14ac:dyDescent="0.2">
      <c r="C995" s="577"/>
      <c r="D995" s="577"/>
      <c r="E995" s="577"/>
      <c r="F995" s="577"/>
      <c r="G995" s="577"/>
      <c r="H995" s="577"/>
      <c r="I995" s="577"/>
      <c r="J995" s="577"/>
      <c r="K995" s="577"/>
      <c r="L995" s="577"/>
      <c r="M995" s="577"/>
      <c r="N995" s="577"/>
      <c r="O995" s="577"/>
      <c r="P995" s="577"/>
      <c r="Q995" s="577"/>
    </row>
    <row r="996" ht="25.15" customHeight="true" x14ac:dyDescent="0.2">
      <c r="C996" s="577"/>
      <c r="D996" s="577"/>
      <c r="E996" s="577"/>
      <c r="F996" s="577"/>
      <c r="G996" s="577"/>
      <c r="H996" s="577"/>
      <c r="I996" s="577"/>
      <c r="J996" s="577"/>
      <c r="K996" s="577"/>
      <c r="L996" s="577"/>
      <c r="M996" s="577"/>
      <c r="N996" s="577"/>
      <c r="O996" s="577"/>
      <c r="P996" s="577"/>
      <c r="Q996" s="577"/>
    </row>
    <row r="997" ht="25.15" customHeight="true" x14ac:dyDescent="0.2">
      <c r="C997" s="577"/>
      <c r="D997" s="577"/>
      <c r="E997" s="577"/>
      <c r="F997" s="577"/>
      <c r="G997" s="577"/>
      <c r="H997" s="577"/>
      <c r="I997" s="577"/>
      <c r="J997" s="577"/>
      <c r="K997" s="577"/>
      <c r="L997" s="577"/>
      <c r="M997" s="577"/>
      <c r="N997" s="577"/>
      <c r="O997" s="577"/>
      <c r="P997" s="577"/>
      <c r="Q997" s="577"/>
    </row>
    <row r="998" ht="25.15" customHeight="true" x14ac:dyDescent="0.2">
      <c r="C998" s="577"/>
      <c r="D998" s="577"/>
      <c r="E998" s="577"/>
      <c r="F998" s="577"/>
      <c r="G998" s="577"/>
      <c r="H998" s="577"/>
      <c r="I998" s="577"/>
      <c r="J998" s="577"/>
      <c r="K998" s="577"/>
      <c r="L998" s="577"/>
      <c r="M998" s="577"/>
      <c r="N998" s="577"/>
      <c r="O998" s="577"/>
      <c r="P998" s="577"/>
      <c r="Q998" s="577"/>
    </row>
    <row r="999" ht="25.15" customHeight="true" x14ac:dyDescent="0.2">
      <c r="C999" s="577"/>
      <c r="D999" s="577"/>
      <c r="E999" s="577"/>
      <c r="F999" s="577"/>
      <c r="G999" s="577"/>
      <c r="H999" s="577"/>
      <c r="I999" s="577"/>
      <c r="J999" s="577"/>
      <c r="K999" s="577"/>
      <c r="L999" s="577"/>
      <c r="M999" s="577"/>
      <c r="N999" s="577"/>
      <c r="O999" s="577"/>
      <c r="P999" s="577"/>
      <c r="Q999" s="577"/>
    </row>
    <row r="1000" ht="25.15" customHeight="true" x14ac:dyDescent="0.2">
      <c r="C1000" s="577"/>
      <c r="D1000" s="577"/>
      <c r="E1000" s="577"/>
      <c r="F1000" s="577"/>
      <c r="G1000" s="577"/>
      <c r="H1000" s="577"/>
      <c r="I1000" s="577"/>
      <c r="J1000" s="577"/>
      <c r="K1000" s="577"/>
      <c r="L1000" s="577"/>
      <c r="M1000" s="577"/>
      <c r="N1000" s="577"/>
      <c r="O1000" s="577"/>
      <c r="P1000" s="577"/>
      <c r="Q1000" s="577"/>
    </row>
    <row r="1001" ht="25.15" customHeight="true" x14ac:dyDescent="0.2">
      <c r="C1001" s="577"/>
      <c r="D1001" s="577"/>
      <c r="E1001" s="577"/>
      <c r="F1001" s="577"/>
      <c r="G1001" s="577"/>
      <c r="H1001" s="577"/>
      <c r="I1001" s="577"/>
      <c r="J1001" s="577"/>
      <c r="K1001" s="577"/>
      <c r="L1001" s="577"/>
      <c r="M1001" s="577"/>
      <c r="N1001" s="577"/>
      <c r="O1001" s="577"/>
      <c r="P1001" s="577"/>
      <c r="Q1001" s="577"/>
    </row>
    <row r="1002" ht="25.15" customHeight="true" x14ac:dyDescent="0.2">
      <c r="C1002" s="577"/>
      <c r="D1002" s="577"/>
      <c r="E1002" s="577"/>
      <c r="F1002" s="577"/>
      <c r="G1002" s="577"/>
      <c r="H1002" s="577"/>
      <c r="I1002" s="577"/>
      <c r="J1002" s="577"/>
      <c r="K1002" s="577"/>
      <c r="L1002" s="577"/>
      <c r="M1002" s="577"/>
      <c r="N1002" s="577"/>
      <c r="O1002" s="577"/>
      <c r="P1002" s="577"/>
      <c r="Q1002" s="577"/>
    </row>
    <row r="1003" ht="25.15" customHeight="true" x14ac:dyDescent="0.2">
      <c r="C1003" s="577"/>
      <c r="D1003" s="577"/>
      <c r="E1003" s="577"/>
      <c r="F1003" s="577"/>
      <c r="G1003" s="577"/>
      <c r="H1003" s="577"/>
      <c r="I1003" s="577"/>
      <c r="J1003" s="577"/>
      <c r="K1003" s="577"/>
      <c r="L1003" s="577"/>
      <c r="M1003" s="577"/>
      <c r="N1003" s="577"/>
      <c r="O1003" s="577"/>
      <c r="P1003" s="577"/>
      <c r="Q1003" s="577"/>
    </row>
    <row r="1004" ht="25.15" customHeight="true" x14ac:dyDescent="0.2">
      <c r="C1004" s="577"/>
      <c r="D1004" s="577"/>
      <c r="E1004" s="577"/>
      <c r="F1004" s="577"/>
      <c r="G1004" s="577"/>
      <c r="H1004" s="577"/>
      <c r="I1004" s="577"/>
      <c r="J1004" s="577"/>
      <c r="K1004" s="577"/>
      <c r="L1004" s="577"/>
      <c r="M1004" s="577"/>
      <c r="N1004" s="577"/>
      <c r="O1004" s="577"/>
      <c r="P1004" s="577"/>
      <c r="Q1004" s="577"/>
    </row>
    <row r="1005" ht="25.15" customHeight="true" x14ac:dyDescent="0.2">
      <c r="C1005" s="577"/>
      <c r="D1005" s="577"/>
      <c r="E1005" s="577"/>
      <c r="F1005" s="577"/>
      <c r="G1005" s="577"/>
      <c r="H1005" s="577"/>
      <c r="I1005" s="577"/>
      <c r="J1005" s="577"/>
      <c r="K1005" s="577"/>
      <c r="L1005" s="577"/>
      <c r="M1005" s="577"/>
      <c r="N1005" s="577"/>
      <c r="O1005" s="577"/>
      <c r="P1005" s="577"/>
      <c r="Q1005" s="577"/>
    </row>
    <row r="1006" ht="25.15" customHeight="true" x14ac:dyDescent="0.2">
      <c r="C1006" s="577"/>
      <c r="D1006" s="577"/>
      <c r="E1006" s="577"/>
      <c r="F1006" s="577"/>
      <c r="G1006" s="577"/>
      <c r="H1006" s="577"/>
      <c r="I1006" s="577"/>
      <c r="J1006" s="577"/>
      <c r="K1006" s="577"/>
      <c r="L1006" s="577"/>
      <c r="M1006" s="577"/>
      <c r="N1006" s="577"/>
      <c r="O1006" s="577"/>
      <c r="P1006" s="577"/>
      <c r="Q1006" s="577"/>
    </row>
    <row r="1007" ht="25.15" customHeight="true" x14ac:dyDescent="0.2">
      <c r="C1007" s="577"/>
      <c r="D1007" s="577"/>
      <c r="E1007" s="577"/>
      <c r="F1007" s="577"/>
      <c r="G1007" s="577"/>
      <c r="H1007" s="577"/>
      <c r="I1007" s="577"/>
      <c r="J1007" s="577"/>
      <c r="K1007" s="577"/>
      <c r="L1007" s="577"/>
      <c r="M1007" s="577"/>
      <c r="N1007" s="577"/>
      <c r="O1007" s="577"/>
      <c r="P1007" s="577"/>
      <c r="Q1007" s="577"/>
    </row>
    <row r="1008" ht="25.15" customHeight="true" x14ac:dyDescent="0.2">
      <c r="C1008" s="577"/>
      <c r="D1008" s="577"/>
      <c r="E1008" s="577"/>
      <c r="F1008" s="577"/>
      <c r="G1008" s="577"/>
      <c r="H1008" s="577"/>
      <c r="I1008" s="577"/>
      <c r="J1008" s="577"/>
      <c r="K1008" s="577"/>
      <c r="L1008" s="577"/>
      <c r="M1008" s="577"/>
      <c r="N1008" s="577"/>
      <c r="O1008" s="577"/>
      <c r="P1008" s="577"/>
      <c r="Q1008" s="577"/>
    </row>
    <row r="1009" ht="25.15" customHeight="true" x14ac:dyDescent="0.2">
      <c r="C1009" s="577"/>
      <c r="D1009" s="577"/>
      <c r="E1009" s="577"/>
      <c r="F1009" s="577"/>
      <c r="G1009" s="577"/>
      <c r="H1009" s="577"/>
      <c r="I1009" s="577"/>
      <c r="J1009" s="577"/>
      <c r="K1009" s="577"/>
      <c r="L1009" s="577"/>
      <c r="M1009" s="577"/>
      <c r="N1009" s="577"/>
      <c r="O1009" s="577"/>
      <c r="P1009" s="577"/>
      <c r="Q1009" s="577"/>
    </row>
    <row r="1010" ht="25.15" customHeight="true" x14ac:dyDescent="0.2">
      <c r="C1010" s="577"/>
      <c r="D1010" s="577"/>
      <c r="E1010" s="577"/>
      <c r="F1010" s="577"/>
      <c r="G1010" s="577"/>
      <c r="H1010" s="577"/>
      <c r="I1010" s="577"/>
      <c r="J1010" s="577"/>
      <c r="K1010" s="577"/>
      <c r="L1010" s="577"/>
      <c r="M1010" s="577"/>
      <c r="N1010" s="577"/>
      <c r="O1010" s="577"/>
      <c r="P1010" s="577"/>
      <c r="Q1010" s="577"/>
    </row>
    <row r="1011" ht="25.15" customHeight="true" x14ac:dyDescent="0.2">
      <c r="C1011" s="577"/>
      <c r="D1011" s="577"/>
      <c r="E1011" s="577"/>
      <c r="F1011" s="577"/>
      <c r="G1011" s="577"/>
      <c r="H1011" s="577"/>
      <c r="I1011" s="577"/>
      <c r="J1011" s="577"/>
      <c r="K1011" s="577"/>
      <c r="L1011" s="577"/>
      <c r="M1011" s="577"/>
      <c r="N1011" s="577"/>
      <c r="O1011" s="577"/>
      <c r="P1011" s="577"/>
      <c r="Q1011" s="577"/>
    </row>
    <row r="1012" ht="25.15" customHeight="true" x14ac:dyDescent="0.2">
      <c r="C1012" s="577"/>
      <c r="D1012" s="577"/>
      <c r="E1012" s="577"/>
      <c r="F1012" s="577"/>
      <c r="G1012" s="577"/>
      <c r="H1012" s="577"/>
      <c r="I1012" s="577"/>
      <c r="J1012" s="577"/>
      <c r="K1012" s="577"/>
      <c r="L1012" s="577"/>
      <c r="M1012" s="577"/>
      <c r="N1012" s="577"/>
      <c r="O1012" s="577"/>
      <c r="P1012" s="577"/>
      <c r="Q1012" s="577"/>
    </row>
    <row r="1013" ht="25.15" customHeight="true" x14ac:dyDescent="0.2">
      <c r="C1013" s="577"/>
      <c r="D1013" s="577"/>
      <c r="E1013" s="577"/>
      <c r="F1013" s="577"/>
      <c r="G1013" s="577"/>
      <c r="H1013" s="577"/>
      <c r="I1013" s="577"/>
      <c r="J1013" s="577"/>
      <c r="K1013" s="577"/>
      <c r="L1013" s="577"/>
      <c r="M1013" s="577"/>
      <c r="N1013" s="577"/>
      <c r="O1013" s="577"/>
      <c r="P1013" s="577"/>
      <c r="Q1013" s="577"/>
    </row>
    <row r="1014" ht="25.15" customHeight="true" x14ac:dyDescent="0.2">
      <c r="C1014" s="577"/>
      <c r="D1014" s="577"/>
      <c r="E1014" s="577"/>
      <c r="F1014" s="577"/>
      <c r="G1014" s="577"/>
      <c r="H1014" s="577"/>
      <c r="I1014" s="577"/>
      <c r="J1014" s="577"/>
      <c r="K1014" s="577"/>
      <c r="L1014" s="577"/>
      <c r="M1014" s="577"/>
      <c r="N1014" s="577"/>
      <c r="O1014" s="577"/>
      <c r="P1014" s="577"/>
      <c r="Q1014" s="577"/>
    </row>
    <row r="1015" ht="25.15" customHeight="true" x14ac:dyDescent="0.2">
      <c r="C1015" s="577"/>
      <c r="D1015" s="577"/>
      <c r="E1015" s="577"/>
      <c r="F1015" s="577"/>
      <c r="G1015" s="577"/>
      <c r="H1015" s="577"/>
      <c r="I1015" s="577"/>
      <c r="J1015" s="577"/>
      <c r="K1015" s="577"/>
      <c r="L1015" s="577"/>
      <c r="M1015" s="577"/>
      <c r="N1015" s="577"/>
      <c r="O1015" s="577"/>
      <c r="P1015" s="577"/>
      <c r="Q1015" s="577"/>
    </row>
    <row r="1016" ht="25.15" customHeight="true" x14ac:dyDescent="0.2">
      <c r="C1016" s="577"/>
      <c r="D1016" s="577"/>
      <c r="E1016" s="577"/>
      <c r="F1016" s="577"/>
      <c r="G1016" s="577"/>
      <c r="H1016" s="577"/>
      <c r="I1016" s="577"/>
      <c r="J1016" s="577"/>
      <c r="K1016" s="577"/>
      <c r="L1016" s="577"/>
      <c r="M1016" s="577"/>
      <c r="N1016" s="577"/>
      <c r="O1016" s="577"/>
      <c r="P1016" s="577"/>
      <c r="Q1016" s="577"/>
    </row>
    <row r="1017" ht="25.15" customHeight="true" x14ac:dyDescent="0.2">
      <c r="C1017" s="577"/>
      <c r="D1017" s="577"/>
      <c r="E1017" s="577"/>
      <c r="F1017" s="577"/>
      <c r="G1017" s="577"/>
      <c r="H1017" s="577"/>
      <c r="I1017" s="577"/>
      <c r="J1017" s="577"/>
      <c r="K1017" s="577"/>
      <c r="L1017" s="577"/>
      <c r="M1017" s="577"/>
      <c r="N1017" s="577"/>
      <c r="O1017" s="577"/>
      <c r="P1017" s="577"/>
      <c r="Q1017" s="577"/>
    </row>
    <row r="1018" ht="25.15" customHeight="true" x14ac:dyDescent="0.2">
      <c r="C1018" s="577"/>
      <c r="D1018" s="577"/>
      <c r="E1018" s="577"/>
      <c r="F1018" s="577"/>
      <c r="G1018" s="577"/>
      <c r="H1018" s="577"/>
      <c r="I1018" s="577"/>
      <c r="J1018" s="577"/>
      <c r="K1018" s="577"/>
      <c r="L1018" s="577"/>
      <c r="M1018" s="577"/>
      <c r="N1018" s="577"/>
      <c r="O1018" s="577"/>
      <c r="P1018" s="577"/>
      <c r="Q1018" s="577"/>
    </row>
    <row r="1019" ht="25.15" customHeight="true" x14ac:dyDescent="0.2">
      <c r="C1019" s="577"/>
      <c r="D1019" s="577"/>
      <c r="E1019" s="577"/>
      <c r="F1019" s="577"/>
      <c r="G1019" s="577"/>
      <c r="H1019" s="577"/>
      <c r="I1019" s="577"/>
      <c r="J1019" s="577"/>
      <c r="K1019" s="577"/>
      <c r="L1019" s="577"/>
      <c r="M1019" s="577"/>
      <c r="N1019" s="577"/>
      <c r="O1019" s="577"/>
      <c r="P1019" s="577"/>
      <c r="Q1019" s="577"/>
    </row>
    <row r="1020" ht="25.15" customHeight="true" x14ac:dyDescent="0.2">
      <c r="C1020" s="577"/>
      <c r="D1020" s="577"/>
      <c r="E1020" s="577"/>
      <c r="F1020" s="577"/>
      <c r="G1020" s="577"/>
      <c r="H1020" s="577"/>
      <c r="I1020" s="577"/>
      <c r="J1020" s="577"/>
      <c r="K1020" s="577"/>
      <c r="L1020" s="577"/>
      <c r="M1020" s="577"/>
      <c r="N1020" s="577"/>
      <c r="O1020" s="577"/>
      <c r="P1020" s="577"/>
      <c r="Q1020" s="577"/>
    </row>
    <row r="1021" ht="25.15" customHeight="true" x14ac:dyDescent="0.2">
      <c r="C1021" s="577"/>
      <c r="D1021" s="577"/>
      <c r="E1021" s="577"/>
      <c r="F1021" s="577"/>
      <c r="G1021" s="577"/>
      <c r="H1021" s="577"/>
      <c r="I1021" s="577"/>
      <c r="J1021" s="577"/>
      <c r="K1021" s="577"/>
      <c r="L1021" s="577"/>
      <c r="M1021" s="577"/>
      <c r="N1021" s="577"/>
      <c r="O1021" s="577"/>
      <c r="P1021" s="577"/>
      <c r="Q1021" s="577"/>
    </row>
    <row r="1022" ht="25.15" customHeight="true" x14ac:dyDescent="0.2">
      <c r="C1022" s="577"/>
      <c r="D1022" s="577"/>
      <c r="E1022" s="577"/>
      <c r="F1022" s="577"/>
      <c r="G1022" s="577"/>
      <c r="H1022" s="577"/>
      <c r="I1022" s="577"/>
      <c r="J1022" s="577"/>
      <c r="K1022" s="577"/>
      <c r="L1022" s="577"/>
      <c r="M1022" s="577"/>
      <c r="N1022" s="577"/>
      <c r="O1022" s="577"/>
      <c r="P1022" s="577"/>
      <c r="Q1022" s="577"/>
    </row>
    <row r="1023" ht="25.15" customHeight="true" x14ac:dyDescent="0.2">
      <c r="C1023" s="577"/>
      <c r="D1023" s="577"/>
      <c r="E1023" s="577"/>
      <c r="F1023" s="577"/>
      <c r="G1023" s="577"/>
      <c r="H1023" s="577"/>
      <c r="I1023" s="577"/>
      <c r="J1023" s="577"/>
      <c r="K1023" s="577"/>
      <c r="L1023" s="577"/>
      <c r="M1023" s="577"/>
      <c r="N1023" s="577"/>
      <c r="O1023" s="577"/>
      <c r="P1023" s="577"/>
      <c r="Q1023" s="577"/>
    </row>
    <row r="1024" ht="25.15" customHeight="true" x14ac:dyDescent="0.2">
      <c r="C1024" s="577"/>
      <c r="D1024" s="577"/>
      <c r="E1024" s="577"/>
      <c r="F1024" s="577"/>
      <c r="G1024" s="577"/>
      <c r="H1024" s="577"/>
      <c r="I1024" s="577"/>
      <c r="J1024" s="577"/>
      <c r="K1024" s="577"/>
      <c r="L1024" s="577"/>
      <c r="M1024" s="577"/>
      <c r="N1024" s="577"/>
      <c r="O1024" s="577"/>
      <c r="P1024" s="577"/>
      <c r="Q1024" s="577"/>
    </row>
    <row r="1025" s="460" customFormat="true" ht="21" customHeight="true" x14ac:dyDescent="0.2">
      <c r="A1025" s="1034" t="s">
        <v>341</v>
      </c>
      <c r="B1025" s="1034"/>
      <c r="C1025" s="1034"/>
      <c r="Z1025" s="183"/>
      <c r="AA1025" s="183"/>
      <c r="AB1025" s="183"/>
      <c r="AC1025" s="183"/>
      <c r="AD1025" s="183"/>
      <c r="AE1025" s="183"/>
      <c r="AF1025" s="183"/>
      <c r="AG1025" s="183"/>
      <c r="AH1025" s="183"/>
      <c r="AI1025" s="183"/>
      <c r="AJ1025" s="183"/>
      <c r="AK1025" s="183"/>
      <c r="AL1025" s="183"/>
      <c r="AM1025" s="183"/>
      <c r="AN1025" s="183"/>
      <c r="AO1025" s="183"/>
      <c r="AP1025" s="183"/>
      <c r="AQ1025" s="183"/>
      <c r="AR1025" s="183"/>
      <c r="AS1025" s="183"/>
      <c r="AT1025" s="183"/>
      <c r="AU1025" s="183"/>
      <c r="AV1025" s="183"/>
      <c r="AW1025" s="183"/>
      <c r="AX1025" s="183"/>
      <c r="AY1025" s="183"/>
      <c r="AZ1025" s="183"/>
      <c r="BA1025" s="353"/>
      <c r="BB1025" s="397"/>
      <c r="BC1025"/>
      <c r="BD1025"/>
      <c r="BE1025"/>
      <c r="BF1025"/>
      <c r="BG1025"/>
      <c r="BH1025"/>
      <c r="BI1025"/>
      <c r="BJ1025"/>
      <c r="BK1025"/>
      <c r="BL1025"/>
      <c r="BM1025"/>
      <c r="BN1025"/>
      <c r="BO1025"/>
      <c r="BP1025"/>
      <c r="BQ1025"/>
      <c r="BR1025"/>
      <c r="BS1025"/>
      <c r="BT1025"/>
      <c r="BU1025"/>
      <c r="BV1025"/>
      <c r="BW1025"/>
      <c r="BX1025"/>
      <c r="BY1025" s="353"/>
      <c r="BZ1025" s="354"/>
      <c r="CA1025" s="354"/>
      <c r="CB1025" s="354"/>
      <c r="CC1025" s="354"/>
      <c r="CD1025" s="354"/>
      <c r="CE1025" s="354"/>
      <c r="CF1025" s="354"/>
      <c r="CG1025" s="354"/>
      <c r="CH1025" s="354"/>
      <c r="CI1025" s="354"/>
      <c r="CJ1025" s="354"/>
      <c r="CK1025" s="354"/>
      <c r="CL1025" s="354"/>
      <c r="CM1025" s="354"/>
      <c r="CN1025" s="354"/>
      <c r="CO1025" s="354"/>
      <c r="CP1025" s="354"/>
      <c r="CQ1025" s="354"/>
      <c r="CR1025" s="354"/>
      <c r="CS1025" s="354"/>
      <c r="CT1025" s="354"/>
      <c r="CU1025" s="354"/>
      <c r="CV1025" s="354"/>
      <c r="CW1025" s="354"/>
      <c r="CX1025" s="354"/>
      <c r="CY1025" s="354"/>
      <c r="CZ1025" s="354"/>
    </row>
    <row r="1026" s="460" customFormat="true" ht="15.95" customHeight="true" x14ac:dyDescent="0.2">
      <c r="A1026" s="1015" t="s">
        <v>179</v>
      </c>
      <c r="B1026" s="1015"/>
      <c r="C1026" s="476" t="s">
        <v>180</v>
      </c>
      <c r="Z1026" s="183"/>
      <c r="AA1026" s="183"/>
      <c r="AB1026" s="183"/>
      <c r="AC1026" s="183"/>
      <c r="AD1026" s="183"/>
      <c r="AE1026" s="183"/>
      <c r="AF1026" s="183"/>
      <c r="AG1026" s="183"/>
      <c r="AH1026" s="183"/>
      <c r="AI1026" s="183"/>
      <c r="AJ1026" s="183"/>
      <c r="AK1026" s="183"/>
      <c r="AL1026" s="183"/>
      <c r="AM1026" s="183"/>
      <c r="AN1026" s="183"/>
      <c r="AO1026" s="183"/>
      <c r="AP1026" s="183"/>
      <c r="AQ1026" s="183"/>
      <c r="AR1026" s="183"/>
      <c r="AS1026" s="183"/>
      <c r="AT1026" s="183"/>
      <c r="AU1026" s="183"/>
      <c r="AV1026" s="183"/>
      <c r="AW1026" s="183"/>
      <c r="AX1026" s="183"/>
      <c r="AY1026" s="183"/>
      <c r="AZ1026" s="183"/>
      <c r="BA1026" s="353"/>
      <c r="BB1026" s="397"/>
      <c r="BC1026"/>
      <c r="BD1026"/>
      <c r="BE1026"/>
      <c r="BF1026"/>
      <c r="BG1026"/>
      <c r="BH1026"/>
      <c r="BI1026"/>
      <c r="BJ1026"/>
      <c r="BK1026"/>
      <c r="BL1026"/>
      <c r="BM1026"/>
      <c r="BN1026"/>
      <c r="BO1026"/>
      <c r="BP1026"/>
      <c r="BQ1026"/>
      <c r="BR1026"/>
      <c r="BS1026"/>
      <c r="BT1026"/>
      <c r="BU1026"/>
      <c r="BV1026"/>
      <c r="BW1026"/>
      <c r="BX1026"/>
      <c r="BY1026" s="353"/>
      <c r="BZ1026" s="354"/>
      <c r="CA1026" s="354"/>
      <c r="CB1026" s="354"/>
      <c r="CC1026" s="354"/>
      <c r="CD1026" s="354"/>
      <c r="CE1026" s="354"/>
      <c r="CF1026" s="354"/>
      <c r="CG1026" s="354"/>
      <c r="CH1026" s="354"/>
      <c r="CI1026" s="354"/>
      <c r="CJ1026" s="354"/>
      <c r="CK1026" s="354"/>
      <c r="CL1026" s="354"/>
      <c r="CM1026" s="354"/>
      <c r="CN1026" s="354"/>
      <c r="CO1026" s="354"/>
      <c r="CP1026" s="354"/>
      <c r="CQ1026" s="354"/>
      <c r="CR1026" s="354"/>
      <c r="CS1026" s="354"/>
      <c r="CT1026" s="354"/>
      <c r="CU1026" s="354"/>
      <c r="CV1026" s="354"/>
      <c r="CW1026" s="354"/>
      <c r="CX1026" s="354"/>
      <c r="CY1026" s="354"/>
      <c r="CZ1026" s="354"/>
    </row>
    <row r="1027" s="460" customFormat="true" ht="17.1" hidden="true" customHeight="true" x14ac:dyDescent="0.2">
      <c r="A1027" s="477" t="s">
        <v>181</v>
      </c>
      <c r="B1027" s="478" t="s">
        <v>182</v>
      </c>
      <c r="C1027" s="479">
        <v>21972</v>
      </c>
      <c r="Z1027" s="183"/>
      <c r="AA1027" s="183"/>
      <c r="AB1027" s="183"/>
      <c r="AC1027" s="183"/>
      <c r="AD1027" s="183"/>
      <c r="AE1027" s="183"/>
      <c r="AF1027" s="183"/>
      <c r="AG1027" s="183"/>
      <c r="AH1027" s="183"/>
      <c r="AI1027" s="183"/>
      <c r="AJ1027" s="183"/>
      <c r="AK1027" s="183"/>
      <c r="AL1027" s="183"/>
      <c r="AM1027" s="183"/>
      <c r="AN1027" s="183"/>
      <c r="AO1027" s="183"/>
      <c r="AP1027" s="183"/>
      <c r="AQ1027" s="183"/>
      <c r="AR1027" s="183"/>
      <c r="AS1027" s="183"/>
      <c r="AT1027" s="183"/>
      <c r="AU1027" s="183"/>
      <c r="AV1027" s="183"/>
      <c r="AW1027" s="183"/>
      <c r="AX1027" s="183"/>
      <c r="AY1027" s="183"/>
      <c r="AZ1027" s="183"/>
      <c r="BA1027" s="353"/>
      <c r="BB1027" s="397"/>
      <c r="BC1027"/>
      <c r="BD1027"/>
      <c r="BE1027"/>
      <c r="BF1027"/>
      <c r="BG1027"/>
      <c r="BH1027"/>
      <c r="BI1027"/>
      <c r="BJ1027"/>
      <c r="BK1027"/>
      <c r="BL1027"/>
      <c r="BM1027"/>
      <c r="BN1027"/>
      <c r="BO1027"/>
      <c r="BP1027"/>
      <c r="BQ1027"/>
      <c r="BR1027"/>
      <c r="BS1027"/>
      <c r="BT1027"/>
      <c r="BU1027"/>
      <c r="BV1027"/>
      <c r="BW1027"/>
      <c r="BX1027"/>
      <c r="BY1027" s="353"/>
      <c r="BZ1027" s="354"/>
      <c r="CA1027" s="354"/>
      <c r="CB1027" s="354"/>
      <c r="CC1027" s="354"/>
      <c r="CD1027" s="354"/>
      <c r="CE1027" s="354"/>
      <c r="CF1027" s="354"/>
      <c r="CG1027" s="354"/>
      <c r="CH1027" s="354"/>
      <c r="CI1027" s="354"/>
      <c r="CJ1027" s="354"/>
      <c r="CK1027" s="354"/>
      <c r="CL1027" s="354"/>
      <c r="CM1027" s="354"/>
      <c r="CN1027" s="354"/>
      <c r="CO1027" s="354"/>
      <c r="CP1027" s="354"/>
      <c r="CQ1027" s="354"/>
      <c r="CR1027" s="354"/>
      <c r="CS1027" s="354"/>
      <c r="CT1027" s="354"/>
      <c r="CU1027" s="354"/>
      <c r="CV1027" s="354"/>
      <c r="CW1027" s="354"/>
      <c r="CX1027" s="354"/>
      <c r="CY1027" s="354"/>
      <c r="CZ1027" s="354"/>
    </row>
    <row r="1028" s="460" customFormat="true" ht="17.1" hidden="true" customHeight="true" x14ac:dyDescent="0.2">
      <c r="A1028" s="480" t="s">
        <v>183</v>
      </c>
      <c r="B1028" s="481" t="s">
        <v>182</v>
      </c>
      <c r="C1028" s="482">
        <v>21972</v>
      </c>
      <c r="Z1028" s="183"/>
      <c r="AA1028" s="183"/>
      <c r="AB1028" s="183"/>
      <c r="AC1028" s="183"/>
      <c r="AD1028" s="183"/>
      <c r="AE1028" s="183"/>
      <c r="AF1028" s="183"/>
      <c r="AG1028" s="183"/>
      <c r="AH1028" s="183"/>
      <c r="AI1028" s="183"/>
      <c r="AJ1028" s="183"/>
      <c r="AK1028" s="183"/>
      <c r="AL1028" s="183"/>
      <c r="AM1028" s="183"/>
      <c r="AN1028" s="183"/>
      <c r="AO1028" s="183"/>
      <c r="AP1028" s="183"/>
      <c r="AQ1028" s="183"/>
      <c r="AR1028" s="183"/>
      <c r="AS1028" s="183"/>
      <c r="AT1028" s="183"/>
      <c r="AU1028" s="183"/>
      <c r="AV1028" s="183"/>
      <c r="AW1028" s="183"/>
      <c r="AX1028" s="183"/>
      <c r="AY1028" s="183"/>
      <c r="AZ1028" s="183"/>
      <c r="BA1028" s="353"/>
      <c r="BB1028" s="397"/>
      <c r="BC1028"/>
      <c r="BD1028"/>
      <c r="BE1028"/>
      <c r="BF1028"/>
      <c r="BG1028"/>
      <c r="BH1028"/>
      <c r="BI1028"/>
      <c r="BJ1028"/>
      <c r="BK1028"/>
      <c r="BL1028"/>
      <c r="BM1028"/>
      <c r="BN1028"/>
      <c r="BO1028"/>
      <c r="BP1028"/>
      <c r="BQ1028"/>
      <c r="BR1028"/>
      <c r="BS1028"/>
      <c r="BT1028"/>
      <c r="BU1028"/>
      <c r="BV1028"/>
      <c r="BW1028"/>
      <c r="BX1028"/>
      <c r="BY1028" s="353"/>
      <c r="BZ1028" s="354"/>
      <c r="CA1028" s="354"/>
      <c r="CB1028" s="354"/>
      <c r="CC1028" s="354"/>
      <c r="CD1028" s="354"/>
      <c r="CE1028" s="354"/>
      <c r="CF1028" s="354"/>
      <c r="CG1028" s="354"/>
      <c r="CH1028" s="354"/>
      <c r="CI1028" s="354"/>
      <c r="CJ1028" s="354"/>
      <c r="CK1028" s="354"/>
      <c r="CL1028" s="354"/>
      <c r="CM1028" s="354"/>
      <c r="CN1028" s="354"/>
      <c r="CO1028" s="354"/>
      <c r="CP1028" s="354"/>
      <c r="CQ1028" s="354"/>
      <c r="CR1028" s="354"/>
      <c r="CS1028" s="354"/>
      <c r="CT1028" s="354"/>
      <c r="CU1028" s="354"/>
      <c r="CV1028" s="354"/>
      <c r="CW1028" s="354"/>
      <c r="CX1028" s="354"/>
      <c r="CY1028" s="354"/>
      <c r="CZ1028" s="354"/>
    </row>
    <row r="1029" s="460" customFormat="true" ht="17.1" hidden="true" customHeight="true" x14ac:dyDescent="0.2">
      <c r="A1029" s="480" t="s">
        <v>184</v>
      </c>
      <c r="B1029" s="481" t="s">
        <v>185</v>
      </c>
      <c r="C1029" s="482">
        <v>21972</v>
      </c>
      <c r="Z1029" s="183"/>
      <c r="AA1029" s="183"/>
      <c r="AB1029" s="183"/>
      <c r="AC1029" s="183"/>
      <c r="AD1029" s="183"/>
      <c r="AE1029" s="183"/>
      <c r="AF1029" s="183"/>
      <c r="AG1029" s="183"/>
      <c r="AH1029" s="183"/>
      <c r="AI1029" s="183"/>
      <c r="AJ1029" s="183"/>
      <c r="AK1029" s="183"/>
      <c r="AL1029" s="183"/>
      <c r="AM1029" s="183"/>
      <c r="AN1029" s="183"/>
      <c r="AO1029" s="183"/>
      <c r="AP1029" s="183"/>
      <c r="AQ1029" s="183"/>
      <c r="AR1029" s="183"/>
      <c r="AS1029" s="183"/>
      <c r="AT1029" s="183"/>
      <c r="AU1029" s="183"/>
      <c r="AV1029" s="183"/>
      <c r="AW1029" s="183"/>
      <c r="AX1029" s="183"/>
      <c r="AY1029" s="183"/>
      <c r="AZ1029" s="183"/>
      <c r="BA1029" s="353"/>
      <c r="BB1029" s="397"/>
      <c r="BC1029"/>
      <c r="BD1029"/>
      <c r="BE1029"/>
      <c r="BF1029"/>
      <c r="BG1029"/>
      <c r="BH1029"/>
      <c r="BI1029"/>
      <c r="BJ1029"/>
      <c r="BK1029"/>
      <c r="BL1029"/>
      <c r="BM1029"/>
      <c r="BN1029"/>
      <c r="BO1029"/>
      <c r="BP1029"/>
      <c r="BQ1029"/>
      <c r="BR1029"/>
      <c r="BS1029"/>
      <c r="BT1029"/>
      <c r="BU1029"/>
      <c r="BV1029"/>
      <c r="BW1029"/>
      <c r="BX1029"/>
      <c r="BY1029" s="353"/>
      <c r="BZ1029" s="354"/>
      <c r="CA1029" s="354"/>
      <c r="CB1029" s="354"/>
      <c r="CC1029" s="354"/>
      <c r="CD1029" s="354"/>
      <c r="CE1029" s="354"/>
      <c r="CF1029" s="354"/>
      <c r="CG1029" s="354"/>
      <c r="CH1029" s="354"/>
      <c r="CI1029" s="354"/>
      <c r="CJ1029" s="354"/>
      <c r="CK1029" s="354"/>
      <c r="CL1029" s="354"/>
      <c r="CM1029" s="354"/>
      <c r="CN1029" s="354"/>
      <c r="CO1029" s="354"/>
      <c r="CP1029" s="354"/>
      <c r="CQ1029" s="354"/>
      <c r="CR1029" s="354"/>
      <c r="CS1029" s="354"/>
      <c r="CT1029" s="354"/>
      <c r="CU1029" s="354"/>
      <c r="CV1029" s="354"/>
      <c r="CW1029" s="354"/>
      <c r="CX1029" s="354"/>
      <c r="CY1029" s="354"/>
      <c r="CZ1029" s="354"/>
    </row>
    <row r="1030" s="460" customFormat="true" ht="17.1" hidden="true" customHeight="true" x14ac:dyDescent="0.2">
      <c r="A1030" s="480" t="s">
        <v>186</v>
      </c>
      <c r="B1030" s="481" t="s">
        <v>187</v>
      </c>
      <c r="C1030" s="482">
        <v>21972</v>
      </c>
      <c r="Z1030" s="183"/>
      <c r="AA1030" s="183"/>
      <c r="AB1030" s="183"/>
      <c r="AC1030" s="183"/>
      <c r="AD1030" s="183"/>
      <c r="AE1030" s="183"/>
      <c r="AF1030" s="183"/>
      <c r="AG1030" s="183"/>
      <c r="AH1030" s="183"/>
      <c r="AI1030" s="183"/>
      <c r="AJ1030" s="183"/>
      <c r="AK1030" s="183"/>
      <c r="AL1030" s="183"/>
      <c r="AM1030" s="183"/>
      <c r="AN1030" s="183"/>
      <c r="AO1030" s="183"/>
      <c r="AP1030" s="183"/>
      <c r="AQ1030" s="183"/>
      <c r="AR1030" s="183"/>
      <c r="AS1030" s="183"/>
      <c r="AT1030" s="183"/>
      <c r="AU1030" s="183"/>
      <c r="AV1030" s="183"/>
      <c r="AW1030" s="183"/>
      <c r="AX1030" s="183"/>
      <c r="AY1030" s="183"/>
      <c r="AZ1030" s="183"/>
      <c r="BA1030" s="353"/>
      <c r="BB1030" s="397"/>
      <c r="BC1030"/>
      <c r="BD1030"/>
      <c r="BE1030"/>
      <c r="BF1030"/>
      <c r="BG1030"/>
      <c r="BH1030"/>
      <c r="BI1030"/>
      <c r="BJ1030"/>
      <c r="BK1030"/>
      <c r="BL1030"/>
      <c r="BM1030"/>
      <c r="BN1030"/>
      <c r="BO1030"/>
      <c r="BP1030"/>
      <c r="BQ1030"/>
      <c r="BR1030"/>
      <c r="BS1030"/>
      <c r="BT1030"/>
      <c r="BU1030"/>
      <c r="BV1030"/>
      <c r="BW1030"/>
      <c r="BX1030"/>
      <c r="BY1030" s="353"/>
      <c r="BZ1030" s="354"/>
      <c r="CA1030" s="354"/>
      <c r="CB1030" s="354"/>
      <c r="CC1030" s="354"/>
      <c r="CD1030" s="354"/>
      <c r="CE1030" s="354"/>
      <c r="CF1030" s="354"/>
      <c r="CG1030" s="354"/>
      <c r="CH1030" s="354"/>
      <c r="CI1030" s="354"/>
      <c r="CJ1030" s="354"/>
      <c r="CK1030" s="354"/>
      <c r="CL1030" s="354"/>
      <c r="CM1030" s="354"/>
      <c r="CN1030" s="354"/>
      <c r="CO1030" s="354"/>
      <c r="CP1030" s="354"/>
      <c r="CQ1030" s="354"/>
      <c r="CR1030" s="354"/>
      <c r="CS1030" s="354"/>
      <c r="CT1030" s="354"/>
      <c r="CU1030" s="354"/>
      <c r="CV1030" s="354"/>
      <c r="CW1030" s="354"/>
      <c r="CX1030" s="354"/>
      <c r="CY1030" s="354"/>
      <c r="CZ1030" s="354"/>
    </row>
    <row r="1031" s="460" customFormat="true" ht="17.1" customHeight="true" x14ac:dyDescent="0.2">
      <c r="A1031" s="1016" t="s">
        <v>188</v>
      </c>
      <c r="B1031" s="481" t="s">
        <v>189</v>
      </c>
      <c r="C1031" s="482">
        <v>10555</v>
      </c>
      <c r="Z1031" s="183"/>
      <c r="AA1031" s="183"/>
      <c r="AB1031" s="183"/>
      <c r="AC1031" s="183"/>
      <c r="AD1031" s="183"/>
      <c r="AE1031" s="183"/>
      <c r="AF1031" s="183"/>
      <c r="AG1031" s="183"/>
      <c r="AH1031" s="183"/>
      <c r="AI1031" s="183"/>
      <c r="AJ1031" s="183"/>
      <c r="AK1031" s="183"/>
      <c r="AL1031" s="183"/>
      <c r="AM1031" s="183"/>
      <c r="AN1031" s="183"/>
      <c r="AO1031" s="183"/>
      <c r="AP1031" s="183"/>
      <c r="AQ1031" s="183"/>
      <c r="AR1031" s="183"/>
      <c r="AS1031" s="183"/>
      <c r="AT1031" s="183"/>
      <c r="AU1031" s="183"/>
      <c r="AV1031" s="183"/>
      <c r="AW1031" s="183"/>
      <c r="AX1031" s="183"/>
      <c r="AY1031" s="183"/>
      <c r="AZ1031" s="183"/>
      <c r="BA1031" s="353"/>
      <c r="BB1031" s="397"/>
      <c r="BC1031"/>
      <c r="BD1031"/>
      <c r="BE1031"/>
      <c r="BF1031"/>
      <c r="BG1031"/>
      <c r="BH1031"/>
      <c r="BI1031"/>
      <c r="BJ1031"/>
      <c r="BK1031"/>
      <c r="BL1031"/>
      <c r="BM1031"/>
      <c r="BN1031"/>
      <c r="BO1031"/>
      <c r="BP1031"/>
      <c r="BQ1031"/>
      <c r="BR1031"/>
      <c r="BS1031"/>
      <c r="BT1031"/>
      <c r="BU1031"/>
      <c r="BV1031"/>
      <c r="BW1031"/>
      <c r="BX1031"/>
      <c r="BY1031" s="353"/>
      <c r="BZ1031" s="354"/>
      <c r="CA1031" s="354"/>
      <c r="CB1031" s="354"/>
      <c r="CC1031" s="354"/>
      <c r="CD1031" s="354"/>
      <c r="CE1031" s="354"/>
      <c r="CF1031" s="354"/>
      <c r="CG1031" s="354"/>
      <c r="CH1031" s="354"/>
      <c r="CI1031" s="354"/>
      <c r="CJ1031" s="354"/>
      <c r="CK1031" s="354"/>
      <c r="CL1031" s="354"/>
      <c r="CM1031" s="354"/>
      <c r="CN1031" s="354"/>
      <c r="CO1031" s="354"/>
      <c r="CP1031" s="354"/>
      <c r="CQ1031" s="354"/>
      <c r="CR1031" s="354"/>
      <c r="CS1031" s="354"/>
      <c r="CT1031" s="354"/>
      <c r="CU1031" s="354"/>
      <c r="CV1031" s="354"/>
      <c r="CW1031" s="354"/>
      <c r="CX1031" s="354"/>
      <c r="CY1031" s="354"/>
      <c r="CZ1031" s="354"/>
    </row>
    <row r="1032" s="460" customFormat="true" ht="17.1" customHeight="true" x14ac:dyDescent="0.2">
      <c r="A1032" s="1016"/>
      <c r="B1032" s="481" t="s">
        <v>190</v>
      </c>
      <c r="C1032" s="482">
        <v>11417</v>
      </c>
      <c r="Z1032" s="183"/>
      <c r="AA1032" s="183"/>
      <c r="AB1032" s="183"/>
      <c r="AC1032" s="183"/>
      <c r="AD1032" s="183"/>
      <c r="AE1032" s="183"/>
      <c r="AF1032" s="183"/>
      <c r="AG1032" s="183"/>
      <c r="AH1032" s="183"/>
      <c r="AI1032" s="183"/>
      <c r="AJ1032" s="183"/>
      <c r="AK1032" s="183"/>
      <c r="AL1032" s="183"/>
      <c r="AM1032" s="183"/>
      <c r="AN1032" s="183"/>
      <c r="AO1032" s="183"/>
      <c r="AP1032" s="183"/>
      <c r="AQ1032" s="183"/>
      <c r="AR1032" s="183"/>
      <c r="AS1032" s="183"/>
      <c r="AT1032" s="183"/>
      <c r="AU1032" s="183"/>
      <c r="AV1032" s="183"/>
      <c r="AW1032" s="183"/>
      <c r="AX1032" s="183"/>
      <c r="AY1032" s="183"/>
      <c r="AZ1032" s="183"/>
      <c r="BA1032" s="353"/>
      <c r="BB1032" s="397"/>
      <c r="BC1032"/>
      <c r="BD1032"/>
      <c r="BE1032"/>
      <c r="BF1032"/>
      <c r="BG1032"/>
      <c r="BH1032"/>
      <c r="BI1032"/>
      <c r="BJ1032"/>
      <c r="BK1032"/>
      <c r="BL1032"/>
      <c r="BM1032"/>
      <c r="BN1032"/>
      <c r="BO1032"/>
      <c r="BP1032"/>
      <c r="BQ1032"/>
      <c r="BR1032"/>
      <c r="BS1032"/>
      <c r="BT1032"/>
      <c r="BU1032"/>
      <c r="BV1032"/>
      <c r="BW1032"/>
      <c r="BX1032"/>
      <c r="BY1032" s="353"/>
      <c r="BZ1032" s="354"/>
      <c r="CA1032" s="354"/>
      <c r="CB1032" s="354"/>
      <c r="CC1032" s="354"/>
      <c r="CD1032" s="354"/>
      <c r="CE1032" s="354"/>
      <c r="CF1032" s="354"/>
      <c r="CG1032" s="354"/>
      <c r="CH1032" s="354"/>
      <c r="CI1032" s="354"/>
      <c r="CJ1032" s="354"/>
      <c r="CK1032" s="354"/>
      <c r="CL1032" s="354"/>
      <c r="CM1032" s="354"/>
      <c r="CN1032" s="354"/>
      <c r="CO1032" s="354"/>
      <c r="CP1032" s="354"/>
      <c r="CQ1032" s="354"/>
      <c r="CR1032" s="354"/>
      <c r="CS1032" s="354"/>
      <c r="CT1032" s="354"/>
      <c r="CU1032" s="354"/>
      <c r="CV1032" s="354"/>
      <c r="CW1032" s="354"/>
      <c r="CX1032" s="354"/>
      <c r="CY1032" s="354"/>
      <c r="CZ1032" s="354"/>
    </row>
    <row r="1033" s="460" customFormat="true" ht="17.1" customHeight="true" x14ac:dyDescent="0.2">
      <c r="A1033" s="1017"/>
      <c r="B1033" s="483" t="s">
        <v>191</v>
      </c>
      <c r="C1033" s="484">
        <v>0</v>
      </c>
      <c r="Z1033" s="183"/>
      <c r="AA1033" s="183"/>
      <c r="AB1033" s="183"/>
      <c r="AC1033" s="183"/>
      <c r="AD1033" s="183"/>
      <c r="AE1033" s="183"/>
      <c r="AF1033" s="183"/>
      <c r="AG1033" s="183"/>
      <c r="AH1033" s="183"/>
      <c r="AI1033" s="183"/>
      <c r="AJ1033" s="183"/>
      <c r="AK1033" s="183"/>
      <c r="AL1033" s="183"/>
      <c r="AM1033" s="183"/>
      <c r="AN1033" s="183"/>
      <c r="AO1033" s="183"/>
      <c r="AP1033" s="183"/>
      <c r="AQ1033" s="183"/>
      <c r="AR1033" s="183"/>
      <c r="AS1033" s="183"/>
      <c r="AT1033" s="183"/>
      <c r="AU1033" s="183"/>
      <c r="AV1033" s="183"/>
      <c r="AW1033" s="183"/>
      <c r="AX1033" s="183"/>
      <c r="AY1033" s="183"/>
      <c r="AZ1033" s="183"/>
      <c r="BA1033" s="453"/>
      <c r="BB1033" s="323"/>
      <c r="BC1033" s="453"/>
      <c r="BD1033" s="453"/>
      <c r="BE1033" s="453"/>
      <c r="BF1033" s="453"/>
      <c r="BG1033" s="453"/>
      <c r="BH1033" s="453"/>
      <c r="BI1033" s="453"/>
      <c r="BJ1033" s="453"/>
      <c r="BK1033" s="453"/>
      <c r="BL1033" s="453"/>
      <c r="BM1033" s="453"/>
      <c r="BN1033" s="453"/>
      <c r="BO1033" s="453"/>
      <c r="BP1033" s="453"/>
      <c r="BQ1033" s="453"/>
      <c r="BR1033" s="453"/>
      <c r="BS1033" s="453"/>
      <c r="BT1033" s="453"/>
      <c r="BU1033" s="453"/>
      <c r="BV1033" s="453"/>
      <c r="BW1033" s="453"/>
      <c r="BX1033" s="453"/>
      <c r="BY1033" s="453"/>
      <c r="BZ1033" s="341"/>
      <c r="CA1033" s="341"/>
      <c r="CB1033" s="341"/>
      <c r="CC1033" s="341"/>
      <c r="CD1033" s="341"/>
      <c r="CE1033" s="341"/>
      <c r="CF1033" s="341"/>
      <c r="CG1033" s="341"/>
      <c r="CH1033" s="341"/>
      <c r="CI1033" s="341"/>
      <c r="CJ1033" s="341"/>
      <c r="CK1033" s="341"/>
      <c r="CL1033" s="341"/>
      <c r="CM1033" s="341"/>
      <c r="CN1033" s="341"/>
      <c r="CO1033" s="341"/>
      <c r="CP1033" s="341"/>
      <c r="CQ1033" s="341"/>
      <c r="CR1033" s="341"/>
      <c r="CS1033" s="341"/>
      <c r="CT1033" s="341"/>
      <c r="CU1033" s="341"/>
      <c r="CV1033" s="341"/>
      <c r="CW1033" s="341"/>
      <c r="CX1033" s="341"/>
      <c r="CY1033" s="341"/>
      <c r="CZ1033" s="341"/>
    </row>
    <row r="1034" s="460" customFormat="true" ht="12.95" customHeight="true" x14ac:dyDescent="0.2">
      <c r="A1034" s="1022" t="s">
        <v>342</v>
      </c>
      <c r="B1034" s="1022"/>
      <c r="C1034" s="1022"/>
      <c r="Z1034" s="183"/>
      <c r="AA1034" s="183"/>
      <c r="AB1034" s="183"/>
      <c r="AC1034" s="183"/>
      <c r="AD1034" s="183"/>
      <c r="AE1034" s="183"/>
      <c r="AF1034" s="183"/>
      <c r="AG1034" s="183"/>
      <c r="AH1034" s="183"/>
      <c r="AI1034" s="183"/>
      <c r="AJ1034" s="183"/>
      <c r="AK1034" s="183"/>
      <c r="AL1034" s="183"/>
      <c r="AM1034" s="183"/>
      <c r="AN1034" s="183"/>
      <c r="AO1034" s="183"/>
      <c r="AP1034" s="183"/>
      <c r="AQ1034" s="183"/>
      <c r="AR1034" s="183"/>
      <c r="AS1034" s="183"/>
      <c r="AT1034" s="183"/>
      <c r="AU1034" s="183"/>
      <c r="AV1034" s="183"/>
      <c r="AW1034" s="183"/>
      <c r="AX1034" s="183"/>
      <c r="AY1034" s="183"/>
      <c r="AZ1034" s="183"/>
      <c r="BA1034" s="353"/>
      <c r="BB1034" s="397"/>
      <c r="BC1034"/>
      <c r="BD1034"/>
      <c r="BE1034"/>
      <c r="BF1034"/>
      <c r="BG1034"/>
      <c r="BH1034"/>
      <c r="BI1034"/>
      <c r="BJ1034"/>
      <c r="BK1034"/>
      <c r="BL1034"/>
      <c r="BM1034"/>
      <c r="BN1034"/>
      <c r="BO1034"/>
      <c r="BP1034"/>
      <c r="BQ1034"/>
      <c r="BR1034"/>
      <c r="BS1034"/>
      <c r="BT1034"/>
      <c r="BU1034"/>
      <c r="BV1034"/>
      <c r="BW1034"/>
      <c r="BX1034"/>
      <c r="BY1034" s="353"/>
      <c r="BZ1034" s="354"/>
      <c r="CA1034" s="354"/>
      <c r="CB1034" s="354"/>
      <c r="CC1034" s="354"/>
      <c r="CD1034" s="354"/>
      <c r="CE1034" s="354"/>
      <c r="CF1034" s="354"/>
      <c r="CG1034" s="354"/>
      <c r="CH1034" s="354"/>
      <c r="CI1034" s="354"/>
      <c r="CJ1034" s="354"/>
      <c r="CK1034" s="354"/>
      <c r="CL1034" s="354"/>
      <c r="CM1034" s="354"/>
      <c r="CN1034" s="354"/>
      <c r="CO1034" s="354"/>
      <c r="CP1034" s="354"/>
      <c r="CQ1034" s="354"/>
      <c r="CR1034" s="354"/>
      <c r="CS1034" s="354"/>
      <c r="CT1034" s="354"/>
      <c r="CU1034" s="354"/>
      <c r="CV1034" s="354"/>
      <c r="CW1034" s="354"/>
      <c r="CX1034" s="354"/>
      <c r="CY1034" s="354"/>
      <c r="CZ1034" s="354"/>
    </row>
    <row r="1035" s="348" customFormat="true" ht="15" customHeight="true" x14ac:dyDescent="0.2">
      <c r="B1035" s="437"/>
      <c r="Z1035" s="341"/>
      <c r="AA1035" s="341"/>
      <c r="AB1035" s="341"/>
      <c r="AC1035" s="341"/>
      <c r="AD1035" s="341"/>
      <c r="AE1035" s="341"/>
      <c r="AF1035" s="341"/>
      <c r="AG1035" s="341"/>
      <c r="AH1035" s="341"/>
      <c r="AI1035" s="341"/>
      <c r="AJ1035" s="341"/>
      <c r="AK1035" s="341"/>
      <c r="AL1035" s="341"/>
      <c r="AM1035" s="341"/>
      <c r="AN1035" s="341"/>
      <c r="AO1035" s="341"/>
      <c r="AP1035" s="341"/>
      <c r="AQ1035" s="341"/>
      <c r="AR1035" s="341"/>
      <c r="AS1035" s="341"/>
      <c r="AT1035" s="341"/>
      <c r="AU1035" s="341"/>
      <c r="AV1035" s="341"/>
      <c r="AW1035" s="341"/>
      <c r="AX1035" s="341"/>
      <c r="AY1035" s="341"/>
      <c r="AZ1035" s="341"/>
      <c r="BA1035" s="436"/>
      <c r="BB1035" s="366"/>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436"/>
      <c r="BW1035" s="436"/>
      <c r="BX1035" s="436"/>
      <c r="BY1035" s="436"/>
      <c r="BZ1035" s="341"/>
      <c r="CA1035" s="341"/>
      <c r="CB1035" s="341"/>
      <c r="CC1035" s="341"/>
      <c r="CD1035" s="341"/>
      <c r="CE1035" s="341"/>
      <c r="CF1035" s="341"/>
      <c r="CG1035" s="341"/>
      <c r="CH1035" s="341"/>
      <c r="CI1035" s="341"/>
      <c r="CJ1035" s="341"/>
      <c r="CK1035" s="341"/>
      <c r="CL1035" s="341"/>
      <c r="CM1035" s="341"/>
      <c r="CN1035" s="341"/>
      <c r="CO1035" s="341"/>
      <c r="CP1035" s="341"/>
      <c r="CQ1035" s="341"/>
      <c r="CR1035" s="341"/>
      <c r="CS1035" s="341"/>
      <c r="CT1035" s="341"/>
      <c r="CU1035" s="341"/>
      <c r="CV1035" s="341"/>
      <c r="CW1035" s="341"/>
      <c r="CX1035" s="341"/>
      <c r="CY1035" s="341"/>
      <c r="CZ1035" s="341"/>
    </row>
    <row r="1036" ht="15" customHeight="true" x14ac:dyDescent="0.25">
      <c r="A1036" s="398" t="s">
        <v>120</v>
      </c>
      <c r="B1036" s="305" t="s">
        <v>121</v>
      </c>
    </row>
    <row r="1037" ht="15" customHeight="true" x14ac:dyDescent="0.2">
      <c r="A1037" s="399" t="str">
        <f>R15</f>
        <v>..rural le</v>
      </c>
      <c r="B1037" s="399" t="e">
        <f>BR122+BR123</f>
        <v>#VALUE!</v>
      </c>
    </row>
    <row r="1038" ht="15" customHeight="true" x14ac:dyDescent="0.2">
      <c r="A1038" s="399" t="str">
        <f>S15</f>
        <v>..urban le</v>
      </c>
      <c r="B1038" s="399" t="e">
        <f>BS122+BS123</f>
        <v>#VALUE!</v>
      </c>
    </row>
    <row r="1039" ht="15" customHeight="true" x14ac:dyDescent="0.2">
      <c r="A1039" s="399" t="str">
        <f>T15</f>
        <v>..rural ue</v>
      </c>
      <c r="B1039" s="399" t="e">
        <f>BT122+BT123</f>
        <v>#VALUE!</v>
      </c>
    </row>
    <row r="1040" ht="15" customHeight="true" x14ac:dyDescent="0.2">
      <c r="A1040" s="399" t="str">
        <f>U15</f>
        <v>..urban ue</v>
      </c>
      <c r="B1040" s="399" t="e">
        <f>BU122+BU123</f>
        <v>#VALUE!</v>
      </c>
    </row>
    <row r="1041" ht="15" customHeight="true" x14ac:dyDescent="0.2">
      <c r="A1041" s="399" t="str">
        <f>V15</f>
        <v>frontier governorates</v>
      </c>
      <c r="B1041" s="399" t="e">
        <f>BV122+BV123</f>
        <v>#VALUE!</v>
      </c>
    </row>
    <row r="1042" ht="15" customHeight="true" x14ac:dyDescent="0.2">
      <c r="A1042" s="399" t="str">
        <f>W15</f>
        <v>lower egypt</v>
      </c>
      <c r="B1042" s="399" t="e">
        <f>BW122+BW123</f>
        <v>#VALUE!</v>
      </c>
    </row>
    <row r="1043" ht="15" customHeight="true" x14ac:dyDescent="0.2">
      <c r="A1043" s="399" t="str">
        <f>X15</f>
        <v>upper egypt</v>
      </c>
      <c r="B1043" s="399" t="e">
        <f>BX122+XR123</f>
        <v>#VALUE!</v>
      </c>
    </row>
    <row r="1044" ht="15" customHeight="true" x14ac:dyDescent="0.2">
      <c r="A1044" s="399" t="str">
        <f>Y15</f>
        <v>urban governorates</v>
      </c>
      <c r="B1044" s="399" t="e">
        <f>BY122+BY123</f>
        <v>#VALUE!</v>
      </c>
    </row>
    <row r="1045" ht="15" customHeight="true" x14ac:dyDescent="0.2">
      <c r="A1045" s="399">
        <f>Z15</f>
        <v>0</v>
      </c>
      <c r="B1045" s="399">
        <f>BZ122+BZ123</f>
        <v>0</v>
      </c>
    </row>
    <row r="1046" ht="15" customHeight="true" x14ac:dyDescent="0.2">
      <c r="A1046" s="366">
        <f>AA15</f>
        <v>0</v>
      </c>
      <c r="B1046" s="399">
        <f>CA122+CA123</f>
        <v>0</v>
      </c>
    </row>
    <row r="1047" ht="15" customHeight="true" x14ac:dyDescent="0.2">
      <c r="A1047" s="366">
        <f>AB15</f>
        <v>0</v>
      </c>
      <c r="B1047" s="399">
        <f>CB122+CB123</f>
        <v>0</v>
      </c>
    </row>
    <row r="1048" ht="15" customHeight="true" x14ac:dyDescent="0.2">
      <c r="A1048" s="366">
        <f>AC15</f>
        <v>0</v>
      </c>
      <c r="B1048" s="399">
        <f>CC122+CC123</f>
        <v>0</v>
      </c>
    </row>
    <row r="1049" ht="15" customHeight="true" x14ac:dyDescent="0.2">
      <c r="A1049" s="366">
        <f>AD15</f>
        <v>0</v>
      </c>
      <c r="B1049" s="399">
        <f>CD122+CD123</f>
        <v>0</v>
      </c>
    </row>
    <row r="1050" ht="15" customHeight="true" x14ac:dyDescent="0.2">
      <c r="A1050" s="366">
        <f>AE15</f>
        <v>0</v>
      </c>
      <c r="B1050" s="399">
        <f>CE122+CE123</f>
        <v>0</v>
      </c>
    </row>
    <row r="1051" ht="15" customHeight="true" x14ac:dyDescent="0.2">
      <c r="A1051" s="366">
        <f>AF15</f>
        <v>0</v>
      </c>
      <c r="B1051" s="399">
        <f>CF122+CF123</f>
        <v>0</v>
      </c>
    </row>
    <row r="1052" ht="15" customHeight="true" x14ac:dyDescent="0.2">
      <c r="A1052" s="366">
        <f>AG15</f>
        <v>0</v>
      </c>
      <c r="B1052" s="399">
        <f>CG122+CG123</f>
        <v>0</v>
      </c>
    </row>
    <row r="1053" ht="15" customHeight="true" x14ac:dyDescent="0.2">
      <c r="A1053" s="366">
        <f>AH15</f>
        <v>0</v>
      </c>
      <c r="B1053" s="399">
        <f>CH122+CH123</f>
        <v>0</v>
      </c>
    </row>
    <row r="1054" ht="15" customHeight="true" x14ac:dyDescent="0.2">
      <c r="A1054" s="366">
        <f>AI15</f>
        <v>0</v>
      </c>
      <c r="B1054" s="399">
        <f>CI122+CI123</f>
        <v>0</v>
      </c>
    </row>
    <row r="1055" ht="15" customHeight="true" x14ac:dyDescent="0.2">
      <c r="A1055" s="366">
        <f>AJ15</f>
        <v>0</v>
      </c>
      <c r="B1055" s="399">
        <f>CJ122+CJ123</f>
        <v>0</v>
      </c>
    </row>
    <row r="1056" ht="15" customHeight="true" x14ac:dyDescent="0.2">
      <c r="A1056" s="366">
        <f>AK15</f>
        <v>0</v>
      </c>
      <c r="B1056" s="399">
        <f>CK122+CK123</f>
        <v>0</v>
      </c>
    </row>
    <row r="1057" ht="15" customHeight="true" x14ac:dyDescent="0.2">
      <c r="A1057" s="366">
        <f>AL15</f>
        <v>0</v>
      </c>
      <c r="B1057" s="399">
        <f>CL122+CL123</f>
        <v>0</v>
      </c>
    </row>
    <row r="1058" ht="15" customHeight="true" x14ac:dyDescent="0.2">
      <c r="A1058" s="366">
        <f>AM15</f>
        <v>0</v>
      </c>
      <c r="B1058" s="399">
        <f>CM122+CM123</f>
        <v>0</v>
      </c>
    </row>
    <row r="1059" ht="15" customHeight="true" x14ac:dyDescent="0.2">
      <c r="A1059" s="366">
        <f>AN15</f>
        <v>0</v>
      </c>
      <c r="B1059" s="399">
        <f>CN122+CN123</f>
        <v>0</v>
      </c>
    </row>
    <row r="1060" ht="15" customHeight="true" x14ac:dyDescent="0.2">
      <c r="A1060" s="366">
        <f>AO15</f>
        <v>0</v>
      </c>
      <c r="B1060" s="399">
        <f>CO122+CO123</f>
        <v>0</v>
      </c>
    </row>
    <row r="1061" ht="15" customHeight="true" x14ac:dyDescent="0.2">
      <c r="A1061" s="366">
        <f>AP15</f>
        <v>0</v>
      </c>
      <c r="B1061" s="399">
        <f>CP122+CP123</f>
        <v>0</v>
      </c>
    </row>
    <row r="1062" ht="15" customHeight="true" x14ac:dyDescent="0.2">
      <c r="A1062" s="366">
        <f>AQ15</f>
        <v>0</v>
      </c>
      <c r="B1062" s="399">
        <f>CQ122+CQ123</f>
        <v>0</v>
      </c>
    </row>
    <row r="1063" ht="15" customHeight="true" x14ac:dyDescent="0.2">
      <c r="A1063" s="366">
        <f>AR15</f>
        <v>0</v>
      </c>
      <c r="B1063" s="399">
        <f>CR122+CR123</f>
        <v>0</v>
      </c>
    </row>
    <row r="1064" ht="15" customHeight="true" x14ac:dyDescent="0.2">
      <c r="A1064" s="366">
        <f>AS15</f>
        <v>0</v>
      </c>
      <c r="B1064" s="399">
        <f>CS122+CS123</f>
        <v>0</v>
      </c>
    </row>
    <row r="1065" ht="15" customHeight="true" x14ac:dyDescent="0.2">
      <c r="A1065" s="366">
        <f>AT15</f>
        <v>0</v>
      </c>
      <c r="B1065" s="399">
        <f>CT122+CT123</f>
        <v>0</v>
      </c>
    </row>
    <row r="1066" ht="15" customHeight="true" x14ac:dyDescent="0.2">
      <c r="A1066" s="366">
        <f>AU15</f>
        <v>0</v>
      </c>
      <c r="B1066" s="399">
        <f>CU122+CU123</f>
        <v>0</v>
      </c>
    </row>
    <row r="1067" ht="15" customHeight="true" x14ac:dyDescent="0.2">
      <c r="A1067" s="366">
        <f>AV15</f>
        <v>0</v>
      </c>
      <c r="B1067" s="399">
        <f>CV122+CV123</f>
        <v>0</v>
      </c>
    </row>
    <row r="1068" ht="15" customHeight="true" x14ac:dyDescent="0.2">
      <c r="A1068" s="366">
        <f>AW15</f>
        <v>0</v>
      </c>
      <c r="B1068" s="399">
        <f>CW122+CW123</f>
        <v>0</v>
      </c>
    </row>
    <row r="1069" ht="15" customHeight="true" x14ac:dyDescent="0.2">
      <c r="A1069" s="366">
        <f>AX15</f>
        <v>0</v>
      </c>
      <c r="B1069" s="399">
        <f>CX122+CX123</f>
        <v>0</v>
      </c>
    </row>
    <row r="1070" ht="15" customHeight="true" x14ac:dyDescent="0.2">
      <c r="A1070" s="366">
        <f>AY15</f>
        <v>0</v>
      </c>
      <c r="B1070" s="399">
        <f>CY122+CY123</f>
        <v>0</v>
      </c>
    </row>
    <row r="1071" ht="15" customHeight="true" x14ac:dyDescent="0.2">
      <c r="A1071" s="366"/>
      <c r="B1071" s="399"/>
    </row>
    <row r="1072" ht="15" customHeight="true" x14ac:dyDescent="0.2">
      <c r="A1072" s="399">
        <f>34-COUNTIF(A1037:A1071,"0")</f>
        <v>8</v>
      </c>
      <c r="B1072" s="366" t="s">
        <v>136</v>
      </c>
    </row>
    <row r="1100" s="850" customFormat="true" ht="17.1" customHeight="true" x14ac:dyDescent="0.2">
      <c r="A1100" s="868"/>
      <c r="B1100" s="857"/>
      <c r="Z1100" s="889"/>
      <c r="AA1100" s="889"/>
      <c r="AB1100" s="889"/>
      <c r="AC1100" s="889"/>
      <c r="AD1100" s="889"/>
      <c r="AE1100" s="889"/>
      <c r="AF1100" s="889"/>
      <c r="AG1100" s="889"/>
      <c r="AH1100" s="889"/>
      <c r="AI1100" s="889"/>
      <c r="AJ1100" s="889"/>
      <c r="AK1100" s="889"/>
      <c r="AL1100" s="889"/>
      <c r="AM1100" s="889"/>
      <c r="AN1100" s="889"/>
      <c r="AO1100" s="889"/>
      <c r="AP1100" s="889"/>
      <c r="AQ1100" s="889"/>
      <c r="AR1100" s="889"/>
      <c r="AS1100" s="889"/>
      <c r="AT1100" s="889"/>
      <c r="AU1100" s="889"/>
      <c r="AV1100" s="889"/>
      <c r="AW1100" s="889"/>
      <c r="AX1100" s="889"/>
      <c r="AY1100" s="889"/>
      <c r="AZ1100" s="889"/>
      <c r="BA1100" s="436"/>
      <c r="BB1100" s="366"/>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c r="BV1100" s="436"/>
      <c r="BW1100" s="436"/>
      <c r="BX1100" s="436"/>
      <c r="BY1100" s="436"/>
      <c r="BZ1100" s="341"/>
      <c r="CA1100" s="341"/>
      <c r="CB1100" s="341"/>
      <c r="CC1100" s="341"/>
      <c r="CD1100" s="341"/>
      <c r="CE1100" s="341"/>
      <c r="CF1100" s="341"/>
      <c r="CG1100" s="341"/>
      <c r="CH1100" s="341"/>
      <c r="CI1100" s="341"/>
      <c r="CJ1100" s="341"/>
      <c r="CK1100" s="341"/>
      <c r="CL1100" s="341"/>
      <c r="CM1100" s="341"/>
      <c r="CN1100" s="341"/>
      <c r="CO1100" s="341"/>
      <c r="CP1100" s="341"/>
      <c r="CQ1100" s="341"/>
      <c r="CR1100" s="341"/>
      <c r="CS1100" s="341"/>
      <c r="CT1100" s="341"/>
      <c r="CU1100" s="341"/>
      <c r="CV1100" s="341"/>
      <c r="CW1100" s="341"/>
      <c r="CX1100" s="341"/>
      <c r="CY1100" s="341"/>
      <c r="CZ1100" s="341"/>
    </row>
    <row r="1101" s="850" customFormat="true" ht="17.1" customHeight="true" x14ac:dyDescent="0.2">
      <c r="A1101" s="869"/>
      <c r="B1101" s="858"/>
      <c r="Z1101" s="889"/>
      <c r="AA1101" s="889"/>
      <c r="AB1101" s="889"/>
      <c r="AC1101" s="889"/>
      <c r="AD1101" s="889"/>
      <c r="AE1101" s="889"/>
      <c r="AF1101" s="889"/>
      <c r="AG1101" s="889"/>
      <c r="AH1101" s="889"/>
      <c r="AI1101" s="889"/>
      <c r="AJ1101" s="889"/>
      <c r="AK1101" s="889"/>
      <c r="AL1101" s="889"/>
      <c r="AM1101" s="889"/>
      <c r="AN1101" s="889"/>
      <c r="AO1101" s="889"/>
      <c r="AP1101" s="889"/>
      <c r="AQ1101" s="889"/>
      <c r="AR1101" s="889"/>
      <c r="AS1101" s="889"/>
      <c r="AT1101" s="889"/>
      <c r="AU1101" s="889"/>
      <c r="AV1101" s="889"/>
      <c r="AW1101" s="889"/>
      <c r="AX1101" s="889"/>
      <c r="AY1101" s="889"/>
      <c r="AZ1101" s="889"/>
      <c r="BA1101" s="436"/>
      <c r="BB1101" s="366"/>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c r="BV1101" s="436"/>
      <c r="BW1101" s="436"/>
      <c r="BX1101" s="436"/>
      <c r="BY1101" s="436"/>
      <c r="BZ1101" s="341"/>
      <c r="CA1101" s="341"/>
      <c r="CB1101" s="341"/>
      <c r="CC1101" s="341"/>
      <c r="CD1101" s="341"/>
      <c r="CE1101" s="341"/>
      <c r="CF1101" s="341"/>
      <c r="CG1101" s="341"/>
      <c r="CH1101" s="341"/>
      <c r="CI1101" s="341"/>
      <c r="CJ1101" s="341"/>
      <c r="CK1101" s="341"/>
      <c r="CL1101" s="341"/>
      <c r="CM1101" s="341"/>
      <c r="CN1101" s="341"/>
      <c r="CO1101" s="341"/>
      <c r="CP1101" s="341"/>
      <c r="CQ1101" s="341"/>
      <c r="CR1101" s="341"/>
      <c r="CS1101" s="341"/>
      <c r="CT1101" s="341"/>
      <c r="CU1101" s="341"/>
      <c r="CV1101" s="341"/>
      <c r="CW1101" s="341"/>
      <c r="CX1101" s="341"/>
      <c r="CY1101" s="341"/>
      <c r="CZ1101" s="341"/>
    </row>
    <row r="1102" s="341" customFormat="true" ht="15" customHeight="true" x14ac:dyDescent="0.2">
      <c r="BA1102" s="436"/>
      <c r="BB1102" s="366"/>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c r="BV1102" s="436"/>
      <c r="BW1102" s="436"/>
      <c r="BX1102" s="436"/>
      <c r="BY1102" s="436"/>
    </row>
    <row r="1103" s="341" customFormat="true" ht="15" customHeight="true" x14ac:dyDescent="0.2">
      <c r="BA1103" s="436"/>
      <c r="BB1103" s="366"/>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c r="BV1103" s="436"/>
      <c r="BW1103" s="436"/>
      <c r="BX1103" s="436"/>
      <c r="BY1103" s="436"/>
    </row>
    <row r="1104" s="341" customFormat="true" ht="15" customHeight="true" x14ac:dyDescent="0.2">
      <c r="BA1104" s="436"/>
      <c r="BB1104" s="366"/>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c r="BV1104" s="436"/>
      <c r="BW1104" s="436"/>
      <c r="BX1104" s="436"/>
      <c r="BY1104" s="436"/>
    </row>
    <row r="1105" s="341" customFormat="true" ht="15" customHeight="true" x14ac:dyDescent="0.2">
      <c r="BA1105" s="436"/>
      <c r="BB1105" s="366"/>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c r="BV1105" s="436"/>
      <c r="BW1105" s="436"/>
      <c r="BX1105" s="436"/>
      <c r="BY1105" s="436"/>
    </row>
    <row r="1106" s="341" customFormat="true" ht="15" customHeight="true" x14ac:dyDescent="0.2">
      <c r="BA1106" s="436"/>
      <c r="BB1106" s="366"/>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c r="BV1106" s="436"/>
      <c r="BW1106" s="436"/>
      <c r="BX1106" s="436"/>
      <c r="BY1106" s="436"/>
    </row>
    <row r="1107" s="341" customFormat="true" ht="15" customHeight="true" x14ac:dyDescent="0.2">
      <c r="BA1107" s="436"/>
      <c r="BB1107" s="366"/>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c r="BV1107" s="436"/>
      <c r="BW1107" s="436"/>
      <c r="BX1107" s="436"/>
      <c r="BY1107" s="436"/>
    </row>
    <row r="1108" s="341" customFormat="true" ht="15" customHeight="true" x14ac:dyDescent="0.2">
      <c r="BA1108" s="436"/>
      <c r="BB1108" s="366"/>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c r="BV1108" s="436"/>
      <c r="BW1108" s="436"/>
      <c r="BX1108" s="436"/>
      <c r="BY1108" s="436"/>
    </row>
    <row r="1109" s="341" customFormat="true" ht="15" customHeight="true" x14ac:dyDescent="0.2">
      <c r="BA1109" s="436"/>
      <c r="BB1109" s="366"/>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c r="BV1109" s="436"/>
      <c r="BW1109" s="436"/>
      <c r="BX1109" s="436"/>
      <c r="BY1109" s="436"/>
    </row>
    <row r="1110" s="341" customFormat="true" ht="15" customHeight="true" x14ac:dyDescent="0.2">
      <c r="BA1110" s="436"/>
      <c r="BB1110" s="366"/>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c r="BV1110" s="436"/>
      <c r="BW1110" s="436"/>
      <c r="BX1110" s="436"/>
      <c r="BY1110" s="436"/>
    </row>
    <row r="1111" s="341" customFormat="true" ht="15" customHeight="true" x14ac:dyDescent="0.2">
      <c r="BA1111" s="436"/>
      <c r="BB1111" s="366"/>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c r="BV1111" s="436"/>
      <c r="BW1111" s="436"/>
      <c r="BX1111" s="436"/>
      <c r="BY1111" s="436"/>
    </row>
    <row r="1112" s="341" customFormat="true" ht="15" customHeight="true" x14ac:dyDescent="0.2">
      <c r="BA1112" s="436"/>
      <c r="BB1112" s="366"/>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c r="BV1112" s="436"/>
      <c r="BW1112" s="436"/>
      <c r="BX1112" s="436"/>
      <c r="BY1112" s="436"/>
    </row>
    <row r="1113" s="341" customFormat="true" ht="15" customHeight="true" x14ac:dyDescent="0.2">
      <c r="BA1113" s="436"/>
      <c r="BB1113" s="366"/>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c r="BV1113" s="436"/>
      <c r="BW1113" s="436"/>
      <c r="BX1113" s="436"/>
      <c r="BY1113" s="436"/>
    </row>
    <row r="1114" s="850" customFormat="true" ht="17.1" customHeight="true" x14ac:dyDescent="0.2">
      <c r="A1114" s="869"/>
      <c r="B1114" s="858"/>
      <c r="C1114" s="859"/>
      <c r="D1114" s="860"/>
      <c r="E1114" s="860"/>
      <c r="F1114" s="860"/>
      <c r="G1114" s="861"/>
      <c r="H1114" s="860"/>
      <c r="I1114" s="860"/>
      <c r="J1114" s="860"/>
      <c r="K1114" s="860"/>
      <c r="L1114" s="861"/>
      <c r="M1114" s="860"/>
      <c r="N1114" s="860"/>
      <c r="O1114" s="860"/>
      <c r="P1114" s="860"/>
      <c r="Q1114" s="861"/>
      <c r="R1114" s="860"/>
      <c r="S1114" s="860"/>
      <c r="T1114" s="860"/>
      <c r="U1114" s="860"/>
      <c r="V1114" s="860"/>
      <c r="W1114" s="860"/>
      <c r="X1114" s="860"/>
      <c r="Y1114" s="862"/>
      <c r="Z1114" s="889"/>
      <c r="AA1114" s="889"/>
      <c r="AB1114" s="889"/>
      <c r="AC1114" s="889"/>
      <c r="AD1114" s="889"/>
      <c r="AE1114" s="889"/>
      <c r="AF1114" s="889"/>
      <c r="AG1114" s="889"/>
      <c r="AH1114" s="889"/>
      <c r="AI1114" s="889"/>
      <c r="AJ1114" s="889"/>
      <c r="AK1114" s="889"/>
      <c r="AL1114" s="889"/>
      <c r="AM1114" s="889"/>
      <c r="AN1114" s="889"/>
      <c r="AO1114" s="889"/>
      <c r="AP1114" s="889"/>
      <c r="AQ1114" s="889"/>
      <c r="AR1114" s="889"/>
      <c r="AS1114" s="889"/>
      <c r="AT1114" s="889"/>
      <c r="AU1114" s="889"/>
      <c r="AV1114" s="889"/>
      <c r="AW1114" s="889"/>
      <c r="AX1114" s="889"/>
      <c r="AY1114" s="889"/>
      <c r="AZ1114" s="889"/>
      <c r="BA1114" s="436"/>
      <c r="BB1114" s="366"/>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c r="BV1114" s="436"/>
      <c r="BW1114" s="436"/>
      <c r="BX1114" s="436"/>
      <c r="BY1114" s="436"/>
      <c r="BZ1114" s="341"/>
      <c r="CA1114" s="341"/>
      <c r="CB1114" s="341"/>
      <c r="CC1114" s="341"/>
      <c r="CD1114" s="341"/>
      <c r="CE1114" s="341"/>
      <c r="CF1114" s="341"/>
      <c r="CG1114" s="341"/>
      <c r="CH1114" s="341"/>
      <c r="CI1114" s="341"/>
      <c r="CJ1114" s="341"/>
      <c r="CK1114" s="341"/>
      <c r="CL1114" s="341"/>
      <c r="CM1114" s="341"/>
      <c r="CN1114" s="341"/>
      <c r="CO1114" s="341"/>
      <c r="CP1114" s="341"/>
      <c r="CQ1114" s="341"/>
      <c r="CR1114" s="341"/>
      <c r="CS1114" s="341"/>
      <c r="CT1114" s="341"/>
      <c r="CU1114" s="341"/>
      <c r="CV1114" s="341"/>
      <c r="CW1114" s="341"/>
      <c r="CX1114" s="341"/>
      <c r="CY1114" s="341"/>
      <c r="CZ1114" s="341"/>
    </row>
    <row r="1115" s="850" customFormat="true" ht="17.1" customHeight="true" x14ac:dyDescent="0.2">
      <c r="A1115" s="869"/>
      <c r="B1115" s="858"/>
      <c r="C1115" s="859"/>
      <c r="D1115" s="860"/>
      <c r="E1115" s="860"/>
      <c r="F1115" s="860"/>
      <c r="G1115" s="861"/>
      <c r="H1115" s="860"/>
      <c r="I1115" s="860"/>
      <c r="J1115" s="860"/>
      <c r="K1115" s="860"/>
      <c r="L1115" s="861"/>
      <c r="M1115" s="860"/>
      <c r="N1115" s="860"/>
      <c r="O1115" s="860"/>
      <c r="P1115" s="860"/>
      <c r="Q1115" s="861"/>
      <c r="R1115" s="860"/>
      <c r="S1115" s="860"/>
      <c r="T1115" s="860"/>
      <c r="U1115" s="860"/>
      <c r="V1115" s="860"/>
      <c r="W1115" s="860"/>
      <c r="X1115" s="860"/>
      <c r="Y1115" s="862"/>
      <c r="Z1115" s="889"/>
      <c r="AA1115" s="889"/>
      <c r="AB1115" s="889"/>
      <c r="AC1115" s="889"/>
      <c r="AD1115" s="889"/>
      <c r="AE1115" s="889"/>
      <c r="AF1115" s="889"/>
      <c r="AG1115" s="889"/>
      <c r="AH1115" s="889"/>
      <c r="AI1115" s="889"/>
      <c r="AJ1115" s="889"/>
      <c r="AK1115" s="889"/>
      <c r="AL1115" s="889"/>
      <c r="AM1115" s="889"/>
      <c r="AN1115" s="889"/>
      <c r="AO1115" s="889"/>
      <c r="AP1115" s="889"/>
      <c r="AQ1115" s="889"/>
      <c r="AR1115" s="889"/>
      <c r="AS1115" s="889"/>
      <c r="AT1115" s="889"/>
      <c r="AU1115" s="889"/>
      <c r="AV1115" s="889"/>
      <c r="AW1115" s="889"/>
      <c r="AX1115" s="889"/>
      <c r="AY1115" s="889"/>
      <c r="AZ1115" s="889"/>
      <c r="BA1115" s="436"/>
      <c r="BB1115" s="366"/>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c r="BV1115" s="436"/>
      <c r="BW1115" s="436"/>
      <c r="BX1115" s="436"/>
      <c r="BY1115" s="436"/>
      <c r="BZ1115" s="341"/>
      <c r="CA1115" s="341"/>
      <c r="CB1115" s="341"/>
      <c r="CC1115" s="341"/>
      <c r="CD1115" s="341"/>
      <c r="CE1115" s="341"/>
      <c r="CF1115" s="341"/>
      <c r="CG1115" s="341"/>
      <c r="CH1115" s="341"/>
      <c r="CI1115" s="341"/>
      <c r="CJ1115" s="341"/>
      <c r="CK1115" s="341"/>
      <c r="CL1115" s="341"/>
      <c r="CM1115" s="341"/>
      <c r="CN1115" s="341"/>
      <c r="CO1115" s="341"/>
      <c r="CP1115" s="341"/>
      <c r="CQ1115" s="341"/>
      <c r="CR1115" s="341"/>
      <c r="CS1115" s="341"/>
      <c r="CT1115" s="341"/>
      <c r="CU1115" s="341"/>
      <c r="CV1115" s="341"/>
      <c r="CW1115" s="341"/>
      <c r="CX1115" s="341"/>
      <c r="CY1115" s="341"/>
      <c r="CZ1115" s="341"/>
    </row>
    <row r="1116" s="850" customFormat="true" ht="17.1" customHeight="true" x14ac:dyDescent="0.2">
      <c r="A1116" s="869"/>
      <c r="B1116" s="858"/>
      <c r="C1116" s="859"/>
      <c r="D1116" s="860"/>
      <c r="E1116" s="860"/>
      <c r="F1116" s="860"/>
      <c r="G1116" s="861"/>
      <c r="H1116" s="860"/>
      <c r="I1116" s="860"/>
      <c r="J1116" s="860"/>
      <c r="K1116" s="860"/>
      <c r="L1116" s="861"/>
      <c r="M1116" s="860"/>
      <c r="N1116" s="860"/>
      <c r="O1116" s="860"/>
      <c r="P1116" s="860"/>
      <c r="Q1116" s="861"/>
      <c r="R1116" s="860"/>
      <c r="S1116" s="860"/>
      <c r="T1116" s="860"/>
      <c r="U1116" s="860"/>
      <c r="V1116" s="860"/>
      <c r="W1116" s="860"/>
      <c r="X1116" s="860"/>
      <c r="Y1116" s="862"/>
      <c r="Z1116" s="889"/>
      <c r="AA1116" s="889"/>
      <c r="AB1116" s="889"/>
      <c r="AC1116" s="889"/>
      <c r="AD1116" s="889"/>
      <c r="AE1116" s="889"/>
      <c r="AF1116" s="889"/>
      <c r="AG1116" s="889"/>
      <c r="AH1116" s="889"/>
      <c r="AI1116" s="889"/>
      <c r="AJ1116" s="889"/>
      <c r="AK1116" s="889"/>
      <c r="AL1116" s="889"/>
      <c r="AM1116" s="889"/>
      <c r="AN1116" s="889"/>
      <c r="AO1116" s="889"/>
      <c r="AP1116" s="889"/>
      <c r="AQ1116" s="889"/>
      <c r="AR1116" s="889"/>
      <c r="AS1116" s="889"/>
      <c r="AT1116" s="889"/>
      <c r="AU1116" s="889"/>
      <c r="AV1116" s="889"/>
      <c r="AW1116" s="889"/>
      <c r="AX1116" s="889"/>
      <c r="AY1116" s="889"/>
      <c r="AZ1116" s="889"/>
      <c r="BA1116" s="436"/>
      <c r="BB1116" s="366"/>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c r="BV1116" s="436"/>
      <c r="BW1116" s="436"/>
      <c r="BX1116" s="436"/>
      <c r="BY1116" s="436"/>
      <c r="BZ1116" s="341"/>
      <c r="CA1116" s="341"/>
      <c r="CB1116" s="341"/>
      <c r="CC1116" s="341"/>
      <c r="CD1116" s="341"/>
      <c r="CE1116" s="341"/>
      <c r="CF1116" s="341"/>
      <c r="CG1116" s="341"/>
      <c r="CH1116" s="341"/>
      <c r="CI1116" s="341"/>
      <c r="CJ1116" s="341"/>
      <c r="CK1116" s="341"/>
      <c r="CL1116" s="341"/>
      <c r="CM1116" s="341"/>
      <c r="CN1116" s="341"/>
      <c r="CO1116" s="341"/>
      <c r="CP1116" s="341"/>
      <c r="CQ1116" s="341"/>
      <c r="CR1116" s="341"/>
      <c r="CS1116" s="341"/>
      <c r="CT1116" s="341"/>
      <c r="CU1116" s="341"/>
      <c r="CV1116" s="341"/>
      <c r="CW1116" s="341"/>
      <c r="CX1116" s="341"/>
      <c r="CY1116" s="341"/>
      <c r="CZ1116" s="341"/>
    </row>
    <row r="1117" s="850" customFormat="true" ht="17.1" customHeight="true" x14ac:dyDescent="0.2">
      <c r="A1117" s="870"/>
      <c r="B1117" s="863"/>
      <c r="C1117" s="864"/>
      <c r="D1117" s="865"/>
      <c r="E1117" s="865"/>
      <c r="F1117" s="865"/>
      <c r="G1117" s="866"/>
      <c r="H1117" s="865"/>
      <c r="I1117" s="865"/>
      <c r="J1117" s="865"/>
      <c r="K1117" s="865"/>
      <c r="L1117" s="866"/>
      <c r="M1117" s="865"/>
      <c r="N1117" s="865"/>
      <c r="O1117" s="865"/>
      <c r="P1117" s="865"/>
      <c r="Q1117" s="866"/>
      <c r="R1117" s="865"/>
      <c r="S1117" s="865"/>
      <c r="T1117" s="865"/>
      <c r="U1117" s="865"/>
      <c r="V1117" s="865"/>
      <c r="W1117" s="865"/>
      <c r="X1117" s="865"/>
      <c r="Y1117" s="867"/>
      <c r="Z1117" s="889"/>
      <c r="AA1117" s="889"/>
      <c r="AB1117" s="889"/>
      <c r="AC1117" s="889"/>
      <c r="AD1117" s="889"/>
      <c r="AE1117" s="889"/>
      <c r="AF1117" s="889"/>
      <c r="AG1117" s="889"/>
      <c r="AH1117" s="889"/>
      <c r="AI1117" s="889"/>
      <c r="AJ1117" s="889"/>
      <c r="AK1117" s="889"/>
      <c r="AL1117" s="889"/>
      <c r="AM1117" s="889"/>
      <c r="AN1117" s="889"/>
      <c r="AO1117" s="889"/>
      <c r="AP1117" s="889"/>
      <c r="AQ1117" s="889"/>
      <c r="AR1117" s="889"/>
      <c r="AS1117" s="889"/>
      <c r="AT1117" s="889"/>
      <c r="AU1117" s="889"/>
      <c r="AV1117" s="889"/>
      <c r="AW1117" s="889"/>
      <c r="AX1117" s="889"/>
      <c r="AY1117" s="889"/>
      <c r="AZ1117" s="889"/>
      <c r="BA1117" s="436"/>
      <c r="BB1117" s="366"/>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c r="BV1117" s="436"/>
      <c r="BW1117" s="436"/>
      <c r="BX1117" s="436"/>
      <c r="BY1117" s="436"/>
      <c r="BZ1117" s="341"/>
      <c r="CA1117" s="341"/>
      <c r="CB1117" s="341"/>
      <c r="CC1117" s="341"/>
      <c r="CD1117" s="341"/>
      <c r="CE1117" s="341"/>
      <c r="CF1117" s="341"/>
      <c r="CG1117" s="341"/>
      <c r="CH1117" s="341"/>
      <c r="CI1117" s="341"/>
      <c r="CJ1117" s="341"/>
      <c r="CK1117" s="341"/>
      <c r="CL1117" s="341"/>
      <c r="CM1117" s="341"/>
      <c r="CN1117" s="341"/>
      <c r="CO1117" s="341"/>
      <c r="CP1117" s="341"/>
      <c r="CQ1117" s="341"/>
      <c r="CR1117" s="341"/>
      <c r="CS1117" s="341"/>
      <c r="CT1117" s="341"/>
      <c r="CU1117" s="341"/>
      <c r="CV1117" s="341"/>
      <c r="CW1117" s="341"/>
      <c r="CX1117" s="341"/>
      <c r="CY1117" s="341"/>
      <c r="CZ1117" s="341"/>
    </row>
    <row r="1118" s="341" customFormat="true" ht="15" customHeight="true" x14ac:dyDescent="0.2">
      <c r="BA1118" s="436"/>
      <c r="BB1118" s="366"/>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c r="BV1118" s="436"/>
      <c r="BW1118" s="436"/>
      <c r="BX1118" s="436"/>
      <c r="BY1118" s="436"/>
    </row>
    <row r="1119" s="341" customFormat="true" ht="15" customHeight="true" x14ac:dyDescent="0.2">
      <c r="BA1119" s="436"/>
      <c r="BB1119" s="366"/>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c r="BV1119" s="436"/>
      <c r="BW1119" s="436"/>
      <c r="BX1119" s="436"/>
      <c r="BY1119" s="436"/>
    </row>
    <row r="1120" s="341" customFormat="true" ht="15" customHeight="true" x14ac:dyDescent="0.2">
      <c r="BA1120" s="436"/>
      <c r="BB1120" s="366"/>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c r="BV1120" s="436"/>
      <c r="BW1120" s="436"/>
      <c r="BX1120" s="436"/>
      <c r="BY1120" s="436"/>
    </row>
    <row r="1121" s="341" customFormat="true" ht="15" customHeight="true" x14ac:dyDescent="0.2">
      <c r="BA1121" s="436"/>
      <c r="BB1121" s="366"/>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c r="BV1121" s="436"/>
      <c r="BW1121" s="436"/>
      <c r="BX1121" s="436"/>
      <c r="BY1121" s="436"/>
    </row>
    <row r="1122" s="341" customFormat="true" ht="15" customHeight="true" x14ac:dyDescent="0.2">
      <c r="BA1122" s="436"/>
      <c r="BB1122" s="366"/>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c r="BV1122" s="436"/>
      <c r="BW1122" s="436"/>
      <c r="BX1122" s="436"/>
      <c r="BY1122" s="436"/>
    </row>
    <row r="1123" s="341" customFormat="true" ht="15" customHeight="true" x14ac:dyDescent="0.2">
      <c r="BA1123" s="436"/>
      <c r="BB1123" s="366"/>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c r="BV1123" s="436"/>
      <c r="BW1123" s="436"/>
      <c r="BX1123" s="436"/>
      <c r="BY1123" s="436"/>
    </row>
    <row r="1124" s="341" customFormat="true" ht="15" customHeight="true" x14ac:dyDescent="0.2">
      <c r="BA1124" s="436"/>
      <c r="BB1124" s="366"/>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c r="BV1124" s="436"/>
      <c r="BW1124" s="436"/>
      <c r="BX1124" s="436"/>
      <c r="BY1124" s="436"/>
    </row>
    <row r="1125" s="341" customFormat="true" ht="15" customHeight="true" x14ac:dyDescent="0.2">
      <c r="BA1125" s="436"/>
      <c r="BB1125" s="366"/>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c r="BV1125" s="436"/>
      <c r="BW1125" s="436"/>
      <c r="BX1125" s="436"/>
      <c r="BY1125" s="436"/>
    </row>
    <row r="1126" s="341" customFormat="true" ht="15" customHeight="true" x14ac:dyDescent="0.2">
      <c r="BA1126" s="436"/>
      <c r="BB1126" s="366"/>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c r="BV1126" s="436"/>
      <c r="BW1126" s="436"/>
      <c r="BX1126" s="436"/>
      <c r="BY1126" s="436"/>
    </row>
    <row r="1127" s="341" customFormat="true" ht="15" customHeight="true" x14ac:dyDescent="0.2">
      <c r="BA1127" s="436"/>
      <c r="BB1127" s="366"/>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c r="BV1127" s="436"/>
      <c r="BW1127" s="436"/>
      <c r="BX1127" s="436"/>
      <c r="BY1127" s="436"/>
    </row>
    <row r="1128" s="341" customFormat="true" ht="15" customHeight="true" x14ac:dyDescent="0.2">
      <c r="BA1128" s="436"/>
      <c r="BB1128" s="366"/>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c r="BV1128" s="436"/>
      <c r="BW1128" s="436"/>
      <c r="BX1128" s="436"/>
      <c r="BY1128" s="436"/>
    </row>
    <row r="1129" s="341" customFormat="true" ht="15" customHeight="true" x14ac:dyDescent="0.2">
      <c r="BA1129" s="436"/>
      <c r="BB1129" s="366"/>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c r="BV1129" s="436"/>
      <c r="BW1129" s="436"/>
      <c r="BX1129" s="436"/>
      <c r="BY1129" s="436"/>
    </row>
    <row r="1130" s="341" customFormat="true" ht="15" customHeight="true" x14ac:dyDescent="0.2">
      <c r="BA1130" s="436"/>
      <c r="BB1130" s="366"/>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c r="BV1130" s="436"/>
      <c r="BW1130" s="436"/>
      <c r="BX1130" s="436"/>
      <c r="BY1130" s="436"/>
    </row>
    <row r="1131" s="341" customFormat="true" ht="15" customHeight="true" x14ac:dyDescent="0.2">
      <c r="BA1131" s="436"/>
      <c r="BB1131" s="366"/>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c r="BV1131" s="436"/>
      <c r="BW1131" s="436"/>
      <c r="BX1131" s="436"/>
      <c r="BY1131" s="436"/>
    </row>
    <row r="1132" s="341" customFormat="true" ht="15" customHeight="true" x14ac:dyDescent="0.2">
      <c r="BA1132" s="436"/>
      <c r="BB1132" s="366"/>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c r="BV1132" s="436"/>
      <c r="BW1132" s="436"/>
      <c r="BX1132" s="436"/>
      <c r="BY1132" s="436"/>
    </row>
    <row r="1133" s="341" customFormat="true" ht="15" customHeight="true" x14ac:dyDescent="0.2">
      <c r="BA1133" s="436"/>
      <c r="BB1133" s="366"/>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c r="BV1133" s="436"/>
      <c r="BW1133" s="436"/>
      <c r="BX1133" s="436"/>
      <c r="BY1133" s="436"/>
    </row>
    <row r="1134" s="341" customFormat="true" ht="15" customHeight="true" x14ac:dyDescent="0.2">
      <c r="BA1134" s="436"/>
      <c r="BB1134" s="366"/>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c r="BV1134" s="436"/>
      <c r="BW1134" s="436"/>
      <c r="BX1134" s="436"/>
      <c r="BY1134" s="436"/>
    </row>
    <row r="1135" s="341" customFormat="true" ht="15" customHeight="true" x14ac:dyDescent="0.2">
      <c r="BA1135" s="436"/>
      <c r="BB1135" s="366"/>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c r="BV1135" s="436"/>
      <c r="BW1135" s="436"/>
      <c r="BX1135" s="436"/>
      <c r="BY1135" s="436"/>
    </row>
    <row r="1136" s="341" customFormat="true" ht="15" customHeight="true" x14ac:dyDescent="0.2">
      <c r="BA1136" s="436"/>
      <c r="BB1136" s="366"/>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c r="BV1136" s="436"/>
      <c r="BW1136" s="436"/>
      <c r="BX1136" s="436"/>
      <c r="BY1136" s="436"/>
    </row>
    <row r="1137" s="341" customFormat="true" ht="15" customHeight="true" x14ac:dyDescent="0.2">
      <c r="BA1137" s="436"/>
      <c r="BB1137" s="366"/>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c r="BV1137" s="436"/>
      <c r="BW1137" s="436"/>
      <c r="BX1137" s="436"/>
      <c r="BY1137" s="436"/>
    </row>
    <row r="1138" s="341" customFormat="true" ht="15" customHeight="true" x14ac:dyDescent="0.2">
      <c r="BA1138" s="436"/>
      <c r="BB1138" s="366"/>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c r="BV1138" s="436"/>
      <c r="BW1138" s="436"/>
      <c r="BX1138" s="436"/>
      <c r="BY1138" s="436"/>
    </row>
    <row r="1139" s="341" customFormat="true" ht="15" customHeight="true" x14ac:dyDescent="0.2">
      <c r="BA1139" s="436"/>
      <c r="BB1139" s="366"/>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c r="BV1139" s="436"/>
      <c r="BW1139" s="436"/>
      <c r="BX1139" s="436"/>
      <c r="BY1139" s="436"/>
    </row>
    <row r="1140" s="341" customFormat="true" ht="15" customHeight="true" x14ac:dyDescent="0.2">
      <c r="BA1140" s="436"/>
      <c r="BB1140" s="366"/>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c r="BV1140" s="436"/>
      <c r="BW1140" s="436"/>
      <c r="BX1140" s="436"/>
      <c r="BY1140" s="436"/>
    </row>
    <row r="1141" s="341" customFormat="true" ht="15" customHeight="true" x14ac:dyDescent="0.2">
      <c r="BA1141" s="436"/>
      <c r="BB1141" s="366"/>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c r="BV1141" s="436"/>
      <c r="BW1141" s="436"/>
      <c r="BX1141" s="436"/>
      <c r="BY1141" s="436"/>
    </row>
    <row r="1142" s="341" customFormat="true" ht="15" customHeight="true" x14ac:dyDescent="0.2">
      <c r="BA1142" s="436"/>
      <c r="BB1142" s="366"/>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c r="BV1142" s="436"/>
      <c r="BW1142" s="436"/>
      <c r="BX1142" s="436"/>
      <c r="BY1142" s="436"/>
    </row>
    <row r="1143" s="341" customFormat="true" ht="15" customHeight="true" x14ac:dyDescent="0.2">
      <c r="BA1143" s="436"/>
      <c r="BB1143" s="366"/>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c r="BV1143" s="436"/>
      <c r="BW1143" s="436"/>
      <c r="BX1143" s="436"/>
      <c r="BY1143" s="436"/>
    </row>
    <row r="1144" s="341" customFormat="true" ht="15" customHeight="true" x14ac:dyDescent="0.2">
      <c r="BA1144" s="436"/>
      <c r="BB1144" s="366"/>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c r="BV1144" s="436"/>
      <c r="BW1144" s="436"/>
      <c r="BX1144" s="436"/>
      <c r="BY1144" s="436"/>
    </row>
    <row r="1145" s="341" customFormat="true" ht="15" customHeight="true" x14ac:dyDescent="0.2">
      <c r="BA1145" s="436"/>
      <c r="BB1145" s="366"/>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c r="BV1145" s="436"/>
      <c r="BW1145" s="436"/>
      <c r="BX1145" s="436"/>
      <c r="BY1145" s="436"/>
    </row>
    <row r="1146" s="341" customFormat="true" ht="15" customHeight="true" x14ac:dyDescent="0.2">
      <c r="BA1146" s="436"/>
      <c r="BB1146" s="366"/>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c r="BV1146" s="436"/>
      <c r="BW1146" s="436"/>
      <c r="BX1146" s="436"/>
      <c r="BY1146" s="436"/>
    </row>
    <row r="1147" s="341" customFormat="true" ht="15" customHeight="true" x14ac:dyDescent="0.2">
      <c r="BA1147" s="436"/>
      <c r="BB1147" s="366"/>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c r="BV1147" s="436"/>
      <c r="BW1147" s="436"/>
      <c r="BX1147" s="436"/>
      <c r="BY1147" s="436"/>
    </row>
    <row r="1148" s="341" customFormat="true" ht="15" customHeight="true" x14ac:dyDescent="0.2">
      <c r="BA1148" s="436"/>
      <c r="BB1148" s="366"/>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c r="BV1148" s="436"/>
      <c r="BW1148" s="436"/>
      <c r="BX1148" s="436"/>
      <c r="BY1148" s="436"/>
    </row>
    <row r="1149" s="341" customFormat="true" ht="15" customHeight="true" x14ac:dyDescent="0.2">
      <c r="BA1149" s="436"/>
      <c r="BB1149" s="366"/>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c r="BV1149" s="436"/>
      <c r="BW1149" s="436"/>
      <c r="BX1149" s="436"/>
      <c r="BY1149" s="436"/>
    </row>
    <row r="1150" s="341" customFormat="true" ht="15" customHeight="true" x14ac:dyDescent="0.2">
      <c r="BA1150" s="436"/>
      <c r="BB1150" s="366"/>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c r="BV1150" s="436"/>
      <c r="BW1150" s="436"/>
      <c r="BX1150" s="436"/>
      <c r="BY1150" s="436"/>
    </row>
    <row r="1151" s="341" customFormat="true" ht="15" customHeight="true" x14ac:dyDescent="0.2">
      <c r="BA1151" s="436"/>
      <c r="BB1151" s="366"/>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c r="BV1151" s="436"/>
      <c r="BW1151" s="436"/>
      <c r="BX1151" s="436"/>
      <c r="BY1151" s="436"/>
    </row>
    <row r="1152" s="341" customFormat="true" ht="15" customHeight="true" x14ac:dyDescent="0.2">
      <c r="BA1152" s="436"/>
      <c r="BB1152" s="366"/>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c r="BV1152" s="436"/>
      <c r="BW1152" s="436"/>
      <c r="BX1152" s="436"/>
      <c r="BY1152" s="436"/>
    </row>
    <row r="1153" s="341" customFormat="true" ht="15" customHeight="true" x14ac:dyDescent="0.2">
      <c r="BA1153" s="436"/>
      <c r="BB1153" s="366"/>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c r="BV1153" s="436"/>
      <c r="BW1153" s="436"/>
      <c r="BX1153" s="436"/>
      <c r="BY1153" s="436"/>
    </row>
    <row r="1154" s="341" customFormat="true" ht="15" customHeight="true" x14ac:dyDescent="0.2">
      <c r="BA1154" s="436"/>
      <c r="BB1154" s="366"/>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c r="BV1154" s="436"/>
      <c r="BW1154" s="436"/>
      <c r="BX1154" s="436"/>
      <c r="BY1154" s="436"/>
    </row>
    <row r="1155" s="341" customFormat="true" ht="15" customHeight="true" x14ac:dyDescent="0.2">
      <c r="BA1155" s="436"/>
      <c r="BB1155" s="366"/>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c r="BV1155" s="436"/>
      <c r="BW1155" s="436"/>
      <c r="BX1155" s="436"/>
      <c r="BY1155" s="436"/>
    </row>
    <row r="1156" s="341" customFormat="true" ht="15" customHeight="true" x14ac:dyDescent="0.2">
      <c r="BA1156" s="436"/>
      <c r="BB1156" s="366"/>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c r="BV1156" s="436"/>
      <c r="BW1156" s="436"/>
      <c r="BX1156" s="436"/>
      <c r="BY1156" s="436"/>
    </row>
    <row r="1157" s="341" customFormat="true" ht="15" customHeight="true" x14ac:dyDescent="0.2">
      <c r="BA1157" s="436"/>
      <c r="BB1157" s="366"/>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c r="BV1157" s="436"/>
      <c r="BW1157" s="436"/>
      <c r="BX1157" s="436"/>
      <c r="BY1157" s="436"/>
    </row>
    <row r="1158" s="341" customFormat="true" ht="15" customHeight="true" x14ac:dyDescent="0.2">
      <c r="BA1158" s="436"/>
      <c r="BB1158" s="366"/>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c r="BV1158" s="436"/>
      <c r="BW1158" s="436"/>
      <c r="BX1158" s="436"/>
      <c r="BY1158" s="436"/>
    </row>
    <row r="1159" s="341" customFormat="true" ht="15" customHeight="true" x14ac:dyDescent="0.2">
      <c r="BA1159" s="436"/>
      <c r="BB1159" s="366"/>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c r="BV1159" s="436"/>
      <c r="BW1159" s="436"/>
      <c r="BX1159" s="436"/>
      <c r="BY1159" s="436"/>
    </row>
    <row r="1160" s="341" customFormat="true" ht="15" customHeight="true" x14ac:dyDescent="0.2">
      <c r="BA1160" s="436"/>
      <c r="BB1160" s="366"/>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c r="BV1160" s="436"/>
      <c r="BW1160" s="436"/>
      <c r="BX1160" s="436"/>
      <c r="BY1160" s="436"/>
    </row>
    <row r="1161" s="341" customFormat="true" ht="15" customHeight="true" x14ac:dyDescent="0.2">
      <c r="BA1161" s="436"/>
      <c r="BB1161" s="366"/>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c r="BV1161" s="436"/>
      <c r="BW1161" s="436"/>
      <c r="BX1161" s="436"/>
      <c r="BY1161" s="436"/>
    </row>
    <row r="1162" s="341" customFormat="true" ht="15" customHeight="true" x14ac:dyDescent="0.2">
      <c r="BA1162" s="436"/>
      <c r="BB1162" s="366"/>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c r="BV1162" s="436"/>
      <c r="BW1162" s="436"/>
      <c r="BX1162" s="436"/>
      <c r="BY1162" s="436"/>
    </row>
    <row r="1163" s="341" customFormat="true" ht="15" customHeight="true" x14ac:dyDescent="0.2">
      <c r="BA1163" s="436"/>
      <c r="BB1163" s="366"/>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c r="BV1163" s="436"/>
      <c r="BW1163" s="436"/>
      <c r="BX1163" s="436"/>
      <c r="BY1163" s="436"/>
    </row>
    <row r="1164" s="341" customFormat="true" ht="15" customHeight="true" x14ac:dyDescent="0.2">
      <c r="BA1164" s="436"/>
      <c r="BB1164" s="366"/>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c r="BV1164" s="436"/>
      <c r="BW1164" s="436"/>
      <c r="BX1164" s="436"/>
      <c r="BY1164" s="436"/>
    </row>
    <row r="1165" s="341" customFormat="true" ht="15" customHeight="true" x14ac:dyDescent="0.2">
      <c r="BA1165" s="436"/>
      <c r="BB1165" s="366"/>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c r="BV1165" s="436"/>
      <c r="BW1165" s="436"/>
      <c r="BX1165" s="436"/>
      <c r="BY1165" s="436"/>
    </row>
    <row r="1166" s="341" customFormat="true" ht="15" customHeight="true" x14ac:dyDescent="0.2">
      <c r="BA1166" s="436"/>
      <c r="BB1166" s="366"/>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c r="BV1166" s="436"/>
      <c r="BW1166" s="436"/>
      <c r="BX1166" s="436"/>
      <c r="BY1166" s="436"/>
    </row>
    <row r="1167" s="341" customFormat="true" ht="15" customHeight="true" x14ac:dyDescent="0.2">
      <c r="BA1167" s="436"/>
      <c r="BB1167" s="366"/>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c r="BV1167" s="436"/>
      <c r="BW1167" s="436"/>
      <c r="BX1167" s="436"/>
      <c r="BY1167" s="436"/>
    </row>
    <row r="1168" s="341" customFormat="true" ht="15" customHeight="true" x14ac:dyDescent="0.2">
      <c r="BA1168" s="436"/>
      <c r="BB1168" s="366"/>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c r="BV1168" s="436"/>
      <c r="BW1168" s="436"/>
      <c r="BX1168" s="436"/>
      <c r="BY1168" s="436"/>
    </row>
    <row r="1169" s="341" customFormat="true" ht="15" customHeight="true" x14ac:dyDescent="0.2">
      <c r="BA1169" s="436"/>
      <c r="BB1169" s="366"/>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c r="BV1169" s="436"/>
      <c r="BW1169" s="436"/>
      <c r="BX1169" s="436"/>
      <c r="BY1169" s="436"/>
    </row>
    <row r="1170" s="341" customFormat="true" ht="15" customHeight="true" x14ac:dyDescent="0.2">
      <c r="A1170" s="411"/>
      <c r="B1170" s="842"/>
      <c r="C1170" s="843"/>
      <c r="D1170" s="843"/>
      <c r="E1170" s="843"/>
      <c r="F1170" s="843"/>
      <c r="G1170" s="843"/>
      <c r="H1170" s="843"/>
      <c r="I1170" s="843"/>
      <c r="J1170" s="843"/>
      <c r="K1170" s="843"/>
      <c r="L1170" s="843"/>
      <c r="M1170" s="843"/>
      <c r="N1170" s="843"/>
      <c r="O1170" s="843"/>
      <c r="P1170" s="843"/>
      <c r="Q1170" s="843"/>
      <c r="R1170" s="843"/>
      <c r="S1170" s="843"/>
      <c r="T1170" s="843"/>
      <c r="U1170" s="843"/>
      <c r="V1170" s="843"/>
      <c r="W1170" s="843"/>
      <c r="X1170" s="843"/>
      <c r="Y1170" s="843"/>
      <c r="BA1170" s="436"/>
      <c r="BB1170" s="366"/>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c r="BV1170" s="436"/>
      <c r="BW1170" s="436"/>
      <c r="BX1170" s="436"/>
      <c r="BY1170" s="436"/>
    </row>
    <row r="1171" s="341" customFormat="true" ht="15" customHeight="true" x14ac:dyDescent="0.2">
      <c r="A1171" s="411"/>
      <c r="B1171" s="842"/>
      <c r="C1171" s="843"/>
      <c r="D1171" s="843"/>
      <c r="E1171" s="843"/>
      <c r="F1171" s="843"/>
      <c r="G1171" s="843"/>
      <c r="H1171" s="843"/>
      <c r="I1171" s="843"/>
      <c r="J1171" s="843"/>
      <c r="K1171" s="843"/>
      <c r="L1171" s="843"/>
      <c r="M1171" s="843"/>
      <c r="N1171" s="843"/>
      <c r="O1171" s="843"/>
      <c r="P1171" s="843"/>
      <c r="Q1171" s="843"/>
      <c r="R1171" s="843"/>
      <c r="S1171" s="843"/>
      <c r="T1171" s="843"/>
      <c r="U1171" s="843"/>
      <c r="V1171" s="843"/>
      <c r="W1171" s="843"/>
      <c r="X1171" s="843"/>
      <c r="Y1171" s="843"/>
      <c r="BA1171" s="436"/>
      <c r="BB1171" s="366"/>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c r="BV1171" s="436"/>
      <c r="BW1171" s="436"/>
      <c r="BX1171" s="436"/>
      <c r="BY1171" s="436"/>
    </row>
    <row r="1172" s="341" customFormat="true" ht="15" customHeight="true" x14ac:dyDescent="0.2">
      <c r="A1172" s="411"/>
      <c r="B1172" s="842"/>
      <c r="C1172" s="843"/>
      <c r="D1172" s="843"/>
      <c r="E1172" s="843"/>
      <c r="F1172" s="843"/>
      <c r="G1172" s="843"/>
      <c r="H1172" s="843"/>
      <c r="I1172" s="843"/>
      <c r="J1172" s="843"/>
      <c r="K1172" s="843"/>
      <c r="L1172" s="843"/>
      <c r="M1172" s="843"/>
      <c r="N1172" s="843"/>
      <c r="O1172" s="843"/>
      <c r="P1172" s="843"/>
      <c r="Q1172" s="843"/>
      <c r="R1172" s="843"/>
      <c r="S1172" s="843"/>
      <c r="T1172" s="843"/>
      <c r="U1172" s="843"/>
      <c r="V1172" s="843"/>
      <c r="W1172" s="843"/>
      <c r="X1172" s="843"/>
      <c r="Y1172" s="843"/>
      <c r="BA1172" s="436"/>
      <c r="BB1172" s="366"/>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c r="BV1172" s="436"/>
      <c r="BW1172" s="436"/>
      <c r="BX1172" s="436"/>
      <c r="BY1172" s="436"/>
    </row>
    <row r="1173" s="341" customFormat="true" ht="15" customHeight="true" x14ac:dyDescent="0.2">
      <c r="A1173" s="411"/>
      <c r="B1173" s="842"/>
      <c r="C1173" s="843"/>
      <c r="D1173" s="843"/>
      <c r="E1173" s="843"/>
      <c r="F1173" s="843"/>
      <c r="G1173" s="843"/>
      <c r="H1173" s="843"/>
      <c r="I1173" s="843"/>
      <c r="J1173" s="843"/>
      <c r="K1173" s="843"/>
      <c r="L1173" s="843"/>
      <c r="M1173" s="843"/>
      <c r="N1173" s="843"/>
      <c r="O1173" s="843"/>
      <c r="P1173" s="843"/>
      <c r="Q1173" s="843"/>
      <c r="R1173" s="843"/>
      <c r="S1173" s="843"/>
      <c r="T1173" s="843"/>
      <c r="U1173" s="843"/>
      <c r="V1173" s="843"/>
      <c r="W1173" s="843"/>
      <c r="X1173" s="843"/>
      <c r="Y1173" s="843"/>
      <c r="BA1173" s="436"/>
      <c r="BB1173" s="366"/>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c r="BV1173" s="436"/>
      <c r="BW1173" s="436"/>
      <c r="BX1173" s="436"/>
      <c r="BY1173" s="436"/>
    </row>
    <row r="1174" s="341" customFormat="true" ht="15" customHeight="true" x14ac:dyDescent="0.2">
      <c r="A1174" s="411"/>
      <c r="B1174" s="842"/>
      <c r="C1174" s="843"/>
      <c r="D1174" s="843"/>
      <c r="E1174" s="843"/>
      <c r="F1174" s="843"/>
      <c r="G1174" s="843"/>
      <c r="H1174" s="843"/>
      <c r="I1174" s="843"/>
      <c r="J1174" s="843"/>
      <c r="K1174" s="843"/>
      <c r="L1174" s="843"/>
      <c r="M1174" s="843"/>
      <c r="N1174" s="843"/>
      <c r="O1174" s="843"/>
      <c r="P1174" s="843"/>
      <c r="Q1174" s="843"/>
      <c r="R1174" s="843"/>
      <c r="S1174" s="843"/>
      <c r="T1174" s="843"/>
      <c r="U1174" s="843"/>
      <c r="V1174" s="843"/>
      <c r="W1174" s="843"/>
      <c r="X1174" s="843"/>
      <c r="Y1174" s="843"/>
      <c r="BA1174" s="436"/>
      <c r="BB1174" s="366"/>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c r="BV1174" s="436"/>
      <c r="BW1174" s="436"/>
      <c r="BX1174" s="436"/>
      <c r="BY1174" s="436"/>
    </row>
    <row r="1175" s="341" customFormat="true" ht="15" customHeight="true" x14ac:dyDescent="0.2">
      <c r="A1175" s="411"/>
      <c r="B1175" s="842"/>
      <c r="C1175" s="843"/>
      <c r="D1175" s="843"/>
      <c r="E1175" s="843"/>
      <c r="F1175" s="843"/>
      <c r="G1175" s="843"/>
      <c r="H1175" s="843"/>
      <c r="I1175" s="843"/>
      <c r="J1175" s="843"/>
      <c r="K1175" s="843"/>
      <c r="L1175" s="843"/>
      <c r="M1175" s="843"/>
      <c r="N1175" s="843"/>
      <c r="O1175" s="843"/>
      <c r="P1175" s="843"/>
      <c r="Q1175" s="843"/>
      <c r="R1175" s="843"/>
      <c r="S1175" s="843"/>
      <c r="T1175" s="843"/>
      <c r="U1175" s="843"/>
      <c r="V1175" s="843"/>
      <c r="W1175" s="843"/>
      <c r="X1175" s="843"/>
      <c r="Y1175" s="843"/>
      <c r="BA1175" s="436"/>
      <c r="BB1175" s="366"/>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c r="BV1175" s="436"/>
      <c r="BW1175" s="436"/>
      <c r="BX1175" s="436"/>
      <c r="BY1175" s="436"/>
    </row>
    <row r="1176" s="341" customFormat="true" ht="15" customHeight="true" x14ac:dyDescent="0.2">
      <c r="A1176" s="844"/>
      <c r="B1176" s="411"/>
      <c r="C1176" s="845"/>
      <c r="D1176" s="846"/>
      <c r="E1176" s="846"/>
      <c r="F1176" s="846"/>
      <c r="G1176" s="846"/>
      <c r="H1176" s="845"/>
      <c r="I1176" s="846"/>
      <c r="J1176" s="846"/>
      <c r="K1176" s="846"/>
      <c r="L1176" s="846"/>
      <c r="M1176" s="845"/>
      <c r="N1176" s="846"/>
      <c r="O1176" s="846"/>
      <c r="P1176" s="846"/>
      <c r="Q1176" s="846"/>
      <c r="R1176" s="845"/>
      <c r="S1176" s="846"/>
      <c r="T1176" s="846"/>
      <c r="U1176" s="846"/>
      <c r="BA1176" s="436"/>
      <c r="BB1176" s="366"/>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c r="BV1176" s="436"/>
      <c r="BW1176" s="436"/>
      <c r="BX1176" s="436"/>
      <c r="BY1176" s="436"/>
    </row>
    <row r="1177" s="341" customFormat="true" ht="15" customHeight="true" x14ac:dyDescent="0.2">
      <c r="A1177" s="846"/>
      <c r="B1177" s="846"/>
      <c r="C1177" s="845"/>
      <c r="D1177" s="845"/>
      <c r="E1177" s="845"/>
      <c r="F1177" s="845"/>
      <c r="G1177" s="845"/>
      <c r="H1177" s="845"/>
      <c r="I1177" s="845"/>
      <c r="J1177" s="845"/>
      <c r="K1177" s="845"/>
      <c r="L1177" s="845"/>
      <c r="M1177" s="845"/>
      <c r="N1177" s="845"/>
      <c r="O1177" s="845"/>
      <c r="P1177" s="845"/>
      <c r="Q1177" s="845"/>
      <c r="R1177" s="845"/>
      <c r="S1177" s="845"/>
      <c r="T1177" s="845"/>
      <c r="U1177" s="845"/>
      <c r="BA1177" s="436"/>
      <c r="BB1177" s="366"/>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c r="BV1177" s="436"/>
      <c r="BW1177" s="436"/>
      <c r="BX1177" s="436"/>
      <c r="BY1177" s="436"/>
    </row>
    <row r="1178" s="341" customFormat="true" ht="15" customHeight="true" x14ac:dyDescent="0.2">
      <c r="BA1178" s="436"/>
      <c r="BB1178" s="366"/>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c r="BV1178" s="436"/>
      <c r="BW1178" s="436"/>
      <c r="BX1178" s="436"/>
      <c r="BY1178" s="436"/>
    </row>
    <row r="1179" s="341" customFormat="true" ht="15" customHeight="true" x14ac:dyDescent="0.2">
      <c r="BA1179" s="436"/>
      <c r="BB1179" s="366"/>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c r="BV1179" s="436"/>
      <c r="BW1179" s="436"/>
      <c r="BX1179" s="436"/>
      <c r="BY1179" s="436"/>
    </row>
    <row r="1180" s="341" customFormat="true" ht="15" customHeight="true" x14ac:dyDescent="0.2">
      <c r="BA1180" s="436"/>
      <c r="BB1180" s="366"/>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c r="BV1180" s="436"/>
      <c r="BW1180" s="436"/>
      <c r="BX1180" s="436"/>
      <c r="BY1180" s="436"/>
    </row>
    <row r="1181" s="341" customFormat="true" ht="15" customHeight="true" x14ac:dyDescent="0.2">
      <c r="BA1181" s="436"/>
      <c r="BB1181" s="366"/>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c r="BV1181" s="436"/>
      <c r="BW1181" s="436"/>
      <c r="BX1181" s="436"/>
      <c r="BY1181" s="436"/>
    </row>
    <row r="1182" s="341" customFormat="true" ht="15" customHeight="true" x14ac:dyDescent="0.2">
      <c r="BA1182" s="436"/>
      <c r="BB1182" s="366"/>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c r="BV1182" s="436"/>
      <c r="BW1182" s="436"/>
      <c r="BX1182" s="436"/>
      <c r="BY1182" s="436"/>
    </row>
    <row r="1183" s="341" customFormat="true" ht="15" customHeight="true" x14ac:dyDescent="0.2">
      <c r="BA1183" s="436"/>
      <c r="BB1183" s="366"/>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c r="BV1183" s="436"/>
      <c r="BW1183" s="436"/>
      <c r="BX1183" s="436"/>
      <c r="BY1183" s="436"/>
    </row>
    <row r="1184" s="341" customFormat="true" ht="15" customHeight="true" x14ac:dyDescent="0.2">
      <c r="BA1184" s="436"/>
      <c r="BB1184" s="366"/>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c r="BV1184" s="436"/>
      <c r="BW1184" s="436"/>
      <c r="BX1184" s="436"/>
      <c r="BY1184" s="436"/>
    </row>
    <row r="1185" s="341" customFormat="true" ht="15" customHeight="true" x14ac:dyDescent="0.2">
      <c r="BA1185" s="436"/>
      <c r="BB1185" s="366"/>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c r="BV1185" s="436"/>
      <c r="BW1185" s="436"/>
      <c r="BX1185" s="436"/>
      <c r="BY1185" s="436"/>
    </row>
    <row r="1186" s="341" customFormat="true" ht="15" customHeight="true" x14ac:dyDescent="0.2">
      <c r="BA1186" s="436"/>
      <c r="BB1186" s="366"/>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c r="BV1186" s="436"/>
      <c r="BW1186" s="436"/>
      <c r="BX1186" s="436"/>
      <c r="BY1186" s="436"/>
    </row>
    <row r="1187" s="341" customFormat="true" ht="15" customHeight="true" x14ac:dyDescent="0.2">
      <c r="BA1187" s="436"/>
      <c r="BB1187" s="366"/>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c r="BV1187" s="436"/>
      <c r="BW1187" s="436"/>
      <c r="BX1187" s="436"/>
      <c r="BY1187" s="436"/>
    </row>
    <row r="1188" s="341" customFormat="true" ht="15" customHeight="true" x14ac:dyDescent="0.2">
      <c r="BA1188" s="436"/>
      <c r="BB1188" s="366"/>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c r="BV1188" s="436"/>
      <c r="BW1188" s="436"/>
      <c r="BX1188" s="436"/>
      <c r="BY1188" s="436"/>
    </row>
    <row r="1189" s="341" customFormat="true" ht="15" customHeight="true" x14ac:dyDescent="0.2">
      <c r="BA1189" s="436"/>
      <c r="BB1189" s="366"/>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c r="BV1189" s="436"/>
      <c r="BW1189" s="436"/>
      <c r="BX1189" s="436"/>
      <c r="BY1189" s="436"/>
    </row>
    <row r="1190" s="341" customFormat="true" ht="15" customHeight="true" x14ac:dyDescent="0.2">
      <c r="BA1190" s="436"/>
      <c r="BB1190" s="366"/>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c r="BV1190" s="436"/>
      <c r="BW1190" s="436"/>
      <c r="BX1190" s="436"/>
      <c r="BY1190" s="436"/>
    </row>
    <row r="1191" s="341" customFormat="true" ht="15" customHeight="true" x14ac:dyDescent="0.2">
      <c r="BA1191" s="436"/>
      <c r="BB1191" s="366"/>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c r="BV1191" s="436"/>
      <c r="BW1191" s="436"/>
      <c r="BX1191" s="436"/>
      <c r="BY1191" s="436"/>
    </row>
    <row r="1192" s="341" customFormat="true" ht="15" customHeight="true" x14ac:dyDescent="0.2">
      <c r="BA1192" s="436"/>
      <c r="BB1192" s="366"/>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c r="BV1192" s="436"/>
      <c r="BW1192" s="436"/>
      <c r="BX1192" s="436"/>
      <c r="BY1192" s="436"/>
    </row>
    <row r="1193" s="341" customFormat="true" ht="15" customHeight="true" x14ac:dyDescent="0.2">
      <c r="BA1193" s="436"/>
      <c r="BB1193" s="366"/>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c r="BV1193" s="436"/>
      <c r="BW1193" s="436"/>
      <c r="BX1193" s="436"/>
      <c r="BY1193" s="436"/>
    </row>
    <row r="1194" s="341" customFormat="true" ht="15" customHeight="true" x14ac:dyDescent="0.2">
      <c r="BA1194" s="436"/>
      <c r="BB1194" s="366"/>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c r="BV1194" s="436"/>
      <c r="BW1194" s="436"/>
      <c r="BX1194" s="436"/>
      <c r="BY1194" s="436"/>
    </row>
    <row r="1195" s="341" customFormat="true" ht="15" customHeight="true" x14ac:dyDescent="0.2">
      <c r="BA1195" s="436"/>
      <c r="BB1195" s="366"/>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c r="BV1195" s="436"/>
      <c r="BW1195" s="436"/>
      <c r="BX1195" s="436"/>
      <c r="BY1195" s="436"/>
    </row>
    <row r="1196" s="341" customFormat="true" ht="15" customHeight="true" x14ac:dyDescent="0.2">
      <c r="BA1196" s="436"/>
      <c r="BB1196" s="366"/>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c r="BV1196" s="436"/>
      <c r="BW1196" s="436"/>
      <c r="BX1196" s="436"/>
      <c r="BY1196" s="436"/>
    </row>
    <row r="1197" s="341" customFormat="true" ht="15" customHeight="true" x14ac:dyDescent="0.2">
      <c r="BA1197" s="436"/>
      <c r="BB1197" s="366"/>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c r="BV1197" s="436"/>
      <c r="BW1197" s="436"/>
      <c r="BX1197" s="436"/>
      <c r="BY1197" s="436"/>
    </row>
    <row r="1198" s="341" customFormat="true" ht="15" customHeight="true" x14ac:dyDescent="0.2">
      <c r="BA1198" s="436"/>
      <c r="BB1198" s="366"/>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c r="BV1198" s="436"/>
      <c r="BW1198" s="436"/>
      <c r="BX1198" s="436"/>
      <c r="BY1198" s="436"/>
    </row>
    <row r="1199" s="341" customFormat="true" ht="15" customHeight="true" x14ac:dyDescent="0.2">
      <c r="BA1199" s="436"/>
      <c r="BB1199" s="366"/>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c r="BV1199" s="436"/>
      <c r="BW1199" s="436"/>
      <c r="BX1199" s="436"/>
      <c r="BY1199" s="436"/>
    </row>
    <row r="1200" s="341" customFormat="true" ht="15" customHeight="true" x14ac:dyDescent="0.2">
      <c r="BA1200" s="436"/>
      <c r="BB1200" s="366"/>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c r="BV1200" s="436"/>
      <c r="BW1200" s="436"/>
      <c r="BX1200" s="436"/>
      <c r="BY1200" s="436"/>
    </row>
  </sheetData>
  <mergeCells count="1317">
    <mergeCell ref="BA153:BA159"/>
    <mergeCell ref="BA231:BA233"/>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O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J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E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4:D604"/>
    <mergeCell ref="H604:I604"/>
    <mergeCell ref="M604:O604"/>
    <mergeCell ref="C605:D605"/>
    <mergeCell ref="H605:I605"/>
    <mergeCell ref="M605:N606"/>
    <mergeCell ref="C606:D606"/>
    <mergeCell ref="H606:I606"/>
    <mergeCell ref="C602:D602"/>
    <mergeCell ref="H602:I602"/>
    <mergeCell ref="M602:N602"/>
    <mergeCell ref="C603:D603"/>
    <mergeCell ref="H603:I603"/>
    <mergeCell ref="M603:N603"/>
    <mergeCell ref="C599:D599"/>
    <mergeCell ref="H599:I600"/>
    <mergeCell ref="M599:N600"/>
    <mergeCell ref="O599:Q599"/>
    <mergeCell ref="C600:D600"/>
    <mergeCell ref="C601:D601"/>
    <mergeCell ref="H601:I601"/>
    <mergeCell ref="M601:N601"/>
    <mergeCell ref="C597:D597"/>
    <mergeCell ref="H597:I597"/>
    <mergeCell ref="M597:N597"/>
    <mergeCell ref="C598:D598"/>
    <mergeCell ref="H598:J598"/>
    <mergeCell ref="M598:Q598"/>
    <mergeCell ref="C595:D595"/>
    <mergeCell ref="H595:I595"/>
    <mergeCell ref="M595:N595"/>
    <mergeCell ref="C596:D596"/>
    <mergeCell ref="H596:I596"/>
    <mergeCell ref="M596:N596"/>
    <mergeCell ref="C592:D592"/>
    <mergeCell ref="H592:L592"/>
    <mergeCell ref="M592:N592"/>
    <mergeCell ref="C593:D593"/>
    <mergeCell ref="H593:I594"/>
    <mergeCell ref="J593:L593"/>
    <mergeCell ref="M593:N593"/>
    <mergeCell ref="C594:D594"/>
    <mergeCell ref="M594:N594"/>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1:D552"/>
    <mergeCell ref="H551:I551"/>
    <mergeCell ref="M551:N551"/>
    <mergeCell ref="H552:I552"/>
    <mergeCell ref="M552:N552"/>
    <mergeCell ref="C553:D553"/>
    <mergeCell ref="H553:I553"/>
    <mergeCell ref="M553:N553"/>
    <mergeCell ref="C549:D549"/>
    <mergeCell ref="H549:I549"/>
    <mergeCell ref="M549:N549"/>
    <mergeCell ref="C550:E550"/>
    <mergeCell ref="H550:I550"/>
    <mergeCell ref="M550:N550"/>
    <mergeCell ref="C547:D547"/>
    <mergeCell ref="H547:I547"/>
    <mergeCell ref="M547:N547"/>
    <mergeCell ref="C548:D548"/>
    <mergeCell ref="H548:I548"/>
    <mergeCell ref="M548:N548"/>
    <mergeCell ref="C545:D546"/>
    <mergeCell ref="E545:G545"/>
    <mergeCell ref="H545:I545"/>
    <mergeCell ref="M545:N545"/>
    <mergeCell ref="H546:I546"/>
    <mergeCell ref="M546:N546"/>
    <mergeCell ref="C543:D543"/>
    <mergeCell ref="H543:I543"/>
    <mergeCell ref="M543:N543"/>
    <mergeCell ref="C544:G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O500"/>
    <mergeCell ref="C497:D497"/>
    <mergeCell ref="H497:J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E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M414:N414"/>
    <mergeCell ref="C411:D411"/>
    <mergeCell ref="H411:I411"/>
    <mergeCell ref="M411:N411"/>
    <mergeCell ref="C412:D412"/>
    <mergeCell ref="H412:I412"/>
    <mergeCell ref="M412:N412"/>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A1034:C1034"/>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5:D415"/>
    <mergeCell ref="H415:I415"/>
    <mergeCell ref="M415:N415"/>
    <mergeCell ref="C416:D416"/>
    <mergeCell ref="C423:D423"/>
    <mergeCell ref="H423:I423"/>
    <mergeCell ref="M423:N423"/>
    <mergeCell ref="H416:I416"/>
    <mergeCell ref="M416:N416"/>
    <mergeCell ref="C413:D413"/>
    <mergeCell ref="A1025:C1025"/>
    <mergeCell ref="A1026:B1026"/>
    <mergeCell ref="A1031:A1033"/>
    <mergeCell ref="A222:A224"/>
    <mergeCell ref="A225:A226"/>
    <mergeCell ref="A208:B208"/>
    <mergeCell ref="C220:G220"/>
    <mergeCell ref="H220:L220"/>
    <mergeCell ref="M220:Q220"/>
    <mergeCell ref="C401:D402"/>
    <mergeCell ref="H401:I402"/>
    <mergeCell ref="M401:N402"/>
    <mergeCell ref="B402:B445"/>
    <mergeCell ref="C403:D403"/>
    <mergeCell ref="H403:I403"/>
    <mergeCell ref="M403:N403"/>
    <mergeCell ref="C404:D404"/>
    <mergeCell ref="H404:I404"/>
    <mergeCell ref="M404:N404"/>
    <mergeCell ref="C418:D418"/>
    <mergeCell ref="H418:I418"/>
    <mergeCell ref="M418:N418"/>
    <mergeCell ref="C424:D424"/>
    <mergeCell ref="H424:I424"/>
    <mergeCell ref="M424:N424"/>
    <mergeCell ref="H413:I413"/>
    <mergeCell ref="M413:N413"/>
    <mergeCell ref="C414:D414"/>
    <mergeCell ref="H414:I414"/>
    <mergeCell ref="A153:A158"/>
    <mergeCell ref="A202:A203"/>
    <mergeCell ref="C133:G133"/>
    <mergeCell ref="H133:L133"/>
    <mergeCell ref="M133:Q133"/>
    <mergeCell ref="A135:A139"/>
    <mergeCell ref="M120:Q120"/>
    <mergeCell ref="A122:A123"/>
    <mergeCell ref="A124:A127"/>
    <mergeCell ref="A128:A129"/>
    <mergeCell ref="A130:A132"/>
    <mergeCell ref="A151:A152"/>
    <mergeCell ref="A45:A46"/>
    <mergeCell ref="C27:G27"/>
    <mergeCell ref="H27:L27"/>
    <mergeCell ref="M27:Q27"/>
    <mergeCell ref="M14:Q14"/>
    <mergeCell ref="A16:A17"/>
    <mergeCell ref="A18:A21"/>
    <mergeCell ref="A22:A23"/>
    <mergeCell ref="A24:A26"/>
    <mergeCell ref="A108:B108"/>
    <mergeCell ref="C120:G120"/>
    <mergeCell ref="H120:L120"/>
    <mergeCell ref="A58:A70"/>
    <mergeCell ref="C56:G56"/>
    <mergeCell ref="H56:L56"/>
    <mergeCell ref="M56:Q56"/>
    <mergeCell ref="A47:A49"/>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180975</xdr:rowOff>
                  </from>
                  <to>
                    <xdr:col>1</xdr:col>
                    <xdr:colOff>1704975</xdr:colOff>
                    <xdr:row>400</xdr:row>
                    <xdr:rowOff>180975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7CD5B-B1E2-466F-B043-83D6D133AADE}">
  <sheetPr codeName="Feuil7"/>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5" width="12.5703125" style="435" customWidth="true"/>
    <col min="26" max="52" width="12.5703125" style="341" customWidth="true"/>
    <col min="53" max="53" width="31.5703125" style="436" customWidth="true"/>
    <col min="54" max="54" width="41.5703125" style="366" customWidth="true"/>
    <col min="55" max="69" width="9.140625" style="436"/>
    <col min="70" max="77" width="12.5703125" style="436" customWidth="true"/>
    <col min="78" max="104" width="12.5703125" style="341" customWidth="true"/>
    <col min="105" max="16384" width="9.140625" style="435"/>
  </cols>
  <sheetData>
    <row r="1" s="298" customFormat="true" ht="18" customHeight="true" x14ac:dyDescent="0.2">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B1" s="32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row>
    <row r="2" s="298" customFormat="true" ht="22.5" customHeight="true" x14ac:dyDescent="0.35">
      <c r="A2" s="355" t="str">
        <f>A1026</f>
        <v>Egypt</v>
      </c>
      <c r="B2" s="356"/>
      <c r="Z2" s="341"/>
      <c r="AA2" s="34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B2" s="32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row>
    <row r="3" s="298" customFormat="true" ht="22.5" customHeight="true" x14ac:dyDescent="0.35">
      <c r="A3" s="325" t="str">
        <f>A1034</f>
        <v>2008</v>
      </c>
      <c r="B3" s="358"/>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B3" s="321"/>
      <c r="BZ3" s="341"/>
      <c r="CA3" s="341"/>
      <c r="CB3" s="341"/>
      <c r="CC3" s="341"/>
      <c r="CD3" s="341"/>
      <c r="CE3" s="341"/>
      <c r="CF3" s="341"/>
      <c r="CG3" s="341"/>
      <c r="CH3" s="341"/>
      <c r="CI3" s="341"/>
      <c r="CJ3" s="341"/>
      <c r="CK3" s="341"/>
      <c r="CL3" s="341"/>
      <c r="CM3" s="341"/>
      <c r="CN3" s="341"/>
      <c r="CO3" s="341"/>
      <c r="CP3" s="341"/>
      <c r="CQ3" s="341"/>
      <c r="CR3" s="341"/>
      <c r="CS3" s="341"/>
      <c r="CT3" s="341"/>
      <c r="CU3" s="341"/>
      <c r="CV3" s="341"/>
      <c r="CW3" s="341"/>
      <c r="CX3" s="341"/>
      <c r="CY3" s="341"/>
      <c r="CZ3" s="341"/>
    </row>
    <row r="4" s="298" customFormat="true" ht="22.5" customHeight="true" x14ac:dyDescent="0.35">
      <c r="A4" s="357" t="s">
        <v>95</v>
      </c>
      <c r="B4" s="358"/>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B4" s="321"/>
      <c r="BZ4" s="341"/>
      <c r="CA4" s="341"/>
      <c r="CB4" s="341"/>
      <c r="CC4" s="341"/>
      <c r="CD4" s="341"/>
      <c r="CE4" s="341"/>
      <c r="CF4" s="341"/>
      <c r="CG4" s="341"/>
      <c r="CH4" s="341"/>
      <c r="CI4" s="341"/>
      <c r="CJ4" s="341"/>
      <c r="CK4" s="341"/>
      <c r="CL4" s="341"/>
      <c r="CM4" s="341"/>
      <c r="CN4" s="341"/>
      <c r="CO4" s="341"/>
      <c r="CP4" s="341"/>
      <c r="CQ4" s="341"/>
      <c r="CR4" s="341"/>
      <c r="CS4" s="341"/>
      <c r="CT4" s="341"/>
      <c r="CU4" s="341"/>
      <c r="CV4" s="341"/>
      <c r="CW4" s="341"/>
      <c r="CX4" s="341"/>
      <c r="CY4" s="341"/>
      <c r="CZ4" s="341"/>
    </row>
    <row r="5" s="298" customFormat="true" ht="20.1" customHeight="true" x14ac:dyDescent="0.35">
      <c r="A5" s="357" t="s">
        <v>96</v>
      </c>
      <c r="B5" s="358"/>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1"/>
      <c r="AX5" s="341"/>
      <c r="AY5" s="341"/>
      <c r="AZ5" s="341"/>
      <c r="BB5" s="321"/>
      <c r="BZ5" s="341"/>
      <c r="CA5" s="341"/>
      <c r="CB5" s="341"/>
      <c r="CC5" s="341"/>
      <c r="CD5" s="341"/>
      <c r="CE5" s="341"/>
      <c r="CF5" s="341"/>
      <c r="CG5" s="341"/>
      <c r="CH5" s="341"/>
      <c r="CI5" s="341"/>
      <c r="CJ5" s="341"/>
      <c r="CK5" s="341"/>
      <c r="CL5" s="341"/>
      <c r="CM5" s="341"/>
      <c r="CN5" s="341"/>
      <c r="CO5" s="341"/>
      <c r="CP5" s="341"/>
      <c r="CQ5" s="341"/>
      <c r="CR5" s="341"/>
      <c r="CS5" s="341"/>
      <c r="CT5" s="341"/>
      <c r="CU5" s="341"/>
      <c r="CV5" s="341"/>
      <c r="CW5" s="341"/>
      <c r="CX5" s="341"/>
      <c r="CY5" s="341"/>
      <c r="CZ5" s="341"/>
    </row>
    <row r="6" s="298" customFormat="true" ht="15" customHeight="true" x14ac:dyDescent="0.2">
      <c r="A6" s="359" t="s">
        <v>97</v>
      </c>
      <c r="B6" s="360"/>
      <c r="Z6" s="341"/>
      <c r="AA6" s="341"/>
      <c r="AB6" s="341"/>
      <c r="AC6" s="341"/>
      <c r="AD6" s="341"/>
      <c r="AE6" s="341"/>
      <c r="AF6" s="341"/>
      <c r="AG6" s="341"/>
      <c r="AH6" s="341"/>
      <c r="AI6" s="341"/>
      <c r="AJ6" s="341"/>
      <c r="AK6" s="341"/>
      <c r="AL6" s="341"/>
      <c r="AM6" s="341"/>
      <c r="AN6" s="341"/>
      <c r="AO6" s="341"/>
      <c r="AP6" s="341"/>
      <c r="AQ6" s="341"/>
      <c r="AR6" s="341"/>
      <c r="AS6" s="341"/>
      <c r="AT6" s="341"/>
      <c r="AU6" s="341"/>
      <c r="AV6" s="341"/>
      <c r="AW6" s="341"/>
      <c r="AX6" s="341"/>
      <c r="AY6" s="341"/>
      <c r="AZ6" s="341"/>
      <c r="BB6" s="321"/>
      <c r="BZ6" s="341"/>
      <c r="CA6" s="341"/>
      <c r="CB6" s="341"/>
      <c r="CC6" s="341"/>
      <c r="CD6" s="341"/>
      <c r="CE6" s="341"/>
      <c r="CF6" s="341"/>
      <c r="CG6" s="341"/>
      <c r="CH6" s="341"/>
      <c r="CI6" s="341"/>
      <c r="CJ6" s="341"/>
      <c r="CK6" s="341"/>
      <c r="CL6" s="341"/>
      <c r="CM6" s="341"/>
      <c r="CN6" s="341"/>
      <c r="CO6" s="341"/>
      <c r="CP6" s="341"/>
      <c r="CQ6" s="341"/>
      <c r="CR6" s="341"/>
      <c r="CS6" s="341"/>
      <c r="CT6" s="341"/>
      <c r="CU6" s="341"/>
      <c r="CV6" s="341"/>
      <c r="CW6" s="341"/>
      <c r="CX6" s="341"/>
      <c r="CY6" s="341"/>
      <c r="CZ6" s="341"/>
    </row>
    <row r="7" s="298" customFormat="true" ht="15" customHeight="true" x14ac:dyDescent="0.2">
      <c r="A7" s="361" t="s">
        <v>40</v>
      </c>
      <c r="B7" s="362"/>
      <c r="Z7" s="341"/>
      <c r="AA7" s="341"/>
      <c r="AB7" s="341"/>
      <c r="AC7" s="341"/>
      <c r="AD7" s="341"/>
      <c r="AE7" s="341"/>
      <c r="AF7" s="341"/>
      <c r="AG7" s="341"/>
      <c r="AH7" s="341"/>
      <c r="AI7" s="341"/>
      <c r="AJ7" s="341"/>
      <c r="AK7" s="341"/>
      <c r="AL7" s="341"/>
      <c r="AM7" s="341"/>
      <c r="AN7" s="341"/>
      <c r="AO7" s="341"/>
      <c r="AP7" s="341"/>
      <c r="AQ7" s="341"/>
      <c r="AR7" s="341"/>
      <c r="AS7" s="341"/>
      <c r="AT7" s="341"/>
      <c r="AU7" s="341"/>
      <c r="AV7" s="341"/>
      <c r="AW7" s="341"/>
      <c r="AX7" s="341"/>
      <c r="AY7" s="341"/>
      <c r="AZ7" s="341"/>
      <c r="BB7" s="321"/>
      <c r="BZ7" s="341"/>
      <c r="CA7" s="341"/>
      <c r="CB7" s="341"/>
      <c r="CC7" s="341"/>
      <c r="CD7" s="341"/>
      <c r="CE7" s="341"/>
      <c r="CF7" s="341"/>
      <c r="CG7" s="341"/>
      <c r="CH7" s="341"/>
      <c r="CI7" s="341"/>
      <c r="CJ7" s="341"/>
      <c r="CK7" s="341"/>
      <c r="CL7" s="341"/>
      <c r="CM7" s="341"/>
      <c r="CN7" s="341"/>
      <c r="CO7" s="341"/>
      <c r="CP7" s="341"/>
      <c r="CQ7" s="341"/>
      <c r="CR7" s="341"/>
      <c r="CS7" s="341"/>
      <c r="CT7" s="341"/>
      <c r="CU7" s="341"/>
      <c r="CV7" s="341"/>
      <c r="CW7" s="341"/>
      <c r="CX7" s="341"/>
      <c r="CY7" s="341"/>
      <c r="CZ7" s="341"/>
    </row>
    <row r="8" s="298" customFormat="true" ht="15" customHeight="true" x14ac:dyDescent="0.2">
      <c r="A8" s="361" t="s">
        <v>39</v>
      </c>
      <c r="B8" s="362"/>
      <c r="Z8" s="341"/>
      <c r="AA8" s="341"/>
      <c r="AB8" s="341"/>
      <c r="AC8" s="341"/>
      <c r="AD8" s="341"/>
      <c r="AE8" s="341"/>
      <c r="AF8" s="341"/>
      <c r="AG8" s="341"/>
      <c r="AH8" s="341"/>
      <c r="AI8" s="341"/>
      <c r="AJ8" s="341"/>
      <c r="AK8" s="341"/>
      <c r="AL8" s="341"/>
      <c r="AM8" s="341"/>
      <c r="AN8" s="341"/>
      <c r="AO8" s="341"/>
      <c r="AP8" s="341"/>
      <c r="AQ8" s="341"/>
      <c r="AR8" s="341"/>
      <c r="AS8" s="341"/>
      <c r="AT8" s="341"/>
      <c r="AU8" s="341"/>
      <c r="AV8" s="341"/>
      <c r="AW8" s="341"/>
      <c r="AX8" s="341"/>
      <c r="AY8" s="341"/>
      <c r="AZ8" s="341"/>
      <c r="BB8" s="321"/>
      <c r="BZ8" s="341"/>
      <c r="CA8" s="341"/>
      <c r="CB8" s="341"/>
      <c r="CC8" s="341"/>
      <c r="CD8" s="341"/>
      <c r="CE8" s="341"/>
      <c r="CF8" s="341"/>
      <c r="CG8" s="341"/>
      <c r="CH8" s="341"/>
      <c r="CI8" s="341"/>
      <c r="CJ8" s="341"/>
      <c r="CK8" s="341"/>
      <c r="CL8" s="341"/>
      <c r="CM8" s="341"/>
      <c r="CN8" s="341"/>
      <c r="CO8" s="341"/>
      <c r="CP8" s="341"/>
      <c r="CQ8" s="341"/>
      <c r="CR8" s="341"/>
      <c r="CS8" s="341"/>
      <c r="CT8" s="341"/>
      <c r="CU8" s="341"/>
      <c r="CV8" s="341"/>
      <c r="CW8" s="341"/>
      <c r="CX8" s="341"/>
      <c r="CY8" s="341"/>
      <c r="CZ8" s="341"/>
    </row>
    <row r="9" s="298" customFormat="true" ht="15" customHeight="true" x14ac:dyDescent="0.2">
      <c r="A9" s="361" t="s">
        <v>133</v>
      </c>
      <c r="B9" s="363" t="str">
        <f>A1025</f>
        <v>DHS08</v>
      </c>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B9" s="321"/>
      <c r="BZ9" s="341"/>
      <c r="CA9" s="341"/>
      <c r="CB9" s="341"/>
      <c r="CC9" s="341"/>
      <c r="CD9" s="341"/>
      <c r="CE9" s="341"/>
      <c r="CF9" s="341"/>
      <c r="CG9" s="341"/>
      <c r="CH9" s="341"/>
      <c r="CI9" s="341"/>
      <c r="CJ9" s="341"/>
      <c r="CK9" s="341"/>
      <c r="CL9" s="341"/>
      <c r="CM9" s="341"/>
      <c r="CN9" s="341"/>
      <c r="CO9" s="341"/>
      <c r="CP9" s="341"/>
      <c r="CQ9" s="341"/>
      <c r="CR9" s="341"/>
      <c r="CS9" s="341"/>
      <c r="CT9" s="341"/>
      <c r="CU9" s="341"/>
      <c r="CV9" s="341"/>
      <c r="CW9" s="341"/>
      <c r="CX9" s="341"/>
      <c r="CY9" s="341"/>
      <c r="CZ9" s="341"/>
    </row>
    <row r="10" s="298" customFormat="true" ht="15" customHeight="true" x14ac:dyDescent="0.2">
      <c r="A10" s="181" t="str">
        <f>B1028</f>
        <v/>
      </c>
      <c r="B10" s="180"/>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B10" s="321"/>
      <c r="BZ10" s="341"/>
      <c r="CA10" s="341"/>
      <c r="CB10" s="341"/>
      <c r="CC10" s="341"/>
      <c r="CD10" s="341"/>
      <c r="CE10" s="341"/>
      <c r="CF10" s="341"/>
      <c r="CG10" s="341"/>
      <c r="CH10" s="341"/>
      <c r="CI10" s="341"/>
      <c r="CJ10" s="341"/>
      <c r="CK10" s="341"/>
      <c r="CL10" s="341"/>
      <c r="CM10" s="341"/>
      <c r="CN10" s="341"/>
      <c r="CO10" s="341"/>
      <c r="CP10" s="341"/>
      <c r="CQ10" s="341"/>
      <c r="CR10" s="341"/>
      <c r="CS10" s="341"/>
      <c r="CT10" s="341"/>
      <c r="CU10" s="341"/>
      <c r="CV10" s="341"/>
      <c r="CW10" s="341"/>
      <c r="CX10" s="341"/>
      <c r="CY10" s="341"/>
      <c r="CZ10" s="341"/>
    </row>
    <row r="11" s="298" customFormat="true" ht="15" customHeight="true" x14ac:dyDescent="0.2">
      <c r="A11" s="181" t="str">
        <f>B1027</f>
        <v/>
      </c>
      <c r="B11" s="179"/>
      <c r="Z11" s="341"/>
      <c r="AA11" s="341"/>
      <c r="AB11" s="341"/>
      <c r="AC11" s="341"/>
      <c r="AD11" s="341"/>
      <c r="AE11" s="341"/>
      <c r="AF11" s="341"/>
      <c r="AG11" s="341"/>
      <c r="AH11" s="341"/>
      <c r="AI11" s="341"/>
      <c r="AJ11" s="341"/>
      <c r="AK11" s="341"/>
      <c r="AL11" s="341"/>
      <c r="AM11" s="341"/>
      <c r="AN11" s="341"/>
      <c r="AO11" s="341"/>
      <c r="AP11" s="341"/>
      <c r="AQ11" s="341"/>
      <c r="AR11" s="341"/>
      <c r="AS11" s="341"/>
      <c r="AT11" s="341"/>
      <c r="AU11" s="341"/>
      <c r="AV11" s="341"/>
      <c r="AW11" s="341"/>
      <c r="AX11" s="341"/>
      <c r="AY11" s="341"/>
      <c r="AZ11" s="341"/>
      <c r="BB11" s="321"/>
      <c r="BZ11" s="341"/>
      <c r="CA11" s="341"/>
      <c r="CB11" s="341"/>
      <c r="CC11" s="341"/>
      <c r="CD11" s="341"/>
      <c r="CE11" s="341"/>
      <c r="CF11" s="341"/>
      <c r="CG11" s="341"/>
      <c r="CH11" s="341"/>
      <c r="CI11" s="341"/>
      <c r="CJ11" s="341"/>
      <c r="CK11" s="341"/>
      <c r="CL11" s="341"/>
      <c r="CM11" s="341"/>
      <c r="CN11" s="341"/>
      <c r="CO11" s="341"/>
      <c r="CP11" s="341"/>
      <c r="CQ11" s="341"/>
      <c r="CR11" s="341"/>
      <c r="CS11" s="341"/>
      <c r="CT11" s="341"/>
      <c r="CU11" s="341"/>
      <c r="CV11" s="341"/>
      <c r="CW11" s="341"/>
      <c r="CX11" s="341"/>
      <c r="CY11" s="341"/>
      <c r="CZ11" s="341"/>
    </row>
    <row r="12" s="298" customFormat="true" ht="18" customHeight="true" x14ac:dyDescent="0.2">
      <c r="A12" s="178"/>
      <c r="B12" s="180"/>
      <c r="Z12" s="341"/>
      <c r="AA12" s="341"/>
      <c r="AB12" s="341"/>
      <c r="AC12" s="341"/>
      <c r="AD12" s="341"/>
      <c r="AE12" s="341"/>
      <c r="AF12" s="341"/>
      <c r="AG12" s="341"/>
      <c r="AH12" s="341"/>
      <c r="AI12" s="341"/>
      <c r="AJ12" s="341"/>
      <c r="AK12" s="341"/>
      <c r="AL12" s="341"/>
      <c r="AM12" s="341"/>
      <c r="AN12" s="341"/>
      <c r="AO12" s="341"/>
      <c r="AP12" s="341"/>
      <c r="AQ12" s="341"/>
      <c r="AR12" s="341"/>
      <c r="AS12" s="341"/>
      <c r="AT12" s="341"/>
      <c r="AU12" s="341"/>
      <c r="AV12" s="341"/>
      <c r="AW12" s="341"/>
      <c r="AX12" s="341"/>
      <c r="AY12" s="341"/>
      <c r="AZ12" s="341"/>
      <c r="BB12" s="321"/>
      <c r="BZ12" s="341"/>
      <c r="CA12" s="341"/>
      <c r="CB12" s="341"/>
      <c r="CC12" s="341"/>
      <c r="CD12" s="341"/>
      <c r="CE12" s="341"/>
      <c r="CF12" s="341"/>
      <c r="CG12" s="341"/>
      <c r="CH12" s="341"/>
      <c r="CI12" s="341"/>
      <c r="CJ12" s="341"/>
      <c r="CK12" s="341"/>
      <c r="CL12" s="341"/>
      <c r="CM12" s="341"/>
      <c r="CN12" s="341"/>
      <c r="CO12" s="341"/>
      <c r="CP12" s="341"/>
      <c r="CQ12" s="341"/>
      <c r="CR12" s="341"/>
      <c r="CS12" s="341"/>
      <c r="CT12" s="341"/>
      <c r="CU12" s="341"/>
      <c r="CV12" s="341"/>
      <c r="CW12" s="341"/>
      <c r="CX12" s="341"/>
      <c r="CY12" s="341"/>
      <c r="CZ12" s="341"/>
    </row>
    <row r="13" s="298" customFormat="true" ht="18" customHeight="true" x14ac:dyDescent="0.2">
      <c r="A13" s="177"/>
      <c r="B13" s="176"/>
      <c r="Z13" s="341"/>
      <c r="AA13" s="341"/>
      <c r="AB13" s="341"/>
      <c r="AC13" s="341"/>
      <c r="AD13" s="341"/>
      <c r="AE13" s="341"/>
      <c r="AF13" s="341"/>
      <c r="AG13" s="341"/>
      <c r="AH13" s="341"/>
      <c r="AI13" s="341"/>
      <c r="AJ13" s="341"/>
      <c r="AK13" s="341"/>
      <c r="AL13" s="341"/>
      <c r="AM13" s="341"/>
      <c r="AN13" s="341"/>
      <c r="AO13" s="341"/>
      <c r="AP13" s="341"/>
      <c r="AQ13" s="341"/>
      <c r="AR13" s="341"/>
      <c r="AS13" s="341"/>
      <c r="AT13" s="341"/>
      <c r="AU13" s="341"/>
      <c r="AV13" s="341"/>
      <c r="AW13" s="341"/>
      <c r="AX13" s="341"/>
      <c r="AY13" s="341"/>
      <c r="AZ13" s="341"/>
      <c r="BB13" s="321"/>
      <c r="BZ13" s="341"/>
      <c r="CA13" s="341"/>
      <c r="CB13" s="341"/>
      <c r="CC13" s="341"/>
      <c r="CD13" s="341"/>
      <c r="CE13" s="341"/>
      <c r="CF13" s="341"/>
      <c r="CG13" s="341"/>
      <c r="CH13" s="341"/>
      <c r="CI13" s="341"/>
      <c r="CJ13" s="341"/>
      <c r="CK13" s="341"/>
      <c r="CL13" s="341"/>
      <c r="CM13" s="341"/>
      <c r="CN13" s="341"/>
      <c r="CO13" s="341"/>
      <c r="CP13" s="341"/>
      <c r="CQ13" s="341"/>
      <c r="CR13" s="341"/>
      <c r="CS13" s="341"/>
      <c r="CT13" s="341"/>
      <c r="CU13" s="341"/>
      <c r="CV13" s="341"/>
      <c r="CW13" s="341"/>
      <c r="CX13" s="341"/>
      <c r="CY13" s="341"/>
      <c r="CZ13" s="341"/>
    </row>
    <row r="14" s="438" customFormat="true" ht="15" customHeight="true" x14ac:dyDescent="0.2">
      <c r="A14" s="302" t="s">
        <v>95</v>
      </c>
      <c r="B14" s="338"/>
      <c r="C14" s="1002" t="s">
        <v>114</v>
      </c>
      <c r="D14" s="1003"/>
      <c r="E14" s="1003"/>
      <c r="F14" s="1003"/>
      <c r="G14" s="1004"/>
      <c r="H14" s="1005" t="s">
        <v>38</v>
      </c>
      <c r="I14" s="996"/>
      <c r="J14" s="996"/>
      <c r="K14" s="996"/>
      <c r="L14" s="998"/>
      <c r="M14" s="986" t="s">
        <v>37</v>
      </c>
      <c r="N14" s="987"/>
      <c r="O14" s="987"/>
      <c r="P14" s="987"/>
      <c r="Q14" s="988"/>
      <c r="R14" s="15" t="s">
        <v>137</v>
      </c>
      <c r="S14" s="410"/>
      <c r="T14" s="410"/>
      <c r="U14" s="410"/>
      <c r="V14" s="410"/>
      <c r="W14" s="410"/>
      <c r="X14" s="410"/>
      <c r="Y14" s="410"/>
      <c r="Z14" s="411"/>
      <c r="AA14" s="411"/>
      <c r="AB14" s="411"/>
      <c r="AC14" s="411"/>
      <c r="AD14" s="411"/>
      <c r="AE14" s="411"/>
      <c r="AF14" s="411"/>
      <c r="AG14" s="411"/>
      <c r="AH14" s="411"/>
      <c r="AI14" s="411"/>
      <c r="AJ14" s="411"/>
      <c r="AK14" s="411"/>
      <c r="AL14" s="411"/>
      <c r="AM14" s="411"/>
      <c r="AN14" s="411"/>
      <c r="AO14" s="411"/>
      <c r="AP14" s="411"/>
      <c r="AQ14" s="411"/>
      <c r="AR14" s="411"/>
      <c r="AS14" s="411"/>
      <c r="AT14" s="411"/>
      <c r="AU14" s="411"/>
      <c r="AV14" s="411"/>
      <c r="AW14" s="411"/>
      <c r="AX14" s="411"/>
      <c r="AY14" s="411"/>
      <c r="AZ14" s="187"/>
      <c r="BA14" s="347" t="s">
        <v>128</v>
      </c>
      <c r="BB14" s="302" t="s">
        <v>95</v>
      </c>
      <c r="BC14" s="986" t="s">
        <v>114</v>
      </c>
      <c r="BD14" s="987"/>
      <c r="BE14" s="987"/>
      <c r="BF14" s="987"/>
      <c r="BG14" s="993"/>
      <c r="BH14" s="986" t="s">
        <v>38</v>
      </c>
      <c r="BI14" s="987"/>
      <c r="BJ14" s="987"/>
      <c r="BK14" s="987"/>
      <c r="BL14" s="993"/>
      <c r="BM14" s="986" t="s">
        <v>37</v>
      </c>
      <c r="BN14" s="987"/>
      <c r="BO14" s="987"/>
      <c r="BP14" s="987"/>
      <c r="BQ14" s="988"/>
      <c r="BR14" s="14" t="s">
        <v>137</v>
      </c>
      <c r="BS14" s="401"/>
      <c r="BT14" s="401"/>
      <c r="BU14" s="401"/>
      <c r="BV14" s="401"/>
      <c r="BW14" s="401"/>
      <c r="BX14" s="401"/>
      <c r="BY14" s="401"/>
      <c r="BZ14" s="345"/>
      <c r="CA14" s="345"/>
      <c r="CB14" s="345"/>
      <c r="CC14" s="345"/>
      <c r="CD14" s="345"/>
      <c r="CE14" s="345"/>
      <c r="CF14" s="345"/>
      <c r="CG14" s="345"/>
      <c r="CH14" s="345"/>
      <c r="CI14" s="345"/>
      <c r="CJ14" s="345"/>
      <c r="CK14" s="345"/>
      <c r="CL14" s="345"/>
      <c r="CM14" s="345"/>
      <c r="CN14" s="345"/>
      <c r="CO14" s="345"/>
      <c r="CP14" s="345"/>
      <c r="CQ14" s="345"/>
      <c r="CR14" s="345"/>
      <c r="CS14" s="345"/>
      <c r="CT14" s="345"/>
      <c r="CU14" s="345"/>
      <c r="CV14" s="345"/>
      <c r="CW14" s="345"/>
      <c r="CX14" s="345"/>
      <c r="CY14" s="345"/>
      <c r="CZ14" s="345"/>
    </row>
    <row r="15" s="438" customFormat="true" ht="24" x14ac:dyDescent="0.2">
      <c r="A15" s="335" t="s">
        <v>87</v>
      </c>
      <c r="B15" s="370"/>
      <c r="C15" s="393" t="s">
        <v>0</v>
      </c>
      <c r="D15" s="550" t="s">
        <v>1</v>
      </c>
      <c r="E15" s="550" t="s">
        <v>2</v>
      </c>
      <c r="F15" s="550" t="s">
        <v>3</v>
      </c>
      <c r="G15" s="551" t="s">
        <v>4</v>
      </c>
      <c r="H15" s="375" t="s">
        <v>0</v>
      </c>
      <c r="I15" s="553" t="s">
        <v>1</v>
      </c>
      <c r="J15" s="553" t="s">
        <v>2</v>
      </c>
      <c r="K15" s="553" t="s">
        <v>3</v>
      </c>
      <c r="L15" s="554" t="s">
        <v>4</v>
      </c>
      <c r="M15" s="376" t="s">
        <v>0</v>
      </c>
      <c r="N15" s="553" t="s">
        <v>1</v>
      </c>
      <c r="O15" s="553" t="s">
        <v>2</v>
      </c>
      <c r="P15" s="553" t="s">
        <v>3</v>
      </c>
      <c r="Q15" s="548" t="s">
        <v>4</v>
      </c>
      <c r="R15" s="375" t="s">
        <v>402</v>
      </c>
      <c r="S15" s="553" t="s">
        <v>403</v>
      </c>
      <c r="T15" s="553" t="s">
        <v>404</v>
      </c>
      <c r="U15" s="553" t="s">
        <v>405</v>
      </c>
      <c r="V15" s="553" t="s">
        <v>150</v>
      </c>
      <c r="W15" s="553" t="s">
        <v>151</v>
      </c>
      <c r="X15" s="553" t="s">
        <v>152</v>
      </c>
      <c r="Y15" s="554" t="s">
        <v>153</v>
      </c>
      <c r="Z15" s="411"/>
      <c r="AA15" s="411"/>
      <c r="AB15" s="411"/>
      <c r="AC15" s="411"/>
      <c r="AD15" s="411"/>
      <c r="AE15" s="411"/>
      <c r="AF15" s="411"/>
      <c r="AG15" s="411"/>
      <c r="AH15" s="411"/>
      <c r="AI15" s="411"/>
      <c r="AJ15" s="411"/>
      <c r="AK15" s="411"/>
      <c r="AL15" s="411"/>
      <c r="AM15" s="411"/>
      <c r="AN15" s="411"/>
      <c r="AO15" s="411"/>
      <c r="AP15" s="411"/>
      <c r="AQ15" s="411"/>
      <c r="AR15" s="411"/>
      <c r="AS15" s="411"/>
      <c r="AT15" s="411"/>
      <c r="AU15" s="411"/>
      <c r="AV15" s="411"/>
      <c r="AW15" s="411"/>
      <c r="AX15" s="411"/>
      <c r="AY15" s="411"/>
      <c r="AZ15" s="187"/>
      <c r="BA15" s="335" t="s">
        <v>119</v>
      </c>
      <c r="BB15" s="334"/>
      <c r="BC15" s="422" t="s">
        <v>0</v>
      </c>
      <c r="BD15" s="525" t="s">
        <v>1</v>
      </c>
      <c r="BE15" s="525" t="s">
        <v>2</v>
      </c>
      <c r="BF15" s="525" t="s">
        <v>3</v>
      </c>
      <c r="BG15" s="423" t="s">
        <v>4</v>
      </c>
      <c r="BH15" s="422" t="s">
        <v>0</v>
      </c>
      <c r="BI15" s="525" t="s">
        <v>1</v>
      </c>
      <c r="BJ15" s="525" t="s">
        <v>2</v>
      </c>
      <c r="BK15" s="525" t="s">
        <v>3</v>
      </c>
      <c r="BL15" s="423" t="s">
        <v>4</v>
      </c>
      <c r="BM15" s="422" t="s">
        <v>0</v>
      </c>
      <c r="BN15" s="525" t="s">
        <v>1</v>
      </c>
      <c r="BO15" s="525" t="s">
        <v>2</v>
      </c>
      <c r="BP15" s="525" t="s">
        <v>3</v>
      </c>
      <c r="BQ15" s="423" t="s">
        <v>4</v>
      </c>
      <c r="BR15" s="422" t="s">
        <v>402</v>
      </c>
      <c r="BS15" s="525" t="s">
        <v>403</v>
      </c>
      <c r="BT15" s="525" t="s">
        <v>404</v>
      </c>
      <c r="BU15" s="525" t="s">
        <v>405</v>
      </c>
      <c r="BV15" s="525" t="s">
        <v>150</v>
      </c>
      <c r="BW15" s="525" t="s">
        <v>151</v>
      </c>
      <c r="BX15" s="525" t="s">
        <v>152</v>
      </c>
      <c r="BY15" s="526" t="s">
        <v>153</v>
      </c>
      <c r="BZ15" s="185"/>
      <c r="CA15" s="185"/>
      <c r="CB15" s="185"/>
      <c r="CC15" s="185"/>
      <c r="CD15" s="185"/>
      <c r="CE15" s="185"/>
      <c r="CF15" s="185"/>
      <c r="CG15" s="185"/>
      <c r="CH15" s="185"/>
      <c r="CI15" s="185"/>
      <c r="CJ15" s="185"/>
      <c r="CK15" s="185"/>
      <c r="CL15" s="185"/>
      <c r="CM15" s="185"/>
      <c r="CN15" s="185"/>
      <c r="CO15" s="185"/>
      <c r="CP15" s="185"/>
      <c r="CQ15" s="185"/>
      <c r="CR15" s="185"/>
      <c r="CS15" s="185"/>
      <c r="CT15" s="185"/>
      <c r="CU15" s="185"/>
      <c r="CV15" s="185"/>
      <c r="CW15" s="185"/>
      <c r="CX15" s="185"/>
      <c r="CY15" s="185"/>
      <c r="CZ15" s="185"/>
    </row>
    <row r="16" s="438" customFormat="true" ht="15" customHeight="true" x14ac:dyDescent="0.2">
      <c r="A16" s="1000" t="s">
        <v>13</v>
      </c>
      <c r="B16" s="372" t="s">
        <v>14</v>
      </c>
      <c r="C16" s="131">
        <v>98.481438515606683</v>
      </c>
      <c r="D16" s="130">
        <v>99.220815611193018</v>
      </c>
      <c r="E16" s="130">
        <v>99.105419424351098</v>
      </c>
      <c r="F16" s="130">
        <v>99.612760535139387</v>
      </c>
      <c r="G16" s="129">
        <v>99.937656922225457</v>
      </c>
      <c r="H16" s="128">
        <v>99.87546231113636</v>
      </c>
      <c r="I16" s="130">
        <v>99.941593729557894</v>
      </c>
      <c r="J16" s="130">
        <v>99.879811929301681</v>
      </c>
      <c r="K16" s="130">
        <v>100</v>
      </c>
      <c r="L16" s="127">
        <v>99.986798723957122</v>
      </c>
      <c r="M16" s="131">
        <v>98.137401350450233</v>
      </c>
      <c r="N16" s="130">
        <v>98.946046896768308</v>
      </c>
      <c r="O16" s="130">
        <v>98.847895590093287</v>
      </c>
      <c r="P16" s="130">
        <v>98.617105879395055</v>
      </c>
      <c r="Q16" s="129">
        <v>99.323859437621849</v>
      </c>
      <c r="R16" s="128">
        <v>99.755374726241399</v>
      </c>
      <c r="S16" s="130">
        <v>99.963049949367587</v>
      </c>
      <c r="T16" s="130">
        <v>97.600607252615035</v>
      </c>
      <c r="U16" s="130">
        <v>100</v>
      </c>
      <c r="V16" s="130">
        <v>97.485611761264039</v>
      </c>
      <c r="W16" s="71" t="s">
        <v>35</v>
      </c>
      <c r="X16" s="71" t="s">
        <v>35</v>
      </c>
      <c r="Y16" s="127">
        <v>99.966332112671211</v>
      </c>
      <c r="Z16" s="411"/>
      <c r="AA16" s="411"/>
      <c r="AB16" s="411"/>
      <c r="AC16" s="411"/>
      <c r="AD16" s="411"/>
      <c r="AE16" s="411"/>
      <c r="AF16" s="411"/>
      <c r="AG16" s="411"/>
      <c r="AH16" s="411"/>
      <c r="AI16" s="411"/>
      <c r="AJ16" s="411"/>
      <c r="AK16" s="411"/>
      <c r="AL16" s="411"/>
      <c r="AM16" s="411"/>
      <c r="AN16" s="411"/>
      <c r="AO16" s="411"/>
      <c r="AP16" s="411"/>
      <c r="AQ16" s="411"/>
      <c r="AR16" s="411"/>
      <c r="AS16" s="411"/>
      <c r="AT16" s="411"/>
      <c r="AU16" s="411"/>
      <c r="AV16" s="411"/>
      <c r="AW16" s="411"/>
      <c r="AX16" s="411"/>
      <c r="AY16" s="411"/>
      <c r="AZ16" s="187"/>
      <c r="BA16" s="992" t="s">
        <v>13</v>
      </c>
      <c r="BB16" s="559" t="s">
        <v>14</v>
      </c>
      <c r="BC16" s="61" t="s">
        <v>35</v>
      </c>
      <c r="BD16" s="57" t="s">
        <v>35</v>
      </c>
      <c r="BE16" s="57" t="s">
        <v>35</v>
      </c>
      <c r="BF16" s="57" t="s">
        <v>35</v>
      </c>
      <c r="BG16" s="52" t="s">
        <v>35</v>
      </c>
      <c r="BH16" s="61" t="s">
        <v>35</v>
      </c>
      <c r="BI16" s="57" t="s">
        <v>35</v>
      </c>
      <c r="BJ16" s="57" t="s">
        <v>35</v>
      </c>
      <c r="BK16" s="57" t="s">
        <v>35</v>
      </c>
      <c r="BL16" s="52" t="s">
        <v>35</v>
      </c>
      <c r="BM16" s="61" t="s">
        <v>35</v>
      </c>
      <c r="BN16" s="57" t="s">
        <v>35</v>
      </c>
      <c r="BO16" s="57" t="s">
        <v>35</v>
      </c>
      <c r="BP16" s="57" t="s">
        <v>35</v>
      </c>
      <c r="BQ16" s="52" t="s">
        <v>35</v>
      </c>
      <c r="BR16" s="61" t="s">
        <v>35</v>
      </c>
      <c r="BS16" s="57" t="s">
        <v>35</v>
      </c>
      <c r="BT16" s="57" t="s">
        <v>35</v>
      </c>
      <c r="BU16" s="57" t="s">
        <v>35</v>
      </c>
      <c r="BV16" s="57" t="s">
        <v>35</v>
      </c>
      <c r="BW16" s="57" t="s">
        <v>35</v>
      </c>
      <c r="BX16" s="57" t="s">
        <v>35</v>
      </c>
      <c r="BY16" s="46" t="s">
        <v>35</v>
      </c>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438" customFormat="true" ht="15" customHeight="true" x14ac:dyDescent="0.2">
      <c r="A17" s="999"/>
      <c r="B17" s="373" t="s">
        <v>51</v>
      </c>
      <c r="C17" s="126">
        <v>1.5185614843932458</v>
      </c>
      <c r="D17" s="125">
        <v>0.7791843888069715</v>
      </c>
      <c r="E17" s="125">
        <v>0.89458057564888016</v>
      </c>
      <c r="F17" s="125">
        <v>0.38723946486064459</v>
      </c>
      <c r="G17" s="124">
        <v>6.2343077774560891E-2</v>
      </c>
      <c r="H17" s="123">
        <v>0.12453768886364915</v>
      </c>
      <c r="I17" s="125">
        <v>5.8406270442111358E-2</v>
      </c>
      <c r="J17" s="125">
        <v>0.12018807069834754</v>
      </c>
      <c r="K17" s="125">
        <v>0</v>
      </c>
      <c r="L17" s="122">
        <v>1.3201276042879156E-2</v>
      </c>
      <c r="M17" s="126">
        <v>1.8625986495497306</v>
      </c>
      <c r="N17" s="125">
        <v>1.053953103231609</v>
      </c>
      <c r="O17" s="125">
        <v>1.1521044099067084</v>
      </c>
      <c r="P17" s="125">
        <v>1.3828941206049055</v>
      </c>
      <c r="Q17" s="124">
        <v>0.67614056237811926</v>
      </c>
      <c r="R17" s="123">
        <v>0.24462527375858958</v>
      </c>
      <c r="S17" s="125">
        <v>3.6950050632400096E-2</v>
      </c>
      <c r="T17" s="125">
        <v>2.3993927473848573</v>
      </c>
      <c r="U17" s="125">
        <v>0</v>
      </c>
      <c r="V17" s="125">
        <v>2.514388238736005</v>
      </c>
      <c r="W17" s="73" t="s">
        <v>35</v>
      </c>
      <c r="X17" s="73" t="s">
        <v>35</v>
      </c>
      <c r="Y17" s="122">
        <v>3.3667887328774994E-2</v>
      </c>
      <c r="Z17" s="411"/>
      <c r="AA17" s="411"/>
      <c r="AB17" s="411"/>
      <c r="AC17" s="411"/>
      <c r="AD17" s="411"/>
      <c r="AE17" s="411"/>
      <c r="AF17" s="411"/>
      <c r="AG17" s="411"/>
      <c r="AH17" s="411"/>
      <c r="AI17" s="411"/>
      <c r="AJ17" s="411"/>
      <c r="AK17" s="411"/>
      <c r="AL17" s="411"/>
      <c r="AM17" s="411"/>
      <c r="AN17" s="411"/>
      <c r="AO17" s="411"/>
      <c r="AP17" s="411"/>
      <c r="AQ17" s="411"/>
      <c r="AR17" s="411"/>
      <c r="AS17" s="411"/>
      <c r="AT17" s="411"/>
      <c r="AU17" s="411"/>
      <c r="AV17" s="411"/>
      <c r="AW17" s="411"/>
      <c r="AX17" s="411"/>
      <c r="AY17" s="411"/>
      <c r="AZ17" s="187"/>
      <c r="BA17" s="990"/>
      <c r="BB17" s="557" t="s">
        <v>51</v>
      </c>
      <c r="BC17" s="60" t="s">
        <v>35</v>
      </c>
      <c r="BD17" s="56" t="s">
        <v>35</v>
      </c>
      <c r="BE17" s="56" t="s">
        <v>35</v>
      </c>
      <c r="BF17" s="56" t="s">
        <v>35</v>
      </c>
      <c r="BG17" s="51" t="s">
        <v>35</v>
      </c>
      <c r="BH17" s="60" t="s">
        <v>35</v>
      </c>
      <c r="BI17" s="56" t="s">
        <v>35</v>
      </c>
      <c r="BJ17" s="56" t="s">
        <v>35</v>
      </c>
      <c r="BK17" s="56" t="s">
        <v>35</v>
      </c>
      <c r="BL17" s="51" t="s">
        <v>35</v>
      </c>
      <c r="BM17" s="60" t="s">
        <v>35</v>
      </c>
      <c r="BN17" s="56" t="s">
        <v>35</v>
      </c>
      <c r="BO17" s="56" t="s">
        <v>35</v>
      </c>
      <c r="BP17" s="56" t="s">
        <v>35</v>
      </c>
      <c r="BQ17" s="51" t="s">
        <v>35</v>
      </c>
      <c r="BR17" s="60" t="s">
        <v>35</v>
      </c>
      <c r="BS17" s="56" t="s">
        <v>35</v>
      </c>
      <c r="BT17" s="56" t="s">
        <v>35</v>
      </c>
      <c r="BU17" s="56" t="s">
        <v>35</v>
      </c>
      <c r="BV17" s="56" t="s">
        <v>35</v>
      </c>
      <c r="BW17" s="56" t="s">
        <v>35</v>
      </c>
      <c r="BX17" s="56" t="s">
        <v>35</v>
      </c>
      <c r="BY17" s="45" t="s">
        <v>35</v>
      </c>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438" customFormat="true" ht="15" customHeight="true" x14ac:dyDescent="0.2">
      <c r="A18" s="999" t="s">
        <v>60</v>
      </c>
      <c r="B18" s="373" t="s">
        <v>15</v>
      </c>
      <c r="C18" s="126">
        <f>C16*C23/100</f>
        <v>97.759302635073965</v>
      </c>
      <c r="D18" s="125">
        <f>D16*D23/100</f>
        <v>98.754214981263928</v>
      </c>
      <c r="E18" s="125">
        <f t="shared" ref="E18:Y18" si="0">E16*E23/100</f>
        <v>98.75085527735267</v>
      </c>
      <c r="F18" s="125">
        <f t="shared" si="0"/>
        <v>99.412573999903017</v>
      </c>
      <c r="G18" s="124">
        <f t="shared" si="0"/>
        <v>99.873921116915952</v>
      </c>
      <c r="H18" s="123">
        <f t="shared" si="0"/>
        <v>99.472208011986908</v>
      </c>
      <c r="I18" s="125">
        <f t="shared" si="0"/>
        <v>99.8518617393201</v>
      </c>
      <c r="J18" s="125">
        <f t="shared" si="0"/>
        <v>99.807058727752135</v>
      </c>
      <c r="K18" s="125">
        <f t="shared" si="0"/>
        <v>99.870744673817839</v>
      </c>
      <c r="L18" s="122">
        <f t="shared" si="0"/>
        <v>99.986798723957122</v>
      </c>
      <c r="M18" s="126">
        <f t="shared" si="0"/>
        <v>97.357994595622728</v>
      </c>
      <c r="N18" s="125">
        <f t="shared" si="0"/>
        <v>98.260982077873948</v>
      </c>
      <c r="O18" s="125">
        <f t="shared" si="0"/>
        <v>98.452548535750125</v>
      </c>
      <c r="P18" s="125">
        <f t="shared" si="0"/>
        <v>98.155654599645956</v>
      </c>
      <c r="Q18" s="124">
        <f t="shared" si="0"/>
        <v>99.003332350620582</v>
      </c>
      <c r="R18" s="123">
        <f>R16*R23/100</f>
        <v>99.206599066101319</v>
      </c>
      <c r="S18" s="125">
        <f>S16*S23/100</f>
        <v>99.889149848102775</v>
      </c>
      <c r="T18" s="125">
        <f>T16*T23/100</f>
        <v>97.243483861982057</v>
      </c>
      <c r="U18" s="125">
        <f>U16*U23/100</f>
        <v>99.876197322576942</v>
      </c>
      <c r="V18" s="125">
        <f t="shared" si="0"/>
        <v>92.075139910384891</v>
      </c>
      <c r="W18" s="73" t="s">
        <v>35</v>
      </c>
      <c r="X18" s="73" t="s">
        <v>35</v>
      </c>
      <c r="Y18" s="122">
        <f t="shared" si="0"/>
        <v>99.952006933437318</v>
      </c>
      <c r="Z18" s="411"/>
      <c r="AA18" s="411"/>
      <c r="AB18" s="411"/>
      <c r="AC18" s="411"/>
      <c r="AD18" s="411"/>
      <c r="AE18" s="411"/>
      <c r="AF18" s="411"/>
      <c r="AG18" s="411"/>
      <c r="AH18" s="411"/>
      <c r="AI18" s="411"/>
      <c r="AJ18" s="411"/>
      <c r="AK18" s="411"/>
      <c r="AL18" s="411"/>
      <c r="AM18" s="411"/>
      <c r="AN18" s="411"/>
      <c r="AO18" s="411"/>
      <c r="AP18" s="411"/>
      <c r="AQ18" s="411"/>
      <c r="AR18" s="411"/>
      <c r="AS18" s="411"/>
      <c r="AT18" s="411"/>
      <c r="AU18" s="411"/>
      <c r="AV18" s="411"/>
      <c r="AW18" s="411"/>
      <c r="AX18" s="411"/>
      <c r="AY18" s="411"/>
      <c r="AZ18" s="187"/>
      <c r="BA18" s="990" t="s">
        <v>60</v>
      </c>
      <c r="BB18" s="557" t="s">
        <v>15</v>
      </c>
      <c r="BC18" s="60" t="s">
        <v>35</v>
      </c>
      <c r="BD18" s="56" t="s">
        <v>35</v>
      </c>
      <c r="BE18" s="56" t="s">
        <v>35</v>
      </c>
      <c r="BF18" s="56" t="s">
        <v>35</v>
      </c>
      <c r="BG18" s="51" t="s">
        <v>35</v>
      </c>
      <c r="BH18" s="60" t="s">
        <v>35</v>
      </c>
      <c r="BI18" s="56" t="s">
        <v>35</v>
      </c>
      <c r="BJ18" s="56" t="s">
        <v>35</v>
      </c>
      <c r="BK18" s="56" t="s">
        <v>35</v>
      </c>
      <c r="BL18" s="51" t="s">
        <v>35</v>
      </c>
      <c r="BM18" s="60" t="s">
        <v>35</v>
      </c>
      <c r="BN18" s="56" t="s">
        <v>35</v>
      </c>
      <c r="BO18" s="56" t="s">
        <v>35</v>
      </c>
      <c r="BP18" s="56" t="s">
        <v>35</v>
      </c>
      <c r="BQ18" s="51" t="s">
        <v>35</v>
      </c>
      <c r="BR18" s="60" t="s">
        <v>35</v>
      </c>
      <c r="BS18" s="56" t="s">
        <v>35</v>
      </c>
      <c r="BT18" s="56" t="s">
        <v>35</v>
      </c>
      <c r="BU18" s="56" t="s">
        <v>35</v>
      </c>
      <c r="BV18" s="56" t="s">
        <v>35</v>
      </c>
      <c r="BW18" s="56" t="s">
        <v>35</v>
      </c>
      <c r="BX18" s="56" t="s">
        <v>35</v>
      </c>
      <c r="BY18" s="45" t="s">
        <v>35</v>
      </c>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438" customFormat="true" ht="15" customHeight="true" x14ac:dyDescent="0.2">
      <c r="A19" s="999"/>
      <c r="B19" s="373" t="s">
        <v>16</v>
      </c>
      <c r="C19" s="126">
        <f>C16*C22/100</f>
        <v>0.72213588053271038</v>
      </c>
      <c r="D19" s="125">
        <f>D16*D22/100</f>
        <v>0.46660062992908535</v>
      </c>
      <c r="E19" s="125">
        <f t="shared" ref="E19:Y19" si="1">E16*E22/100</f>
        <v>0.35456414699836081</v>
      </c>
      <c r="F19" s="125">
        <f t="shared" si="1"/>
        <v>0.20018653523639984</v>
      </c>
      <c r="G19" s="124">
        <f t="shared" si="1"/>
        <v>6.3735805309469373E-2</v>
      </c>
      <c r="H19" s="123">
        <f t="shared" si="1"/>
        <v>0.40325429914944505</v>
      </c>
      <c r="I19" s="125">
        <f t="shared" si="1"/>
        <v>8.9731990237812059E-2</v>
      </c>
      <c r="J19" s="125">
        <f t="shared" si="1"/>
        <v>7.2753201549536656E-2</v>
      </c>
      <c r="K19" s="125">
        <f t="shared" si="1"/>
        <v>0.1292553261821564</v>
      </c>
      <c r="L19" s="122">
        <f t="shared" si="1"/>
        <v>0</v>
      </c>
      <c r="M19" s="126">
        <f t="shared" si="1"/>
        <v>0.7794067548274719</v>
      </c>
      <c r="N19" s="125">
        <f t="shared" si="1"/>
        <v>0.68506481889436088</v>
      </c>
      <c r="O19" s="125">
        <f t="shared" si="1"/>
        <v>0.39534705434311945</v>
      </c>
      <c r="P19" s="125">
        <f t="shared" si="1"/>
        <v>0.46145127974909417</v>
      </c>
      <c r="Q19" s="124">
        <f t="shared" si="1"/>
        <v>0.32052708700128285</v>
      </c>
      <c r="R19" s="123">
        <f>R16*R22/100</f>
        <v>0.54877566014008361</v>
      </c>
      <c r="S19" s="125">
        <f>S16*S22/100</f>
        <v>7.3900101264800178E-2</v>
      </c>
      <c r="T19" s="125">
        <f>T16*T22/100</f>
        <v>0.35712339063298104</v>
      </c>
      <c r="U19" s="125">
        <f>U16*U22/100</f>
        <v>0.12380267742304232</v>
      </c>
      <c r="V19" s="125">
        <f t="shared" si="1"/>
        <v>5.4104718508791825</v>
      </c>
      <c r="W19" s="73" t="s">
        <v>35</v>
      </c>
      <c r="X19" s="73" t="s">
        <v>35</v>
      </c>
      <c r="Y19" s="122">
        <f t="shared" si="1"/>
        <v>1.4325179233889427E-2</v>
      </c>
      <c r="Z19" s="411"/>
      <c r="AA19" s="411"/>
      <c r="AB19" s="411"/>
      <c r="AC19" s="411"/>
      <c r="AD19" s="411"/>
      <c r="AE19" s="411"/>
      <c r="AF19" s="411"/>
      <c r="AG19" s="411"/>
      <c r="AH19" s="411"/>
      <c r="AI19" s="411"/>
      <c r="AJ19" s="411"/>
      <c r="AK19" s="411"/>
      <c r="AL19" s="411"/>
      <c r="AM19" s="411"/>
      <c r="AN19" s="411"/>
      <c r="AO19" s="411"/>
      <c r="AP19" s="411"/>
      <c r="AQ19" s="411"/>
      <c r="AR19" s="411"/>
      <c r="AS19" s="411"/>
      <c r="AT19" s="411"/>
      <c r="AU19" s="411"/>
      <c r="AV19" s="411"/>
      <c r="AW19" s="411"/>
      <c r="AX19" s="411"/>
      <c r="AY19" s="411"/>
      <c r="AZ19" s="187"/>
      <c r="BA19" s="990"/>
      <c r="BB19" s="557" t="s">
        <v>16</v>
      </c>
      <c r="BC19" s="60" t="s">
        <v>35</v>
      </c>
      <c r="BD19" s="56" t="s">
        <v>35</v>
      </c>
      <c r="BE19" s="56" t="s">
        <v>35</v>
      </c>
      <c r="BF19" s="56" t="s">
        <v>35</v>
      </c>
      <c r="BG19" s="51" t="s">
        <v>35</v>
      </c>
      <c r="BH19" s="60" t="s">
        <v>35</v>
      </c>
      <c r="BI19" s="56" t="s">
        <v>35</v>
      </c>
      <c r="BJ19" s="56" t="s">
        <v>35</v>
      </c>
      <c r="BK19" s="56" t="s">
        <v>35</v>
      </c>
      <c r="BL19" s="51" t="s">
        <v>35</v>
      </c>
      <c r="BM19" s="60" t="s">
        <v>35</v>
      </c>
      <c r="BN19" s="56" t="s">
        <v>35</v>
      </c>
      <c r="BO19" s="56" t="s">
        <v>35</v>
      </c>
      <c r="BP19" s="56" t="s">
        <v>35</v>
      </c>
      <c r="BQ19" s="51" t="s">
        <v>35</v>
      </c>
      <c r="BR19" s="60" t="s">
        <v>35</v>
      </c>
      <c r="BS19" s="56" t="s">
        <v>35</v>
      </c>
      <c r="BT19" s="56" t="s">
        <v>35</v>
      </c>
      <c r="BU19" s="56" t="s">
        <v>35</v>
      </c>
      <c r="BV19" s="56" t="s">
        <v>35</v>
      </c>
      <c r="BW19" s="56" t="s">
        <v>35</v>
      </c>
      <c r="BX19" s="56" t="s">
        <v>35</v>
      </c>
      <c r="BY19" s="45" t="s">
        <v>35</v>
      </c>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438" customFormat="true" ht="15" customHeight="true" x14ac:dyDescent="0.2">
      <c r="A20" s="999"/>
      <c r="B20" s="373" t="s">
        <v>22</v>
      </c>
      <c r="C20" s="126">
        <f>100-C18-C19-C21</f>
        <v>1.4907999356558679</v>
      </c>
      <c r="D20" s="125">
        <f>100-D18-D19-D21</f>
        <v>0.74724662126738384</v>
      </c>
      <c r="E20" s="125">
        <f t="shared" ref="E20:Y20" si="2">100-E18-E19-E21</f>
        <v>0.86276171554754</v>
      </c>
      <c r="F20" s="125">
        <f t="shared" si="2"/>
        <v>0.3872394648605828</v>
      </c>
      <c r="G20" s="124">
        <f t="shared" si="2"/>
        <v>6.234307777457887E-2</v>
      </c>
      <c r="H20" s="123">
        <f t="shared" si="2"/>
        <v>0.1245376888636473</v>
      </c>
      <c r="I20" s="125">
        <f t="shared" si="2"/>
        <v>5.8406270442088154E-2</v>
      </c>
      <c r="J20" s="125">
        <f t="shared" si="2"/>
        <v>0.12018807069832785</v>
      </c>
      <c r="K20" s="125">
        <f t="shared" si="2"/>
        <v>4.5519144009631418E-15</v>
      </c>
      <c r="L20" s="122">
        <f t="shared" si="2"/>
        <v>1.3201276042877907E-2</v>
      </c>
      <c r="M20" s="126">
        <f t="shared" si="2"/>
        <v>1.8136086624592762</v>
      </c>
      <c r="N20" s="125">
        <f t="shared" si="2"/>
        <v>1.0539531032316916</v>
      </c>
      <c r="O20" s="125">
        <f t="shared" si="2"/>
        <v>1.0964486056540237</v>
      </c>
      <c r="P20" s="125">
        <f t="shared" si="2"/>
        <v>1.3273098982658846</v>
      </c>
      <c r="Q20" s="124">
        <f t="shared" si="2"/>
        <v>0.67614056237813536</v>
      </c>
      <c r="R20" s="123">
        <f>100-R18-R19-R21</f>
        <v>0.24462527375859755</v>
      </c>
      <c r="S20" s="125">
        <f>100-S18-S19-S21</f>
        <v>3.6950050632424514E-2</v>
      </c>
      <c r="T20" s="125">
        <f>100-T18-T19-T21</f>
        <v>2.3266916260197417</v>
      </c>
      <c r="U20" s="125">
        <f>100-U18-U19-U21</f>
        <v>1.5293322164211531E-14</v>
      </c>
      <c r="V20" s="125">
        <f t="shared" si="2"/>
        <v>2.5143882387359264</v>
      </c>
      <c r="W20" s="73" t="s">
        <v>35</v>
      </c>
      <c r="X20" s="73" t="s">
        <v>35</v>
      </c>
      <c r="Y20" s="122">
        <f t="shared" si="2"/>
        <v>3.3667887328793E-2</v>
      </c>
      <c r="Z20" s="411"/>
      <c r="AA20" s="411"/>
      <c r="AB20" s="411"/>
      <c r="AC20" s="411"/>
      <c r="AD20" s="411"/>
      <c r="AE20" s="411"/>
      <c r="AF20" s="411"/>
      <c r="AG20" s="411"/>
      <c r="AH20" s="411"/>
      <c r="AI20" s="411"/>
      <c r="AJ20" s="411"/>
      <c r="AK20" s="411"/>
      <c r="AL20" s="411"/>
      <c r="AM20" s="411"/>
      <c r="AN20" s="411"/>
      <c r="AO20" s="411"/>
      <c r="AP20" s="411"/>
      <c r="AQ20" s="411"/>
      <c r="AR20" s="411"/>
      <c r="AS20" s="411"/>
      <c r="AT20" s="411"/>
      <c r="AU20" s="411"/>
      <c r="AV20" s="411"/>
      <c r="AW20" s="411"/>
      <c r="AX20" s="411"/>
      <c r="AY20" s="411"/>
      <c r="AZ20" s="187"/>
      <c r="BA20" s="990"/>
      <c r="BB20" s="557" t="s">
        <v>22</v>
      </c>
      <c r="BC20" s="60" t="s">
        <v>35</v>
      </c>
      <c r="BD20" s="56" t="s">
        <v>35</v>
      </c>
      <c r="BE20" s="56" t="s">
        <v>35</v>
      </c>
      <c r="BF20" s="56" t="s">
        <v>35</v>
      </c>
      <c r="BG20" s="51" t="s">
        <v>35</v>
      </c>
      <c r="BH20" s="60" t="s">
        <v>35</v>
      </c>
      <c r="BI20" s="56" t="s">
        <v>35</v>
      </c>
      <c r="BJ20" s="56" t="s">
        <v>35</v>
      </c>
      <c r="BK20" s="56" t="s">
        <v>35</v>
      </c>
      <c r="BL20" s="51" t="s">
        <v>35</v>
      </c>
      <c r="BM20" s="60" t="s">
        <v>35</v>
      </c>
      <c r="BN20" s="56" t="s">
        <v>35</v>
      </c>
      <c r="BO20" s="56" t="s">
        <v>35</v>
      </c>
      <c r="BP20" s="56" t="s">
        <v>35</v>
      </c>
      <c r="BQ20" s="51" t="s">
        <v>35</v>
      </c>
      <c r="BR20" s="60" t="s">
        <v>35</v>
      </c>
      <c r="BS20" s="56" t="s">
        <v>35</v>
      </c>
      <c r="BT20" s="56" t="s">
        <v>35</v>
      </c>
      <c r="BU20" s="56" t="s">
        <v>35</v>
      </c>
      <c r="BV20" s="56" t="s">
        <v>35</v>
      </c>
      <c r="BW20" s="56" t="s">
        <v>35</v>
      </c>
      <c r="BX20" s="56" t="s">
        <v>35</v>
      </c>
      <c r="BY20" s="45" t="s">
        <v>35</v>
      </c>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438" customFormat="true" ht="15" customHeight="true" x14ac:dyDescent="0.2">
      <c r="A21" s="999"/>
      <c r="B21" s="373" t="s">
        <v>17</v>
      </c>
      <c r="C21" s="126">
        <v>2.77615487374567E-2</v>
      </c>
      <c r="D21" s="125">
        <v>3.1937767539602729E-2</v>
      </c>
      <c r="E21" s="125">
        <v>3.1818860101428946E-2</v>
      </c>
      <c r="F21" s="125">
        <v>0</v>
      </c>
      <c r="G21" s="124">
        <v>0</v>
      </c>
      <c r="H21" s="123">
        <v>0</v>
      </c>
      <c r="I21" s="125">
        <v>0</v>
      </c>
      <c r="J21" s="125">
        <v>0</v>
      </c>
      <c r="K21" s="125">
        <v>0</v>
      </c>
      <c r="L21" s="122">
        <v>0</v>
      </c>
      <c r="M21" s="126">
        <v>4.8989987090524267E-2</v>
      </c>
      <c r="N21" s="125">
        <v>0</v>
      </c>
      <c r="O21" s="125">
        <v>5.5655804252731596E-2</v>
      </c>
      <c r="P21" s="125">
        <v>5.5584222339065043E-2</v>
      </c>
      <c r="Q21" s="124">
        <v>0</v>
      </c>
      <c r="R21" s="123">
        <v>0</v>
      </c>
      <c r="S21" s="125">
        <v>0</v>
      </c>
      <c r="T21" s="125">
        <v>7.2701121365220306E-2</v>
      </c>
      <c r="U21" s="125">
        <v>0</v>
      </c>
      <c r="V21" s="125">
        <v>0</v>
      </c>
      <c r="W21" s="73" t="s">
        <v>35</v>
      </c>
      <c r="X21" s="73" t="s">
        <v>35</v>
      </c>
      <c r="Y21" s="122">
        <v>0</v>
      </c>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187"/>
      <c r="BA21" s="990"/>
      <c r="BB21" s="557" t="s">
        <v>17</v>
      </c>
      <c r="BC21" s="60" t="s">
        <v>35</v>
      </c>
      <c r="BD21" s="56" t="s">
        <v>35</v>
      </c>
      <c r="BE21" s="56" t="s">
        <v>35</v>
      </c>
      <c r="BF21" s="56" t="s">
        <v>35</v>
      </c>
      <c r="BG21" s="51" t="s">
        <v>35</v>
      </c>
      <c r="BH21" s="60" t="s">
        <v>35</v>
      </c>
      <c r="BI21" s="56" t="s">
        <v>35</v>
      </c>
      <c r="BJ21" s="56" t="s">
        <v>35</v>
      </c>
      <c r="BK21" s="56" t="s">
        <v>35</v>
      </c>
      <c r="BL21" s="51" t="s">
        <v>35</v>
      </c>
      <c r="BM21" s="60" t="s">
        <v>35</v>
      </c>
      <c r="BN21" s="56" t="s">
        <v>35</v>
      </c>
      <c r="BO21" s="56" t="s">
        <v>35</v>
      </c>
      <c r="BP21" s="56" t="s">
        <v>35</v>
      </c>
      <c r="BQ21" s="51" t="s">
        <v>35</v>
      </c>
      <c r="BR21" s="60" t="s">
        <v>35</v>
      </c>
      <c r="BS21" s="56" t="s">
        <v>35</v>
      </c>
      <c r="BT21" s="56" t="s">
        <v>35</v>
      </c>
      <c r="BU21" s="56" t="s">
        <v>35</v>
      </c>
      <c r="BV21" s="56" t="s">
        <v>35</v>
      </c>
      <c r="BW21" s="56" t="s">
        <v>35</v>
      </c>
      <c r="BX21" s="56" t="s">
        <v>35</v>
      </c>
      <c r="BY21" s="45" t="s">
        <v>35</v>
      </c>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438" customFormat="true" ht="15" customHeight="true" x14ac:dyDescent="0.2">
      <c r="A22" s="999" t="s">
        <v>54</v>
      </c>
      <c r="B22" s="373" t="s">
        <v>49</v>
      </c>
      <c r="C22" s="126">
        <v>0.7332710523092848</v>
      </c>
      <c r="D22" s="125">
        <v>0.47026486030663966</v>
      </c>
      <c r="E22" s="125">
        <v>0.3577646399741094</v>
      </c>
      <c r="F22" s="125">
        <v>0.20096475005908712</v>
      </c>
      <c r="G22" s="124">
        <v>6.3775564959533251E-2</v>
      </c>
      <c r="H22" s="123">
        <v>0.40375712894645716</v>
      </c>
      <c r="I22" s="125">
        <v>8.9784429974798047E-2</v>
      </c>
      <c r="J22" s="125">
        <v>7.2840747438565306E-2</v>
      </c>
      <c r="K22" s="125">
        <v>0.1292553261821564</v>
      </c>
      <c r="L22" s="122">
        <v>0</v>
      </c>
      <c r="M22" s="126">
        <v>0.79419950406491602</v>
      </c>
      <c r="N22" s="125">
        <v>0.69236198956902029</v>
      </c>
      <c r="O22" s="125">
        <v>0.39995495299420603</v>
      </c>
      <c r="P22" s="125">
        <v>0.467922147617505</v>
      </c>
      <c r="Q22" s="124">
        <v>0.32270905381257642</v>
      </c>
      <c r="R22" s="123">
        <v>0.5501213961113256</v>
      </c>
      <c r="S22" s="125">
        <v>7.3927417482991378E-2</v>
      </c>
      <c r="T22" s="125">
        <v>0.36590283676069296</v>
      </c>
      <c r="U22" s="125">
        <v>0.12380267742304232</v>
      </c>
      <c r="V22" s="125">
        <v>5.5500209242458043</v>
      </c>
      <c r="W22" s="73" t="s">
        <v>35</v>
      </c>
      <c r="X22" s="73" t="s">
        <v>35</v>
      </c>
      <c r="Y22" s="122">
        <v>1.4330003843437647E-2</v>
      </c>
      <c r="Z22" s="411"/>
      <c r="AA22" s="411"/>
      <c r="AB22" s="411"/>
      <c r="AC22" s="411"/>
      <c r="AD22" s="411"/>
      <c r="AE22" s="411"/>
      <c r="AF22" s="411"/>
      <c r="AG22" s="411"/>
      <c r="AH22" s="411"/>
      <c r="AI22" s="411"/>
      <c r="AJ22" s="411"/>
      <c r="AK22" s="411"/>
      <c r="AL22" s="411"/>
      <c r="AM22" s="411"/>
      <c r="AN22" s="411"/>
      <c r="AO22" s="411"/>
      <c r="AP22" s="411"/>
      <c r="AQ22" s="411"/>
      <c r="AR22" s="411"/>
      <c r="AS22" s="411"/>
      <c r="AT22" s="411"/>
      <c r="AU22" s="411"/>
      <c r="AV22" s="411"/>
      <c r="AW22" s="411"/>
      <c r="AX22" s="411"/>
      <c r="AY22" s="411"/>
      <c r="AZ22" s="187"/>
      <c r="BA22" s="990" t="s">
        <v>54</v>
      </c>
      <c r="BB22" s="557" t="s">
        <v>49</v>
      </c>
      <c r="BC22" s="60" t="s">
        <v>35</v>
      </c>
      <c r="BD22" s="56" t="s">
        <v>35</v>
      </c>
      <c r="BE22" s="56" t="s">
        <v>35</v>
      </c>
      <c r="BF22" s="56" t="s">
        <v>35</v>
      </c>
      <c r="BG22" s="51" t="s">
        <v>35</v>
      </c>
      <c r="BH22" s="60" t="s">
        <v>35</v>
      </c>
      <c r="BI22" s="56" t="s">
        <v>35</v>
      </c>
      <c r="BJ22" s="56" t="s">
        <v>35</v>
      </c>
      <c r="BK22" s="56" t="s">
        <v>35</v>
      </c>
      <c r="BL22" s="51" t="s">
        <v>35</v>
      </c>
      <c r="BM22" s="60" t="s">
        <v>35</v>
      </c>
      <c r="BN22" s="56" t="s">
        <v>35</v>
      </c>
      <c r="BO22" s="56" t="s">
        <v>35</v>
      </c>
      <c r="BP22" s="56" t="s">
        <v>35</v>
      </c>
      <c r="BQ22" s="51" t="s">
        <v>35</v>
      </c>
      <c r="BR22" s="60" t="s">
        <v>35</v>
      </c>
      <c r="BS22" s="56" t="s">
        <v>35</v>
      </c>
      <c r="BT22" s="56" t="s">
        <v>35</v>
      </c>
      <c r="BU22" s="56" t="s">
        <v>35</v>
      </c>
      <c r="BV22" s="56" t="s">
        <v>35</v>
      </c>
      <c r="BW22" s="56" t="s">
        <v>35</v>
      </c>
      <c r="BX22" s="56" t="s">
        <v>35</v>
      </c>
      <c r="BY22" s="45" t="s">
        <v>35</v>
      </c>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438" customFormat="true" ht="15" customHeight="true" x14ac:dyDescent="0.2">
      <c r="A23" s="1001"/>
      <c r="B23" s="374" t="s">
        <v>48</v>
      </c>
      <c r="C23" s="121">
        <v>99.266728947690709</v>
      </c>
      <c r="D23" s="120">
        <v>99.529735139693358</v>
      </c>
      <c r="E23" s="120">
        <v>99.642235360025836</v>
      </c>
      <c r="F23" s="120">
        <v>99.799035249940943</v>
      </c>
      <c r="G23" s="119">
        <v>99.93622443504043</v>
      </c>
      <c r="H23" s="118">
        <v>99.596242871053533</v>
      </c>
      <c r="I23" s="120">
        <v>99.910215570025215</v>
      </c>
      <c r="J23" s="120">
        <v>99.927159252561424</v>
      </c>
      <c r="K23" s="120">
        <v>99.870744673817839</v>
      </c>
      <c r="L23" s="117">
        <v>100</v>
      </c>
      <c r="M23" s="121">
        <v>99.205800495935051</v>
      </c>
      <c r="N23" s="120">
        <v>99.307638010430978</v>
      </c>
      <c r="O23" s="120">
        <v>99.60004504700575</v>
      </c>
      <c r="P23" s="120">
        <v>99.532077852382486</v>
      </c>
      <c r="Q23" s="119">
        <v>99.677290946187441</v>
      </c>
      <c r="R23" s="118">
        <v>99.449878603888678</v>
      </c>
      <c r="S23" s="120">
        <v>99.926072582516994</v>
      </c>
      <c r="T23" s="120">
        <v>99.634097163239318</v>
      </c>
      <c r="U23" s="120">
        <v>99.876197322576928</v>
      </c>
      <c r="V23" s="120">
        <v>94.449979075754243</v>
      </c>
      <c r="W23" s="72" t="s">
        <v>35</v>
      </c>
      <c r="X23" s="72" t="s">
        <v>35</v>
      </c>
      <c r="Y23" s="117">
        <v>99.98566999615656</v>
      </c>
      <c r="Z23" s="411"/>
      <c r="AA23" s="411"/>
      <c r="AB23" s="411"/>
      <c r="AC23" s="411"/>
      <c r="AD23" s="411"/>
      <c r="AE23" s="411"/>
      <c r="AF23" s="411"/>
      <c r="AG23" s="411"/>
      <c r="AH23" s="411"/>
      <c r="AI23" s="411"/>
      <c r="AJ23" s="411"/>
      <c r="AK23" s="411"/>
      <c r="AL23" s="411"/>
      <c r="AM23" s="411"/>
      <c r="AN23" s="411"/>
      <c r="AO23" s="411"/>
      <c r="AP23" s="411"/>
      <c r="AQ23" s="411"/>
      <c r="AR23" s="411"/>
      <c r="AS23" s="411"/>
      <c r="AT23" s="411"/>
      <c r="AU23" s="411"/>
      <c r="AV23" s="411"/>
      <c r="AW23" s="411"/>
      <c r="AX23" s="411"/>
      <c r="AY23" s="411"/>
      <c r="AZ23" s="187"/>
      <c r="BA23" s="994"/>
      <c r="BB23" s="560" t="s">
        <v>48</v>
      </c>
      <c r="BC23" s="59" t="s">
        <v>35</v>
      </c>
      <c r="BD23" s="55" t="s">
        <v>35</v>
      </c>
      <c r="BE23" s="55" t="s">
        <v>35</v>
      </c>
      <c r="BF23" s="55" t="s">
        <v>35</v>
      </c>
      <c r="BG23" s="50" t="s">
        <v>35</v>
      </c>
      <c r="BH23" s="59" t="s">
        <v>35</v>
      </c>
      <c r="BI23" s="55" t="s">
        <v>35</v>
      </c>
      <c r="BJ23" s="55" t="s">
        <v>35</v>
      </c>
      <c r="BK23" s="55" t="s">
        <v>35</v>
      </c>
      <c r="BL23" s="50" t="s">
        <v>35</v>
      </c>
      <c r="BM23" s="59" t="s">
        <v>35</v>
      </c>
      <c r="BN23" s="55" t="s">
        <v>35</v>
      </c>
      <c r="BO23" s="55" t="s">
        <v>35</v>
      </c>
      <c r="BP23" s="55" t="s">
        <v>35</v>
      </c>
      <c r="BQ23" s="50" t="s">
        <v>35</v>
      </c>
      <c r="BR23" s="59" t="s">
        <v>35</v>
      </c>
      <c r="BS23" s="55" t="s">
        <v>35</v>
      </c>
      <c r="BT23" s="55" t="s">
        <v>35</v>
      </c>
      <c r="BU23" s="55" t="s">
        <v>35</v>
      </c>
      <c r="BV23" s="55" t="s">
        <v>35</v>
      </c>
      <c r="BW23" s="55" t="s">
        <v>35</v>
      </c>
      <c r="BX23" s="55" t="s">
        <v>35</v>
      </c>
      <c r="BY23" s="44" t="s">
        <v>35</v>
      </c>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8" customFormat="true" ht="15" hidden="true" customHeight="true" x14ac:dyDescent="0.2">
      <c r="A24" s="1006" t="s">
        <v>47</v>
      </c>
      <c r="B24" s="371" t="s">
        <v>59</v>
      </c>
      <c r="C24" s="377"/>
      <c r="D24" s="378"/>
      <c r="E24" s="378"/>
      <c r="F24" s="378"/>
      <c r="G24" s="379"/>
      <c r="H24" s="380"/>
      <c r="I24" s="378"/>
      <c r="J24" s="378"/>
      <c r="K24" s="378"/>
      <c r="L24" s="381"/>
      <c r="M24" s="377"/>
      <c r="N24" s="378"/>
      <c r="O24" s="378"/>
      <c r="P24" s="378"/>
      <c r="Q24" s="379"/>
      <c r="R24" s="380"/>
      <c r="S24" s="378"/>
      <c r="T24" s="378"/>
      <c r="U24" s="378"/>
      <c r="V24" s="378"/>
      <c r="W24" s="378"/>
      <c r="X24" s="378"/>
      <c r="Y24" s="381"/>
      <c r="Z24" s="846"/>
      <c r="AA24" s="846"/>
      <c r="AB24" s="846"/>
      <c r="AC24" s="846"/>
      <c r="AD24" s="846"/>
      <c r="AE24" s="846"/>
      <c r="AF24" s="846"/>
      <c r="AG24" s="846"/>
      <c r="AH24" s="846"/>
      <c r="AI24" s="846"/>
      <c r="AJ24" s="846"/>
      <c r="AK24" s="846"/>
      <c r="AL24" s="846"/>
      <c r="AM24" s="846"/>
      <c r="AN24" s="846"/>
      <c r="AO24" s="846"/>
      <c r="AP24" s="846"/>
      <c r="AQ24" s="846"/>
      <c r="AR24" s="846"/>
      <c r="AS24" s="846"/>
      <c r="AT24" s="846"/>
      <c r="AU24" s="846"/>
      <c r="AV24" s="846"/>
      <c r="AW24" s="846"/>
      <c r="AX24" s="846"/>
      <c r="AY24" s="846"/>
      <c r="AZ24" s="346"/>
      <c r="BB24" s="320"/>
      <c r="BZ24" s="346"/>
      <c r="CA24" s="346"/>
      <c r="CB24" s="346"/>
      <c r="CC24" s="346"/>
      <c r="CD24" s="346"/>
      <c r="CE24" s="346"/>
      <c r="CF24" s="346"/>
      <c r="CG24" s="346"/>
      <c r="CH24" s="346"/>
      <c r="CI24" s="346"/>
      <c r="CJ24" s="346"/>
      <c r="CK24" s="346"/>
      <c r="CL24" s="346"/>
      <c r="CM24" s="346"/>
      <c r="CN24" s="346"/>
      <c r="CO24" s="346"/>
      <c r="CP24" s="346"/>
      <c r="CQ24" s="346"/>
      <c r="CR24" s="346"/>
      <c r="CS24" s="346"/>
      <c r="CT24" s="346"/>
      <c r="CU24" s="346"/>
      <c r="CV24" s="346"/>
      <c r="CW24" s="346"/>
      <c r="CX24" s="346"/>
      <c r="CY24" s="346"/>
      <c r="CZ24" s="346"/>
    </row>
    <row r="25" s="318" customFormat="true" ht="15" hidden="true" customHeight="true" x14ac:dyDescent="0.2">
      <c r="A25" s="1007"/>
      <c r="B25" s="368" t="s">
        <v>58</v>
      </c>
      <c r="C25" s="382"/>
      <c r="D25" s="383"/>
      <c r="E25" s="383"/>
      <c r="F25" s="383"/>
      <c r="G25" s="384"/>
      <c r="H25" s="385"/>
      <c r="I25" s="383"/>
      <c r="J25" s="383"/>
      <c r="K25" s="383"/>
      <c r="L25" s="386"/>
      <c r="M25" s="382"/>
      <c r="N25" s="383"/>
      <c r="O25" s="383"/>
      <c r="P25" s="383"/>
      <c r="Q25" s="384"/>
      <c r="R25" s="385"/>
      <c r="S25" s="383"/>
      <c r="T25" s="383"/>
      <c r="U25" s="383"/>
      <c r="V25" s="383"/>
      <c r="W25" s="383"/>
      <c r="X25" s="383"/>
      <c r="Y25" s="386"/>
      <c r="Z25" s="846"/>
      <c r="AA25" s="846"/>
      <c r="AB25" s="846"/>
      <c r="AC25" s="846"/>
      <c r="AD25" s="846"/>
      <c r="AE25" s="846"/>
      <c r="AF25" s="846"/>
      <c r="AG25" s="846"/>
      <c r="AH25" s="846"/>
      <c r="AI25" s="846"/>
      <c r="AJ25" s="846"/>
      <c r="AK25" s="846"/>
      <c r="AL25" s="846"/>
      <c r="AM25" s="846"/>
      <c r="AN25" s="846"/>
      <c r="AO25" s="846"/>
      <c r="AP25" s="846"/>
      <c r="AQ25" s="846"/>
      <c r="AR25" s="846"/>
      <c r="AS25" s="846"/>
      <c r="AT25" s="846"/>
      <c r="AU25" s="846"/>
      <c r="AV25" s="846"/>
      <c r="AW25" s="846"/>
      <c r="AX25" s="846"/>
      <c r="AY25" s="846"/>
      <c r="AZ25" s="346"/>
      <c r="BB25" s="320"/>
      <c r="BZ25" s="346"/>
      <c r="CA25" s="346"/>
      <c r="CB25" s="346"/>
      <c r="CC25" s="346"/>
      <c r="CD25" s="346"/>
      <c r="CE25" s="346"/>
      <c r="CF25" s="346"/>
      <c r="CG25" s="346"/>
      <c r="CH25" s="346"/>
      <c r="CI25" s="346"/>
      <c r="CJ25" s="346"/>
      <c r="CK25" s="346"/>
      <c r="CL25" s="346"/>
      <c r="CM25" s="346"/>
      <c r="CN25" s="346"/>
      <c r="CO25" s="346"/>
      <c r="CP25" s="346"/>
      <c r="CQ25" s="346"/>
      <c r="CR25" s="346"/>
      <c r="CS25" s="346"/>
      <c r="CT25" s="346"/>
      <c r="CU25" s="346"/>
      <c r="CV25" s="346"/>
      <c r="CW25" s="346"/>
      <c r="CX25" s="346"/>
      <c r="CY25" s="346"/>
      <c r="CZ25" s="346"/>
    </row>
    <row r="26" s="318" customFormat="true" ht="15" hidden="true" customHeight="true" x14ac:dyDescent="0.2">
      <c r="A26" s="1008"/>
      <c r="B26" s="369" t="s">
        <v>46</v>
      </c>
      <c r="C26" s="387"/>
      <c r="D26" s="388"/>
      <c r="E26" s="388"/>
      <c r="F26" s="388"/>
      <c r="G26" s="389"/>
      <c r="H26" s="390"/>
      <c r="I26" s="388"/>
      <c r="J26" s="388"/>
      <c r="K26" s="388"/>
      <c r="L26" s="391"/>
      <c r="M26" s="387"/>
      <c r="N26" s="388"/>
      <c r="O26" s="388"/>
      <c r="P26" s="388"/>
      <c r="Q26" s="389"/>
      <c r="R26" s="13"/>
      <c r="S26" s="12"/>
      <c r="T26" s="12"/>
      <c r="U26" s="12"/>
      <c r="V26" s="12"/>
      <c r="W26" s="12"/>
      <c r="X26" s="12"/>
      <c r="Y26" s="7"/>
      <c r="Z26" s="846"/>
      <c r="AA26" s="846"/>
      <c r="AB26" s="846"/>
      <c r="AC26" s="846"/>
      <c r="AD26" s="846"/>
      <c r="AE26" s="846"/>
      <c r="AF26" s="846"/>
      <c r="AG26" s="846"/>
      <c r="AH26" s="846"/>
      <c r="AI26" s="846"/>
      <c r="AJ26" s="846"/>
      <c r="AK26" s="846"/>
      <c r="AL26" s="846"/>
      <c r="AM26" s="846"/>
      <c r="AN26" s="846"/>
      <c r="AO26" s="846"/>
      <c r="AP26" s="846"/>
      <c r="AQ26" s="846"/>
      <c r="AR26" s="846"/>
      <c r="AS26" s="846"/>
      <c r="AT26" s="846"/>
      <c r="AU26" s="846"/>
      <c r="AV26" s="846"/>
      <c r="AW26" s="846"/>
      <c r="AX26" s="846"/>
      <c r="AY26" s="846"/>
      <c r="AZ26" s="346"/>
      <c r="BB26" s="320"/>
      <c r="BZ26" s="346"/>
      <c r="CA26" s="346"/>
      <c r="CB26" s="346"/>
      <c r="CC26" s="346"/>
      <c r="CD26" s="346"/>
      <c r="CE26" s="346"/>
      <c r="CF26" s="346"/>
      <c r="CG26" s="346"/>
      <c r="CH26" s="346"/>
      <c r="CI26" s="346"/>
      <c r="CJ26" s="346"/>
      <c r="CK26" s="346"/>
      <c r="CL26" s="346"/>
      <c r="CM26" s="346"/>
      <c r="CN26" s="346"/>
      <c r="CO26" s="346"/>
      <c r="CP26" s="346"/>
      <c r="CQ26" s="346"/>
      <c r="CR26" s="346"/>
      <c r="CS26" s="346"/>
      <c r="CT26" s="346"/>
      <c r="CU26" s="346"/>
      <c r="CV26" s="346"/>
      <c r="CW26" s="346"/>
      <c r="CX26" s="346"/>
      <c r="CY26" s="346"/>
      <c r="CZ26" s="346"/>
    </row>
    <row r="27" s="439" customFormat="true" ht="15" customHeight="true" x14ac:dyDescent="0.2">
      <c r="A27" s="317"/>
      <c r="B27" s="370"/>
      <c r="C27" s="1009" t="s">
        <v>114</v>
      </c>
      <c r="D27" s="1010"/>
      <c r="E27" s="1010"/>
      <c r="F27" s="1010"/>
      <c r="G27" s="1011"/>
      <c r="H27" s="1005" t="s">
        <v>38</v>
      </c>
      <c r="I27" s="996"/>
      <c r="J27" s="996"/>
      <c r="K27" s="996"/>
      <c r="L27" s="998"/>
      <c r="M27" s="995" t="s">
        <v>37</v>
      </c>
      <c r="N27" s="996"/>
      <c r="O27" s="996"/>
      <c r="P27" s="996"/>
      <c r="Q27" s="998"/>
      <c r="R27" s="15" t="s">
        <v>137</v>
      </c>
      <c r="S27" s="410"/>
      <c r="T27" s="410"/>
      <c r="U27" s="410"/>
      <c r="V27" s="410"/>
      <c r="W27" s="410"/>
      <c r="X27" s="410"/>
      <c r="Y27" s="410"/>
      <c r="Z27" s="846"/>
      <c r="AA27" s="846"/>
      <c r="AB27" s="846"/>
      <c r="AC27" s="846"/>
      <c r="AD27" s="846"/>
      <c r="AE27" s="846"/>
      <c r="AF27" s="846"/>
      <c r="AG27" s="846"/>
      <c r="AH27" s="846"/>
      <c r="AI27" s="846"/>
      <c r="AJ27" s="846"/>
      <c r="AK27" s="846"/>
      <c r="AL27" s="846"/>
      <c r="AM27" s="846"/>
      <c r="AN27" s="846"/>
      <c r="AO27" s="846"/>
      <c r="AP27" s="846"/>
      <c r="AQ27" s="846"/>
      <c r="AR27" s="846"/>
      <c r="AS27" s="846"/>
      <c r="AT27" s="846"/>
      <c r="AU27" s="846"/>
      <c r="AV27" s="846"/>
      <c r="AW27" s="846"/>
      <c r="AX27" s="846"/>
      <c r="AY27" s="846"/>
      <c r="AZ27" s="346"/>
      <c r="BA27" s="347" t="s">
        <v>128</v>
      </c>
      <c r="BB27" s="302" t="s">
        <v>95</v>
      </c>
      <c r="BC27" s="986" t="s">
        <v>114</v>
      </c>
      <c r="BD27" s="987"/>
      <c r="BE27" s="987"/>
      <c r="BF27" s="987"/>
      <c r="BG27" s="993"/>
      <c r="BH27" s="986" t="s">
        <v>38</v>
      </c>
      <c r="BI27" s="987"/>
      <c r="BJ27" s="987"/>
      <c r="BK27" s="987"/>
      <c r="BL27" s="993"/>
      <c r="BM27" s="986" t="s">
        <v>37</v>
      </c>
      <c r="BN27" s="987"/>
      <c r="BO27" s="987"/>
      <c r="BP27" s="987"/>
      <c r="BQ27" s="988"/>
      <c r="BR27" s="14" t="s">
        <v>137</v>
      </c>
      <c r="BS27" s="401"/>
      <c r="BT27" s="401"/>
      <c r="BU27" s="401"/>
      <c r="BV27" s="401"/>
      <c r="BW27" s="401"/>
      <c r="BX27" s="401"/>
      <c r="BY27" s="401"/>
      <c r="BZ27" s="345"/>
      <c r="CA27" s="345"/>
      <c r="CB27" s="345"/>
      <c r="CC27" s="345"/>
      <c r="CD27" s="345"/>
      <c r="CE27" s="345"/>
      <c r="CF27" s="345"/>
      <c r="CG27" s="345"/>
      <c r="CH27" s="345"/>
      <c r="CI27" s="345"/>
      <c r="CJ27" s="345"/>
      <c r="CK27" s="345"/>
      <c r="CL27" s="345"/>
      <c r="CM27" s="345"/>
      <c r="CN27" s="345"/>
      <c r="CO27" s="345"/>
      <c r="CP27" s="345"/>
      <c r="CQ27" s="345"/>
      <c r="CR27" s="345"/>
      <c r="CS27" s="345"/>
      <c r="CT27" s="345"/>
      <c r="CU27" s="345"/>
      <c r="CV27" s="345"/>
      <c r="CW27" s="345"/>
      <c r="CX27" s="345"/>
      <c r="CY27" s="345"/>
      <c r="CZ27" s="345"/>
    </row>
    <row r="28" s="439" customFormat="true" ht="24" x14ac:dyDescent="0.2">
      <c r="A28" s="335" t="s">
        <v>69</v>
      </c>
      <c r="B28" s="370"/>
      <c r="C28" s="393" t="s">
        <v>0</v>
      </c>
      <c r="D28" s="550" t="s">
        <v>1</v>
      </c>
      <c r="E28" s="550" t="s">
        <v>2</v>
      </c>
      <c r="F28" s="550" t="s">
        <v>3</v>
      </c>
      <c r="G28" s="551" t="s">
        <v>4</v>
      </c>
      <c r="H28" s="375" t="s">
        <v>0</v>
      </c>
      <c r="I28" s="553" t="s">
        <v>1</v>
      </c>
      <c r="J28" s="553" t="s">
        <v>2</v>
      </c>
      <c r="K28" s="553" t="s">
        <v>3</v>
      </c>
      <c r="L28" s="554" t="s">
        <v>4</v>
      </c>
      <c r="M28" s="376" t="s">
        <v>0</v>
      </c>
      <c r="N28" s="553" t="s">
        <v>1</v>
      </c>
      <c r="O28" s="553" t="s">
        <v>2</v>
      </c>
      <c r="P28" s="553" t="s">
        <v>3</v>
      </c>
      <c r="Q28" s="548" t="s">
        <v>4</v>
      </c>
      <c r="R28" s="375" t="s">
        <v>402</v>
      </c>
      <c r="S28" s="553" t="s">
        <v>403</v>
      </c>
      <c r="T28" s="553" t="s">
        <v>404</v>
      </c>
      <c r="U28" s="553" t="s">
        <v>405</v>
      </c>
      <c r="V28" s="553" t="s">
        <v>150</v>
      </c>
      <c r="W28" s="553" t="s">
        <v>151</v>
      </c>
      <c r="X28" s="553" t="s">
        <v>152</v>
      </c>
      <c r="Y28" s="554" t="s">
        <v>153</v>
      </c>
      <c r="Z28" s="846"/>
      <c r="AA28" s="846"/>
      <c r="AB28" s="846"/>
      <c r="AC28" s="846"/>
      <c r="AD28" s="846"/>
      <c r="AE28" s="846"/>
      <c r="AF28" s="846"/>
      <c r="AG28" s="846"/>
      <c r="AH28" s="846"/>
      <c r="AI28" s="846"/>
      <c r="AJ28" s="846"/>
      <c r="AK28" s="846"/>
      <c r="AL28" s="846"/>
      <c r="AM28" s="846"/>
      <c r="AN28" s="846"/>
      <c r="AO28" s="846"/>
      <c r="AP28" s="846"/>
      <c r="AQ28" s="846"/>
      <c r="AR28" s="846"/>
      <c r="AS28" s="846"/>
      <c r="AT28" s="846"/>
      <c r="AU28" s="846"/>
      <c r="AV28" s="846"/>
      <c r="AW28" s="846"/>
      <c r="AX28" s="846"/>
      <c r="AY28" s="846"/>
      <c r="AZ28" s="346"/>
      <c r="BA28" s="335" t="s">
        <v>119</v>
      </c>
      <c r="BB28" s="334"/>
      <c r="BC28" s="422" t="s">
        <v>0</v>
      </c>
      <c r="BD28" s="525" t="s">
        <v>1</v>
      </c>
      <c r="BE28" s="525" t="s">
        <v>2</v>
      </c>
      <c r="BF28" s="525" t="s">
        <v>3</v>
      </c>
      <c r="BG28" s="423" t="s">
        <v>4</v>
      </c>
      <c r="BH28" s="422" t="s">
        <v>0</v>
      </c>
      <c r="BI28" s="525" t="s">
        <v>1</v>
      </c>
      <c r="BJ28" s="525" t="s">
        <v>2</v>
      </c>
      <c r="BK28" s="525" t="s">
        <v>3</v>
      </c>
      <c r="BL28" s="423" t="s">
        <v>4</v>
      </c>
      <c r="BM28" s="422" t="s">
        <v>0</v>
      </c>
      <c r="BN28" s="525" t="s">
        <v>1</v>
      </c>
      <c r="BO28" s="525" t="s">
        <v>2</v>
      </c>
      <c r="BP28" s="525" t="s">
        <v>3</v>
      </c>
      <c r="BQ28" s="423" t="s">
        <v>4</v>
      </c>
      <c r="BR28" s="422" t="s">
        <v>402</v>
      </c>
      <c r="BS28" s="525" t="s">
        <v>403</v>
      </c>
      <c r="BT28" s="525" t="s">
        <v>404</v>
      </c>
      <c r="BU28" s="525" t="s">
        <v>405</v>
      </c>
      <c r="BV28" s="525" t="s">
        <v>150</v>
      </c>
      <c r="BW28" s="525" t="s">
        <v>151</v>
      </c>
      <c r="BX28" s="525" t="s">
        <v>152</v>
      </c>
      <c r="BY28" s="526" t="s">
        <v>153</v>
      </c>
      <c r="BZ28" s="185"/>
      <c r="CA28" s="185"/>
      <c r="CB28" s="185"/>
      <c r="CC28" s="185"/>
      <c r="CD28" s="185"/>
      <c r="CE28" s="185"/>
      <c r="CF28" s="185"/>
      <c r="CG28" s="185"/>
      <c r="CH28" s="185"/>
      <c r="CI28" s="185"/>
      <c r="CJ28" s="185"/>
      <c r="CK28" s="185"/>
      <c r="CL28" s="185"/>
      <c r="CM28" s="185"/>
      <c r="CN28" s="185"/>
      <c r="CO28" s="185"/>
      <c r="CP28" s="185"/>
      <c r="CQ28" s="185"/>
      <c r="CR28" s="185"/>
      <c r="CS28" s="185"/>
      <c r="CT28" s="185"/>
      <c r="CU28" s="185"/>
      <c r="CV28" s="185"/>
      <c r="CW28" s="185"/>
      <c r="CX28" s="185"/>
      <c r="CY28" s="185"/>
      <c r="CZ28" s="185"/>
    </row>
    <row r="29" s="439" customFormat="true" ht="15" customHeight="true" x14ac:dyDescent="0.2">
      <c r="A29" s="1000" t="s">
        <v>57</v>
      </c>
      <c r="B29" s="372" t="s">
        <v>49</v>
      </c>
      <c r="C29" s="131">
        <v>87.841832029162731</v>
      </c>
      <c r="D29" s="130">
        <v>91.857723929901425</v>
      </c>
      <c r="E29" s="130">
        <v>94.243354299111076</v>
      </c>
      <c r="F29" s="130">
        <v>96.935201066428206</v>
      </c>
      <c r="G29" s="129">
        <v>99.252778195058227</v>
      </c>
      <c r="H29" s="128">
        <v>97.663324125395334</v>
      </c>
      <c r="I29" s="130">
        <v>98.878803024587796</v>
      </c>
      <c r="J29" s="130">
        <v>98.708843310565683</v>
      </c>
      <c r="K29" s="130">
        <v>99.543113991364422</v>
      </c>
      <c r="L29" s="127">
        <v>99.97623770312282</v>
      </c>
      <c r="M29" s="131">
        <v>86.7532204531134</v>
      </c>
      <c r="N29" s="130">
        <v>87.626635846158038</v>
      </c>
      <c r="O29" s="130">
        <v>90.464130649691342</v>
      </c>
      <c r="P29" s="130">
        <v>91.928586373659698</v>
      </c>
      <c r="Q29" s="129">
        <v>94.93611075839118</v>
      </c>
      <c r="R29" s="128">
        <v>91.928352123973525</v>
      </c>
      <c r="S29" s="130">
        <v>97.832271658953346</v>
      </c>
      <c r="T29" s="130">
        <v>88.900131835519318</v>
      </c>
      <c r="U29" s="130">
        <v>99.584258129196201</v>
      </c>
      <c r="V29" s="130">
        <v>76.924435465545955</v>
      </c>
      <c r="W29" s="71" t="s">
        <v>35</v>
      </c>
      <c r="X29" s="71" t="s">
        <v>35</v>
      </c>
      <c r="Y29" s="127">
        <v>99.91926366661697</v>
      </c>
      <c r="Z29" s="846"/>
      <c r="AA29" s="846"/>
      <c r="AB29" s="846"/>
      <c r="AC29" s="846"/>
      <c r="AD29" s="846"/>
      <c r="AE29" s="846"/>
      <c r="AF29" s="846"/>
      <c r="AG29" s="846"/>
      <c r="AH29" s="846"/>
      <c r="AI29" s="846"/>
      <c r="AJ29" s="846"/>
      <c r="AK29" s="846"/>
      <c r="AL29" s="846"/>
      <c r="AM29" s="846"/>
      <c r="AN29" s="846"/>
      <c r="AO29" s="846"/>
      <c r="AP29" s="846"/>
      <c r="AQ29" s="846"/>
      <c r="AR29" s="846"/>
      <c r="AS29" s="846"/>
      <c r="AT29" s="846"/>
      <c r="AU29" s="846"/>
      <c r="AV29" s="846"/>
      <c r="AW29" s="846"/>
      <c r="AX29" s="846"/>
      <c r="AY29" s="846"/>
      <c r="AZ29" s="346"/>
      <c r="BA29" s="992" t="s">
        <v>57</v>
      </c>
      <c r="BB29" s="559" t="s">
        <v>49</v>
      </c>
      <c r="BC29" s="61" t="s">
        <v>35</v>
      </c>
      <c r="BD29" s="57" t="s">
        <v>35</v>
      </c>
      <c r="BE29" s="57" t="s">
        <v>35</v>
      </c>
      <c r="BF29" s="57" t="s">
        <v>35</v>
      </c>
      <c r="BG29" s="52" t="s">
        <v>35</v>
      </c>
      <c r="BH29" s="61" t="s">
        <v>35</v>
      </c>
      <c r="BI29" s="57" t="s">
        <v>35</v>
      </c>
      <c r="BJ29" s="57" t="s">
        <v>35</v>
      </c>
      <c r="BK29" s="57" t="s">
        <v>35</v>
      </c>
      <c r="BL29" s="52" t="s">
        <v>35</v>
      </c>
      <c r="BM29" s="61" t="s">
        <v>35</v>
      </c>
      <c r="BN29" s="57" t="s">
        <v>35</v>
      </c>
      <c r="BO29" s="57" t="s">
        <v>35</v>
      </c>
      <c r="BP29" s="57" t="s">
        <v>35</v>
      </c>
      <c r="BQ29" s="52" t="s">
        <v>35</v>
      </c>
      <c r="BR29" s="61" t="s">
        <v>35</v>
      </c>
      <c r="BS29" s="57" t="s">
        <v>35</v>
      </c>
      <c r="BT29" s="57" t="s">
        <v>35</v>
      </c>
      <c r="BU29" s="57" t="s">
        <v>35</v>
      </c>
      <c r="BV29" s="57" t="s">
        <v>35</v>
      </c>
      <c r="BW29" s="57" t="s">
        <v>35</v>
      </c>
      <c r="BX29" s="57" t="s">
        <v>35</v>
      </c>
      <c r="BY29" s="46" t="s">
        <v>35</v>
      </c>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439" customFormat="true" ht="15" customHeight="true" x14ac:dyDescent="0.2">
      <c r="A30" s="999"/>
      <c r="B30" s="373" t="s">
        <v>48</v>
      </c>
      <c r="C30" s="126">
        <v>12.158167970837317</v>
      </c>
      <c r="D30" s="125">
        <v>8.1422760700986458</v>
      </c>
      <c r="E30" s="125">
        <v>5.7566457008887735</v>
      </c>
      <c r="F30" s="125">
        <v>3.0647989335717623</v>
      </c>
      <c r="G30" s="124">
        <v>0.74722180494185975</v>
      </c>
      <c r="H30" s="123">
        <v>2.3366758746046719</v>
      </c>
      <c r="I30" s="125">
        <v>1.1211969754122095</v>
      </c>
      <c r="J30" s="125">
        <v>1.2911566894343494</v>
      </c>
      <c r="K30" s="125">
        <v>0.45688600863556911</v>
      </c>
      <c r="L30" s="122">
        <v>2.3762296877182482E-2</v>
      </c>
      <c r="M30" s="126">
        <v>13.246779546886419</v>
      </c>
      <c r="N30" s="125">
        <v>12.373364153841653</v>
      </c>
      <c r="O30" s="125">
        <v>9.5358693503084382</v>
      </c>
      <c r="P30" s="125">
        <v>8.0714136263402381</v>
      </c>
      <c r="Q30" s="124">
        <v>5.0638892416084023</v>
      </c>
      <c r="R30" s="123">
        <v>8.0716478760265087</v>
      </c>
      <c r="S30" s="125">
        <v>2.1677283410465256</v>
      </c>
      <c r="T30" s="125">
        <v>11.099868164480759</v>
      </c>
      <c r="U30" s="125">
        <v>0.41574187080377822</v>
      </c>
      <c r="V30" s="125">
        <v>23.075564534454127</v>
      </c>
      <c r="W30" s="73" t="s">
        <v>35</v>
      </c>
      <c r="X30" s="73" t="s">
        <v>35</v>
      </c>
      <c r="Y30" s="122">
        <v>8.0736333382983097E-2</v>
      </c>
      <c r="Z30" s="846"/>
      <c r="AA30" s="846"/>
      <c r="AB30" s="846"/>
      <c r="AC30" s="846"/>
      <c r="AD30" s="846"/>
      <c r="AE30" s="846"/>
      <c r="AF30" s="846"/>
      <c r="AG30" s="846"/>
      <c r="AH30" s="846"/>
      <c r="AI30" s="846"/>
      <c r="AJ30" s="846"/>
      <c r="AK30" s="846"/>
      <c r="AL30" s="846"/>
      <c r="AM30" s="846"/>
      <c r="AN30" s="846"/>
      <c r="AO30" s="846"/>
      <c r="AP30" s="846"/>
      <c r="AQ30" s="846"/>
      <c r="AR30" s="846"/>
      <c r="AS30" s="846"/>
      <c r="AT30" s="846"/>
      <c r="AU30" s="846"/>
      <c r="AV30" s="846"/>
      <c r="AW30" s="846"/>
      <c r="AX30" s="846"/>
      <c r="AY30" s="846"/>
      <c r="AZ30" s="346"/>
      <c r="BA30" s="990"/>
      <c r="BB30" s="557" t="s">
        <v>48</v>
      </c>
      <c r="BC30" s="60" t="s">
        <v>35</v>
      </c>
      <c r="BD30" s="56" t="s">
        <v>35</v>
      </c>
      <c r="BE30" s="56" t="s">
        <v>35</v>
      </c>
      <c r="BF30" s="56" t="s">
        <v>35</v>
      </c>
      <c r="BG30" s="51" t="s">
        <v>35</v>
      </c>
      <c r="BH30" s="60" t="s">
        <v>35</v>
      </c>
      <c r="BI30" s="56" t="s">
        <v>35</v>
      </c>
      <c r="BJ30" s="56" t="s">
        <v>35</v>
      </c>
      <c r="BK30" s="56" t="s">
        <v>35</v>
      </c>
      <c r="BL30" s="51" t="s">
        <v>35</v>
      </c>
      <c r="BM30" s="60" t="s">
        <v>35</v>
      </c>
      <c r="BN30" s="56" t="s">
        <v>35</v>
      </c>
      <c r="BO30" s="56" t="s">
        <v>35</v>
      </c>
      <c r="BP30" s="56" t="s">
        <v>35</v>
      </c>
      <c r="BQ30" s="51" t="s">
        <v>35</v>
      </c>
      <c r="BR30" s="60" t="s">
        <v>35</v>
      </c>
      <c r="BS30" s="56" t="s">
        <v>35</v>
      </c>
      <c r="BT30" s="56" t="s">
        <v>35</v>
      </c>
      <c r="BU30" s="56" t="s">
        <v>35</v>
      </c>
      <c r="BV30" s="56" t="s">
        <v>35</v>
      </c>
      <c r="BW30" s="56" t="s">
        <v>35</v>
      </c>
      <c r="BX30" s="56" t="s">
        <v>35</v>
      </c>
      <c r="BY30" s="45" t="s">
        <v>35</v>
      </c>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7" customFormat="true" ht="15" customHeight="true" x14ac:dyDescent="0.2">
      <c r="A31" s="999" t="s">
        <v>103</v>
      </c>
      <c r="B31" s="373" t="s">
        <v>49</v>
      </c>
      <c r="C31" s="126">
        <v>79.217166114166233</v>
      </c>
      <c r="D31" s="125">
        <v>89.14093957036755</v>
      </c>
      <c r="E31" s="125">
        <v>93.070268550909702</v>
      </c>
      <c r="F31" s="125">
        <v>96.698074086000275</v>
      </c>
      <c r="G31" s="124">
        <v>99.09240775667098</v>
      </c>
      <c r="H31" s="123">
        <v>94.834577067437891</v>
      </c>
      <c r="I31" s="125">
        <v>98.494115849939817</v>
      </c>
      <c r="J31" s="125">
        <v>98.611004397303162</v>
      </c>
      <c r="K31" s="125">
        <v>99.212006529002252</v>
      </c>
      <c r="L31" s="122">
        <v>99.97623770312282</v>
      </c>
      <c r="M31" s="126">
        <v>75.822287243360876</v>
      </c>
      <c r="N31" s="125">
        <v>82.823675885458599</v>
      </c>
      <c r="O31" s="125">
        <v>88.127826777397559</v>
      </c>
      <c r="P31" s="125">
        <v>90.554354180152615</v>
      </c>
      <c r="Q31" s="124">
        <v>94.534635635185623</v>
      </c>
      <c r="R31" s="123">
        <v>89.190228039258159</v>
      </c>
      <c r="S31" s="125">
        <v>97.358683568157716</v>
      </c>
      <c r="T31" s="125">
        <v>83.350029172894324</v>
      </c>
      <c r="U31" s="125">
        <v>97.785164112894478</v>
      </c>
      <c r="V31" s="125">
        <v>75.448894849274026</v>
      </c>
      <c r="W31" s="73" t="s">
        <v>35</v>
      </c>
      <c r="X31" s="73" t="s">
        <v>35</v>
      </c>
      <c r="Y31" s="122">
        <v>99.735797918512688</v>
      </c>
      <c r="Z31" s="846"/>
      <c r="AA31" s="846"/>
      <c r="AB31" s="846"/>
      <c r="AC31" s="846"/>
      <c r="AD31" s="846"/>
      <c r="AE31" s="846"/>
      <c r="AF31" s="846"/>
      <c r="AG31" s="846"/>
      <c r="AH31" s="846"/>
      <c r="AI31" s="846"/>
      <c r="AJ31" s="846"/>
      <c r="AK31" s="846"/>
      <c r="AL31" s="846"/>
      <c r="AM31" s="846"/>
      <c r="AN31" s="846"/>
      <c r="AO31" s="846"/>
      <c r="AP31" s="846"/>
      <c r="AQ31" s="846"/>
      <c r="AR31" s="846"/>
      <c r="AS31" s="846"/>
      <c r="AT31" s="846"/>
      <c r="AU31" s="846"/>
      <c r="AV31" s="846"/>
      <c r="AW31" s="846"/>
      <c r="AX31" s="846"/>
      <c r="AY31" s="846"/>
      <c r="AZ31" s="346"/>
      <c r="BA31" s="990" t="s">
        <v>103</v>
      </c>
      <c r="BB31" s="557" t="s">
        <v>49</v>
      </c>
      <c r="BC31" s="60" t="s">
        <v>35</v>
      </c>
      <c r="BD31" s="56" t="s">
        <v>35</v>
      </c>
      <c r="BE31" s="56" t="s">
        <v>35</v>
      </c>
      <c r="BF31" s="56" t="s">
        <v>35</v>
      </c>
      <c r="BG31" s="51" t="s">
        <v>35</v>
      </c>
      <c r="BH31" s="60" t="s">
        <v>35</v>
      </c>
      <c r="BI31" s="56" t="s">
        <v>35</v>
      </c>
      <c r="BJ31" s="56" t="s">
        <v>35</v>
      </c>
      <c r="BK31" s="56" t="s">
        <v>35</v>
      </c>
      <c r="BL31" s="51" t="s">
        <v>35</v>
      </c>
      <c r="BM31" s="60" t="s">
        <v>35</v>
      </c>
      <c r="BN31" s="56" t="s">
        <v>35</v>
      </c>
      <c r="BO31" s="56" t="s">
        <v>35</v>
      </c>
      <c r="BP31" s="56" t="s">
        <v>35</v>
      </c>
      <c r="BQ31" s="51" t="s">
        <v>35</v>
      </c>
      <c r="BR31" s="60" t="s">
        <v>35</v>
      </c>
      <c r="BS31" s="56" t="s">
        <v>35</v>
      </c>
      <c r="BT31" s="56" t="s">
        <v>35</v>
      </c>
      <c r="BU31" s="56" t="s">
        <v>35</v>
      </c>
      <c r="BV31" s="56" t="s">
        <v>35</v>
      </c>
      <c r="BW31" s="56" t="s">
        <v>35</v>
      </c>
      <c r="BX31" s="56" t="s">
        <v>35</v>
      </c>
      <c r="BY31" s="45" t="s">
        <v>35</v>
      </c>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7" customFormat="true" ht="15" customHeight="true" x14ac:dyDescent="0.2">
      <c r="A32" s="999"/>
      <c r="B32" s="373" t="s">
        <v>48</v>
      </c>
      <c r="C32" s="126">
        <v>20.782833885833796</v>
      </c>
      <c r="D32" s="125">
        <v>10.859060429632551</v>
      </c>
      <c r="E32" s="125">
        <v>6.9297314490901734</v>
      </c>
      <c r="F32" s="125">
        <v>3.3019259139996446</v>
      </c>
      <c r="G32" s="124">
        <v>0.90759224332912325</v>
      </c>
      <c r="H32" s="123">
        <v>5.1654229325621399</v>
      </c>
      <c r="I32" s="125">
        <v>1.5058841500601727</v>
      </c>
      <c r="J32" s="125">
        <v>1.3889956026968868</v>
      </c>
      <c r="K32" s="125">
        <v>0.78799347099774497</v>
      </c>
      <c r="L32" s="122">
        <v>2.3762296877182482E-2</v>
      </c>
      <c r="M32" s="126">
        <v>24.177712756638943</v>
      </c>
      <c r="N32" s="125">
        <v>17.176324114541071</v>
      </c>
      <c r="O32" s="125">
        <v>11.872173222602161</v>
      </c>
      <c r="P32" s="125">
        <v>9.4456458198472575</v>
      </c>
      <c r="Q32" s="124">
        <v>5.4653643648139516</v>
      </c>
      <c r="R32" s="123">
        <v>10.809771960741816</v>
      </c>
      <c r="S32" s="125">
        <v>2.6413164318421405</v>
      </c>
      <c r="T32" s="125">
        <v>16.649970827106007</v>
      </c>
      <c r="U32" s="125">
        <v>2.2148358871053588</v>
      </c>
      <c r="V32" s="125">
        <v>24.551105150726062</v>
      </c>
      <c r="W32" s="73" t="s">
        <v>35</v>
      </c>
      <c r="X32" s="73" t="s">
        <v>35</v>
      </c>
      <c r="Y32" s="122">
        <v>0.264202081487244</v>
      </c>
      <c r="Z32" s="846"/>
      <c r="AA32" s="846"/>
      <c r="AB32" s="846"/>
      <c r="AC32" s="846"/>
      <c r="AD32" s="846"/>
      <c r="AE32" s="846"/>
      <c r="AF32" s="846"/>
      <c r="AG32" s="846"/>
      <c r="AH32" s="846"/>
      <c r="AI32" s="846"/>
      <c r="AJ32" s="846"/>
      <c r="AK32" s="846"/>
      <c r="AL32" s="846"/>
      <c r="AM32" s="846"/>
      <c r="AN32" s="846"/>
      <c r="AO32" s="846"/>
      <c r="AP32" s="846"/>
      <c r="AQ32" s="846"/>
      <c r="AR32" s="846"/>
      <c r="AS32" s="846"/>
      <c r="AT32" s="846"/>
      <c r="AU32" s="846"/>
      <c r="AV32" s="846"/>
      <c r="AW32" s="846"/>
      <c r="AX32" s="846"/>
      <c r="AY32" s="846"/>
      <c r="AZ32" s="346"/>
      <c r="BA32" s="990"/>
      <c r="BB32" s="557" t="s">
        <v>48</v>
      </c>
      <c r="BC32" s="60" t="s">
        <v>35</v>
      </c>
      <c r="BD32" s="56" t="s">
        <v>35</v>
      </c>
      <c r="BE32" s="56" t="s">
        <v>35</v>
      </c>
      <c r="BF32" s="56" t="s">
        <v>35</v>
      </c>
      <c r="BG32" s="51" t="s">
        <v>35</v>
      </c>
      <c r="BH32" s="60" t="s">
        <v>35</v>
      </c>
      <c r="BI32" s="56" t="s">
        <v>35</v>
      </c>
      <c r="BJ32" s="56" t="s">
        <v>35</v>
      </c>
      <c r="BK32" s="56" t="s">
        <v>35</v>
      </c>
      <c r="BL32" s="51" t="s">
        <v>35</v>
      </c>
      <c r="BM32" s="60" t="s">
        <v>35</v>
      </c>
      <c r="BN32" s="56" t="s">
        <v>35</v>
      </c>
      <c r="BO32" s="56" t="s">
        <v>35</v>
      </c>
      <c r="BP32" s="56" t="s">
        <v>35</v>
      </c>
      <c r="BQ32" s="51" t="s">
        <v>35</v>
      </c>
      <c r="BR32" s="60" t="s">
        <v>35</v>
      </c>
      <c r="BS32" s="56" t="s">
        <v>35</v>
      </c>
      <c r="BT32" s="56" t="s">
        <v>35</v>
      </c>
      <c r="BU32" s="56" t="s">
        <v>35</v>
      </c>
      <c r="BV32" s="56" t="s">
        <v>35</v>
      </c>
      <c r="BW32" s="56" t="s">
        <v>35</v>
      </c>
      <c r="BX32" s="56" t="s">
        <v>35</v>
      </c>
      <c r="BY32" s="45" t="s">
        <v>35</v>
      </c>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7" customFormat="true" ht="15" customHeight="true" x14ac:dyDescent="0.2">
      <c r="A33" s="999" t="s">
        <v>104</v>
      </c>
      <c r="B33" s="373" t="s">
        <v>49</v>
      </c>
      <c r="C33" s="76" t="s">
        <v>35</v>
      </c>
      <c r="D33" s="73" t="s">
        <v>35</v>
      </c>
      <c r="E33" s="73" t="s">
        <v>35</v>
      </c>
      <c r="F33" s="73" t="s">
        <v>35</v>
      </c>
      <c r="G33" s="70" t="s">
        <v>35</v>
      </c>
      <c r="H33" s="67" t="s">
        <v>35</v>
      </c>
      <c r="I33" s="73" t="s">
        <v>35</v>
      </c>
      <c r="J33" s="73" t="s">
        <v>35</v>
      </c>
      <c r="K33" s="73" t="s">
        <v>35</v>
      </c>
      <c r="L33" s="64" t="s">
        <v>35</v>
      </c>
      <c r="M33" s="76" t="s">
        <v>35</v>
      </c>
      <c r="N33" s="73" t="s">
        <v>35</v>
      </c>
      <c r="O33" s="73" t="s">
        <v>35</v>
      </c>
      <c r="P33" s="73" t="s">
        <v>35</v>
      </c>
      <c r="Q33" s="70" t="s">
        <v>35</v>
      </c>
      <c r="R33" s="67" t="s">
        <v>35</v>
      </c>
      <c r="S33" s="73" t="s">
        <v>35</v>
      </c>
      <c r="T33" s="73" t="s">
        <v>35</v>
      </c>
      <c r="U33" s="73" t="s">
        <v>35</v>
      </c>
      <c r="V33" s="73" t="s">
        <v>35</v>
      </c>
      <c r="W33" s="73" t="s">
        <v>35</v>
      </c>
      <c r="X33" s="73" t="s">
        <v>35</v>
      </c>
      <c r="Y33" s="64" t="s">
        <v>35</v>
      </c>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345"/>
      <c r="BA33" s="990" t="s">
        <v>104</v>
      </c>
      <c r="BB33" s="557" t="s">
        <v>49</v>
      </c>
      <c r="BC33" s="60" t="s">
        <v>35</v>
      </c>
      <c r="BD33" s="56" t="s">
        <v>35</v>
      </c>
      <c r="BE33" s="56" t="s">
        <v>35</v>
      </c>
      <c r="BF33" s="56" t="s">
        <v>35</v>
      </c>
      <c r="BG33" s="51" t="s">
        <v>35</v>
      </c>
      <c r="BH33" s="60" t="s">
        <v>35</v>
      </c>
      <c r="BI33" s="56" t="s">
        <v>35</v>
      </c>
      <c r="BJ33" s="56" t="s">
        <v>35</v>
      </c>
      <c r="BK33" s="56" t="s">
        <v>35</v>
      </c>
      <c r="BL33" s="51" t="s">
        <v>35</v>
      </c>
      <c r="BM33" s="60" t="s">
        <v>35</v>
      </c>
      <c r="BN33" s="56" t="s">
        <v>35</v>
      </c>
      <c r="BO33" s="56" t="s">
        <v>35</v>
      </c>
      <c r="BP33" s="56" t="s">
        <v>35</v>
      </c>
      <c r="BQ33" s="51" t="s">
        <v>35</v>
      </c>
      <c r="BR33" s="60" t="s">
        <v>35</v>
      </c>
      <c r="BS33" s="56" t="s">
        <v>35</v>
      </c>
      <c r="BT33" s="56" t="s">
        <v>35</v>
      </c>
      <c r="BU33" s="56" t="s">
        <v>35</v>
      </c>
      <c r="BV33" s="56" t="s">
        <v>35</v>
      </c>
      <c r="BW33" s="56" t="s">
        <v>35</v>
      </c>
      <c r="BX33" s="56" t="s">
        <v>35</v>
      </c>
      <c r="BY33" s="45" t="s">
        <v>35</v>
      </c>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7" customFormat="true" ht="15" customHeight="true" x14ac:dyDescent="0.2">
      <c r="A34" s="999"/>
      <c r="B34" s="373" t="s">
        <v>48</v>
      </c>
      <c r="C34" s="76" t="s">
        <v>35</v>
      </c>
      <c r="D34" s="73" t="s">
        <v>35</v>
      </c>
      <c r="E34" s="73" t="s">
        <v>35</v>
      </c>
      <c r="F34" s="73" t="s">
        <v>35</v>
      </c>
      <c r="G34" s="70" t="s">
        <v>35</v>
      </c>
      <c r="H34" s="67" t="s">
        <v>35</v>
      </c>
      <c r="I34" s="73" t="s">
        <v>35</v>
      </c>
      <c r="J34" s="73" t="s">
        <v>35</v>
      </c>
      <c r="K34" s="73" t="s">
        <v>35</v>
      </c>
      <c r="L34" s="64" t="s">
        <v>35</v>
      </c>
      <c r="M34" s="76" t="s">
        <v>35</v>
      </c>
      <c r="N34" s="73" t="s">
        <v>35</v>
      </c>
      <c r="O34" s="73" t="s">
        <v>35</v>
      </c>
      <c r="P34" s="73" t="s">
        <v>35</v>
      </c>
      <c r="Q34" s="70" t="s">
        <v>35</v>
      </c>
      <c r="R34" s="67" t="s">
        <v>35</v>
      </c>
      <c r="S34" s="73" t="s">
        <v>35</v>
      </c>
      <c r="T34" s="73" t="s">
        <v>35</v>
      </c>
      <c r="U34" s="73" t="s">
        <v>35</v>
      </c>
      <c r="V34" s="73" t="s">
        <v>35</v>
      </c>
      <c r="W34" s="73" t="s">
        <v>35</v>
      </c>
      <c r="X34" s="73" t="s">
        <v>35</v>
      </c>
      <c r="Y34" s="64" t="s">
        <v>35</v>
      </c>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345"/>
      <c r="BA34" s="990"/>
      <c r="BB34" s="557" t="s">
        <v>48</v>
      </c>
      <c r="BC34" s="60" t="s">
        <v>35</v>
      </c>
      <c r="BD34" s="56" t="s">
        <v>35</v>
      </c>
      <c r="BE34" s="56" t="s">
        <v>35</v>
      </c>
      <c r="BF34" s="56" t="s">
        <v>35</v>
      </c>
      <c r="BG34" s="51" t="s">
        <v>35</v>
      </c>
      <c r="BH34" s="60" t="s">
        <v>35</v>
      </c>
      <c r="BI34" s="56" t="s">
        <v>35</v>
      </c>
      <c r="BJ34" s="56" t="s">
        <v>35</v>
      </c>
      <c r="BK34" s="56" t="s">
        <v>35</v>
      </c>
      <c r="BL34" s="51" t="s">
        <v>35</v>
      </c>
      <c r="BM34" s="60" t="s">
        <v>35</v>
      </c>
      <c r="BN34" s="56" t="s">
        <v>35</v>
      </c>
      <c r="BO34" s="56" t="s">
        <v>35</v>
      </c>
      <c r="BP34" s="56" t="s">
        <v>35</v>
      </c>
      <c r="BQ34" s="51" t="s">
        <v>35</v>
      </c>
      <c r="BR34" s="60" t="s">
        <v>35</v>
      </c>
      <c r="BS34" s="56" t="s">
        <v>35</v>
      </c>
      <c r="BT34" s="56" t="s">
        <v>35</v>
      </c>
      <c r="BU34" s="56" t="s">
        <v>35</v>
      </c>
      <c r="BV34" s="56" t="s">
        <v>35</v>
      </c>
      <c r="BW34" s="56" t="s">
        <v>35</v>
      </c>
      <c r="BX34" s="56" t="s">
        <v>35</v>
      </c>
      <c r="BY34" s="45" t="s">
        <v>35</v>
      </c>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439" customFormat="true" ht="15" customHeight="true" x14ac:dyDescent="0.2">
      <c r="A35" s="999" t="s">
        <v>55</v>
      </c>
      <c r="B35" s="373" t="s">
        <v>49</v>
      </c>
      <c r="C35" s="126">
        <v>90.411766829087625</v>
      </c>
      <c r="D35" s="125">
        <v>96.35096167006219</v>
      </c>
      <c r="E35" s="125">
        <v>97.935670495969561</v>
      </c>
      <c r="F35" s="125">
        <v>99.39043977556473</v>
      </c>
      <c r="G35" s="124">
        <v>99.761818594308238</v>
      </c>
      <c r="H35" s="123">
        <v>97.625993362369613</v>
      </c>
      <c r="I35" s="125">
        <v>99.572830371403199</v>
      </c>
      <c r="J35" s="125">
        <v>99.698765734608514</v>
      </c>
      <c r="K35" s="125">
        <v>99.668892537637817</v>
      </c>
      <c r="L35" s="122">
        <v>99.989438979165698</v>
      </c>
      <c r="M35" s="126">
        <v>88.681328755667721</v>
      </c>
      <c r="N35" s="125">
        <v>92.971374043749123</v>
      </c>
      <c r="O35" s="125">
        <v>96.64530906172952</v>
      </c>
      <c r="P35" s="125">
        <v>97.05049947490933</v>
      </c>
      <c r="Q35" s="124">
        <v>99.000047072191137</v>
      </c>
      <c r="R35" s="123">
        <v>96.3757812159824</v>
      </c>
      <c r="S35" s="125">
        <v>99.617821560797978</v>
      </c>
      <c r="T35" s="125">
        <v>93.389290015275023</v>
      </c>
      <c r="U35" s="125">
        <v>98.649356115244586</v>
      </c>
      <c r="V35" s="125">
        <v>86.700496445956816</v>
      </c>
      <c r="W35" s="73" t="s">
        <v>35</v>
      </c>
      <c r="X35" s="73" t="s">
        <v>35</v>
      </c>
      <c r="Y35" s="122">
        <v>99.814924584182023</v>
      </c>
      <c r="Z35" s="846"/>
      <c r="AA35" s="846"/>
      <c r="AB35" s="846"/>
      <c r="AC35" s="846"/>
      <c r="AD35" s="846"/>
      <c r="AE35" s="846"/>
      <c r="AF35" s="846"/>
      <c r="AG35" s="846"/>
      <c r="AH35" s="846"/>
      <c r="AI35" s="846"/>
      <c r="AJ35" s="846"/>
      <c r="AK35" s="846"/>
      <c r="AL35" s="846"/>
      <c r="AM35" s="846"/>
      <c r="AN35" s="846"/>
      <c r="AO35" s="846"/>
      <c r="AP35" s="846"/>
      <c r="AQ35" s="846"/>
      <c r="AR35" s="846"/>
      <c r="AS35" s="846"/>
      <c r="AT35" s="846"/>
      <c r="AU35" s="846"/>
      <c r="AV35" s="846"/>
      <c r="AW35" s="846"/>
      <c r="AX35" s="846"/>
      <c r="AY35" s="846"/>
      <c r="AZ35" s="346"/>
      <c r="BA35" s="990" t="s">
        <v>55</v>
      </c>
      <c r="BB35" s="557" t="s">
        <v>49</v>
      </c>
      <c r="BC35" s="60" t="s">
        <v>35</v>
      </c>
      <c r="BD35" s="56" t="s">
        <v>35</v>
      </c>
      <c r="BE35" s="56" t="s">
        <v>35</v>
      </c>
      <c r="BF35" s="56" t="s">
        <v>35</v>
      </c>
      <c r="BG35" s="51" t="s">
        <v>35</v>
      </c>
      <c r="BH35" s="60" t="s">
        <v>35</v>
      </c>
      <c r="BI35" s="56" t="s">
        <v>35</v>
      </c>
      <c r="BJ35" s="56" t="s">
        <v>35</v>
      </c>
      <c r="BK35" s="56" t="s">
        <v>35</v>
      </c>
      <c r="BL35" s="51" t="s">
        <v>35</v>
      </c>
      <c r="BM35" s="60" t="s">
        <v>35</v>
      </c>
      <c r="BN35" s="56" t="s">
        <v>35</v>
      </c>
      <c r="BO35" s="56" t="s">
        <v>35</v>
      </c>
      <c r="BP35" s="56" t="s">
        <v>35</v>
      </c>
      <c r="BQ35" s="51" t="s">
        <v>35</v>
      </c>
      <c r="BR35" s="60" t="s">
        <v>35</v>
      </c>
      <c r="BS35" s="56" t="s">
        <v>35</v>
      </c>
      <c r="BT35" s="56" t="s">
        <v>35</v>
      </c>
      <c r="BU35" s="56" t="s">
        <v>35</v>
      </c>
      <c r="BV35" s="56" t="s">
        <v>35</v>
      </c>
      <c r="BW35" s="56" t="s">
        <v>35</v>
      </c>
      <c r="BX35" s="56" t="s">
        <v>35</v>
      </c>
      <c r="BY35" s="45" t="s">
        <v>35</v>
      </c>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439" customFormat="true" ht="15" customHeight="true" x14ac:dyDescent="0.2">
      <c r="A36" s="999"/>
      <c r="B36" s="373" t="s">
        <v>48</v>
      </c>
      <c r="C36" s="126">
        <v>9.5882331709124724</v>
      </c>
      <c r="D36" s="125">
        <v>3.6490383299379743</v>
      </c>
      <c r="E36" s="125">
        <v>2.0643295040303786</v>
      </c>
      <c r="F36" s="125">
        <v>0.6095602244353131</v>
      </c>
      <c r="G36" s="124">
        <v>0.23818140569179927</v>
      </c>
      <c r="H36" s="123">
        <v>2.3740066376303921</v>
      </c>
      <c r="I36" s="125">
        <v>0.42716962859681284</v>
      </c>
      <c r="J36" s="125">
        <v>0.30123426539152731</v>
      </c>
      <c r="K36" s="125">
        <v>0.33110746236217581</v>
      </c>
      <c r="L36" s="122">
        <v>1.0561020834303323E-2</v>
      </c>
      <c r="M36" s="126">
        <v>11.318671244332226</v>
      </c>
      <c r="N36" s="125">
        <v>7.0286259562506892</v>
      </c>
      <c r="O36" s="125">
        <v>3.3546909382703265</v>
      </c>
      <c r="P36" s="125">
        <v>2.9495005250905919</v>
      </c>
      <c r="Q36" s="124">
        <v>0.99995292780884948</v>
      </c>
      <c r="R36" s="123">
        <v>3.624218784017609</v>
      </c>
      <c r="S36" s="125">
        <v>0.38217843920197436</v>
      </c>
      <c r="T36" s="125">
        <v>6.6107099847250952</v>
      </c>
      <c r="U36" s="125">
        <v>1.350643884755369</v>
      </c>
      <c r="V36" s="125">
        <v>13.299503554043143</v>
      </c>
      <c r="W36" s="73" t="s">
        <v>35</v>
      </c>
      <c r="X36" s="73" t="s">
        <v>35</v>
      </c>
      <c r="Y36" s="122">
        <v>0.18507541581793979</v>
      </c>
      <c r="Z36" s="846"/>
      <c r="AA36" s="846"/>
      <c r="AB36" s="846"/>
      <c r="AC36" s="846"/>
      <c r="AD36" s="846"/>
      <c r="AE36" s="846"/>
      <c r="AF36" s="846"/>
      <c r="AG36" s="846"/>
      <c r="AH36" s="846"/>
      <c r="AI36" s="846"/>
      <c r="AJ36" s="846"/>
      <c r="AK36" s="846"/>
      <c r="AL36" s="846"/>
      <c r="AM36" s="846"/>
      <c r="AN36" s="846"/>
      <c r="AO36" s="846"/>
      <c r="AP36" s="846"/>
      <c r="AQ36" s="846"/>
      <c r="AR36" s="846"/>
      <c r="AS36" s="846"/>
      <c r="AT36" s="846"/>
      <c r="AU36" s="846"/>
      <c r="AV36" s="846"/>
      <c r="AW36" s="846"/>
      <c r="AX36" s="846"/>
      <c r="AY36" s="846"/>
      <c r="AZ36" s="346"/>
      <c r="BA36" s="990"/>
      <c r="BB36" s="557" t="s">
        <v>48</v>
      </c>
      <c r="BC36" s="60" t="s">
        <v>35</v>
      </c>
      <c r="BD36" s="56" t="s">
        <v>35</v>
      </c>
      <c r="BE36" s="56" t="s">
        <v>35</v>
      </c>
      <c r="BF36" s="56" t="s">
        <v>35</v>
      </c>
      <c r="BG36" s="51" t="s">
        <v>35</v>
      </c>
      <c r="BH36" s="60" t="s">
        <v>35</v>
      </c>
      <c r="BI36" s="56" t="s">
        <v>35</v>
      </c>
      <c r="BJ36" s="56" t="s">
        <v>35</v>
      </c>
      <c r="BK36" s="56" t="s">
        <v>35</v>
      </c>
      <c r="BL36" s="51" t="s">
        <v>35</v>
      </c>
      <c r="BM36" s="60" t="s">
        <v>35</v>
      </c>
      <c r="BN36" s="56" t="s">
        <v>35</v>
      </c>
      <c r="BO36" s="56" t="s">
        <v>35</v>
      </c>
      <c r="BP36" s="56" t="s">
        <v>35</v>
      </c>
      <c r="BQ36" s="51" t="s">
        <v>35</v>
      </c>
      <c r="BR36" s="60" t="s">
        <v>35</v>
      </c>
      <c r="BS36" s="56" t="s">
        <v>35</v>
      </c>
      <c r="BT36" s="56" t="s">
        <v>35</v>
      </c>
      <c r="BU36" s="56" t="s">
        <v>35</v>
      </c>
      <c r="BV36" s="56" t="s">
        <v>35</v>
      </c>
      <c r="BW36" s="56" t="s">
        <v>35</v>
      </c>
      <c r="BX36" s="56" t="s">
        <v>35</v>
      </c>
      <c r="BY36" s="45" t="s">
        <v>35</v>
      </c>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439" customFormat="true" ht="15" customHeight="true" x14ac:dyDescent="0.2">
      <c r="A37" s="999" t="s">
        <v>154</v>
      </c>
      <c r="B37" s="373" t="s">
        <v>49</v>
      </c>
      <c r="C37" s="126">
        <v>90.758467514064009</v>
      </c>
      <c r="D37" s="125">
        <v>96.663532758416892</v>
      </c>
      <c r="E37" s="125">
        <v>98.061354281415674</v>
      </c>
      <c r="F37" s="125">
        <v>99.418737961822359</v>
      </c>
      <c r="G37" s="124">
        <v>99.761670012058474</v>
      </c>
      <c r="H37" s="123">
        <v>97.700456529631523</v>
      </c>
      <c r="I37" s="125">
        <v>99.601620200207975</v>
      </c>
      <c r="J37" s="125">
        <v>99.769757624806886</v>
      </c>
      <c r="K37" s="125">
        <v>99.668892537637817</v>
      </c>
      <c r="L37" s="122">
        <v>99.989437584792114</v>
      </c>
      <c r="M37" s="126">
        <v>88.867354734217741</v>
      </c>
      <c r="N37" s="125">
        <v>93.398713485478197</v>
      </c>
      <c r="O37" s="125">
        <v>97.150756961919456</v>
      </c>
      <c r="P37" s="125">
        <v>97.196387175154626</v>
      </c>
      <c r="Q37" s="124">
        <v>98.99323995918941</v>
      </c>
      <c r="R37" s="123">
        <v>96.459658246824347</v>
      </c>
      <c r="S37" s="125">
        <v>99.617680293472844</v>
      </c>
      <c r="T37" s="125">
        <v>93.792397390776699</v>
      </c>
      <c r="U37" s="125">
        <v>98.649356115244586</v>
      </c>
      <c r="V37" s="125">
        <v>88.328034431799693</v>
      </c>
      <c r="W37" s="73" t="s">
        <v>35</v>
      </c>
      <c r="X37" s="73" t="s">
        <v>35</v>
      </c>
      <c r="Y37" s="122">
        <v>99.840352905001666</v>
      </c>
      <c r="Z37" s="846"/>
      <c r="AA37" s="846"/>
      <c r="AB37" s="846"/>
      <c r="AC37" s="846"/>
      <c r="AD37" s="846"/>
      <c r="AE37" s="846"/>
      <c r="AF37" s="846"/>
      <c r="AG37" s="846"/>
      <c r="AH37" s="846"/>
      <c r="AI37" s="846"/>
      <c r="AJ37" s="846"/>
      <c r="AK37" s="846"/>
      <c r="AL37" s="846"/>
      <c r="AM37" s="846"/>
      <c r="AN37" s="846"/>
      <c r="AO37" s="846"/>
      <c r="AP37" s="846"/>
      <c r="AQ37" s="846"/>
      <c r="AR37" s="846"/>
      <c r="AS37" s="846"/>
      <c r="AT37" s="846"/>
      <c r="AU37" s="846"/>
      <c r="AV37" s="846"/>
      <c r="AW37" s="846"/>
      <c r="AX37" s="846"/>
      <c r="AY37" s="846"/>
      <c r="AZ37" s="346"/>
      <c r="BA37" s="990" t="s">
        <v>125</v>
      </c>
      <c r="BB37" s="557" t="s">
        <v>49</v>
      </c>
      <c r="BC37" s="60" t="s">
        <v>35</v>
      </c>
      <c r="BD37" s="56" t="s">
        <v>35</v>
      </c>
      <c r="BE37" s="56" t="s">
        <v>35</v>
      </c>
      <c r="BF37" s="56" t="s">
        <v>35</v>
      </c>
      <c r="BG37" s="51" t="s">
        <v>35</v>
      </c>
      <c r="BH37" s="60" t="s">
        <v>35</v>
      </c>
      <c r="BI37" s="56" t="s">
        <v>35</v>
      </c>
      <c r="BJ37" s="56" t="s">
        <v>35</v>
      </c>
      <c r="BK37" s="56" t="s">
        <v>35</v>
      </c>
      <c r="BL37" s="51" t="s">
        <v>35</v>
      </c>
      <c r="BM37" s="60" t="s">
        <v>35</v>
      </c>
      <c r="BN37" s="56" t="s">
        <v>35</v>
      </c>
      <c r="BO37" s="56" t="s">
        <v>35</v>
      </c>
      <c r="BP37" s="56" t="s">
        <v>35</v>
      </c>
      <c r="BQ37" s="51" t="s">
        <v>35</v>
      </c>
      <c r="BR37" s="60" t="s">
        <v>35</v>
      </c>
      <c r="BS37" s="56" t="s">
        <v>35</v>
      </c>
      <c r="BT37" s="56" t="s">
        <v>35</v>
      </c>
      <c r="BU37" s="56" t="s">
        <v>35</v>
      </c>
      <c r="BV37" s="56" t="s">
        <v>35</v>
      </c>
      <c r="BW37" s="56" t="s">
        <v>35</v>
      </c>
      <c r="BX37" s="56" t="s">
        <v>35</v>
      </c>
      <c r="BY37" s="45" t="s">
        <v>35</v>
      </c>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439" customFormat="true" ht="15" customHeight="true" x14ac:dyDescent="0.2">
      <c r="A38" s="999"/>
      <c r="B38" s="373" t="s">
        <v>48</v>
      </c>
      <c r="C38" s="126">
        <v>9.2415324859361387</v>
      </c>
      <c r="D38" s="125">
        <v>3.3364672415832</v>
      </c>
      <c r="E38" s="125">
        <v>1.9386457185843091</v>
      </c>
      <c r="F38" s="125">
        <v>0.58126203817761923</v>
      </c>
      <c r="G38" s="124">
        <v>0.23832998794154175</v>
      </c>
      <c r="H38" s="123">
        <v>2.2995434703684996</v>
      </c>
      <c r="I38" s="125">
        <v>0.39837979979203952</v>
      </c>
      <c r="J38" s="125">
        <v>0.23024237519312341</v>
      </c>
      <c r="K38" s="125">
        <v>0.33110746236217581</v>
      </c>
      <c r="L38" s="122">
        <v>1.0562415207891713E-2</v>
      </c>
      <c r="M38" s="126">
        <v>11.132645265782246</v>
      </c>
      <c r="N38" s="125">
        <v>6.6012865145216901</v>
      </c>
      <c r="O38" s="125">
        <v>2.8492430380803824</v>
      </c>
      <c r="P38" s="125">
        <v>2.8036128248453043</v>
      </c>
      <c r="Q38" s="124">
        <v>1.0067600408105848</v>
      </c>
      <c r="R38" s="123">
        <v>3.5403417531756838</v>
      </c>
      <c r="S38" s="125">
        <v>0.38231970652711378</v>
      </c>
      <c r="T38" s="125">
        <v>6.2076026092234891</v>
      </c>
      <c r="U38" s="125">
        <v>1.350643884755369</v>
      </c>
      <c r="V38" s="125">
        <v>11.671965568200241</v>
      </c>
      <c r="W38" s="73" t="s">
        <v>35</v>
      </c>
      <c r="X38" s="73" t="s">
        <v>35</v>
      </c>
      <c r="Y38" s="122">
        <v>0.15964709499831223</v>
      </c>
      <c r="Z38" s="846"/>
      <c r="AA38" s="846"/>
      <c r="AB38" s="846"/>
      <c r="AC38" s="846"/>
      <c r="AD38" s="846"/>
      <c r="AE38" s="846"/>
      <c r="AF38" s="846"/>
      <c r="AG38" s="846"/>
      <c r="AH38" s="846"/>
      <c r="AI38" s="846"/>
      <c r="AJ38" s="846"/>
      <c r="AK38" s="846"/>
      <c r="AL38" s="846"/>
      <c r="AM38" s="846"/>
      <c r="AN38" s="846"/>
      <c r="AO38" s="846"/>
      <c r="AP38" s="846"/>
      <c r="AQ38" s="846"/>
      <c r="AR38" s="846"/>
      <c r="AS38" s="846"/>
      <c r="AT38" s="846"/>
      <c r="AU38" s="846"/>
      <c r="AV38" s="846"/>
      <c r="AW38" s="846"/>
      <c r="AX38" s="846"/>
      <c r="AY38" s="846"/>
      <c r="AZ38" s="346"/>
      <c r="BA38" s="990"/>
      <c r="BB38" s="557" t="s">
        <v>48</v>
      </c>
      <c r="BC38" s="60" t="s">
        <v>35</v>
      </c>
      <c r="BD38" s="56" t="s">
        <v>35</v>
      </c>
      <c r="BE38" s="56" t="s">
        <v>35</v>
      </c>
      <c r="BF38" s="56" t="s">
        <v>35</v>
      </c>
      <c r="BG38" s="51" t="s">
        <v>35</v>
      </c>
      <c r="BH38" s="60" t="s">
        <v>35</v>
      </c>
      <c r="BI38" s="56" t="s">
        <v>35</v>
      </c>
      <c r="BJ38" s="56" t="s">
        <v>35</v>
      </c>
      <c r="BK38" s="56" t="s">
        <v>35</v>
      </c>
      <c r="BL38" s="51" t="s">
        <v>35</v>
      </c>
      <c r="BM38" s="60" t="s">
        <v>35</v>
      </c>
      <c r="BN38" s="56" t="s">
        <v>35</v>
      </c>
      <c r="BO38" s="56" t="s">
        <v>35</v>
      </c>
      <c r="BP38" s="56" t="s">
        <v>35</v>
      </c>
      <c r="BQ38" s="51" t="s">
        <v>35</v>
      </c>
      <c r="BR38" s="60" t="s">
        <v>35</v>
      </c>
      <c r="BS38" s="56" t="s">
        <v>35</v>
      </c>
      <c r="BT38" s="56" t="s">
        <v>35</v>
      </c>
      <c r="BU38" s="56" t="s">
        <v>35</v>
      </c>
      <c r="BV38" s="56" t="s">
        <v>35</v>
      </c>
      <c r="BW38" s="56" t="s">
        <v>35</v>
      </c>
      <c r="BX38" s="56" t="s">
        <v>35</v>
      </c>
      <c r="BY38" s="45" t="s">
        <v>35</v>
      </c>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7" customFormat="true" ht="15" customHeight="true" x14ac:dyDescent="0.2">
      <c r="A39" s="999" t="s">
        <v>122</v>
      </c>
      <c r="B39" s="373" t="s">
        <v>49</v>
      </c>
      <c r="C39" s="76" t="s">
        <v>35</v>
      </c>
      <c r="D39" s="73" t="s">
        <v>35</v>
      </c>
      <c r="E39" s="73" t="s">
        <v>35</v>
      </c>
      <c r="F39" s="73" t="s">
        <v>35</v>
      </c>
      <c r="G39" s="70" t="s">
        <v>35</v>
      </c>
      <c r="H39" s="67" t="s">
        <v>35</v>
      </c>
      <c r="I39" s="73" t="s">
        <v>35</v>
      </c>
      <c r="J39" s="73" t="s">
        <v>35</v>
      </c>
      <c r="K39" s="73" t="s">
        <v>35</v>
      </c>
      <c r="L39" s="64" t="s">
        <v>35</v>
      </c>
      <c r="M39" s="76" t="s">
        <v>35</v>
      </c>
      <c r="N39" s="73" t="s">
        <v>35</v>
      </c>
      <c r="O39" s="73" t="s">
        <v>35</v>
      </c>
      <c r="P39" s="73" t="s">
        <v>35</v>
      </c>
      <c r="Q39" s="70" t="s">
        <v>35</v>
      </c>
      <c r="R39" s="67" t="s">
        <v>35</v>
      </c>
      <c r="S39" s="73" t="s">
        <v>35</v>
      </c>
      <c r="T39" s="73" t="s">
        <v>35</v>
      </c>
      <c r="U39" s="73" t="s">
        <v>35</v>
      </c>
      <c r="V39" s="73" t="s">
        <v>35</v>
      </c>
      <c r="W39" s="73" t="s">
        <v>35</v>
      </c>
      <c r="X39" s="73" t="s">
        <v>35</v>
      </c>
      <c r="Y39" s="64" t="s">
        <v>35</v>
      </c>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345"/>
      <c r="BA39" s="990" t="s">
        <v>122</v>
      </c>
      <c r="BB39" s="557" t="s">
        <v>49</v>
      </c>
      <c r="BC39" s="60" t="s">
        <v>35</v>
      </c>
      <c r="BD39" s="56" t="s">
        <v>35</v>
      </c>
      <c r="BE39" s="56" t="s">
        <v>35</v>
      </c>
      <c r="BF39" s="56" t="s">
        <v>35</v>
      </c>
      <c r="BG39" s="51" t="s">
        <v>35</v>
      </c>
      <c r="BH39" s="60" t="s">
        <v>35</v>
      </c>
      <c r="BI39" s="56" t="s">
        <v>35</v>
      </c>
      <c r="BJ39" s="56" t="s">
        <v>35</v>
      </c>
      <c r="BK39" s="56" t="s">
        <v>35</v>
      </c>
      <c r="BL39" s="51" t="s">
        <v>35</v>
      </c>
      <c r="BM39" s="60" t="s">
        <v>35</v>
      </c>
      <c r="BN39" s="56" t="s">
        <v>35</v>
      </c>
      <c r="BO39" s="56" t="s">
        <v>35</v>
      </c>
      <c r="BP39" s="56" t="s">
        <v>35</v>
      </c>
      <c r="BQ39" s="51" t="s">
        <v>35</v>
      </c>
      <c r="BR39" s="60" t="s">
        <v>35</v>
      </c>
      <c r="BS39" s="56" t="s">
        <v>35</v>
      </c>
      <c r="BT39" s="56" t="s">
        <v>35</v>
      </c>
      <c r="BU39" s="56" t="s">
        <v>35</v>
      </c>
      <c r="BV39" s="56" t="s">
        <v>35</v>
      </c>
      <c r="BW39" s="56" t="s">
        <v>35</v>
      </c>
      <c r="BX39" s="56" t="s">
        <v>35</v>
      </c>
      <c r="BY39" s="45" t="s">
        <v>35</v>
      </c>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7" customFormat="true" ht="15" customHeight="true" x14ac:dyDescent="0.2">
      <c r="A40" s="999"/>
      <c r="B40" s="373" t="s">
        <v>48</v>
      </c>
      <c r="C40" s="76" t="s">
        <v>35</v>
      </c>
      <c r="D40" s="73" t="s">
        <v>35</v>
      </c>
      <c r="E40" s="73" t="s">
        <v>35</v>
      </c>
      <c r="F40" s="73" t="s">
        <v>35</v>
      </c>
      <c r="G40" s="70" t="s">
        <v>35</v>
      </c>
      <c r="H40" s="67" t="s">
        <v>35</v>
      </c>
      <c r="I40" s="73" t="s">
        <v>35</v>
      </c>
      <c r="J40" s="73" t="s">
        <v>35</v>
      </c>
      <c r="K40" s="73" t="s">
        <v>35</v>
      </c>
      <c r="L40" s="64" t="s">
        <v>35</v>
      </c>
      <c r="M40" s="76" t="s">
        <v>35</v>
      </c>
      <c r="N40" s="73" t="s">
        <v>35</v>
      </c>
      <c r="O40" s="73" t="s">
        <v>35</v>
      </c>
      <c r="P40" s="73" t="s">
        <v>35</v>
      </c>
      <c r="Q40" s="70" t="s">
        <v>35</v>
      </c>
      <c r="R40" s="67" t="s">
        <v>35</v>
      </c>
      <c r="S40" s="73" t="s">
        <v>35</v>
      </c>
      <c r="T40" s="73" t="s">
        <v>35</v>
      </c>
      <c r="U40" s="73" t="s">
        <v>35</v>
      </c>
      <c r="V40" s="73" t="s">
        <v>35</v>
      </c>
      <c r="W40" s="73" t="s">
        <v>35</v>
      </c>
      <c r="X40" s="73" t="s">
        <v>35</v>
      </c>
      <c r="Y40" s="64" t="s">
        <v>35</v>
      </c>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345"/>
      <c r="BA40" s="990"/>
      <c r="BB40" s="557" t="s">
        <v>48</v>
      </c>
      <c r="BC40" s="60" t="s">
        <v>35</v>
      </c>
      <c r="BD40" s="56" t="s">
        <v>35</v>
      </c>
      <c r="BE40" s="56" t="s">
        <v>35</v>
      </c>
      <c r="BF40" s="56" t="s">
        <v>35</v>
      </c>
      <c r="BG40" s="51" t="s">
        <v>35</v>
      </c>
      <c r="BH40" s="60" t="s">
        <v>35</v>
      </c>
      <c r="BI40" s="56" t="s">
        <v>35</v>
      </c>
      <c r="BJ40" s="56" t="s">
        <v>35</v>
      </c>
      <c r="BK40" s="56" t="s">
        <v>35</v>
      </c>
      <c r="BL40" s="51" t="s">
        <v>35</v>
      </c>
      <c r="BM40" s="60" t="s">
        <v>35</v>
      </c>
      <c r="BN40" s="56" t="s">
        <v>35</v>
      </c>
      <c r="BO40" s="56" t="s">
        <v>35</v>
      </c>
      <c r="BP40" s="56" t="s">
        <v>35</v>
      </c>
      <c r="BQ40" s="51" t="s">
        <v>35</v>
      </c>
      <c r="BR40" s="60" t="s">
        <v>35</v>
      </c>
      <c r="BS40" s="56" t="s">
        <v>35</v>
      </c>
      <c r="BT40" s="56" t="s">
        <v>35</v>
      </c>
      <c r="BU40" s="56" t="s">
        <v>35</v>
      </c>
      <c r="BV40" s="56" t="s">
        <v>35</v>
      </c>
      <c r="BW40" s="56" t="s">
        <v>35</v>
      </c>
      <c r="BX40" s="56" t="s">
        <v>35</v>
      </c>
      <c r="BY40" s="45" t="s">
        <v>35</v>
      </c>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439" customFormat="true" ht="15" customHeight="true" x14ac:dyDescent="0.2">
      <c r="A41" s="999" t="s">
        <v>56</v>
      </c>
      <c r="B41" s="373" t="s">
        <v>49</v>
      </c>
      <c r="C41" s="126">
        <v>0.77771783466615485</v>
      </c>
      <c r="D41" s="125">
        <v>0.53567741651118161</v>
      </c>
      <c r="E41" s="125">
        <v>0.37502325844332929</v>
      </c>
      <c r="F41" s="125">
        <v>0.21150915657111952</v>
      </c>
      <c r="G41" s="124">
        <v>6.3735787888881346E-2</v>
      </c>
      <c r="H41" s="123">
        <v>0.43507048022503542</v>
      </c>
      <c r="I41" s="125">
        <v>0.11876290810685351</v>
      </c>
      <c r="J41" s="125">
        <v>9.9134246293346162E-2</v>
      </c>
      <c r="K41" s="125">
        <v>0.1292553261821564</v>
      </c>
      <c r="L41" s="122">
        <v>0</v>
      </c>
      <c r="M41" s="126">
        <v>0.79518753490408678</v>
      </c>
      <c r="N41" s="125">
        <v>0.75174658978571218</v>
      </c>
      <c r="O41" s="125">
        <v>0.50606656157122643</v>
      </c>
      <c r="P41" s="125">
        <v>0.47527610633778711</v>
      </c>
      <c r="Q41" s="124">
        <v>0.32052480934872235</v>
      </c>
      <c r="R41" s="123">
        <v>0.54876850274011757</v>
      </c>
      <c r="S41" s="125">
        <v>7.3900101264800191E-2</v>
      </c>
      <c r="T41" s="125">
        <v>0.42517505740801759</v>
      </c>
      <c r="U41" s="125">
        <v>0.12380267742304232</v>
      </c>
      <c r="V41" s="125">
        <v>6.4886585998134292</v>
      </c>
      <c r="W41" s="73" t="s">
        <v>35</v>
      </c>
      <c r="X41" s="73" t="s">
        <v>35</v>
      </c>
      <c r="Y41" s="122">
        <v>1.4327070886568078E-2</v>
      </c>
      <c r="Z41" s="846"/>
      <c r="AA41" s="846"/>
      <c r="AB41" s="846"/>
      <c r="AC41" s="846"/>
      <c r="AD41" s="846"/>
      <c r="AE41" s="846"/>
      <c r="AF41" s="846"/>
      <c r="AG41" s="846"/>
      <c r="AH41" s="846"/>
      <c r="AI41" s="846"/>
      <c r="AJ41" s="846"/>
      <c r="AK41" s="846"/>
      <c r="AL41" s="846"/>
      <c r="AM41" s="846"/>
      <c r="AN41" s="846"/>
      <c r="AO41" s="846"/>
      <c r="AP41" s="846"/>
      <c r="AQ41" s="846"/>
      <c r="AR41" s="846"/>
      <c r="AS41" s="846"/>
      <c r="AT41" s="846"/>
      <c r="AU41" s="846"/>
      <c r="AV41" s="846"/>
      <c r="AW41" s="846"/>
      <c r="AX41" s="846"/>
      <c r="AY41" s="846"/>
      <c r="AZ41" s="346"/>
      <c r="BA41" s="990" t="s">
        <v>56</v>
      </c>
      <c r="BB41" s="557" t="s">
        <v>49</v>
      </c>
      <c r="BC41" s="60" t="s">
        <v>35</v>
      </c>
      <c r="BD41" s="56" t="s">
        <v>35</v>
      </c>
      <c r="BE41" s="56" t="s">
        <v>35</v>
      </c>
      <c r="BF41" s="56" t="s">
        <v>35</v>
      </c>
      <c r="BG41" s="51" t="s">
        <v>35</v>
      </c>
      <c r="BH41" s="60" t="s">
        <v>35</v>
      </c>
      <c r="BI41" s="56" t="s">
        <v>35</v>
      </c>
      <c r="BJ41" s="56" t="s">
        <v>35</v>
      </c>
      <c r="BK41" s="56" t="s">
        <v>35</v>
      </c>
      <c r="BL41" s="51" t="s">
        <v>35</v>
      </c>
      <c r="BM41" s="60" t="s">
        <v>35</v>
      </c>
      <c r="BN41" s="56" t="s">
        <v>35</v>
      </c>
      <c r="BO41" s="56" t="s">
        <v>35</v>
      </c>
      <c r="BP41" s="56" t="s">
        <v>35</v>
      </c>
      <c r="BQ41" s="51" t="s">
        <v>35</v>
      </c>
      <c r="BR41" s="60" t="s">
        <v>35</v>
      </c>
      <c r="BS41" s="56" t="s">
        <v>35</v>
      </c>
      <c r="BT41" s="56" t="s">
        <v>35</v>
      </c>
      <c r="BU41" s="56" t="s">
        <v>35</v>
      </c>
      <c r="BV41" s="56" t="s">
        <v>35</v>
      </c>
      <c r="BW41" s="56" t="s">
        <v>35</v>
      </c>
      <c r="BX41" s="56" t="s">
        <v>35</v>
      </c>
      <c r="BY41" s="45" t="s">
        <v>35</v>
      </c>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439" customFormat="true" ht="15" customHeight="true" x14ac:dyDescent="0.2">
      <c r="A42" s="999"/>
      <c r="B42" s="373" t="s">
        <v>48</v>
      </c>
      <c r="C42" s="126">
        <v>99.222282165333809</v>
      </c>
      <c r="D42" s="125">
        <v>99.464322583488894</v>
      </c>
      <c r="E42" s="125">
        <v>99.624976741556665</v>
      </c>
      <c r="F42" s="125">
        <v>99.788490843428917</v>
      </c>
      <c r="G42" s="124">
        <v>99.936264212111155</v>
      </c>
      <c r="H42" s="123">
        <v>99.564929519774978</v>
      </c>
      <c r="I42" s="125">
        <v>99.881237091893155</v>
      </c>
      <c r="J42" s="125">
        <v>99.900865753706654</v>
      </c>
      <c r="K42" s="125">
        <v>99.870744673817839</v>
      </c>
      <c r="L42" s="122">
        <v>100</v>
      </c>
      <c r="M42" s="126">
        <v>99.204812465095912</v>
      </c>
      <c r="N42" s="125">
        <v>99.248253410214289</v>
      </c>
      <c r="O42" s="125">
        <v>99.493933438428755</v>
      </c>
      <c r="P42" s="125">
        <v>99.524723893662184</v>
      </c>
      <c r="Q42" s="124">
        <v>99.679475190651274</v>
      </c>
      <c r="R42" s="123">
        <v>99.451231497259869</v>
      </c>
      <c r="S42" s="125">
        <v>99.926099898735188</v>
      </c>
      <c r="T42" s="125">
        <v>99.574824942591988</v>
      </c>
      <c r="U42" s="125">
        <v>99.876197322576928</v>
      </c>
      <c r="V42" s="125">
        <v>93.511341400186623</v>
      </c>
      <c r="W42" s="73" t="s">
        <v>35</v>
      </c>
      <c r="X42" s="73" t="s">
        <v>35</v>
      </c>
      <c r="Y42" s="122">
        <v>99.98567292911342</v>
      </c>
      <c r="Z42" s="846"/>
      <c r="AA42" s="846"/>
      <c r="AB42" s="846"/>
      <c r="AC42" s="846"/>
      <c r="AD42" s="846"/>
      <c r="AE42" s="846"/>
      <c r="AF42" s="846"/>
      <c r="AG42" s="846"/>
      <c r="AH42" s="846"/>
      <c r="AI42" s="846"/>
      <c r="AJ42" s="846"/>
      <c r="AK42" s="846"/>
      <c r="AL42" s="846"/>
      <c r="AM42" s="846"/>
      <c r="AN42" s="846"/>
      <c r="AO42" s="846"/>
      <c r="AP42" s="846"/>
      <c r="AQ42" s="846"/>
      <c r="AR42" s="846"/>
      <c r="AS42" s="846"/>
      <c r="AT42" s="846"/>
      <c r="AU42" s="846"/>
      <c r="AV42" s="846"/>
      <c r="AW42" s="846"/>
      <c r="AX42" s="846"/>
      <c r="AY42" s="846"/>
      <c r="AZ42" s="346"/>
      <c r="BA42" s="990"/>
      <c r="BB42" s="557" t="s">
        <v>48</v>
      </c>
      <c r="BC42" s="60" t="s">
        <v>35</v>
      </c>
      <c r="BD42" s="56" t="s">
        <v>35</v>
      </c>
      <c r="BE42" s="56" t="s">
        <v>35</v>
      </c>
      <c r="BF42" s="56" t="s">
        <v>35</v>
      </c>
      <c r="BG42" s="51" t="s">
        <v>35</v>
      </c>
      <c r="BH42" s="60" t="s">
        <v>35</v>
      </c>
      <c r="BI42" s="56" t="s">
        <v>35</v>
      </c>
      <c r="BJ42" s="56" t="s">
        <v>35</v>
      </c>
      <c r="BK42" s="56" t="s">
        <v>35</v>
      </c>
      <c r="BL42" s="51" t="s">
        <v>35</v>
      </c>
      <c r="BM42" s="60" t="s">
        <v>35</v>
      </c>
      <c r="BN42" s="56" t="s">
        <v>35</v>
      </c>
      <c r="BO42" s="56" t="s">
        <v>35</v>
      </c>
      <c r="BP42" s="56" t="s">
        <v>35</v>
      </c>
      <c r="BQ42" s="51" t="s">
        <v>35</v>
      </c>
      <c r="BR42" s="60" t="s">
        <v>35</v>
      </c>
      <c r="BS42" s="56" t="s">
        <v>35</v>
      </c>
      <c r="BT42" s="56" t="s">
        <v>35</v>
      </c>
      <c r="BU42" s="56" t="s">
        <v>35</v>
      </c>
      <c r="BV42" s="56" t="s">
        <v>35</v>
      </c>
      <c r="BW42" s="56" t="s">
        <v>35</v>
      </c>
      <c r="BX42" s="56" t="s">
        <v>35</v>
      </c>
      <c r="BY42" s="45" t="s">
        <v>35</v>
      </c>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439" customFormat="true" ht="15" customHeight="true" x14ac:dyDescent="0.2">
      <c r="A43" s="999" t="s">
        <v>53</v>
      </c>
      <c r="B43" s="373" t="s">
        <v>49</v>
      </c>
      <c r="C43" s="126">
        <v>29.297850401029486</v>
      </c>
      <c r="D43" s="125">
        <v>26.026462310970821</v>
      </c>
      <c r="E43" s="125">
        <v>28.702475093285607</v>
      </c>
      <c r="F43" s="125">
        <v>32.011938415498683</v>
      </c>
      <c r="G43" s="124">
        <v>30.580428500608114</v>
      </c>
      <c r="H43" s="123">
        <v>25.775424612404681</v>
      </c>
      <c r="I43" s="125">
        <v>33.430167567080673</v>
      </c>
      <c r="J43" s="125">
        <v>33.936277952282623</v>
      </c>
      <c r="K43" s="125">
        <v>31.171383009010444</v>
      </c>
      <c r="L43" s="122">
        <v>27.344487936830149</v>
      </c>
      <c r="M43" s="126">
        <v>30.47763992621018</v>
      </c>
      <c r="N43" s="125">
        <v>28.824955332378678</v>
      </c>
      <c r="O43" s="125">
        <v>25.646963616163131</v>
      </c>
      <c r="P43" s="125">
        <v>27.33087030244161</v>
      </c>
      <c r="Q43" s="124">
        <v>29.662791495427399</v>
      </c>
      <c r="R43" s="123">
        <v>29.707043663950973</v>
      </c>
      <c r="S43" s="125">
        <v>30.835524583067929</v>
      </c>
      <c r="T43" s="125">
        <v>26.496519891544008</v>
      </c>
      <c r="U43" s="125">
        <v>16.849055837429134</v>
      </c>
      <c r="V43" s="125">
        <v>60.561373699832977</v>
      </c>
      <c r="W43" s="73" t="s">
        <v>35</v>
      </c>
      <c r="X43" s="73" t="s">
        <v>35</v>
      </c>
      <c r="Y43" s="122">
        <v>37.151275803501818</v>
      </c>
      <c r="Z43" s="846"/>
      <c r="AA43" s="846"/>
      <c r="AB43" s="846"/>
      <c r="AC43" s="846"/>
      <c r="AD43" s="846"/>
      <c r="AE43" s="846"/>
      <c r="AF43" s="846"/>
      <c r="AG43" s="846"/>
      <c r="AH43" s="846"/>
      <c r="AI43" s="846"/>
      <c r="AJ43" s="846"/>
      <c r="AK43" s="846"/>
      <c r="AL43" s="846"/>
      <c r="AM43" s="846"/>
      <c r="AN43" s="846"/>
      <c r="AO43" s="846"/>
      <c r="AP43" s="846"/>
      <c r="AQ43" s="846"/>
      <c r="AR43" s="846"/>
      <c r="AS43" s="846"/>
      <c r="AT43" s="846"/>
      <c r="AU43" s="846"/>
      <c r="AV43" s="846"/>
      <c r="AW43" s="846"/>
      <c r="AX43" s="846"/>
      <c r="AY43" s="846"/>
      <c r="AZ43" s="346"/>
      <c r="BA43" s="990" t="s">
        <v>53</v>
      </c>
      <c r="BB43" s="557" t="s">
        <v>49</v>
      </c>
      <c r="BC43" s="60" t="s">
        <v>35</v>
      </c>
      <c r="BD43" s="56" t="s">
        <v>35</v>
      </c>
      <c r="BE43" s="56" t="s">
        <v>35</v>
      </c>
      <c r="BF43" s="56" t="s">
        <v>35</v>
      </c>
      <c r="BG43" s="51" t="s">
        <v>35</v>
      </c>
      <c r="BH43" s="60" t="s">
        <v>35</v>
      </c>
      <c r="BI43" s="56" t="s">
        <v>35</v>
      </c>
      <c r="BJ43" s="56" t="s">
        <v>35</v>
      </c>
      <c r="BK43" s="56" t="s">
        <v>35</v>
      </c>
      <c r="BL43" s="51" t="s">
        <v>35</v>
      </c>
      <c r="BM43" s="60" t="s">
        <v>35</v>
      </c>
      <c r="BN43" s="56" t="s">
        <v>35</v>
      </c>
      <c r="BO43" s="56" t="s">
        <v>35</v>
      </c>
      <c r="BP43" s="56" t="s">
        <v>35</v>
      </c>
      <c r="BQ43" s="51" t="s">
        <v>35</v>
      </c>
      <c r="BR43" s="60" t="s">
        <v>35</v>
      </c>
      <c r="BS43" s="56" t="s">
        <v>35</v>
      </c>
      <c r="BT43" s="56" t="s">
        <v>35</v>
      </c>
      <c r="BU43" s="56" t="s">
        <v>35</v>
      </c>
      <c r="BV43" s="56" t="s">
        <v>35</v>
      </c>
      <c r="BW43" s="56" t="s">
        <v>35</v>
      </c>
      <c r="BX43" s="56" t="s">
        <v>35</v>
      </c>
      <c r="BY43" s="45" t="s">
        <v>35</v>
      </c>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439" customFormat="true" ht="15" customHeight="true" x14ac:dyDescent="0.2">
      <c r="A44" s="999"/>
      <c r="B44" s="373" t="s">
        <v>48</v>
      </c>
      <c r="C44" s="126">
        <v>70.70214959897055</v>
      </c>
      <c r="D44" s="125">
        <v>73.973537689029286</v>
      </c>
      <c r="E44" s="125">
        <v>71.297524906714429</v>
      </c>
      <c r="F44" s="125">
        <v>67.988061584501409</v>
      </c>
      <c r="G44" s="124">
        <v>69.419571499391935</v>
      </c>
      <c r="H44" s="123">
        <v>74.224575387595308</v>
      </c>
      <c r="I44" s="125">
        <v>66.569832432919341</v>
      </c>
      <c r="J44" s="125">
        <v>66.063722047717363</v>
      </c>
      <c r="K44" s="125">
        <v>68.828616990989516</v>
      </c>
      <c r="L44" s="122">
        <v>72.65551206316988</v>
      </c>
      <c r="M44" s="126">
        <v>69.522360073789685</v>
      </c>
      <c r="N44" s="125">
        <v>71.17504466762125</v>
      </c>
      <c r="O44" s="125">
        <v>74.353036383836894</v>
      </c>
      <c r="P44" s="125">
        <v>72.669129697558404</v>
      </c>
      <c r="Q44" s="124">
        <v>70.337208504572686</v>
      </c>
      <c r="R44" s="123">
        <v>70.292956336049315</v>
      </c>
      <c r="S44" s="125">
        <v>69.164475416932277</v>
      </c>
      <c r="T44" s="125">
        <v>73.503480108456003</v>
      </c>
      <c r="U44" s="125">
        <v>83.150944162570923</v>
      </c>
      <c r="V44" s="125">
        <v>39.43862630016698</v>
      </c>
      <c r="W44" s="73" t="s">
        <v>35</v>
      </c>
      <c r="X44" s="73" t="s">
        <v>35</v>
      </c>
      <c r="Y44" s="122">
        <v>62.848724196498274</v>
      </c>
      <c r="Z44" s="846"/>
      <c r="AA44" s="846"/>
      <c r="AB44" s="846"/>
      <c r="AC44" s="846"/>
      <c r="AD44" s="846"/>
      <c r="AE44" s="846"/>
      <c r="AF44" s="846"/>
      <c r="AG44" s="846"/>
      <c r="AH44" s="846"/>
      <c r="AI44" s="846"/>
      <c r="AJ44" s="846"/>
      <c r="AK44" s="846"/>
      <c r="AL44" s="846"/>
      <c r="AM44" s="846"/>
      <c r="AN44" s="846"/>
      <c r="AO44" s="846"/>
      <c r="AP44" s="846"/>
      <c r="AQ44" s="846"/>
      <c r="AR44" s="846"/>
      <c r="AS44" s="846"/>
      <c r="AT44" s="846"/>
      <c r="AU44" s="846"/>
      <c r="AV44" s="846"/>
      <c r="AW44" s="846"/>
      <c r="AX44" s="846"/>
      <c r="AY44" s="846"/>
      <c r="AZ44" s="346"/>
      <c r="BA44" s="990"/>
      <c r="BB44" s="557" t="s">
        <v>48</v>
      </c>
      <c r="BC44" s="60" t="s">
        <v>35</v>
      </c>
      <c r="BD44" s="56" t="s">
        <v>35</v>
      </c>
      <c r="BE44" s="56" t="s">
        <v>35</v>
      </c>
      <c r="BF44" s="56" t="s">
        <v>35</v>
      </c>
      <c r="BG44" s="51" t="s">
        <v>35</v>
      </c>
      <c r="BH44" s="60" t="s">
        <v>35</v>
      </c>
      <c r="BI44" s="56" t="s">
        <v>35</v>
      </c>
      <c r="BJ44" s="56" t="s">
        <v>35</v>
      </c>
      <c r="BK44" s="56" t="s">
        <v>35</v>
      </c>
      <c r="BL44" s="51" t="s">
        <v>35</v>
      </c>
      <c r="BM44" s="60" t="s">
        <v>35</v>
      </c>
      <c r="BN44" s="56" t="s">
        <v>35</v>
      </c>
      <c r="BO44" s="56" t="s">
        <v>35</v>
      </c>
      <c r="BP44" s="56" t="s">
        <v>35</v>
      </c>
      <c r="BQ44" s="51" t="s">
        <v>35</v>
      </c>
      <c r="BR44" s="60" t="s">
        <v>35</v>
      </c>
      <c r="BS44" s="56" t="s">
        <v>35</v>
      </c>
      <c r="BT44" s="56" t="s">
        <v>35</v>
      </c>
      <c r="BU44" s="56" t="s">
        <v>35</v>
      </c>
      <c r="BV44" s="56" t="s">
        <v>35</v>
      </c>
      <c r="BW44" s="56" t="s">
        <v>35</v>
      </c>
      <c r="BX44" s="56" t="s">
        <v>35</v>
      </c>
      <c r="BY44" s="45" t="s">
        <v>35</v>
      </c>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439" customFormat="true" ht="15" customHeight="true" x14ac:dyDescent="0.2">
      <c r="A45" s="999" t="s">
        <v>52</v>
      </c>
      <c r="B45" s="373" t="s">
        <v>49</v>
      </c>
      <c r="C45" s="126">
        <v>29.385184938130234</v>
      </c>
      <c r="D45" s="125">
        <v>26.006999809864052</v>
      </c>
      <c r="E45" s="125">
        <v>28.850780435842726</v>
      </c>
      <c r="F45" s="125">
        <v>32.050696295588644</v>
      </c>
      <c r="G45" s="124">
        <v>30.580428500608114</v>
      </c>
      <c r="H45" s="123">
        <v>25.780710746178759</v>
      </c>
      <c r="I45" s="125">
        <v>33.444972867917755</v>
      </c>
      <c r="J45" s="125">
        <v>33.936277952282623</v>
      </c>
      <c r="K45" s="125">
        <v>31.171383009010444</v>
      </c>
      <c r="L45" s="122">
        <v>27.344487936830149</v>
      </c>
      <c r="M45" s="126">
        <v>30.551635743643494</v>
      </c>
      <c r="N45" s="125">
        <v>28.929792950024002</v>
      </c>
      <c r="O45" s="125">
        <v>25.583999049927375</v>
      </c>
      <c r="P45" s="125">
        <v>27.568846049508988</v>
      </c>
      <c r="Q45" s="124">
        <v>29.714978392553977</v>
      </c>
      <c r="R45" s="123">
        <v>29.780994287015282</v>
      </c>
      <c r="S45" s="125">
        <v>30.835524583067929</v>
      </c>
      <c r="T45" s="125">
        <v>26.612595473321342</v>
      </c>
      <c r="U45" s="125">
        <v>16.849055837429134</v>
      </c>
      <c r="V45" s="125">
        <v>60.768667349494386</v>
      </c>
      <c r="W45" s="73" t="s">
        <v>35</v>
      </c>
      <c r="X45" s="73" t="s">
        <v>35</v>
      </c>
      <c r="Y45" s="122">
        <v>37.164558456050337</v>
      </c>
      <c r="Z45" s="846"/>
      <c r="AA45" s="846"/>
      <c r="AB45" s="846"/>
      <c r="AC45" s="846"/>
      <c r="AD45" s="846"/>
      <c r="AE45" s="846"/>
      <c r="AF45" s="846"/>
      <c r="AG45" s="846"/>
      <c r="AH45" s="846"/>
      <c r="AI45" s="846"/>
      <c r="AJ45" s="846"/>
      <c r="AK45" s="846"/>
      <c r="AL45" s="846"/>
      <c r="AM45" s="846"/>
      <c r="AN45" s="846"/>
      <c r="AO45" s="846"/>
      <c r="AP45" s="846"/>
      <c r="AQ45" s="846"/>
      <c r="AR45" s="846"/>
      <c r="AS45" s="846"/>
      <c r="AT45" s="846"/>
      <c r="AU45" s="846"/>
      <c r="AV45" s="846"/>
      <c r="AW45" s="846"/>
      <c r="AX45" s="846"/>
      <c r="AY45" s="846"/>
      <c r="AZ45" s="346"/>
      <c r="BA45" s="990" t="s">
        <v>52</v>
      </c>
      <c r="BB45" s="557" t="s">
        <v>49</v>
      </c>
      <c r="BC45" s="60" t="s">
        <v>35</v>
      </c>
      <c r="BD45" s="56" t="s">
        <v>35</v>
      </c>
      <c r="BE45" s="56" t="s">
        <v>35</v>
      </c>
      <c r="BF45" s="56" t="s">
        <v>35</v>
      </c>
      <c r="BG45" s="51" t="s">
        <v>35</v>
      </c>
      <c r="BH45" s="60" t="s">
        <v>35</v>
      </c>
      <c r="BI45" s="56" t="s">
        <v>35</v>
      </c>
      <c r="BJ45" s="56" t="s">
        <v>35</v>
      </c>
      <c r="BK45" s="56" t="s">
        <v>35</v>
      </c>
      <c r="BL45" s="51" t="s">
        <v>35</v>
      </c>
      <c r="BM45" s="60" t="s">
        <v>35</v>
      </c>
      <c r="BN45" s="56" t="s">
        <v>35</v>
      </c>
      <c r="BO45" s="56" t="s">
        <v>35</v>
      </c>
      <c r="BP45" s="56" t="s">
        <v>35</v>
      </c>
      <c r="BQ45" s="51" t="s">
        <v>35</v>
      </c>
      <c r="BR45" s="60" t="s">
        <v>35</v>
      </c>
      <c r="BS45" s="56" t="s">
        <v>35</v>
      </c>
      <c r="BT45" s="56" t="s">
        <v>35</v>
      </c>
      <c r="BU45" s="56" t="s">
        <v>35</v>
      </c>
      <c r="BV45" s="56" t="s">
        <v>35</v>
      </c>
      <c r="BW45" s="56" t="s">
        <v>35</v>
      </c>
      <c r="BX45" s="56" t="s">
        <v>35</v>
      </c>
      <c r="BY45" s="45" t="s">
        <v>35</v>
      </c>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439" customFormat="true" ht="15" customHeight="true" x14ac:dyDescent="0.2">
      <c r="A46" s="999"/>
      <c r="B46" s="373" t="s">
        <v>48</v>
      </c>
      <c r="C46" s="126">
        <v>70.61481506186982</v>
      </c>
      <c r="D46" s="125">
        <v>73.993000190136044</v>
      </c>
      <c r="E46" s="125">
        <v>71.149219564157306</v>
      </c>
      <c r="F46" s="125">
        <v>67.949303704411463</v>
      </c>
      <c r="G46" s="124">
        <v>69.419571499391935</v>
      </c>
      <c r="H46" s="123">
        <v>74.219289253821202</v>
      </c>
      <c r="I46" s="125">
        <v>66.555027132082273</v>
      </c>
      <c r="J46" s="125">
        <v>66.063722047717363</v>
      </c>
      <c r="K46" s="125">
        <v>68.828616990989516</v>
      </c>
      <c r="L46" s="122">
        <v>72.65551206316988</v>
      </c>
      <c r="M46" s="126">
        <v>69.448364256356342</v>
      </c>
      <c r="N46" s="125">
        <v>71.07020704997592</v>
      </c>
      <c r="O46" s="125">
        <v>74.416000950072643</v>
      </c>
      <c r="P46" s="125">
        <v>72.431153950491051</v>
      </c>
      <c r="Q46" s="124">
        <v>70.285021607446112</v>
      </c>
      <c r="R46" s="123">
        <v>70.219005712985037</v>
      </c>
      <c r="S46" s="125">
        <v>69.164475416932277</v>
      </c>
      <c r="T46" s="125">
        <v>73.387404526678651</v>
      </c>
      <c r="U46" s="125">
        <v>83.150944162570923</v>
      </c>
      <c r="V46" s="125">
        <v>39.231332650505543</v>
      </c>
      <c r="W46" s="73" t="s">
        <v>35</v>
      </c>
      <c r="X46" s="73" t="s">
        <v>35</v>
      </c>
      <c r="Y46" s="122">
        <v>62.835441543949756</v>
      </c>
      <c r="Z46" s="846"/>
      <c r="AA46" s="846"/>
      <c r="AB46" s="846"/>
      <c r="AC46" s="846"/>
      <c r="AD46" s="846"/>
      <c r="AE46" s="846"/>
      <c r="AF46" s="846"/>
      <c r="AG46" s="846"/>
      <c r="AH46" s="846"/>
      <c r="AI46" s="846"/>
      <c r="AJ46" s="846"/>
      <c r="AK46" s="846"/>
      <c r="AL46" s="846"/>
      <c r="AM46" s="846"/>
      <c r="AN46" s="846"/>
      <c r="AO46" s="846"/>
      <c r="AP46" s="846"/>
      <c r="AQ46" s="846"/>
      <c r="AR46" s="846"/>
      <c r="AS46" s="846"/>
      <c r="AT46" s="846"/>
      <c r="AU46" s="846"/>
      <c r="AV46" s="846"/>
      <c r="AW46" s="846"/>
      <c r="AX46" s="846"/>
      <c r="AY46" s="846"/>
      <c r="AZ46" s="346"/>
      <c r="BA46" s="990"/>
      <c r="BB46" s="557" t="s">
        <v>48</v>
      </c>
      <c r="BC46" s="60" t="s">
        <v>35</v>
      </c>
      <c r="BD46" s="56" t="s">
        <v>35</v>
      </c>
      <c r="BE46" s="56" t="s">
        <v>35</v>
      </c>
      <c r="BF46" s="56" t="s">
        <v>35</v>
      </c>
      <c r="BG46" s="51" t="s">
        <v>35</v>
      </c>
      <c r="BH46" s="60" t="s">
        <v>35</v>
      </c>
      <c r="BI46" s="56" t="s">
        <v>35</v>
      </c>
      <c r="BJ46" s="56" t="s">
        <v>35</v>
      </c>
      <c r="BK46" s="56" t="s">
        <v>35</v>
      </c>
      <c r="BL46" s="51" t="s">
        <v>35</v>
      </c>
      <c r="BM46" s="60" t="s">
        <v>35</v>
      </c>
      <c r="BN46" s="56" t="s">
        <v>35</v>
      </c>
      <c r="BO46" s="56" t="s">
        <v>35</v>
      </c>
      <c r="BP46" s="56" t="s">
        <v>35</v>
      </c>
      <c r="BQ46" s="51" t="s">
        <v>35</v>
      </c>
      <c r="BR46" s="60" t="s">
        <v>35</v>
      </c>
      <c r="BS46" s="56" t="s">
        <v>35</v>
      </c>
      <c r="BT46" s="56" t="s">
        <v>35</v>
      </c>
      <c r="BU46" s="56" t="s">
        <v>35</v>
      </c>
      <c r="BV46" s="56" t="s">
        <v>35</v>
      </c>
      <c r="BW46" s="56" t="s">
        <v>35</v>
      </c>
      <c r="BX46" s="56" t="s">
        <v>35</v>
      </c>
      <c r="BY46" s="45" t="s">
        <v>35</v>
      </c>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7" customFormat="true" ht="15" customHeight="true" x14ac:dyDescent="0.2">
      <c r="A47" s="999" t="s">
        <v>101</v>
      </c>
      <c r="B47" s="373" t="s">
        <v>100</v>
      </c>
      <c r="C47" s="76" t="s">
        <v>35</v>
      </c>
      <c r="D47" s="73" t="s">
        <v>35</v>
      </c>
      <c r="E47" s="73" t="s">
        <v>35</v>
      </c>
      <c r="F47" s="73" t="s">
        <v>35</v>
      </c>
      <c r="G47" s="70" t="s">
        <v>35</v>
      </c>
      <c r="H47" s="67" t="s">
        <v>35</v>
      </c>
      <c r="I47" s="73" t="s">
        <v>35</v>
      </c>
      <c r="J47" s="73" t="s">
        <v>35</v>
      </c>
      <c r="K47" s="73" t="s">
        <v>35</v>
      </c>
      <c r="L47" s="64" t="s">
        <v>35</v>
      </c>
      <c r="M47" s="76" t="s">
        <v>35</v>
      </c>
      <c r="N47" s="73" t="s">
        <v>35</v>
      </c>
      <c r="O47" s="73" t="s">
        <v>35</v>
      </c>
      <c r="P47" s="73" t="s">
        <v>35</v>
      </c>
      <c r="Q47" s="70" t="s">
        <v>35</v>
      </c>
      <c r="R47" s="67" t="s">
        <v>35</v>
      </c>
      <c r="S47" s="73" t="s">
        <v>35</v>
      </c>
      <c r="T47" s="73" t="s">
        <v>35</v>
      </c>
      <c r="U47" s="73" t="s">
        <v>35</v>
      </c>
      <c r="V47" s="73" t="s">
        <v>35</v>
      </c>
      <c r="W47" s="73" t="s">
        <v>35</v>
      </c>
      <c r="X47" s="73" t="s">
        <v>35</v>
      </c>
      <c r="Y47" s="64" t="s">
        <v>35</v>
      </c>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345"/>
      <c r="BA47" s="990" t="s">
        <v>101</v>
      </c>
      <c r="BB47" s="557" t="s">
        <v>100</v>
      </c>
      <c r="BC47" s="60" t="s">
        <v>35</v>
      </c>
      <c r="BD47" s="56" t="s">
        <v>35</v>
      </c>
      <c r="BE47" s="56" t="s">
        <v>35</v>
      </c>
      <c r="BF47" s="56" t="s">
        <v>35</v>
      </c>
      <c r="BG47" s="51" t="s">
        <v>35</v>
      </c>
      <c r="BH47" s="60" t="s">
        <v>35</v>
      </c>
      <c r="BI47" s="56" t="s">
        <v>35</v>
      </c>
      <c r="BJ47" s="56" t="s">
        <v>35</v>
      </c>
      <c r="BK47" s="56" t="s">
        <v>35</v>
      </c>
      <c r="BL47" s="51" t="s">
        <v>35</v>
      </c>
      <c r="BM47" s="60" t="s">
        <v>35</v>
      </c>
      <c r="BN47" s="56" t="s">
        <v>35</v>
      </c>
      <c r="BO47" s="56" t="s">
        <v>35</v>
      </c>
      <c r="BP47" s="56" t="s">
        <v>35</v>
      </c>
      <c r="BQ47" s="51" t="s">
        <v>35</v>
      </c>
      <c r="BR47" s="60" t="s">
        <v>35</v>
      </c>
      <c r="BS47" s="56" t="s">
        <v>35</v>
      </c>
      <c r="BT47" s="56" t="s">
        <v>35</v>
      </c>
      <c r="BU47" s="56" t="s">
        <v>35</v>
      </c>
      <c r="BV47" s="56" t="s">
        <v>35</v>
      </c>
      <c r="BW47" s="56" t="s">
        <v>35</v>
      </c>
      <c r="BX47" s="56" t="s">
        <v>35</v>
      </c>
      <c r="BY47" s="45" t="s">
        <v>35</v>
      </c>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7" customFormat="true" ht="15" customHeight="true" x14ac:dyDescent="0.2">
      <c r="A48" s="999"/>
      <c r="B48" s="373" t="s">
        <v>99</v>
      </c>
      <c r="C48" s="76" t="s">
        <v>35</v>
      </c>
      <c r="D48" s="73" t="s">
        <v>35</v>
      </c>
      <c r="E48" s="73" t="s">
        <v>35</v>
      </c>
      <c r="F48" s="73" t="s">
        <v>35</v>
      </c>
      <c r="G48" s="70" t="s">
        <v>35</v>
      </c>
      <c r="H48" s="67" t="s">
        <v>35</v>
      </c>
      <c r="I48" s="73" t="s">
        <v>35</v>
      </c>
      <c r="J48" s="73" t="s">
        <v>35</v>
      </c>
      <c r="K48" s="73" t="s">
        <v>35</v>
      </c>
      <c r="L48" s="64" t="s">
        <v>35</v>
      </c>
      <c r="M48" s="76" t="s">
        <v>35</v>
      </c>
      <c r="N48" s="73" t="s">
        <v>35</v>
      </c>
      <c r="O48" s="73" t="s">
        <v>35</v>
      </c>
      <c r="P48" s="73" t="s">
        <v>35</v>
      </c>
      <c r="Q48" s="70" t="s">
        <v>35</v>
      </c>
      <c r="R48" s="67" t="s">
        <v>35</v>
      </c>
      <c r="S48" s="73" t="s">
        <v>35</v>
      </c>
      <c r="T48" s="73" t="s">
        <v>35</v>
      </c>
      <c r="U48" s="73" t="s">
        <v>35</v>
      </c>
      <c r="V48" s="73" t="s">
        <v>35</v>
      </c>
      <c r="W48" s="73" t="s">
        <v>35</v>
      </c>
      <c r="X48" s="73" t="s">
        <v>35</v>
      </c>
      <c r="Y48" s="64" t="s">
        <v>35</v>
      </c>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345"/>
      <c r="BA48" s="990"/>
      <c r="BB48" s="557" t="s">
        <v>99</v>
      </c>
      <c r="BC48" s="60" t="s">
        <v>35</v>
      </c>
      <c r="BD48" s="56" t="s">
        <v>35</v>
      </c>
      <c r="BE48" s="56" t="s">
        <v>35</v>
      </c>
      <c r="BF48" s="56" t="s">
        <v>35</v>
      </c>
      <c r="BG48" s="51" t="s">
        <v>35</v>
      </c>
      <c r="BH48" s="60" t="s">
        <v>35</v>
      </c>
      <c r="BI48" s="56" t="s">
        <v>35</v>
      </c>
      <c r="BJ48" s="56" t="s">
        <v>35</v>
      </c>
      <c r="BK48" s="56" t="s">
        <v>35</v>
      </c>
      <c r="BL48" s="51" t="s">
        <v>35</v>
      </c>
      <c r="BM48" s="60" t="s">
        <v>35</v>
      </c>
      <c r="BN48" s="56" t="s">
        <v>35</v>
      </c>
      <c r="BO48" s="56" t="s">
        <v>35</v>
      </c>
      <c r="BP48" s="56" t="s">
        <v>35</v>
      </c>
      <c r="BQ48" s="51" t="s">
        <v>35</v>
      </c>
      <c r="BR48" s="60" t="s">
        <v>35</v>
      </c>
      <c r="BS48" s="56" t="s">
        <v>35</v>
      </c>
      <c r="BT48" s="56" t="s">
        <v>35</v>
      </c>
      <c r="BU48" s="56" t="s">
        <v>35</v>
      </c>
      <c r="BV48" s="56" t="s">
        <v>35</v>
      </c>
      <c r="BW48" s="56" t="s">
        <v>35</v>
      </c>
      <c r="BX48" s="56" t="s">
        <v>35</v>
      </c>
      <c r="BY48" s="45" t="s">
        <v>35</v>
      </c>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7" customFormat="true" ht="15" customHeight="true" x14ac:dyDescent="0.2">
      <c r="A49" s="999"/>
      <c r="B49" s="373" t="s">
        <v>68</v>
      </c>
      <c r="C49" s="76" t="s">
        <v>35</v>
      </c>
      <c r="D49" s="73" t="s">
        <v>35</v>
      </c>
      <c r="E49" s="73" t="s">
        <v>35</v>
      </c>
      <c r="F49" s="73" t="s">
        <v>35</v>
      </c>
      <c r="G49" s="70" t="s">
        <v>35</v>
      </c>
      <c r="H49" s="67" t="s">
        <v>35</v>
      </c>
      <c r="I49" s="73" t="s">
        <v>35</v>
      </c>
      <c r="J49" s="73" t="s">
        <v>35</v>
      </c>
      <c r="K49" s="73" t="s">
        <v>35</v>
      </c>
      <c r="L49" s="64" t="s">
        <v>35</v>
      </c>
      <c r="M49" s="76" t="s">
        <v>35</v>
      </c>
      <c r="N49" s="73" t="s">
        <v>35</v>
      </c>
      <c r="O49" s="73" t="s">
        <v>35</v>
      </c>
      <c r="P49" s="73" t="s">
        <v>35</v>
      </c>
      <c r="Q49" s="70" t="s">
        <v>35</v>
      </c>
      <c r="R49" s="67" t="s">
        <v>35</v>
      </c>
      <c r="S49" s="73" t="s">
        <v>35</v>
      </c>
      <c r="T49" s="73" t="s">
        <v>35</v>
      </c>
      <c r="U49" s="73" t="s">
        <v>35</v>
      </c>
      <c r="V49" s="73" t="s">
        <v>35</v>
      </c>
      <c r="W49" s="73" t="s">
        <v>35</v>
      </c>
      <c r="X49" s="73" t="s">
        <v>35</v>
      </c>
      <c r="Y49" s="64" t="s">
        <v>35</v>
      </c>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345"/>
      <c r="BA49" s="990"/>
      <c r="BB49" s="557" t="s">
        <v>68</v>
      </c>
      <c r="BC49" s="60" t="s">
        <v>35</v>
      </c>
      <c r="BD49" s="56" t="s">
        <v>35</v>
      </c>
      <c r="BE49" s="56" t="s">
        <v>35</v>
      </c>
      <c r="BF49" s="56" t="s">
        <v>35</v>
      </c>
      <c r="BG49" s="51" t="s">
        <v>35</v>
      </c>
      <c r="BH49" s="60" t="s">
        <v>35</v>
      </c>
      <c r="BI49" s="56" t="s">
        <v>35</v>
      </c>
      <c r="BJ49" s="56" t="s">
        <v>35</v>
      </c>
      <c r="BK49" s="56" t="s">
        <v>35</v>
      </c>
      <c r="BL49" s="51" t="s">
        <v>35</v>
      </c>
      <c r="BM49" s="60" t="s">
        <v>35</v>
      </c>
      <c r="BN49" s="56" t="s">
        <v>35</v>
      </c>
      <c r="BO49" s="56" t="s">
        <v>35</v>
      </c>
      <c r="BP49" s="56" t="s">
        <v>35</v>
      </c>
      <c r="BQ49" s="51" t="s">
        <v>35</v>
      </c>
      <c r="BR49" s="60" t="s">
        <v>35</v>
      </c>
      <c r="BS49" s="56" t="s">
        <v>35</v>
      </c>
      <c r="BT49" s="56" t="s">
        <v>35</v>
      </c>
      <c r="BU49" s="56" t="s">
        <v>35</v>
      </c>
      <c r="BV49" s="56" t="s">
        <v>35</v>
      </c>
      <c r="BW49" s="56" t="s">
        <v>35</v>
      </c>
      <c r="BX49" s="56" t="s">
        <v>35</v>
      </c>
      <c r="BY49" s="45" t="s">
        <v>35</v>
      </c>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7" customFormat="true" ht="15" customHeight="true" x14ac:dyDescent="0.2">
      <c r="A50" s="999" t="s">
        <v>102</v>
      </c>
      <c r="B50" s="373" t="s">
        <v>100</v>
      </c>
      <c r="C50" s="76" t="s">
        <v>35</v>
      </c>
      <c r="D50" s="73" t="s">
        <v>35</v>
      </c>
      <c r="E50" s="73" t="s">
        <v>35</v>
      </c>
      <c r="F50" s="73" t="s">
        <v>35</v>
      </c>
      <c r="G50" s="70" t="s">
        <v>35</v>
      </c>
      <c r="H50" s="67" t="s">
        <v>35</v>
      </c>
      <c r="I50" s="73" t="s">
        <v>35</v>
      </c>
      <c r="J50" s="73" t="s">
        <v>35</v>
      </c>
      <c r="K50" s="73" t="s">
        <v>35</v>
      </c>
      <c r="L50" s="64" t="s">
        <v>35</v>
      </c>
      <c r="M50" s="76" t="s">
        <v>35</v>
      </c>
      <c r="N50" s="73" t="s">
        <v>35</v>
      </c>
      <c r="O50" s="73" t="s">
        <v>35</v>
      </c>
      <c r="P50" s="73" t="s">
        <v>35</v>
      </c>
      <c r="Q50" s="70" t="s">
        <v>35</v>
      </c>
      <c r="R50" s="67" t="s">
        <v>35</v>
      </c>
      <c r="S50" s="73" t="s">
        <v>35</v>
      </c>
      <c r="T50" s="73" t="s">
        <v>35</v>
      </c>
      <c r="U50" s="73" t="s">
        <v>35</v>
      </c>
      <c r="V50" s="73" t="s">
        <v>35</v>
      </c>
      <c r="W50" s="73" t="s">
        <v>35</v>
      </c>
      <c r="X50" s="73" t="s">
        <v>35</v>
      </c>
      <c r="Y50" s="64" t="s">
        <v>35</v>
      </c>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345"/>
      <c r="BA50" s="990" t="s">
        <v>102</v>
      </c>
      <c r="BB50" s="557" t="s">
        <v>100</v>
      </c>
      <c r="BC50" s="60" t="s">
        <v>35</v>
      </c>
      <c r="BD50" s="56" t="s">
        <v>35</v>
      </c>
      <c r="BE50" s="56" t="s">
        <v>35</v>
      </c>
      <c r="BF50" s="56" t="s">
        <v>35</v>
      </c>
      <c r="BG50" s="51" t="s">
        <v>35</v>
      </c>
      <c r="BH50" s="60" t="s">
        <v>35</v>
      </c>
      <c r="BI50" s="56" t="s">
        <v>35</v>
      </c>
      <c r="BJ50" s="56" t="s">
        <v>35</v>
      </c>
      <c r="BK50" s="56" t="s">
        <v>35</v>
      </c>
      <c r="BL50" s="51" t="s">
        <v>35</v>
      </c>
      <c r="BM50" s="60" t="s">
        <v>35</v>
      </c>
      <c r="BN50" s="56" t="s">
        <v>35</v>
      </c>
      <c r="BO50" s="56" t="s">
        <v>35</v>
      </c>
      <c r="BP50" s="56" t="s">
        <v>35</v>
      </c>
      <c r="BQ50" s="51" t="s">
        <v>35</v>
      </c>
      <c r="BR50" s="60" t="s">
        <v>35</v>
      </c>
      <c r="BS50" s="56" t="s">
        <v>35</v>
      </c>
      <c r="BT50" s="56" t="s">
        <v>35</v>
      </c>
      <c r="BU50" s="56" t="s">
        <v>35</v>
      </c>
      <c r="BV50" s="56" t="s">
        <v>35</v>
      </c>
      <c r="BW50" s="56" t="s">
        <v>35</v>
      </c>
      <c r="BX50" s="56" t="s">
        <v>35</v>
      </c>
      <c r="BY50" s="45" t="s">
        <v>35</v>
      </c>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7" customFormat="true" ht="15" customHeight="true" x14ac:dyDescent="0.2">
      <c r="A51" s="999"/>
      <c r="B51" s="373" t="s">
        <v>99</v>
      </c>
      <c r="C51" s="76" t="s">
        <v>35</v>
      </c>
      <c r="D51" s="73" t="s">
        <v>35</v>
      </c>
      <c r="E51" s="73" t="s">
        <v>35</v>
      </c>
      <c r="F51" s="73" t="s">
        <v>35</v>
      </c>
      <c r="G51" s="70" t="s">
        <v>35</v>
      </c>
      <c r="H51" s="67" t="s">
        <v>35</v>
      </c>
      <c r="I51" s="73" t="s">
        <v>35</v>
      </c>
      <c r="J51" s="73" t="s">
        <v>35</v>
      </c>
      <c r="K51" s="73" t="s">
        <v>35</v>
      </c>
      <c r="L51" s="64" t="s">
        <v>35</v>
      </c>
      <c r="M51" s="76" t="s">
        <v>35</v>
      </c>
      <c r="N51" s="73" t="s">
        <v>35</v>
      </c>
      <c r="O51" s="73" t="s">
        <v>35</v>
      </c>
      <c r="P51" s="73" t="s">
        <v>35</v>
      </c>
      <c r="Q51" s="70" t="s">
        <v>35</v>
      </c>
      <c r="R51" s="67" t="s">
        <v>35</v>
      </c>
      <c r="S51" s="73" t="s">
        <v>35</v>
      </c>
      <c r="T51" s="73" t="s">
        <v>35</v>
      </c>
      <c r="U51" s="73" t="s">
        <v>35</v>
      </c>
      <c r="V51" s="73" t="s">
        <v>35</v>
      </c>
      <c r="W51" s="73" t="s">
        <v>35</v>
      </c>
      <c r="X51" s="73" t="s">
        <v>35</v>
      </c>
      <c r="Y51" s="64" t="s">
        <v>35</v>
      </c>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345"/>
      <c r="BA51" s="990"/>
      <c r="BB51" s="557" t="s">
        <v>99</v>
      </c>
      <c r="BC51" s="60" t="s">
        <v>35</v>
      </c>
      <c r="BD51" s="56" t="s">
        <v>35</v>
      </c>
      <c r="BE51" s="56" t="s">
        <v>35</v>
      </c>
      <c r="BF51" s="56" t="s">
        <v>35</v>
      </c>
      <c r="BG51" s="51" t="s">
        <v>35</v>
      </c>
      <c r="BH51" s="60" t="s">
        <v>35</v>
      </c>
      <c r="BI51" s="56" t="s">
        <v>35</v>
      </c>
      <c r="BJ51" s="56" t="s">
        <v>35</v>
      </c>
      <c r="BK51" s="56" t="s">
        <v>35</v>
      </c>
      <c r="BL51" s="51" t="s">
        <v>35</v>
      </c>
      <c r="BM51" s="60" t="s">
        <v>35</v>
      </c>
      <c r="BN51" s="56" t="s">
        <v>35</v>
      </c>
      <c r="BO51" s="56" t="s">
        <v>35</v>
      </c>
      <c r="BP51" s="56" t="s">
        <v>35</v>
      </c>
      <c r="BQ51" s="51" t="s">
        <v>35</v>
      </c>
      <c r="BR51" s="60" t="s">
        <v>35</v>
      </c>
      <c r="BS51" s="56" t="s">
        <v>35</v>
      </c>
      <c r="BT51" s="56" t="s">
        <v>35</v>
      </c>
      <c r="BU51" s="56" t="s">
        <v>35</v>
      </c>
      <c r="BV51" s="56" t="s">
        <v>35</v>
      </c>
      <c r="BW51" s="56" t="s">
        <v>35</v>
      </c>
      <c r="BX51" s="56" t="s">
        <v>35</v>
      </c>
      <c r="BY51" s="45" t="s">
        <v>35</v>
      </c>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7" customFormat="true" ht="15" customHeight="true" x14ac:dyDescent="0.2">
      <c r="A52" s="999"/>
      <c r="B52" s="373" t="s">
        <v>68</v>
      </c>
      <c r="C52" s="76" t="s">
        <v>35</v>
      </c>
      <c r="D52" s="73" t="s">
        <v>35</v>
      </c>
      <c r="E52" s="73" t="s">
        <v>35</v>
      </c>
      <c r="F52" s="73" t="s">
        <v>35</v>
      </c>
      <c r="G52" s="70" t="s">
        <v>35</v>
      </c>
      <c r="H52" s="67" t="s">
        <v>35</v>
      </c>
      <c r="I52" s="73" t="s">
        <v>35</v>
      </c>
      <c r="J52" s="73" t="s">
        <v>35</v>
      </c>
      <c r="K52" s="73" t="s">
        <v>35</v>
      </c>
      <c r="L52" s="64" t="s">
        <v>35</v>
      </c>
      <c r="M52" s="76" t="s">
        <v>35</v>
      </c>
      <c r="N52" s="73" t="s">
        <v>35</v>
      </c>
      <c r="O52" s="73" t="s">
        <v>35</v>
      </c>
      <c r="P52" s="73" t="s">
        <v>35</v>
      </c>
      <c r="Q52" s="70" t="s">
        <v>35</v>
      </c>
      <c r="R52" s="67" t="s">
        <v>35</v>
      </c>
      <c r="S52" s="73" t="s">
        <v>35</v>
      </c>
      <c r="T52" s="73" t="s">
        <v>35</v>
      </c>
      <c r="U52" s="73" t="s">
        <v>35</v>
      </c>
      <c r="V52" s="73" t="s">
        <v>35</v>
      </c>
      <c r="W52" s="73" t="s">
        <v>35</v>
      </c>
      <c r="X52" s="73" t="s">
        <v>35</v>
      </c>
      <c r="Y52" s="64" t="s">
        <v>35</v>
      </c>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345"/>
      <c r="BA52" s="990"/>
      <c r="BB52" s="557" t="s">
        <v>68</v>
      </c>
      <c r="BC52" s="60" t="s">
        <v>35</v>
      </c>
      <c r="BD52" s="56" t="s">
        <v>35</v>
      </c>
      <c r="BE52" s="56" t="s">
        <v>35</v>
      </c>
      <c r="BF52" s="56" t="s">
        <v>35</v>
      </c>
      <c r="BG52" s="51" t="s">
        <v>35</v>
      </c>
      <c r="BH52" s="60" t="s">
        <v>35</v>
      </c>
      <c r="BI52" s="56" t="s">
        <v>35</v>
      </c>
      <c r="BJ52" s="56" t="s">
        <v>35</v>
      </c>
      <c r="BK52" s="56" t="s">
        <v>35</v>
      </c>
      <c r="BL52" s="51" t="s">
        <v>35</v>
      </c>
      <c r="BM52" s="60" t="s">
        <v>35</v>
      </c>
      <c r="BN52" s="56" t="s">
        <v>35</v>
      </c>
      <c r="BO52" s="56" t="s">
        <v>35</v>
      </c>
      <c r="BP52" s="56" t="s">
        <v>35</v>
      </c>
      <c r="BQ52" s="51" t="s">
        <v>35</v>
      </c>
      <c r="BR52" s="60" t="s">
        <v>35</v>
      </c>
      <c r="BS52" s="56" t="s">
        <v>35</v>
      </c>
      <c r="BT52" s="56" t="s">
        <v>35</v>
      </c>
      <c r="BU52" s="56" t="s">
        <v>35</v>
      </c>
      <c r="BV52" s="56" t="s">
        <v>35</v>
      </c>
      <c r="BW52" s="56" t="s">
        <v>35</v>
      </c>
      <c r="BX52" s="56" t="s">
        <v>35</v>
      </c>
      <c r="BY52" s="45" t="s">
        <v>35</v>
      </c>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7" customFormat="true" ht="15" customHeight="true" x14ac:dyDescent="0.2">
      <c r="A53" s="999" t="s">
        <v>105</v>
      </c>
      <c r="B53" s="373" t="s">
        <v>100</v>
      </c>
      <c r="C53" s="76" t="s">
        <v>35</v>
      </c>
      <c r="D53" s="73" t="s">
        <v>35</v>
      </c>
      <c r="E53" s="73" t="s">
        <v>35</v>
      </c>
      <c r="F53" s="73" t="s">
        <v>35</v>
      </c>
      <c r="G53" s="70" t="s">
        <v>35</v>
      </c>
      <c r="H53" s="67" t="s">
        <v>35</v>
      </c>
      <c r="I53" s="73" t="s">
        <v>35</v>
      </c>
      <c r="J53" s="73" t="s">
        <v>35</v>
      </c>
      <c r="K53" s="73" t="s">
        <v>35</v>
      </c>
      <c r="L53" s="64" t="s">
        <v>35</v>
      </c>
      <c r="M53" s="76" t="s">
        <v>35</v>
      </c>
      <c r="N53" s="73" t="s">
        <v>35</v>
      </c>
      <c r="O53" s="73" t="s">
        <v>35</v>
      </c>
      <c r="P53" s="73" t="s">
        <v>35</v>
      </c>
      <c r="Q53" s="70" t="s">
        <v>35</v>
      </c>
      <c r="R53" s="67" t="s">
        <v>35</v>
      </c>
      <c r="S53" s="73" t="s">
        <v>35</v>
      </c>
      <c r="T53" s="73" t="s">
        <v>35</v>
      </c>
      <c r="U53" s="73" t="s">
        <v>35</v>
      </c>
      <c r="V53" s="73" t="s">
        <v>35</v>
      </c>
      <c r="W53" s="73" t="s">
        <v>35</v>
      </c>
      <c r="X53" s="73" t="s">
        <v>35</v>
      </c>
      <c r="Y53" s="64" t="s">
        <v>35</v>
      </c>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345"/>
      <c r="BA53" s="990" t="s">
        <v>105</v>
      </c>
      <c r="BB53" s="557" t="s">
        <v>100</v>
      </c>
      <c r="BC53" s="60" t="s">
        <v>35</v>
      </c>
      <c r="BD53" s="56" t="s">
        <v>35</v>
      </c>
      <c r="BE53" s="56" t="s">
        <v>35</v>
      </c>
      <c r="BF53" s="56" t="s">
        <v>35</v>
      </c>
      <c r="BG53" s="51" t="s">
        <v>35</v>
      </c>
      <c r="BH53" s="60" t="s">
        <v>35</v>
      </c>
      <c r="BI53" s="56" t="s">
        <v>35</v>
      </c>
      <c r="BJ53" s="56" t="s">
        <v>35</v>
      </c>
      <c r="BK53" s="56" t="s">
        <v>35</v>
      </c>
      <c r="BL53" s="51" t="s">
        <v>35</v>
      </c>
      <c r="BM53" s="60" t="s">
        <v>35</v>
      </c>
      <c r="BN53" s="56" t="s">
        <v>35</v>
      </c>
      <c r="BO53" s="56" t="s">
        <v>35</v>
      </c>
      <c r="BP53" s="56" t="s">
        <v>35</v>
      </c>
      <c r="BQ53" s="51" t="s">
        <v>35</v>
      </c>
      <c r="BR53" s="60" t="s">
        <v>35</v>
      </c>
      <c r="BS53" s="56" t="s">
        <v>35</v>
      </c>
      <c r="BT53" s="56" t="s">
        <v>35</v>
      </c>
      <c r="BU53" s="56" t="s">
        <v>35</v>
      </c>
      <c r="BV53" s="56" t="s">
        <v>35</v>
      </c>
      <c r="BW53" s="56" t="s">
        <v>35</v>
      </c>
      <c r="BX53" s="56" t="s">
        <v>35</v>
      </c>
      <c r="BY53" s="45" t="s">
        <v>35</v>
      </c>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7" customFormat="true" ht="15" customHeight="true" x14ac:dyDescent="0.2">
      <c r="A54" s="999"/>
      <c r="B54" s="373" t="s">
        <v>99</v>
      </c>
      <c r="C54" s="76" t="s">
        <v>35</v>
      </c>
      <c r="D54" s="73" t="s">
        <v>35</v>
      </c>
      <c r="E54" s="73" t="s">
        <v>35</v>
      </c>
      <c r="F54" s="73" t="s">
        <v>35</v>
      </c>
      <c r="G54" s="70" t="s">
        <v>35</v>
      </c>
      <c r="H54" s="67" t="s">
        <v>35</v>
      </c>
      <c r="I54" s="73" t="s">
        <v>35</v>
      </c>
      <c r="J54" s="73" t="s">
        <v>35</v>
      </c>
      <c r="K54" s="73" t="s">
        <v>35</v>
      </c>
      <c r="L54" s="64" t="s">
        <v>35</v>
      </c>
      <c r="M54" s="76" t="s">
        <v>35</v>
      </c>
      <c r="N54" s="73" t="s">
        <v>35</v>
      </c>
      <c r="O54" s="73" t="s">
        <v>35</v>
      </c>
      <c r="P54" s="73" t="s">
        <v>35</v>
      </c>
      <c r="Q54" s="70" t="s">
        <v>35</v>
      </c>
      <c r="R54" s="67" t="s">
        <v>35</v>
      </c>
      <c r="S54" s="73" t="s">
        <v>35</v>
      </c>
      <c r="T54" s="73" t="s">
        <v>35</v>
      </c>
      <c r="U54" s="73" t="s">
        <v>35</v>
      </c>
      <c r="V54" s="73" t="s">
        <v>35</v>
      </c>
      <c r="W54" s="73" t="s">
        <v>35</v>
      </c>
      <c r="X54" s="73" t="s">
        <v>35</v>
      </c>
      <c r="Y54" s="64" t="s">
        <v>35</v>
      </c>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345"/>
      <c r="BA54" s="990"/>
      <c r="BB54" s="557" t="s">
        <v>99</v>
      </c>
      <c r="BC54" s="60" t="s">
        <v>35</v>
      </c>
      <c r="BD54" s="56" t="s">
        <v>35</v>
      </c>
      <c r="BE54" s="56" t="s">
        <v>35</v>
      </c>
      <c r="BF54" s="56" t="s">
        <v>35</v>
      </c>
      <c r="BG54" s="51" t="s">
        <v>35</v>
      </c>
      <c r="BH54" s="60" t="s">
        <v>35</v>
      </c>
      <c r="BI54" s="56" t="s">
        <v>35</v>
      </c>
      <c r="BJ54" s="56" t="s">
        <v>35</v>
      </c>
      <c r="BK54" s="56" t="s">
        <v>35</v>
      </c>
      <c r="BL54" s="51" t="s">
        <v>35</v>
      </c>
      <c r="BM54" s="60" t="s">
        <v>35</v>
      </c>
      <c r="BN54" s="56" t="s">
        <v>35</v>
      </c>
      <c r="BO54" s="56" t="s">
        <v>35</v>
      </c>
      <c r="BP54" s="56" t="s">
        <v>35</v>
      </c>
      <c r="BQ54" s="51" t="s">
        <v>35</v>
      </c>
      <c r="BR54" s="60" t="s">
        <v>35</v>
      </c>
      <c r="BS54" s="56" t="s">
        <v>35</v>
      </c>
      <c r="BT54" s="56" t="s">
        <v>35</v>
      </c>
      <c r="BU54" s="56" t="s">
        <v>35</v>
      </c>
      <c r="BV54" s="56" t="s">
        <v>35</v>
      </c>
      <c r="BW54" s="56" t="s">
        <v>35</v>
      </c>
      <c r="BX54" s="56" t="s">
        <v>35</v>
      </c>
      <c r="BY54" s="45" t="s">
        <v>35</v>
      </c>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7" customFormat="true" ht="15" customHeight="true" x14ac:dyDescent="0.2">
      <c r="A55" s="1001"/>
      <c r="B55" s="374" t="s">
        <v>68</v>
      </c>
      <c r="C55" s="75" t="s">
        <v>35</v>
      </c>
      <c r="D55" s="72" t="s">
        <v>35</v>
      </c>
      <c r="E55" s="72" t="s">
        <v>35</v>
      </c>
      <c r="F55" s="72" t="s">
        <v>35</v>
      </c>
      <c r="G55" s="69" t="s">
        <v>35</v>
      </c>
      <c r="H55" s="66" t="s">
        <v>35</v>
      </c>
      <c r="I55" s="72" t="s">
        <v>35</v>
      </c>
      <c r="J55" s="72" t="s">
        <v>35</v>
      </c>
      <c r="K55" s="72" t="s">
        <v>35</v>
      </c>
      <c r="L55" s="63" t="s">
        <v>35</v>
      </c>
      <c r="M55" s="75" t="s">
        <v>35</v>
      </c>
      <c r="N55" s="72" t="s">
        <v>35</v>
      </c>
      <c r="O55" s="72" t="s">
        <v>35</v>
      </c>
      <c r="P55" s="72" t="s">
        <v>35</v>
      </c>
      <c r="Q55" s="69" t="s">
        <v>35</v>
      </c>
      <c r="R55" s="11" t="s">
        <v>35</v>
      </c>
      <c r="S55" s="10" t="s">
        <v>35</v>
      </c>
      <c r="T55" s="10" t="s">
        <v>35</v>
      </c>
      <c r="U55" s="10" t="s">
        <v>35</v>
      </c>
      <c r="V55" s="10" t="s">
        <v>35</v>
      </c>
      <c r="W55" s="10" t="s">
        <v>35</v>
      </c>
      <c r="X55" s="10" t="s">
        <v>35</v>
      </c>
      <c r="Y55" s="6" t="s">
        <v>35</v>
      </c>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345"/>
      <c r="BA55" s="994"/>
      <c r="BB55" s="560" t="s">
        <v>68</v>
      </c>
      <c r="BC55" s="58" t="s">
        <v>35</v>
      </c>
      <c r="BD55" s="54" t="s">
        <v>35</v>
      </c>
      <c r="BE55" s="54" t="s">
        <v>35</v>
      </c>
      <c r="BF55" s="54" t="s">
        <v>35</v>
      </c>
      <c r="BG55" s="49" t="s">
        <v>35</v>
      </c>
      <c r="BH55" s="58" t="s">
        <v>35</v>
      </c>
      <c r="BI55" s="54" t="s">
        <v>35</v>
      </c>
      <c r="BJ55" s="54" t="s">
        <v>35</v>
      </c>
      <c r="BK55" s="54" t="s">
        <v>35</v>
      </c>
      <c r="BL55" s="49" t="s">
        <v>35</v>
      </c>
      <c r="BM55" s="58" t="s">
        <v>35</v>
      </c>
      <c r="BN55" s="54" t="s">
        <v>35</v>
      </c>
      <c r="BO55" s="54" t="s">
        <v>35</v>
      </c>
      <c r="BP55" s="54" t="s">
        <v>35</v>
      </c>
      <c r="BQ55" s="49" t="s">
        <v>35</v>
      </c>
      <c r="BR55" s="9" t="s">
        <v>35</v>
      </c>
      <c r="BS55" s="8" t="s">
        <v>35</v>
      </c>
      <c r="BT55" s="8" t="s">
        <v>35</v>
      </c>
      <c r="BU55" s="8" t="s">
        <v>35</v>
      </c>
      <c r="BV55" s="8" t="s">
        <v>35</v>
      </c>
      <c r="BW55" s="8" t="s">
        <v>35</v>
      </c>
      <c r="BX55" s="8" t="s">
        <v>35</v>
      </c>
      <c r="BY55" s="8" t="s">
        <v>35</v>
      </c>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439" customFormat="true" ht="15" customHeight="true" x14ac:dyDescent="0.2">
      <c r="A56" s="319"/>
      <c r="B56" s="370"/>
      <c r="C56" s="1009" t="s">
        <v>114</v>
      </c>
      <c r="D56" s="1010"/>
      <c r="E56" s="1010"/>
      <c r="F56" s="1010"/>
      <c r="G56" s="1011"/>
      <c r="H56" s="1005" t="s">
        <v>38</v>
      </c>
      <c r="I56" s="996"/>
      <c r="J56" s="996"/>
      <c r="K56" s="996"/>
      <c r="L56" s="998"/>
      <c r="M56" s="995" t="s">
        <v>37</v>
      </c>
      <c r="N56" s="996"/>
      <c r="O56" s="996"/>
      <c r="P56" s="996"/>
      <c r="Q56" s="998"/>
      <c r="R56" s="15" t="s">
        <v>137</v>
      </c>
      <c r="S56" s="410"/>
      <c r="T56" s="410"/>
      <c r="U56" s="410"/>
      <c r="V56" s="410"/>
      <c r="W56" s="410"/>
      <c r="X56" s="410"/>
      <c r="Y56" s="410"/>
      <c r="Z56" s="846"/>
      <c r="AA56" s="846"/>
      <c r="AB56" s="846"/>
      <c r="AC56" s="846"/>
      <c r="AD56" s="846"/>
      <c r="AE56" s="846"/>
      <c r="AF56" s="846"/>
      <c r="AG56" s="846"/>
      <c r="AH56" s="846"/>
      <c r="AI56" s="846"/>
      <c r="AJ56" s="846"/>
      <c r="AK56" s="846"/>
      <c r="AL56" s="846"/>
      <c r="AM56" s="846"/>
      <c r="AN56" s="846"/>
      <c r="AO56" s="846"/>
      <c r="AP56" s="846"/>
      <c r="AQ56" s="846"/>
      <c r="AR56" s="846"/>
      <c r="AS56" s="846"/>
      <c r="AT56" s="846"/>
      <c r="AU56" s="846"/>
      <c r="AV56" s="846"/>
      <c r="AW56" s="846"/>
      <c r="AX56" s="846"/>
      <c r="AY56" s="846"/>
      <c r="AZ56" s="346"/>
      <c r="BA56" s="347" t="s">
        <v>128</v>
      </c>
      <c r="BB56" s="302" t="s">
        <v>95</v>
      </c>
      <c r="BC56" s="995" t="s">
        <v>114</v>
      </c>
      <c r="BD56" s="996"/>
      <c r="BE56" s="996"/>
      <c r="BF56" s="996"/>
      <c r="BG56" s="997"/>
      <c r="BH56" s="995" t="s">
        <v>38</v>
      </c>
      <c r="BI56" s="996"/>
      <c r="BJ56" s="996"/>
      <c r="BK56" s="996"/>
      <c r="BL56" s="997"/>
      <c r="BM56" s="995" t="s">
        <v>37</v>
      </c>
      <c r="BN56" s="996"/>
      <c r="BO56" s="996"/>
      <c r="BP56" s="996"/>
      <c r="BQ56" s="998"/>
      <c r="BR56" s="14" t="s">
        <v>137</v>
      </c>
      <c r="BS56" s="401"/>
      <c r="BT56" s="401"/>
      <c r="BU56" s="401"/>
      <c r="BV56" s="401"/>
      <c r="BW56" s="401"/>
      <c r="BX56" s="401"/>
      <c r="BY56" s="401"/>
      <c r="BZ56" s="345"/>
      <c r="CA56" s="345"/>
      <c r="CB56" s="345"/>
      <c r="CC56" s="345"/>
      <c r="CD56" s="345"/>
      <c r="CE56" s="345"/>
      <c r="CF56" s="345"/>
      <c r="CG56" s="345"/>
      <c r="CH56" s="345"/>
      <c r="CI56" s="345"/>
      <c r="CJ56" s="345"/>
      <c r="CK56" s="345"/>
      <c r="CL56" s="345"/>
      <c r="CM56" s="345"/>
      <c r="CN56" s="345"/>
      <c r="CO56" s="345"/>
      <c r="CP56" s="345"/>
      <c r="CQ56" s="345"/>
      <c r="CR56" s="345"/>
      <c r="CS56" s="345"/>
      <c r="CT56" s="345"/>
      <c r="CU56" s="345"/>
      <c r="CV56" s="345"/>
      <c r="CW56" s="345"/>
      <c r="CX56" s="345"/>
      <c r="CY56" s="345"/>
      <c r="CZ56" s="345"/>
    </row>
    <row r="57" s="439" customFormat="true" ht="24" x14ac:dyDescent="0.2">
      <c r="A57" s="335" t="s">
        <v>69</v>
      </c>
      <c r="B57" s="370"/>
      <c r="C57" s="393" t="s">
        <v>0</v>
      </c>
      <c r="D57" s="550" t="s">
        <v>1</v>
      </c>
      <c r="E57" s="550" t="s">
        <v>2</v>
      </c>
      <c r="F57" s="550" t="s">
        <v>3</v>
      </c>
      <c r="G57" s="551" t="s">
        <v>4</v>
      </c>
      <c r="H57" s="375" t="s">
        <v>0</v>
      </c>
      <c r="I57" s="553" t="s">
        <v>1</v>
      </c>
      <c r="J57" s="553" t="s">
        <v>2</v>
      </c>
      <c r="K57" s="553" t="s">
        <v>3</v>
      </c>
      <c r="L57" s="554" t="s">
        <v>4</v>
      </c>
      <c r="M57" s="376" t="s">
        <v>0</v>
      </c>
      <c r="N57" s="553" t="s">
        <v>1</v>
      </c>
      <c r="O57" s="553" t="s">
        <v>2</v>
      </c>
      <c r="P57" s="553" t="s">
        <v>3</v>
      </c>
      <c r="Q57" s="548" t="s">
        <v>4</v>
      </c>
      <c r="R57" s="375" t="s">
        <v>402</v>
      </c>
      <c r="S57" s="553" t="s">
        <v>403</v>
      </c>
      <c r="T57" s="553" t="s">
        <v>404</v>
      </c>
      <c r="U57" s="553" t="s">
        <v>405</v>
      </c>
      <c r="V57" s="553" t="s">
        <v>150</v>
      </c>
      <c r="W57" s="553" t="s">
        <v>151</v>
      </c>
      <c r="X57" s="553" t="s">
        <v>152</v>
      </c>
      <c r="Y57" s="554" t="s">
        <v>153</v>
      </c>
      <c r="Z57" s="846"/>
      <c r="AA57" s="846"/>
      <c r="AB57" s="846"/>
      <c r="AC57" s="846"/>
      <c r="AD57" s="846"/>
      <c r="AE57" s="846"/>
      <c r="AF57" s="846"/>
      <c r="AG57" s="846"/>
      <c r="AH57" s="846"/>
      <c r="AI57" s="846"/>
      <c r="AJ57" s="846"/>
      <c r="AK57" s="846"/>
      <c r="AL57" s="846"/>
      <c r="AM57" s="846"/>
      <c r="AN57" s="846"/>
      <c r="AO57" s="846"/>
      <c r="AP57" s="846"/>
      <c r="AQ57" s="846"/>
      <c r="AR57" s="846"/>
      <c r="AS57" s="846"/>
      <c r="AT57" s="846"/>
      <c r="AU57" s="846"/>
      <c r="AV57" s="846"/>
      <c r="AW57" s="846"/>
      <c r="AX57" s="846"/>
      <c r="AY57" s="846"/>
      <c r="AZ57" s="346"/>
      <c r="BA57" s="335" t="s">
        <v>119</v>
      </c>
      <c r="BB57" s="334"/>
      <c r="BC57" s="422" t="s">
        <v>0</v>
      </c>
      <c r="BD57" s="525" t="s">
        <v>1</v>
      </c>
      <c r="BE57" s="525" t="s">
        <v>2</v>
      </c>
      <c r="BF57" s="525" t="s">
        <v>3</v>
      </c>
      <c r="BG57" s="423" t="s">
        <v>4</v>
      </c>
      <c r="BH57" s="422" t="s">
        <v>0</v>
      </c>
      <c r="BI57" s="525" t="s">
        <v>1</v>
      </c>
      <c r="BJ57" s="525" t="s">
        <v>2</v>
      </c>
      <c r="BK57" s="525" t="s">
        <v>3</v>
      </c>
      <c r="BL57" s="423" t="s">
        <v>4</v>
      </c>
      <c r="BM57" s="422" t="s">
        <v>0</v>
      </c>
      <c r="BN57" s="525" t="s">
        <v>1</v>
      </c>
      <c r="BO57" s="525" t="s">
        <v>2</v>
      </c>
      <c r="BP57" s="525" t="s">
        <v>3</v>
      </c>
      <c r="BQ57" s="423" t="s">
        <v>4</v>
      </c>
      <c r="BR57" s="422" t="s">
        <v>402</v>
      </c>
      <c r="BS57" s="525" t="s">
        <v>403</v>
      </c>
      <c r="BT57" s="525" t="s">
        <v>404</v>
      </c>
      <c r="BU57" s="525" t="s">
        <v>405</v>
      </c>
      <c r="BV57" s="525" t="s">
        <v>150</v>
      </c>
      <c r="BW57" s="525" t="s">
        <v>151</v>
      </c>
      <c r="BX57" s="525" t="s">
        <v>152</v>
      </c>
      <c r="BY57" s="526" t="s">
        <v>153</v>
      </c>
      <c r="BZ57" s="185"/>
      <c r="CA57" s="185"/>
      <c r="CB57" s="185"/>
      <c r="CC57" s="185"/>
      <c r="CD57" s="185"/>
      <c r="CE57" s="185"/>
      <c r="CF57" s="185"/>
      <c r="CG57" s="185"/>
      <c r="CH57" s="185"/>
      <c r="CI57" s="185"/>
      <c r="CJ57" s="185"/>
      <c r="CK57" s="185"/>
      <c r="CL57" s="185"/>
      <c r="CM57" s="185"/>
      <c r="CN57" s="185"/>
      <c r="CO57" s="185"/>
      <c r="CP57" s="185"/>
      <c r="CQ57" s="185"/>
      <c r="CR57" s="185"/>
      <c r="CS57" s="185"/>
      <c r="CT57" s="185"/>
      <c r="CU57" s="185"/>
      <c r="CV57" s="185"/>
      <c r="CW57" s="185"/>
      <c r="CX57" s="185"/>
      <c r="CY57" s="185"/>
      <c r="CZ57" s="185"/>
    </row>
    <row r="58" s="439" customFormat="true" ht="15" customHeight="true" x14ac:dyDescent="0.2">
      <c r="A58" s="1000" t="s">
        <v>155</v>
      </c>
      <c r="B58" s="372" t="s">
        <v>406</v>
      </c>
      <c r="C58" s="131">
        <v>78.432823737587768</v>
      </c>
      <c r="D58" s="130">
        <v>88.870003484070992</v>
      </c>
      <c r="E58" s="130">
        <v>92.990135596074978</v>
      </c>
      <c r="F58" s="130">
        <v>96.679933336939101</v>
      </c>
      <c r="G58" s="129">
        <v>98.391494402466705</v>
      </c>
      <c r="H58" s="128">
        <v>94.508091158177521</v>
      </c>
      <c r="I58" s="130">
        <v>98.372290768127755</v>
      </c>
      <c r="J58" s="130">
        <v>98.624479250469435</v>
      </c>
      <c r="K58" s="130">
        <v>99.199066220921011</v>
      </c>
      <c r="L58" s="127">
        <v>98.503295400962571</v>
      </c>
      <c r="M58" s="131">
        <v>74.785659771574657</v>
      </c>
      <c r="N58" s="130">
        <v>82.514465934744479</v>
      </c>
      <c r="O58" s="130">
        <v>87.873190873489946</v>
      </c>
      <c r="P58" s="130">
        <v>90.505507273877697</v>
      </c>
      <c r="Q58" s="129">
        <v>94.379164970338195</v>
      </c>
      <c r="R58" s="128">
        <v>89.116830132657043</v>
      </c>
      <c r="S58" s="130">
        <v>96.67724877065794</v>
      </c>
      <c r="T58" s="130">
        <v>82.654816403646151</v>
      </c>
      <c r="U58" s="130">
        <v>97.401552707869342</v>
      </c>
      <c r="V58" s="130">
        <v>74.326410352267075</v>
      </c>
      <c r="W58" s="71" t="s">
        <v>35</v>
      </c>
      <c r="X58" s="71" t="s">
        <v>35</v>
      </c>
      <c r="Y58" s="127">
        <v>99.551939172266856</v>
      </c>
      <c r="Z58" s="846"/>
      <c r="AA58" s="846"/>
      <c r="AB58" s="846"/>
      <c r="AC58" s="846"/>
      <c r="AD58" s="846"/>
      <c r="AE58" s="846"/>
      <c r="AF58" s="846"/>
      <c r="AG58" s="846"/>
      <c r="AH58" s="846"/>
      <c r="AI58" s="846"/>
      <c r="AJ58" s="846"/>
      <c r="AK58" s="846"/>
      <c r="AL58" s="846"/>
      <c r="AM58" s="846"/>
      <c r="AN58" s="846"/>
      <c r="AO58" s="846"/>
      <c r="AP58" s="846"/>
      <c r="AQ58" s="846"/>
      <c r="AR58" s="846"/>
      <c r="AS58" s="846"/>
      <c r="AT58" s="846"/>
      <c r="AU58" s="846"/>
      <c r="AV58" s="846"/>
      <c r="AW58" s="846"/>
      <c r="AX58" s="846"/>
      <c r="AY58" s="846"/>
      <c r="AZ58" s="346"/>
      <c r="BA58" s="556"/>
      <c r="BB58" s="559"/>
      <c r="BC58" s="412"/>
      <c r="BD58" s="404"/>
      <c r="BE58" s="404"/>
      <c r="BF58" s="404"/>
      <c r="BG58" s="413"/>
      <c r="BH58" s="412"/>
      <c r="BI58" s="404"/>
      <c r="BJ58" s="404"/>
      <c r="BK58" s="404"/>
      <c r="BL58" s="413"/>
      <c r="BM58" s="412"/>
      <c r="BN58" s="404"/>
      <c r="BO58" s="404"/>
      <c r="BP58" s="404"/>
      <c r="BQ58" s="413"/>
      <c r="BR58" s="412"/>
      <c r="BS58" s="404"/>
      <c r="BT58" s="404"/>
      <c r="BU58" s="404"/>
      <c r="BV58" s="404"/>
      <c r="BW58" s="404"/>
      <c r="BX58" s="404"/>
      <c r="BY58" s="405"/>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439" customFormat="true" ht="15" customHeight="true" x14ac:dyDescent="0.2">
      <c r="A59" s="999"/>
      <c r="B59" s="373" t="s">
        <v>407</v>
      </c>
      <c r="C59" s="126">
        <v>0.78434237657847172</v>
      </c>
      <c r="D59" s="125">
        <v>0.27093608629654881</v>
      </c>
      <c r="E59" s="125">
        <v>8.0132954834733788E-2</v>
      </c>
      <c r="F59" s="125">
        <v>2.5309753621685041E-2</v>
      </c>
      <c r="G59" s="124">
        <v>2.5655494986794383E-2</v>
      </c>
      <c r="H59" s="123">
        <v>0.32648590926037341</v>
      </c>
      <c r="I59" s="125">
        <v>0.12182508181205387</v>
      </c>
      <c r="J59" s="125">
        <v>0</v>
      </c>
      <c r="K59" s="125">
        <v>0</v>
      </c>
      <c r="L59" s="122">
        <v>0</v>
      </c>
      <c r="M59" s="126">
        <v>1.0366274717862201</v>
      </c>
      <c r="N59" s="125">
        <v>0.30920995071408985</v>
      </c>
      <c r="O59" s="125">
        <v>0.2546359039076086</v>
      </c>
      <c r="P59" s="125">
        <v>4.8846906274926161E-2</v>
      </c>
      <c r="Q59" s="124">
        <v>8.9123370741532149E-2</v>
      </c>
      <c r="R59" s="123">
        <v>5.2405792752698577E-2</v>
      </c>
      <c r="S59" s="125">
        <v>6.1583417720666826E-2</v>
      </c>
      <c r="T59" s="125">
        <v>0.69521276924814213</v>
      </c>
      <c r="U59" s="125">
        <v>0.22516178871488796</v>
      </c>
      <c r="V59" s="125">
        <v>0.73355175568435271</v>
      </c>
      <c r="W59" s="73" t="s">
        <v>35</v>
      </c>
      <c r="X59" s="73" t="s">
        <v>35</v>
      </c>
      <c r="Y59" s="122">
        <v>1.0135745252360584E-2</v>
      </c>
      <c r="Z59" s="846"/>
      <c r="AA59" s="846"/>
      <c r="AB59" s="846"/>
      <c r="AC59" s="846"/>
      <c r="AD59" s="846"/>
      <c r="AE59" s="846"/>
      <c r="AF59" s="846"/>
      <c r="AG59" s="846"/>
      <c r="AH59" s="846"/>
      <c r="AI59" s="846"/>
      <c r="AJ59" s="846"/>
      <c r="AK59" s="846"/>
      <c r="AL59" s="846"/>
      <c r="AM59" s="846"/>
      <c r="AN59" s="846"/>
      <c r="AO59" s="846"/>
      <c r="AP59" s="846"/>
      <c r="AQ59" s="846"/>
      <c r="AR59" s="846"/>
      <c r="AS59" s="846"/>
      <c r="AT59" s="846"/>
      <c r="AU59" s="846"/>
      <c r="AV59" s="846"/>
      <c r="AW59" s="846"/>
      <c r="AX59" s="846"/>
      <c r="AY59" s="846"/>
      <c r="AZ59" s="346"/>
      <c r="BA59" s="558"/>
      <c r="BB59" s="557"/>
      <c r="BC59" s="415"/>
      <c r="BD59" s="408"/>
      <c r="BE59" s="408"/>
      <c r="BF59" s="408"/>
      <c r="BG59" s="419"/>
      <c r="BH59" s="415"/>
      <c r="BI59" s="408"/>
      <c r="BJ59" s="408"/>
      <c r="BK59" s="408"/>
      <c r="BL59" s="419"/>
      <c r="BM59" s="415"/>
      <c r="BN59" s="408"/>
      <c r="BO59" s="408"/>
      <c r="BP59" s="408"/>
      <c r="BQ59" s="419"/>
      <c r="BR59" s="415"/>
      <c r="BS59" s="408"/>
      <c r="BT59" s="408"/>
      <c r="BU59" s="408"/>
      <c r="BV59" s="408"/>
      <c r="BW59" s="408"/>
      <c r="BX59" s="408"/>
      <c r="BY59" s="409"/>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439" customFormat="true" ht="15" customHeight="true" x14ac:dyDescent="0.2">
      <c r="A60" s="999"/>
      <c r="B60" s="373" t="s">
        <v>408</v>
      </c>
      <c r="C60" s="126">
        <v>8.6246659149964398</v>
      </c>
      <c r="D60" s="125">
        <v>2.7167843595339072</v>
      </c>
      <c r="E60" s="125">
        <v>1.1730857482013994</v>
      </c>
      <c r="F60" s="125">
        <v>0.23715657211417557</v>
      </c>
      <c r="G60" s="124">
        <v>0.16037043838726359</v>
      </c>
      <c r="H60" s="123">
        <v>2.8287470579574694</v>
      </c>
      <c r="I60" s="125">
        <v>0.38468717464796348</v>
      </c>
      <c r="J60" s="125">
        <v>9.7867401989256336E-2</v>
      </c>
      <c r="K60" s="125">
        <v>0.33110746236217581</v>
      </c>
      <c r="L60" s="122">
        <v>0</v>
      </c>
      <c r="M60" s="126">
        <v>10.930933209752521</v>
      </c>
      <c r="N60" s="125">
        <v>4.802959960699412</v>
      </c>
      <c r="O60" s="125">
        <v>2.3363038722937248</v>
      </c>
      <c r="P60" s="125">
        <v>1.3742321935070183</v>
      </c>
      <c r="Q60" s="124">
        <v>0.40147512320554918</v>
      </c>
      <c r="R60" s="123">
        <v>2.7381240847153094</v>
      </c>
      <c r="S60" s="125">
        <v>0.47358809079561498</v>
      </c>
      <c r="T60" s="125">
        <v>5.5501026626252221</v>
      </c>
      <c r="U60" s="125">
        <v>1.7990940163015807</v>
      </c>
      <c r="V60" s="125">
        <v>1.4755406162719289</v>
      </c>
      <c r="W60" s="73" t="s">
        <v>35</v>
      </c>
      <c r="X60" s="73" t="s">
        <v>35</v>
      </c>
      <c r="Y60" s="122">
        <v>0.18348997491972871</v>
      </c>
      <c r="Z60" s="846"/>
      <c r="AA60" s="846"/>
      <c r="AB60" s="846"/>
      <c r="AC60" s="846"/>
      <c r="AD60" s="846"/>
      <c r="AE60" s="846"/>
      <c r="AF60" s="846"/>
      <c r="AG60" s="846"/>
      <c r="AH60" s="846"/>
      <c r="AI60" s="846"/>
      <c r="AJ60" s="846"/>
      <c r="AK60" s="846"/>
      <c r="AL60" s="846"/>
      <c r="AM60" s="846"/>
      <c r="AN60" s="846"/>
      <c r="AO60" s="846"/>
      <c r="AP60" s="846"/>
      <c r="AQ60" s="846"/>
      <c r="AR60" s="846"/>
      <c r="AS60" s="846"/>
      <c r="AT60" s="846"/>
      <c r="AU60" s="846"/>
      <c r="AV60" s="846"/>
      <c r="AW60" s="846"/>
      <c r="AX60" s="846"/>
      <c r="AY60" s="846"/>
      <c r="AZ60" s="346"/>
      <c r="BA60" s="558"/>
      <c r="BB60" s="557"/>
      <c r="BC60" s="415"/>
      <c r="BD60" s="408"/>
      <c r="BE60" s="408"/>
      <c r="BF60" s="408"/>
      <c r="BG60" s="419"/>
      <c r="BH60" s="415"/>
      <c r="BI60" s="408"/>
      <c r="BJ60" s="408"/>
      <c r="BK60" s="408"/>
      <c r="BL60" s="419"/>
      <c r="BM60" s="415"/>
      <c r="BN60" s="408"/>
      <c r="BO60" s="408"/>
      <c r="BP60" s="408"/>
      <c r="BQ60" s="419"/>
      <c r="BR60" s="415"/>
      <c r="BS60" s="408"/>
      <c r="BT60" s="408"/>
      <c r="BU60" s="408"/>
      <c r="BV60" s="408"/>
      <c r="BW60" s="408"/>
      <c r="BX60" s="408"/>
      <c r="BY60" s="409"/>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439" customFormat="true" ht="15" customHeight="true" x14ac:dyDescent="0.2">
      <c r="A61" s="999"/>
      <c r="B61" s="373" t="s">
        <v>409</v>
      </c>
      <c r="C61" s="126">
        <v>4.632538455018345</v>
      </c>
      <c r="D61" s="125">
        <v>3.2922649361258709</v>
      </c>
      <c r="E61" s="125">
        <v>2.1402480001906978</v>
      </c>
      <c r="F61" s="125">
        <v>1.0231176774304345</v>
      </c>
      <c r="G61" s="124">
        <v>0.28923729750838933</v>
      </c>
      <c r="H61" s="123">
        <v>0.25926771964669931</v>
      </c>
      <c r="I61" s="125">
        <v>0.30013131139008337</v>
      </c>
      <c r="J61" s="125">
        <v>0.44040330895165347</v>
      </c>
      <c r="K61" s="125">
        <v>0.22923487638058268</v>
      </c>
      <c r="L61" s="122">
        <v>0</v>
      </c>
      <c r="M61" s="126">
        <v>4.8175134991843178</v>
      </c>
      <c r="N61" s="125">
        <v>5.6111559841034087</v>
      </c>
      <c r="O61" s="125">
        <v>3.735084571914153</v>
      </c>
      <c r="P61" s="125">
        <v>3.0689725092910911</v>
      </c>
      <c r="Q61" s="124">
        <v>1.7325872889995346</v>
      </c>
      <c r="R61" s="123">
        <v>4.4841173561879293</v>
      </c>
      <c r="S61" s="125">
        <v>0.74843762535804037</v>
      </c>
      <c r="T61" s="125">
        <v>2.9987489769005644</v>
      </c>
      <c r="U61" s="125">
        <v>0.15101106877558798</v>
      </c>
      <c r="V61" s="125">
        <v>0.19727713803490057</v>
      </c>
      <c r="W61" s="73" t="s">
        <v>35</v>
      </c>
      <c r="X61" s="73" t="s">
        <v>35</v>
      </c>
      <c r="Y61" s="122">
        <v>0</v>
      </c>
      <c r="Z61" s="846"/>
      <c r="AA61" s="846"/>
      <c r="AB61" s="846"/>
      <c r="AC61" s="846"/>
      <c r="AD61" s="846"/>
      <c r="AE61" s="846"/>
      <c r="AF61" s="846"/>
      <c r="AG61" s="846"/>
      <c r="AH61" s="846"/>
      <c r="AI61" s="846"/>
      <c r="AJ61" s="846"/>
      <c r="AK61" s="846"/>
      <c r="AL61" s="846"/>
      <c r="AM61" s="846"/>
      <c r="AN61" s="846"/>
      <c r="AO61" s="846"/>
      <c r="AP61" s="846"/>
      <c r="AQ61" s="846"/>
      <c r="AR61" s="846"/>
      <c r="AS61" s="846"/>
      <c r="AT61" s="846"/>
      <c r="AU61" s="846"/>
      <c r="AV61" s="846"/>
      <c r="AW61" s="846"/>
      <c r="AX61" s="846"/>
      <c r="AY61" s="846"/>
      <c r="AZ61" s="346"/>
      <c r="BA61" s="558"/>
      <c r="BB61" s="557"/>
      <c r="BC61" s="415"/>
      <c r="BD61" s="408"/>
      <c r="BE61" s="408"/>
      <c r="BF61" s="408"/>
      <c r="BG61" s="419"/>
      <c r="BH61" s="415"/>
      <c r="BI61" s="408"/>
      <c r="BJ61" s="408"/>
      <c r="BK61" s="408"/>
      <c r="BL61" s="419"/>
      <c r="BM61" s="415"/>
      <c r="BN61" s="408"/>
      <c r="BO61" s="408"/>
      <c r="BP61" s="408"/>
      <c r="BQ61" s="419"/>
      <c r="BR61" s="415"/>
      <c r="BS61" s="408"/>
      <c r="BT61" s="408"/>
      <c r="BU61" s="408"/>
      <c r="BV61" s="408"/>
      <c r="BW61" s="408"/>
      <c r="BX61" s="408"/>
      <c r="BY61" s="409"/>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439" customFormat="true" ht="15" customHeight="true" x14ac:dyDescent="0.2">
      <c r="A62" s="999"/>
      <c r="B62" s="373" t="s">
        <v>410</v>
      </c>
      <c r="C62" s="126">
        <v>3.8953461650852748</v>
      </c>
      <c r="D62" s="125">
        <v>2.137593549953726</v>
      </c>
      <c r="E62" s="125">
        <v>1.3274961417357929</v>
      </c>
      <c r="F62" s="125">
        <v>0.81495081178716067</v>
      </c>
      <c r="G62" s="124">
        <v>0.13195025860562259</v>
      </c>
      <c r="H62" s="123">
        <v>1.4381022318730075</v>
      </c>
      <c r="I62" s="125">
        <v>0.58403984181748247</v>
      </c>
      <c r="J62" s="125">
        <v>0.5509411515551762</v>
      </c>
      <c r="K62" s="125">
        <v>0.10844008147493736</v>
      </c>
      <c r="L62" s="122">
        <v>0</v>
      </c>
      <c r="M62" s="126">
        <v>4.6041063271395561</v>
      </c>
      <c r="N62" s="125">
        <v>2.9352141466784261</v>
      </c>
      <c r="O62" s="125">
        <v>2.3028952795310222</v>
      </c>
      <c r="P62" s="125">
        <v>1.6648192626101048</v>
      </c>
      <c r="Q62" s="124">
        <v>1.0065309003228546</v>
      </c>
      <c r="R62" s="123">
        <v>1.4644379438662871</v>
      </c>
      <c r="S62" s="125">
        <v>1.184241866147669</v>
      </c>
      <c r="T62" s="125">
        <v>3.6128493090361107</v>
      </c>
      <c r="U62" s="125">
        <v>0.23508436594194318</v>
      </c>
      <c r="V62" s="125">
        <v>9.141863896746937</v>
      </c>
      <c r="W62" s="73" t="s">
        <v>35</v>
      </c>
      <c r="X62" s="73" t="s">
        <v>35</v>
      </c>
      <c r="Y62" s="122">
        <v>0</v>
      </c>
      <c r="Z62" s="846"/>
      <c r="AA62" s="846"/>
      <c r="AB62" s="846"/>
      <c r="AC62" s="846"/>
      <c r="AD62" s="846"/>
      <c r="AE62" s="846"/>
      <c r="AF62" s="846"/>
      <c r="AG62" s="846"/>
      <c r="AH62" s="846"/>
      <c r="AI62" s="846"/>
      <c r="AJ62" s="846"/>
      <c r="AK62" s="846"/>
      <c r="AL62" s="846"/>
      <c r="AM62" s="846"/>
      <c r="AN62" s="846"/>
      <c r="AO62" s="846"/>
      <c r="AP62" s="846"/>
      <c r="AQ62" s="846"/>
      <c r="AR62" s="846"/>
      <c r="AS62" s="846"/>
      <c r="AT62" s="846"/>
      <c r="AU62" s="846"/>
      <c r="AV62" s="846"/>
      <c r="AW62" s="846"/>
      <c r="AX62" s="846"/>
      <c r="AY62" s="846"/>
      <c r="AZ62" s="346"/>
      <c r="BA62" s="558"/>
      <c r="BB62" s="557"/>
      <c r="BC62" s="415"/>
      <c r="BD62" s="408"/>
      <c r="BE62" s="408"/>
      <c r="BF62" s="408"/>
      <c r="BG62" s="419"/>
      <c r="BH62" s="415"/>
      <c r="BI62" s="408"/>
      <c r="BJ62" s="408"/>
      <c r="BK62" s="408"/>
      <c r="BL62" s="419"/>
      <c r="BM62" s="415"/>
      <c r="BN62" s="408"/>
      <c r="BO62" s="408"/>
      <c r="BP62" s="408"/>
      <c r="BQ62" s="419"/>
      <c r="BR62" s="415"/>
      <c r="BS62" s="408"/>
      <c r="BT62" s="408"/>
      <c r="BU62" s="408"/>
      <c r="BV62" s="408"/>
      <c r="BW62" s="408"/>
      <c r="BX62" s="408"/>
      <c r="BY62" s="409"/>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439" customFormat="true" ht="15" customHeight="true" x14ac:dyDescent="0.2">
      <c r="A63" s="999"/>
      <c r="B63" s="373" t="s">
        <v>411</v>
      </c>
      <c r="C63" s="126">
        <v>2.7963244824159222E-2</v>
      </c>
      <c r="D63" s="125">
        <v>7.9046170244391808E-3</v>
      </c>
      <c r="E63" s="125">
        <v>2.485218930919059E-2</v>
      </c>
      <c r="F63" s="125">
        <v>0</v>
      </c>
      <c r="G63" s="124">
        <v>0</v>
      </c>
      <c r="H63" s="123">
        <v>0</v>
      </c>
      <c r="I63" s="125">
        <v>0</v>
      </c>
      <c r="J63" s="125">
        <v>0</v>
      </c>
      <c r="K63" s="125">
        <v>0</v>
      </c>
      <c r="L63" s="122">
        <v>0</v>
      </c>
      <c r="M63" s="126">
        <v>4.8875129504497725E-2</v>
      </c>
      <c r="N63" s="125">
        <v>0</v>
      </c>
      <c r="O63" s="125">
        <v>5.7203866662172614E-2</v>
      </c>
      <c r="P63" s="125">
        <v>0</v>
      </c>
      <c r="Q63" s="124">
        <v>0</v>
      </c>
      <c r="R63" s="123">
        <v>1.7750354140484394E-2</v>
      </c>
      <c r="S63" s="125">
        <v>0</v>
      </c>
      <c r="T63" s="125">
        <v>0</v>
      </c>
      <c r="U63" s="125">
        <v>0</v>
      </c>
      <c r="V63" s="125">
        <v>0.4767530835843431</v>
      </c>
      <c r="W63" s="73" t="s">
        <v>35</v>
      </c>
      <c r="X63" s="73" t="s">
        <v>35</v>
      </c>
      <c r="Y63" s="122">
        <v>0</v>
      </c>
      <c r="Z63" s="846"/>
      <c r="AA63" s="846"/>
      <c r="AB63" s="846"/>
      <c r="AC63" s="846"/>
      <c r="AD63" s="846"/>
      <c r="AE63" s="846"/>
      <c r="AF63" s="846"/>
      <c r="AG63" s="846"/>
      <c r="AH63" s="846"/>
      <c r="AI63" s="846"/>
      <c r="AJ63" s="846"/>
      <c r="AK63" s="846"/>
      <c r="AL63" s="846"/>
      <c r="AM63" s="846"/>
      <c r="AN63" s="846"/>
      <c r="AO63" s="846"/>
      <c r="AP63" s="846"/>
      <c r="AQ63" s="846"/>
      <c r="AR63" s="846"/>
      <c r="AS63" s="846"/>
      <c r="AT63" s="846"/>
      <c r="AU63" s="846"/>
      <c r="AV63" s="846"/>
      <c r="AW63" s="846"/>
      <c r="AX63" s="846"/>
      <c r="AY63" s="846"/>
      <c r="AZ63" s="346"/>
      <c r="BA63" s="558"/>
      <c r="BB63" s="557"/>
      <c r="BC63" s="415"/>
      <c r="BD63" s="408"/>
      <c r="BE63" s="408"/>
      <c r="BF63" s="408"/>
      <c r="BG63" s="419"/>
      <c r="BH63" s="415"/>
      <c r="BI63" s="408"/>
      <c r="BJ63" s="408"/>
      <c r="BK63" s="408"/>
      <c r="BL63" s="419"/>
      <c r="BM63" s="415"/>
      <c r="BN63" s="408"/>
      <c r="BO63" s="408"/>
      <c r="BP63" s="408"/>
      <c r="BQ63" s="419"/>
      <c r="BR63" s="415"/>
      <c r="BS63" s="408"/>
      <c r="BT63" s="408"/>
      <c r="BU63" s="408"/>
      <c r="BV63" s="408"/>
      <c r="BW63" s="408"/>
      <c r="BX63" s="408"/>
      <c r="BY63" s="409"/>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439" customFormat="true" ht="15" customHeight="true" x14ac:dyDescent="0.2">
      <c r="A64" s="999"/>
      <c r="B64" s="373" t="s">
        <v>412</v>
      </c>
      <c r="C64" s="126">
        <v>8.7533320377499557E-2</v>
      </c>
      <c r="D64" s="125">
        <v>5.9532434492871371E-2</v>
      </c>
      <c r="E64" s="125">
        <v>5.5926932180355528E-2</v>
      </c>
      <c r="F64" s="125">
        <v>6.1031547996694267E-2</v>
      </c>
      <c r="G64" s="124">
        <v>0</v>
      </c>
      <c r="H64" s="123">
        <v>4.2264059458790956E-2</v>
      </c>
      <c r="I64" s="125">
        <v>7.7239673323855118E-2</v>
      </c>
      <c r="J64" s="125">
        <v>0</v>
      </c>
      <c r="K64" s="125">
        <v>0</v>
      </c>
      <c r="L64" s="122">
        <v>0</v>
      </c>
      <c r="M64" s="126">
        <v>0.1529937743745951</v>
      </c>
      <c r="N64" s="125">
        <v>0</v>
      </c>
      <c r="O64" s="125">
        <v>0.13346689183230304</v>
      </c>
      <c r="P64" s="125">
        <v>3.6622572290399127E-2</v>
      </c>
      <c r="Q64" s="124">
        <v>4.8897277290684306E-2</v>
      </c>
      <c r="R64" s="123">
        <v>7.2652764229159061E-2</v>
      </c>
      <c r="S64" s="125">
        <v>5.8264352620122355E-2</v>
      </c>
      <c r="T64" s="125">
        <v>6.1830809871826382E-2</v>
      </c>
      <c r="U64" s="125">
        <v>0</v>
      </c>
      <c r="V64" s="125">
        <v>0.55895189109888499</v>
      </c>
      <c r="W64" s="73" t="s">
        <v>35</v>
      </c>
      <c r="X64" s="73" t="s">
        <v>35</v>
      </c>
      <c r="Y64" s="122">
        <v>0</v>
      </c>
      <c r="Z64" s="846"/>
      <c r="AA64" s="846"/>
      <c r="AB64" s="846"/>
      <c r="AC64" s="846"/>
      <c r="AD64" s="846"/>
      <c r="AE64" s="846"/>
      <c r="AF64" s="846"/>
      <c r="AG64" s="846"/>
      <c r="AH64" s="846"/>
      <c r="AI64" s="846"/>
      <c r="AJ64" s="846"/>
      <c r="AK64" s="846"/>
      <c r="AL64" s="846"/>
      <c r="AM64" s="846"/>
      <c r="AN64" s="846"/>
      <c r="AO64" s="846"/>
      <c r="AP64" s="846"/>
      <c r="AQ64" s="846"/>
      <c r="AR64" s="846"/>
      <c r="AS64" s="846"/>
      <c r="AT64" s="846"/>
      <c r="AU64" s="846"/>
      <c r="AV64" s="846"/>
      <c r="AW64" s="846"/>
      <c r="AX64" s="846"/>
      <c r="AY64" s="846"/>
      <c r="AZ64" s="346"/>
      <c r="BA64" s="558"/>
      <c r="BB64" s="557"/>
      <c r="BC64" s="415"/>
      <c r="BD64" s="408"/>
      <c r="BE64" s="408"/>
      <c r="BF64" s="408"/>
      <c r="BG64" s="419"/>
      <c r="BH64" s="415"/>
      <c r="BI64" s="408"/>
      <c r="BJ64" s="408"/>
      <c r="BK64" s="408"/>
      <c r="BL64" s="419"/>
      <c r="BM64" s="415"/>
      <c r="BN64" s="408"/>
      <c r="BO64" s="408"/>
      <c r="BP64" s="408"/>
      <c r="BQ64" s="419"/>
      <c r="BR64" s="415"/>
      <c r="BS64" s="408"/>
      <c r="BT64" s="408"/>
      <c r="BU64" s="408"/>
      <c r="BV64" s="408"/>
      <c r="BW64" s="408"/>
      <c r="BX64" s="408"/>
      <c r="BY64" s="409"/>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439" customFormat="true" ht="15" customHeight="true" x14ac:dyDescent="0.2">
      <c r="A65" s="999"/>
      <c r="B65" s="373" t="s">
        <v>413</v>
      </c>
      <c r="C65" s="126">
        <v>5.3246686796583472E-3</v>
      </c>
      <c r="D65" s="125">
        <v>0</v>
      </c>
      <c r="E65" s="125">
        <v>4.7249370439735677E-2</v>
      </c>
      <c r="F65" s="125">
        <v>0</v>
      </c>
      <c r="G65" s="124">
        <v>0</v>
      </c>
      <c r="H65" s="123">
        <v>0</v>
      </c>
      <c r="I65" s="125">
        <v>0</v>
      </c>
      <c r="J65" s="125">
        <v>0</v>
      </c>
      <c r="K65" s="125">
        <v>0</v>
      </c>
      <c r="L65" s="122">
        <v>0</v>
      </c>
      <c r="M65" s="126">
        <v>9.3066406607434718E-3</v>
      </c>
      <c r="N65" s="125">
        <v>0</v>
      </c>
      <c r="O65" s="125">
        <v>0</v>
      </c>
      <c r="P65" s="125">
        <v>8.2507343880992026E-2</v>
      </c>
      <c r="Q65" s="124">
        <v>0</v>
      </c>
      <c r="R65" s="123">
        <v>0</v>
      </c>
      <c r="S65" s="125">
        <v>0</v>
      </c>
      <c r="T65" s="125">
        <v>4.1614056486447781E-2</v>
      </c>
      <c r="U65" s="125">
        <v>0</v>
      </c>
      <c r="V65" s="125">
        <v>0</v>
      </c>
      <c r="W65" s="73" t="s">
        <v>35</v>
      </c>
      <c r="X65" s="73" t="s">
        <v>35</v>
      </c>
      <c r="Y65" s="122">
        <v>0</v>
      </c>
      <c r="Z65" s="846"/>
      <c r="AA65" s="846"/>
      <c r="AB65" s="846"/>
      <c r="AC65" s="846"/>
      <c r="AD65" s="846"/>
      <c r="AE65" s="846"/>
      <c r="AF65" s="846"/>
      <c r="AG65" s="846"/>
      <c r="AH65" s="846"/>
      <c r="AI65" s="846"/>
      <c r="AJ65" s="846"/>
      <c r="AK65" s="846"/>
      <c r="AL65" s="846"/>
      <c r="AM65" s="846"/>
      <c r="AN65" s="846"/>
      <c r="AO65" s="846"/>
      <c r="AP65" s="846"/>
      <c r="AQ65" s="846"/>
      <c r="AR65" s="846"/>
      <c r="AS65" s="846"/>
      <c r="AT65" s="846"/>
      <c r="AU65" s="846"/>
      <c r="AV65" s="846"/>
      <c r="AW65" s="846"/>
      <c r="AX65" s="846"/>
      <c r="AY65" s="846"/>
      <c r="AZ65" s="346"/>
      <c r="BA65" s="558"/>
      <c r="BB65" s="557"/>
      <c r="BC65" s="415"/>
      <c r="BD65" s="408"/>
      <c r="BE65" s="408"/>
      <c r="BF65" s="408"/>
      <c r="BG65" s="419"/>
      <c r="BH65" s="415"/>
      <c r="BI65" s="408"/>
      <c r="BJ65" s="408"/>
      <c r="BK65" s="408"/>
      <c r="BL65" s="419"/>
      <c r="BM65" s="415"/>
      <c r="BN65" s="408"/>
      <c r="BO65" s="408"/>
      <c r="BP65" s="408"/>
      <c r="BQ65" s="419"/>
      <c r="BR65" s="415"/>
      <c r="BS65" s="408"/>
      <c r="BT65" s="408"/>
      <c r="BU65" s="408"/>
      <c r="BV65" s="408"/>
      <c r="BW65" s="408"/>
      <c r="BX65" s="408"/>
      <c r="BY65" s="409"/>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439" customFormat="true" ht="15" customHeight="true" x14ac:dyDescent="0.2">
      <c r="A66" s="999"/>
      <c r="B66" s="373" t="s">
        <v>414</v>
      </c>
      <c r="C66" s="126">
        <v>2.7222049655207539E-2</v>
      </c>
      <c r="D66" s="125">
        <v>3.1747670844891836E-2</v>
      </c>
      <c r="E66" s="125">
        <v>3.1759309232394221E-2</v>
      </c>
      <c r="F66" s="125">
        <v>0</v>
      </c>
      <c r="G66" s="124">
        <v>0</v>
      </c>
      <c r="H66" s="123">
        <v>0</v>
      </c>
      <c r="I66" s="125">
        <v>0</v>
      </c>
      <c r="J66" s="125">
        <v>0</v>
      </c>
      <c r="K66" s="125">
        <v>0</v>
      </c>
      <c r="L66" s="122">
        <v>0</v>
      </c>
      <c r="M66" s="126">
        <v>4.7579642872012079E-2</v>
      </c>
      <c r="N66" s="125">
        <v>0</v>
      </c>
      <c r="O66" s="125">
        <v>5.5457011627926114E-2</v>
      </c>
      <c r="P66" s="125">
        <v>5.5458437305573843E-2</v>
      </c>
      <c r="Q66" s="124">
        <v>0</v>
      </c>
      <c r="R66" s="123">
        <v>0</v>
      </c>
      <c r="S66" s="125">
        <v>0</v>
      </c>
      <c r="T66" s="125">
        <v>7.1824293692716895E-2</v>
      </c>
      <c r="U66" s="125">
        <v>0</v>
      </c>
      <c r="V66" s="125">
        <v>0</v>
      </c>
      <c r="W66" s="73" t="s">
        <v>35</v>
      </c>
      <c r="X66" s="73" t="s">
        <v>35</v>
      </c>
      <c r="Y66" s="122">
        <v>0</v>
      </c>
      <c r="Z66" s="846"/>
      <c r="AA66" s="846"/>
      <c r="AB66" s="846"/>
      <c r="AC66" s="846"/>
      <c r="AD66" s="846"/>
      <c r="AE66" s="846"/>
      <c r="AF66" s="846"/>
      <c r="AG66" s="846"/>
      <c r="AH66" s="846"/>
      <c r="AI66" s="846"/>
      <c r="AJ66" s="846"/>
      <c r="AK66" s="846"/>
      <c r="AL66" s="846"/>
      <c r="AM66" s="846"/>
      <c r="AN66" s="846"/>
      <c r="AO66" s="846"/>
      <c r="AP66" s="846"/>
      <c r="AQ66" s="846"/>
      <c r="AR66" s="846"/>
      <c r="AS66" s="846"/>
      <c r="AT66" s="846"/>
      <c r="AU66" s="846"/>
      <c r="AV66" s="846"/>
      <c r="AW66" s="846"/>
      <c r="AX66" s="846"/>
      <c r="AY66" s="846"/>
      <c r="AZ66" s="346"/>
      <c r="BA66" s="558"/>
      <c r="BB66" s="557"/>
      <c r="BC66" s="415"/>
      <c r="BD66" s="408"/>
      <c r="BE66" s="408"/>
      <c r="BF66" s="408"/>
      <c r="BG66" s="419"/>
      <c r="BH66" s="415"/>
      <c r="BI66" s="408"/>
      <c r="BJ66" s="408"/>
      <c r="BK66" s="408"/>
      <c r="BL66" s="419"/>
      <c r="BM66" s="415"/>
      <c r="BN66" s="408"/>
      <c r="BO66" s="408"/>
      <c r="BP66" s="408"/>
      <c r="BQ66" s="419"/>
      <c r="BR66" s="415"/>
      <c r="BS66" s="408"/>
      <c r="BT66" s="408"/>
      <c r="BU66" s="408"/>
      <c r="BV66" s="408"/>
      <c r="BW66" s="408"/>
      <c r="BX66" s="408"/>
      <c r="BY66" s="409"/>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439" customFormat="true" ht="15" customHeight="true" x14ac:dyDescent="0.2">
      <c r="A67" s="999"/>
      <c r="B67" s="373" t="s">
        <v>415</v>
      </c>
      <c r="C67" s="126">
        <v>2.019316223923648</v>
      </c>
      <c r="D67" s="125">
        <v>1.8737007607192042</v>
      </c>
      <c r="E67" s="125">
        <v>1.3335216905403009</v>
      </c>
      <c r="F67" s="125">
        <v>0.77392139977936747</v>
      </c>
      <c r="G67" s="124">
        <v>0.16101574292727919</v>
      </c>
      <c r="H67" s="123">
        <v>0.47250417476252449</v>
      </c>
      <c r="I67" s="125">
        <v>0.10137987843867709</v>
      </c>
      <c r="J67" s="125">
        <v>0.13366872289281145</v>
      </c>
      <c r="K67" s="125">
        <v>2.6262409515817008E-2</v>
      </c>
      <c r="L67" s="122">
        <v>0</v>
      </c>
      <c r="M67" s="126">
        <v>1.8095672966382279</v>
      </c>
      <c r="N67" s="125">
        <v>2.7645213920762224</v>
      </c>
      <c r="O67" s="125">
        <v>2.2123181971242514</v>
      </c>
      <c r="P67" s="125">
        <v>1.909596994615868</v>
      </c>
      <c r="Q67" s="124">
        <v>1.5236517214649348</v>
      </c>
      <c r="R67" s="123">
        <v>1.7890208469058138</v>
      </c>
      <c r="S67" s="125">
        <v>3.495861157207341E-2</v>
      </c>
      <c r="T67" s="125">
        <v>2.0270463212874006</v>
      </c>
      <c r="U67" s="125">
        <v>2.9646436086247067E-2</v>
      </c>
      <c r="V67" s="125">
        <v>10.207332365466309</v>
      </c>
      <c r="W67" s="73" t="s">
        <v>35</v>
      </c>
      <c r="X67" s="73" t="s">
        <v>35</v>
      </c>
      <c r="Y67" s="122">
        <v>4.7074661484437973E-2</v>
      </c>
      <c r="Z67" s="846"/>
      <c r="AA67" s="846"/>
      <c r="AB67" s="846"/>
      <c r="AC67" s="846"/>
      <c r="AD67" s="846"/>
      <c r="AE67" s="846"/>
      <c r="AF67" s="846"/>
      <c r="AG67" s="846"/>
      <c r="AH67" s="846"/>
      <c r="AI67" s="846"/>
      <c r="AJ67" s="846"/>
      <c r="AK67" s="846"/>
      <c r="AL67" s="846"/>
      <c r="AM67" s="846"/>
      <c r="AN67" s="846"/>
      <c r="AO67" s="846"/>
      <c r="AP67" s="846"/>
      <c r="AQ67" s="846"/>
      <c r="AR67" s="846"/>
      <c r="AS67" s="846"/>
      <c r="AT67" s="846"/>
      <c r="AU67" s="846"/>
      <c r="AV67" s="846"/>
      <c r="AW67" s="846"/>
      <c r="AX67" s="846"/>
      <c r="AY67" s="846"/>
      <c r="AZ67" s="346"/>
      <c r="BA67" s="558"/>
      <c r="BB67" s="557"/>
      <c r="BC67" s="415"/>
      <c r="BD67" s="408"/>
      <c r="BE67" s="408"/>
      <c r="BF67" s="408"/>
      <c r="BG67" s="419"/>
      <c r="BH67" s="415"/>
      <c r="BI67" s="408"/>
      <c r="BJ67" s="408"/>
      <c r="BK67" s="408"/>
      <c r="BL67" s="419"/>
      <c r="BM67" s="415"/>
      <c r="BN67" s="408"/>
      <c r="BO67" s="408"/>
      <c r="BP67" s="408"/>
      <c r="BQ67" s="419"/>
      <c r="BR67" s="415"/>
      <c r="BS67" s="408"/>
      <c r="BT67" s="408"/>
      <c r="BU67" s="408"/>
      <c r="BV67" s="408"/>
      <c r="BW67" s="408"/>
      <c r="BX67" s="408"/>
      <c r="BY67" s="409"/>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439" customFormat="true" ht="15" customHeight="true" x14ac:dyDescent="0.2">
      <c r="A68" s="999"/>
      <c r="B68" s="373" t="s">
        <v>416</v>
      </c>
      <c r="C68" s="126">
        <v>1.3480715434160309</v>
      </c>
      <c r="D68" s="125">
        <v>0.7313711137242479</v>
      </c>
      <c r="E68" s="125">
        <v>0.69950127399343287</v>
      </c>
      <c r="F68" s="125">
        <v>0.35383674746557686</v>
      </c>
      <c r="G68" s="124">
        <v>6.2343077774560891E-2</v>
      </c>
      <c r="H68" s="123">
        <v>0.10544746021673942</v>
      </c>
      <c r="I68" s="125">
        <v>5.8406270442111358E-2</v>
      </c>
      <c r="J68" s="125">
        <v>4.217137427930244E-2</v>
      </c>
      <c r="K68" s="125">
        <v>0</v>
      </c>
      <c r="L68" s="122">
        <v>1.3201276042879156E-2</v>
      </c>
      <c r="M68" s="126">
        <v>1.5646104154633771</v>
      </c>
      <c r="N68" s="125">
        <v>1.053953103231609</v>
      </c>
      <c r="O68" s="125">
        <v>0.97014774742294452</v>
      </c>
      <c r="P68" s="125">
        <v>1.1549393257221627</v>
      </c>
      <c r="Q68" s="124">
        <v>0.67614056237811926</v>
      </c>
      <c r="R68" s="123">
        <v>0.14483200090731921</v>
      </c>
      <c r="S68" s="125">
        <v>0</v>
      </c>
      <c r="T68" s="125">
        <v>2.2290029658437094</v>
      </c>
      <c r="U68" s="125">
        <v>0</v>
      </c>
      <c r="V68" s="125">
        <v>1.918824492849925</v>
      </c>
      <c r="W68" s="73" t="s">
        <v>35</v>
      </c>
      <c r="X68" s="73" t="s">
        <v>35</v>
      </c>
      <c r="Y68" s="122">
        <v>2.0467244123668689E-2</v>
      </c>
      <c r="Z68" s="846"/>
      <c r="AA68" s="846"/>
      <c r="AB68" s="846"/>
      <c r="AC68" s="846"/>
      <c r="AD68" s="846"/>
      <c r="AE68" s="846"/>
      <c r="AF68" s="846"/>
      <c r="AG68" s="846"/>
      <c r="AH68" s="846"/>
      <c r="AI68" s="846"/>
      <c r="AJ68" s="846"/>
      <c r="AK68" s="846"/>
      <c r="AL68" s="846"/>
      <c r="AM68" s="846"/>
      <c r="AN68" s="846"/>
      <c r="AO68" s="846"/>
      <c r="AP68" s="846"/>
      <c r="AQ68" s="846"/>
      <c r="AR68" s="846"/>
      <c r="AS68" s="846"/>
      <c r="AT68" s="846"/>
      <c r="AU68" s="846"/>
      <c r="AV68" s="846"/>
      <c r="AW68" s="846"/>
      <c r="AX68" s="846"/>
      <c r="AY68" s="846"/>
      <c r="AZ68" s="346"/>
      <c r="BA68" s="558"/>
      <c r="BB68" s="557"/>
      <c r="BC68" s="415"/>
      <c r="BD68" s="408"/>
      <c r="BE68" s="408"/>
      <c r="BF68" s="408"/>
      <c r="BG68" s="419"/>
      <c r="BH68" s="415"/>
      <c r="BI68" s="408"/>
      <c r="BJ68" s="408"/>
      <c r="BK68" s="408"/>
      <c r="BL68" s="419"/>
      <c r="BM68" s="415"/>
      <c r="BN68" s="408"/>
      <c r="BO68" s="408"/>
      <c r="BP68" s="408"/>
      <c r="BQ68" s="419"/>
      <c r="BR68" s="415"/>
      <c r="BS68" s="408"/>
      <c r="BT68" s="408"/>
      <c r="BU68" s="408"/>
      <c r="BV68" s="408"/>
      <c r="BW68" s="408"/>
      <c r="BX68" s="408"/>
      <c r="BY68" s="409"/>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439" customFormat="true" ht="15" customHeight="true" x14ac:dyDescent="0.2">
      <c r="A69" s="999"/>
      <c r="B69" s="373" t="s">
        <v>417</v>
      </c>
      <c r="C69" s="126">
        <v>4.8723220393057506E-3</v>
      </c>
      <c r="D69" s="125">
        <v>0</v>
      </c>
      <c r="E69" s="125">
        <v>4.8723605927463651E-3</v>
      </c>
      <c r="F69" s="125">
        <v>9.7703682792240742E-3</v>
      </c>
      <c r="G69" s="124">
        <v>0.77793328734343148</v>
      </c>
      <c r="H69" s="123">
        <v>0</v>
      </c>
      <c r="I69" s="125">
        <v>0</v>
      </c>
      <c r="J69" s="125">
        <v>6.1535088867778982E-2</v>
      </c>
      <c r="K69" s="125">
        <v>0.10588894934548596</v>
      </c>
      <c r="L69" s="122">
        <v>1.483503322994508</v>
      </c>
      <c r="M69" s="126">
        <v>0</v>
      </c>
      <c r="N69" s="125">
        <v>8.5195277519866906E-3</v>
      </c>
      <c r="O69" s="125">
        <v>0</v>
      </c>
      <c r="P69" s="125">
        <v>8.5081669278674818E-3</v>
      </c>
      <c r="Q69" s="124">
        <v>0.14242878525819047</v>
      </c>
      <c r="R69" s="123">
        <v>3.7785804927141266E-2</v>
      </c>
      <c r="S69" s="125">
        <v>0.72472721449534561</v>
      </c>
      <c r="T69" s="125">
        <v>0</v>
      </c>
      <c r="U69" s="125">
        <v>0.15844961631028426</v>
      </c>
      <c r="V69" s="125">
        <v>0.84468374569370896</v>
      </c>
      <c r="W69" s="73" t="s">
        <v>35</v>
      </c>
      <c r="X69" s="73" t="s">
        <v>35</v>
      </c>
      <c r="Y69" s="122">
        <v>0.18689320195289136</v>
      </c>
      <c r="Z69" s="846"/>
      <c r="AA69" s="846"/>
      <c r="AB69" s="846"/>
      <c r="AC69" s="846"/>
      <c r="AD69" s="846"/>
      <c r="AE69" s="846"/>
      <c r="AF69" s="846"/>
      <c r="AG69" s="846"/>
      <c r="AH69" s="846"/>
      <c r="AI69" s="846"/>
      <c r="AJ69" s="846"/>
      <c r="AK69" s="846"/>
      <c r="AL69" s="846"/>
      <c r="AM69" s="846"/>
      <c r="AN69" s="846"/>
      <c r="AO69" s="846"/>
      <c r="AP69" s="846"/>
      <c r="AQ69" s="846"/>
      <c r="AR69" s="846"/>
      <c r="AS69" s="846"/>
      <c r="AT69" s="846"/>
      <c r="AU69" s="846"/>
      <c r="AV69" s="846"/>
      <c r="AW69" s="846"/>
      <c r="AX69" s="846"/>
      <c r="AY69" s="846"/>
      <c r="AZ69" s="346"/>
      <c r="BA69" s="558"/>
      <c r="BB69" s="557"/>
      <c r="BC69" s="415"/>
      <c r="BD69" s="408"/>
      <c r="BE69" s="408"/>
      <c r="BF69" s="408"/>
      <c r="BG69" s="419"/>
      <c r="BH69" s="415"/>
      <c r="BI69" s="408"/>
      <c r="BJ69" s="408"/>
      <c r="BK69" s="408"/>
      <c r="BL69" s="419"/>
      <c r="BM69" s="415"/>
      <c r="BN69" s="408"/>
      <c r="BO69" s="408"/>
      <c r="BP69" s="408"/>
      <c r="BQ69" s="419"/>
      <c r="BR69" s="415"/>
      <c r="BS69" s="408"/>
      <c r="BT69" s="408"/>
      <c r="BU69" s="408"/>
      <c r="BV69" s="408"/>
      <c r="BW69" s="408"/>
      <c r="BX69" s="408"/>
      <c r="BY69" s="409"/>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439" customFormat="true" ht="15" customHeight="true" x14ac:dyDescent="0.2">
      <c r="A70" s="999"/>
      <c r="B70" s="373" t="s">
        <v>46</v>
      </c>
      <c r="C70" s="126">
        <v>0.10997997781819013</v>
      </c>
      <c r="D70" s="125">
        <v>8.160987213392543E-3</v>
      </c>
      <c r="E70" s="125">
        <v>9.1218432674126715E-2</v>
      </c>
      <c r="F70" s="125">
        <v>2.0971784586499159E-2</v>
      </c>
      <c r="G70" s="124">
        <v>0</v>
      </c>
      <c r="H70" s="123">
        <v>1.9090228646909724E-2</v>
      </c>
      <c r="I70" s="125">
        <v>0</v>
      </c>
      <c r="J70" s="125">
        <v>4.8933700994628168E-2</v>
      </c>
      <c r="K70" s="125">
        <v>0</v>
      </c>
      <c r="L70" s="122">
        <v>0</v>
      </c>
      <c r="M70" s="126">
        <v>0.19222682104910013</v>
      </c>
      <c r="N70" s="125">
        <v>0</v>
      </c>
      <c r="O70" s="125">
        <v>6.9295784193664861E-2</v>
      </c>
      <c r="P70" s="125">
        <v>8.9989013696176706E-2</v>
      </c>
      <c r="Q70" s="124">
        <v>0</v>
      </c>
      <c r="R70" s="123">
        <v>8.2042918710786061E-2</v>
      </c>
      <c r="S70" s="125">
        <v>3.6950050632400096E-2</v>
      </c>
      <c r="T70" s="125">
        <v>5.6951431361983898E-2</v>
      </c>
      <c r="U70" s="125">
        <v>0</v>
      </c>
      <c r="V70" s="125">
        <v>0.11881066230173744</v>
      </c>
      <c r="W70" s="73" t="s">
        <v>35</v>
      </c>
      <c r="X70" s="73" t="s">
        <v>35</v>
      </c>
      <c r="Y70" s="122">
        <v>0</v>
      </c>
      <c r="Z70" s="846"/>
      <c r="AA70" s="846"/>
      <c r="AB70" s="846"/>
      <c r="AC70" s="846"/>
      <c r="AD70" s="846"/>
      <c r="AE70" s="846"/>
      <c r="AF70" s="846"/>
      <c r="AG70" s="846"/>
      <c r="AH70" s="846"/>
      <c r="AI70" s="846"/>
      <c r="AJ70" s="846"/>
      <c r="AK70" s="846"/>
      <c r="AL70" s="846"/>
      <c r="AM70" s="846"/>
      <c r="AN70" s="846"/>
      <c r="AO70" s="846"/>
      <c r="AP70" s="846"/>
      <c r="AQ70" s="846"/>
      <c r="AR70" s="846"/>
      <c r="AS70" s="846"/>
      <c r="AT70" s="846"/>
      <c r="AU70" s="846"/>
      <c r="AV70" s="846"/>
      <c r="AW70" s="846"/>
      <c r="AX70" s="846"/>
      <c r="AY70" s="846"/>
      <c r="AZ70" s="346"/>
      <c r="BA70" s="558"/>
      <c r="BB70" s="557"/>
      <c r="BC70" s="415"/>
      <c r="BD70" s="408"/>
      <c r="BE70" s="408"/>
      <c r="BF70" s="408"/>
      <c r="BG70" s="419"/>
      <c r="BH70" s="415"/>
      <c r="BI70" s="408"/>
      <c r="BJ70" s="408"/>
      <c r="BK70" s="408"/>
      <c r="BL70" s="419"/>
      <c r="BM70" s="415"/>
      <c r="BN70" s="408"/>
      <c r="BO70" s="408"/>
      <c r="BP70" s="408"/>
      <c r="BQ70" s="419"/>
      <c r="BR70" s="415"/>
      <c r="BS70" s="408"/>
      <c r="BT70" s="408"/>
      <c r="BU70" s="408"/>
      <c r="BV70" s="408"/>
      <c r="BW70" s="408"/>
      <c r="BX70" s="408"/>
      <c r="BY70" s="409"/>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439" customFormat="true" ht="15" customHeight="true" x14ac:dyDescent="0.2">
      <c r="A71" s="147"/>
      <c r="B71" s="141"/>
      <c r="C71" s="126"/>
      <c r="D71" s="125"/>
      <c r="E71" s="125"/>
      <c r="F71" s="125"/>
      <c r="G71" s="124"/>
      <c r="H71" s="123"/>
      <c r="I71" s="125"/>
      <c r="J71" s="125"/>
      <c r="K71" s="125"/>
      <c r="L71" s="122"/>
      <c r="M71" s="126"/>
      <c r="N71" s="125"/>
      <c r="O71" s="125"/>
      <c r="P71" s="125"/>
      <c r="Q71" s="124"/>
      <c r="R71" s="123"/>
      <c r="S71" s="125"/>
      <c r="T71" s="125"/>
      <c r="U71" s="125"/>
      <c r="V71" s="125"/>
      <c r="W71" s="125"/>
      <c r="X71" s="125"/>
      <c r="Y71" s="122"/>
      <c r="Z71" s="846"/>
      <c r="AA71" s="846"/>
      <c r="AB71" s="846"/>
      <c r="AC71" s="846"/>
      <c r="AD71" s="846"/>
      <c r="AE71" s="846"/>
      <c r="AF71" s="846"/>
      <c r="AG71" s="846"/>
      <c r="AH71" s="846"/>
      <c r="AI71" s="846"/>
      <c r="AJ71" s="846"/>
      <c r="AK71" s="846"/>
      <c r="AL71" s="846"/>
      <c r="AM71" s="846"/>
      <c r="AN71" s="846"/>
      <c r="AO71" s="846"/>
      <c r="AP71" s="846"/>
      <c r="AQ71" s="846"/>
      <c r="AR71" s="846"/>
      <c r="AS71" s="846"/>
      <c r="AT71" s="846"/>
      <c r="AU71" s="846"/>
      <c r="AV71" s="846"/>
      <c r="AW71" s="846"/>
      <c r="AX71" s="846"/>
      <c r="AY71" s="846"/>
      <c r="AZ71" s="346"/>
      <c r="BA71" s="558"/>
      <c r="BB71" s="557"/>
      <c r="BC71" s="415"/>
      <c r="BD71" s="408"/>
      <c r="BE71" s="408"/>
      <c r="BF71" s="408"/>
      <c r="BG71" s="419"/>
      <c r="BH71" s="415"/>
      <c r="BI71" s="408"/>
      <c r="BJ71" s="408"/>
      <c r="BK71" s="408"/>
      <c r="BL71" s="419"/>
      <c r="BM71" s="415"/>
      <c r="BN71" s="408"/>
      <c r="BO71" s="408"/>
      <c r="BP71" s="408"/>
      <c r="BQ71" s="419"/>
      <c r="BR71" s="415"/>
      <c r="BS71" s="408"/>
      <c r="BT71" s="408"/>
      <c r="BU71" s="408"/>
      <c r="BV71" s="408"/>
      <c r="BW71" s="408"/>
      <c r="BX71" s="408"/>
      <c r="BY71" s="409"/>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439" customFormat="true" ht="15" customHeight="true" x14ac:dyDescent="0.2">
      <c r="A72" s="147"/>
      <c r="B72" s="141"/>
      <c r="C72" s="126"/>
      <c r="D72" s="125"/>
      <c r="E72" s="125"/>
      <c r="F72" s="125"/>
      <c r="G72" s="124"/>
      <c r="H72" s="123"/>
      <c r="I72" s="125"/>
      <c r="J72" s="125"/>
      <c r="K72" s="125"/>
      <c r="L72" s="122"/>
      <c r="M72" s="126"/>
      <c r="N72" s="125"/>
      <c r="O72" s="125"/>
      <c r="P72" s="125"/>
      <c r="Q72" s="124"/>
      <c r="R72" s="123"/>
      <c r="S72" s="125"/>
      <c r="T72" s="125"/>
      <c r="U72" s="125"/>
      <c r="V72" s="125"/>
      <c r="W72" s="125"/>
      <c r="X72" s="125"/>
      <c r="Y72" s="122"/>
      <c r="Z72" s="846"/>
      <c r="AA72" s="846"/>
      <c r="AB72" s="846"/>
      <c r="AC72" s="846"/>
      <c r="AD72" s="846"/>
      <c r="AE72" s="846"/>
      <c r="AF72" s="846"/>
      <c r="AG72" s="846"/>
      <c r="AH72" s="846"/>
      <c r="AI72" s="846"/>
      <c r="AJ72" s="846"/>
      <c r="AK72" s="846"/>
      <c r="AL72" s="846"/>
      <c r="AM72" s="846"/>
      <c r="AN72" s="846"/>
      <c r="AO72" s="846"/>
      <c r="AP72" s="846"/>
      <c r="AQ72" s="846"/>
      <c r="AR72" s="846"/>
      <c r="AS72" s="846"/>
      <c r="AT72" s="846"/>
      <c r="AU72" s="846"/>
      <c r="AV72" s="846"/>
      <c r="AW72" s="846"/>
      <c r="AX72" s="846"/>
      <c r="AY72" s="846"/>
      <c r="AZ72" s="346"/>
      <c r="BA72" s="558"/>
      <c r="BB72" s="557"/>
      <c r="BC72" s="415"/>
      <c r="BD72" s="408"/>
      <c r="BE72" s="408"/>
      <c r="BF72" s="408"/>
      <c r="BG72" s="419"/>
      <c r="BH72" s="415"/>
      <c r="BI72" s="408"/>
      <c r="BJ72" s="408"/>
      <c r="BK72" s="408"/>
      <c r="BL72" s="419"/>
      <c r="BM72" s="415"/>
      <c r="BN72" s="408"/>
      <c r="BO72" s="408"/>
      <c r="BP72" s="408"/>
      <c r="BQ72" s="419"/>
      <c r="BR72" s="415"/>
      <c r="BS72" s="408"/>
      <c r="BT72" s="408"/>
      <c r="BU72" s="408"/>
      <c r="BV72" s="408"/>
      <c r="BW72" s="408"/>
      <c r="BX72" s="408"/>
      <c r="BY72" s="409"/>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439" customFormat="true" ht="15" customHeight="true" x14ac:dyDescent="0.2">
      <c r="A73" s="147"/>
      <c r="B73" s="141"/>
      <c r="C73" s="126"/>
      <c r="D73" s="125"/>
      <c r="E73" s="125"/>
      <c r="F73" s="125"/>
      <c r="G73" s="124"/>
      <c r="H73" s="123"/>
      <c r="I73" s="125"/>
      <c r="J73" s="125"/>
      <c r="K73" s="125"/>
      <c r="L73" s="122"/>
      <c r="M73" s="126"/>
      <c r="N73" s="125"/>
      <c r="O73" s="125"/>
      <c r="P73" s="125"/>
      <c r="Q73" s="124"/>
      <c r="R73" s="123"/>
      <c r="S73" s="125"/>
      <c r="T73" s="125"/>
      <c r="U73" s="125"/>
      <c r="V73" s="125"/>
      <c r="W73" s="125"/>
      <c r="X73" s="125"/>
      <c r="Y73" s="122"/>
      <c r="Z73" s="846"/>
      <c r="AA73" s="846"/>
      <c r="AB73" s="846"/>
      <c r="AC73" s="846"/>
      <c r="AD73" s="846"/>
      <c r="AE73" s="846"/>
      <c r="AF73" s="846"/>
      <c r="AG73" s="846"/>
      <c r="AH73" s="846"/>
      <c r="AI73" s="846"/>
      <c r="AJ73" s="846"/>
      <c r="AK73" s="846"/>
      <c r="AL73" s="846"/>
      <c r="AM73" s="846"/>
      <c r="AN73" s="846"/>
      <c r="AO73" s="846"/>
      <c r="AP73" s="846"/>
      <c r="AQ73" s="846"/>
      <c r="AR73" s="846"/>
      <c r="AS73" s="846"/>
      <c r="AT73" s="846"/>
      <c r="AU73" s="846"/>
      <c r="AV73" s="846"/>
      <c r="AW73" s="846"/>
      <c r="AX73" s="846"/>
      <c r="AY73" s="846"/>
      <c r="AZ73" s="346"/>
      <c r="BA73" s="558"/>
      <c r="BB73" s="557"/>
      <c r="BC73" s="415"/>
      <c r="BD73" s="408"/>
      <c r="BE73" s="408"/>
      <c r="BF73" s="408"/>
      <c r="BG73" s="419"/>
      <c r="BH73" s="415"/>
      <c r="BI73" s="408"/>
      <c r="BJ73" s="408"/>
      <c r="BK73" s="408"/>
      <c r="BL73" s="419"/>
      <c r="BM73" s="415"/>
      <c r="BN73" s="408"/>
      <c r="BO73" s="408"/>
      <c r="BP73" s="408"/>
      <c r="BQ73" s="419"/>
      <c r="BR73" s="415"/>
      <c r="BS73" s="408"/>
      <c r="BT73" s="408"/>
      <c r="BU73" s="408"/>
      <c r="BV73" s="408"/>
      <c r="BW73" s="408"/>
      <c r="BX73" s="408"/>
      <c r="BY73" s="409"/>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439" customFormat="true" ht="15" customHeight="true" x14ac:dyDescent="0.2">
      <c r="A74" s="147"/>
      <c r="B74" s="141"/>
      <c r="C74" s="126"/>
      <c r="D74" s="125"/>
      <c r="E74" s="125"/>
      <c r="F74" s="125"/>
      <c r="G74" s="124"/>
      <c r="H74" s="123"/>
      <c r="I74" s="125"/>
      <c r="J74" s="125"/>
      <c r="K74" s="125"/>
      <c r="L74" s="122"/>
      <c r="M74" s="126"/>
      <c r="N74" s="125"/>
      <c r="O74" s="125"/>
      <c r="P74" s="125"/>
      <c r="Q74" s="124"/>
      <c r="R74" s="123"/>
      <c r="S74" s="125"/>
      <c r="T74" s="125"/>
      <c r="U74" s="125"/>
      <c r="V74" s="125"/>
      <c r="W74" s="125"/>
      <c r="X74" s="125"/>
      <c r="Y74" s="122"/>
      <c r="Z74" s="846"/>
      <c r="AA74" s="846"/>
      <c r="AB74" s="846"/>
      <c r="AC74" s="846"/>
      <c r="AD74" s="846"/>
      <c r="AE74" s="846"/>
      <c r="AF74" s="846"/>
      <c r="AG74" s="846"/>
      <c r="AH74" s="846"/>
      <c r="AI74" s="846"/>
      <c r="AJ74" s="846"/>
      <c r="AK74" s="846"/>
      <c r="AL74" s="846"/>
      <c r="AM74" s="846"/>
      <c r="AN74" s="846"/>
      <c r="AO74" s="846"/>
      <c r="AP74" s="846"/>
      <c r="AQ74" s="846"/>
      <c r="AR74" s="846"/>
      <c r="AS74" s="846"/>
      <c r="AT74" s="846"/>
      <c r="AU74" s="846"/>
      <c r="AV74" s="846"/>
      <c r="AW74" s="846"/>
      <c r="AX74" s="846"/>
      <c r="AY74" s="846"/>
      <c r="AZ74" s="346"/>
      <c r="BA74" s="558"/>
      <c r="BB74" s="557"/>
      <c r="BC74" s="415"/>
      <c r="BD74" s="408"/>
      <c r="BE74" s="408"/>
      <c r="BF74" s="408"/>
      <c r="BG74" s="419"/>
      <c r="BH74" s="415"/>
      <c r="BI74" s="408"/>
      <c r="BJ74" s="408"/>
      <c r="BK74" s="408"/>
      <c r="BL74" s="419"/>
      <c r="BM74" s="415"/>
      <c r="BN74" s="408"/>
      <c r="BO74" s="408"/>
      <c r="BP74" s="408"/>
      <c r="BQ74" s="419"/>
      <c r="BR74" s="415"/>
      <c r="BS74" s="408"/>
      <c r="BT74" s="408"/>
      <c r="BU74" s="408"/>
      <c r="BV74" s="408"/>
      <c r="BW74" s="408"/>
      <c r="BX74" s="408"/>
      <c r="BY74" s="409"/>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439" customFormat="true" ht="15" customHeight="true" x14ac:dyDescent="0.2">
      <c r="A75" s="147"/>
      <c r="B75" s="141"/>
      <c r="C75" s="126"/>
      <c r="D75" s="125"/>
      <c r="E75" s="125"/>
      <c r="F75" s="125"/>
      <c r="G75" s="124"/>
      <c r="H75" s="123"/>
      <c r="I75" s="125"/>
      <c r="J75" s="125"/>
      <c r="K75" s="125"/>
      <c r="L75" s="122"/>
      <c r="M75" s="126"/>
      <c r="N75" s="125"/>
      <c r="O75" s="125"/>
      <c r="P75" s="125"/>
      <c r="Q75" s="124"/>
      <c r="R75" s="123"/>
      <c r="S75" s="125"/>
      <c r="T75" s="125"/>
      <c r="U75" s="125"/>
      <c r="V75" s="125"/>
      <c r="W75" s="125"/>
      <c r="X75" s="125"/>
      <c r="Y75" s="122"/>
      <c r="Z75" s="846"/>
      <c r="AA75" s="846"/>
      <c r="AB75" s="846"/>
      <c r="AC75" s="846"/>
      <c r="AD75" s="846"/>
      <c r="AE75" s="846"/>
      <c r="AF75" s="846"/>
      <c r="AG75" s="846"/>
      <c r="AH75" s="846"/>
      <c r="AI75" s="846"/>
      <c r="AJ75" s="846"/>
      <c r="AK75" s="846"/>
      <c r="AL75" s="846"/>
      <c r="AM75" s="846"/>
      <c r="AN75" s="846"/>
      <c r="AO75" s="846"/>
      <c r="AP75" s="846"/>
      <c r="AQ75" s="846"/>
      <c r="AR75" s="846"/>
      <c r="AS75" s="846"/>
      <c r="AT75" s="846"/>
      <c r="AU75" s="846"/>
      <c r="AV75" s="846"/>
      <c r="AW75" s="846"/>
      <c r="AX75" s="846"/>
      <c r="AY75" s="846"/>
      <c r="AZ75" s="346"/>
      <c r="BA75" s="558"/>
      <c r="BB75" s="557"/>
      <c r="BC75" s="415"/>
      <c r="BD75" s="408"/>
      <c r="BE75" s="408"/>
      <c r="BF75" s="408"/>
      <c r="BG75" s="419"/>
      <c r="BH75" s="415"/>
      <c r="BI75" s="408"/>
      <c r="BJ75" s="408"/>
      <c r="BK75" s="408"/>
      <c r="BL75" s="419"/>
      <c r="BM75" s="415"/>
      <c r="BN75" s="408"/>
      <c r="BO75" s="408"/>
      <c r="BP75" s="408"/>
      <c r="BQ75" s="419"/>
      <c r="BR75" s="415"/>
      <c r="BS75" s="408"/>
      <c r="BT75" s="408"/>
      <c r="BU75" s="408"/>
      <c r="BV75" s="408"/>
      <c r="BW75" s="408"/>
      <c r="BX75" s="408"/>
      <c r="BY75" s="409"/>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439" customFormat="true" ht="15" customHeight="true" x14ac:dyDescent="0.2">
      <c r="A76" s="147"/>
      <c r="B76" s="141"/>
      <c r="C76" s="126"/>
      <c r="D76" s="125"/>
      <c r="E76" s="125"/>
      <c r="F76" s="125"/>
      <c r="G76" s="124"/>
      <c r="H76" s="123"/>
      <c r="I76" s="125"/>
      <c r="J76" s="125"/>
      <c r="K76" s="125"/>
      <c r="L76" s="122"/>
      <c r="M76" s="126"/>
      <c r="N76" s="125"/>
      <c r="O76" s="125"/>
      <c r="P76" s="125"/>
      <c r="Q76" s="124"/>
      <c r="R76" s="123"/>
      <c r="S76" s="125"/>
      <c r="T76" s="125"/>
      <c r="U76" s="125"/>
      <c r="V76" s="125"/>
      <c r="W76" s="125"/>
      <c r="X76" s="125"/>
      <c r="Y76" s="122"/>
      <c r="Z76" s="846"/>
      <c r="AA76" s="846"/>
      <c r="AB76" s="846"/>
      <c r="AC76" s="846"/>
      <c r="AD76" s="846"/>
      <c r="AE76" s="846"/>
      <c r="AF76" s="846"/>
      <c r="AG76" s="846"/>
      <c r="AH76" s="846"/>
      <c r="AI76" s="846"/>
      <c r="AJ76" s="846"/>
      <c r="AK76" s="846"/>
      <c r="AL76" s="846"/>
      <c r="AM76" s="846"/>
      <c r="AN76" s="846"/>
      <c r="AO76" s="846"/>
      <c r="AP76" s="846"/>
      <c r="AQ76" s="846"/>
      <c r="AR76" s="846"/>
      <c r="AS76" s="846"/>
      <c r="AT76" s="846"/>
      <c r="AU76" s="846"/>
      <c r="AV76" s="846"/>
      <c r="AW76" s="846"/>
      <c r="AX76" s="846"/>
      <c r="AY76" s="846"/>
      <c r="AZ76" s="346"/>
      <c r="BA76" s="558"/>
      <c r="BB76" s="557"/>
      <c r="BC76" s="415"/>
      <c r="BD76" s="408"/>
      <c r="BE76" s="408"/>
      <c r="BF76" s="408"/>
      <c r="BG76" s="419"/>
      <c r="BH76" s="415"/>
      <c r="BI76" s="408"/>
      <c r="BJ76" s="408"/>
      <c r="BK76" s="408"/>
      <c r="BL76" s="419"/>
      <c r="BM76" s="415"/>
      <c r="BN76" s="408"/>
      <c r="BO76" s="408"/>
      <c r="BP76" s="408"/>
      <c r="BQ76" s="419"/>
      <c r="BR76" s="415"/>
      <c r="BS76" s="408"/>
      <c r="BT76" s="408"/>
      <c r="BU76" s="408"/>
      <c r="BV76" s="408"/>
      <c r="BW76" s="408"/>
      <c r="BX76" s="408"/>
      <c r="BY76" s="409"/>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439" customFormat="true" ht="15" customHeight="true" x14ac:dyDescent="0.2">
      <c r="A77" s="147"/>
      <c r="B77" s="141"/>
      <c r="C77" s="126"/>
      <c r="D77" s="125"/>
      <c r="E77" s="125"/>
      <c r="F77" s="125"/>
      <c r="G77" s="124"/>
      <c r="H77" s="123"/>
      <c r="I77" s="125"/>
      <c r="J77" s="125"/>
      <c r="K77" s="125"/>
      <c r="L77" s="122"/>
      <c r="M77" s="126"/>
      <c r="N77" s="125"/>
      <c r="O77" s="125"/>
      <c r="P77" s="125"/>
      <c r="Q77" s="124"/>
      <c r="R77" s="123"/>
      <c r="S77" s="125"/>
      <c r="T77" s="125"/>
      <c r="U77" s="125"/>
      <c r="V77" s="125"/>
      <c r="W77" s="125"/>
      <c r="X77" s="125"/>
      <c r="Y77" s="122"/>
      <c r="Z77" s="846"/>
      <c r="AA77" s="846"/>
      <c r="AB77" s="846"/>
      <c r="AC77" s="846"/>
      <c r="AD77" s="846"/>
      <c r="AE77" s="846"/>
      <c r="AF77" s="846"/>
      <c r="AG77" s="846"/>
      <c r="AH77" s="846"/>
      <c r="AI77" s="846"/>
      <c r="AJ77" s="846"/>
      <c r="AK77" s="846"/>
      <c r="AL77" s="846"/>
      <c r="AM77" s="846"/>
      <c r="AN77" s="846"/>
      <c r="AO77" s="846"/>
      <c r="AP77" s="846"/>
      <c r="AQ77" s="846"/>
      <c r="AR77" s="846"/>
      <c r="AS77" s="846"/>
      <c r="AT77" s="846"/>
      <c r="AU77" s="846"/>
      <c r="AV77" s="846"/>
      <c r="AW77" s="846"/>
      <c r="AX77" s="846"/>
      <c r="AY77" s="846"/>
      <c r="AZ77" s="346"/>
      <c r="BA77" s="558"/>
      <c r="BB77" s="557"/>
      <c r="BC77" s="415"/>
      <c r="BD77" s="408"/>
      <c r="BE77" s="408"/>
      <c r="BF77" s="408"/>
      <c r="BG77" s="419"/>
      <c r="BH77" s="415"/>
      <c r="BI77" s="408"/>
      <c r="BJ77" s="408"/>
      <c r="BK77" s="408"/>
      <c r="BL77" s="419"/>
      <c r="BM77" s="415"/>
      <c r="BN77" s="408"/>
      <c r="BO77" s="408"/>
      <c r="BP77" s="408"/>
      <c r="BQ77" s="419"/>
      <c r="BR77" s="415"/>
      <c r="BS77" s="408"/>
      <c r="BT77" s="408"/>
      <c r="BU77" s="408"/>
      <c r="BV77" s="408"/>
      <c r="BW77" s="408"/>
      <c r="BX77" s="408"/>
      <c r="BY77" s="409"/>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439" customFormat="true" ht="15" customHeight="true" x14ac:dyDescent="0.2">
      <c r="A78" s="147"/>
      <c r="B78" s="141"/>
      <c r="C78" s="126"/>
      <c r="D78" s="125"/>
      <c r="E78" s="125"/>
      <c r="F78" s="125"/>
      <c r="G78" s="124"/>
      <c r="H78" s="123"/>
      <c r="I78" s="125"/>
      <c r="J78" s="125"/>
      <c r="K78" s="125"/>
      <c r="L78" s="122"/>
      <c r="M78" s="126"/>
      <c r="N78" s="125"/>
      <c r="O78" s="125"/>
      <c r="P78" s="125"/>
      <c r="Q78" s="124"/>
      <c r="R78" s="123"/>
      <c r="S78" s="125"/>
      <c r="T78" s="125"/>
      <c r="U78" s="125"/>
      <c r="V78" s="125"/>
      <c r="W78" s="125"/>
      <c r="X78" s="125"/>
      <c r="Y78" s="122"/>
      <c r="Z78" s="846"/>
      <c r="AA78" s="846"/>
      <c r="AB78" s="846"/>
      <c r="AC78" s="846"/>
      <c r="AD78" s="846"/>
      <c r="AE78" s="846"/>
      <c r="AF78" s="846"/>
      <c r="AG78" s="846"/>
      <c r="AH78" s="846"/>
      <c r="AI78" s="846"/>
      <c r="AJ78" s="846"/>
      <c r="AK78" s="846"/>
      <c r="AL78" s="846"/>
      <c r="AM78" s="846"/>
      <c r="AN78" s="846"/>
      <c r="AO78" s="846"/>
      <c r="AP78" s="846"/>
      <c r="AQ78" s="846"/>
      <c r="AR78" s="846"/>
      <c r="AS78" s="846"/>
      <c r="AT78" s="846"/>
      <c r="AU78" s="846"/>
      <c r="AV78" s="846"/>
      <c r="AW78" s="846"/>
      <c r="AX78" s="846"/>
      <c r="AY78" s="846"/>
      <c r="AZ78" s="346"/>
      <c r="BA78" s="558"/>
      <c r="BB78" s="557"/>
      <c r="BC78" s="415"/>
      <c r="BD78" s="408"/>
      <c r="BE78" s="408"/>
      <c r="BF78" s="408"/>
      <c r="BG78" s="419"/>
      <c r="BH78" s="415"/>
      <c r="BI78" s="408"/>
      <c r="BJ78" s="408"/>
      <c r="BK78" s="408"/>
      <c r="BL78" s="419"/>
      <c r="BM78" s="415"/>
      <c r="BN78" s="408"/>
      <c r="BO78" s="408"/>
      <c r="BP78" s="408"/>
      <c r="BQ78" s="419"/>
      <c r="BR78" s="415"/>
      <c r="BS78" s="408"/>
      <c r="BT78" s="408"/>
      <c r="BU78" s="408"/>
      <c r="BV78" s="408"/>
      <c r="BW78" s="408"/>
      <c r="BX78" s="408"/>
      <c r="BY78" s="409"/>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439" customFormat="true" ht="15" customHeight="true" x14ac:dyDescent="0.2">
      <c r="A79" s="147"/>
      <c r="B79" s="141"/>
      <c r="C79" s="126"/>
      <c r="D79" s="125"/>
      <c r="E79" s="125"/>
      <c r="F79" s="125"/>
      <c r="G79" s="124"/>
      <c r="H79" s="123"/>
      <c r="I79" s="125"/>
      <c r="J79" s="125"/>
      <c r="K79" s="125"/>
      <c r="L79" s="122"/>
      <c r="M79" s="126"/>
      <c r="N79" s="125"/>
      <c r="O79" s="125"/>
      <c r="P79" s="125"/>
      <c r="Q79" s="124"/>
      <c r="R79" s="123"/>
      <c r="S79" s="125"/>
      <c r="T79" s="125"/>
      <c r="U79" s="125"/>
      <c r="V79" s="125"/>
      <c r="W79" s="125"/>
      <c r="X79" s="125"/>
      <c r="Y79" s="122"/>
      <c r="Z79" s="846"/>
      <c r="AA79" s="846"/>
      <c r="AB79" s="846"/>
      <c r="AC79" s="846"/>
      <c r="AD79" s="846"/>
      <c r="AE79" s="846"/>
      <c r="AF79" s="846"/>
      <c r="AG79" s="846"/>
      <c r="AH79" s="846"/>
      <c r="AI79" s="846"/>
      <c r="AJ79" s="846"/>
      <c r="AK79" s="846"/>
      <c r="AL79" s="846"/>
      <c r="AM79" s="846"/>
      <c r="AN79" s="846"/>
      <c r="AO79" s="846"/>
      <c r="AP79" s="846"/>
      <c r="AQ79" s="846"/>
      <c r="AR79" s="846"/>
      <c r="AS79" s="846"/>
      <c r="AT79" s="846"/>
      <c r="AU79" s="846"/>
      <c r="AV79" s="846"/>
      <c r="AW79" s="846"/>
      <c r="AX79" s="846"/>
      <c r="AY79" s="846"/>
      <c r="AZ79" s="346"/>
      <c r="BA79" s="558"/>
      <c r="BB79" s="557"/>
      <c r="BC79" s="415"/>
      <c r="BD79" s="408"/>
      <c r="BE79" s="408"/>
      <c r="BF79" s="408"/>
      <c r="BG79" s="419"/>
      <c r="BH79" s="415"/>
      <c r="BI79" s="408"/>
      <c r="BJ79" s="408"/>
      <c r="BK79" s="408"/>
      <c r="BL79" s="419"/>
      <c r="BM79" s="415"/>
      <c r="BN79" s="408"/>
      <c r="BO79" s="408"/>
      <c r="BP79" s="408"/>
      <c r="BQ79" s="419"/>
      <c r="BR79" s="415"/>
      <c r="BS79" s="408"/>
      <c r="BT79" s="408"/>
      <c r="BU79" s="408"/>
      <c r="BV79" s="408"/>
      <c r="BW79" s="408"/>
      <c r="BX79" s="408"/>
      <c r="BY79" s="409"/>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439" customFormat="true" ht="15" customHeight="true" x14ac:dyDescent="0.2">
      <c r="A80" s="147"/>
      <c r="B80" s="141"/>
      <c r="C80" s="126"/>
      <c r="D80" s="125"/>
      <c r="E80" s="125"/>
      <c r="F80" s="125"/>
      <c r="G80" s="124"/>
      <c r="H80" s="123"/>
      <c r="I80" s="125"/>
      <c r="J80" s="125"/>
      <c r="K80" s="125"/>
      <c r="L80" s="122"/>
      <c r="M80" s="126"/>
      <c r="N80" s="125"/>
      <c r="O80" s="125"/>
      <c r="P80" s="125"/>
      <c r="Q80" s="124"/>
      <c r="R80" s="123"/>
      <c r="S80" s="125"/>
      <c r="T80" s="125"/>
      <c r="U80" s="125"/>
      <c r="V80" s="125"/>
      <c r="W80" s="125"/>
      <c r="X80" s="125"/>
      <c r="Y80" s="122"/>
      <c r="Z80" s="846"/>
      <c r="AA80" s="846"/>
      <c r="AB80" s="846"/>
      <c r="AC80" s="846"/>
      <c r="AD80" s="846"/>
      <c r="AE80" s="846"/>
      <c r="AF80" s="846"/>
      <c r="AG80" s="846"/>
      <c r="AH80" s="846"/>
      <c r="AI80" s="846"/>
      <c r="AJ80" s="846"/>
      <c r="AK80" s="846"/>
      <c r="AL80" s="846"/>
      <c r="AM80" s="846"/>
      <c r="AN80" s="846"/>
      <c r="AO80" s="846"/>
      <c r="AP80" s="846"/>
      <c r="AQ80" s="846"/>
      <c r="AR80" s="846"/>
      <c r="AS80" s="846"/>
      <c r="AT80" s="846"/>
      <c r="AU80" s="846"/>
      <c r="AV80" s="846"/>
      <c r="AW80" s="846"/>
      <c r="AX80" s="846"/>
      <c r="AY80" s="846"/>
      <c r="AZ80" s="346"/>
      <c r="BA80" s="558"/>
      <c r="BB80" s="557"/>
      <c r="BC80" s="415"/>
      <c r="BD80" s="408"/>
      <c r="BE80" s="408"/>
      <c r="BF80" s="408"/>
      <c r="BG80" s="419"/>
      <c r="BH80" s="415"/>
      <c r="BI80" s="408"/>
      <c r="BJ80" s="408"/>
      <c r="BK80" s="408"/>
      <c r="BL80" s="419"/>
      <c r="BM80" s="415"/>
      <c r="BN80" s="408"/>
      <c r="BO80" s="408"/>
      <c r="BP80" s="408"/>
      <c r="BQ80" s="419"/>
      <c r="BR80" s="415"/>
      <c r="BS80" s="408"/>
      <c r="BT80" s="408"/>
      <c r="BU80" s="408"/>
      <c r="BV80" s="408"/>
      <c r="BW80" s="408"/>
      <c r="BX80" s="408"/>
      <c r="BY80" s="409"/>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439" customFormat="true" ht="15" customHeight="true" x14ac:dyDescent="0.2">
      <c r="A81" s="147"/>
      <c r="B81" s="141"/>
      <c r="C81" s="126"/>
      <c r="D81" s="125"/>
      <c r="E81" s="125"/>
      <c r="F81" s="125"/>
      <c r="G81" s="124"/>
      <c r="H81" s="123"/>
      <c r="I81" s="125"/>
      <c r="J81" s="125"/>
      <c r="K81" s="125"/>
      <c r="L81" s="122"/>
      <c r="M81" s="126"/>
      <c r="N81" s="125"/>
      <c r="O81" s="125"/>
      <c r="P81" s="125"/>
      <c r="Q81" s="124"/>
      <c r="R81" s="123"/>
      <c r="S81" s="125"/>
      <c r="T81" s="125"/>
      <c r="U81" s="125"/>
      <c r="V81" s="125"/>
      <c r="W81" s="125"/>
      <c r="X81" s="125"/>
      <c r="Y81" s="122"/>
      <c r="Z81" s="846"/>
      <c r="AA81" s="846"/>
      <c r="AB81" s="846"/>
      <c r="AC81" s="846"/>
      <c r="AD81" s="846"/>
      <c r="AE81" s="846"/>
      <c r="AF81" s="846"/>
      <c r="AG81" s="846"/>
      <c r="AH81" s="846"/>
      <c r="AI81" s="846"/>
      <c r="AJ81" s="846"/>
      <c r="AK81" s="846"/>
      <c r="AL81" s="846"/>
      <c r="AM81" s="846"/>
      <c r="AN81" s="846"/>
      <c r="AO81" s="846"/>
      <c r="AP81" s="846"/>
      <c r="AQ81" s="846"/>
      <c r="AR81" s="846"/>
      <c r="AS81" s="846"/>
      <c r="AT81" s="846"/>
      <c r="AU81" s="846"/>
      <c r="AV81" s="846"/>
      <c r="AW81" s="846"/>
      <c r="AX81" s="846"/>
      <c r="AY81" s="846"/>
      <c r="AZ81" s="346"/>
      <c r="BA81" s="558"/>
      <c r="BB81" s="557"/>
      <c r="BC81" s="415"/>
      <c r="BD81" s="408"/>
      <c r="BE81" s="408"/>
      <c r="BF81" s="408"/>
      <c r="BG81" s="419"/>
      <c r="BH81" s="415"/>
      <c r="BI81" s="408"/>
      <c r="BJ81" s="408"/>
      <c r="BK81" s="408"/>
      <c r="BL81" s="419"/>
      <c r="BM81" s="415"/>
      <c r="BN81" s="408"/>
      <c r="BO81" s="408"/>
      <c r="BP81" s="408"/>
      <c r="BQ81" s="419"/>
      <c r="BR81" s="415"/>
      <c r="BS81" s="408"/>
      <c r="BT81" s="408"/>
      <c r="BU81" s="408"/>
      <c r="BV81" s="408"/>
      <c r="BW81" s="408"/>
      <c r="BX81" s="408"/>
      <c r="BY81" s="409"/>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439" customFormat="true" ht="15" customHeight="true" x14ac:dyDescent="0.2">
      <c r="A82" s="147"/>
      <c r="B82" s="141"/>
      <c r="C82" s="126"/>
      <c r="D82" s="125"/>
      <c r="E82" s="125"/>
      <c r="F82" s="125"/>
      <c r="G82" s="124"/>
      <c r="H82" s="123"/>
      <c r="I82" s="125"/>
      <c r="J82" s="125"/>
      <c r="K82" s="125"/>
      <c r="L82" s="122"/>
      <c r="M82" s="126"/>
      <c r="N82" s="125"/>
      <c r="O82" s="125"/>
      <c r="P82" s="125"/>
      <c r="Q82" s="124"/>
      <c r="R82" s="123"/>
      <c r="S82" s="125"/>
      <c r="T82" s="125"/>
      <c r="U82" s="125"/>
      <c r="V82" s="125"/>
      <c r="W82" s="125"/>
      <c r="X82" s="125"/>
      <c r="Y82" s="122"/>
      <c r="Z82" s="846"/>
      <c r="AA82" s="846"/>
      <c r="AB82" s="846"/>
      <c r="AC82" s="846"/>
      <c r="AD82" s="846"/>
      <c r="AE82" s="846"/>
      <c r="AF82" s="846"/>
      <c r="AG82" s="846"/>
      <c r="AH82" s="846"/>
      <c r="AI82" s="846"/>
      <c r="AJ82" s="846"/>
      <c r="AK82" s="846"/>
      <c r="AL82" s="846"/>
      <c r="AM82" s="846"/>
      <c r="AN82" s="846"/>
      <c r="AO82" s="846"/>
      <c r="AP82" s="846"/>
      <c r="AQ82" s="846"/>
      <c r="AR82" s="846"/>
      <c r="AS82" s="846"/>
      <c r="AT82" s="846"/>
      <c r="AU82" s="846"/>
      <c r="AV82" s="846"/>
      <c r="AW82" s="846"/>
      <c r="AX82" s="846"/>
      <c r="AY82" s="846"/>
      <c r="AZ82" s="346"/>
      <c r="BA82" s="558"/>
      <c r="BB82" s="557"/>
      <c r="BC82" s="415"/>
      <c r="BD82" s="408"/>
      <c r="BE82" s="408"/>
      <c r="BF82" s="408"/>
      <c r="BG82" s="419"/>
      <c r="BH82" s="415"/>
      <c r="BI82" s="408"/>
      <c r="BJ82" s="408"/>
      <c r="BK82" s="408"/>
      <c r="BL82" s="419"/>
      <c r="BM82" s="415"/>
      <c r="BN82" s="408"/>
      <c r="BO82" s="408"/>
      <c r="BP82" s="408"/>
      <c r="BQ82" s="419"/>
      <c r="BR82" s="415"/>
      <c r="BS82" s="408"/>
      <c r="BT82" s="408"/>
      <c r="BU82" s="408"/>
      <c r="BV82" s="408"/>
      <c r="BW82" s="408"/>
      <c r="BX82" s="408"/>
      <c r="BY82" s="409"/>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439" customFormat="true" ht="15" customHeight="true" x14ac:dyDescent="0.2">
      <c r="A83" s="147"/>
      <c r="B83" s="141"/>
      <c r="C83" s="126"/>
      <c r="D83" s="125"/>
      <c r="E83" s="125"/>
      <c r="F83" s="125"/>
      <c r="G83" s="124"/>
      <c r="H83" s="123"/>
      <c r="I83" s="125"/>
      <c r="J83" s="125"/>
      <c r="K83" s="125"/>
      <c r="L83" s="122"/>
      <c r="M83" s="126"/>
      <c r="N83" s="125"/>
      <c r="O83" s="125"/>
      <c r="P83" s="125"/>
      <c r="Q83" s="124"/>
      <c r="R83" s="123"/>
      <c r="S83" s="125"/>
      <c r="T83" s="125"/>
      <c r="U83" s="125"/>
      <c r="V83" s="125"/>
      <c r="W83" s="125"/>
      <c r="X83" s="125"/>
      <c r="Y83" s="122"/>
      <c r="Z83" s="846"/>
      <c r="AA83" s="846"/>
      <c r="AB83" s="846"/>
      <c r="AC83" s="846"/>
      <c r="AD83" s="846"/>
      <c r="AE83" s="846"/>
      <c r="AF83" s="846"/>
      <c r="AG83" s="846"/>
      <c r="AH83" s="846"/>
      <c r="AI83" s="846"/>
      <c r="AJ83" s="846"/>
      <c r="AK83" s="846"/>
      <c r="AL83" s="846"/>
      <c r="AM83" s="846"/>
      <c r="AN83" s="846"/>
      <c r="AO83" s="846"/>
      <c r="AP83" s="846"/>
      <c r="AQ83" s="846"/>
      <c r="AR83" s="846"/>
      <c r="AS83" s="846"/>
      <c r="AT83" s="846"/>
      <c r="AU83" s="846"/>
      <c r="AV83" s="846"/>
      <c r="AW83" s="846"/>
      <c r="AX83" s="846"/>
      <c r="AY83" s="846"/>
      <c r="AZ83" s="346"/>
      <c r="BA83" s="558"/>
      <c r="BB83" s="557"/>
      <c r="BC83" s="415"/>
      <c r="BD83" s="408"/>
      <c r="BE83" s="408"/>
      <c r="BF83" s="408"/>
      <c r="BG83" s="419"/>
      <c r="BH83" s="415"/>
      <c r="BI83" s="408"/>
      <c r="BJ83" s="408"/>
      <c r="BK83" s="408"/>
      <c r="BL83" s="419"/>
      <c r="BM83" s="415"/>
      <c r="BN83" s="408"/>
      <c r="BO83" s="408"/>
      <c r="BP83" s="408"/>
      <c r="BQ83" s="419"/>
      <c r="BR83" s="415"/>
      <c r="BS83" s="408"/>
      <c r="BT83" s="408"/>
      <c r="BU83" s="408"/>
      <c r="BV83" s="408"/>
      <c r="BW83" s="408"/>
      <c r="BX83" s="408"/>
      <c r="BY83" s="409"/>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439" customFormat="true" ht="15" customHeight="true" x14ac:dyDescent="0.2">
      <c r="A84" s="147"/>
      <c r="B84" s="141"/>
      <c r="C84" s="126"/>
      <c r="D84" s="125"/>
      <c r="E84" s="125"/>
      <c r="F84" s="125"/>
      <c r="G84" s="124"/>
      <c r="H84" s="123"/>
      <c r="I84" s="125"/>
      <c r="J84" s="125"/>
      <c r="K84" s="125"/>
      <c r="L84" s="122"/>
      <c r="M84" s="126"/>
      <c r="N84" s="125"/>
      <c r="O84" s="125"/>
      <c r="P84" s="125"/>
      <c r="Q84" s="124"/>
      <c r="R84" s="123"/>
      <c r="S84" s="125"/>
      <c r="T84" s="125"/>
      <c r="U84" s="125"/>
      <c r="V84" s="125"/>
      <c r="W84" s="125"/>
      <c r="X84" s="125"/>
      <c r="Y84" s="122"/>
      <c r="Z84" s="846"/>
      <c r="AA84" s="846"/>
      <c r="AB84" s="846"/>
      <c r="AC84" s="846"/>
      <c r="AD84" s="846"/>
      <c r="AE84" s="846"/>
      <c r="AF84" s="846"/>
      <c r="AG84" s="846"/>
      <c r="AH84" s="846"/>
      <c r="AI84" s="846"/>
      <c r="AJ84" s="846"/>
      <c r="AK84" s="846"/>
      <c r="AL84" s="846"/>
      <c r="AM84" s="846"/>
      <c r="AN84" s="846"/>
      <c r="AO84" s="846"/>
      <c r="AP84" s="846"/>
      <c r="AQ84" s="846"/>
      <c r="AR84" s="846"/>
      <c r="AS84" s="846"/>
      <c r="AT84" s="846"/>
      <c r="AU84" s="846"/>
      <c r="AV84" s="846"/>
      <c r="AW84" s="846"/>
      <c r="AX84" s="846"/>
      <c r="AY84" s="846"/>
      <c r="AZ84" s="346"/>
      <c r="BA84" s="558"/>
      <c r="BB84" s="557"/>
      <c r="BC84" s="415"/>
      <c r="BD84" s="408"/>
      <c r="BE84" s="408"/>
      <c r="BF84" s="408"/>
      <c r="BG84" s="419"/>
      <c r="BH84" s="415"/>
      <c r="BI84" s="408"/>
      <c r="BJ84" s="408"/>
      <c r="BK84" s="408"/>
      <c r="BL84" s="419"/>
      <c r="BM84" s="415"/>
      <c r="BN84" s="408"/>
      <c r="BO84" s="408"/>
      <c r="BP84" s="408"/>
      <c r="BQ84" s="419"/>
      <c r="BR84" s="415"/>
      <c r="BS84" s="408"/>
      <c r="BT84" s="408"/>
      <c r="BU84" s="408"/>
      <c r="BV84" s="408"/>
      <c r="BW84" s="408"/>
      <c r="BX84" s="408"/>
      <c r="BY84" s="409"/>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439" customFormat="true" ht="15" customHeight="true" x14ac:dyDescent="0.2">
      <c r="A85" s="147"/>
      <c r="B85" s="141"/>
      <c r="C85" s="126"/>
      <c r="D85" s="125"/>
      <c r="E85" s="125"/>
      <c r="F85" s="125"/>
      <c r="G85" s="124"/>
      <c r="H85" s="123"/>
      <c r="I85" s="125"/>
      <c r="J85" s="125"/>
      <c r="K85" s="125"/>
      <c r="L85" s="122"/>
      <c r="M85" s="126"/>
      <c r="N85" s="125"/>
      <c r="O85" s="125"/>
      <c r="P85" s="125"/>
      <c r="Q85" s="124"/>
      <c r="R85" s="123"/>
      <c r="S85" s="125"/>
      <c r="T85" s="125"/>
      <c r="U85" s="125"/>
      <c r="V85" s="125"/>
      <c r="W85" s="125"/>
      <c r="X85" s="125"/>
      <c r="Y85" s="122"/>
      <c r="Z85" s="846"/>
      <c r="AA85" s="846"/>
      <c r="AB85" s="846"/>
      <c r="AC85" s="846"/>
      <c r="AD85" s="846"/>
      <c r="AE85" s="846"/>
      <c r="AF85" s="846"/>
      <c r="AG85" s="846"/>
      <c r="AH85" s="846"/>
      <c r="AI85" s="846"/>
      <c r="AJ85" s="846"/>
      <c r="AK85" s="846"/>
      <c r="AL85" s="846"/>
      <c r="AM85" s="846"/>
      <c r="AN85" s="846"/>
      <c r="AO85" s="846"/>
      <c r="AP85" s="846"/>
      <c r="AQ85" s="846"/>
      <c r="AR85" s="846"/>
      <c r="AS85" s="846"/>
      <c r="AT85" s="846"/>
      <c r="AU85" s="846"/>
      <c r="AV85" s="846"/>
      <c r="AW85" s="846"/>
      <c r="AX85" s="846"/>
      <c r="AY85" s="846"/>
      <c r="AZ85" s="346"/>
      <c r="BA85" s="558"/>
      <c r="BB85" s="557"/>
      <c r="BC85" s="415"/>
      <c r="BD85" s="408"/>
      <c r="BE85" s="408"/>
      <c r="BF85" s="408"/>
      <c r="BG85" s="419"/>
      <c r="BH85" s="415"/>
      <c r="BI85" s="408"/>
      <c r="BJ85" s="408"/>
      <c r="BK85" s="408"/>
      <c r="BL85" s="419"/>
      <c r="BM85" s="415"/>
      <c r="BN85" s="408"/>
      <c r="BO85" s="408"/>
      <c r="BP85" s="408"/>
      <c r="BQ85" s="419"/>
      <c r="BR85" s="415"/>
      <c r="BS85" s="408"/>
      <c r="BT85" s="408"/>
      <c r="BU85" s="408"/>
      <c r="BV85" s="408"/>
      <c r="BW85" s="408"/>
      <c r="BX85" s="408"/>
      <c r="BY85" s="409"/>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439" customFormat="true" ht="15" customHeight="true" x14ac:dyDescent="0.2">
      <c r="A86" s="147"/>
      <c r="B86" s="141"/>
      <c r="C86" s="126"/>
      <c r="D86" s="125"/>
      <c r="E86" s="125"/>
      <c r="F86" s="125"/>
      <c r="G86" s="124"/>
      <c r="H86" s="123"/>
      <c r="I86" s="125"/>
      <c r="J86" s="125"/>
      <c r="K86" s="125"/>
      <c r="L86" s="122"/>
      <c r="M86" s="126"/>
      <c r="N86" s="125"/>
      <c r="O86" s="125"/>
      <c r="P86" s="125"/>
      <c r="Q86" s="124"/>
      <c r="R86" s="123"/>
      <c r="S86" s="125"/>
      <c r="T86" s="125"/>
      <c r="U86" s="125"/>
      <c r="V86" s="125"/>
      <c r="W86" s="125"/>
      <c r="X86" s="125"/>
      <c r="Y86" s="122"/>
      <c r="Z86" s="846"/>
      <c r="AA86" s="846"/>
      <c r="AB86" s="846"/>
      <c r="AC86" s="846"/>
      <c r="AD86" s="846"/>
      <c r="AE86" s="846"/>
      <c r="AF86" s="846"/>
      <c r="AG86" s="846"/>
      <c r="AH86" s="846"/>
      <c r="AI86" s="846"/>
      <c r="AJ86" s="846"/>
      <c r="AK86" s="846"/>
      <c r="AL86" s="846"/>
      <c r="AM86" s="846"/>
      <c r="AN86" s="846"/>
      <c r="AO86" s="846"/>
      <c r="AP86" s="846"/>
      <c r="AQ86" s="846"/>
      <c r="AR86" s="846"/>
      <c r="AS86" s="846"/>
      <c r="AT86" s="846"/>
      <c r="AU86" s="846"/>
      <c r="AV86" s="846"/>
      <c r="AW86" s="846"/>
      <c r="AX86" s="846"/>
      <c r="AY86" s="846"/>
      <c r="AZ86" s="346"/>
      <c r="BA86" s="558"/>
      <c r="BB86" s="557"/>
      <c r="BC86" s="415"/>
      <c r="BD86" s="408"/>
      <c r="BE86" s="408"/>
      <c r="BF86" s="408"/>
      <c r="BG86" s="419"/>
      <c r="BH86" s="415"/>
      <c r="BI86" s="408"/>
      <c r="BJ86" s="408"/>
      <c r="BK86" s="408"/>
      <c r="BL86" s="419"/>
      <c r="BM86" s="415"/>
      <c r="BN86" s="408"/>
      <c r="BO86" s="408"/>
      <c r="BP86" s="408"/>
      <c r="BQ86" s="419"/>
      <c r="BR86" s="415"/>
      <c r="BS86" s="408"/>
      <c r="BT86" s="408"/>
      <c r="BU86" s="408"/>
      <c r="BV86" s="408"/>
      <c r="BW86" s="408"/>
      <c r="BX86" s="408"/>
      <c r="BY86" s="409"/>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439" customFormat="true" ht="15" customHeight="true" x14ac:dyDescent="0.2">
      <c r="A87" s="147"/>
      <c r="B87" s="141"/>
      <c r="C87" s="126"/>
      <c r="D87" s="125"/>
      <c r="E87" s="125"/>
      <c r="F87" s="125"/>
      <c r="G87" s="124"/>
      <c r="H87" s="123"/>
      <c r="I87" s="125"/>
      <c r="J87" s="125"/>
      <c r="K87" s="125"/>
      <c r="L87" s="122"/>
      <c r="M87" s="126"/>
      <c r="N87" s="125"/>
      <c r="O87" s="125"/>
      <c r="P87" s="125"/>
      <c r="Q87" s="124"/>
      <c r="R87" s="123"/>
      <c r="S87" s="125"/>
      <c r="T87" s="125"/>
      <c r="U87" s="125"/>
      <c r="V87" s="125"/>
      <c r="W87" s="125"/>
      <c r="X87" s="125"/>
      <c r="Y87" s="122"/>
      <c r="Z87" s="846"/>
      <c r="AA87" s="846"/>
      <c r="AB87" s="846"/>
      <c r="AC87" s="846"/>
      <c r="AD87" s="846"/>
      <c r="AE87" s="846"/>
      <c r="AF87" s="846"/>
      <c r="AG87" s="846"/>
      <c r="AH87" s="846"/>
      <c r="AI87" s="846"/>
      <c r="AJ87" s="846"/>
      <c r="AK87" s="846"/>
      <c r="AL87" s="846"/>
      <c r="AM87" s="846"/>
      <c r="AN87" s="846"/>
      <c r="AO87" s="846"/>
      <c r="AP87" s="846"/>
      <c r="AQ87" s="846"/>
      <c r="AR87" s="846"/>
      <c r="AS87" s="846"/>
      <c r="AT87" s="846"/>
      <c r="AU87" s="846"/>
      <c r="AV87" s="846"/>
      <c r="AW87" s="846"/>
      <c r="AX87" s="846"/>
      <c r="AY87" s="846"/>
      <c r="AZ87" s="346"/>
      <c r="BA87" s="558"/>
      <c r="BB87" s="557"/>
      <c r="BC87" s="415"/>
      <c r="BD87" s="408"/>
      <c r="BE87" s="408"/>
      <c r="BF87" s="408"/>
      <c r="BG87" s="419"/>
      <c r="BH87" s="415"/>
      <c r="BI87" s="408"/>
      <c r="BJ87" s="408"/>
      <c r="BK87" s="408"/>
      <c r="BL87" s="419"/>
      <c r="BM87" s="415"/>
      <c r="BN87" s="408"/>
      <c r="BO87" s="408"/>
      <c r="BP87" s="408"/>
      <c r="BQ87" s="419"/>
      <c r="BR87" s="415"/>
      <c r="BS87" s="408"/>
      <c r="BT87" s="408"/>
      <c r="BU87" s="408"/>
      <c r="BV87" s="408"/>
      <c r="BW87" s="408"/>
      <c r="BX87" s="408"/>
      <c r="BY87" s="409"/>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439" customFormat="true" ht="15" customHeight="true" x14ac:dyDescent="0.2">
      <c r="A88" s="147"/>
      <c r="B88" s="141"/>
      <c r="C88" s="126"/>
      <c r="D88" s="125"/>
      <c r="E88" s="125"/>
      <c r="F88" s="125"/>
      <c r="G88" s="124"/>
      <c r="H88" s="123"/>
      <c r="I88" s="125"/>
      <c r="J88" s="125"/>
      <c r="K88" s="125"/>
      <c r="L88" s="122"/>
      <c r="M88" s="126"/>
      <c r="N88" s="125"/>
      <c r="O88" s="125"/>
      <c r="P88" s="125"/>
      <c r="Q88" s="124"/>
      <c r="R88" s="123"/>
      <c r="S88" s="125"/>
      <c r="T88" s="125"/>
      <c r="U88" s="125"/>
      <c r="V88" s="125"/>
      <c r="W88" s="125"/>
      <c r="X88" s="125"/>
      <c r="Y88" s="122"/>
      <c r="Z88" s="846"/>
      <c r="AA88" s="846"/>
      <c r="AB88" s="846"/>
      <c r="AC88" s="846"/>
      <c r="AD88" s="846"/>
      <c r="AE88" s="846"/>
      <c r="AF88" s="846"/>
      <c r="AG88" s="846"/>
      <c r="AH88" s="846"/>
      <c r="AI88" s="846"/>
      <c r="AJ88" s="846"/>
      <c r="AK88" s="846"/>
      <c r="AL88" s="846"/>
      <c r="AM88" s="846"/>
      <c r="AN88" s="846"/>
      <c r="AO88" s="846"/>
      <c r="AP88" s="846"/>
      <c r="AQ88" s="846"/>
      <c r="AR88" s="846"/>
      <c r="AS88" s="846"/>
      <c r="AT88" s="846"/>
      <c r="AU88" s="846"/>
      <c r="AV88" s="846"/>
      <c r="AW88" s="846"/>
      <c r="AX88" s="846"/>
      <c r="AY88" s="846"/>
      <c r="AZ88" s="346"/>
      <c r="BA88" s="558"/>
      <c r="BB88" s="557"/>
      <c r="BC88" s="415"/>
      <c r="BD88" s="408"/>
      <c r="BE88" s="408"/>
      <c r="BF88" s="408"/>
      <c r="BG88" s="419"/>
      <c r="BH88" s="415"/>
      <c r="BI88" s="408"/>
      <c r="BJ88" s="408"/>
      <c r="BK88" s="408"/>
      <c r="BL88" s="419"/>
      <c r="BM88" s="415"/>
      <c r="BN88" s="408"/>
      <c r="BO88" s="408"/>
      <c r="BP88" s="408"/>
      <c r="BQ88" s="419"/>
      <c r="BR88" s="415"/>
      <c r="BS88" s="408"/>
      <c r="BT88" s="408"/>
      <c r="BU88" s="408"/>
      <c r="BV88" s="408"/>
      <c r="BW88" s="408"/>
      <c r="BX88" s="408"/>
      <c r="BY88" s="409"/>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439" customFormat="true" ht="15" customHeight="true" x14ac:dyDescent="0.2">
      <c r="A89" s="147"/>
      <c r="B89" s="141"/>
      <c r="C89" s="126"/>
      <c r="D89" s="125"/>
      <c r="E89" s="125"/>
      <c r="F89" s="125"/>
      <c r="G89" s="124"/>
      <c r="H89" s="123"/>
      <c r="I89" s="125"/>
      <c r="J89" s="125"/>
      <c r="K89" s="125"/>
      <c r="L89" s="122"/>
      <c r="M89" s="126"/>
      <c r="N89" s="125"/>
      <c r="O89" s="125"/>
      <c r="P89" s="125"/>
      <c r="Q89" s="124"/>
      <c r="R89" s="123"/>
      <c r="S89" s="125"/>
      <c r="T89" s="125"/>
      <c r="U89" s="125"/>
      <c r="V89" s="125"/>
      <c r="W89" s="125"/>
      <c r="X89" s="125"/>
      <c r="Y89" s="122"/>
      <c r="Z89" s="846"/>
      <c r="AA89" s="846"/>
      <c r="AB89" s="846"/>
      <c r="AC89" s="846"/>
      <c r="AD89" s="846"/>
      <c r="AE89" s="846"/>
      <c r="AF89" s="846"/>
      <c r="AG89" s="846"/>
      <c r="AH89" s="846"/>
      <c r="AI89" s="846"/>
      <c r="AJ89" s="846"/>
      <c r="AK89" s="846"/>
      <c r="AL89" s="846"/>
      <c r="AM89" s="846"/>
      <c r="AN89" s="846"/>
      <c r="AO89" s="846"/>
      <c r="AP89" s="846"/>
      <c r="AQ89" s="846"/>
      <c r="AR89" s="846"/>
      <c r="AS89" s="846"/>
      <c r="AT89" s="846"/>
      <c r="AU89" s="846"/>
      <c r="AV89" s="846"/>
      <c r="AW89" s="846"/>
      <c r="AX89" s="846"/>
      <c r="AY89" s="846"/>
      <c r="AZ89" s="346"/>
      <c r="BA89" s="558"/>
      <c r="BB89" s="557"/>
      <c r="BC89" s="415"/>
      <c r="BD89" s="408"/>
      <c r="BE89" s="408"/>
      <c r="BF89" s="408"/>
      <c r="BG89" s="419"/>
      <c r="BH89" s="415"/>
      <c r="BI89" s="408"/>
      <c r="BJ89" s="408"/>
      <c r="BK89" s="408"/>
      <c r="BL89" s="419"/>
      <c r="BM89" s="415"/>
      <c r="BN89" s="408"/>
      <c r="BO89" s="408"/>
      <c r="BP89" s="408"/>
      <c r="BQ89" s="419"/>
      <c r="BR89" s="415"/>
      <c r="BS89" s="408"/>
      <c r="BT89" s="408"/>
      <c r="BU89" s="408"/>
      <c r="BV89" s="408"/>
      <c r="BW89" s="408"/>
      <c r="BX89" s="408"/>
      <c r="BY89" s="409"/>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439" customFormat="true" ht="15" customHeight="true" x14ac:dyDescent="0.2">
      <c r="A90" s="147"/>
      <c r="B90" s="141"/>
      <c r="C90" s="112"/>
      <c r="D90" s="111"/>
      <c r="E90" s="111"/>
      <c r="F90" s="111"/>
      <c r="G90" s="110"/>
      <c r="H90" s="109"/>
      <c r="I90" s="111"/>
      <c r="J90" s="111"/>
      <c r="K90" s="111"/>
      <c r="L90" s="108"/>
      <c r="M90" s="112"/>
      <c r="N90" s="111"/>
      <c r="O90" s="111"/>
      <c r="P90" s="111"/>
      <c r="Q90" s="110"/>
      <c r="R90" s="109"/>
      <c r="S90" s="111"/>
      <c r="T90" s="111"/>
      <c r="U90" s="111"/>
      <c r="V90" s="111"/>
      <c r="W90" s="111"/>
      <c r="X90" s="111"/>
      <c r="Y90" s="108"/>
      <c r="Z90" s="846"/>
      <c r="AA90" s="846"/>
      <c r="AB90" s="846"/>
      <c r="AC90" s="846"/>
      <c r="AD90" s="846"/>
      <c r="AE90" s="846"/>
      <c r="AF90" s="846"/>
      <c r="AG90" s="846"/>
      <c r="AH90" s="846"/>
      <c r="AI90" s="846"/>
      <c r="AJ90" s="846"/>
      <c r="AK90" s="846"/>
      <c r="AL90" s="846"/>
      <c r="AM90" s="846"/>
      <c r="AN90" s="846"/>
      <c r="AO90" s="846"/>
      <c r="AP90" s="846"/>
      <c r="AQ90" s="846"/>
      <c r="AR90" s="846"/>
      <c r="AS90" s="846"/>
      <c r="AT90" s="846"/>
      <c r="AU90" s="846"/>
      <c r="AV90" s="846"/>
      <c r="AW90" s="846"/>
      <c r="AX90" s="846"/>
      <c r="AY90" s="846"/>
      <c r="AZ90" s="346"/>
      <c r="BA90" s="558"/>
      <c r="BB90" s="557"/>
      <c r="BC90" s="415"/>
      <c r="BD90" s="408"/>
      <c r="BE90" s="408"/>
      <c r="BF90" s="408"/>
      <c r="BG90" s="419"/>
      <c r="BH90" s="415"/>
      <c r="BI90" s="408"/>
      <c r="BJ90" s="408"/>
      <c r="BK90" s="408"/>
      <c r="BL90" s="419"/>
      <c r="BM90" s="415"/>
      <c r="BN90" s="408"/>
      <c r="BO90" s="408"/>
      <c r="BP90" s="408"/>
      <c r="BQ90" s="419"/>
      <c r="BR90" s="415"/>
      <c r="BS90" s="408"/>
      <c r="BT90" s="408"/>
      <c r="BU90" s="408"/>
      <c r="BV90" s="408"/>
      <c r="BW90" s="408"/>
      <c r="BX90" s="408"/>
      <c r="BY90" s="409"/>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439" customFormat="true" ht="15" customHeight="true" x14ac:dyDescent="0.2">
      <c r="A91" s="171"/>
      <c r="B91" s="140"/>
      <c r="C91" s="107"/>
      <c r="D91" s="114"/>
      <c r="E91" s="114"/>
      <c r="F91" s="114"/>
      <c r="G91" s="113"/>
      <c r="H91" s="106"/>
      <c r="I91" s="114"/>
      <c r="J91" s="114"/>
      <c r="K91" s="114"/>
      <c r="L91" s="105"/>
      <c r="M91" s="107"/>
      <c r="N91" s="114"/>
      <c r="O91" s="114"/>
      <c r="P91" s="114"/>
      <c r="Q91" s="113"/>
      <c r="R91" s="106"/>
      <c r="S91" s="114"/>
      <c r="T91" s="114"/>
      <c r="U91" s="114"/>
      <c r="V91" s="114"/>
      <c r="W91" s="114"/>
      <c r="X91" s="114"/>
      <c r="Y91" s="105"/>
      <c r="Z91" s="846"/>
      <c r="AA91" s="846"/>
      <c r="AB91" s="846"/>
      <c r="AC91" s="846"/>
      <c r="AD91" s="846"/>
      <c r="AE91" s="846"/>
      <c r="AF91" s="846"/>
      <c r="AG91" s="846"/>
      <c r="AH91" s="846"/>
      <c r="AI91" s="846"/>
      <c r="AJ91" s="846"/>
      <c r="AK91" s="846"/>
      <c r="AL91" s="846"/>
      <c r="AM91" s="846"/>
      <c r="AN91" s="846"/>
      <c r="AO91" s="846"/>
      <c r="AP91" s="846"/>
      <c r="AQ91" s="846"/>
      <c r="AR91" s="846"/>
      <c r="AS91" s="846"/>
      <c r="AT91" s="846"/>
      <c r="AU91" s="846"/>
      <c r="AV91" s="846"/>
      <c r="AW91" s="846"/>
      <c r="AX91" s="846"/>
      <c r="AY91" s="846"/>
      <c r="AZ91" s="346"/>
      <c r="BA91" s="558"/>
      <c r="BB91" s="557"/>
      <c r="BC91" s="415"/>
      <c r="BD91" s="408"/>
      <c r="BE91" s="408"/>
      <c r="BF91" s="408"/>
      <c r="BG91" s="419"/>
      <c r="BH91" s="415"/>
      <c r="BI91" s="408"/>
      <c r="BJ91" s="408"/>
      <c r="BK91" s="408"/>
      <c r="BL91" s="419"/>
      <c r="BM91" s="415"/>
      <c r="BN91" s="408"/>
      <c r="BO91" s="408"/>
      <c r="BP91" s="408"/>
      <c r="BQ91" s="419"/>
      <c r="BR91" s="415"/>
      <c r="BS91" s="408"/>
      <c r="BT91" s="408"/>
      <c r="BU91" s="408"/>
      <c r="BV91" s="408"/>
      <c r="BW91" s="408"/>
      <c r="BX91" s="408"/>
      <c r="BY91" s="409"/>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439" customFormat="true" ht="15" customHeight="true" x14ac:dyDescent="0.2">
      <c r="A92" s="171"/>
      <c r="B92" s="140"/>
      <c r="C92" s="107"/>
      <c r="D92" s="114"/>
      <c r="E92" s="114"/>
      <c r="F92" s="114"/>
      <c r="G92" s="113"/>
      <c r="H92" s="106"/>
      <c r="I92" s="114"/>
      <c r="J92" s="114"/>
      <c r="K92" s="114"/>
      <c r="L92" s="105"/>
      <c r="M92" s="107"/>
      <c r="N92" s="114"/>
      <c r="O92" s="114"/>
      <c r="P92" s="114"/>
      <c r="Q92" s="113"/>
      <c r="R92" s="106"/>
      <c r="S92" s="114"/>
      <c r="T92" s="114"/>
      <c r="U92" s="114"/>
      <c r="V92" s="114"/>
      <c r="W92" s="114"/>
      <c r="X92" s="114"/>
      <c r="Y92" s="105"/>
      <c r="Z92" s="846"/>
      <c r="AA92" s="846"/>
      <c r="AB92" s="846"/>
      <c r="AC92" s="846"/>
      <c r="AD92" s="846"/>
      <c r="AE92" s="846"/>
      <c r="AF92" s="846"/>
      <c r="AG92" s="846"/>
      <c r="AH92" s="846"/>
      <c r="AI92" s="846"/>
      <c r="AJ92" s="846"/>
      <c r="AK92" s="846"/>
      <c r="AL92" s="846"/>
      <c r="AM92" s="846"/>
      <c r="AN92" s="846"/>
      <c r="AO92" s="846"/>
      <c r="AP92" s="846"/>
      <c r="AQ92" s="846"/>
      <c r="AR92" s="846"/>
      <c r="AS92" s="846"/>
      <c r="AT92" s="846"/>
      <c r="AU92" s="846"/>
      <c r="AV92" s="846"/>
      <c r="AW92" s="846"/>
      <c r="AX92" s="846"/>
      <c r="AY92" s="846"/>
      <c r="AZ92" s="346"/>
      <c r="BA92" s="558"/>
      <c r="BB92" s="557"/>
      <c r="BC92" s="415"/>
      <c r="BD92" s="408"/>
      <c r="BE92" s="408"/>
      <c r="BF92" s="408"/>
      <c r="BG92" s="419"/>
      <c r="BH92" s="415"/>
      <c r="BI92" s="408"/>
      <c r="BJ92" s="408"/>
      <c r="BK92" s="408"/>
      <c r="BL92" s="419"/>
      <c r="BM92" s="415"/>
      <c r="BN92" s="408"/>
      <c r="BO92" s="408"/>
      <c r="BP92" s="408"/>
      <c r="BQ92" s="419"/>
      <c r="BR92" s="415"/>
      <c r="BS92" s="408"/>
      <c r="BT92" s="408"/>
      <c r="BU92" s="408"/>
      <c r="BV92" s="408"/>
      <c r="BW92" s="408"/>
      <c r="BX92" s="408"/>
      <c r="BY92" s="409"/>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439" customFormat="true" ht="15" customHeight="true" x14ac:dyDescent="0.2">
      <c r="A93" s="146"/>
      <c r="B93" s="139"/>
      <c r="C93" s="162"/>
      <c r="D93" s="161"/>
      <c r="E93" s="161"/>
      <c r="F93" s="161"/>
      <c r="G93" s="150"/>
      <c r="H93" s="152"/>
      <c r="I93" s="161"/>
      <c r="J93" s="161"/>
      <c r="K93" s="161"/>
      <c r="L93" s="156"/>
      <c r="M93" s="162"/>
      <c r="N93" s="161"/>
      <c r="O93" s="161"/>
      <c r="P93" s="161"/>
      <c r="Q93" s="150"/>
      <c r="R93" s="39"/>
      <c r="S93" s="161"/>
      <c r="T93" s="161"/>
      <c r="U93" s="161"/>
      <c r="V93" s="160"/>
      <c r="W93" s="161"/>
      <c r="X93" s="161"/>
      <c r="Y93" s="156"/>
      <c r="Z93" s="846"/>
      <c r="AA93" s="846"/>
      <c r="AB93" s="846"/>
      <c r="AC93" s="846"/>
      <c r="AD93" s="846"/>
      <c r="AE93" s="846"/>
      <c r="AF93" s="846"/>
      <c r="AG93" s="846"/>
      <c r="AH93" s="846"/>
      <c r="AI93" s="846"/>
      <c r="AJ93" s="846"/>
      <c r="AK93" s="846"/>
      <c r="AL93" s="846"/>
      <c r="AM93" s="846"/>
      <c r="AN93" s="846"/>
      <c r="AO93" s="846"/>
      <c r="AP93" s="846"/>
      <c r="AQ93" s="846"/>
      <c r="AR93" s="846"/>
      <c r="AS93" s="846"/>
      <c r="AT93" s="846"/>
      <c r="AU93" s="846"/>
      <c r="AV93" s="846"/>
      <c r="AW93" s="846"/>
      <c r="AX93" s="846"/>
      <c r="AY93" s="846"/>
      <c r="AZ93" s="346"/>
      <c r="BA93" s="558"/>
      <c r="BB93" s="557"/>
      <c r="BC93" s="415"/>
      <c r="BD93" s="408"/>
      <c r="BE93" s="408"/>
      <c r="BF93" s="408"/>
      <c r="BG93" s="419"/>
      <c r="BH93" s="415"/>
      <c r="BI93" s="408"/>
      <c r="BJ93" s="408"/>
      <c r="BK93" s="408"/>
      <c r="BL93" s="419"/>
      <c r="BM93" s="415"/>
      <c r="BN93" s="408"/>
      <c r="BO93" s="408"/>
      <c r="BP93" s="408"/>
      <c r="BQ93" s="419"/>
      <c r="BR93" s="415"/>
      <c r="BS93" s="408"/>
      <c r="BT93" s="408"/>
      <c r="BU93" s="408"/>
      <c r="BV93" s="408"/>
      <c r="BW93" s="408"/>
      <c r="BX93" s="408"/>
      <c r="BY93" s="409"/>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439" customFormat="true" ht="15" customHeight="true" x14ac:dyDescent="0.2">
      <c r="A94" s="79"/>
      <c r="B94" s="139"/>
      <c r="C94" s="162"/>
      <c r="D94" s="160"/>
      <c r="E94" s="160"/>
      <c r="F94" s="160"/>
      <c r="G94" s="149"/>
      <c r="H94" s="152"/>
      <c r="I94" s="160"/>
      <c r="J94" s="160"/>
      <c r="K94" s="160"/>
      <c r="L94" s="155"/>
      <c r="M94" s="162"/>
      <c r="N94" s="160"/>
      <c r="O94" s="160"/>
      <c r="P94" s="160"/>
      <c r="Q94" s="149"/>
      <c r="R94" s="152"/>
      <c r="S94" s="160"/>
      <c r="T94" s="160"/>
      <c r="U94" s="160"/>
      <c r="V94" s="160"/>
      <c r="W94" s="160"/>
      <c r="X94" s="160"/>
      <c r="Y94" s="155"/>
      <c r="Z94" s="846"/>
      <c r="AA94" s="846"/>
      <c r="AB94" s="846"/>
      <c r="AC94" s="846"/>
      <c r="AD94" s="846"/>
      <c r="AE94" s="846"/>
      <c r="AF94" s="846"/>
      <c r="AG94" s="846"/>
      <c r="AH94" s="846"/>
      <c r="AI94" s="846"/>
      <c r="AJ94" s="846"/>
      <c r="AK94" s="846"/>
      <c r="AL94" s="846"/>
      <c r="AM94" s="846"/>
      <c r="AN94" s="846"/>
      <c r="AO94" s="846"/>
      <c r="AP94" s="846"/>
      <c r="AQ94" s="846"/>
      <c r="AR94" s="846"/>
      <c r="AS94" s="846"/>
      <c r="AT94" s="846"/>
      <c r="AU94" s="846"/>
      <c r="AV94" s="846"/>
      <c r="AW94" s="846"/>
      <c r="AX94" s="846"/>
      <c r="AY94" s="846"/>
      <c r="AZ94" s="346"/>
      <c r="BA94" s="558"/>
      <c r="BB94" s="557"/>
      <c r="BC94" s="415"/>
      <c r="BD94" s="408"/>
      <c r="BE94" s="408"/>
      <c r="BF94" s="408"/>
      <c r="BG94" s="419"/>
      <c r="BH94" s="415"/>
      <c r="BI94" s="408"/>
      <c r="BJ94" s="408"/>
      <c r="BK94" s="408"/>
      <c r="BL94" s="419"/>
      <c r="BM94" s="415"/>
      <c r="BN94" s="408"/>
      <c r="BO94" s="408"/>
      <c r="BP94" s="408"/>
      <c r="BQ94" s="419"/>
      <c r="BR94" s="415"/>
      <c r="BS94" s="408"/>
      <c r="BT94" s="408"/>
      <c r="BU94" s="408"/>
      <c r="BV94" s="408"/>
      <c r="BW94" s="408"/>
      <c r="BX94" s="408"/>
      <c r="BY94" s="409"/>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439" customFormat="true" ht="15" customHeight="true" x14ac:dyDescent="0.2">
      <c r="A95" s="146"/>
      <c r="B95" s="138"/>
      <c r="C95" s="104"/>
      <c r="D95" s="103"/>
      <c r="E95" s="103"/>
      <c r="F95" s="103"/>
      <c r="G95" s="102"/>
      <c r="H95" s="101"/>
      <c r="I95" s="103"/>
      <c r="J95" s="103"/>
      <c r="K95" s="103"/>
      <c r="L95" s="100"/>
      <c r="M95" s="104"/>
      <c r="N95" s="103"/>
      <c r="O95" s="103"/>
      <c r="P95" s="103"/>
      <c r="Q95" s="102"/>
      <c r="R95" s="101"/>
      <c r="S95" s="103"/>
      <c r="T95" s="103"/>
      <c r="U95" s="103"/>
      <c r="V95" s="103"/>
      <c r="W95" s="103"/>
      <c r="X95" s="103"/>
      <c r="Y95" s="100"/>
      <c r="Z95" s="846"/>
      <c r="AA95" s="846"/>
      <c r="AB95" s="846"/>
      <c r="AC95" s="846"/>
      <c r="AD95" s="846"/>
      <c r="AE95" s="846"/>
      <c r="AF95" s="846"/>
      <c r="AG95" s="846"/>
      <c r="AH95" s="846"/>
      <c r="AI95" s="846"/>
      <c r="AJ95" s="846"/>
      <c r="AK95" s="846"/>
      <c r="AL95" s="846"/>
      <c r="AM95" s="846"/>
      <c r="AN95" s="846"/>
      <c r="AO95" s="846"/>
      <c r="AP95" s="846"/>
      <c r="AQ95" s="846"/>
      <c r="AR95" s="846"/>
      <c r="AS95" s="846"/>
      <c r="AT95" s="846"/>
      <c r="AU95" s="846"/>
      <c r="AV95" s="846"/>
      <c r="AW95" s="846"/>
      <c r="AX95" s="846"/>
      <c r="AY95" s="846"/>
      <c r="AZ95" s="346"/>
      <c r="BA95" s="558"/>
      <c r="BB95" s="557"/>
      <c r="BC95" s="415"/>
      <c r="BD95" s="408"/>
      <c r="BE95" s="408"/>
      <c r="BF95" s="408"/>
      <c r="BG95" s="419"/>
      <c r="BH95" s="415"/>
      <c r="BI95" s="408"/>
      <c r="BJ95" s="408"/>
      <c r="BK95" s="408"/>
      <c r="BL95" s="419"/>
      <c r="BM95" s="415"/>
      <c r="BN95" s="408"/>
      <c r="BO95" s="408"/>
      <c r="BP95" s="408"/>
      <c r="BQ95" s="419"/>
      <c r="BR95" s="415"/>
      <c r="BS95" s="408"/>
      <c r="BT95" s="408"/>
      <c r="BU95" s="408"/>
      <c r="BV95" s="408"/>
      <c r="BW95" s="408"/>
      <c r="BX95" s="408"/>
      <c r="BY95" s="409"/>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318" customFormat="true" ht="15" customHeight="true" x14ac:dyDescent="0.2">
      <c r="A96" s="79"/>
      <c r="B96" s="138"/>
      <c r="C96" s="104"/>
      <c r="D96" s="103"/>
      <c r="E96" s="103"/>
      <c r="F96" s="103"/>
      <c r="G96" s="102"/>
      <c r="H96" s="101"/>
      <c r="I96" s="103"/>
      <c r="J96" s="103"/>
      <c r="K96" s="103"/>
      <c r="L96" s="100"/>
      <c r="M96" s="104"/>
      <c r="N96" s="103"/>
      <c r="O96" s="103"/>
      <c r="P96" s="103"/>
      <c r="Q96" s="102"/>
      <c r="R96" s="101"/>
      <c r="S96" s="103"/>
      <c r="T96" s="103"/>
      <c r="U96" s="103"/>
      <c r="V96" s="103"/>
      <c r="W96" s="103"/>
      <c r="X96" s="103"/>
      <c r="Y96" s="100"/>
      <c r="Z96" s="846"/>
      <c r="AA96" s="846"/>
      <c r="AB96" s="846"/>
      <c r="AC96" s="846"/>
      <c r="AD96" s="846"/>
      <c r="AE96" s="846"/>
      <c r="AF96" s="846"/>
      <c r="AG96" s="846"/>
      <c r="AH96" s="846"/>
      <c r="AI96" s="846"/>
      <c r="AJ96" s="846"/>
      <c r="AK96" s="846"/>
      <c r="AL96" s="846"/>
      <c r="AM96" s="846"/>
      <c r="AN96" s="846"/>
      <c r="AO96" s="846"/>
      <c r="AP96" s="846"/>
      <c r="AQ96" s="846"/>
      <c r="AR96" s="846"/>
      <c r="AS96" s="846"/>
      <c r="AT96" s="846"/>
      <c r="AU96" s="846"/>
      <c r="AV96" s="846"/>
      <c r="AW96" s="846"/>
      <c r="AX96" s="846"/>
      <c r="AY96" s="846"/>
      <c r="AZ96" s="346"/>
      <c r="BA96" s="558"/>
      <c r="BB96" s="557"/>
      <c r="BC96" s="415"/>
      <c r="BD96" s="408"/>
      <c r="BE96" s="408"/>
      <c r="BF96" s="408"/>
      <c r="BG96" s="419"/>
      <c r="BH96" s="415"/>
      <c r="BI96" s="408"/>
      <c r="BJ96" s="408"/>
      <c r="BK96" s="408"/>
      <c r="BL96" s="419"/>
      <c r="BM96" s="415"/>
      <c r="BN96" s="408"/>
      <c r="BO96" s="408"/>
      <c r="BP96" s="408"/>
      <c r="BQ96" s="419"/>
      <c r="BR96" s="415"/>
      <c r="BS96" s="408"/>
      <c r="BT96" s="408"/>
      <c r="BU96" s="408"/>
      <c r="BV96" s="408"/>
      <c r="BW96" s="408"/>
      <c r="BX96" s="408"/>
      <c r="BY96" s="409"/>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318" customFormat="true" ht="15" customHeight="true" x14ac:dyDescent="0.2">
      <c r="A97" s="146"/>
      <c r="B97" s="138"/>
      <c r="C97" s="104"/>
      <c r="D97" s="103"/>
      <c r="E97" s="103"/>
      <c r="F97" s="103"/>
      <c r="G97" s="102"/>
      <c r="H97" s="101"/>
      <c r="I97" s="103"/>
      <c r="J97" s="103"/>
      <c r="K97" s="103"/>
      <c r="L97" s="100"/>
      <c r="M97" s="104"/>
      <c r="N97" s="103"/>
      <c r="O97" s="103"/>
      <c r="P97" s="103"/>
      <c r="Q97" s="102"/>
      <c r="R97" s="101"/>
      <c r="S97" s="103"/>
      <c r="T97" s="103"/>
      <c r="U97" s="103"/>
      <c r="V97" s="103"/>
      <c r="W97" s="103"/>
      <c r="X97" s="103"/>
      <c r="Y97" s="100"/>
      <c r="Z97" s="846"/>
      <c r="AA97" s="846"/>
      <c r="AB97" s="846"/>
      <c r="AC97" s="846"/>
      <c r="AD97" s="846"/>
      <c r="AE97" s="846"/>
      <c r="AF97" s="846"/>
      <c r="AG97" s="846"/>
      <c r="AH97" s="846"/>
      <c r="AI97" s="846"/>
      <c r="AJ97" s="846"/>
      <c r="AK97" s="846"/>
      <c r="AL97" s="846"/>
      <c r="AM97" s="846"/>
      <c r="AN97" s="846"/>
      <c r="AO97" s="846"/>
      <c r="AP97" s="846"/>
      <c r="AQ97" s="846"/>
      <c r="AR97" s="846"/>
      <c r="AS97" s="846"/>
      <c r="AT97" s="846"/>
      <c r="AU97" s="846"/>
      <c r="AV97" s="846"/>
      <c r="AW97" s="846"/>
      <c r="AX97" s="846"/>
      <c r="AY97" s="846"/>
      <c r="AZ97" s="346"/>
      <c r="BA97" s="558"/>
      <c r="BB97" s="557"/>
      <c r="BC97" s="415"/>
      <c r="BD97" s="408"/>
      <c r="BE97" s="408"/>
      <c r="BF97" s="408"/>
      <c r="BG97" s="419"/>
      <c r="BH97" s="415"/>
      <c r="BI97" s="408"/>
      <c r="BJ97" s="408"/>
      <c r="BK97" s="408"/>
      <c r="BL97" s="419"/>
      <c r="BM97" s="415"/>
      <c r="BN97" s="408"/>
      <c r="BO97" s="408"/>
      <c r="BP97" s="408"/>
      <c r="BQ97" s="419"/>
      <c r="BR97" s="415"/>
      <c r="BS97" s="408"/>
      <c r="BT97" s="408"/>
      <c r="BU97" s="408"/>
      <c r="BV97" s="408"/>
      <c r="BW97" s="408"/>
      <c r="BX97" s="408"/>
      <c r="BY97" s="409"/>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318" customFormat="true" ht="15" customHeight="true" x14ac:dyDescent="0.2">
      <c r="A98" s="79"/>
      <c r="B98" s="138"/>
      <c r="C98" s="104"/>
      <c r="D98" s="103"/>
      <c r="E98" s="103"/>
      <c r="F98" s="103"/>
      <c r="G98" s="102"/>
      <c r="H98" s="101"/>
      <c r="I98" s="103"/>
      <c r="J98" s="103"/>
      <c r="K98" s="103"/>
      <c r="L98" s="100"/>
      <c r="M98" s="104"/>
      <c r="N98" s="103"/>
      <c r="O98" s="103"/>
      <c r="P98" s="103"/>
      <c r="Q98" s="102"/>
      <c r="R98" s="101"/>
      <c r="S98" s="103"/>
      <c r="T98" s="103"/>
      <c r="U98" s="103"/>
      <c r="V98" s="103"/>
      <c r="W98" s="103"/>
      <c r="X98" s="103"/>
      <c r="Y98" s="100"/>
      <c r="Z98" s="846"/>
      <c r="AA98" s="846"/>
      <c r="AB98" s="846"/>
      <c r="AC98" s="846"/>
      <c r="AD98" s="846"/>
      <c r="AE98" s="846"/>
      <c r="AF98" s="846"/>
      <c r="AG98" s="846"/>
      <c r="AH98" s="846"/>
      <c r="AI98" s="846"/>
      <c r="AJ98" s="846"/>
      <c r="AK98" s="846"/>
      <c r="AL98" s="846"/>
      <c r="AM98" s="846"/>
      <c r="AN98" s="846"/>
      <c r="AO98" s="846"/>
      <c r="AP98" s="846"/>
      <c r="AQ98" s="846"/>
      <c r="AR98" s="846"/>
      <c r="AS98" s="846"/>
      <c r="AT98" s="846"/>
      <c r="AU98" s="846"/>
      <c r="AV98" s="846"/>
      <c r="AW98" s="846"/>
      <c r="AX98" s="846"/>
      <c r="AY98" s="846"/>
      <c r="AZ98" s="346"/>
      <c r="BA98" s="558"/>
      <c r="BB98" s="557"/>
      <c r="BC98" s="415"/>
      <c r="BD98" s="408"/>
      <c r="BE98" s="408"/>
      <c r="BF98" s="408"/>
      <c r="BG98" s="419"/>
      <c r="BH98" s="415"/>
      <c r="BI98" s="408"/>
      <c r="BJ98" s="408"/>
      <c r="BK98" s="408"/>
      <c r="BL98" s="419"/>
      <c r="BM98" s="415"/>
      <c r="BN98" s="408"/>
      <c r="BO98" s="408"/>
      <c r="BP98" s="408"/>
      <c r="BQ98" s="419"/>
      <c r="BR98" s="415"/>
      <c r="BS98" s="408"/>
      <c r="BT98" s="408"/>
      <c r="BU98" s="408"/>
      <c r="BV98" s="408"/>
      <c r="BW98" s="408"/>
      <c r="BX98" s="408"/>
      <c r="BY98" s="409"/>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318" customFormat="true" ht="15" customHeight="true" x14ac:dyDescent="0.2">
      <c r="A99" s="79"/>
      <c r="B99" s="138"/>
      <c r="C99" s="104"/>
      <c r="D99" s="103"/>
      <c r="E99" s="103"/>
      <c r="F99" s="103"/>
      <c r="G99" s="102"/>
      <c r="H99" s="101"/>
      <c r="I99" s="103"/>
      <c r="J99" s="103"/>
      <c r="K99" s="103"/>
      <c r="L99" s="100"/>
      <c r="M99" s="104"/>
      <c r="N99" s="103"/>
      <c r="O99" s="103"/>
      <c r="P99" s="103"/>
      <c r="Q99" s="102"/>
      <c r="R99" s="101"/>
      <c r="S99" s="103"/>
      <c r="T99" s="103"/>
      <c r="U99" s="103"/>
      <c r="V99" s="103"/>
      <c r="W99" s="103"/>
      <c r="X99" s="103"/>
      <c r="Y99" s="100"/>
      <c r="Z99" s="846"/>
      <c r="AA99" s="846"/>
      <c r="AB99" s="846"/>
      <c r="AC99" s="846"/>
      <c r="AD99" s="846"/>
      <c r="AE99" s="846"/>
      <c r="AF99" s="846"/>
      <c r="AG99" s="846"/>
      <c r="AH99" s="846"/>
      <c r="AI99" s="846"/>
      <c r="AJ99" s="846"/>
      <c r="AK99" s="846"/>
      <c r="AL99" s="846"/>
      <c r="AM99" s="846"/>
      <c r="AN99" s="846"/>
      <c r="AO99" s="846"/>
      <c r="AP99" s="846"/>
      <c r="AQ99" s="846"/>
      <c r="AR99" s="846"/>
      <c r="AS99" s="846"/>
      <c r="AT99" s="846"/>
      <c r="AU99" s="846"/>
      <c r="AV99" s="846"/>
      <c r="AW99" s="846"/>
      <c r="AX99" s="846"/>
      <c r="AY99" s="846"/>
      <c r="AZ99" s="346"/>
      <c r="BA99" s="558"/>
      <c r="BB99" s="557"/>
      <c r="BC99" s="415"/>
      <c r="BD99" s="408"/>
      <c r="BE99" s="408"/>
      <c r="BF99" s="408"/>
      <c r="BG99" s="419"/>
      <c r="BH99" s="415"/>
      <c r="BI99" s="408"/>
      <c r="BJ99" s="408"/>
      <c r="BK99" s="408"/>
      <c r="BL99" s="419"/>
      <c r="BM99" s="415"/>
      <c r="BN99" s="408"/>
      <c r="BO99" s="408"/>
      <c r="BP99" s="408"/>
      <c r="BQ99" s="419"/>
      <c r="BR99" s="415"/>
      <c r="BS99" s="408"/>
      <c r="BT99" s="408"/>
      <c r="BU99" s="408"/>
      <c r="BV99" s="408"/>
      <c r="BW99" s="408"/>
      <c r="BX99" s="408"/>
      <c r="BY99" s="409"/>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318" customFormat="true" ht="15" customHeight="true" x14ac:dyDescent="0.2">
      <c r="A100" s="79"/>
      <c r="B100" s="138"/>
      <c r="C100" s="104"/>
      <c r="D100" s="103"/>
      <c r="E100" s="103"/>
      <c r="F100" s="103"/>
      <c r="G100" s="102"/>
      <c r="H100" s="101"/>
      <c r="I100" s="103"/>
      <c r="J100" s="103"/>
      <c r="K100" s="103"/>
      <c r="L100" s="100"/>
      <c r="M100" s="104"/>
      <c r="N100" s="103"/>
      <c r="O100" s="103"/>
      <c r="P100" s="103"/>
      <c r="Q100" s="102"/>
      <c r="R100" s="101"/>
      <c r="S100" s="103"/>
      <c r="T100" s="103"/>
      <c r="U100" s="103"/>
      <c r="V100" s="103"/>
      <c r="W100" s="103"/>
      <c r="X100" s="103"/>
      <c r="Y100" s="100"/>
      <c r="Z100" s="846"/>
      <c r="AA100" s="846"/>
      <c r="AB100" s="846"/>
      <c r="AC100" s="846"/>
      <c r="AD100" s="846"/>
      <c r="AE100" s="846"/>
      <c r="AF100" s="846"/>
      <c r="AG100" s="846"/>
      <c r="AH100" s="846"/>
      <c r="AI100" s="846"/>
      <c r="AJ100" s="846"/>
      <c r="AK100" s="846"/>
      <c r="AL100" s="846"/>
      <c r="AM100" s="846"/>
      <c r="AN100" s="846"/>
      <c r="AO100" s="846"/>
      <c r="AP100" s="846"/>
      <c r="AQ100" s="846"/>
      <c r="AR100" s="846"/>
      <c r="AS100" s="846"/>
      <c r="AT100" s="846"/>
      <c r="AU100" s="846"/>
      <c r="AV100" s="846"/>
      <c r="AW100" s="846"/>
      <c r="AX100" s="846"/>
      <c r="AY100" s="846"/>
      <c r="AZ100" s="346"/>
      <c r="BA100" s="558"/>
      <c r="BB100" s="557"/>
      <c r="BC100" s="415"/>
      <c r="BD100" s="408"/>
      <c r="BE100" s="408"/>
      <c r="BF100" s="408"/>
      <c r="BG100" s="419"/>
      <c r="BH100" s="415"/>
      <c r="BI100" s="408"/>
      <c r="BJ100" s="408"/>
      <c r="BK100" s="408"/>
      <c r="BL100" s="419"/>
      <c r="BM100" s="415"/>
      <c r="BN100" s="408"/>
      <c r="BO100" s="408"/>
      <c r="BP100" s="408"/>
      <c r="BQ100" s="419"/>
      <c r="BR100" s="415"/>
      <c r="BS100" s="408"/>
      <c r="BT100" s="408"/>
      <c r="BU100" s="408"/>
      <c r="BV100" s="408"/>
      <c r="BW100" s="408"/>
      <c r="BX100" s="408"/>
      <c r="BY100" s="409"/>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318" customFormat="true" ht="15" customHeight="true" x14ac:dyDescent="0.2">
      <c r="A101" s="146"/>
      <c r="B101" s="138"/>
      <c r="C101" s="104"/>
      <c r="D101" s="103"/>
      <c r="E101" s="103"/>
      <c r="F101" s="103"/>
      <c r="G101" s="102"/>
      <c r="H101" s="101"/>
      <c r="I101" s="103"/>
      <c r="J101" s="103"/>
      <c r="K101" s="103"/>
      <c r="L101" s="100"/>
      <c r="M101" s="104"/>
      <c r="N101" s="103"/>
      <c r="O101" s="103"/>
      <c r="P101" s="103"/>
      <c r="Q101" s="102"/>
      <c r="R101" s="101"/>
      <c r="S101" s="103"/>
      <c r="T101" s="103"/>
      <c r="U101" s="103"/>
      <c r="V101" s="103"/>
      <c r="W101" s="103"/>
      <c r="X101" s="103"/>
      <c r="Y101" s="100"/>
      <c r="Z101" s="846"/>
      <c r="AA101" s="846"/>
      <c r="AB101" s="846"/>
      <c r="AC101" s="846"/>
      <c r="AD101" s="846"/>
      <c r="AE101" s="846"/>
      <c r="AF101" s="846"/>
      <c r="AG101" s="846"/>
      <c r="AH101" s="846"/>
      <c r="AI101" s="846"/>
      <c r="AJ101" s="846"/>
      <c r="AK101" s="846"/>
      <c r="AL101" s="846"/>
      <c r="AM101" s="846"/>
      <c r="AN101" s="846"/>
      <c r="AO101" s="846"/>
      <c r="AP101" s="846"/>
      <c r="AQ101" s="846"/>
      <c r="AR101" s="846"/>
      <c r="AS101" s="846"/>
      <c r="AT101" s="846"/>
      <c r="AU101" s="846"/>
      <c r="AV101" s="846"/>
      <c r="AW101" s="846"/>
      <c r="AX101" s="846"/>
      <c r="AY101" s="846"/>
      <c r="AZ101" s="346"/>
      <c r="BA101" s="558"/>
      <c r="BB101" s="557"/>
      <c r="BC101" s="415"/>
      <c r="BD101" s="408"/>
      <c r="BE101" s="408"/>
      <c r="BF101" s="408"/>
      <c r="BG101" s="419"/>
      <c r="BH101" s="415"/>
      <c r="BI101" s="408"/>
      <c r="BJ101" s="408"/>
      <c r="BK101" s="408"/>
      <c r="BL101" s="419"/>
      <c r="BM101" s="415"/>
      <c r="BN101" s="408"/>
      <c r="BO101" s="408"/>
      <c r="BP101" s="408"/>
      <c r="BQ101" s="419"/>
      <c r="BR101" s="415"/>
      <c r="BS101" s="408"/>
      <c r="BT101" s="408"/>
      <c r="BU101" s="408"/>
      <c r="BV101" s="408"/>
      <c r="BW101" s="408"/>
      <c r="BX101" s="408"/>
      <c r="BY101" s="409"/>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318" customFormat="true" ht="15" customHeight="true" x14ac:dyDescent="0.2">
      <c r="A102" s="79"/>
      <c r="B102" s="138"/>
      <c r="C102" s="104"/>
      <c r="D102" s="103"/>
      <c r="E102" s="103"/>
      <c r="F102" s="103"/>
      <c r="G102" s="102"/>
      <c r="H102" s="101"/>
      <c r="I102" s="103"/>
      <c r="J102" s="103"/>
      <c r="K102" s="103"/>
      <c r="L102" s="100"/>
      <c r="M102" s="104"/>
      <c r="N102" s="103"/>
      <c r="O102" s="103"/>
      <c r="P102" s="103"/>
      <c r="Q102" s="102"/>
      <c r="R102" s="101"/>
      <c r="S102" s="103"/>
      <c r="T102" s="103"/>
      <c r="U102" s="103"/>
      <c r="V102" s="103"/>
      <c r="W102" s="103"/>
      <c r="X102" s="103"/>
      <c r="Y102" s="100"/>
      <c r="Z102" s="846"/>
      <c r="AA102" s="846"/>
      <c r="AB102" s="846"/>
      <c r="AC102" s="846"/>
      <c r="AD102" s="846"/>
      <c r="AE102" s="846"/>
      <c r="AF102" s="846"/>
      <c r="AG102" s="846"/>
      <c r="AH102" s="846"/>
      <c r="AI102" s="846"/>
      <c r="AJ102" s="846"/>
      <c r="AK102" s="846"/>
      <c r="AL102" s="846"/>
      <c r="AM102" s="846"/>
      <c r="AN102" s="846"/>
      <c r="AO102" s="846"/>
      <c r="AP102" s="846"/>
      <c r="AQ102" s="846"/>
      <c r="AR102" s="846"/>
      <c r="AS102" s="846"/>
      <c r="AT102" s="846"/>
      <c r="AU102" s="846"/>
      <c r="AV102" s="846"/>
      <c r="AW102" s="846"/>
      <c r="AX102" s="846"/>
      <c r="AY102" s="846"/>
      <c r="AZ102" s="346"/>
      <c r="BA102" s="558"/>
      <c r="BB102" s="557"/>
      <c r="BC102" s="415"/>
      <c r="BD102" s="408"/>
      <c r="BE102" s="408"/>
      <c r="BF102" s="408"/>
      <c r="BG102" s="419"/>
      <c r="BH102" s="415"/>
      <c r="BI102" s="408"/>
      <c r="BJ102" s="408"/>
      <c r="BK102" s="408"/>
      <c r="BL102" s="419"/>
      <c r="BM102" s="415"/>
      <c r="BN102" s="408"/>
      <c r="BO102" s="408"/>
      <c r="BP102" s="408"/>
      <c r="BQ102" s="419"/>
      <c r="BR102" s="415"/>
      <c r="BS102" s="408"/>
      <c r="BT102" s="408"/>
      <c r="BU102" s="408"/>
      <c r="BV102" s="408"/>
      <c r="BW102" s="408"/>
      <c r="BX102" s="408"/>
      <c r="BY102" s="409"/>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318" customFormat="true" ht="15" customHeight="true" x14ac:dyDescent="0.2">
      <c r="A103" s="79"/>
      <c r="B103" s="138"/>
      <c r="C103" s="104"/>
      <c r="D103" s="103"/>
      <c r="E103" s="103"/>
      <c r="F103" s="103"/>
      <c r="G103" s="102"/>
      <c r="H103" s="101"/>
      <c r="I103" s="103"/>
      <c r="J103" s="103"/>
      <c r="K103" s="103"/>
      <c r="L103" s="100"/>
      <c r="M103" s="104"/>
      <c r="N103" s="103"/>
      <c r="O103" s="103"/>
      <c r="P103" s="103"/>
      <c r="Q103" s="102"/>
      <c r="R103" s="101"/>
      <c r="S103" s="103"/>
      <c r="T103" s="103"/>
      <c r="U103" s="103"/>
      <c r="V103" s="103"/>
      <c r="W103" s="103"/>
      <c r="X103" s="103"/>
      <c r="Y103" s="100"/>
      <c r="Z103" s="846"/>
      <c r="AA103" s="846"/>
      <c r="AB103" s="846"/>
      <c r="AC103" s="846"/>
      <c r="AD103" s="846"/>
      <c r="AE103" s="846"/>
      <c r="AF103" s="846"/>
      <c r="AG103" s="846"/>
      <c r="AH103" s="846"/>
      <c r="AI103" s="846"/>
      <c r="AJ103" s="846"/>
      <c r="AK103" s="846"/>
      <c r="AL103" s="846"/>
      <c r="AM103" s="846"/>
      <c r="AN103" s="846"/>
      <c r="AO103" s="846"/>
      <c r="AP103" s="846"/>
      <c r="AQ103" s="846"/>
      <c r="AR103" s="846"/>
      <c r="AS103" s="846"/>
      <c r="AT103" s="846"/>
      <c r="AU103" s="846"/>
      <c r="AV103" s="846"/>
      <c r="AW103" s="846"/>
      <c r="AX103" s="846"/>
      <c r="AY103" s="846"/>
      <c r="AZ103" s="346"/>
      <c r="BA103" s="558"/>
      <c r="BB103" s="557"/>
      <c r="BC103" s="415"/>
      <c r="BD103" s="408"/>
      <c r="BE103" s="408"/>
      <c r="BF103" s="408"/>
      <c r="BG103" s="419"/>
      <c r="BH103" s="415"/>
      <c r="BI103" s="408"/>
      <c r="BJ103" s="408"/>
      <c r="BK103" s="408"/>
      <c r="BL103" s="419"/>
      <c r="BM103" s="415"/>
      <c r="BN103" s="408"/>
      <c r="BO103" s="408"/>
      <c r="BP103" s="408"/>
      <c r="BQ103" s="419"/>
      <c r="BR103" s="415"/>
      <c r="BS103" s="408"/>
      <c r="BT103" s="408"/>
      <c r="BU103" s="408"/>
      <c r="BV103" s="408"/>
      <c r="BW103" s="408"/>
      <c r="BX103" s="408"/>
      <c r="BY103" s="409"/>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318" customFormat="true" ht="15" customHeight="true" x14ac:dyDescent="0.2">
      <c r="A104" s="79"/>
      <c r="B104" s="138"/>
      <c r="C104" s="104"/>
      <c r="D104" s="103"/>
      <c r="E104" s="103"/>
      <c r="F104" s="103"/>
      <c r="G104" s="102"/>
      <c r="H104" s="101"/>
      <c r="I104" s="103"/>
      <c r="J104" s="103"/>
      <c r="K104" s="103"/>
      <c r="L104" s="100"/>
      <c r="M104" s="104"/>
      <c r="N104" s="103"/>
      <c r="O104" s="103"/>
      <c r="P104" s="103"/>
      <c r="Q104" s="102"/>
      <c r="R104" s="101"/>
      <c r="S104" s="103"/>
      <c r="T104" s="103"/>
      <c r="U104" s="103"/>
      <c r="V104" s="103"/>
      <c r="W104" s="103"/>
      <c r="X104" s="103"/>
      <c r="Y104" s="100"/>
      <c r="Z104" s="846"/>
      <c r="AA104" s="846"/>
      <c r="AB104" s="846"/>
      <c r="AC104" s="846"/>
      <c r="AD104" s="846"/>
      <c r="AE104" s="846"/>
      <c r="AF104" s="846"/>
      <c r="AG104" s="846"/>
      <c r="AH104" s="846"/>
      <c r="AI104" s="846"/>
      <c r="AJ104" s="846"/>
      <c r="AK104" s="846"/>
      <c r="AL104" s="846"/>
      <c r="AM104" s="846"/>
      <c r="AN104" s="846"/>
      <c r="AO104" s="846"/>
      <c r="AP104" s="846"/>
      <c r="AQ104" s="846"/>
      <c r="AR104" s="846"/>
      <c r="AS104" s="846"/>
      <c r="AT104" s="846"/>
      <c r="AU104" s="846"/>
      <c r="AV104" s="846"/>
      <c r="AW104" s="846"/>
      <c r="AX104" s="846"/>
      <c r="AY104" s="846"/>
      <c r="AZ104" s="346"/>
      <c r="BA104" s="558"/>
      <c r="BB104" s="557"/>
      <c r="BC104" s="415"/>
      <c r="BD104" s="408"/>
      <c r="BE104" s="408"/>
      <c r="BF104" s="408"/>
      <c r="BG104" s="419"/>
      <c r="BH104" s="415"/>
      <c r="BI104" s="408"/>
      <c r="BJ104" s="408"/>
      <c r="BK104" s="408"/>
      <c r="BL104" s="419"/>
      <c r="BM104" s="415"/>
      <c r="BN104" s="408"/>
      <c r="BO104" s="408"/>
      <c r="BP104" s="408"/>
      <c r="BQ104" s="419"/>
      <c r="BR104" s="415"/>
      <c r="BS104" s="408"/>
      <c r="BT104" s="408"/>
      <c r="BU104" s="408"/>
      <c r="BV104" s="408"/>
      <c r="BW104" s="408"/>
      <c r="BX104" s="408"/>
      <c r="BY104" s="409"/>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318" customFormat="true" ht="15" customHeight="true" x14ac:dyDescent="0.2">
      <c r="A105" s="143"/>
      <c r="B105" s="137"/>
      <c r="C105" s="99"/>
      <c r="D105" s="98"/>
      <c r="E105" s="98"/>
      <c r="F105" s="98"/>
      <c r="G105" s="97"/>
      <c r="H105" s="96"/>
      <c r="I105" s="98"/>
      <c r="J105" s="98"/>
      <c r="K105" s="98"/>
      <c r="L105" s="95"/>
      <c r="M105" s="99"/>
      <c r="N105" s="98"/>
      <c r="O105" s="98"/>
      <c r="P105" s="98"/>
      <c r="Q105" s="97"/>
      <c r="R105" s="96"/>
      <c r="S105" s="98"/>
      <c r="T105" s="98"/>
      <c r="U105" s="98"/>
      <c r="V105" s="98"/>
      <c r="W105" s="98"/>
      <c r="X105" s="98"/>
      <c r="Y105" s="95"/>
      <c r="Z105" s="846"/>
      <c r="AA105" s="846"/>
      <c r="AB105" s="846"/>
      <c r="AC105" s="846"/>
      <c r="AD105" s="846"/>
      <c r="AE105" s="846"/>
      <c r="AF105" s="846"/>
      <c r="AG105" s="846"/>
      <c r="AH105" s="846"/>
      <c r="AI105" s="846"/>
      <c r="AJ105" s="846"/>
      <c r="AK105" s="846"/>
      <c r="AL105" s="846"/>
      <c r="AM105" s="846"/>
      <c r="AN105" s="846"/>
      <c r="AO105" s="846"/>
      <c r="AP105" s="846"/>
      <c r="AQ105" s="846"/>
      <c r="AR105" s="846"/>
      <c r="AS105" s="846"/>
      <c r="AT105" s="846"/>
      <c r="AU105" s="846"/>
      <c r="AV105" s="846"/>
      <c r="AW105" s="846"/>
      <c r="AX105" s="846"/>
      <c r="AY105" s="846"/>
      <c r="AZ105" s="346"/>
      <c r="BA105" s="558"/>
      <c r="BB105" s="557"/>
      <c r="BC105" s="418"/>
      <c r="BD105" s="417"/>
      <c r="BE105" s="417"/>
      <c r="BF105" s="417"/>
      <c r="BG105" s="421"/>
      <c r="BH105" s="418"/>
      <c r="BI105" s="417"/>
      <c r="BJ105" s="417"/>
      <c r="BK105" s="417"/>
      <c r="BL105" s="421"/>
      <c r="BM105" s="418"/>
      <c r="BN105" s="417"/>
      <c r="BO105" s="417"/>
      <c r="BP105" s="417"/>
      <c r="BQ105" s="421"/>
      <c r="BR105" s="418"/>
      <c r="BS105" s="417"/>
      <c r="BT105" s="417"/>
      <c r="BU105" s="417"/>
      <c r="BV105" s="417"/>
      <c r="BW105" s="417"/>
      <c r="BX105" s="417"/>
      <c r="BY105" s="420"/>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318" customFormat="true" ht="250.15" customHeight="true" x14ac:dyDescent="0.2">
      <c r="A106" s="440"/>
      <c r="B106" s="174"/>
      <c r="C106" s="173"/>
      <c r="D106" s="173"/>
      <c r="E106" s="173"/>
      <c r="F106" s="173"/>
      <c r="G106" s="173"/>
      <c r="H106" s="173"/>
      <c r="I106" s="173"/>
      <c r="J106" s="173"/>
      <c r="K106" s="173"/>
      <c r="L106" s="173"/>
      <c r="M106" s="173"/>
      <c r="N106" s="173"/>
      <c r="O106" s="173"/>
      <c r="P106" s="173"/>
      <c r="Q106" s="173"/>
      <c r="R106" s="173"/>
      <c r="S106" s="173"/>
      <c r="T106" s="173"/>
      <c r="U106" s="173"/>
      <c r="V106" s="173"/>
      <c r="W106" s="173"/>
      <c r="X106" s="173"/>
      <c r="Y106" s="173"/>
      <c r="Z106" s="346"/>
      <c r="AA106" s="346"/>
      <c r="AB106" s="346"/>
      <c r="AC106" s="346"/>
      <c r="AD106" s="346"/>
      <c r="AE106" s="346"/>
      <c r="AF106" s="346"/>
      <c r="AG106" s="346"/>
      <c r="AH106" s="346"/>
      <c r="AI106" s="346"/>
      <c r="AJ106" s="346"/>
      <c r="AK106" s="346"/>
      <c r="AL106" s="346"/>
      <c r="AM106" s="346"/>
      <c r="AN106" s="346"/>
      <c r="AO106" s="346"/>
      <c r="AP106" s="346"/>
      <c r="AQ106" s="346"/>
      <c r="AR106" s="346"/>
      <c r="AS106" s="346"/>
      <c r="AT106" s="346"/>
      <c r="AU106" s="346"/>
      <c r="AV106" s="346"/>
      <c r="AW106" s="346"/>
      <c r="AX106" s="346"/>
      <c r="AY106" s="346"/>
      <c r="AZ106" s="346"/>
      <c r="BA106" s="402"/>
      <c r="BB106" s="403"/>
      <c r="BC106" s="403"/>
      <c r="BD106" s="403"/>
      <c r="BE106" s="403"/>
      <c r="BF106" s="403"/>
      <c r="BG106" s="403"/>
      <c r="BH106" s="403"/>
      <c r="BI106" s="403"/>
      <c r="BJ106" s="403"/>
      <c r="BK106" s="403"/>
      <c r="BL106" s="403"/>
      <c r="BM106" s="403"/>
      <c r="BN106" s="403"/>
      <c r="BO106" s="403"/>
      <c r="BP106" s="403"/>
      <c r="BQ106" s="403"/>
      <c r="BR106" s="403"/>
      <c r="BS106" s="403"/>
      <c r="BT106" s="403"/>
      <c r="BU106" s="403"/>
      <c r="BV106" s="403"/>
      <c r="BW106" s="403"/>
      <c r="BX106" s="403"/>
      <c r="BY106" s="402"/>
      <c r="BZ106" s="345"/>
      <c r="CA106" s="345"/>
      <c r="CB106" s="345"/>
      <c r="CC106" s="345"/>
      <c r="CD106" s="345"/>
      <c r="CE106" s="345"/>
      <c r="CF106" s="345"/>
      <c r="CG106" s="345"/>
      <c r="CH106" s="345"/>
      <c r="CI106" s="345"/>
      <c r="CJ106" s="345"/>
      <c r="CK106" s="345"/>
      <c r="CL106" s="345"/>
      <c r="CM106" s="345"/>
      <c r="CN106" s="345"/>
      <c r="CO106" s="345"/>
      <c r="CP106" s="345"/>
      <c r="CQ106" s="345"/>
      <c r="CR106" s="345"/>
      <c r="CS106" s="345"/>
      <c r="CT106" s="345"/>
      <c r="CU106" s="345"/>
      <c r="CV106" s="345"/>
      <c r="CW106" s="345"/>
      <c r="CX106" s="345"/>
      <c r="CY106" s="345"/>
      <c r="CZ106" s="345"/>
    </row>
    <row r="107" s="298" customFormat="true" ht="18" customHeight="true" x14ac:dyDescent="0.2">
      <c r="A107" s="440"/>
      <c r="B107" s="299"/>
      <c r="C107" s="392"/>
      <c r="D107" s="392"/>
      <c r="E107" s="392"/>
      <c r="F107" s="392"/>
      <c r="G107" s="392"/>
      <c r="H107" s="392"/>
      <c r="I107" s="392"/>
      <c r="J107" s="392"/>
      <c r="K107" s="392"/>
      <c r="L107" s="392"/>
      <c r="M107" s="392"/>
      <c r="N107" s="392"/>
      <c r="O107" s="392"/>
      <c r="P107" s="392"/>
      <c r="Q107" s="392"/>
      <c r="R107" s="392"/>
      <c r="S107" s="392"/>
      <c r="T107" s="392"/>
      <c r="U107" s="392"/>
      <c r="V107" s="392"/>
      <c r="W107" s="392"/>
      <c r="X107" s="392"/>
      <c r="Y107" s="392"/>
      <c r="Z107" s="341"/>
      <c r="AA107" s="341"/>
      <c r="AB107" s="341"/>
      <c r="AC107" s="341"/>
      <c r="AD107" s="341"/>
      <c r="AE107" s="341"/>
      <c r="AF107" s="341"/>
      <c r="AG107" s="341"/>
      <c r="AH107" s="341"/>
      <c r="AI107" s="341"/>
      <c r="AJ107" s="341"/>
      <c r="AK107" s="341"/>
      <c r="AL107" s="341"/>
      <c r="AM107" s="341"/>
      <c r="AN107" s="341"/>
      <c r="AO107" s="341"/>
      <c r="AP107" s="341"/>
      <c r="AQ107" s="341"/>
      <c r="AR107" s="341"/>
      <c r="AS107" s="341"/>
      <c r="AT107" s="341"/>
      <c r="AU107" s="341"/>
      <c r="AV107" s="341"/>
      <c r="AW107" s="341"/>
      <c r="AX107" s="341"/>
      <c r="AY107" s="341"/>
      <c r="AZ107" s="341"/>
      <c r="BB107" s="321"/>
      <c r="BZ107" s="341"/>
      <c r="CA107" s="341"/>
      <c r="CB107" s="341"/>
      <c r="CC107" s="341"/>
      <c r="CD107" s="341"/>
      <c r="CE107" s="341"/>
      <c r="CF107" s="341"/>
      <c r="CG107" s="341"/>
      <c r="CH107" s="341"/>
      <c r="CI107" s="341"/>
      <c r="CJ107" s="341"/>
      <c r="CK107" s="341"/>
      <c r="CL107" s="341"/>
      <c r="CM107" s="341"/>
      <c r="CN107" s="341"/>
      <c r="CO107" s="341"/>
      <c r="CP107" s="341"/>
      <c r="CQ107" s="341"/>
      <c r="CR107" s="341"/>
      <c r="CS107" s="341"/>
      <c r="CT107" s="341"/>
      <c r="CU107" s="341"/>
      <c r="CV107" s="341"/>
      <c r="CW107" s="341"/>
      <c r="CX107" s="341"/>
      <c r="CY107" s="341"/>
      <c r="CZ107" s="341"/>
    </row>
    <row r="108" s="298" customFormat="true" ht="22.5" customHeight="true" x14ac:dyDescent="0.35">
      <c r="A108" s="1012" t="str">
        <f>A1026</f>
        <v>Egypt</v>
      </c>
      <c r="B108" s="1013"/>
      <c r="C108" s="300"/>
      <c r="D108" s="300"/>
      <c r="E108" s="300"/>
      <c r="F108" s="300"/>
      <c r="G108" s="300"/>
      <c r="H108" s="300"/>
      <c r="I108" s="300"/>
      <c r="J108" s="300"/>
      <c r="K108" s="300"/>
      <c r="L108" s="300"/>
      <c r="M108" s="300"/>
      <c r="N108" s="300"/>
      <c r="O108" s="300"/>
      <c r="P108" s="300"/>
      <c r="Q108" s="300"/>
      <c r="R108" s="300"/>
      <c r="S108" s="300"/>
      <c r="V108" s="300"/>
      <c r="W108" s="300"/>
      <c r="Z108" s="341"/>
      <c r="AA108" s="341"/>
      <c r="AB108" s="341"/>
      <c r="AC108" s="341"/>
      <c r="AD108" s="341"/>
      <c r="AE108" s="341"/>
      <c r="AF108" s="341"/>
      <c r="AG108" s="341"/>
      <c r="AH108" s="341"/>
      <c r="AI108" s="341"/>
      <c r="AJ108" s="341"/>
      <c r="AK108" s="341"/>
      <c r="AL108" s="341"/>
      <c r="AM108" s="341"/>
      <c r="AN108" s="341"/>
      <c r="AO108" s="341"/>
      <c r="AP108" s="341"/>
      <c r="AQ108" s="341"/>
      <c r="AR108" s="341"/>
      <c r="AS108" s="341"/>
      <c r="AT108" s="341"/>
      <c r="AU108" s="341"/>
      <c r="AV108" s="341"/>
      <c r="AW108" s="341"/>
      <c r="AX108" s="341"/>
      <c r="AY108" s="341"/>
      <c r="AZ108" s="341"/>
      <c r="BB108" s="321"/>
      <c r="BZ108" s="341"/>
      <c r="CA108" s="341"/>
      <c r="CB108" s="341"/>
      <c r="CC108" s="341"/>
      <c r="CD108" s="341"/>
      <c r="CE108" s="341"/>
      <c r="CF108" s="341"/>
      <c r="CG108" s="341"/>
      <c r="CH108" s="341"/>
      <c r="CI108" s="341"/>
      <c r="CJ108" s="341"/>
      <c r="CK108" s="341"/>
      <c r="CL108" s="341"/>
      <c r="CM108" s="341"/>
      <c r="CN108" s="341"/>
      <c r="CO108" s="341"/>
      <c r="CP108" s="341"/>
      <c r="CQ108" s="341"/>
      <c r="CR108" s="341"/>
      <c r="CS108" s="341"/>
      <c r="CT108" s="341"/>
      <c r="CU108" s="341"/>
      <c r="CV108" s="341"/>
      <c r="CW108" s="341"/>
      <c r="CX108" s="341"/>
      <c r="CY108" s="341"/>
      <c r="CZ108" s="341"/>
    </row>
    <row r="109" s="298" customFormat="true" ht="22.5" customHeight="true" x14ac:dyDescent="0.35">
      <c r="A109" s="325" t="str">
        <f>A1034</f>
        <v>2008</v>
      </c>
      <c r="B109" s="326"/>
      <c r="C109" s="300"/>
      <c r="D109" s="300"/>
      <c r="E109" s="300"/>
      <c r="F109" s="300"/>
      <c r="G109" s="300"/>
      <c r="H109" s="300"/>
      <c r="I109" s="300"/>
      <c r="J109" s="300"/>
      <c r="K109" s="300"/>
      <c r="L109" s="300"/>
      <c r="M109" s="300"/>
      <c r="N109" s="300"/>
      <c r="O109" s="300"/>
      <c r="P109" s="300"/>
      <c r="Q109" s="300"/>
      <c r="R109" s="300"/>
      <c r="S109" s="300"/>
      <c r="V109" s="300"/>
      <c r="W109" s="300"/>
      <c r="Z109" s="341"/>
      <c r="AA109" s="341"/>
      <c r="AB109" s="341"/>
      <c r="AC109" s="341"/>
      <c r="AD109" s="341"/>
      <c r="AE109" s="341"/>
      <c r="AF109" s="341"/>
      <c r="AG109" s="341"/>
      <c r="AH109" s="341"/>
      <c r="AI109" s="341"/>
      <c r="AJ109" s="341"/>
      <c r="AK109" s="341"/>
      <c r="AL109" s="341"/>
      <c r="AM109" s="341"/>
      <c r="AN109" s="341"/>
      <c r="AO109" s="341"/>
      <c r="AP109" s="341"/>
      <c r="AQ109" s="341"/>
      <c r="AR109" s="341"/>
      <c r="AS109" s="341"/>
      <c r="AT109" s="341"/>
      <c r="AU109" s="341"/>
      <c r="AV109" s="341"/>
      <c r="AW109" s="341"/>
      <c r="AX109" s="341"/>
      <c r="AY109" s="341"/>
      <c r="AZ109" s="341"/>
      <c r="BB109" s="321"/>
      <c r="BZ109" s="341"/>
      <c r="CA109" s="341"/>
      <c r="CB109" s="341"/>
      <c r="CC109" s="341"/>
      <c r="CD109" s="341"/>
      <c r="CE109" s="341"/>
      <c r="CF109" s="341"/>
      <c r="CG109" s="341"/>
      <c r="CH109" s="341"/>
      <c r="CI109" s="341"/>
      <c r="CJ109" s="341"/>
      <c r="CK109" s="341"/>
      <c r="CL109" s="341"/>
      <c r="CM109" s="341"/>
      <c r="CN109" s="341"/>
      <c r="CO109" s="341"/>
      <c r="CP109" s="341"/>
      <c r="CQ109" s="341"/>
      <c r="CR109" s="341"/>
      <c r="CS109" s="341"/>
      <c r="CT109" s="341"/>
      <c r="CU109" s="341"/>
      <c r="CV109" s="341"/>
      <c r="CW109" s="341"/>
      <c r="CX109" s="341"/>
      <c r="CY109" s="341"/>
      <c r="CZ109" s="341"/>
    </row>
    <row r="110" s="298" customFormat="true" ht="22.5" customHeight="true" x14ac:dyDescent="0.35">
      <c r="A110" s="327" t="s">
        <v>98</v>
      </c>
      <c r="B110" s="328"/>
      <c r="C110" s="300"/>
      <c r="D110" s="300"/>
      <c r="E110" s="300"/>
      <c r="F110" s="300"/>
      <c r="G110" s="300"/>
      <c r="H110" s="300"/>
      <c r="I110" s="300"/>
      <c r="J110" s="300"/>
      <c r="K110" s="300"/>
      <c r="L110" s="300"/>
      <c r="M110" s="300"/>
      <c r="N110" s="300"/>
      <c r="O110" s="300"/>
      <c r="P110" s="300"/>
      <c r="Q110" s="300"/>
      <c r="R110" s="300"/>
      <c r="S110" s="300"/>
      <c r="V110" s="300"/>
      <c r="W110" s="300"/>
      <c r="Z110" s="341"/>
      <c r="AA110" s="341"/>
      <c r="AB110" s="341"/>
      <c r="AC110" s="341"/>
      <c r="AD110" s="341"/>
      <c r="AE110" s="341"/>
      <c r="AF110" s="341"/>
      <c r="AG110" s="341"/>
      <c r="AH110" s="341"/>
      <c r="AI110" s="341"/>
      <c r="AJ110" s="341"/>
      <c r="AK110" s="341"/>
      <c r="AL110" s="341"/>
      <c r="AM110" s="341"/>
      <c r="AN110" s="341"/>
      <c r="AO110" s="341"/>
      <c r="AP110" s="341"/>
      <c r="AQ110" s="341"/>
      <c r="AR110" s="341"/>
      <c r="AS110" s="341"/>
      <c r="AT110" s="341"/>
      <c r="AU110" s="341"/>
      <c r="AV110" s="341"/>
      <c r="AW110" s="341"/>
      <c r="AX110" s="341"/>
      <c r="AY110" s="341"/>
      <c r="AZ110" s="341"/>
      <c r="BB110" s="321"/>
      <c r="BZ110" s="341"/>
      <c r="CA110" s="341"/>
      <c r="CB110" s="341"/>
      <c r="CC110" s="341"/>
      <c r="CD110" s="341"/>
      <c r="CE110" s="341"/>
      <c r="CF110" s="341"/>
      <c r="CG110" s="341"/>
      <c r="CH110" s="341"/>
      <c r="CI110" s="341"/>
      <c r="CJ110" s="341"/>
      <c r="CK110" s="341"/>
      <c r="CL110" s="341"/>
      <c r="CM110" s="341"/>
      <c r="CN110" s="341"/>
      <c r="CO110" s="341"/>
      <c r="CP110" s="341"/>
      <c r="CQ110" s="341"/>
      <c r="CR110" s="341"/>
      <c r="CS110" s="341"/>
      <c r="CT110" s="341"/>
      <c r="CU110" s="341"/>
      <c r="CV110" s="341"/>
      <c r="CW110" s="341"/>
      <c r="CX110" s="341"/>
      <c r="CY110" s="341"/>
      <c r="CZ110" s="341"/>
    </row>
    <row r="111" s="298" customFormat="true" ht="20.1" customHeight="true" x14ac:dyDescent="0.35">
      <c r="A111" s="329" t="s">
        <v>96</v>
      </c>
      <c r="B111" s="326"/>
      <c r="C111" s="300"/>
      <c r="D111" s="300"/>
      <c r="E111" s="300"/>
      <c r="F111" s="300"/>
      <c r="G111" s="300"/>
      <c r="H111" s="300"/>
      <c r="I111" s="300"/>
      <c r="J111" s="300"/>
      <c r="K111" s="300"/>
      <c r="L111" s="300"/>
      <c r="M111" s="300"/>
      <c r="N111" s="300"/>
      <c r="O111" s="300"/>
      <c r="P111" s="300"/>
      <c r="Q111" s="300"/>
      <c r="R111" s="300"/>
      <c r="S111" s="300"/>
      <c r="V111" s="300"/>
      <c r="W111" s="300"/>
      <c r="Z111" s="341"/>
      <c r="AA111" s="341"/>
      <c r="AB111" s="341"/>
      <c r="AC111" s="341"/>
      <c r="AD111" s="341"/>
      <c r="AE111" s="341"/>
      <c r="AF111" s="341"/>
      <c r="AG111" s="341"/>
      <c r="AH111" s="341"/>
      <c r="AI111" s="341"/>
      <c r="AJ111" s="341"/>
      <c r="AK111" s="341"/>
      <c r="AL111" s="341"/>
      <c r="AM111" s="341"/>
      <c r="AN111" s="341"/>
      <c r="AO111" s="341"/>
      <c r="AP111" s="341"/>
      <c r="AQ111" s="341"/>
      <c r="AR111" s="341"/>
      <c r="AS111" s="341"/>
      <c r="AT111" s="341"/>
      <c r="AU111" s="341"/>
      <c r="AV111" s="341"/>
      <c r="AW111" s="341"/>
      <c r="AX111" s="341"/>
      <c r="AY111" s="341"/>
      <c r="AZ111" s="341"/>
      <c r="BB111" s="321"/>
      <c r="BZ111" s="341"/>
      <c r="CA111" s="341"/>
      <c r="CB111" s="341"/>
      <c r="CC111" s="341"/>
      <c r="CD111" s="341"/>
      <c r="CE111" s="341"/>
      <c r="CF111" s="341"/>
      <c r="CG111" s="341"/>
      <c r="CH111" s="341"/>
      <c r="CI111" s="341"/>
      <c r="CJ111" s="341"/>
      <c r="CK111" s="341"/>
      <c r="CL111" s="341"/>
      <c r="CM111" s="341"/>
      <c r="CN111" s="341"/>
      <c r="CO111" s="341"/>
      <c r="CP111" s="341"/>
      <c r="CQ111" s="341"/>
      <c r="CR111" s="341"/>
      <c r="CS111" s="341"/>
      <c r="CT111" s="341"/>
      <c r="CU111" s="341"/>
      <c r="CV111" s="341"/>
      <c r="CW111" s="341"/>
      <c r="CX111" s="341"/>
      <c r="CY111" s="341"/>
      <c r="CZ111" s="341"/>
    </row>
    <row r="112" s="298" customFormat="true" ht="15" customHeight="true" x14ac:dyDescent="0.2">
      <c r="A112" s="555" t="s">
        <v>97</v>
      </c>
      <c r="B112" s="352"/>
      <c r="C112" s="300"/>
      <c r="D112" s="300"/>
      <c r="E112" s="300"/>
      <c r="F112" s="300"/>
      <c r="G112" s="300"/>
      <c r="H112" s="300"/>
      <c r="I112" s="300"/>
      <c r="J112" s="300"/>
      <c r="K112" s="300"/>
      <c r="L112" s="300"/>
      <c r="M112" s="300"/>
      <c r="N112" s="300"/>
      <c r="O112" s="300"/>
      <c r="P112" s="300"/>
      <c r="Q112" s="300"/>
      <c r="R112" s="300"/>
      <c r="S112" s="300"/>
      <c r="V112" s="300"/>
      <c r="W112" s="300"/>
      <c r="Z112" s="341"/>
      <c r="AA112" s="341"/>
      <c r="AB112" s="341"/>
      <c r="AC112" s="341"/>
      <c r="AD112" s="341"/>
      <c r="AE112" s="341"/>
      <c r="AF112" s="341"/>
      <c r="AG112" s="341"/>
      <c r="AH112" s="341"/>
      <c r="AI112" s="341"/>
      <c r="AJ112" s="341"/>
      <c r="AK112" s="341"/>
      <c r="AL112" s="341"/>
      <c r="AM112" s="341"/>
      <c r="AN112" s="341"/>
      <c r="AO112" s="341"/>
      <c r="AP112" s="341"/>
      <c r="AQ112" s="341"/>
      <c r="AR112" s="341"/>
      <c r="AS112" s="341"/>
      <c r="AT112" s="341"/>
      <c r="AU112" s="341"/>
      <c r="AV112" s="341"/>
      <c r="AW112" s="341"/>
      <c r="AX112" s="341"/>
      <c r="AY112" s="341"/>
      <c r="AZ112" s="341"/>
      <c r="BB112" s="321"/>
      <c r="BZ112" s="341"/>
      <c r="CA112" s="341"/>
      <c r="CB112" s="341"/>
      <c r="CC112" s="341"/>
      <c r="CD112" s="341"/>
      <c r="CE112" s="341"/>
      <c r="CF112" s="341"/>
      <c r="CG112" s="341"/>
      <c r="CH112" s="341"/>
      <c r="CI112" s="341"/>
      <c r="CJ112" s="341"/>
      <c r="CK112" s="341"/>
      <c r="CL112" s="341"/>
      <c r="CM112" s="341"/>
      <c r="CN112" s="341"/>
      <c r="CO112" s="341"/>
      <c r="CP112" s="341"/>
      <c r="CQ112" s="341"/>
      <c r="CR112" s="341"/>
      <c r="CS112" s="341"/>
      <c r="CT112" s="341"/>
      <c r="CU112" s="341"/>
      <c r="CV112" s="341"/>
      <c r="CW112" s="341"/>
      <c r="CX112" s="341"/>
      <c r="CY112" s="341"/>
      <c r="CZ112" s="341"/>
    </row>
    <row r="113" s="298" customFormat="true" ht="15" customHeight="true" x14ac:dyDescent="0.2">
      <c r="A113" s="333" t="s">
        <v>40</v>
      </c>
      <c r="B113" s="332"/>
      <c r="C113" s="300"/>
      <c r="D113" s="300"/>
      <c r="E113" s="300"/>
      <c r="F113" s="300"/>
      <c r="G113" s="300"/>
      <c r="H113" s="300"/>
      <c r="I113" s="300"/>
      <c r="J113" s="300"/>
      <c r="K113" s="300"/>
      <c r="L113" s="300"/>
      <c r="M113" s="300"/>
      <c r="N113" s="300"/>
      <c r="O113" s="300"/>
      <c r="P113" s="300"/>
      <c r="Q113" s="300"/>
      <c r="R113" s="300"/>
      <c r="S113" s="300"/>
      <c r="V113" s="300"/>
      <c r="W113" s="300"/>
      <c r="Z113" s="341"/>
      <c r="AA113" s="341"/>
      <c r="AB113" s="341"/>
      <c r="AC113" s="341"/>
      <c r="AD113" s="341"/>
      <c r="AE113" s="341"/>
      <c r="AF113" s="341"/>
      <c r="AG113" s="341"/>
      <c r="AH113" s="341"/>
      <c r="AI113" s="341"/>
      <c r="AJ113" s="341"/>
      <c r="AK113" s="341"/>
      <c r="AL113" s="341"/>
      <c r="AM113" s="341"/>
      <c r="AN113" s="341"/>
      <c r="AO113" s="341"/>
      <c r="AP113" s="341"/>
      <c r="AQ113" s="341"/>
      <c r="AR113" s="341"/>
      <c r="AS113" s="341"/>
      <c r="AT113" s="341"/>
      <c r="AU113" s="341"/>
      <c r="AV113" s="341"/>
      <c r="AW113" s="341"/>
      <c r="AX113" s="341"/>
      <c r="AY113" s="341"/>
      <c r="AZ113" s="341"/>
      <c r="BB113" s="321"/>
      <c r="BZ113" s="341"/>
      <c r="CA113" s="341"/>
      <c r="CB113" s="341"/>
      <c r="CC113" s="341"/>
      <c r="CD113" s="341"/>
      <c r="CE113" s="341"/>
      <c r="CF113" s="341"/>
      <c r="CG113" s="341"/>
      <c r="CH113" s="341"/>
      <c r="CI113" s="341"/>
      <c r="CJ113" s="341"/>
      <c r="CK113" s="341"/>
      <c r="CL113" s="341"/>
      <c r="CM113" s="341"/>
      <c r="CN113" s="341"/>
      <c r="CO113" s="341"/>
      <c r="CP113" s="341"/>
      <c r="CQ113" s="341"/>
      <c r="CR113" s="341"/>
      <c r="CS113" s="341"/>
      <c r="CT113" s="341"/>
      <c r="CU113" s="341"/>
      <c r="CV113" s="341"/>
      <c r="CW113" s="341"/>
      <c r="CX113" s="341"/>
      <c r="CY113" s="341"/>
      <c r="CZ113" s="341"/>
    </row>
    <row r="114" s="298" customFormat="true" ht="15" customHeight="true" x14ac:dyDescent="0.2">
      <c r="A114" s="331" t="s">
        <v>39</v>
      </c>
      <c r="B114" s="332"/>
      <c r="C114" s="300"/>
      <c r="D114" s="300"/>
      <c r="E114" s="300"/>
      <c r="F114" s="300"/>
      <c r="G114" s="300"/>
      <c r="H114" s="300"/>
      <c r="I114" s="300"/>
      <c r="J114" s="300"/>
      <c r="K114" s="300"/>
      <c r="L114" s="300"/>
      <c r="M114" s="300"/>
      <c r="N114" s="300"/>
      <c r="O114" s="300"/>
      <c r="P114" s="300"/>
      <c r="Q114" s="300"/>
      <c r="R114" s="300"/>
      <c r="S114" s="300"/>
      <c r="V114" s="300"/>
      <c r="W114" s="300"/>
      <c r="Z114" s="341"/>
      <c r="AA114" s="341"/>
      <c r="AB114" s="341"/>
      <c r="AC114" s="341"/>
      <c r="AD114" s="341"/>
      <c r="AE114" s="341"/>
      <c r="AF114" s="341"/>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c r="BB114" s="321"/>
      <c r="BZ114" s="341"/>
      <c r="CA114" s="341"/>
      <c r="CB114" s="341"/>
      <c r="CC114" s="341"/>
      <c r="CD114" s="341"/>
      <c r="CE114" s="341"/>
      <c r="CF114" s="341"/>
      <c r="CG114" s="341"/>
      <c r="CH114" s="341"/>
      <c r="CI114" s="341"/>
      <c r="CJ114" s="341"/>
      <c r="CK114" s="341"/>
      <c r="CL114" s="341"/>
      <c r="CM114" s="341"/>
      <c r="CN114" s="341"/>
      <c r="CO114" s="341"/>
      <c r="CP114" s="341"/>
      <c r="CQ114" s="341"/>
      <c r="CR114" s="341"/>
      <c r="CS114" s="341"/>
      <c r="CT114" s="341"/>
      <c r="CU114" s="341"/>
      <c r="CV114" s="341"/>
      <c r="CW114" s="341"/>
      <c r="CX114" s="341"/>
      <c r="CY114" s="341"/>
      <c r="CZ114" s="341"/>
    </row>
    <row r="115" s="298" customFormat="true" ht="15" customHeight="true" x14ac:dyDescent="0.2">
      <c r="A115" s="331" t="s">
        <v>133</v>
      </c>
      <c r="B115" s="351" t="str">
        <f>A1025</f>
        <v>DHS08</v>
      </c>
      <c r="C115" s="300"/>
      <c r="D115" s="300"/>
      <c r="E115" s="300"/>
      <c r="F115" s="300"/>
      <c r="G115" s="300"/>
      <c r="H115" s="300"/>
      <c r="I115" s="300"/>
      <c r="J115" s="300"/>
      <c r="K115" s="300"/>
      <c r="L115" s="300"/>
      <c r="M115" s="300"/>
      <c r="N115" s="300"/>
      <c r="O115" s="300"/>
      <c r="P115" s="300"/>
      <c r="Q115" s="300"/>
      <c r="R115" s="300"/>
      <c r="S115" s="300"/>
      <c r="V115" s="300"/>
      <c r="W115" s="300"/>
      <c r="Z115" s="341"/>
      <c r="AA115" s="341"/>
      <c r="AB115" s="341"/>
      <c r="AC115" s="341"/>
      <c r="AD115" s="341"/>
      <c r="AE115" s="341"/>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c r="BB115" s="321"/>
      <c r="BZ115" s="341"/>
      <c r="CA115" s="341"/>
      <c r="CB115" s="341"/>
      <c r="CC115" s="341"/>
      <c r="CD115" s="341"/>
      <c r="CE115" s="341"/>
      <c r="CF115" s="341"/>
      <c r="CG115" s="341"/>
      <c r="CH115" s="341"/>
      <c r="CI115" s="341"/>
      <c r="CJ115" s="341"/>
      <c r="CK115" s="341"/>
      <c r="CL115" s="341"/>
      <c r="CM115" s="341"/>
      <c r="CN115" s="341"/>
      <c r="CO115" s="341"/>
      <c r="CP115" s="341"/>
      <c r="CQ115" s="341"/>
      <c r="CR115" s="341"/>
      <c r="CS115" s="341"/>
      <c r="CT115" s="341"/>
      <c r="CU115" s="341"/>
      <c r="CV115" s="341"/>
      <c r="CW115" s="341"/>
      <c r="CX115" s="341"/>
      <c r="CY115" s="341"/>
      <c r="CZ115" s="341"/>
    </row>
    <row r="116" s="298" customFormat="true" ht="15" customHeight="true" x14ac:dyDescent="0.2">
      <c r="A116" s="181" t="str">
        <f>B1030</f>
        <v>Ratio of Improved latrines based on:</v>
      </c>
      <c r="B116" s="180"/>
      <c r="C116" s="300"/>
      <c r="D116" s="300"/>
      <c r="E116" s="300"/>
      <c r="F116" s="300"/>
      <c r="G116" s="300"/>
      <c r="H116" s="300"/>
      <c r="I116" s="300"/>
      <c r="J116" s="300"/>
      <c r="K116" s="300"/>
      <c r="L116" s="300"/>
      <c r="M116" s="300"/>
      <c r="N116" s="300"/>
      <c r="O116" s="300"/>
      <c r="P116" s="300"/>
      <c r="Q116" s="300"/>
      <c r="R116" s="300"/>
      <c r="S116" s="300"/>
      <c r="V116" s="300"/>
      <c r="W116" s="300"/>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B116" s="321"/>
      <c r="BZ116" s="341"/>
      <c r="CA116" s="341"/>
      <c r="CB116" s="341"/>
      <c r="CC116" s="341"/>
      <c r="CD116" s="341"/>
      <c r="CE116" s="341"/>
      <c r="CF116" s="341"/>
      <c r="CG116" s="341"/>
      <c r="CH116" s="341"/>
      <c r="CI116" s="341"/>
      <c r="CJ116" s="341"/>
      <c r="CK116" s="341"/>
      <c r="CL116" s="341"/>
      <c r="CM116" s="341"/>
      <c r="CN116" s="341"/>
      <c r="CO116" s="341"/>
      <c r="CP116" s="341"/>
      <c r="CQ116" s="341"/>
      <c r="CR116" s="341"/>
      <c r="CS116" s="341"/>
      <c r="CT116" s="341"/>
      <c r="CU116" s="341"/>
      <c r="CV116" s="341"/>
      <c r="CW116" s="341"/>
      <c r="CX116" s="341"/>
      <c r="CY116" s="341"/>
      <c r="CZ116" s="341"/>
    </row>
    <row r="117" s="298" customFormat="true" ht="15" customHeight="true" x14ac:dyDescent="0.2">
      <c r="A117" s="181" t="str">
        <f>B1029</f>
        <v>Ratio of Shared improved based on:</v>
      </c>
      <c r="B117" s="179"/>
      <c r="C117" s="300"/>
      <c r="D117" s="300"/>
      <c r="E117" s="300"/>
      <c r="F117" s="300"/>
      <c r="G117" s="300"/>
      <c r="H117" s="300"/>
      <c r="I117" s="300"/>
      <c r="J117" s="300"/>
      <c r="K117" s="300"/>
      <c r="L117" s="300"/>
      <c r="M117" s="300"/>
      <c r="N117" s="300"/>
      <c r="O117" s="300"/>
      <c r="P117" s="300"/>
      <c r="Q117" s="300"/>
      <c r="R117" s="300"/>
      <c r="S117" s="300"/>
      <c r="V117" s="300"/>
      <c r="W117" s="300"/>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B117" s="321"/>
      <c r="BZ117" s="341"/>
      <c r="CA117" s="341"/>
      <c r="CB117" s="341"/>
      <c r="CC117" s="341"/>
      <c r="CD117" s="341"/>
      <c r="CE117" s="341"/>
      <c r="CF117" s="341"/>
      <c r="CG117" s="341"/>
      <c r="CH117" s="341"/>
      <c r="CI117" s="341"/>
      <c r="CJ117" s="341"/>
      <c r="CK117" s="341"/>
      <c r="CL117" s="341"/>
      <c r="CM117" s="341"/>
      <c r="CN117" s="341"/>
      <c r="CO117" s="341"/>
      <c r="CP117" s="341"/>
      <c r="CQ117" s="341"/>
      <c r="CR117" s="341"/>
      <c r="CS117" s="341"/>
      <c r="CT117" s="341"/>
      <c r="CU117" s="341"/>
      <c r="CV117" s="341"/>
      <c r="CW117" s="341"/>
      <c r="CX117" s="341"/>
      <c r="CY117" s="341"/>
      <c r="CZ117" s="341"/>
    </row>
    <row r="118" s="298" customFormat="true" ht="21" customHeight="true" x14ac:dyDescent="0.2">
      <c r="A118" s="178"/>
      <c r="B118" s="180"/>
      <c r="C118" s="300"/>
      <c r="D118" s="300"/>
      <c r="E118" s="300"/>
      <c r="F118" s="300"/>
      <c r="G118" s="300"/>
      <c r="H118" s="300"/>
      <c r="I118" s="300"/>
      <c r="J118" s="300"/>
      <c r="K118" s="300"/>
      <c r="L118" s="300"/>
      <c r="M118" s="300"/>
      <c r="N118" s="300"/>
      <c r="O118" s="300"/>
      <c r="P118" s="300"/>
      <c r="Q118" s="300"/>
      <c r="R118" s="300"/>
      <c r="S118" s="300"/>
      <c r="V118" s="300"/>
      <c r="W118" s="300"/>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B118" s="321"/>
      <c r="BZ118" s="341"/>
      <c r="CA118" s="341"/>
      <c r="CB118" s="341"/>
      <c r="CC118" s="341"/>
      <c r="CD118" s="341"/>
      <c r="CE118" s="341"/>
      <c r="CF118" s="341"/>
      <c r="CG118" s="341"/>
      <c r="CH118" s="341"/>
      <c r="CI118" s="341"/>
      <c r="CJ118" s="341"/>
      <c r="CK118" s="341"/>
      <c r="CL118" s="341"/>
      <c r="CM118" s="341"/>
      <c r="CN118" s="341"/>
      <c r="CO118" s="341"/>
      <c r="CP118" s="341"/>
      <c r="CQ118" s="341"/>
      <c r="CR118" s="341"/>
      <c r="CS118" s="341"/>
      <c r="CT118" s="341"/>
      <c r="CU118" s="341"/>
      <c r="CV118" s="341"/>
      <c r="CW118" s="341"/>
      <c r="CX118" s="341"/>
      <c r="CY118" s="341"/>
      <c r="CZ118" s="341"/>
    </row>
    <row r="119" s="298" customFormat="true" ht="15" customHeight="true" x14ac:dyDescent="0.2">
      <c r="A119" s="177"/>
      <c r="B119" s="176"/>
      <c r="C119" s="300"/>
      <c r="D119" s="300"/>
      <c r="E119" s="300"/>
      <c r="F119" s="300"/>
      <c r="G119" s="300"/>
      <c r="H119" s="300"/>
      <c r="I119" s="300"/>
      <c r="J119" s="300"/>
      <c r="K119" s="300"/>
      <c r="L119" s="300"/>
      <c r="M119" s="300"/>
      <c r="N119" s="300"/>
      <c r="O119" s="300"/>
      <c r="P119" s="300"/>
      <c r="Q119" s="300"/>
      <c r="R119" s="300"/>
      <c r="S119" s="300"/>
      <c r="V119" s="300"/>
      <c r="W119" s="300"/>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B119" s="321"/>
      <c r="BZ119" s="341"/>
      <c r="CA119" s="341"/>
      <c r="CB119" s="341"/>
      <c r="CC119" s="341"/>
      <c r="CD119" s="341"/>
      <c r="CE119" s="341"/>
      <c r="CF119" s="341"/>
      <c r="CG119" s="341"/>
      <c r="CH119" s="341"/>
      <c r="CI119" s="341"/>
      <c r="CJ119" s="341"/>
      <c r="CK119" s="341"/>
      <c r="CL119" s="341"/>
      <c r="CM119" s="341"/>
      <c r="CN119" s="341"/>
      <c r="CO119" s="341"/>
      <c r="CP119" s="341"/>
      <c r="CQ119" s="341"/>
      <c r="CR119" s="341"/>
      <c r="CS119" s="341"/>
      <c r="CT119" s="341"/>
      <c r="CU119" s="341"/>
      <c r="CV119" s="341"/>
      <c r="CW119" s="341"/>
      <c r="CX119" s="341"/>
      <c r="CY119" s="341"/>
      <c r="CZ119" s="341"/>
    </row>
    <row r="120" s="439" customFormat="true" ht="15" customHeight="true" x14ac:dyDescent="0.2">
      <c r="A120" s="303" t="s">
        <v>98</v>
      </c>
      <c r="B120" s="337"/>
      <c r="C120" s="1002" t="s">
        <v>114</v>
      </c>
      <c r="D120" s="1003"/>
      <c r="E120" s="1003"/>
      <c r="F120" s="1003"/>
      <c r="G120" s="1004"/>
      <c r="H120" s="1005" t="s">
        <v>38</v>
      </c>
      <c r="I120" s="996"/>
      <c r="J120" s="996"/>
      <c r="K120" s="996"/>
      <c r="L120" s="998"/>
      <c r="M120" s="986" t="s">
        <v>37</v>
      </c>
      <c r="N120" s="987"/>
      <c r="O120" s="987"/>
      <c r="P120" s="987"/>
      <c r="Q120" s="988"/>
      <c r="R120" s="15" t="s">
        <v>137</v>
      </c>
      <c r="S120" s="410"/>
      <c r="T120" s="410"/>
      <c r="U120" s="410"/>
      <c r="V120" s="410"/>
      <c r="W120" s="410"/>
      <c r="X120" s="410"/>
      <c r="Y120" s="410"/>
      <c r="Z120" s="846"/>
      <c r="AA120" s="846"/>
      <c r="AB120" s="846"/>
      <c r="AC120" s="846"/>
      <c r="AD120" s="846"/>
      <c r="AE120" s="846"/>
      <c r="AF120" s="846"/>
      <c r="AG120" s="846"/>
      <c r="AH120" s="846"/>
      <c r="AI120" s="846"/>
      <c r="AJ120" s="846"/>
      <c r="AK120" s="846"/>
      <c r="AL120" s="846"/>
      <c r="AM120" s="846"/>
      <c r="AN120" s="846"/>
      <c r="AO120" s="846"/>
      <c r="AP120" s="846"/>
      <c r="AQ120" s="846"/>
      <c r="AR120" s="846"/>
      <c r="AS120" s="846"/>
      <c r="AT120" s="846"/>
      <c r="AU120" s="846"/>
      <c r="AV120" s="846"/>
      <c r="AW120" s="846"/>
      <c r="AX120" s="846"/>
      <c r="AY120" s="846"/>
      <c r="AZ120" s="346"/>
      <c r="BA120" s="347" t="s">
        <v>128</v>
      </c>
      <c r="BB120" s="303" t="s">
        <v>98</v>
      </c>
      <c r="BC120" s="986" t="s">
        <v>114</v>
      </c>
      <c r="BD120" s="987"/>
      <c r="BE120" s="987"/>
      <c r="BF120" s="987"/>
      <c r="BG120" s="993"/>
      <c r="BH120" s="986" t="s">
        <v>38</v>
      </c>
      <c r="BI120" s="987"/>
      <c r="BJ120" s="987"/>
      <c r="BK120" s="987"/>
      <c r="BL120" s="993"/>
      <c r="BM120" s="986" t="s">
        <v>37</v>
      </c>
      <c r="BN120" s="987"/>
      <c r="BO120" s="987"/>
      <c r="BP120" s="987"/>
      <c r="BQ120" s="988"/>
      <c r="BR120" s="14" t="s">
        <v>137</v>
      </c>
      <c r="BS120" s="401"/>
      <c r="BT120" s="401"/>
      <c r="BU120" s="401"/>
      <c r="BV120" s="401"/>
      <c r="BW120" s="401"/>
      <c r="BX120" s="401"/>
      <c r="BY120" s="401"/>
      <c r="BZ120" s="345"/>
      <c r="CA120" s="345"/>
      <c r="CB120" s="345"/>
      <c r="CC120" s="345"/>
      <c r="CD120" s="345"/>
      <c r="CE120" s="345"/>
      <c r="CF120" s="345"/>
      <c r="CG120" s="345"/>
      <c r="CH120" s="345"/>
      <c r="CI120" s="345"/>
      <c r="CJ120" s="345"/>
      <c r="CK120" s="345"/>
      <c r="CL120" s="345"/>
      <c r="CM120" s="345"/>
      <c r="CN120" s="345"/>
      <c r="CO120" s="345"/>
      <c r="CP120" s="345"/>
      <c r="CQ120" s="345"/>
      <c r="CR120" s="345"/>
      <c r="CS120" s="345"/>
      <c r="CT120" s="345"/>
      <c r="CU120" s="345"/>
      <c r="CV120" s="345"/>
      <c r="CW120" s="345"/>
      <c r="CX120" s="345"/>
      <c r="CY120" s="345"/>
      <c r="CZ120" s="345"/>
    </row>
    <row r="121" s="439" customFormat="true" ht="24" x14ac:dyDescent="0.2">
      <c r="A121" s="335" t="s">
        <v>87</v>
      </c>
      <c r="B121" s="370"/>
      <c r="C121" s="393" t="s">
        <v>0</v>
      </c>
      <c r="D121" s="550" t="s">
        <v>1</v>
      </c>
      <c r="E121" s="550" t="s">
        <v>2</v>
      </c>
      <c r="F121" s="550" t="s">
        <v>3</v>
      </c>
      <c r="G121" s="551" t="s">
        <v>4</v>
      </c>
      <c r="H121" s="375" t="s">
        <v>0</v>
      </c>
      <c r="I121" s="553" t="s">
        <v>1</v>
      </c>
      <c r="J121" s="553" t="s">
        <v>2</v>
      </c>
      <c r="K121" s="553" t="s">
        <v>3</v>
      </c>
      <c r="L121" s="554" t="s">
        <v>4</v>
      </c>
      <c r="M121" s="376" t="s">
        <v>0</v>
      </c>
      <c r="N121" s="553" t="s">
        <v>1</v>
      </c>
      <c r="O121" s="553" t="s">
        <v>2</v>
      </c>
      <c r="P121" s="553" t="s">
        <v>3</v>
      </c>
      <c r="Q121" s="548" t="s">
        <v>4</v>
      </c>
      <c r="R121" s="375" t="s">
        <v>402</v>
      </c>
      <c r="S121" s="553" t="s">
        <v>403</v>
      </c>
      <c r="T121" s="553" t="s">
        <v>404</v>
      </c>
      <c r="U121" s="553" t="s">
        <v>405</v>
      </c>
      <c r="V121" s="553" t="s">
        <v>150</v>
      </c>
      <c r="W121" s="553" t="s">
        <v>151</v>
      </c>
      <c r="X121" s="553" t="s">
        <v>152</v>
      </c>
      <c r="Y121" s="554" t="s">
        <v>153</v>
      </c>
      <c r="Z121" s="846"/>
      <c r="AA121" s="846"/>
      <c r="AB121" s="846"/>
      <c r="AC121" s="846"/>
      <c r="AD121" s="846"/>
      <c r="AE121" s="846"/>
      <c r="AF121" s="846"/>
      <c r="AG121" s="846"/>
      <c r="AH121" s="846"/>
      <c r="AI121" s="846"/>
      <c r="AJ121" s="846"/>
      <c r="AK121" s="846"/>
      <c r="AL121" s="846"/>
      <c r="AM121" s="846"/>
      <c r="AN121" s="846"/>
      <c r="AO121" s="846"/>
      <c r="AP121" s="846"/>
      <c r="AQ121" s="846"/>
      <c r="AR121" s="846"/>
      <c r="AS121" s="846"/>
      <c r="AT121" s="846"/>
      <c r="AU121" s="846"/>
      <c r="AV121" s="846"/>
      <c r="AW121" s="846"/>
      <c r="AX121" s="846"/>
      <c r="AY121" s="846"/>
      <c r="AZ121" s="346"/>
      <c r="BA121" s="335" t="s">
        <v>116</v>
      </c>
      <c r="BB121" s="334"/>
      <c r="BC121" s="422" t="s">
        <v>0</v>
      </c>
      <c r="BD121" s="525" t="s">
        <v>1</v>
      </c>
      <c r="BE121" s="525" t="s">
        <v>2</v>
      </c>
      <c r="BF121" s="525" t="s">
        <v>3</v>
      </c>
      <c r="BG121" s="423" t="s">
        <v>4</v>
      </c>
      <c r="BH121" s="422" t="s">
        <v>0</v>
      </c>
      <c r="BI121" s="525" t="s">
        <v>1</v>
      </c>
      <c r="BJ121" s="525" t="s">
        <v>2</v>
      </c>
      <c r="BK121" s="525" t="s">
        <v>3</v>
      </c>
      <c r="BL121" s="423" t="s">
        <v>4</v>
      </c>
      <c r="BM121" s="422" t="s">
        <v>0</v>
      </c>
      <c r="BN121" s="525" t="s">
        <v>1</v>
      </c>
      <c r="BO121" s="525" t="s">
        <v>2</v>
      </c>
      <c r="BP121" s="525" t="s">
        <v>3</v>
      </c>
      <c r="BQ121" s="423" t="s">
        <v>4</v>
      </c>
      <c r="BR121" s="422" t="s">
        <v>402</v>
      </c>
      <c r="BS121" s="525" t="s">
        <v>403</v>
      </c>
      <c r="BT121" s="525" t="s">
        <v>404</v>
      </c>
      <c r="BU121" s="525" t="s">
        <v>405</v>
      </c>
      <c r="BV121" s="525" t="s">
        <v>150</v>
      </c>
      <c r="BW121" s="525" t="s">
        <v>151</v>
      </c>
      <c r="BX121" s="525" t="s">
        <v>152</v>
      </c>
      <c r="BY121" s="526" t="s">
        <v>153</v>
      </c>
      <c r="BZ121" s="185"/>
      <c r="CA121" s="185"/>
      <c r="CB121" s="185"/>
      <c r="CC121" s="185"/>
      <c r="CD121" s="185"/>
      <c r="CE121" s="185"/>
      <c r="CF121" s="185"/>
      <c r="CG121" s="185"/>
      <c r="CH121" s="185"/>
      <c r="CI121" s="185"/>
      <c r="CJ121" s="185"/>
      <c r="CK121" s="185"/>
      <c r="CL121" s="185"/>
      <c r="CM121" s="185"/>
      <c r="CN121" s="185"/>
      <c r="CO121" s="185"/>
      <c r="CP121" s="185"/>
      <c r="CQ121" s="185"/>
      <c r="CR121" s="185"/>
      <c r="CS121" s="185"/>
      <c r="CT121" s="185"/>
      <c r="CU121" s="185"/>
      <c r="CV121" s="185"/>
      <c r="CW121" s="185"/>
      <c r="CX121" s="185"/>
      <c r="CY121" s="185"/>
      <c r="CZ121" s="185"/>
    </row>
    <row r="122" s="439" customFormat="true" ht="15" customHeight="true" x14ac:dyDescent="0.2">
      <c r="A122" s="1000" t="s">
        <v>18</v>
      </c>
      <c r="B122" s="372" t="s">
        <v>14</v>
      </c>
      <c r="C122" s="131">
        <v>97</v>
      </c>
      <c r="D122" s="130">
        <v>99.7</v>
      </c>
      <c r="E122" s="130">
        <v>99.9</v>
      </c>
      <c r="F122" s="130">
        <v>99.9</v>
      </c>
      <c r="G122" s="129">
        <v>100</v>
      </c>
      <c r="H122" s="128">
        <v>99.4</v>
      </c>
      <c r="I122" s="130">
        <v>99.9</v>
      </c>
      <c r="J122" s="130">
        <v>99.9</v>
      </c>
      <c r="K122" s="130">
        <v>100</v>
      </c>
      <c r="L122" s="127">
        <v>100</v>
      </c>
      <c r="M122" s="131">
        <v>95.5</v>
      </c>
      <c r="N122" s="130">
        <v>99.5</v>
      </c>
      <c r="O122" s="130">
        <v>99.8</v>
      </c>
      <c r="P122" s="130">
        <v>99.9</v>
      </c>
      <c r="Q122" s="129">
        <v>99.9</v>
      </c>
      <c r="R122" s="128">
        <v>99.7</v>
      </c>
      <c r="S122" s="130">
        <v>100</v>
      </c>
      <c r="T122" s="130">
        <v>98.2</v>
      </c>
      <c r="U122" s="130">
        <v>99.6</v>
      </c>
      <c r="V122" s="130">
        <v>98.8</v>
      </c>
      <c r="W122" s="71" t="s">
        <v>35</v>
      </c>
      <c r="X122" s="71" t="s">
        <v>35</v>
      </c>
      <c r="Y122" s="127">
        <v>99.9</v>
      </c>
      <c r="Z122" s="846"/>
      <c r="AA122" s="846"/>
      <c r="AB122" s="846"/>
      <c r="AC122" s="846"/>
      <c r="AD122" s="846"/>
      <c r="AE122" s="846"/>
      <c r="AF122" s="846"/>
      <c r="AG122" s="846"/>
      <c r="AH122" s="846"/>
      <c r="AI122" s="846"/>
      <c r="AJ122" s="846"/>
      <c r="AK122" s="846"/>
      <c r="AL122" s="846"/>
      <c r="AM122" s="846"/>
      <c r="AN122" s="846"/>
      <c r="AO122" s="846"/>
      <c r="AP122" s="846"/>
      <c r="AQ122" s="846"/>
      <c r="AR122" s="846"/>
      <c r="AS122" s="846"/>
      <c r="AT122" s="846"/>
      <c r="AU122" s="846"/>
      <c r="AV122" s="846"/>
      <c r="AW122" s="846"/>
      <c r="AX122" s="846"/>
      <c r="AY122" s="846"/>
      <c r="AZ122" s="346"/>
      <c r="BA122" s="992" t="s">
        <v>18</v>
      </c>
      <c r="BB122" s="559" t="s">
        <v>14</v>
      </c>
      <c r="BC122" s="61" t="s">
        <v>35</v>
      </c>
      <c r="BD122" s="57" t="s">
        <v>35</v>
      </c>
      <c r="BE122" s="57" t="s">
        <v>35</v>
      </c>
      <c r="BF122" s="57" t="s">
        <v>35</v>
      </c>
      <c r="BG122" s="52" t="s">
        <v>35</v>
      </c>
      <c r="BH122" s="61" t="s">
        <v>35</v>
      </c>
      <c r="BI122" s="57" t="s">
        <v>35</v>
      </c>
      <c r="BJ122" s="57" t="s">
        <v>35</v>
      </c>
      <c r="BK122" s="57" t="s">
        <v>35</v>
      </c>
      <c r="BL122" s="52" t="s">
        <v>35</v>
      </c>
      <c r="BM122" s="61" t="s">
        <v>35</v>
      </c>
      <c r="BN122" s="57" t="s">
        <v>35</v>
      </c>
      <c r="BO122" s="57" t="s">
        <v>35</v>
      </c>
      <c r="BP122" s="57" t="s">
        <v>35</v>
      </c>
      <c r="BQ122" s="52" t="s">
        <v>35</v>
      </c>
      <c r="BR122" s="61" t="s">
        <v>35</v>
      </c>
      <c r="BS122" s="57" t="s">
        <v>35</v>
      </c>
      <c r="BT122" s="57" t="s">
        <v>35</v>
      </c>
      <c r="BU122" s="57" t="s">
        <v>35</v>
      </c>
      <c r="BV122" s="57" t="s">
        <v>35</v>
      </c>
      <c r="BW122" s="57" t="s">
        <v>35</v>
      </c>
      <c r="BX122" s="57" t="s">
        <v>35</v>
      </c>
      <c r="BY122" s="46" t="s">
        <v>35</v>
      </c>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row>
    <row r="123" s="439" customFormat="true" ht="15" customHeight="true" x14ac:dyDescent="0.2">
      <c r="A123" s="999"/>
      <c r="B123" s="373" t="s">
        <v>51</v>
      </c>
      <c r="C123" s="126">
        <v>3</v>
      </c>
      <c r="D123" s="125">
        <v>0.3</v>
      </c>
      <c r="E123" s="125">
        <v>0.1</v>
      </c>
      <c r="F123" s="125">
        <v>0.1</v>
      </c>
      <c r="G123" s="124">
        <v>0</v>
      </c>
      <c r="H123" s="123">
        <v>0.6</v>
      </c>
      <c r="I123" s="125">
        <v>0.1</v>
      </c>
      <c r="J123" s="125">
        <v>0.1</v>
      </c>
      <c r="K123" s="125">
        <v>0</v>
      </c>
      <c r="L123" s="122">
        <v>0</v>
      </c>
      <c r="M123" s="126">
        <v>4.5</v>
      </c>
      <c r="N123" s="125">
        <v>0.5</v>
      </c>
      <c r="O123" s="125">
        <v>0.2</v>
      </c>
      <c r="P123" s="125">
        <v>0.1</v>
      </c>
      <c r="Q123" s="124">
        <v>0.1</v>
      </c>
      <c r="R123" s="123">
        <v>0.3</v>
      </c>
      <c r="S123" s="125">
        <v>0</v>
      </c>
      <c r="T123" s="125">
        <v>1.8</v>
      </c>
      <c r="U123" s="125">
        <v>0.4</v>
      </c>
      <c r="V123" s="125">
        <v>1.2</v>
      </c>
      <c r="W123" s="73" t="s">
        <v>35</v>
      </c>
      <c r="X123" s="73" t="s">
        <v>35</v>
      </c>
      <c r="Y123" s="122">
        <v>0.1</v>
      </c>
      <c r="Z123" s="846"/>
      <c r="AA123" s="846"/>
      <c r="AB123" s="846"/>
      <c r="AC123" s="846"/>
      <c r="AD123" s="846"/>
      <c r="AE123" s="846"/>
      <c r="AF123" s="846"/>
      <c r="AG123" s="846"/>
      <c r="AH123" s="846"/>
      <c r="AI123" s="846"/>
      <c r="AJ123" s="846"/>
      <c r="AK123" s="846"/>
      <c r="AL123" s="846"/>
      <c r="AM123" s="846"/>
      <c r="AN123" s="846"/>
      <c r="AO123" s="846"/>
      <c r="AP123" s="846"/>
      <c r="AQ123" s="846"/>
      <c r="AR123" s="846"/>
      <c r="AS123" s="846"/>
      <c r="AT123" s="846"/>
      <c r="AU123" s="846"/>
      <c r="AV123" s="846"/>
      <c r="AW123" s="846"/>
      <c r="AX123" s="846"/>
      <c r="AY123" s="846"/>
      <c r="AZ123" s="346"/>
      <c r="BA123" s="990"/>
      <c r="BB123" s="557" t="s">
        <v>51</v>
      </c>
      <c r="BC123" s="60" t="s">
        <v>35</v>
      </c>
      <c r="BD123" s="56" t="s">
        <v>35</v>
      </c>
      <c r="BE123" s="56" t="s">
        <v>35</v>
      </c>
      <c r="BF123" s="56" t="s">
        <v>35</v>
      </c>
      <c r="BG123" s="51" t="s">
        <v>35</v>
      </c>
      <c r="BH123" s="60" t="s">
        <v>35</v>
      </c>
      <c r="BI123" s="56" t="s">
        <v>35</v>
      </c>
      <c r="BJ123" s="56" t="s">
        <v>35</v>
      </c>
      <c r="BK123" s="56" t="s">
        <v>35</v>
      </c>
      <c r="BL123" s="51" t="s">
        <v>35</v>
      </c>
      <c r="BM123" s="60" t="s">
        <v>35</v>
      </c>
      <c r="BN123" s="56" t="s">
        <v>35</v>
      </c>
      <c r="BO123" s="56" t="s">
        <v>35</v>
      </c>
      <c r="BP123" s="56" t="s">
        <v>35</v>
      </c>
      <c r="BQ123" s="51" t="s">
        <v>35</v>
      </c>
      <c r="BR123" s="60" t="s">
        <v>35</v>
      </c>
      <c r="BS123" s="56" t="s">
        <v>35</v>
      </c>
      <c r="BT123" s="56" t="s">
        <v>35</v>
      </c>
      <c r="BU123" s="56" t="s">
        <v>35</v>
      </c>
      <c r="BV123" s="56" t="s">
        <v>35</v>
      </c>
      <c r="BW123" s="56" t="s">
        <v>35</v>
      </c>
      <c r="BX123" s="56" t="s">
        <v>35</v>
      </c>
      <c r="BY123" s="45" t="s">
        <v>35</v>
      </c>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row>
    <row r="124" s="439" customFormat="true" ht="15" customHeight="true" x14ac:dyDescent="0.2">
      <c r="A124" s="999" t="s">
        <v>50</v>
      </c>
      <c r="B124" s="373" t="s">
        <v>15</v>
      </c>
      <c r="C124" s="126">
        <v>87.5</v>
      </c>
      <c r="D124" s="125">
        <v>94.2</v>
      </c>
      <c r="E124" s="125">
        <v>96.9</v>
      </c>
      <c r="F124" s="125">
        <v>98.8</v>
      </c>
      <c r="G124" s="124">
        <v>99.7</v>
      </c>
      <c r="H124" s="123">
        <v>94.2</v>
      </c>
      <c r="I124" s="125">
        <v>98.2</v>
      </c>
      <c r="J124" s="125">
        <v>99.5</v>
      </c>
      <c r="K124" s="125">
        <v>99.8</v>
      </c>
      <c r="L124" s="122">
        <v>99.8</v>
      </c>
      <c r="M124" s="126">
        <v>85</v>
      </c>
      <c r="N124" s="125">
        <v>91.7</v>
      </c>
      <c r="O124" s="125">
        <v>94.5</v>
      </c>
      <c r="P124" s="125">
        <v>96.4</v>
      </c>
      <c r="Q124" s="124">
        <v>98.5</v>
      </c>
      <c r="R124" s="123">
        <v>97.7</v>
      </c>
      <c r="S124" s="125">
        <v>99.2</v>
      </c>
      <c r="T124" s="125">
        <v>88.5</v>
      </c>
      <c r="U124" s="125">
        <v>97</v>
      </c>
      <c r="V124" s="125">
        <v>96.7</v>
      </c>
      <c r="W124" s="73" t="s">
        <v>35</v>
      </c>
      <c r="X124" s="73" t="s">
        <v>35</v>
      </c>
      <c r="Y124" s="122">
        <v>98.6</v>
      </c>
      <c r="Z124" s="846"/>
      <c r="AA124" s="846"/>
      <c r="AB124" s="846"/>
      <c r="AC124" s="846"/>
      <c r="AD124" s="846"/>
      <c r="AE124" s="846"/>
      <c r="AF124" s="846"/>
      <c r="AG124" s="846"/>
      <c r="AH124" s="846"/>
      <c r="AI124" s="846"/>
      <c r="AJ124" s="846"/>
      <c r="AK124" s="846"/>
      <c r="AL124" s="846"/>
      <c r="AM124" s="846"/>
      <c r="AN124" s="846"/>
      <c r="AO124" s="846"/>
      <c r="AP124" s="846"/>
      <c r="AQ124" s="846"/>
      <c r="AR124" s="846"/>
      <c r="AS124" s="846"/>
      <c r="AT124" s="846"/>
      <c r="AU124" s="846"/>
      <c r="AV124" s="846"/>
      <c r="AW124" s="846"/>
      <c r="AX124" s="846"/>
      <c r="AY124" s="846"/>
      <c r="AZ124" s="346"/>
      <c r="BA124" s="990" t="s">
        <v>50</v>
      </c>
      <c r="BB124" s="557" t="s">
        <v>15</v>
      </c>
      <c r="BC124" s="60" t="s">
        <v>35</v>
      </c>
      <c r="BD124" s="56" t="s">
        <v>35</v>
      </c>
      <c r="BE124" s="56" t="s">
        <v>35</v>
      </c>
      <c r="BF124" s="56" t="s">
        <v>35</v>
      </c>
      <c r="BG124" s="51" t="s">
        <v>35</v>
      </c>
      <c r="BH124" s="60" t="s">
        <v>35</v>
      </c>
      <c r="BI124" s="56" t="s">
        <v>35</v>
      </c>
      <c r="BJ124" s="56" t="s">
        <v>35</v>
      </c>
      <c r="BK124" s="56" t="s">
        <v>35</v>
      </c>
      <c r="BL124" s="51" t="s">
        <v>35</v>
      </c>
      <c r="BM124" s="60" t="s">
        <v>35</v>
      </c>
      <c r="BN124" s="56" t="s">
        <v>35</v>
      </c>
      <c r="BO124" s="56" t="s">
        <v>35</v>
      </c>
      <c r="BP124" s="56" t="s">
        <v>35</v>
      </c>
      <c r="BQ124" s="51" t="s">
        <v>35</v>
      </c>
      <c r="BR124" s="60" t="s">
        <v>35</v>
      </c>
      <c r="BS124" s="56" t="s">
        <v>35</v>
      </c>
      <c r="BT124" s="56" t="s">
        <v>35</v>
      </c>
      <c r="BU124" s="56" t="s">
        <v>35</v>
      </c>
      <c r="BV124" s="56" t="s">
        <v>35</v>
      </c>
      <c r="BW124" s="56" t="s">
        <v>35</v>
      </c>
      <c r="BX124" s="56" t="s">
        <v>35</v>
      </c>
      <c r="BY124" s="45" t="s">
        <v>35</v>
      </c>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row>
    <row r="125" s="439" customFormat="true" ht="15" customHeight="true" x14ac:dyDescent="0.2">
      <c r="A125" s="999"/>
      <c r="B125" s="373" t="s">
        <v>16</v>
      </c>
      <c r="C125" s="126">
        <v>9.5</v>
      </c>
      <c r="D125" s="125">
        <v>5.5</v>
      </c>
      <c r="E125" s="125">
        <v>3</v>
      </c>
      <c r="F125" s="125">
        <v>1.1000000000000001</v>
      </c>
      <c r="G125" s="124">
        <v>0.3</v>
      </c>
      <c r="H125" s="123">
        <v>5.3</v>
      </c>
      <c r="I125" s="125">
        <v>1.7</v>
      </c>
      <c r="J125" s="125">
        <v>0.4</v>
      </c>
      <c r="K125" s="125">
        <v>0.2</v>
      </c>
      <c r="L125" s="122">
        <v>0.2</v>
      </c>
      <c r="M125" s="126">
        <v>10.5</v>
      </c>
      <c r="N125" s="125">
        <v>7.8</v>
      </c>
      <c r="O125" s="125">
        <v>5.3</v>
      </c>
      <c r="P125" s="125">
        <v>3.5</v>
      </c>
      <c r="Q125" s="124">
        <v>1.4</v>
      </c>
      <c r="R125" s="123">
        <v>2</v>
      </c>
      <c r="S125" s="125">
        <v>0.8</v>
      </c>
      <c r="T125" s="125">
        <v>9.6999999999999993</v>
      </c>
      <c r="U125" s="125">
        <v>2.6</v>
      </c>
      <c r="V125" s="125">
        <v>2.1</v>
      </c>
      <c r="W125" s="73" t="s">
        <v>35</v>
      </c>
      <c r="X125" s="73" t="s">
        <v>35</v>
      </c>
      <c r="Y125" s="122">
        <v>1.3</v>
      </c>
      <c r="Z125" s="846"/>
      <c r="AA125" s="846"/>
      <c r="AB125" s="846"/>
      <c r="AC125" s="846"/>
      <c r="AD125" s="846"/>
      <c r="AE125" s="846"/>
      <c r="AF125" s="846"/>
      <c r="AG125" s="846"/>
      <c r="AH125" s="846"/>
      <c r="AI125" s="846"/>
      <c r="AJ125" s="846"/>
      <c r="AK125" s="846"/>
      <c r="AL125" s="846"/>
      <c r="AM125" s="846"/>
      <c r="AN125" s="846"/>
      <c r="AO125" s="846"/>
      <c r="AP125" s="846"/>
      <c r="AQ125" s="846"/>
      <c r="AR125" s="846"/>
      <c r="AS125" s="846"/>
      <c r="AT125" s="846"/>
      <c r="AU125" s="846"/>
      <c r="AV125" s="846"/>
      <c r="AW125" s="846"/>
      <c r="AX125" s="846"/>
      <c r="AY125" s="846"/>
      <c r="AZ125" s="346"/>
      <c r="BA125" s="990"/>
      <c r="BB125" s="557" t="s">
        <v>16</v>
      </c>
      <c r="BC125" s="60" t="s">
        <v>35</v>
      </c>
      <c r="BD125" s="56" t="s">
        <v>35</v>
      </c>
      <c r="BE125" s="56" t="s">
        <v>35</v>
      </c>
      <c r="BF125" s="56" t="s">
        <v>35</v>
      </c>
      <c r="BG125" s="51" t="s">
        <v>35</v>
      </c>
      <c r="BH125" s="60" t="s">
        <v>35</v>
      </c>
      <c r="BI125" s="56" t="s">
        <v>35</v>
      </c>
      <c r="BJ125" s="56" t="s">
        <v>35</v>
      </c>
      <c r="BK125" s="56" t="s">
        <v>35</v>
      </c>
      <c r="BL125" s="51" t="s">
        <v>35</v>
      </c>
      <c r="BM125" s="60" t="s">
        <v>35</v>
      </c>
      <c r="BN125" s="56" t="s">
        <v>35</v>
      </c>
      <c r="BO125" s="56" t="s">
        <v>35</v>
      </c>
      <c r="BP125" s="56" t="s">
        <v>35</v>
      </c>
      <c r="BQ125" s="51" t="s">
        <v>35</v>
      </c>
      <c r="BR125" s="60" t="s">
        <v>35</v>
      </c>
      <c r="BS125" s="56" t="s">
        <v>35</v>
      </c>
      <c r="BT125" s="56" t="s">
        <v>35</v>
      </c>
      <c r="BU125" s="56" t="s">
        <v>35</v>
      </c>
      <c r="BV125" s="56" t="s">
        <v>35</v>
      </c>
      <c r="BW125" s="56" t="s">
        <v>35</v>
      </c>
      <c r="BX125" s="56" t="s">
        <v>35</v>
      </c>
      <c r="BY125" s="45" t="s">
        <v>35</v>
      </c>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row>
    <row r="126" s="439" customFormat="true" ht="15" customHeight="true" x14ac:dyDescent="0.2">
      <c r="A126" s="999"/>
      <c r="B126" s="373" t="s">
        <v>22</v>
      </c>
      <c r="C126" s="126">
        <v>0.5</v>
      </c>
      <c r="D126" s="125">
        <v>0.2</v>
      </c>
      <c r="E126" s="125">
        <v>0.1</v>
      </c>
      <c r="F126" s="125">
        <v>0.1</v>
      </c>
      <c r="G126" s="124">
        <v>0</v>
      </c>
      <c r="H126" s="123">
        <v>0.2</v>
      </c>
      <c r="I126" s="125">
        <v>0.1</v>
      </c>
      <c r="J126" s="125">
        <v>0.1</v>
      </c>
      <c r="K126" s="125">
        <v>0</v>
      </c>
      <c r="L126" s="122">
        <v>0</v>
      </c>
      <c r="M126" s="126">
        <v>0.7</v>
      </c>
      <c r="N126" s="125">
        <v>0.2</v>
      </c>
      <c r="O126" s="125">
        <v>0.2</v>
      </c>
      <c r="P126" s="125">
        <v>0.1</v>
      </c>
      <c r="Q126" s="124">
        <v>0.1</v>
      </c>
      <c r="R126" s="123">
        <v>0.2</v>
      </c>
      <c r="S126" s="125">
        <v>0</v>
      </c>
      <c r="T126" s="125">
        <v>0.3</v>
      </c>
      <c r="U126" s="125">
        <v>0.1</v>
      </c>
      <c r="V126" s="125">
        <v>0.1</v>
      </c>
      <c r="W126" s="73" t="s">
        <v>35</v>
      </c>
      <c r="X126" s="73" t="s">
        <v>35</v>
      </c>
      <c r="Y126" s="122">
        <v>0.1</v>
      </c>
      <c r="Z126" s="846"/>
      <c r="AA126" s="846"/>
      <c r="AB126" s="846"/>
      <c r="AC126" s="846"/>
      <c r="AD126" s="846"/>
      <c r="AE126" s="846"/>
      <c r="AF126" s="846"/>
      <c r="AG126" s="846"/>
      <c r="AH126" s="846"/>
      <c r="AI126" s="846"/>
      <c r="AJ126" s="846"/>
      <c r="AK126" s="846"/>
      <c r="AL126" s="846"/>
      <c r="AM126" s="846"/>
      <c r="AN126" s="846"/>
      <c r="AO126" s="846"/>
      <c r="AP126" s="846"/>
      <c r="AQ126" s="846"/>
      <c r="AR126" s="846"/>
      <c r="AS126" s="846"/>
      <c r="AT126" s="846"/>
      <c r="AU126" s="846"/>
      <c r="AV126" s="846"/>
      <c r="AW126" s="846"/>
      <c r="AX126" s="846"/>
      <c r="AY126" s="846"/>
      <c r="AZ126" s="346"/>
      <c r="BA126" s="990"/>
      <c r="BB126" s="557" t="s">
        <v>22</v>
      </c>
      <c r="BC126" s="60" t="s">
        <v>35</v>
      </c>
      <c r="BD126" s="56" t="s">
        <v>35</v>
      </c>
      <c r="BE126" s="56" t="s">
        <v>35</v>
      </c>
      <c r="BF126" s="56" t="s">
        <v>35</v>
      </c>
      <c r="BG126" s="51" t="s">
        <v>35</v>
      </c>
      <c r="BH126" s="60" t="s">
        <v>35</v>
      </c>
      <c r="BI126" s="56" t="s">
        <v>35</v>
      </c>
      <c r="BJ126" s="56" t="s">
        <v>35</v>
      </c>
      <c r="BK126" s="56" t="s">
        <v>35</v>
      </c>
      <c r="BL126" s="51" t="s">
        <v>35</v>
      </c>
      <c r="BM126" s="60" t="s">
        <v>35</v>
      </c>
      <c r="BN126" s="56" t="s">
        <v>35</v>
      </c>
      <c r="BO126" s="56" t="s">
        <v>35</v>
      </c>
      <c r="BP126" s="56" t="s">
        <v>35</v>
      </c>
      <c r="BQ126" s="51" t="s">
        <v>35</v>
      </c>
      <c r="BR126" s="60" t="s">
        <v>35</v>
      </c>
      <c r="BS126" s="56" t="s">
        <v>35</v>
      </c>
      <c r="BT126" s="56" t="s">
        <v>35</v>
      </c>
      <c r="BU126" s="56" t="s">
        <v>35</v>
      </c>
      <c r="BV126" s="56" t="s">
        <v>35</v>
      </c>
      <c r="BW126" s="56" t="s">
        <v>35</v>
      </c>
      <c r="BX126" s="56" t="s">
        <v>35</v>
      </c>
      <c r="BY126" s="45" t="s">
        <v>35</v>
      </c>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row>
    <row r="127" s="439" customFormat="true" ht="15" customHeight="true" x14ac:dyDescent="0.2">
      <c r="A127" s="999"/>
      <c r="B127" s="373" t="s">
        <v>19</v>
      </c>
      <c r="C127" s="126">
        <v>2.5</v>
      </c>
      <c r="D127" s="125">
        <v>0.1</v>
      </c>
      <c r="E127" s="125">
        <v>0</v>
      </c>
      <c r="F127" s="125">
        <v>0</v>
      </c>
      <c r="G127" s="124">
        <v>0</v>
      </c>
      <c r="H127" s="123">
        <v>0.4</v>
      </c>
      <c r="I127" s="125">
        <v>0</v>
      </c>
      <c r="J127" s="125">
        <v>0</v>
      </c>
      <c r="K127" s="125">
        <v>0</v>
      </c>
      <c r="L127" s="122">
        <v>0</v>
      </c>
      <c r="M127" s="126">
        <v>3.8</v>
      </c>
      <c r="N127" s="125">
        <v>0.3</v>
      </c>
      <c r="O127" s="125">
        <v>0.1</v>
      </c>
      <c r="P127" s="125">
        <v>0</v>
      </c>
      <c r="Q127" s="124">
        <v>0</v>
      </c>
      <c r="R127" s="123">
        <v>0.1</v>
      </c>
      <c r="S127" s="125">
        <v>0</v>
      </c>
      <c r="T127" s="125">
        <v>1.5</v>
      </c>
      <c r="U127" s="125">
        <v>0.3</v>
      </c>
      <c r="V127" s="125">
        <v>1.1000000000000001</v>
      </c>
      <c r="W127" s="73" t="s">
        <v>35</v>
      </c>
      <c r="X127" s="73" t="s">
        <v>35</v>
      </c>
      <c r="Y127" s="122">
        <v>0</v>
      </c>
      <c r="Z127" s="846"/>
      <c r="AA127" s="846"/>
      <c r="AB127" s="846"/>
      <c r="AC127" s="846"/>
      <c r="AD127" s="846"/>
      <c r="AE127" s="846"/>
      <c r="AF127" s="846"/>
      <c r="AG127" s="846"/>
      <c r="AH127" s="846"/>
      <c r="AI127" s="846"/>
      <c r="AJ127" s="846"/>
      <c r="AK127" s="846"/>
      <c r="AL127" s="846"/>
      <c r="AM127" s="846"/>
      <c r="AN127" s="846"/>
      <c r="AO127" s="846"/>
      <c r="AP127" s="846"/>
      <c r="AQ127" s="846"/>
      <c r="AR127" s="846"/>
      <c r="AS127" s="846"/>
      <c r="AT127" s="846"/>
      <c r="AU127" s="846"/>
      <c r="AV127" s="846"/>
      <c r="AW127" s="846"/>
      <c r="AX127" s="846"/>
      <c r="AY127" s="846"/>
      <c r="AZ127" s="346"/>
      <c r="BA127" s="990"/>
      <c r="BB127" s="557" t="s">
        <v>19</v>
      </c>
      <c r="BC127" s="60" t="s">
        <v>35</v>
      </c>
      <c r="BD127" s="56" t="s">
        <v>35</v>
      </c>
      <c r="BE127" s="56" t="s">
        <v>35</v>
      </c>
      <c r="BF127" s="56" t="s">
        <v>35</v>
      </c>
      <c r="BG127" s="51" t="s">
        <v>35</v>
      </c>
      <c r="BH127" s="60" t="s">
        <v>35</v>
      </c>
      <c r="BI127" s="56" t="s">
        <v>35</v>
      </c>
      <c r="BJ127" s="56" t="s">
        <v>35</v>
      </c>
      <c r="BK127" s="56" t="s">
        <v>35</v>
      </c>
      <c r="BL127" s="51" t="s">
        <v>35</v>
      </c>
      <c r="BM127" s="60" t="s">
        <v>35</v>
      </c>
      <c r="BN127" s="56" t="s">
        <v>35</v>
      </c>
      <c r="BO127" s="56" t="s">
        <v>35</v>
      </c>
      <c r="BP127" s="56" t="s">
        <v>35</v>
      </c>
      <c r="BQ127" s="51" t="s">
        <v>35</v>
      </c>
      <c r="BR127" s="60" t="s">
        <v>35</v>
      </c>
      <c r="BS127" s="56" t="s">
        <v>35</v>
      </c>
      <c r="BT127" s="56" t="s">
        <v>35</v>
      </c>
      <c r="BU127" s="56" t="s">
        <v>35</v>
      </c>
      <c r="BV127" s="56" t="s">
        <v>35</v>
      </c>
      <c r="BW127" s="56" t="s">
        <v>35</v>
      </c>
      <c r="BX127" s="56" t="s">
        <v>35</v>
      </c>
      <c r="BY127" s="45" t="s">
        <v>35</v>
      </c>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row>
    <row r="128" s="439" customFormat="true" ht="15" customHeight="true" x14ac:dyDescent="0.2">
      <c r="A128" s="999" t="s">
        <v>168</v>
      </c>
      <c r="B128" s="373" t="s">
        <v>49</v>
      </c>
      <c r="C128" s="126">
        <v>9.8000000000000007</v>
      </c>
      <c r="D128" s="125">
        <v>5.5</v>
      </c>
      <c r="E128" s="125">
        <v>3</v>
      </c>
      <c r="F128" s="125">
        <v>1.1000000000000001</v>
      </c>
      <c r="G128" s="124">
        <v>0.3</v>
      </c>
      <c r="H128" s="123">
        <v>5.3</v>
      </c>
      <c r="I128" s="125">
        <v>1.7</v>
      </c>
      <c r="J128" s="125">
        <v>0.4</v>
      </c>
      <c r="K128" s="125">
        <v>0.2</v>
      </c>
      <c r="L128" s="122">
        <v>0.2</v>
      </c>
      <c r="M128" s="126">
        <v>11</v>
      </c>
      <c r="N128" s="125">
        <v>7.8</v>
      </c>
      <c r="O128" s="125">
        <v>5.3</v>
      </c>
      <c r="P128" s="125">
        <v>3.6</v>
      </c>
      <c r="Q128" s="124">
        <v>1.4</v>
      </c>
      <c r="R128" s="123">
        <v>2</v>
      </c>
      <c r="S128" s="125">
        <v>0.8</v>
      </c>
      <c r="T128" s="125">
        <v>9.9</v>
      </c>
      <c r="U128" s="125">
        <v>2.6</v>
      </c>
      <c r="V128" s="125">
        <v>2.1</v>
      </c>
      <c r="W128" s="73" t="s">
        <v>35</v>
      </c>
      <c r="X128" s="73" t="s">
        <v>35</v>
      </c>
      <c r="Y128" s="122">
        <v>1.3</v>
      </c>
      <c r="Z128" s="846"/>
      <c r="AA128" s="846"/>
      <c r="AB128" s="846"/>
      <c r="AC128" s="846"/>
      <c r="AD128" s="846"/>
      <c r="AE128" s="846"/>
      <c r="AF128" s="846"/>
      <c r="AG128" s="846"/>
      <c r="AH128" s="846"/>
      <c r="AI128" s="846"/>
      <c r="AJ128" s="846"/>
      <c r="AK128" s="846"/>
      <c r="AL128" s="846"/>
      <c r="AM128" s="846"/>
      <c r="AN128" s="846"/>
      <c r="AO128" s="846"/>
      <c r="AP128" s="846"/>
      <c r="AQ128" s="846"/>
      <c r="AR128" s="846"/>
      <c r="AS128" s="846"/>
      <c r="AT128" s="846"/>
      <c r="AU128" s="846"/>
      <c r="AV128" s="846"/>
      <c r="AW128" s="846"/>
      <c r="AX128" s="846"/>
      <c r="AY128" s="846"/>
      <c r="AZ128" s="346"/>
      <c r="BA128" s="990" t="s">
        <v>108</v>
      </c>
      <c r="BB128" s="557" t="s">
        <v>49</v>
      </c>
      <c r="BC128" s="60" t="s">
        <v>35</v>
      </c>
      <c r="BD128" s="56" t="s">
        <v>35</v>
      </c>
      <c r="BE128" s="56" t="s">
        <v>35</v>
      </c>
      <c r="BF128" s="56" t="s">
        <v>35</v>
      </c>
      <c r="BG128" s="51" t="s">
        <v>35</v>
      </c>
      <c r="BH128" s="60" t="s">
        <v>35</v>
      </c>
      <c r="BI128" s="56" t="s">
        <v>35</v>
      </c>
      <c r="BJ128" s="56" t="s">
        <v>35</v>
      </c>
      <c r="BK128" s="56" t="s">
        <v>35</v>
      </c>
      <c r="BL128" s="51" t="s">
        <v>35</v>
      </c>
      <c r="BM128" s="60" t="s">
        <v>35</v>
      </c>
      <c r="BN128" s="56" t="s">
        <v>35</v>
      </c>
      <c r="BO128" s="56" t="s">
        <v>35</v>
      </c>
      <c r="BP128" s="56" t="s">
        <v>35</v>
      </c>
      <c r="BQ128" s="51" t="s">
        <v>35</v>
      </c>
      <c r="BR128" s="60" t="s">
        <v>35</v>
      </c>
      <c r="BS128" s="56" t="s">
        <v>35</v>
      </c>
      <c r="BT128" s="56" t="s">
        <v>35</v>
      </c>
      <c r="BU128" s="56" t="s">
        <v>35</v>
      </c>
      <c r="BV128" s="56" t="s">
        <v>35</v>
      </c>
      <c r="BW128" s="56" t="s">
        <v>35</v>
      </c>
      <c r="BX128" s="56" t="s">
        <v>35</v>
      </c>
      <c r="BY128" s="45" t="s">
        <v>35</v>
      </c>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439" customFormat="true" ht="15" customHeight="true" x14ac:dyDescent="0.2">
      <c r="A129" s="1001"/>
      <c r="B129" s="374" t="s">
        <v>48</v>
      </c>
      <c r="C129" s="121">
        <v>90.2</v>
      </c>
      <c r="D129" s="120">
        <v>94.5</v>
      </c>
      <c r="E129" s="120">
        <v>97</v>
      </c>
      <c r="F129" s="120">
        <v>98.9</v>
      </c>
      <c r="G129" s="119">
        <v>99.7</v>
      </c>
      <c r="H129" s="118">
        <v>94.7</v>
      </c>
      <c r="I129" s="120">
        <v>98.3</v>
      </c>
      <c r="J129" s="120">
        <v>99.6</v>
      </c>
      <c r="K129" s="120">
        <v>99.8</v>
      </c>
      <c r="L129" s="117">
        <v>99.8</v>
      </c>
      <c r="M129" s="121">
        <v>89</v>
      </c>
      <c r="N129" s="120">
        <v>92.2</v>
      </c>
      <c r="O129" s="120">
        <v>94.7</v>
      </c>
      <c r="P129" s="120">
        <v>96.5</v>
      </c>
      <c r="Q129" s="119">
        <v>98.6</v>
      </c>
      <c r="R129" s="118">
        <v>98</v>
      </c>
      <c r="S129" s="120">
        <v>99.2</v>
      </c>
      <c r="T129" s="120">
        <v>90.1</v>
      </c>
      <c r="U129" s="120">
        <v>97.4</v>
      </c>
      <c r="V129" s="120">
        <v>97.9</v>
      </c>
      <c r="W129" s="72" t="s">
        <v>35</v>
      </c>
      <c r="X129" s="72" t="s">
        <v>35</v>
      </c>
      <c r="Y129" s="117">
        <v>98.7</v>
      </c>
      <c r="Z129" s="846"/>
      <c r="AA129" s="846"/>
      <c r="AB129" s="846"/>
      <c r="AC129" s="846"/>
      <c r="AD129" s="846"/>
      <c r="AE129" s="846"/>
      <c r="AF129" s="846"/>
      <c r="AG129" s="846"/>
      <c r="AH129" s="846"/>
      <c r="AI129" s="846"/>
      <c r="AJ129" s="846"/>
      <c r="AK129" s="846"/>
      <c r="AL129" s="846"/>
      <c r="AM129" s="846"/>
      <c r="AN129" s="846"/>
      <c r="AO129" s="846"/>
      <c r="AP129" s="846"/>
      <c r="AQ129" s="846"/>
      <c r="AR129" s="846"/>
      <c r="AS129" s="846"/>
      <c r="AT129" s="846"/>
      <c r="AU129" s="846"/>
      <c r="AV129" s="846"/>
      <c r="AW129" s="846"/>
      <c r="AX129" s="846"/>
      <c r="AY129" s="846"/>
      <c r="AZ129" s="346"/>
      <c r="BA129" s="994"/>
      <c r="BB129" s="560" t="s">
        <v>48</v>
      </c>
      <c r="BC129" s="59" t="s">
        <v>35</v>
      </c>
      <c r="BD129" s="55" t="s">
        <v>35</v>
      </c>
      <c r="BE129" s="55" t="s">
        <v>35</v>
      </c>
      <c r="BF129" s="55" t="s">
        <v>35</v>
      </c>
      <c r="BG129" s="50" t="s">
        <v>35</v>
      </c>
      <c r="BH129" s="59" t="s">
        <v>35</v>
      </c>
      <c r="BI129" s="55" t="s">
        <v>35</v>
      </c>
      <c r="BJ129" s="55" t="s">
        <v>35</v>
      </c>
      <c r="BK129" s="55" t="s">
        <v>35</v>
      </c>
      <c r="BL129" s="50" t="s">
        <v>35</v>
      </c>
      <c r="BM129" s="59" t="s">
        <v>35</v>
      </c>
      <c r="BN129" s="55" t="s">
        <v>35</v>
      </c>
      <c r="BO129" s="55" t="s">
        <v>35</v>
      </c>
      <c r="BP129" s="55" t="s">
        <v>35</v>
      </c>
      <c r="BQ129" s="50" t="s">
        <v>35</v>
      </c>
      <c r="BR129" s="59" t="s">
        <v>35</v>
      </c>
      <c r="BS129" s="55" t="s">
        <v>35</v>
      </c>
      <c r="BT129" s="55" t="s">
        <v>35</v>
      </c>
      <c r="BU129" s="55" t="s">
        <v>35</v>
      </c>
      <c r="BV129" s="55" t="s">
        <v>35</v>
      </c>
      <c r="BW129" s="55" t="s">
        <v>35</v>
      </c>
      <c r="BX129" s="55" t="s">
        <v>35</v>
      </c>
      <c r="BY129" s="44" t="s">
        <v>35</v>
      </c>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8" customFormat="true" ht="15" hidden="true" customHeight="true" x14ac:dyDescent="0.2">
      <c r="A130" s="1006" t="s">
        <v>47</v>
      </c>
      <c r="B130" s="371" t="s">
        <v>42</v>
      </c>
      <c r="C130" s="377"/>
      <c r="D130" s="378"/>
      <c r="E130" s="378"/>
      <c r="F130" s="378"/>
      <c r="G130" s="379"/>
      <c r="H130" s="380"/>
      <c r="I130" s="378"/>
      <c r="J130" s="378"/>
      <c r="K130" s="378"/>
      <c r="L130" s="381"/>
      <c r="M130" s="377"/>
      <c r="N130" s="378"/>
      <c r="O130" s="378"/>
      <c r="P130" s="378"/>
      <c r="Q130" s="379"/>
      <c r="R130" s="380"/>
      <c r="S130" s="378"/>
      <c r="T130" s="378"/>
      <c r="U130" s="378"/>
      <c r="V130" s="378"/>
      <c r="W130" s="378"/>
      <c r="X130" s="378"/>
      <c r="Y130" s="381"/>
      <c r="Z130" s="846"/>
      <c r="AA130" s="846"/>
      <c r="AB130" s="846"/>
      <c r="AC130" s="846"/>
      <c r="AD130" s="846"/>
      <c r="AE130" s="846"/>
      <c r="AF130" s="846"/>
      <c r="AG130" s="846"/>
      <c r="AH130" s="846"/>
      <c r="AI130" s="846"/>
      <c r="AJ130" s="846"/>
      <c r="AK130" s="846"/>
      <c r="AL130" s="846"/>
      <c r="AM130" s="846"/>
      <c r="AN130" s="846"/>
      <c r="AO130" s="846"/>
      <c r="AP130" s="846"/>
      <c r="AQ130" s="846"/>
      <c r="AR130" s="846"/>
      <c r="AS130" s="846"/>
      <c r="AT130" s="846"/>
      <c r="AU130" s="846"/>
      <c r="AV130" s="846"/>
      <c r="AW130" s="846"/>
      <c r="AX130" s="846"/>
      <c r="AY130" s="846"/>
      <c r="AZ130" s="346"/>
      <c r="BB130" s="320"/>
      <c r="BZ130" s="346"/>
      <c r="CA130" s="346"/>
      <c r="CB130" s="346"/>
      <c r="CC130" s="346"/>
      <c r="CD130" s="346"/>
      <c r="CE130" s="346"/>
      <c r="CF130" s="346"/>
      <c r="CG130" s="346"/>
      <c r="CH130" s="346"/>
      <c r="CI130" s="346"/>
      <c r="CJ130" s="346"/>
      <c r="CK130" s="346"/>
      <c r="CL130" s="346"/>
      <c r="CM130" s="346"/>
      <c r="CN130" s="346"/>
      <c r="CO130" s="346"/>
      <c r="CP130" s="346"/>
      <c r="CQ130" s="346"/>
      <c r="CR130" s="346"/>
      <c r="CS130" s="346"/>
      <c r="CT130" s="346"/>
      <c r="CU130" s="346"/>
      <c r="CV130" s="346"/>
      <c r="CW130" s="346"/>
      <c r="CX130" s="346"/>
      <c r="CY130" s="346"/>
      <c r="CZ130" s="346"/>
    </row>
    <row r="131" s="318" customFormat="true" ht="15" hidden="true" customHeight="true" x14ac:dyDescent="0.2">
      <c r="A131" s="1007"/>
      <c r="B131" s="368" t="s">
        <v>46</v>
      </c>
      <c r="C131" s="382"/>
      <c r="D131" s="383"/>
      <c r="E131" s="383"/>
      <c r="F131" s="383"/>
      <c r="G131" s="384"/>
      <c r="H131" s="385"/>
      <c r="I131" s="383"/>
      <c r="J131" s="383"/>
      <c r="K131" s="383"/>
      <c r="L131" s="386"/>
      <c r="M131" s="382"/>
      <c r="N131" s="383"/>
      <c r="O131" s="383"/>
      <c r="P131" s="383"/>
      <c r="Q131" s="384"/>
      <c r="R131" s="385"/>
      <c r="S131" s="383"/>
      <c r="T131" s="383"/>
      <c r="U131" s="383"/>
      <c r="V131" s="383"/>
      <c r="W131" s="383"/>
      <c r="X131" s="383"/>
      <c r="Y131" s="386"/>
      <c r="Z131" s="846"/>
      <c r="AA131" s="846"/>
      <c r="AB131" s="846"/>
      <c r="AC131" s="846"/>
      <c r="AD131" s="846"/>
      <c r="AE131" s="846"/>
      <c r="AF131" s="846"/>
      <c r="AG131" s="846"/>
      <c r="AH131" s="846"/>
      <c r="AI131" s="846"/>
      <c r="AJ131" s="846"/>
      <c r="AK131" s="846"/>
      <c r="AL131" s="846"/>
      <c r="AM131" s="846"/>
      <c r="AN131" s="846"/>
      <c r="AO131" s="846"/>
      <c r="AP131" s="846"/>
      <c r="AQ131" s="846"/>
      <c r="AR131" s="846"/>
      <c r="AS131" s="846"/>
      <c r="AT131" s="846"/>
      <c r="AU131" s="846"/>
      <c r="AV131" s="846"/>
      <c r="AW131" s="846"/>
      <c r="AX131" s="846"/>
      <c r="AY131" s="846"/>
      <c r="AZ131" s="346"/>
      <c r="BB131" s="320"/>
      <c r="BZ131" s="346"/>
      <c r="CA131" s="346"/>
      <c r="CB131" s="346"/>
      <c r="CC131" s="346"/>
      <c r="CD131" s="346"/>
      <c r="CE131" s="346"/>
      <c r="CF131" s="346"/>
      <c r="CG131" s="346"/>
      <c r="CH131" s="346"/>
      <c r="CI131" s="346"/>
      <c r="CJ131" s="346"/>
      <c r="CK131" s="346"/>
      <c r="CL131" s="346"/>
      <c r="CM131" s="346"/>
      <c r="CN131" s="346"/>
      <c r="CO131" s="346"/>
      <c r="CP131" s="346"/>
      <c r="CQ131" s="346"/>
      <c r="CR131" s="346"/>
      <c r="CS131" s="346"/>
      <c r="CT131" s="346"/>
      <c r="CU131" s="346"/>
      <c r="CV131" s="346"/>
      <c r="CW131" s="346"/>
      <c r="CX131" s="346"/>
      <c r="CY131" s="346"/>
      <c r="CZ131" s="346"/>
    </row>
    <row r="132" s="318" customFormat="true" ht="15" hidden="true" customHeight="true" x14ac:dyDescent="0.2">
      <c r="A132" s="1008"/>
      <c r="B132" s="369" t="s">
        <v>46</v>
      </c>
      <c r="C132" s="387"/>
      <c r="D132" s="388"/>
      <c r="E132" s="388"/>
      <c r="F132" s="388"/>
      <c r="G132" s="389"/>
      <c r="H132" s="390"/>
      <c r="I132" s="388"/>
      <c r="J132" s="388"/>
      <c r="K132" s="388"/>
      <c r="L132" s="391"/>
      <c r="M132" s="387"/>
      <c r="N132" s="388"/>
      <c r="O132" s="388"/>
      <c r="P132" s="388"/>
      <c r="Q132" s="389"/>
      <c r="R132" s="13"/>
      <c r="S132" s="12"/>
      <c r="T132" s="12"/>
      <c r="U132" s="12"/>
      <c r="V132" s="12"/>
      <c r="W132" s="12"/>
      <c r="X132" s="12"/>
      <c r="Y132" s="7"/>
      <c r="Z132" s="846"/>
      <c r="AA132" s="846"/>
      <c r="AB132" s="846"/>
      <c r="AC132" s="846"/>
      <c r="AD132" s="846"/>
      <c r="AE132" s="846"/>
      <c r="AF132" s="846"/>
      <c r="AG132" s="846"/>
      <c r="AH132" s="846"/>
      <c r="AI132" s="846"/>
      <c r="AJ132" s="846"/>
      <c r="AK132" s="846"/>
      <c r="AL132" s="846"/>
      <c r="AM132" s="846"/>
      <c r="AN132" s="846"/>
      <c r="AO132" s="846"/>
      <c r="AP132" s="846"/>
      <c r="AQ132" s="846"/>
      <c r="AR132" s="846"/>
      <c r="AS132" s="846"/>
      <c r="AT132" s="846"/>
      <c r="AU132" s="846"/>
      <c r="AV132" s="846"/>
      <c r="AW132" s="846"/>
      <c r="AX132" s="846"/>
      <c r="AY132" s="846"/>
      <c r="AZ132" s="346"/>
      <c r="BB132" s="320"/>
      <c r="BZ132" s="346"/>
      <c r="CA132" s="346"/>
      <c r="CB132" s="346"/>
      <c r="CC132" s="346"/>
      <c r="CD132" s="346"/>
      <c r="CE132" s="346"/>
      <c r="CF132" s="346"/>
      <c r="CG132" s="346"/>
      <c r="CH132" s="346"/>
      <c r="CI132" s="346"/>
      <c r="CJ132" s="346"/>
      <c r="CK132" s="346"/>
      <c r="CL132" s="346"/>
      <c r="CM132" s="346"/>
      <c r="CN132" s="346"/>
      <c r="CO132" s="346"/>
      <c r="CP132" s="346"/>
      <c r="CQ132" s="346"/>
      <c r="CR132" s="346"/>
      <c r="CS132" s="346"/>
      <c r="CT132" s="346"/>
      <c r="CU132" s="346"/>
      <c r="CV132" s="346"/>
      <c r="CW132" s="346"/>
      <c r="CX132" s="346"/>
      <c r="CY132" s="346"/>
      <c r="CZ132" s="346"/>
    </row>
    <row r="133" s="439" customFormat="true" ht="15" customHeight="true" x14ac:dyDescent="0.2">
      <c r="A133" s="317"/>
      <c r="B133" s="370"/>
      <c r="C133" s="1009" t="s">
        <v>114</v>
      </c>
      <c r="D133" s="1010"/>
      <c r="E133" s="1010"/>
      <c r="F133" s="1010"/>
      <c r="G133" s="1011"/>
      <c r="H133" s="1005" t="s">
        <v>38</v>
      </c>
      <c r="I133" s="996"/>
      <c r="J133" s="996"/>
      <c r="K133" s="996"/>
      <c r="L133" s="998"/>
      <c r="M133" s="995" t="s">
        <v>37</v>
      </c>
      <c r="N133" s="996"/>
      <c r="O133" s="996"/>
      <c r="P133" s="996"/>
      <c r="Q133" s="998"/>
      <c r="R133" s="15" t="s">
        <v>137</v>
      </c>
      <c r="S133" s="410"/>
      <c r="T133" s="410"/>
      <c r="U133" s="410"/>
      <c r="V133" s="410"/>
      <c r="W133" s="410"/>
      <c r="X133" s="410"/>
      <c r="Y133" s="410"/>
      <c r="Z133" s="846"/>
      <c r="AA133" s="846"/>
      <c r="AB133" s="846"/>
      <c r="AC133" s="846"/>
      <c r="AD133" s="846"/>
      <c r="AE133" s="846"/>
      <c r="AF133" s="846"/>
      <c r="AG133" s="846"/>
      <c r="AH133" s="846"/>
      <c r="AI133" s="846"/>
      <c r="AJ133" s="846"/>
      <c r="AK133" s="846"/>
      <c r="AL133" s="846"/>
      <c r="AM133" s="846"/>
      <c r="AN133" s="846"/>
      <c r="AO133" s="846"/>
      <c r="AP133" s="846"/>
      <c r="AQ133" s="846"/>
      <c r="AR133" s="846"/>
      <c r="AS133" s="846"/>
      <c r="AT133" s="846"/>
      <c r="AU133" s="846"/>
      <c r="AV133" s="846"/>
      <c r="AW133" s="846"/>
      <c r="AX133" s="846"/>
      <c r="AY133" s="846"/>
      <c r="AZ133" s="346"/>
      <c r="BA133" s="347" t="s">
        <v>128</v>
      </c>
      <c r="BB133" s="303" t="s">
        <v>98</v>
      </c>
      <c r="BC133" s="986" t="s">
        <v>114</v>
      </c>
      <c r="BD133" s="987"/>
      <c r="BE133" s="987"/>
      <c r="BF133" s="987"/>
      <c r="BG133" s="993"/>
      <c r="BH133" s="986" t="s">
        <v>38</v>
      </c>
      <c r="BI133" s="987"/>
      <c r="BJ133" s="987"/>
      <c r="BK133" s="987"/>
      <c r="BL133" s="993"/>
      <c r="BM133" s="986" t="s">
        <v>37</v>
      </c>
      <c r="BN133" s="987"/>
      <c r="BO133" s="987"/>
      <c r="BP133" s="987"/>
      <c r="BQ133" s="988"/>
      <c r="BR133" s="14" t="s">
        <v>137</v>
      </c>
      <c r="BS133" s="401"/>
      <c r="BT133" s="401"/>
      <c r="BU133" s="401"/>
      <c r="BV133" s="401"/>
      <c r="BW133" s="401"/>
      <c r="BX133" s="401"/>
      <c r="BY133" s="401"/>
      <c r="BZ133" s="345"/>
      <c r="CA133" s="345"/>
      <c r="CB133" s="345"/>
      <c r="CC133" s="345"/>
      <c r="CD133" s="345"/>
      <c r="CE133" s="345"/>
      <c r="CF133" s="345"/>
      <c r="CG133" s="345"/>
      <c r="CH133" s="345"/>
      <c r="CI133" s="345"/>
      <c r="CJ133" s="345"/>
      <c r="CK133" s="345"/>
      <c r="CL133" s="345"/>
      <c r="CM133" s="345"/>
      <c r="CN133" s="345"/>
      <c r="CO133" s="345"/>
      <c r="CP133" s="345"/>
      <c r="CQ133" s="345"/>
      <c r="CR133" s="345"/>
      <c r="CS133" s="345"/>
      <c r="CT133" s="345"/>
      <c r="CU133" s="345"/>
      <c r="CV133" s="345"/>
      <c r="CW133" s="345"/>
      <c r="CX133" s="345"/>
      <c r="CY133" s="345"/>
      <c r="CZ133" s="345"/>
    </row>
    <row r="134" s="439" customFormat="true" ht="24" x14ac:dyDescent="0.2">
      <c r="A134" s="335" t="s">
        <v>69</v>
      </c>
      <c r="B134" s="370"/>
      <c r="C134" s="393" t="s">
        <v>0</v>
      </c>
      <c r="D134" s="550" t="s">
        <v>1</v>
      </c>
      <c r="E134" s="550" t="s">
        <v>2</v>
      </c>
      <c r="F134" s="550" t="s">
        <v>3</v>
      </c>
      <c r="G134" s="551" t="s">
        <v>4</v>
      </c>
      <c r="H134" s="375" t="s">
        <v>0</v>
      </c>
      <c r="I134" s="553" t="s">
        <v>1</v>
      </c>
      <c r="J134" s="553" t="s">
        <v>2</v>
      </c>
      <c r="K134" s="553" t="s">
        <v>3</v>
      </c>
      <c r="L134" s="554" t="s">
        <v>4</v>
      </c>
      <c r="M134" s="376" t="s">
        <v>0</v>
      </c>
      <c r="N134" s="553" t="s">
        <v>1</v>
      </c>
      <c r="O134" s="553" t="s">
        <v>2</v>
      </c>
      <c r="P134" s="553" t="s">
        <v>3</v>
      </c>
      <c r="Q134" s="548" t="s">
        <v>4</v>
      </c>
      <c r="R134" s="375" t="s">
        <v>402</v>
      </c>
      <c r="S134" s="553" t="s">
        <v>403</v>
      </c>
      <c r="T134" s="553" t="s">
        <v>404</v>
      </c>
      <c r="U134" s="553" t="s">
        <v>405</v>
      </c>
      <c r="V134" s="553" t="s">
        <v>150</v>
      </c>
      <c r="W134" s="553" t="s">
        <v>151</v>
      </c>
      <c r="X134" s="553" t="s">
        <v>152</v>
      </c>
      <c r="Y134" s="554" t="s">
        <v>153</v>
      </c>
      <c r="Z134" s="846"/>
      <c r="AA134" s="846"/>
      <c r="AB134" s="846"/>
      <c r="AC134" s="846"/>
      <c r="AD134" s="846"/>
      <c r="AE134" s="846"/>
      <c r="AF134" s="846"/>
      <c r="AG134" s="846"/>
      <c r="AH134" s="846"/>
      <c r="AI134" s="846"/>
      <c r="AJ134" s="846"/>
      <c r="AK134" s="846"/>
      <c r="AL134" s="846"/>
      <c r="AM134" s="846"/>
      <c r="AN134" s="846"/>
      <c r="AO134" s="846"/>
      <c r="AP134" s="846"/>
      <c r="AQ134" s="846"/>
      <c r="AR134" s="846"/>
      <c r="AS134" s="846"/>
      <c r="AT134" s="846"/>
      <c r="AU134" s="846"/>
      <c r="AV134" s="846"/>
      <c r="AW134" s="846"/>
      <c r="AX134" s="846"/>
      <c r="AY134" s="846"/>
      <c r="AZ134" s="346"/>
      <c r="BA134" s="335" t="s">
        <v>116</v>
      </c>
      <c r="BB134" s="334"/>
      <c r="BC134" s="422" t="s">
        <v>0</v>
      </c>
      <c r="BD134" s="525" t="s">
        <v>1</v>
      </c>
      <c r="BE134" s="525" t="s">
        <v>2</v>
      </c>
      <c r="BF134" s="525" t="s">
        <v>3</v>
      </c>
      <c r="BG134" s="423" t="s">
        <v>4</v>
      </c>
      <c r="BH134" s="422" t="s">
        <v>0</v>
      </c>
      <c r="BI134" s="525" t="s">
        <v>1</v>
      </c>
      <c r="BJ134" s="525" t="s">
        <v>2</v>
      </c>
      <c r="BK134" s="525" t="s">
        <v>3</v>
      </c>
      <c r="BL134" s="423" t="s">
        <v>4</v>
      </c>
      <c r="BM134" s="422" t="s">
        <v>0</v>
      </c>
      <c r="BN134" s="525" t="s">
        <v>1</v>
      </c>
      <c r="BO134" s="525" t="s">
        <v>2</v>
      </c>
      <c r="BP134" s="525" t="s">
        <v>3</v>
      </c>
      <c r="BQ134" s="423" t="s">
        <v>4</v>
      </c>
      <c r="BR134" s="422" t="s">
        <v>402</v>
      </c>
      <c r="BS134" s="525" t="s">
        <v>403</v>
      </c>
      <c r="BT134" s="525" t="s">
        <v>404</v>
      </c>
      <c r="BU134" s="525" t="s">
        <v>405</v>
      </c>
      <c r="BV134" s="525" t="s">
        <v>150</v>
      </c>
      <c r="BW134" s="525" t="s">
        <v>151</v>
      </c>
      <c r="BX134" s="525" t="s">
        <v>152</v>
      </c>
      <c r="BY134" s="526" t="s">
        <v>153</v>
      </c>
      <c r="BZ134" s="185"/>
      <c r="CA134" s="185"/>
      <c r="CB134" s="185"/>
      <c r="CC134" s="185"/>
      <c r="CD134" s="185"/>
      <c r="CE134" s="185"/>
      <c r="CF134" s="185"/>
      <c r="CG134" s="185"/>
      <c r="CH134" s="185"/>
      <c r="CI134" s="185"/>
      <c r="CJ134" s="185"/>
      <c r="CK134" s="185"/>
      <c r="CL134" s="185"/>
      <c r="CM134" s="185"/>
      <c r="CN134" s="185"/>
      <c r="CO134" s="185"/>
      <c r="CP134" s="185"/>
      <c r="CQ134" s="185"/>
      <c r="CR134" s="185"/>
      <c r="CS134" s="185"/>
      <c r="CT134" s="185"/>
      <c r="CU134" s="185"/>
      <c r="CV134" s="185"/>
      <c r="CW134" s="185"/>
      <c r="CX134" s="185"/>
      <c r="CY134" s="185"/>
      <c r="CZ134" s="185"/>
    </row>
    <row r="135" s="439" customFormat="true" ht="15" customHeight="true" x14ac:dyDescent="0.2">
      <c r="A135" s="1000" t="s">
        <v>45</v>
      </c>
      <c r="B135" s="372" t="s">
        <v>44</v>
      </c>
      <c r="C135" s="131">
        <v>60.2</v>
      </c>
      <c r="D135" s="130">
        <v>83.8</v>
      </c>
      <c r="E135" s="130">
        <v>95.2</v>
      </c>
      <c r="F135" s="130">
        <v>99.7</v>
      </c>
      <c r="G135" s="129">
        <v>0.7</v>
      </c>
      <c r="H135" s="128">
        <v>2.2999999999999998</v>
      </c>
      <c r="I135" s="130">
        <v>6.5</v>
      </c>
      <c r="J135" s="130">
        <v>20.6</v>
      </c>
      <c r="K135" s="130">
        <v>63</v>
      </c>
      <c r="L135" s="127">
        <v>51.5</v>
      </c>
      <c r="M135" s="131">
        <v>0</v>
      </c>
      <c r="N135" s="130">
        <v>31.2</v>
      </c>
      <c r="O135" s="130">
        <v>77.5</v>
      </c>
      <c r="P135" s="130">
        <v>0</v>
      </c>
      <c r="Q135" s="129">
        <v>8</v>
      </c>
      <c r="R135" s="128">
        <v>0</v>
      </c>
      <c r="S135" s="130">
        <v>0</v>
      </c>
      <c r="T135" s="130">
        <v>0</v>
      </c>
      <c r="U135" s="130">
        <v>0</v>
      </c>
      <c r="V135" s="130">
        <v>58.7</v>
      </c>
      <c r="W135" s="130">
        <v>82</v>
      </c>
      <c r="X135" s="71" t="s">
        <v>35</v>
      </c>
      <c r="Y135" s="127">
        <v>0</v>
      </c>
      <c r="Z135" s="846"/>
      <c r="AA135" s="846"/>
      <c r="AB135" s="846"/>
      <c r="AC135" s="846"/>
      <c r="AD135" s="846"/>
      <c r="AE135" s="846"/>
      <c r="AF135" s="846"/>
      <c r="AG135" s="846"/>
      <c r="AH135" s="846"/>
      <c r="AI135" s="846"/>
      <c r="AJ135" s="846"/>
      <c r="AK135" s="846"/>
      <c r="AL135" s="846"/>
      <c r="AM135" s="846"/>
      <c r="AN135" s="846"/>
      <c r="AO135" s="846"/>
      <c r="AP135" s="846"/>
      <c r="AQ135" s="846"/>
      <c r="AR135" s="846"/>
      <c r="AS135" s="846"/>
      <c r="AT135" s="846"/>
      <c r="AU135" s="846"/>
      <c r="AV135" s="846"/>
      <c r="AW135" s="846"/>
      <c r="AX135" s="846"/>
      <c r="AY135" s="846"/>
      <c r="AZ135" s="346"/>
      <c r="BA135" s="992" t="s">
        <v>45</v>
      </c>
      <c r="BB135" s="559" t="s">
        <v>44</v>
      </c>
      <c r="BC135" s="61" t="s">
        <v>35</v>
      </c>
      <c r="BD135" s="57" t="s">
        <v>35</v>
      </c>
      <c r="BE135" s="57" t="s">
        <v>35</v>
      </c>
      <c r="BF135" s="57" t="s">
        <v>35</v>
      </c>
      <c r="BG135" s="52" t="s">
        <v>35</v>
      </c>
      <c r="BH135" s="61" t="s">
        <v>35</v>
      </c>
      <c r="BI135" s="57" t="s">
        <v>35</v>
      </c>
      <c r="BJ135" s="57" t="s">
        <v>35</v>
      </c>
      <c r="BK135" s="57" t="s">
        <v>35</v>
      </c>
      <c r="BL135" s="52" t="s">
        <v>35</v>
      </c>
      <c r="BM135" s="61" t="s">
        <v>35</v>
      </c>
      <c r="BN135" s="57" t="s">
        <v>35</v>
      </c>
      <c r="BO135" s="57" t="s">
        <v>35</v>
      </c>
      <c r="BP135" s="57" t="s">
        <v>35</v>
      </c>
      <c r="BQ135" s="52" t="s">
        <v>35</v>
      </c>
      <c r="BR135" s="61" t="s">
        <v>35</v>
      </c>
      <c r="BS135" s="57" t="s">
        <v>35</v>
      </c>
      <c r="BT135" s="57" t="s">
        <v>35</v>
      </c>
      <c r="BU135" s="57" t="s">
        <v>35</v>
      </c>
      <c r="BV135" s="57" t="s">
        <v>35</v>
      </c>
      <c r="BW135" s="57" t="s">
        <v>35</v>
      </c>
      <c r="BX135" s="57" t="s">
        <v>35</v>
      </c>
      <c r="BY135" s="46" t="s">
        <v>35</v>
      </c>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439" customFormat="true" ht="15" customHeight="true" x14ac:dyDescent="0.2">
      <c r="A136" s="999"/>
      <c r="B136" s="373" t="s">
        <v>43</v>
      </c>
      <c r="C136" s="126">
        <v>3.1</v>
      </c>
      <c r="D136" s="125">
        <v>1.3</v>
      </c>
      <c r="E136" s="125">
        <v>0.6</v>
      </c>
      <c r="F136" s="125">
        <v>0</v>
      </c>
      <c r="G136" s="124">
        <v>2.8</v>
      </c>
      <c r="H136" s="123">
        <v>2.8</v>
      </c>
      <c r="I136" s="125">
        <v>3</v>
      </c>
      <c r="J136" s="125">
        <v>4.4000000000000004</v>
      </c>
      <c r="K136" s="125">
        <v>1.9</v>
      </c>
      <c r="L136" s="122">
        <v>4.0999999999999996</v>
      </c>
      <c r="M136" s="126">
        <v>0</v>
      </c>
      <c r="N136" s="125">
        <v>1.9</v>
      </c>
      <c r="O136" s="125">
        <v>1.1000000000000001</v>
      </c>
      <c r="P136" s="125">
        <v>0</v>
      </c>
      <c r="Q136" s="124">
        <v>3.9</v>
      </c>
      <c r="R136" s="123">
        <v>0</v>
      </c>
      <c r="S136" s="125">
        <v>0</v>
      </c>
      <c r="T136" s="125">
        <v>0</v>
      </c>
      <c r="U136" s="125">
        <v>0</v>
      </c>
      <c r="V136" s="125">
        <v>2.9</v>
      </c>
      <c r="W136" s="125">
        <v>1.2</v>
      </c>
      <c r="X136" s="73" t="s">
        <v>35</v>
      </c>
      <c r="Y136" s="122">
        <v>0</v>
      </c>
      <c r="Z136" s="846"/>
      <c r="AA136" s="846"/>
      <c r="AB136" s="846"/>
      <c r="AC136" s="846"/>
      <c r="AD136" s="846"/>
      <c r="AE136" s="846"/>
      <c r="AF136" s="846"/>
      <c r="AG136" s="846"/>
      <c r="AH136" s="846"/>
      <c r="AI136" s="846"/>
      <c r="AJ136" s="846"/>
      <c r="AK136" s="846"/>
      <c r="AL136" s="846"/>
      <c r="AM136" s="846"/>
      <c r="AN136" s="846"/>
      <c r="AO136" s="846"/>
      <c r="AP136" s="846"/>
      <c r="AQ136" s="846"/>
      <c r="AR136" s="846"/>
      <c r="AS136" s="846"/>
      <c r="AT136" s="846"/>
      <c r="AU136" s="846"/>
      <c r="AV136" s="846"/>
      <c r="AW136" s="846"/>
      <c r="AX136" s="846"/>
      <c r="AY136" s="846"/>
      <c r="AZ136" s="346"/>
      <c r="BA136" s="990"/>
      <c r="BB136" s="557" t="s">
        <v>43</v>
      </c>
      <c r="BC136" s="60" t="s">
        <v>35</v>
      </c>
      <c r="BD136" s="56" t="s">
        <v>35</v>
      </c>
      <c r="BE136" s="56" t="s">
        <v>35</v>
      </c>
      <c r="BF136" s="56" t="s">
        <v>35</v>
      </c>
      <c r="BG136" s="51" t="s">
        <v>35</v>
      </c>
      <c r="BH136" s="60" t="s">
        <v>35</v>
      </c>
      <c r="BI136" s="56" t="s">
        <v>35</v>
      </c>
      <c r="BJ136" s="56" t="s">
        <v>35</v>
      </c>
      <c r="BK136" s="56" t="s">
        <v>35</v>
      </c>
      <c r="BL136" s="51" t="s">
        <v>35</v>
      </c>
      <c r="BM136" s="60" t="s">
        <v>35</v>
      </c>
      <c r="BN136" s="56" t="s">
        <v>35</v>
      </c>
      <c r="BO136" s="56" t="s">
        <v>35</v>
      </c>
      <c r="BP136" s="56" t="s">
        <v>35</v>
      </c>
      <c r="BQ136" s="51" t="s">
        <v>35</v>
      </c>
      <c r="BR136" s="60" t="s">
        <v>35</v>
      </c>
      <c r="BS136" s="56" t="s">
        <v>35</v>
      </c>
      <c r="BT136" s="56" t="s">
        <v>35</v>
      </c>
      <c r="BU136" s="56" t="s">
        <v>35</v>
      </c>
      <c r="BV136" s="56" t="s">
        <v>35</v>
      </c>
      <c r="BW136" s="56" t="s">
        <v>35</v>
      </c>
      <c r="BX136" s="56" t="s">
        <v>35</v>
      </c>
      <c r="BY136" s="45" t="s">
        <v>35</v>
      </c>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439" customFormat="true" ht="15" customHeight="true" x14ac:dyDescent="0.2">
      <c r="A137" s="999"/>
      <c r="B137" s="373" t="s">
        <v>42</v>
      </c>
      <c r="C137" s="126">
        <v>36.700000000000003</v>
      </c>
      <c r="D137" s="125">
        <v>14.9</v>
      </c>
      <c r="E137" s="125">
        <v>4.2</v>
      </c>
      <c r="F137" s="125">
        <v>0.3</v>
      </c>
      <c r="G137" s="124">
        <v>92</v>
      </c>
      <c r="H137" s="123">
        <v>94.4</v>
      </c>
      <c r="I137" s="125">
        <v>90.2</v>
      </c>
      <c r="J137" s="125">
        <v>74.900000000000006</v>
      </c>
      <c r="K137" s="125">
        <v>34.9</v>
      </c>
      <c r="L137" s="122">
        <v>43.2</v>
      </c>
      <c r="M137" s="126">
        <v>0</v>
      </c>
      <c r="N137" s="125">
        <v>66.599999999999994</v>
      </c>
      <c r="O137" s="125">
        <v>21.4</v>
      </c>
      <c r="P137" s="125">
        <v>0</v>
      </c>
      <c r="Q137" s="124">
        <v>86.3</v>
      </c>
      <c r="R137" s="123">
        <v>0</v>
      </c>
      <c r="S137" s="125">
        <v>0</v>
      </c>
      <c r="T137" s="125">
        <v>0</v>
      </c>
      <c r="U137" s="125">
        <v>0</v>
      </c>
      <c r="V137" s="125">
        <v>38</v>
      </c>
      <c r="W137" s="125">
        <v>16.7</v>
      </c>
      <c r="X137" s="73" t="s">
        <v>35</v>
      </c>
      <c r="Y137" s="122">
        <v>0</v>
      </c>
      <c r="Z137" s="846"/>
      <c r="AA137" s="846"/>
      <c r="AB137" s="846"/>
      <c r="AC137" s="846"/>
      <c r="AD137" s="846"/>
      <c r="AE137" s="846"/>
      <c r="AF137" s="846"/>
      <c r="AG137" s="846"/>
      <c r="AH137" s="846"/>
      <c r="AI137" s="846"/>
      <c r="AJ137" s="846"/>
      <c r="AK137" s="846"/>
      <c r="AL137" s="846"/>
      <c r="AM137" s="846"/>
      <c r="AN137" s="846"/>
      <c r="AO137" s="846"/>
      <c r="AP137" s="846"/>
      <c r="AQ137" s="846"/>
      <c r="AR137" s="846"/>
      <c r="AS137" s="846"/>
      <c r="AT137" s="846"/>
      <c r="AU137" s="846"/>
      <c r="AV137" s="846"/>
      <c r="AW137" s="846"/>
      <c r="AX137" s="846"/>
      <c r="AY137" s="846"/>
      <c r="AZ137" s="346"/>
      <c r="BA137" s="990"/>
      <c r="BB137" s="557" t="s">
        <v>42</v>
      </c>
      <c r="BC137" s="60" t="s">
        <v>35</v>
      </c>
      <c r="BD137" s="56" t="s">
        <v>35</v>
      </c>
      <c r="BE137" s="56" t="s">
        <v>35</v>
      </c>
      <c r="BF137" s="56" t="s">
        <v>35</v>
      </c>
      <c r="BG137" s="51" t="s">
        <v>35</v>
      </c>
      <c r="BH137" s="60" t="s">
        <v>35</v>
      </c>
      <c r="BI137" s="56" t="s">
        <v>35</v>
      </c>
      <c r="BJ137" s="56" t="s">
        <v>35</v>
      </c>
      <c r="BK137" s="56" t="s">
        <v>35</v>
      </c>
      <c r="BL137" s="51" t="s">
        <v>35</v>
      </c>
      <c r="BM137" s="60" t="s">
        <v>35</v>
      </c>
      <c r="BN137" s="56" t="s">
        <v>35</v>
      </c>
      <c r="BO137" s="56" t="s">
        <v>35</v>
      </c>
      <c r="BP137" s="56" t="s">
        <v>35</v>
      </c>
      <c r="BQ137" s="51" t="s">
        <v>35</v>
      </c>
      <c r="BR137" s="60" t="s">
        <v>35</v>
      </c>
      <c r="BS137" s="56" t="s">
        <v>35</v>
      </c>
      <c r="BT137" s="56" t="s">
        <v>35</v>
      </c>
      <c r="BU137" s="56" t="s">
        <v>35</v>
      </c>
      <c r="BV137" s="56" t="s">
        <v>35</v>
      </c>
      <c r="BW137" s="56" t="s">
        <v>35</v>
      </c>
      <c r="BX137" s="56" t="s">
        <v>35</v>
      </c>
      <c r="BY137" s="45" t="s">
        <v>35</v>
      </c>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439" customFormat="true" ht="15" customHeight="true" x14ac:dyDescent="0.2">
      <c r="A138" s="999"/>
      <c r="B138" s="373" t="s">
        <v>41</v>
      </c>
      <c r="C138" s="126">
        <v>0.1</v>
      </c>
      <c r="D138" s="125">
        <v>0.1</v>
      </c>
      <c r="E138" s="125">
        <v>0</v>
      </c>
      <c r="F138" s="125">
        <v>0</v>
      </c>
      <c r="G138" s="124">
        <v>0.7</v>
      </c>
      <c r="H138" s="123">
        <v>0.2</v>
      </c>
      <c r="I138" s="125">
        <v>0.2</v>
      </c>
      <c r="J138" s="125">
        <v>0.1</v>
      </c>
      <c r="K138" s="125">
        <v>0.1</v>
      </c>
      <c r="L138" s="122">
        <v>0.1</v>
      </c>
      <c r="M138" s="126">
        <v>0</v>
      </c>
      <c r="N138" s="125">
        <v>0.2</v>
      </c>
      <c r="O138" s="125">
        <v>0</v>
      </c>
      <c r="P138" s="125">
        <v>0</v>
      </c>
      <c r="Q138" s="124">
        <v>0.3</v>
      </c>
      <c r="R138" s="123">
        <v>99.878776375295502</v>
      </c>
      <c r="S138" s="125">
        <v>100</v>
      </c>
      <c r="T138" s="125">
        <v>98.82088833130959</v>
      </c>
      <c r="U138" s="125">
        <v>99.818301685444098</v>
      </c>
      <c r="V138" s="125">
        <v>0.1</v>
      </c>
      <c r="W138" s="125">
        <v>0.1</v>
      </c>
      <c r="X138" s="73" t="s">
        <v>35</v>
      </c>
      <c r="Y138" s="122">
        <v>100</v>
      </c>
      <c r="Z138" s="846"/>
      <c r="AA138" s="846"/>
      <c r="AB138" s="846"/>
      <c r="AC138" s="846"/>
      <c r="AD138" s="846"/>
      <c r="AE138" s="846"/>
      <c r="AF138" s="846"/>
      <c r="AG138" s="846"/>
      <c r="AH138" s="846"/>
      <c r="AI138" s="846"/>
      <c r="AJ138" s="846"/>
      <c r="AK138" s="846"/>
      <c r="AL138" s="846"/>
      <c r="AM138" s="846"/>
      <c r="AN138" s="846"/>
      <c r="AO138" s="846"/>
      <c r="AP138" s="846"/>
      <c r="AQ138" s="846"/>
      <c r="AR138" s="846"/>
      <c r="AS138" s="846"/>
      <c r="AT138" s="846"/>
      <c r="AU138" s="846"/>
      <c r="AV138" s="846"/>
      <c r="AW138" s="846"/>
      <c r="AX138" s="846"/>
      <c r="AY138" s="846"/>
      <c r="AZ138" s="346"/>
      <c r="BA138" s="990"/>
      <c r="BB138" s="557" t="s">
        <v>41</v>
      </c>
      <c r="BC138" s="60" t="s">
        <v>35</v>
      </c>
      <c r="BD138" s="56" t="s">
        <v>35</v>
      </c>
      <c r="BE138" s="56" t="s">
        <v>35</v>
      </c>
      <c r="BF138" s="56" t="s">
        <v>35</v>
      </c>
      <c r="BG138" s="51" t="s">
        <v>35</v>
      </c>
      <c r="BH138" s="60" t="s">
        <v>35</v>
      </c>
      <c r="BI138" s="56" t="s">
        <v>35</v>
      </c>
      <c r="BJ138" s="56" t="s">
        <v>35</v>
      </c>
      <c r="BK138" s="56" t="s">
        <v>35</v>
      </c>
      <c r="BL138" s="51" t="s">
        <v>35</v>
      </c>
      <c r="BM138" s="60" t="s">
        <v>35</v>
      </c>
      <c r="BN138" s="56" t="s">
        <v>35</v>
      </c>
      <c r="BO138" s="56" t="s">
        <v>35</v>
      </c>
      <c r="BP138" s="56" t="s">
        <v>35</v>
      </c>
      <c r="BQ138" s="51" t="s">
        <v>35</v>
      </c>
      <c r="BR138" s="60" t="s">
        <v>35</v>
      </c>
      <c r="BS138" s="56" t="s">
        <v>35</v>
      </c>
      <c r="BT138" s="56" t="s">
        <v>35</v>
      </c>
      <c r="BU138" s="56" t="s">
        <v>35</v>
      </c>
      <c r="BV138" s="56" t="s">
        <v>35</v>
      </c>
      <c r="BW138" s="56" t="s">
        <v>35</v>
      </c>
      <c r="BX138" s="56" t="s">
        <v>35</v>
      </c>
      <c r="BY138" s="45" t="s">
        <v>35</v>
      </c>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439" customFormat="true" ht="15" customHeight="true" x14ac:dyDescent="0.2">
      <c r="A139" s="999"/>
      <c r="B139" s="373" t="s">
        <v>19</v>
      </c>
      <c r="C139" s="126">
        <v>0</v>
      </c>
      <c r="D139" s="125">
        <v>0</v>
      </c>
      <c r="E139" s="125">
        <v>0</v>
      </c>
      <c r="F139" s="125">
        <v>0</v>
      </c>
      <c r="G139" s="124">
        <v>3.8</v>
      </c>
      <c r="H139" s="123">
        <v>0.3</v>
      </c>
      <c r="I139" s="125">
        <v>0.1</v>
      </c>
      <c r="J139" s="125">
        <v>0</v>
      </c>
      <c r="K139" s="125">
        <v>0</v>
      </c>
      <c r="L139" s="122">
        <v>1.1000000000000001</v>
      </c>
      <c r="M139" s="126">
        <v>0</v>
      </c>
      <c r="N139" s="125">
        <v>0.1</v>
      </c>
      <c r="O139" s="125">
        <v>0</v>
      </c>
      <c r="P139" s="125">
        <v>0</v>
      </c>
      <c r="Q139" s="124">
        <v>1.5</v>
      </c>
      <c r="R139" s="123">
        <v>0.12122362470447809</v>
      </c>
      <c r="S139" s="125">
        <v>0</v>
      </c>
      <c r="T139" s="125">
        <v>1.1791116686904746</v>
      </c>
      <c r="U139" s="125">
        <v>0.18169831455588756</v>
      </c>
      <c r="V139" s="125">
        <v>0.3</v>
      </c>
      <c r="W139" s="125">
        <v>0</v>
      </c>
      <c r="X139" s="73" t="s">
        <v>35</v>
      </c>
      <c r="Y139" s="122">
        <v>0</v>
      </c>
      <c r="Z139" s="846"/>
      <c r="AA139" s="846"/>
      <c r="AB139" s="846"/>
      <c r="AC139" s="846"/>
      <c r="AD139" s="846"/>
      <c r="AE139" s="846"/>
      <c r="AF139" s="846"/>
      <c r="AG139" s="846"/>
      <c r="AH139" s="846"/>
      <c r="AI139" s="846"/>
      <c r="AJ139" s="846"/>
      <c r="AK139" s="846"/>
      <c r="AL139" s="846"/>
      <c r="AM139" s="846"/>
      <c r="AN139" s="846"/>
      <c r="AO139" s="846"/>
      <c r="AP139" s="846"/>
      <c r="AQ139" s="846"/>
      <c r="AR139" s="846"/>
      <c r="AS139" s="846"/>
      <c r="AT139" s="846"/>
      <c r="AU139" s="846"/>
      <c r="AV139" s="846"/>
      <c r="AW139" s="846"/>
      <c r="AX139" s="846"/>
      <c r="AY139" s="846"/>
      <c r="AZ139" s="346"/>
      <c r="BA139" s="990"/>
      <c r="BB139" s="557" t="s">
        <v>19</v>
      </c>
      <c r="BC139" s="60" t="s">
        <v>35</v>
      </c>
      <c r="BD139" s="56" t="s">
        <v>35</v>
      </c>
      <c r="BE139" s="56" t="s">
        <v>35</v>
      </c>
      <c r="BF139" s="56" t="s">
        <v>35</v>
      </c>
      <c r="BG139" s="51" t="s">
        <v>35</v>
      </c>
      <c r="BH139" s="60" t="s">
        <v>35</v>
      </c>
      <c r="BI139" s="56" t="s">
        <v>35</v>
      </c>
      <c r="BJ139" s="56" t="s">
        <v>35</v>
      </c>
      <c r="BK139" s="56" t="s">
        <v>35</v>
      </c>
      <c r="BL139" s="51" t="s">
        <v>35</v>
      </c>
      <c r="BM139" s="60" t="s">
        <v>35</v>
      </c>
      <c r="BN139" s="56" t="s">
        <v>35</v>
      </c>
      <c r="BO139" s="56" t="s">
        <v>35</v>
      </c>
      <c r="BP139" s="56" t="s">
        <v>35</v>
      </c>
      <c r="BQ139" s="51" t="s">
        <v>35</v>
      </c>
      <c r="BR139" s="60" t="s">
        <v>35</v>
      </c>
      <c r="BS139" s="56" t="s">
        <v>35</v>
      </c>
      <c r="BT139" s="56" t="s">
        <v>35</v>
      </c>
      <c r="BU139" s="56" t="s">
        <v>35</v>
      </c>
      <c r="BV139" s="56" t="s">
        <v>35</v>
      </c>
      <c r="BW139" s="56" t="s">
        <v>35</v>
      </c>
      <c r="BX139" s="56" t="s">
        <v>35</v>
      </c>
      <c r="BY139" s="45" t="s">
        <v>35</v>
      </c>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7" customFormat="true" ht="15" customHeight="true" x14ac:dyDescent="0.2">
      <c r="A140" s="999" t="s">
        <v>106</v>
      </c>
      <c r="B140" s="373" t="s">
        <v>64</v>
      </c>
      <c r="C140" s="76" t="s">
        <v>35</v>
      </c>
      <c r="D140" s="73" t="s">
        <v>35</v>
      </c>
      <c r="E140" s="73" t="s">
        <v>35</v>
      </c>
      <c r="F140" s="73" t="s">
        <v>35</v>
      </c>
      <c r="G140" s="70" t="s">
        <v>35</v>
      </c>
      <c r="H140" s="67" t="s">
        <v>35</v>
      </c>
      <c r="I140" s="73" t="s">
        <v>35</v>
      </c>
      <c r="J140" s="73" t="s">
        <v>35</v>
      </c>
      <c r="K140" s="73" t="s">
        <v>35</v>
      </c>
      <c r="L140" s="64" t="s">
        <v>35</v>
      </c>
      <c r="M140" s="76" t="s">
        <v>35</v>
      </c>
      <c r="N140" s="73" t="s">
        <v>35</v>
      </c>
      <c r="O140" s="73" t="s">
        <v>35</v>
      </c>
      <c r="P140" s="73" t="s">
        <v>35</v>
      </c>
      <c r="Q140" s="70" t="s">
        <v>35</v>
      </c>
      <c r="R140" s="67" t="s">
        <v>35</v>
      </c>
      <c r="S140" s="73" t="s">
        <v>35</v>
      </c>
      <c r="T140" s="73" t="s">
        <v>35</v>
      </c>
      <c r="U140" s="73" t="s">
        <v>35</v>
      </c>
      <c r="V140" s="73" t="s">
        <v>35</v>
      </c>
      <c r="W140" s="73" t="s">
        <v>35</v>
      </c>
      <c r="X140" s="73" t="s">
        <v>35</v>
      </c>
      <c r="Y140" s="64" t="s">
        <v>35</v>
      </c>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345"/>
      <c r="BA140" s="990" t="s">
        <v>106</v>
      </c>
      <c r="BB140" s="557" t="s">
        <v>64</v>
      </c>
      <c r="BC140" s="60" t="s">
        <v>35</v>
      </c>
      <c r="BD140" s="56" t="s">
        <v>35</v>
      </c>
      <c r="BE140" s="56" t="s">
        <v>35</v>
      </c>
      <c r="BF140" s="56" t="s">
        <v>35</v>
      </c>
      <c r="BG140" s="51" t="s">
        <v>35</v>
      </c>
      <c r="BH140" s="60" t="s">
        <v>35</v>
      </c>
      <c r="BI140" s="56" t="s">
        <v>35</v>
      </c>
      <c r="BJ140" s="56" t="s">
        <v>35</v>
      </c>
      <c r="BK140" s="56" t="s">
        <v>35</v>
      </c>
      <c r="BL140" s="51" t="s">
        <v>35</v>
      </c>
      <c r="BM140" s="60" t="s">
        <v>35</v>
      </c>
      <c r="BN140" s="56" t="s">
        <v>35</v>
      </c>
      <c r="BO140" s="56" t="s">
        <v>35</v>
      </c>
      <c r="BP140" s="56" t="s">
        <v>35</v>
      </c>
      <c r="BQ140" s="51" t="s">
        <v>35</v>
      </c>
      <c r="BR140" s="60" t="s">
        <v>35</v>
      </c>
      <c r="BS140" s="56" t="s">
        <v>35</v>
      </c>
      <c r="BT140" s="56" t="s">
        <v>35</v>
      </c>
      <c r="BU140" s="56" t="s">
        <v>35</v>
      </c>
      <c r="BV140" s="56" t="s">
        <v>35</v>
      </c>
      <c r="BW140" s="56" t="s">
        <v>35</v>
      </c>
      <c r="BX140" s="56" t="s">
        <v>35</v>
      </c>
      <c r="BY140" s="45" t="s">
        <v>35</v>
      </c>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7" customFormat="true" ht="15" customHeight="true" x14ac:dyDescent="0.2">
      <c r="A141" s="999"/>
      <c r="B141" s="373" t="s">
        <v>65</v>
      </c>
      <c r="C141" s="76" t="s">
        <v>35</v>
      </c>
      <c r="D141" s="73" t="s">
        <v>35</v>
      </c>
      <c r="E141" s="73" t="s">
        <v>35</v>
      </c>
      <c r="F141" s="73" t="s">
        <v>35</v>
      </c>
      <c r="G141" s="70" t="s">
        <v>35</v>
      </c>
      <c r="H141" s="67" t="s">
        <v>35</v>
      </c>
      <c r="I141" s="73" t="s">
        <v>35</v>
      </c>
      <c r="J141" s="73" t="s">
        <v>35</v>
      </c>
      <c r="K141" s="73" t="s">
        <v>35</v>
      </c>
      <c r="L141" s="64" t="s">
        <v>35</v>
      </c>
      <c r="M141" s="76" t="s">
        <v>35</v>
      </c>
      <c r="N141" s="73" t="s">
        <v>35</v>
      </c>
      <c r="O141" s="73" t="s">
        <v>35</v>
      </c>
      <c r="P141" s="73" t="s">
        <v>35</v>
      </c>
      <c r="Q141" s="70" t="s">
        <v>35</v>
      </c>
      <c r="R141" s="67" t="s">
        <v>35</v>
      </c>
      <c r="S141" s="73" t="s">
        <v>35</v>
      </c>
      <c r="T141" s="73" t="s">
        <v>35</v>
      </c>
      <c r="U141" s="73" t="s">
        <v>35</v>
      </c>
      <c r="V141" s="73" t="s">
        <v>35</v>
      </c>
      <c r="W141" s="73" t="s">
        <v>35</v>
      </c>
      <c r="X141" s="73" t="s">
        <v>35</v>
      </c>
      <c r="Y141" s="64" t="s">
        <v>35</v>
      </c>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345"/>
      <c r="BA141" s="990"/>
      <c r="BB141" s="557" t="s">
        <v>65</v>
      </c>
      <c r="BC141" s="60" t="s">
        <v>35</v>
      </c>
      <c r="BD141" s="56" t="s">
        <v>35</v>
      </c>
      <c r="BE141" s="56" t="s">
        <v>35</v>
      </c>
      <c r="BF141" s="56" t="s">
        <v>35</v>
      </c>
      <c r="BG141" s="51" t="s">
        <v>35</v>
      </c>
      <c r="BH141" s="60" t="s">
        <v>35</v>
      </c>
      <c r="BI141" s="56" t="s">
        <v>35</v>
      </c>
      <c r="BJ141" s="56" t="s">
        <v>35</v>
      </c>
      <c r="BK141" s="56" t="s">
        <v>35</v>
      </c>
      <c r="BL141" s="51" t="s">
        <v>35</v>
      </c>
      <c r="BM141" s="60" t="s">
        <v>35</v>
      </c>
      <c r="BN141" s="56" t="s">
        <v>35</v>
      </c>
      <c r="BO141" s="56" t="s">
        <v>35</v>
      </c>
      <c r="BP141" s="56" t="s">
        <v>35</v>
      </c>
      <c r="BQ141" s="51" t="s">
        <v>35</v>
      </c>
      <c r="BR141" s="60" t="s">
        <v>35</v>
      </c>
      <c r="BS141" s="56" t="s">
        <v>35</v>
      </c>
      <c r="BT141" s="56" t="s">
        <v>35</v>
      </c>
      <c r="BU141" s="56" t="s">
        <v>35</v>
      </c>
      <c r="BV141" s="56" t="s">
        <v>35</v>
      </c>
      <c r="BW141" s="56" t="s">
        <v>35</v>
      </c>
      <c r="BX141" s="56" t="s">
        <v>35</v>
      </c>
      <c r="BY141" s="45" t="s">
        <v>35</v>
      </c>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7" customFormat="true" ht="15" customHeight="true" x14ac:dyDescent="0.2">
      <c r="A142" s="999"/>
      <c r="B142" s="373" t="s">
        <v>66</v>
      </c>
      <c r="C142" s="76" t="s">
        <v>35</v>
      </c>
      <c r="D142" s="73" t="s">
        <v>35</v>
      </c>
      <c r="E142" s="73" t="s">
        <v>35</v>
      </c>
      <c r="F142" s="73" t="s">
        <v>35</v>
      </c>
      <c r="G142" s="70" t="s">
        <v>35</v>
      </c>
      <c r="H142" s="67" t="s">
        <v>35</v>
      </c>
      <c r="I142" s="73" t="s">
        <v>35</v>
      </c>
      <c r="J142" s="73" t="s">
        <v>35</v>
      </c>
      <c r="K142" s="73" t="s">
        <v>35</v>
      </c>
      <c r="L142" s="64" t="s">
        <v>35</v>
      </c>
      <c r="M142" s="76" t="s">
        <v>35</v>
      </c>
      <c r="N142" s="73" t="s">
        <v>35</v>
      </c>
      <c r="O142" s="73" t="s">
        <v>35</v>
      </c>
      <c r="P142" s="73" t="s">
        <v>35</v>
      </c>
      <c r="Q142" s="70" t="s">
        <v>35</v>
      </c>
      <c r="R142" s="67" t="s">
        <v>35</v>
      </c>
      <c r="S142" s="73" t="s">
        <v>35</v>
      </c>
      <c r="T142" s="73" t="s">
        <v>35</v>
      </c>
      <c r="U142" s="73" t="s">
        <v>35</v>
      </c>
      <c r="V142" s="73" t="s">
        <v>35</v>
      </c>
      <c r="W142" s="73" t="s">
        <v>35</v>
      </c>
      <c r="X142" s="73" t="s">
        <v>35</v>
      </c>
      <c r="Y142" s="64" t="s">
        <v>35</v>
      </c>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345"/>
      <c r="BA142" s="990"/>
      <c r="BB142" s="557" t="s">
        <v>66</v>
      </c>
      <c r="BC142" s="60" t="s">
        <v>35</v>
      </c>
      <c r="BD142" s="56" t="s">
        <v>35</v>
      </c>
      <c r="BE142" s="56" t="s">
        <v>35</v>
      </c>
      <c r="BF142" s="56" t="s">
        <v>35</v>
      </c>
      <c r="BG142" s="51" t="s">
        <v>35</v>
      </c>
      <c r="BH142" s="60" t="s">
        <v>35</v>
      </c>
      <c r="BI142" s="56" t="s">
        <v>35</v>
      </c>
      <c r="BJ142" s="56" t="s">
        <v>35</v>
      </c>
      <c r="BK142" s="56" t="s">
        <v>35</v>
      </c>
      <c r="BL142" s="51" t="s">
        <v>35</v>
      </c>
      <c r="BM142" s="60" t="s">
        <v>35</v>
      </c>
      <c r="BN142" s="56" t="s">
        <v>35</v>
      </c>
      <c r="BO142" s="56" t="s">
        <v>35</v>
      </c>
      <c r="BP142" s="56" t="s">
        <v>35</v>
      </c>
      <c r="BQ142" s="51" t="s">
        <v>35</v>
      </c>
      <c r="BR142" s="60" t="s">
        <v>35</v>
      </c>
      <c r="BS142" s="56" t="s">
        <v>35</v>
      </c>
      <c r="BT142" s="56" t="s">
        <v>35</v>
      </c>
      <c r="BU142" s="56" t="s">
        <v>35</v>
      </c>
      <c r="BV142" s="56" t="s">
        <v>35</v>
      </c>
      <c r="BW142" s="56" t="s">
        <v>35</v>
      </c>
      <c r="BX142" s="56" t="s">
        <v>35</v>
      </c>
      <c r="BY142" s="45" t="s">
        <v>35</v>
      </c>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7" customFormat="true" ht="15" customHeight="true" x14ac:dyDescent="0.2">
      <c r="A143" s="999"/>
      <c r="B143" s="373" t="s">
        <v>67</v>
      </c>
      <c r="C143" s="76" t="s">
        <v>35</v>
      </c>
      <c r="D143" s="73" t="s">
        <v>35</v>
      </c>
      <c r="E143" s="73" t="s">
        <v>35</v>
      </c>
      <c r="F143" s="73" t="s">
        <v>35</v>
      </c>
      <c r="G143" s="70" t="s">
        <v>35</v>
      </c>
      <c r="H143" s="67" t="s">
        <v>35</v>
      </c>
      <c r="I143" s="73" t="s">
        <v>35</v>
      </c>
      <c r="J143" s="73" t="s">
        <v>35</v>
      </c>
      <c r="K143" s="73" t="s">
        <v>35</v>
      </c>
      <c r="L143" s="64" t="s">
        <v>35</v>
      </c>
      <c r="M143" s="76" t="s">
        <v>35</v>
      </c>
      <c r="N143" s="73" t="s">
        <v>35</v>
      </c>
      <c r="O143" s="73" t="s">
        <v>35</v>
      </c>
      <c r="P143" s="73" t="s">
        <v>35</v>
      </c>
      <c r="Q143" s="70" t="s">
        <v>35</v>
      </c>
      <c r="R143" s="67" t="s">
        <v>35</v>
      </c>
      <c r="S143" s="73" t="s">
        <v>35</v>
      </c>
      <c r="T143" s="73" t="s">
        <v>35</v>
      </c>
      <c r="U143" s="73" t="s">
        <v>35</v>
      </c>
      <c r="V143" s="73" t="s">
        <v>35</v>
      </c>
      <c r="W143" s="73" t="s">
        <v>35</v>
      </c>
      <c r="X143" s="73" t="s">
        <v>35</v>
      </c>
      <c r="Y143" s="64" t="s">
        <v>35</v>
      </c>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345"/>
      <c r="BA143" s="990"/>
      <c r="BB143" s="557" t="s">
        <v>67</v>
      </c>
      <c r="BC143" s="60" t="s">
        <v>35</v>
      </c>
      <c r="BD143" s="56" t="s">
        <v>35</v>
      </c>
      <c r="BE143" s="56" t="s">
        <v>35</v>
      </c>
      <c r="BF143" s="56" t="s">
        <v>35</v>
      </c>
      <c r="BG143" s="51" t="s">
        <v>35</v>
      </c>
      <c r="BH143" s="60" t="s">
        <v>35</v>
      </c>
      <c r="BI143" s="56" t="s">
        <v>35</v>
      </c>
      <c r="BJ143" s="56" t="s">
        <v>35</v>
      </c>
      <c r="BK143" s="56" t="s">
        <v>35</v>
      </c>
      <c r="BL143" s="51" t="s">
        <v>35</v>
      </c>
      <c r="BM143" s="60" t="s">
        <v>35</v>
      </c>
      <c r="BN143" s="56" t="s">
        <v>35</v>
      </c>
      <c r="BO143" s="56" t="s">
        <v>35</v>
      </c>
      <c r="BP143" s="56" t="s">
        <v>35</v>
      </c>
      <c r="BQ143" s="51" t="s">
        <v>35</v>
      </c>
      <c r="BR143" s="60" t="s">
        <v>35</v>
      </c>
      <c r="BS143" s="56" t="s">
        <v>35</v>
      </c>
      <c r="BT143" s="56" t="s">
        <v>35</v>
      </c>
      <c r="BU143" s="56" t="s">
        <v>35</v>
      </c>
      <c r="BV143" s="56" t="s">
        <v>35</v>
      </c>
      <c r="BW143" s="56" t="s">
        <v>35</v>
      </c>
      <c r="BX143" s="56" t="s">
        <v>35</v>
      </c>
      <c r="BY143" s="45" t="s">
        <v>35</v>
      </c>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7" customFormat="true" ht="15" customHeight="true" x14ac:dyDescent="0.2">
      <c r="A144" s="999" t="s">
        <v>107</v>
      </c>
      <c r="B144" s="373" t="s">
        <v>64</v>
      </c>
      <c r="C144" s="76" t="s">
        <v>35</v>
      </c>
      <c r="D144" s="73" t="s">
        <v>35</v>
      </c>
      <c r="E144" s="73" t="s">
        <v>35</v>
      </c>
      <c r="F144" s="73" t="s">
        <v>35</v>
      </c>
      <c r="G144" s="70" t="s">
        <v>35</v>
      </c>
      <c r="H144" s="67" t="s">
        <v>35</v>
      </c>
      <c r="I144" s="73" t="s">
        <v>35</v>
      </c>
      <c r="J144" s="73" t="s">
        <v>35</v>
      </c>
      <c r="K144" s="73" t="s">
        <v>35</v>
      </c>
      <c r="L144" s="64" t="s">
        <v>35</v>
      </c>
      <c r="M144" s="76" t="s">
        <v>35</v>
      </c>
      <c r="N144" s="73" t="s">
        <v>35</v>
      </c>
      <c r="O144" s="73" t="s">
        <v>35</v>
      </c>
      <c r="P144" s="73" t="s">
        <v>35</v>
      </c>
      <c r="Q144" s="70" t="s">
        <v>35</v>
      </c>
      <c r="R144" s="67" t="s">
        <v>35</v>
      </c>
      <c r="S144" s="73" t="s">
        <v>35</v>
      </c>
      <c r="T144" s="73" t="s">
        <v>35</v>
      </c>
      <c r="U144" s="73" t="s">
        <v>35</v>
      </c>
      <c r="V144" s="73" t="s">
        <v>35</v>
      </c>
      <c r="W144" s="73" t="s">
        <v>35</v>
      </c>
      <c r="X144" s="73" t="s">
        <v>35</v>
      </c>
      <c r="Y144" s="64" t="s">
        <v>35</v>
      </c>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345"/>
      <c r="BA144" s="990" t="s">
        <v>107</v>
      </c>
      <c r="BB144" s="557" t="s">
        <v>64</v>
      </c>
      <c r="BC144" s="60" t="s">
        <v>35</v>
      </c>
      <c r="BD144" s="56" t="s">
        <v>35</v>
      </c>
      <c r="BE144" s="56" t="s">
        <v>35</v>
      </c>
      <c r="BF144" s="56" t="s">
        <v>35</v>
      </c>
      <c r="BG144" s="51" t="s">
        <v>35</v>
      </c>
      <c r="BH144" s="60" t="s">
        <v>35</v>
      </c>
      <c r="BI144" s="56" t="s">
        <v>35</v>
      </c>
      <c r="BJ144" s="56" t="s">
        <v>35</v>
      </c>
      <c r="BK144" s="56" t="s">
        <v>35</v>
      </c>
      <c r="BL144" s="51" t="s">
        <v>35</v>
      </c>
      <c r="BM144" s="60" t="s">
        <v>35</v>
      </c>
      <c r="BN144" s="56" t="s">
        <v>35</v>
      </c>
      <c r="BO144" s="56" t="s">
        <v>35</v>
      </c>
      <c r="BP144" s="56" t="s">
        <v>35</v>
      </c>
      <c r="BQ144" s="51" t="s">
        <v>35</v>
      </c>
      <c r="BR144" s="60" t="s">
        <v>35</v>
      </c>
      <c r="BS144" s="56" t="s">
        <v>35</v>
      </c>
      <c r="BT144" s="56" t="s">
        <v>35</v>
      </c>
      <c r="BU144" s="56" t="s">
        <v>35</v>
      </c>
      <c r="BV144" s="56" t="s">
        <v>35</v>
      </c>
      <c r="BW144" s="56" t="s">
        <v>35</v>
      </c>
      <c r="BX144" s="56" t="s">
        <v>35</v>
      </c>
      <c r="BY144" s="45" t="s">
        <v>35</v>
      </c>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7" customFormat="true" ht="15" customHeight="true" x14ac:dyDescent="0.2">
      <c r="A145" s="999"/>
      <c r="B145" s="373" t="s">
        <v>65</v>
      </c>
      <c r="C145" s="76" t="s">
        <v>35</v>
      </c>
      <c r="D145" s="73" t="s">
        <v>35</v>
      </c>
      <c r="E145" s="73" t="s">
        <v>35</v>
      </c>
      <c r="F145" s="73" t="s">
        <v>35</v>
      </c>
      <c r="G145" s="70" t="s">
        <v>35</v>
      </c>
      <c r="H145" s="67" t="s">
        <v>35</v>
      </c>
      <c r="I145" s="73" t="s">
        <v>35</v>
      </c>
      <c r="J145" s="73" t="s">
        <v>35</v>
      </c>
      <c r="K145" s="73" t="s">
        <v>35</v>
      </c>
      <c r="L145" s="64" t="s">
        <v>35</v>
      </c>
      <c r="M145" s="76" t="s">
        <v>35</v>
      </c>
      <c r="N145" s="73" t="s">
        <v>35</v>
      </c>
      <c r="O145" s="73" t="s">
        <v>35</v>
      </c>
      <c r="P145" s="73" t="s">
        <v>35</v>
      </c>
      <c r="Q145" s="70" t="s">
        <v>35</v>
      </c>
      <c r="R145" s="67" t="s">
        <v>35</v>
      </c>
      <c r="S145" s="73" t="s">
        <v>35</v>
      </c>
      <c r="T145" s="73" t="s">
        <v>35</v>
      </c>
      <c r="U145" s="73" t="s">
        <v>35</v>
      </c>
      <c r="V145" s="73" t="s">
        <v>35</v>
      </c>
      <c r="W145" s="73" t="s">
        <v>35</v>
      </c>
      <c r="X145" s="73" t="s">
        <v>35</v>
      </c>
      <c r="Y145" s="64" t="s">
        <v>35</v>
      </c>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345"/>
      <c r="BA145" s="990"/>
      <c r="BB145" s="557" t="s">
        <v>65</v>
      </c>
      <c r="BC145" s="60" t="s">
        <v>35</v>
      </c>
      <c r="BD145" s="56" t="s">
        <v>35</v>
      </c>
      <c r="BE145" s="56" t="s">
        <v>35</v>
      </c>
      <c r="BF145" s="56" t="s">
        <v>35</v>
      </c>
      <c r="BG145" s="51" t="s">
        <v>35</v>
      </c>
      <c r="BH145" s="60" t="s">
        <v>35</v>
      </c>
      <c r="BI145" s="56" t="s">
        <v>35</v>
      </c>
      <c r="BJ145" s="56" t="s">
        <v>35</v>
      </c>
      <c r="BK145" s="56" t="s">
        <v>35</v>
      </c>
      <c r="BL145" s="51" t="s">
        <v>35</v>
      </c>
      <c r="BM145" s="60" t="s">
        <v>35</v>
      </c>
      <c r="BN145" s="56" t="s">
        <v>35</v>
      </c>
      <c r="BO145" s="56" t="s">
        <v>35</v>
      </c>
      <c r="BP145" s="56" t="s">
        <v>35</v>
      </c>
      <c r="BQ145" s="51" t="s">
        <v>35</v>
      </c>
      <c r="BR145" s="60" t="s">
        <v>35</v>
      </c>
      <c r="BS145" s="56" t="s">
        <v>35</v>
      </c>
      <c r="BT145" s="56" t="s">
        <v>35</v>
      </c>
      <c r="BU145" s="56" t="s">
        <v>35</v>
      </c>
      <c r="BV145" s="56" t="s">
        <v>35</v>
      </c>
      <c r="BW145" s="56" t="s">
        <v>35</v>
      </c>
      <c r="BX145" s="56" t="s">
        <v>35</v>
      </c>
      <c r="BY145" s="45" t="s">
        <v>35</v>
      </c>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7" customFormat="true" ht="15" customHeight="true" x14ac:dyDescent="0.2">
      <c r="A146" s="999"/>
      <c r="B146" s="373" t="s">
        <v>66</v>
      </c>
      <c r="C146" s="76" t="s">
        <v>35</v>
      </c>
      <c r="D146" s="73" t="s">
        <v>35</v>
      </c>
      <c r="E146" s="73" t="s">
        <v>35</v>
      </c>
      <c r="F146" s="73" t="s">
        <v>35</v>
      </c>
      <c r="G146" s="70" t="s">
        <v>35</v>
      </c>
      <c r="H146" s="67" t="s">
        <v>35</v>
      </c>
      <c r="I146" s="73" t="s">
        <v>35</v>
      </c>
      <c r="J146" s="73" t="s">
        <v>35</v>
      </c>
      <c r="K146" s="73" t="s">
        <v>35</v>
      </c>
      <c r="L146" s="64" t="s">
        <v>35</v>
      </c>
      <c r="M146" s="76" t="s">
        <v>35</v>
      </c>
      <c r="N146" s="73" t="s">
        <v>35</v>
      </c>
      <c r="O146" s="73" t="s">
        <v>35</v>
      </c>
      <c r="P146" s="73" t="s">
        <v>35</v>
      </c>
      <c r="Q146" s="70" t="s">
        <v>35</v>
      </c>
      <c r="R146" s="67" t="s">
        <v>35</v>
      </c>
      <c r="S146" s="73" t="s">
        <v>35</v>
      </c>
      <c r="T146" s="73" t="s">
        <v>35</v>
      </c>
      <c r="U146" s="73" t="s">
        <v>35</v>
      </c>
      <c r="V146" s="73" t="s">
        <v>35</v>
      </c>
      <c r="W146" s="73" t="s">
        <v>35</v>
      </c>
      <c r="X146" s="73" t="s">
        <v>35</v>
      </c>
      <c r="Y146" s="64" t="s">
        <v>35</v>
      </c>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345"/>
      <c r="BA146" s="990"/>
      <c r="BB146" s="557" t="s">
        <v>66</v>
      </c>
      <c r="BC146" s="60" t="s">
        <v>35</v>
      </c>
      <c r="BD146" s="56" t="s">
        <v>35</v>
      </c>
      <c r="BE146" s="56" t="s">
        <v>35</v>
      </c>
      <c r="BF146" s="56" t="s">
        <v>35</v>
      </c>
      <c r="BG146" s="51" t="s">
        <v>35</v>
      </c>
      <c r="BH146" s="60" t="s">
        <v>35</v>
      </c>
      <c r="BI146" s="56" t="s">
        <v>35</v>
      </c>
      <c r="BJ146" s="56" t="s">
        <v>35</v>
      </c>
      <c r="BK146" s="56" t="s">
        <v>35</v>
      </c>
      <c r="BL146" s="51" t="s">
        <v>35</v>
      </c>
      <c r="BM146" s="60" t="s">
        <v>35</v>
      </c>
      <c r="BN146" s="56" t="s">
        <v>35</v>
      </c>
      <c r="BO146" s="56" t="s">
        <v>35</v>
      </c>
      <c r="BP146" s="56" t="s">
        <v>35</v>
      </c>
      <c r="BQ146" s="51" t="s">
        <v>35</v>
      </c>
      <c r="BR146" s="60" t="s">
        <v>35</v>
      </c>
      <c r="BS146" s="56" t="s">
        <v>35</v>
      </c>
      <c r="BT146" s="56" t="s">
        <v>35</v>
      </c>
      <c r="BU146" s="56" t="s">
        <v>35</v>
      </c>
      <c r="BV146" s="56" t="s">
        <v>35</v>
      </c>
      <c r="BW146" s="56" t="s">
        <v>35</v>
      </c>
      <c r="BX146" s="56" t="s">
        <v>35</v>
      </c>
      <c r="BY146" s="45" t="s">
        <v>35</v>
      </c>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7" customFormat="true" ht="15" customHeight="true" x14ac:dyDescent="0.2">
      <c r="A147" s="999"/>
      <c r="B147" s="373" t="s">
        <v>67</v>
      </c>
      <c r="C147" s="76" t="s">
        <v>35</v>
      </c>
      <c r="D147" s="73" t="s">
        <v>35</v>
      </c>
      <c r="E147" s="73" t="s">
        <v>35</v>
      </c>
      <c r="F147" s="73" t="s">
        <v>35</v>
      </c>
      <c r="G147" s="70" t="s">
        <v>35</v>
      </c>
      <c r="H147" s="67" t="s">
        <v>35</v>
      </c>
      <c r="I147" s="73" t="s">
        <v>35</v>
      </c>
      <c r="J147" s="73" t="s">
        <v>35</v>
      </c>
      <c r="K147" s="73" t="s">
        <v>35</v>
      </c>
      <c r="L147" s="64" t="s">
        <v>35</v>
      </c>
      <c r="M147" s="76" t="s">
        <v>35</v>
      </c>
      <c r="N147" s="73" t="s">
        <v>35</v>
      </c>
      <c r="O147" s="73" t="s">
        <v>35</v>
      </c>
      <c r="P147" s="73" t="s">
        <v>35</v>
      </c>
      <c r="Q147" s="70" t="s">
        <v>35</v>
      </c>
      <c r="R147" s="67" t="s">
        <v>35</v>
      </c>
      <c r="S147" s="73" t="s">
        <v>35</v>
      </c>
      <c r="T147" s="73" t="s">
        <v>35</v>
      </c>
      <c r="U147" s="73" t="s">
        <v>35</v>
      </c>
      <c r="V147" s="73" t="s">
        <v>35</v>
      </c>
      <c r="W147" s="73" t="s">
        <v>35</v>
      </c>
      <c r="X147" s="73" t="s">
        <v>35</v>
      </c>
      <c r="Y147" s="64" t="s">
        <v>35</v>
      </c>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345"/>
      <c r="BA147" s="990"/>
      <c r="BB147" s="557" t="s">
        <v>67</v>
      </c>
      <c r="BC147" s="60" t="s">
        <v>35</v>
      </c>
      <c r="BD147" s="56" t="s">
        <v>35</v>
      </c>
      <c r="BE147" s="56" t="s">
        <v>35</v>
      </c>
      <c r="BF147" s="56" t="s">
        <v>35</v>
      </c>
      <c r="BG147" s="51" t="s">
        <v>35</v>
      </c>
      <c r="BH147" s="60" t="s">
        <v>35</v>
      </c>
      <c r="BI147" s="56" t="s">
        <v>35</v>
      </c>
      <c r="BJ147" s="56" t="s">
        <v>35</v>
      </c>
      <c r="BK147" s="56" t="s">
        <v>35</v>
      </c>
      <c r="BL147" s="51" t="s">
        <v>35</v>
      </c>
      <c r="BM147" s="60" t="s">
        <v>35</v>
      </c>
      <c r="BN147" s="56" t="s">
        <v>35</v>
      </c>
      <c r="BO147" s="56" t="s">
        <v>35</v>
      </c>
      <c r="BP147" s="56" t="s">
        <v>35</v>
      </c>
      <c r="BQ147" s="51" t="s">
        <v>35</v>
      </c>
      <c r="BR147" s="60" t="s">
        <v>35</v>
      </c>
      <c r="BS147" s="56" t="s">
        <v>35</v>
      </c>
      <c r="BT147" s="56" t="s">
        <v>35</v>
      </c>
      <c r="BU147" s="56" t="s">
        <v>35</v>
      </c>
      <c r="BV147" s="56" t="s">
        <v>35</v>
      </c>
      <c r="BW147" s="56" t="s">
        <v>35</v>
      </c>
      <c r="BX147" s="56" t="s">
        <v>35</v>
      </c>
      <c r="BY147" s="45" t="s">
        <v>35</v>
      </c>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7" customFormat="true" ht="15" customHeight="true" x14ac:dyDescent="0.2">
      <c r="A148" s="999" t="s">
        <v>108</v>
      </c>
      <c r="B148" s="373" t="s">
        <v>49</v>
      </c>
      <c r="C148" s="76" t="s">
        <v>35</v>
      </c>
      <c r="D148" s="73" t="s">
        <v>35</v>
      </c>
      <c r="E148" s="73" t="s">
        <v>35</v>
      </c>
      <c r="F148" s="73" t="s">
        <v>35</v>
      </c>
      <c r="G148" s="70" t="s">
        <v>35</v>
      </c>
      <c r="H148" s="67" t="s">
        <v>35</v>
      </c>
      <c r="I148" s="73" t="s">
        <v>35</v>
      </c>
      <c r="J148" s="73" t="s">
        <v>35</v>
      </c>
      <c r="K148" s="73" t="s">
        <v>35</v>
      </c>
      <c r="L148" s="64" t="s">
        <v>35</v>
      </c>
      <c r="M148" s="76" t="s">
        <v>35</v>
      </c>
      <c r="N148" s="73" t="s">
        <v>35</v>
      </c>
      <c r="O148" s="73" t="s">
        <v>35</v>
      </c>
      <c r="P148" s="73" t="s">
        <v>35</v>
      </c>
      <c r="Q148" s="70" t="s">
        <v>35</v>
      </c>
      <c r="R148" s="67" t="s">
        <v>35</v>
      </c>
      <c r="S148" s="73" t="s">
        <v>35</v>
      </c>
      <c r="T148" s="73" t="s">
        <v>35</v>
      </c>
      <c r="U148" s="73" t="s">
        <v>35</v>
      </c>
      <c r="V148" s="73" t="s">
        <v>35</v>
      </c>
      <c r="W148" s="73" t="s">
        <v>35</v>
      </c>
      <c r="X148" s="73" t="s">
        <v>35</v>
      </c>
      <c r="Y148" s="64" t="s">
        <v>35</v>
      </c>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345"/>
      <c r="BA148" s="990" t="s">
        <v>108</v>
      </c>
      <c r="BB148" s="557" t="s">
        <v>49</v>
      </c>
      <c r="BC148" s="60" t="s">
        <v>35</v>
      </c>
      <c r="BD148" s="56" t="s">
        <v>35</v>
      </c>
      <c r="BE148" s="56" t="s">
        <v>35</v>
      </c>
      <c r="BF148" s="56" t="s">
        <v>35</v>
      </c>
      <c r="BG148" s="51" t="s">
        <v>35</v>
      </c>
      <c r="BH148" s="60" t="s">
        <v>35</v>
      </c>
      <c r="BI148" s="56" t="s">
        <v>35</v>
      </c>
      <c r="BJ148" s="56" t="s">
        <v>35</v>
      </c>
      <c r="BK148" s="56" t="s">
        <v>35</v>
      </c>
      <c r="BL148" s="51" t="s">
        <v>35</v>
      </c>
      <c r="BM148" s="60" t="s">
        <v>35</v>
      </c>
      <c r="BN148" s="56" t="s">
        <v>35</v>
      </c>
      <c r="BO148" s="56" t="s">
        <v>35</v>
      </c>
      <c r="BP148" s="56" t="s">
        <v>35</v>
      </c>
      <c r="BQ148" s="51" t="s">
        <v>35</v>
      </c>
      <c r="BR148" s="60" t="s">
        <v>35</v>
      </c>
      <c r="BS148" s="56" t="s">
        <v>35</v>
      </c>
      <c r="BT148" s="56" t="s">
        <v>35</v>
      </c>
      <c r="BU148" s="56" t="s">
        <v>35</v>
      </c>
      <c r="BV148" s="56" t="s">
        <v>35</v>
      </c>
      <c r="BW148" s="56" t="s">
        <v>35</v>
      </c>
      <c r="BX148" s="56" t="s">
        <v>35</v>
      </c>
      <c r="BY148" s="45" t="s">
        <v>35</v>
      </c>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7" customFormat="true" ht="15" customHeight="true" x14ac:dyDescent="0.2">
      <c r="A149" s="999"/>
      <c r="B149" s="373" t="s">
        <v>48</v>
      </c>
      <c r="C149" s="76" t="s">
        <v>35</v>
      </c>
      <c r="D149" s="73" t="s">
        <v>35</v>
      </c>
      <c r="E149" s="73" t="s">
        <v>35</v>
      </c>
      <c r="F149" s="73" t="s">
        <v>35</v>
      </c>
      <c r="G149" s="70" t="s">
        <v>35</v>
      </c>
      <c r="H149" s="67" t="s">
        <v>35</v>
      </c>
      <c r="I149" s="73" t="s">
        <v>35</v>
      </c>
      <c r="J149" s="73" t="s">
        <v>35</v>
      </c>
      <c r="K149" s="73" t="s">
        <v>35</v>
      </c>
      <c r="L149" s="64" t="s">
        <v>35</v>
      </c>
      <c r="M149" s="76" t="s">
        <v>35</v>
      </c>
      <c r="N149" s="73" t="s">
        <v>35</v>
      </c>
      <c r="O149" s="73" t="s">
        <v>35</v>
      </c>
      <c r="P149" s="73" t="s">
        <v>35</v>
      </c>
      <c r="Q149" s="70" t="s">
        <v>35</v>
      </c>
      <c r="R149" s="67" t="s">
        <v>35</v>
      </c>
      <c r="S149" s="73" t="s">
        <v>35</v>
      </c>
      <c r="T149" s="73" t="s">
        <v>35</v>
      </c>
      <c r="U149" s="73" t="s">
        <v>35</v>
      </c>
      <c r="V149" s="73" t="s">
        <v>35</v>
      </c>
      <c r="W149" s="73" t="s">
        <v>35</v>
      </c>
      <c r="X149" s="73" t="s">
        <v>35</v>
      </c>
      <c r="Y149" s="64" t="s">
        <v>35</v>
      </c>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345"/>
      <c r="BA149" s="990"/>
      <c r="BB149" s="557" t="s">
        <v>48</v>
      </c>
      <c r="BC149" s="60" t="s">
        <v>35</v>
      </c>
      <c r="BD149" s="56" t="s">
        <v>35</v>
      </c>
      <c r="BE149" s="56" t="s">
        <v>35</v>
      </c>
      <c r="BF149" s="56" t="s">
        <v>35</v>
      </c>
      <c r="BG149" s="51" t="s">
        <v>35</v>
      </c>
      <c r="BH149" s="60" t="s">
        <v>35</v>
      </c>
      <c r="BI149" s="56" t="s">
        <v>35</v>
      </c>
      <c r="BJ149" s="56" t="s">
        <v>35</v>
      </c>
      <c r="BK149" s="56" t="s">
        <v>35</v>
      </c>
      <c r="BL149" s="51" t="s">
        <v>35</v>
      </c>
      <c r="BM149" s="60" t="s">
        <v>35</v>
      </c>
      <c r="BN149" s="56" t="s">
        <v>35</v>
      </c>
      <c r="BO149" s="56" t="s">
        <v>35</v>
      </c>
      <c r="BP149" s="56" t="s">
        <v>35</v>
      </c>
      <c r="BQ149" s="51" t="s">
        <v>35</v>
      </c>
      <c r="BR149" s="60" t="s">
        <v>35</v>
      </c>
      <c r="BS149" s="56" t="s">
        <v>35</v>
      </c>
      <c r="BT149" s="56" t="s">
        <v>35</v>
      </c>
      <c r="BU149" s="56" t="s">
        <v>35</v>
      </c>
      <c r="BV149" s="56" t="s">
        <v>35</v>
      </c>
      <c r="BW149" s="56" t="s">
        <v>35</v>
      </c>
      <c r="BX149" s="56" t="s">
        <v>35</v>
      </c>
      <c r="BY149" s="45" t="s">
        <v>35</v>
      </c>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7" customFormat="true" ht="15" customHeight="true" x14ac:dyDescent="0.2">
      <c r="A150" s="999"/>
      <c r="B150" s="373" t="s">
        <v>110</v>
      </c>
      <c r="C150" s="76" t="s">
        <v>35</v>
      </c>
      <c r="D150" s="73" t="s">
        <v>35</v>
      </c>
      <c r="E150" s="73" t="s">
        <v>35</v>
      </c>
      <c r="F150" s="73" t="s">
        <v>35</v>
      </c>
      <c r="G150" s="70" t="s">
        <v>35</v>
      </c>
      <c r="H150" s="67" t="s">
        <v>35</v>
      </c>
      <c r="I150" s="73" t="s">
        <v>35</v>
      </c>
      <c r="J150" s="73" t="s">
        <v>35</v>
      </c>
      <c r="K150" s="73" t="s">
        <v>35</v>
      </c>
      <c r="L150" s="64" t="s">
        <v>35</v>
      </c>
      <c r="M150" s="76" t="s">
        <v>35</v>
      </c>
      <c r="N150" s="73" t="s">
        <v>35</v>
      </c>
      <c r="O150" s="73" t="s">
        <v>35</v>
      </c>
      <c r="P150" s="73" t="s">
        <v>35</v>
      </c>
      <c r="Q150" s="70" t="s">
        <v>35</v>
      </c>
      <c r="R150" s="67" t="s">
        <v>35</v>
      </c>
      <c r="S150" s="73" t="s">
        <v>35</v>
      </c>
      <c r="T150" s="73" t="s">
        <v>35</v>
      </c>
      <c r="U150" s="73" t="s">
        <v>35</v>
      </c>
      <c r="V150" s="73" t="s">
        <v>35</v>
      </c>
      <c r="W150" s="73" t="s">
        <v>35</v>
      </c>
      <c r="X150" s="73" t="s">
        <v>35</v>
      </c>
      <c r="Y150" s="64" t="s">
        <v>35</v>
      </c>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345"/>
      <c r="BA150" s="990"/>
      <c r="BB150" s="557" t="s">
        <v>110</v>
      </c>
      <c r="BC150" s="60" t="s">
        <v>35</v>
      </c>
      <c r="BD150" s="56" t="s">
        <v>35</v>
      </c>
      <c r="BE150" s="56" t="s">
        <v>35</v>
      </c>
      <c r="BF150" s="56" t="s">
        <v>35</v>
      </c>
      <c r="BG150" s="51" t="s">
        <v>35</v>
      </c>
      <c r="BH150" s="60" t="s">
        <v>35</v>
      </c>
      <c r="BI150" s="56" t="s">
        <v>35</v>
      </c>
      <c r="BJ150" s="56" t="s">
        <v>35</v>
      </c>
      <c r="BK150" s="56" t="s">
        <v>35</v>
      </c>
      <c r="BL150" s="51" t="s">
        <v>35</v>
      </c>
      <c r="BM150" s="60" t="s">
        <v>35</v>
      </c>
      <c r="BN150" s="56" t="s">
        <v>35</v>
      </c>
      <c r="BO150" s="56" t="s">
        <v>35</v>
      </c>
      <c r="BP150" s="56" t="s">
        <v>35</v>
      </c>
      <c r="BQ150" s="51" t="s">
        <v>35</v>
      </c>
      <c r="BR150" s="60" t="s">
        <v>35</v>
      </c>
      <c r="BS150" s="56" t="s">
        <v>35</v>
      </c>
      <c r="BT150" s="56" t="s">
        <v>35</v>
      </c>
      <c r="BU150" s="56" t="s">
        <v>35</v>
      </c>
      <c r="BV150" s="56" t="s">
        <v>35</v>
      </c>
      <c r="BW150" s="56" t="s">
        <v>35</v>
      </c>
      <c r="BX150" s="56" t="s">
        <v>35</v>
      </c>
      <c r="BY150" s="45" t="s">
        <v>35</v>
      </c>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7" customFormat="true" ht="15" customHeight="true" x14ac:dyDescent="0.2">
      <c r="A151" s="999" t="s">
        <v>109</v>
      </c>
      <c r="B151" s="373" t="s">
        <v>49</v>
      </c>
      <c r="C151" s="165">
        <v>1.7</v>
      </c>
      <c r="D151" s="164">
        <v>0.4</v>
      </c>
      <c r="E151" s="164">
        <v>0.2</v>
      </c>
      <c r="F151" s="164">
        <v>0.2</v>
      </c>
      <c r="G151" s="163">
        <v>11</v>
      </c>
      <c r="H151" s="153">
        <v>7.8</v>
      </c>
      <c r="I151" s="164">
        <v>5.3</v>
      </c>
      <c r="J151" s="164">
        <v>3.5</v>
      </c>
      <c r="K151" s="164">
        <v>1.3</v>
      </c>
      <c r="L151" s="157">
        <v>2.1</v>
      </c>
      <c r="M151" s="165">
        <v>0</v>
      </c>
      <c r="N151" s="164">
        <v>2</v>
      </c>
      <c r="O151" s="164">
        <v>0.8</v>
      </c>
      <c r="P151" s="164">
        <v>0</v>
      </c>
      <c r="Q151" s="163">
        <v>9.8000000000000007</v>
      </c>
      <c r="R151" s="153">
        <v>2.7683361198548329</v>
      </c>
      <c r="S151" s="164">
        <v>0.98304415954706148</v>
      </c>
      <c r="T151" s="164">
        <v>10.003286764599249</v>
      </c>
      <c r="U151" s="164">
        <v>2.4522743564819485</v>
      </c>
      <c r="V151" s="164">
        <v>2.6</v>
      </c>
      <c r="W151" s="164">
        <v>1.3</v>
      </c>
      <c r="X151" s="73" t="s">
        <v>35</v>
      </c>
      <c r="Y151" s="157">
        <v>1.5749946931625287</v>
      </c>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345"/>
      <c r="BA151" s="990" t="s">
        <v>109</v>
      </c>
      <c r="BB151" s="557" t="s">
        <v>49</v>
      </c>
      <c r="BC151" s="60" t="s">
        <v>35</v>
      </c>
      <c r="BD151" s="56" t="s">
        <v>35</v>
      </c>
      <c r="BE151" s="56" t="s">
        <v>35</v>
      </c>
      <c r="BF151" s="56" t="s">
        <v>35</v>
      </c>
      <c r="BG151" s="51" t="s">
        <v>35</v>
      </c>
      <c r="BH151" s="60" t="s">
        <v>35</v>
      </c>
      <c r="BI151" s="56" t="s">
        <v>35</v>
      </c>
      <c r="BJ151" s="56" t="s">
        <v>35</v>
      </c>
      <c r="BK151" s="56" t="s">
        <v>35</v>
      </c>
      <c r="BL151" s="51" t="s">
        <v>35</v>
      </c>
      <c r="BM151" s="60" t="s">
        <v>35</v>
      </c>
      <c r="BN151" s="56" t="s">
        <v>35</v>
      </c>
      <c r="BO151" s="56" t="s">
        <v>35</v>
      </c>
      <c r="BP151" s="56" t="s">
        <v>35</v>
      </c>
      <c r="BQ151" s="51" t="s">
        <v>35</v>
      </c>
      <c r="BR151" s="60" t="s">
        <v>35</v>
      </c>
      <c r="BS151" s="56" t="s">
        <v>35</v>
      </c>
      <c r="BT151" s="56" t="s">
        <v>35</v>
      </c>
      <c r="BU151" s="56" t="s">
        <v>35</v>
      </c>
      <c r="BV151" s="56" t="s">
        <v>35</v>
      </c>
      <c r="BW151" s="56" t="s">
        <v>35</v>
      </c>
      <c r="BX151" s="56" t="s">
        <v>35</v>
      </c>
      <c r="BY151" s="45" t="s">
        <v>35</v>
      </c>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7" customFormat="true" ht="15" customHeight="true" x14ac:dyDescent="0.2">
      <c r="A152" s="999"/>
      <c r="B152" s="373" t="s">
        <v>48</v>
      </c>
      <c r="C152" s="165">
        <v>97.9</v>
      </c>
      <c r="D152" s="164">
        <v>99.4</v>
      </c>
      <c r="E152" s="164">
        <v>99.6</v>
      </c>
      <c r="F152" s="164">
        <v>99.6</v>
      </c>
      <c r="G152" s="163">
        <v>88.4</v>
      </c>
      <c r="H152" s="153">
        <v>91.7</v>
      </c>
      <c r="I152" s="164">
        <v>94.2</v>
      </c>
      <c r="J152" s="164">
        <v>96.2</v>
      </c>
      <c r="K152" s="164">
        <v>98.4</v>
      </c>
      <c r="L152" s="157">
        <v>97.2</v>
      </c>
      <c r="M152" s="165">
        <v>0</v>
      </c>
      <c r="N152" s="164">
        <v>97.8</v>
      </c>
      <c r="O152" s="164">
        <v>99</v>
      </c>
      <c r="P152" s="164">
        <v>0</v>
      </c>
      <c r="Q152" s="163">
        <v>89.6</v>
      </c>
      <c r="R152" s="153">
        <v>96.992355899945068</v>
      </c>
      <c r="S152" s="164">
        <v>98.839841757839878</v>
      </c>
      <c r="T152" s="164">
        <v>89.460601629381657</v>
      </c>
      <c r="U152" s="164">
        <v>97.388816041227528</v>
      </c>
      <c r="V152" s="164">
        <v>97</v>
      </c>
      <c r="W152" s="164">
        <v>98.6</v>
      </c>
      <c r="X152" s="73" t="s">
        <v>35</v>
      </c>
      <c r="Y152" s="157">
        <v>98.240154355989802</v>
      </c>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345"/>
      <c r="BA152" s="990"/>
      <c r="BB152" s="557" t="s">
        <v>48</v>
      </c>
      <c r="BC152" s="60" t="s">
        <v>35</v>
      </c>
      <c r="BD152" s="56" t="s">
        <v>35</v>
      </c>
      <c r="BE152" s="56" t="s">
        <v>35</v>
      </c>
      <c r="BF152" s="56" t="s">
        <v>35</v>
      </c>
      <c r="BG152" s="51" t="s">
        <v>35</v>
      </c>
      <c r="BH152" s="60" t="s">
        <v>35</v>
      </c>
      <c r="BI152" s="56" t="s">
        <v>35</v>
      </c>
      <c r="BJ152" s="56" t="s">
        <v>35</v>
      </c>
      <c r="BK152" s="56" t="s">
        <v>35</v>
      </c>
      <c r="BL152" s="51" t="s">
        <v>35</v>
      </c>
      <c r="BM152" s="60" t="s">
        <v>35</v>
      </c>
      <c r="BN152" s="56" t="s">
        <v>35</v>
      </c>
      <c r="BO152" s="56" t="s">
        <v>35</v>
      </c>
      <c r="BP152" s="56" t="s">
        <v>35</v>
      </c>
      <c r="BQ152" s="51" t="s">
        <v>35</v>
      </c>
      <c r="BR152" s="60" t="s">
        <v>35</v>
      </c>
      <c r="BS152" s="56" t="s">
        <v>35</v>
      </c>
      <c r="BT152" s="56" t="s">
        <v>35</v>
      </c>
      <c r="BU152" s="56" t="s">
        <v>35</v>
      </c>
      <c r="BV152" s="56" t="s">
        <v>35</v>
      </c>
      <c r="BW152" s="56" t="s">
        <v>35</v>
      </c>
      <c r="BX152" s="56" t="s">
        <v>35</v>
      </c>
      <c r="BY152" s="45" t="s">
        <v>35</v>
      </c>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439" customFormat="true" ht="15" customHeight="true" x14ac:dyDescent="0.2">
      <c r="A153" s="999" t="s">
        <v>62</v>
      </c>
      <c r="B153" s="373" t="s">
        <v>418</v>
      </c>
      <c r="C153" s="126">
        <v>60.2</v>
      </c>
      <c r="D153" s="125">
        <v>83.8</v>
      </c>
      <c r="E153" s="125">
        <v>95.2</v>
      </c>
      <c r="F153" s="125">
        <v>99.7</v>
      </c>
      <c r="G153" s="124">
        <v>0.7</v>
      </c>
      <c r="H153" s="123">
        <v>2.2999999999999998</v>
      </c>
      <c r="I153" s="125">
        <v>6.5</v>
      </c>
      <c r="J153" s="125">
        <v>20.6</v>
      </c>
      <c r="K153" s="125">
        <v>63.1</v>
      </c>
      <c r="L153" s="122">
        <v>51.5</v>
      </c>
      <c r="M153" s="126">
        <v>0</v>
      </c>
      <c r="N153" s="125">
        <v>31.2</v>
      </c>
      <c r="O153" s="125">
        <v>77.5</v>
      </c>
      <c r="P153" s="125">
        <v>0</v>
      </c>
      <c r="Q153" s="124">
        <v>8</v>
      </c>
      <c r="R153" s="123">
        <v>26.929474366817729</v>
      </c>
      <c r="S153" s="125">
        <v>75.594350253494937</v>
      </c>
      <c r="T153" s="125">
        <v>7.6618912409011903</v>
      </c>
      <c r="U153" s="125">
        <v>60.928505650495637</v>
      </c>
      <c r="V153" s="125">
        <v>58.7</v>
      </c>
      <c r="W153" s="125">
        <v>82</v>
      </c>
      <c r="X153" s="73" t="s">
        <v>35</v>
      </c>
      <c r="Y153" s="122">
        <v>82.82477821473347</v>
      </c>
      <c r="Z153" s="846"/>
      <c r="AA153" s="846"/>
      <c r="AB153" s="846"/>
      <c r="AC153" s="846"/>
      <c r="AD153" s="846"/>
      <c r="AE153" s="846"/>
      <c r="AF153" s="846"/>
      <c r="AG153" s="846"/>
      <c r="AH153" s="846"/>
      <c r="AI153" s="846"/>
      <c r="AJ153" s="846"/>
      <c r="AK153" s="846"/>
      <c r="AL153" s="846"/>
      <c r="AM153" s="846"/>
      <c r="AN153" s="846"/>
      <c r="AO153" s="846"/>
      <c r="AP153" s="846"/>
      <c r="AQ153" s="846"/>
      <c r="AR153" s="846"/>
      <c r="AS153" s="846"/>
      <c r="AT153" s="846"/>
      <c r="AU153" s="846"/>
      <c r="AV153" s="846"/>
      <c r="AW153" s="846"/>
      <c r="AX153" s="846"/>
      <c r="AY153" s="846"/>
      <c r="AZ153" s="346"/>
      <c r="BA153" s="1035" t="s">
        <v>62</v>
      </c>
      <c r="BB153" s="559" t="s">
        <v>418</v>
      </c>
      <c r="BC153" s="414">
        <v>103</v>
      </c>
      <c r="BD153" s="406">
        <v>376</v>
      </c>
      <c r="BE153" s="406">
        <v>1171</v>
      </c>
      <c r="BF153" s="406">
        <v>2829</v>
      </c>
      <c r="BG153" s="416">
        <v>3973</v>
      </c>
      <c r="BH153" s="414">
        <v>471</v>
      </c>
      <c r="BI153" s="406">
        <v>1021</v>
      </c>
      <c r="BJ153" s="406">
        <v>1478</v>
      </c>
      <c r="BK153" s="406">
        <v>1710</v>
      </c>
      <c r="BL153" s="416">
        <v>1778</v>
      </c>
      <c r="BM153" s="414">
        <v>15</v>
      </c>
      <c r="BN153" s="406">
        <v>44</v>
      </c>
      <c r="BO153" s="406">
        <v>119</v>
      </c>
      <c r="BP153" s="406">
        <v>414</v>
      </c>
      <c r="BQ153" s="416">
        <v>1402</v>
      </c>
      <c r="BR153" s="414">
        <v>1573</v>
      </c>
      <c r="BS153" s="406">
        <v>1749</v>
      </c>
      <c r="BT153" s="406">
        <v>383</v>
      </c>
      <c r="BU153" s="406">
        <v>1470</v>
      </c>
      <c r="BV153" s="406">
        <v>496</v>
      </c>
      <c r="BW153" s="406">
        <v>0</v>
      </c>
      <c r="BX153" s="406">
        <v>0</v>
      </c>
      <c r="BY153" s="407">
        <v>2781</v>
      </c>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row>
    <row r="154" s="439" customFormat="true" ht="15" customHeight="true" x14ac:dyDescent="0.2">
      <c r="A154" s="999"/>
      <c r="B154" s="373" t="s">
        <v>419</v>
      </c>
      <c r="C154" s="126">
        <v>3.1</v>
      </c>
      <c r="D154" s="125">
        <v>1.3</v>
      </c>
      <c r="E154" s="125">
        <v>0.6</v>
      </c>
      <c r="F154" s="125">
        <v>0</v>
      </c>
      <c r="G154" s="124">
        <v>2.8</v>
      </c>
      <c r="H154" s="123">
        <v>2.8</v>
      </c>
      <c r="I154" s="125">
        <v>3</v>
      </c>
      <c r="J154" s="125">
        <v>4.4000000000000004</v>
      </c>
      <c r="K154" s="125">
        <v>1.9</v>
      </c>
      <c r="L154" s="122">
        <v>4.0999999999999996</v>
      </c>
      <c r="M154" s="126">
        <v>0</v>
      </c>
      <c r="N154" s="125">
        <v>1.9</v>
      </c>
      <c r="O154" s="125">
        <v>1.1000000000000001</v>
      </c>
      <c r="P154" s="125">
        <v>0</v>
      </c>
      <c r="Q154" s="124">
        <v>3.9</v>
      </c>
      <c r="R154" s="123">
        <v>1.9567092465331331</v>
      </c>
      <c r="S154" s="125">
        <v>0.72869529062730842</v>
      </c>
      <c r="T154" s="125">
        <v>4.0897712085923343</v>
      </c>
      <c r="U154" s="125">
        <v>2.4250141308838646</v>
      </c>
      <c r="V154" s="125">
        <v>2.9</v>
      </c>
      <c r="W154" s="125">
        <v>1.2</v>
      </c>
      <c r="X154" s="73" t="s">
        <v>35</v>
      </c>
      <c r="Y154" s="122">
        <v>0.92202636685400696</v>
      </c>
      <c r="Z154" s="846"/>
      <c r="AA154" s="846"/>
      <c r="AB154" s="846"/>
      <c r="AC154" s="846"/>
      <c r="AD154" s="846"/>
      <c r="AE154" s="846"/>
      <c r="AF154" s="846"/>
      <c r="AG154" s="846"/>
      <c r="AH154" s="846"/>
      <c r="AI154" s="846"/>
      <c r="AJ154" s="846"/>
      <c r="AK154" s="846"/>
      <c r="AL154" s="846"/>
      <c r="AM154" s="846"/>
      <c r="AN154" s="846"/>
      <c r="AO154" s="846"/>
      <c r="AP154" s="846"/>
      <c r="AQ154" s="846"/>
      <c r="AR154" s="846"/>
      <c r="AS154" s="846"/>
      <c r="AT154" s="846"/>
      <c r="AU154" s="846"/>
      <c r="AV154" s="846"/>
      <c r="AW154" s="846"/>
      <c r="AX154" s="846"/>
      <c r="AY154" s="846"/>
      <c r="AZ154" s="346"/>
      <c r="BA154" s="1036"/>
      <c r="BB154" s="557" t="s">
        <v>419</v>
      </c>
      <c r="BC154" s="415">
        <v>107</v>
      </c>
      <c r="BD154" s="408">
        <v>125</v>
      </c>
      <c r="BE154" s="408">
        <v>138</v>
      </c>
      <c r="BF154" s="408">
        <v>82</v>
      </c>
      <c r="BG154" s="419">
        <v>13</v>
      </c>
      <c r="BH154" s="415">
        <v>79</v>
      </c>
      <c r="BI154" s="408">
        <v>53</v>
      </c>
      <c r="BJ154" s="408">
        <v>23</v>
      </c>
      <c r="BK154" s="408">
        <v>10</v>
      </c>
      <c r="BL154" s="419">
        <v>0</v>
      </c>
      <c r="BM154" s="415">
        <v>61</v>
      </c>
      <c r="BN154" s="408">
        <v>53</v>
      </c>
      <c r="BO154" s="408">
        <v>55</v>
      </c>
      <c r="BP154" s="408">
        <v>88</v>
      </c>
      <c r="BQ154" s="419">
        <v>43</v>
      </c>
      <c r="BR154" s="415">
        <v>96</v>
      </c>
      <c r="BS154" s="408">
        <v>25</v>
      </c>
      <c r="BT154" s="408">
        <v>189</v>
      </c>
      <c r="BU154" s="408">
        <v>73</v>
      </c>
      <c r="BV154" s="408">
        <v>40</v>
      </c>
      <c r="BW154" s="408">
        <v>0</v>
      </c>
      <c r="BX154" s="408">
        <v>0</v>
      </c>
      <c r="BY154" s="409">
        <v>42</v>
      </c>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row>
    <row r="155" s="439" customFormat="true" ht="15" customHeight="true" x14ac:dyDescent="0.2">
      <c r="A155" s="999"/>
      <c r="B155" s="373" t="s">
        <v>420</v>
      </c>
      <c r="C155" s="126">
        <v>36.5</v>
      </c>
      <c r="D155" s="125">
        <v>14.9</v>
      </c>
      <c r="E155" s="125">
        <v>4.2</v>
      </c>
      <c r="F155" s="125">
        <v>0.3</v>
      </c>
      <c r="G155" s="124">
        <v>89.7</v>
      </c>
      <c r="H155" s="123">
        <v>94.1</v>
      </c>
      <c r="I155" s="125">
        <v>90.1</v>
      </c>
      <c r="J155" s="125">
        <v>74.7</v>
      </c>
      <c r="K155" s="125">
        <v>34.9</v>
      </c>
      <c r="L155" s="122">
        <v>41.8</v>
      </c>
      <c r="M155" s="126">
        <v>0</v>
      </c>
      <c r="N155" s="125">
        <v>66.599999999999994</v>
      </c>
      <c r="O155" s="125">
        <v>21.3</v>
      </c>
      <c r="P155" s="125">
        <v>0</v>
      </c>
      <c r="Q155" s="124">
        <v>85.1</v>
      </c>
      <c r="R155" s="123">
        <v>70.866961180484708</v>
      </c>
      <c r="S155" s="125">
        <v>23.627687721701264</v>
      </c>
      <c r="T155" s="125">
        <v>86.04488811391515</v>
      </c>
      <c r="U155" s="125">
        <v>36.235986232098561</v>
      </c>
      <c r="V155" s="125">
        <v>37.799999999999997</v>
      </c>
      <c r="W155" s="125">
        <v>16.7</v>
      </c>
      <c r="X155" s="73" t="s">
        <v>35</v>
      </c>
      <c r="Y155" s="122">
        <v>16.170637095823452</v>
      </c>
      <c r="Z155" s="846"/>
      <c r="AA155" s="846"/>
      <c r="AB155" s="846"/>
      <c r="AC155" s="846"/>
      <c r="AD155" s="846"/>
      <c r="AE155" s="846"/>
      <c r="AF155" s="846"/>
      <c r="AG155" s="846"/>
      <c r="AH155" s="846"/>
      <c r="AI155" s="846"/>
      <c r="AJ155" s="846"/>
      <c r="AK155" s="846"/>
      <c r="AL155" s="846"/>
      <c r="AM155" s="846"/>
      <c r="AN155" s="846"/>
      <c r="AO155" s="846"/>
      <c r="AP155" s="846"/>
      <c r="AQ155" s="846"/>
      <c r="AR155" s="846"/>
      <c r="AS155" s="846"/>
      <c r="AT155" s="846"/>
      <c r="AU155" s="846"/>
      <c r="AV155" s="846"/>
      <c r="AW155" s="846"/>
      <c r="AX155" s="846"/>
      <c r="AY155" s="846"/>
      <c r="AZ155" s="346"/>
      <c r="BA155" s="1036"/>
      <c r="BB155" s="557" t="s">
        <v>420</v>
      </c>
      <c r="BC155" s="415">
        <v>3388</v>
      </c>
      <c r="BD155" s="408">
        <v>2894</v>
      </c>
      <c r="BE155" s="408">
        <v>2304</v>
      </c>
      <c r="BF155" s="408">
        <v>1104</v>
      </c>
      <c r="BG155" s="419">
        <v>152</v>
      </c>
      <c r="BH155" s="415">
        <v>1240</v>
      </c>
      <c r="BI155" s="408">
        <v>620</v>
      </c>
      <c r="BJ155" s="408">
        <v>262</v>
      </c>
      <c r="BK155" s="408">
        <v>76</v>
      </c>
      <c r="BL155" s="419">
        <v>5</v>
      </c>
      <c r="BM155" s="415">
        <v>1955</v>
      </c>
      <c r="BN155" s="408">
        <v>1768</v>
      </c>
      <c r="BO155" s="408">
        <v>1642</v>
      </c>
      <c r="BP155" s="408">
        <v>1498</v>
      </c>
      <c r="BQ155" s="419">
        <v>776</v>
      </c>
      <c r="BR155" s="415">
        <v>3357</v>
      </c>
      <c r="BS155" s="408">
        <v>481</v>
      </c>
      <c r="BT155" s="408">
        <v>4090</v>
      </c>
      <c r="BU155" s="408">
        <v>946</v>
      </c>
      <c r="BV155" s="408">
        <v>403</v>
      </c>
      <c r="BW155" s="408">
        <v>0</v>
      </c>
      <c r="BX155" s="408">
        <v>0</v>
      </c>
      <c r="BY155" s="409">
        <v>565</v>
      </c>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439" customFormat="true" ht="15" customHeight="true" x14ac:dyDescent="0.2">
      <c r="A156" s="999"/>
      <c r="B156" s="373" t="s">
        <v>421</v>
      </c>
      <c r="C156" s="126">
        <v>0.1</v>
      </c>
      <c r="D156" s="125">
        <v>0</v>
      </c>
      <c r="E156" s="125">
        <v>0</v>
      </c>
      <c r="F156" s="125">
        <v>0</v>
      </c>
      <c r="G156" s="124">
        <v>2.2999999999999998</v>
      </c>
      <c r="H156" s="123">
        <v>0.3</v>
      </c>
      <c r="I156" s="125">
        <v>0.3</v>
      </c>
      <c r="J156" s="125">
        <v>0.2</v>
      </c>
      <c r="K156" s="125">
        <v>0</v>
      </c>
      <c r="L156" s="122">
        <v>1.3</v>
      </c>
      <c r="M156" s="126">
        <v>0</v>
      </c>
      <c r="N156" s="125">
        <v>0.1</v>
      </c>
      <c r="O156" s="125">
        <v>0</v>
      </c>
      <c r="P156" s="125">
        <v>0</v>
      </c>
      <c r="Q156" s="124">
        <v>1.2</v>
      </c>
      <c r="R156" s="123">
        <v>7.8932023777763524E-2</v>
      </c>
      <c r="S156" s="125">
        <v>4.9266734176533461E-2</v>
      </c>
      <c r="T156" s="125">
        <v>0.87066308680766868</v>
      </c>
      <c r="U156" s="125">
        <v>0.17473016127904306</v>
      </c>
      <c r="V156" s="125">
        <v>0.2</v>
      </c>
      <c r="W156" s="125">
        <v>0</v>
      </c>
      <c r="X156" s="73" t="s">
        <v>35</v>
      </c>
      <c r="Y156" s="122">
        <v>3.0403220984667648E-2</v>
      </c>
      <c r="Z156" s="846"/>
      <c r="AA156" s="846"/>
      <c r="AB156" s="846"/>
      <c r="AC156" s="846"/>
      <c r="AD156" s="846"/>
      <c r="AE156" s="846"/>
      <c r="AF156" s="846"/>
      <c r="AG156" s="846"/>
      <c r="AH156" s="846"/>
      <c r="AI156" s="846"/>
      <c r="AJ156" s="846"/>
      <c r="AK156" s="846"/>
      <c r="AL156" s="846"/>
      <c r="AM156" s="846"/>
      <c r="AN156" s="846"/>
      <c r="AO156" s="846"/>
      <c r="AP156" s="846"/>
      <c r="AQ156" s="846"/>
      <c r="AR156" s="846"/>
      <c r="AS156" s="846"/>
      <c r="AT156" s="846"/>
      <c r="AU156" s="846"/>
      <c r="AV156" s="846"/>
      <c r="AW156" s="846"/>
      <c r="AX156" s="846"/>
      <c r="AY156" s="846"/>
      <c r="AZ156" s="346"/>
      <c r="BA156" s="1036"/>
      <c r="BB156" s="557" t="s">
        <v>421</v>
      </c>
      <c r="BC156" s="415">
        <v>63</v>
      </c>
      <c r="BD156" s="408">
        <v>9</v>
      </c>
      <c r="BE156" s="408">
        <v>9</v>
      </c>
      <c r="BF156" s="408">
        <v>0</v>
      </c>
      <c r="BG156" s="419">
        <v>0</v>
      </c>
      <c r="BH156" s="415">
        <v>12</v>
      </c>
      <c r="BI156" s="408">
        <v>2</v>
      </c>
      <c r="BJ156" s="408">
        <v>0</v>
      </c>
      <c r="BK156" s="408">
        <v>0</v>
      </c>
      <c r="BL156" s="419">
        <v>0</v>
      </c>
      <c r="BM156" s="415">
        <v>51</v>
      </c>
      <c r="BN156" s="408">
        <v>6</v>
      </c>
      <c r="BO156" s="408">
        <v>5</v>
      </c>
      <c r="BP156" s="408">
        <v>5</v>
      </c>
      <c r="BQ156" s="419">
        <v>0</v>
      </c>
      <c r="BR156" s="415">
        <v>4</v>
      </c>
      <c r="BS156" s="408">
        <v>1</v>
      </c>
      <c r="BT156" s="408">
        <v>57</v>
      </c>
      <c r="BU156" s="408">
        <v>5</v>
      </c>
      <c r="BV156" s="408">
        <v>13</v>
      </c>
      <c r="BW156" s="408">
        <v>0</v>
      </c>
      <c r="BX156" s="408">
        <v>0</v>
      </c>
      <c r="BY156" s="409">
        <v>1</v>
      </c>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439" customFormat="true" ht="15" customHeight="true" x14ac:dyDescent="0.2">
      <c r="A157" s="999"/>
      <c r="B157" s="373" t="s">
        <v>20</v>
      </c>
      <c r="C157" s="126">
        <v>0</v>
      </c>
      <c r="D157" s="125">
        <v>0</v>
      </c>
      <c r="E157" s="125">
        <v>0</v>
      </c>
      <c r="F157" s="125">
        <v>0</v>
      </c>
      <c r="G157" s="124">
        <v>3.8</v>
      </c>
      <c r="H157" s="123">
        <v>0.3</v>
      </c>
      <c r="I157" s="125">
        <v>0.1</v>
      </c>
      <c r="J157" s="125">
        <v>0</v>
      </c>
      <c r="K157" s="125">
        <v>0</v>
      </c>
      <c r="L157" s="122">
        <v>1.1000000000000001</v>
      </c>
      <c r="M157" s="126">
        <v>0</v>
      </c>
      <c r="N157" s="125">
        <v>0.1</v>
      </c>
      <c r="O157" s="125">
        <v>0</v>
      </c>
      <c r="P157" s="125">
        <v>0</v>
      </c>
      <c r="Q157" s="124">
        <v>1.5</v>
      </c>
      <c r="R157" s="123">
        <v>0.12141019734050723</v>
      </c>
      <c r="S157" s="125">
        <v>0</v>
      </c>
      <c r="T157" s="125">
        <v>1.1792135474857155</v>
      </c>
      <c r="U157" s="125">
        <v>0.1817066502409764</v>
      </c>
      <c r="V157" s="125">
        <v>0.3</v>
      </c>
      <c r="W157" s="125">
        <v>0</v>
      </c>
      <c r="X157" s="73" t="s">
        <v>35</v>
      </c>
      <c r="Y157" s="122">
        <v>0</v>
      </c>
      <c r="Z157" s="846"/>
      <c r="AA157" s="846"/>
      <c r="AB157" s="846"/>
      <c r="AC157" s="846"/>
      <c r="AD157" s="846"/>
      <c r="AE157" s="846"/>
      <c r="AF157" s="846"/>
      <c r="AG157" s="846"/>
      <c r="AH157" s="846"/>
      <c r="AI157" s="846"/>
      <c r="AJ157" s="846"/>
      <c r="AK157" s="846"/>
      <c r="AL157" s="846"/>
      <c r="AM157" s="846"/>
      <c r="AN157" s="846"/>
      <c r="AO157" s="846"/>
      <c r="AP157" s="846"/>
      <c r="AQ157" s="846"/>
      <c r="AR157" s="846"/>
      <c r="AS157" s="846"/>
      <c r="AT157" s="846"/>
      <c r="AU157" s="846"/>
      <c r="AV157" s="846"/>
      <c r="AW157" s="846"/>
      <c r="AX157" s="846"/>
      <c r="AY157" s="846"/>
      <c r="AZ157" s="346"/>
      <c r="BA157" s="1036"/>
      <c r="BB157" s="557" t="s">
        <v>20</v>
      </c>
      <c r="BC157" s="415">
        <v>93</v>
      </c>
      <c r="BD157" s="408">
        <v>3</v>
      </c>
      <c r="BE157" s="408">
        <v>0</v>
      </c>
      <c r="BF157" s="408">
        <v>0</v>
      </c>
      <c r="BG157" s="419">
        <v>0</v>
      </c>
      <c r="BH157" s="415">
        <v>7</v>
      </c>
      <c r="BI157" s="408">
        <v>0</v>
      </c>
      <c r="BJ157" s="408">
        <v>0</v>
      </c>
      <c r="BK157" s="408">
        <v>0</v>
      </c>
      <c r="BL157" s="419">
        <v>0</v>
      </c>
      <c r="BM157" s="415">
        <v>83</v>
      </c>
      <c r="BN157" s="408">
        <v>5</v>
      </c>
      <c r="BO157" s="408">
        <v>1</v>
      </c>
      <c r="BP157" s="408">
        <v>0</v>
      </c>
      <c r="BQ157" s="419">
        <v>0</v>
      </c>
      <c r="BR157" s="415">
        <v>5</v>
      </c>
      <c r="BS157" s="408">
        <v>0</v>
      </c>
      <c r="BT157" s="408">
        <v>73</v>
      </c>
      <c r="BU157" s="408">
        <v>7</v>
      </c>
      <c r="BV157" s="408">
        <v>11</v>
      </c>
      <c r="BW157" s="408">
        <v>0</v>
      </c>
      <c r="BX157" s="408">
        <v>0</v>
      </c>
      <c r="BY157" s="409">
        <v>0</v>
      </c>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439" customFormat="true" ht="15" customHeight="true" x14ac:dyDescent="0.2">
      <c r="A158" s="999"/>
      <c r="B158" s="373" t="s">
        <v>422</v>
      </c>
      <c r="C158" s="126">
        <v>0</v>
      </c>
      <c r="D158" s="125">
        <v>0</v>
      </c>
      <c r="E158" s="125">
        <v>0</v>
      </c>
      <c r="F158" s="125">
        <v>0</v>
      </c>
      <c r="G158" s="124">
        <v>0.5</v>
      </c>
      <c r="H158" s="123">
        <v>0.2</v>
      </c>
      <c r="I158" s="125">
        <v>0</v>
      </c>
      <c r="J158" s="125">
        <v>0</v>
      </c>
      <c r="K158" s="125">
        <v>0</v>
      </c>
      <c r="L158" s="122">
        <v>0.1</v>
      </c>
      <c r="M158" s="126">
        <v>0</v>
      </c>
      <c r="N158" s="125">
        <v>0.1</v>
      </c>
      <c r="O158" s="125">
        <v>0</v>
      </c>
      <c r="P158" s="125">
        <v>0</v>
      </c>
      <c r="Q158" s="124">
        <v>0.2</v>
      </c>
      <c r="R158" s="123">
        <v>3.2940676263113026E-2</v>
      </c>
      <c r="S158" s="125">
        <v>0</v>
      </c>
      <c r="T158" s="125">
        <v>0.10944387982360322</v>
      </c>
      <c r="U158" s="125">
        <v>5.4057175001113948E-2</v>
      </c>
      <c r="V158" s="125">
        <v>0.1</v>
      </c>
      <c r="W158" s="125">
        <v>0</v>
      </c>
      <c r="X158" s="73" t="s">
        <v>35</v>
      </c>
      <c r="Y158" s="122">
        <v>1.0134406994889216E-2</v>
      </c>
      <c r="Z158" s="846"/>
      <c r="AA158" s="846"/>
      <c r="AB158" s="846"/>
      <c r="AC158" s="846"/>
      <c r="AD158" s="846"/>
      <c r="AE158" s="846"/>
      <c r="AF158" s="846"/>
      <c r="AG158" s="846"/>
      <c r="AH158" s="846"/>
      <c r="AI158" s="846"/>
      <c r="AJ158" s="846"/>
      <c r="AK158" s="846"/>
      <c r="AL158" s="846"/>
      <c r="AM158" s="846"/>
      <c r="AN158" s="846"/>
      <c r="AO158" s="846"/>
      <c r="AP158" s="846"/>
      <c r="AQ158" s="846"/>
      <c r="AR158" s="846"/>
      <c r="AS158" s="846"/>
      <c r="AT158" s="846"/>
      <c r="AU158" s="846"/>
      <c r="AV158" s="846"/>
      <c r="AW158" s="846"/>
      <c r="AX158" s="846"/>
      <c r="AY158" s="846"/>
      <c r="AZ158" s="346"/>
      <c r="BA158" s="1036"/>
      <c r="BB158" s="557" t="s">
        <v>422</v>
      </c>
      <c r="BC158" s="415">
        <v>15</v>
      </c>
      <c r="BD158" s="408">
        <v>2</v>
      </c>
      <c r="BE158" s="408">
        <v>0</v>
      </c>
      <c r="BF158" s="408">
        <v>0</v>
      </c>
      <c r="BG158" s="419">
        <v>0</v>
      </c>
      <c r="BH158" s="415">
        <v>3</v>
      </c>
      <c r="BI158" s="408">
        <v>0</v>
      </c>
      <c r="BJ158" s="408">
        <v>0</v>
      </c>
      <c r="BK158" s="408">
        <v>0</v>
      </c>
      <c r="BL158" s="419">
        <v>0</v>
      </c>
      <c r="BM158" s="415">
        <v>11</v>
      </c>
      <c r="BN158" s="408">
        <v>3</v>
      </c>
      <c r="BO158" s="408">
        <v>0</v>
      </c>
      <c r="BP158" s="408">
        <v>0</v>
      </c>
      <c r="BQ158" s="419">
        <v>0</v>
      </c>
      <c r="BR158" s="415">
        <v>3</v>
      </c>
      <c r="BS158" s="408">
        <v>0</v>
      </c>
      <c r="BT158" s="408">
        <v>10</v>
      </c>
      <c r="BU158" s="408">
        <v>2</v>
      </c>
      <c r="BV158" s="408">
        <v>1</v>
      </c>
      <c r="BW158" s="408">
        <v>0</v>
      </c>
      <c r="BX158" s="408">
        <v>0</v>
      </c>
      <c r="BY158" s="409">
        <v>1</v>
      </c>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439" customFormat="true" ht="15" customHeight="true" x14ac:dyDescent="0.2">
      <c r="A159" s="1001"/>
      <c r="B159" s="374" t="s">
        <v>423</v>
      </c>
      <c r="C159" s="126">
        <v>0.1</v>
      </c>
      <c r="D159" s="125">
        <v>0</v>
      </c>
      <c r="E159" s="125">
        <v>0</v>
      </c>
      <c r="F159" s="125">
        <v>0</v>
      </c>
      <c r="G159" s="124">
        <v>0.2</v>
      </c>
      <c r="H159" s="123">
        <v>0</v>
      </c>
      <c r="I159" s="125">
        <v>0</v>
      </c>
      <c r="J159" s="125">
        <v>0</v>
      </c>
      <c r="K159" s="125">
        <v>0</v>
      </c>
      <c r="L159" s="122">
        <v>0</v>
      </c>
      <c r="M159" s="126">
        <v>0</v>
      </c>
      <c r="N159" s="125">
        <v>0</v>
      </c>
      <c r="O159" s="125">
        <v>0</v>
      </c>
      <c r="P159" s="125">
        <v>0</v>
      </c>
      <c r="Q159" s="124">
        <v>0.1</v>
      </c>
      <c r="R159" s="123">
        <v>1.3572308782175862E-2</v>
      </c>
      <c r="S159" s="125">
        <v>0</v>
      </c>
      <c r="T159" s="125">
        <v>4.4128922474515664E-2</v>
      </c>
      <c r="U159" s="125">
        <v>0</v>
      </c>
      <c r="V159" s="125">
        <v>0</v>
      </c>
      <c r="W159" s="125">
        <v>0</v>
      </c>
      <c r="X159" s="73" t="s">
        <v>35</v>
      </c>
      <c r="Y159" s="122">
        <v>4.20206946094209E-2</v>
      </c>
      <c r="Z159" s="846"/>
      <c r="AA159" s="846"/>
      <c r="AB159" s="846"/>
      <c r="AC159" s="846"/>
      <c r="AD159" s="846"/>
      <c r="AE159" s="846"/>
      <c r="AF159" s="846"/>
      <c r="AG159" s="846"/>
      <c r="AH159" s="846"/>
      <c r="AI159" s="846"/>
      <c r="AJ159" s="846"/>
      <c r="AK159" s="846"/>
      <c r="AL159" s="846"/>
      <c r="AM159" s="846"/>
      <c r="AN159" s="846"/>
      <c r="AO159" s="846"/>
      <c r="AP159" s="846"/>
      <c r="AQ159" s="846"/>
      <c r="AR159" s="846"/>
      <c r="AS159" s="846"/>
      <c r="AT159" s="846"/>
      <c r="AU159" s="846"/>
      <c r="AV159" s="846"/>
      <c r="AW159" s="846"/>
      <c r="AX159" s="846"/>
      <c r="AY159" s="846"/>
      <c r="AZ159" s="346"/>
      <c r="BA159" s="1036"/>
      <c r="BB159" s="557" t="s">
        <v>423</v>
      </c>
      <c r="BC159" s="415">
        <v>4</v>
      </c>
      <c r="BD159" s="408">
        <v>0</v>
      </c>
      <c r="BE159" s="408">
        <v>2</v>
      </c>
      <c r="BF159" s="408">
        <v>0</v>
      </c>
      <c r="BG159" s="419">
        <v>0</v>
      </c>
      <c r="BH159" s="415">
        <v>0</v>
      </c>
      <c r="BI159" s="408">
        <v>1</v>
      </c>
      <c r="BJ159" s="408">
        <v>0</v>
      </c>
      <c r="BK159" s="408">
        <v>0</v>
      </c>
      <c r="BL159" s="419">
        <v>0</v>
      </c>
      <c r="BM159" s="415">
        <v>4</v>
      </c>
      <c r="BN159" s="408">
        <v>0</v>
      </c>
      <c r="BO159" s="408">
        <v>0</v>
      </c>
      <c r="BP159" s="408">
        <v>1</v>
      </c>
      <c r="BQ159" s="419">
        <v>0</v>
      </c>
      <c r="BR159" s="415">
        <v>2</v>
      </c>
      <c r="BS159" s="408">
        <v>0</v>
      </c>
      <c r="BT159" s="408">
        <v>3</v>
      </c>
      <c r="BU159" s="408">
        <v>0</v>
      </c>
      <c r="BV159" s="408">
        <v>0</v>
      </c>
      <c r="BW159" s="408">
        <v>0</v>
      </c>
      <c r="BX159" s="408">
        <v>0</v>
      </c>
      <c r="BY159" s="409">
        <v>1</v>
      </c>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439" customFormat="true" ht="15" customHeight="true" x14ac:dyDescent="0.2">
      <c r="A160" s="365" t="s">
        <v>168</v>
      </c>
      <c r="B160" s="364" t="s">
        <v>49</v>
      </c>
      <c r="C160" s="126">
        <v>1.7</v>
      </c>
      <c r="D160" s="125">
        <v>0.4</v>
      </c>
      <c r="E160" s="125">
        <v>0.2</v>
      </c>
      <c r="F160" s="125">
        <v>0.2</v>
      </c>
      <c r="G160" s="124">
        <v>10.4</v>
      </c>
      <c r="H160" s="123">
        <v>7.8</v>
      </c>
      <c r="I160" s="125">
        <v>5.3</v>
      </c>
      <c r="J160" s="125">
        <v>3.5</v>
      </c>
      <c r="K160" s="125">
        <v>1.3</v>
      </c>
      <c r="L160" s="122">
        <v>2.1</v>
      </c>
      <c r="M160" s="126">
        <v>0</v>
      </c>
      <c r="N160" s="125">
        <v>2</v>
      </c>
      <c r="O160" s="125">
        <v>0.8</v>
      </c>
      <c r="P160" s="125">
        <v>0</v>
      </c>
      <c r="Q160" s="124">
        <v>9.6</v>
      </c>
      <c r="R160" s="123">
        <v>100</v>
      </c>
      <c r="S160" s="125">
        <v>100</v>
      </c>
      <c r="T160" s="125">
        <v>100</v>
      </c>
      <c r="U160" s="125">
        <v>100</v>
      </c>
      <c r="V160" s="125">
        <v>2.6</v>
      </c>
      <c r="W160" s="125">
        <v>1.3</v>
      </c>
      <c r="X160" s="73" t="s">
        <v>35</v>
      </c>
      <c r="Y160" s="122">
        <v>100</v>
      </c>
      <c r="Z160" s="846"/>
      <c r="AA160" s="846"/>
      <c r="AB160" s="846"/>
      <c r="AC160" s="846"/>
      <c r="AD160" s="846"/>
      <c r="AE160" s="846"/>
      <c r="AF160" s="846"/>
      <c r="AG160" s="846"/>
      <c r="AH160" s="846"/>
      <c r="AI160" s="846"/>
      <c r="AJ160" s="846"/>
      <c r="AK160" s="846"/>
      <c r="AL160" s="846"/>
      <c r="AM160" s="846"/>
      <c r="AN160" s="846"/>
      <c r="AO160" s="846"/>
      <c r="AP160" s="846"/>
      <c r="AQ160" s="846"/>
      <c r="AR160" s="846"/>
      <c r="AS160" s="846"/>
      <c r="AT160" s="846"/>
      <c r="AU160" s="846"/>
      <c r="AV160" s="846"/>
      <c r="AW160" s="846"/>
      <c r="AX160" s="846"/>
      <c r="AY160" s="846"/>
      <c r="AZ160" s="346"/>
      <c r="BA160" s="1037"/>
      <c r="BB160" s="560" t="s">
        <v>174</v>
      </c>
      <c r="BC160" s="415">
        <v>3773</v>
      </c>
      <c r="BD160" s="408">
        <v>3409</v>
      </c>
      <c r="BE160" s="408">
        <v>3624</v>
      </c>
      <c r="BF160" s="408">
        <v>4015</v>
      </c>
      <c r="BG160" s="419">
        <v>4138</v>
      </c>
      <c r="BH160" s="415">
        <v>1812</v>
      </c>
      <c r="BI160" s="408">
        <v>1697</v>
      </c>
      <c r="BJ160" s="408">
        <v>1763</v>
      </c>
      <c r="BK160" s="408">
        <v>1796</v>
      </c>
      <c r="BL160" s="419">
        <v>1783</v>
      </c>
      <c r="BM160" s="415">
        <v>2180</v>
      </c>
      <c r="BN160" s="408">
        <v>1879</v>
      </c>
      <c r="BO160" s="408">
        <v>1822</v>
      </c>
      <c r="BP160" s="408">
        <v>2006</v>
      </c>
      <c r="BQ160" s="419">
        <v>2221</v>
      </c>
      <c r="BR160" s="415">
        <v>5040</v>
      </c>
      <c r="BS160" s="408">
        <v>2256</v>
      </c>
      <c r="BT160" s="408">
        <v>4805</v>
      </c>
      <c r="BU160" s="408">
        <v>2503</v>
      </c>
      <c r="BV160" s="408">
        <v>964</v>
      </c>
      <c r="BW160" s="408">
        <v>0</v>
      </c>
      <c r="BX160" s="408">
        <v>0</v>
      </c>
      <c r="BY160" s="409">
        <v>3391</v>
      </c>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439" customFormat="true" ht="15" customHeight="true" x14ac:dyDescent="0.2">
      <c r="A161" s="175"/>
      <c r="B161" s="172" t="s">
        <v>48</v>
      </c>
      <c r="C161" s="126">
        <v>97.9</v>
      </c>
      <c r="D161" s="125">
        <v>99.3</v>
      </c>
      <c r="E161" s="125">
        <v>99.6</v>
      </c>
      <c r="F161" s="125">
        <v>99.6</v>
      </c>
      <c r="G161" s="124">
        <v>84.5</v>
      </c>
      <c r="H161" s="123">
        <v>91.3</v>
      </c>
      <c r="I161" s="125">
        <v>94</v>
      </c>
      <c r="J161" s="125">
        <v>96.1</v>
      </c>
      <c r="K161" s="125">
        <v>98.3</v>
      </c>
      <c r="L161" s="122">
        <v>96</v>
      </c>
      <c r="M161" s="126">
        <v>0</v>
      </c>
      <c r="N161" s="125">
        <v>97.5</v>
      </c>
      <c r="O161" s="125">
        <v>99</v>
      </c>
      <c r="P161" s="125">
        <v>0</v>
      </c>
      <c r="Q161" s="124">
        <v>88</v>
      </c>
      <c r="R161" s="123"/>
      <c r="S161" s="125"/>
      <c r="T161" s="125"/>
      <c r="U161" s="125"/>
      <c r="V161" s="125">
        <v>96.6</v>
      </c>
      <c r="W161" s="125">
        <v>98.5</v>
      </c>
      <c r="X161" s="125"/>
      <c r="Y161" s="122"/>
      <c r="Z161" s="846"/>
      <c r="AA161" s="846"/>
      <c r="AB161" s="846"/>
      <c r="AC161" s="846"/>
      <c r="AD161" s="846"/>
      <c r="AE161" s="846"/>
      <c r="AF161" s="846"/>
      <c r="AG161" s="846"/>
      <c r="AH161" s="846"/>
      <c r="AI161" s="846"/>
      <c r="AJ161" s="846"/>
      <c r="AK161" s="846"/>
      <c r="AL161" s="846"/>
      <c r="AM161" s="846"/>
      <c r="AN161" s="846"/>
      <c r="AO161" s="846"/>
      <c r="AP161" s="846"/>
      <c r="AQ161" s="846"/>
      <c r="AR161" s="846"/>
      <c r="AS161" s="846"/>
      <c r="AT161" s="846"/>
      <c r="AU161" s="846"/>
      <c r="AV161" s="846"/>
      <c r="AW161" s="846"/>
      <c r="AX161" s="846"/>
      <c r="AY161" s="846"/>
      <c r="AZ161" s="346"/>
      <c r="BA161" s="558"/>
      <c r="BB161" s="557"/>
      <c r="BC161" s="415"/>
      <c r="BD161" s="408"/>
      <c r="BE161" s="408"/>
      <c r="BF161" s="408"/>
      <c r="BG161" s="419"/>
      <c r="BH161" s="415"/>
      <c r="BI161" s="408"/>
      <c r="BJ161" s="408"/>
      <c r="BK161" s="408"/>
      <c r="BL161" s="419"/>
      <c r="BM161" s="415"/>
      <c r="BN161" s="408"/>
      <c r="BO161" s="408"/>
      <c r="BP161" s="408"/>
      <c r="BQ161" s="419"/>
      <c r="BR161" s="415"/>
      <c r="BS161" s="408"/>
      <c r="BT161" s="408"/>
      <c r="BU161" s="408"/>
      <c r="BV161" s="408"/>
      <c r="BW161" s="408"/>
      <c r="BX161" s="408"/>
      <c r="BY161" s="409"/>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439" customFormat="true" ht="15" customHeight="true" x14ac:dyDescent="0.2">
      <c r="A162" s="549"/>
      <c r="B162" s="372" t="s">
        <v>165</v>
      </c>
      <c r="C162" s="126">
        <v>0.4</v>
      </c>
      <c r="D162" s="125">
        <v>0.3</v>
      </c>
      <c r="E162" s="125">
        <v>0.2</v>
      </c>
      <c r="F162" s="125">
        <v>0.2</v>
      </c>
      <c r="G162" s="124">
        <v>5</v>
      </c>
      <c r="H162" s="123">
        <v>1</v>
      </c>
      <c r="I162" s="125">
        <v>0.7</v>
      </c>
      <c r="J162" s="125">
        <v>0.3</v>
      </c>
      <c r="K162" s="125">
        <v>0.3</v>
      </c>
      <c r="L162" s="122">
        <v>2</v>
      </c>
      <c r="M162" s="126">
        <v>0</v>
      </c>
      <c r="N162" s="125">
        <v>0.5</v>
      </c>
      <c r="O162" s="125">
        <v>0.2</v>
      </c>
      <c r="P162" s="125">
        <v>0</v>
      </c>
      <c r="Q162" s="124">
        <v>2.4</v>
      </c>
      <c r="R162" s="123"/>
      <c r="S162" s="125"/>
      <c r="T162" s="125"/>
      <c r="U162" s="125"/>
      <c r="V162" s="125">
        <v>0.8</v>
      </c>
      <c r="W162" s="125">
        <v>0.2</v>
      </c>
      <c r="X162" s="125"/>
      <c r="Y162" s="122"/>
      <c r="Z162" s="846"/>
      <c r="AA162" s="846"/>
      <c r="AB162" s="846"/>
      <c r="AC162" s="846"/>
      <c r="AD162" s="846"/>
      <c r="AE162" s="846"/>
      <c r="AF162" s="846"/>
      <c r="AG162" s="846"/>
      <c r="AH162" s="846"/>
      <c r="AI162" s="846"/>
      <c r="AJ162" s="846"/>
      <c r="AK162" s="846"/>
      <c r="AL162" s="846"/>
      <c r="AM162" s="846"/>
      <c r="AN162" s="846"/>
      <c r="AO162" s="846"/>
      <c r="AP162" s="846"/>
      <c r="AQ162" s="846"/>
      <c r="AR162" s="846"/>
      <c r="AS162" s="846"/>
      <c r="AT162" s="846"/>
      <c r="AU162" s="846"/>
      <c r="AV162" s="846"/>
      <c r="AW162" s="846"/>
      <c r="AX162" s="846"/>
      <c r="AY162" s="846"/>
      <c r="AZ162" s="346"/>
      <c r="BA162" s="558"/>
      <c r="BB162" s="557"/>
      <c r="BC162" s="415"/>
      <c r="BD162" s="408"/>
      <c r="BE162" s="408"/>
      <c r="BF162" s="408"/>
      <c r="BG162" s="419"/>
      <c r="BH162" s="415"/>
      <c r="BI162" s="408"/>
      <c r="BJ162" s="408"/>
      <c r="BK162" s="408"/>
      <c r="BL162" s="419"/>
      <c r="BM162" s="415"/>
      <c r="BN162" s="408"/>
      <c r="BO162" s="408"/>
      <c r="BP162" s="408"/>
      <c r="BQ162" s="419"/>
      <c r="BR162" s="415"/>
      <c r="BS162" s="408"/>
      <c r="BT162" s="408"/>
      <c r="BU162" s="408"/>
      <c r="BV162" s="408"/>
      <c r="BW162" s="408"/>
      <c r="BX162" s="408"/>
      <c r="BY162" s="409"/>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67" customFormat="true" ht="15" customHeight="true" x14ac:dyDescent="0.2">
      <c r="A163" s="170"/>
      <c r="B163" s="30"/>
      <c r="C163" s="107"/>
      <c r="D163" s="114"/>
      <c r="E163" s="114"/>
      <c r="F163" s="114"/>
      <c r="G163" s="113"/>
      <c r="H163" s="106"/>
      <c r="I163" s="114"/>
      <c r="J163" s="114"/>
      <c r="K163" s="114"/>
      <c r="L163" s="105"/>
      <c r="M163" s="107"/>
      <c r="N163" s="114"/>
      <c r="O163" s="114"/>
      <c r="P163" s="114"/>
      <c r="Q163" s="113"/>
      <c r="R163" s="106"/>
      <c r="S163" s="114"/>
      <c r="T163" s="114"/>
      <c r="U163" s="114"/>
      <c r="V163" s="114"/>
      <c r="W163" s="114"/>
      <c r="X163" s="114"/>
      <c r="Y163" s="105"/>
      <c r="Z163" s="846"/>
      <c r="AA163" s="846"/>
      <c r="AB163" s="846"/>
      <c r="AC163" s="846"/>
      <c r="AD163" s="846"/>
      <c r="AE163" s="846"/>
      <c r="AF163" s="846"/>
      <c r="AG163" s="846"/>
      <c r="AH163" s="846"/>
      <c r="AI163" s="846"/>
      <c r="AJ163" s="846"/>
      <c r="AK163" s="846"/>
      <c r="AL163" s="846"/>
      <c r="AM163" s="846"/>
      <c r="AN163" s="846"/>
      <c r="AO163" s="846"/>
      <c r="AP163" s="846"/>
      <c r="AQ163" s="846"/>
      <c r="AR163" s="846"/>
      <c r="AS163" s="846"/>
      <c r="AT163" s="846"/>
      <c r="AU163" s="846"/>
      <c r="AV163" s="846"/>
      <c r="AW163" s="846"/>
      <c r="AX163" s="846"/>
      <c r="AY163" s="846"/>
      <c r="AZ163" s="346"/>
      <c r="BA163" s="558"/>
      <c r="BB163" s="557"/>
      <c r="BC163" s="415"/>
      <c r="BD163" s="408"/>
      <c r="BE163" s="408"/>
      <c r="BF163" s="408"/>
      <c r="BG163" s="419"/>
      <c r="BH163" s="415"/>
      <c r="BI163" s="408"/>
      <c r="BJ163" s="408"/>
      <c r="BK163" s="408"/>
      <c r="BL163" s="419"/>
      <c r="BM163" s="415"/>
      <c r="BN163" s="408"/>
      <c r="BO163" s="408"/>
      <c r="BP163" s="408"/>
      <c r="BQ163" s="419"/>
      <c r="BR163" s="415"/>
      <c r="BS163" s="408"/>
      <c r="BT163" s="408"/>
      <c r="BU163" s="408"/>
      <c r="BV163" s="408"/>
      <c r="BW163" s="408"/>
      <c r="BX163" s="408"/>
      <c r="BY163" s="409"/>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67" customFormat="true" ht="15" customHeight="true" x14ac:dyDescent="0.2">
      <c r="A164" s="171"/>
      <c r="B164" s="140"/>
      <c r="C164" s="107"/>
      <c r="D164" s="114"/>
      <c r="E164" s="114"/>
      <c r="F164" s="114"/>
      <c r="G164" s="113"/>
      <c r="H164" s="106"/>
      <c r="I164" s="114"/>
      <c r="J164" s="114"/>
      <c r="K164" s="114"/>
      <c r="L164" s="105"/>
      <c r="M164" s="107"/>
      <c r="N164" s="114"/>
      <c r="O164" s="114"/>
      <c r="P164" s="114"/>
      <c r="Q164" s="113"/>
      <c r="R164" s="106"/>
      <c r="S164" s="114"/>
      <c r="T164" s="114"/>
      <c r="U164" s="114"/>
      <c r="V164" s="114"/>
      <c r="W164" s="114"/>
      <c r="X164" s="114"/>
      <c r="Y164" s="105"/>
      <c r="Z164" s="846"/>
      <c r="AA164" s="846"/>
      <c r="AB164" s="846"/>
      <c r="AC164" s="846"/>
      <c r="AD164" s="846"/>
      <c r="AE164" s="846"/>
      <c r="AF164" s="846"/>
      <c r="AG164" s="846"/>
      <c r="AH164" s="846"/>
      <c r="AI164" s="846"/>
      <c r="AJ164" s="846"/>
      <c r="AK164" s="846"/>
      <c r="AL164" s="846"/>
      <c r="AM164" s="846"/>
      <c r="AN164" s="846"/>
      <c r="AO164" s="846"/>
      <c r="AP164" s="846"/>
      <c r="AQ164" s="846"/>
      <c r="AR164" s="846"/>
      <c r="AS164" s="846"/>
      <c r="AT164" s="846"/>
      <c r="AU164" s="846"/>
      <c r="AV164" s="846"/>
      <c r="AW164" s="846"/>
      <c r="AX164" s="846"/>
      <c r="AY164" s="846"/>
      <c r="AZ164" s="346"/>
      <c r="BA164" s="558"/>
      <c r="BB164" s="557"/>
      <c r="BC164" s="415"/>
      <c r="BD164" s="408"/>
      <c r="BE164" s="408"/>
      <c r="BF164" s="408"/>
      <c r="BG164" s="419"/>
      <c r="BH164" s="415"/>
      <c r="BI164" s="408"/>
      <c r="BJ164" s="408"/>
      <c r="BK164" s="408"/>
      <c r="BL164" s="419"/>
      <c r="BM164" s="415"/>
      <c r="BN164" s="408"/>
      <c r="BO164" s="408"/>
      <c r="BP164" s="408"/>
      <c r="BQ164" s="419"/>
      <c r="BR164" s="415"/>
      <c r="BS164" s="408"/>
      <c r="BT164" s="408"/>
      <c r="BU164" s="408"/>
      <c r="BV164" s="408"/>
      <c r="BW164" s="408"/>
      <c r="BX164" s="408"/>
      <c r="BY164" s="409"/>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67" customFormat="true" ht="15" customHeight="true" x14ac:dyDescent="0.2">
      <c r="A165" s="171"/>
      <c r="B165" s="140"/>
      <c r="C165" s="107"/>
      <c r="D165" s="114"/>
      <c r="E165" s="114"/>
      <c r="F165" s="114"/>
      <c r="G165" s="113"/>
      <c r="H165" s="106"/>
      <c r="I165" s="114"/>
      <c r="J165" s="114"/>
      <c r="K165" s="114"/>
      <c r="L165" s="105"/>
      <c r="M165" s="107"/>
      <c r="N165" s="114"/>
      <c r="O165" s="114"/>
      <c r="P165" s="114"/>
      <c r="Q165" s="113"/>
      <c r="R165" s="106"/>
      <c r="S165" s="114"/>
      <c r="T165" s="114"/>
      <c r="U165" s="114"/>
      <c r="V165" s="114"/>
      <c r="W165" s="114"/>
      <c r="X165" s="114"/>
      <c r="Y165" s="105"/>
      <c r="Z165" s="846"/>
      <c r="AA165" s="846"/>
      <c r="AB165" s="846"/>
      <c r="AC165" s="846"/>
      <c r="AD165" s="846"/>
      <c r="AE165" s="846"/>
      <c r="AF165" s="846"/>
      <c r="AG165" s="846"/>
      <c r="AH165" s="846"/>
      <c r="AI165" s="846"/>
      <c r="AJ165" s="846"/>
      <c r="AK165" s="846"/>
      <c r="AL165" s="846"/>
      <c r="AM165" s="846"/>
      <c r="AN165" s="846"/>
      <c r="AO165" s="846"/>
      <c r="AP165" s="846"/>
      <c r="AQ165" s="846"/>
      <c r="AR165" s="846"/>
      <c r="AS165" s="846"/>
      <c r="AT165" s="846"/>
      <c r="AU165" s="846"/>
      <c r="AV165" s="846"/>
      <c r="AW165" s="846"/>
      <c r="AX165" s="846"/>
      <c r="AY165" s="846"/>
      <c r="AZ165" s="346"/>
      <c r="BA165" s="558"/>
      <c r="BB165" s="557"/>
      <c r="BC165" s="415"/>
      <c r="BD165" s="408"/>
      <c r="BE165" s="408"/>
      <c r="BF165" s="408"/>
      <c r="BG165" s="419"/>
      <c r="BH165" s="415"/>
      <c r="BI165" s="408"/>
      <c r="BJ165" s="408"/>
      <c r="BK165" s="408"/>
      <c r="BL165" s="419"/>
      <c r="BM165" s="415"/>
      <c r="BN165" s="408"/>
      <c r="BO165" s="408"/>
      <c r="BP165" s="408"/>
      <c r="BQ165" s="419"/>
      <c r="BR165" s="415"/>
      <c r="BS165" s="408"/>
      <c r="BT165" s="408"/>
      <c r="BU165" s="408"/>
      <c r="BV165" s="408"/>
      <c r="BW165" s="408"/>
      <c r="BX165" s="408"/>
      <c r="BY165" s="409"/>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439" customFormat="true" ht="15" customHeight="true" x14ac:dyDescent="0.2">
      <c r="A166" s="147"/>
      <c r="B166" s="141"/>
      <c r="C166" s="92"/>
      <c r="D166" s="91"/>
      <c r="E166" s="91"/>
      <c r="F166" s="91"/>
      <c r="G166" s="90"/>
      <c r="H166" s="89"/>
      <c r="I166" s="91"/>
      <c r="J166" s="91"/>
      <c r="K166" s="91"/>
      <c r="L166" s="88"/>
      <c r="M166" s="92"/>
      <c r="N166" s="91"/>
      <c r="O166" s="91"/>
      <c r="P166" s="91"/>
      <c r="Q166" s="90"/>
      <c r="R166" s="89"/>
      <c r="S166" s="91"/>
      <c r="T166" s="91"/>
      <c r="U166" s="91"/>
      <c r="V166" s="91"/>
      <c r="W166" s="91"/>
      <c r="X166" s="91"/>
      <c r="Y166" s="88"/>
      <c r="Z166" s="846"/>
      <c r="AA166" s="846"/>
      <c r="AB166" s="846"/>
      <c r="AC166" s="846"/>
      <c r="AD166" s="846"/>
      <c r="AE166" s="846"/>
      <c r="AF166" s="846"/>
      <c r="AG166" s="846"/>
      <c r="AH166" s="846"/>
      <c r="AI166" s="846"/>
      <c r="AJ166" s="846"/>
      <c r="AK166" s="846"/>
      <c r="AL166" s="846"/>
      <c r="AM166" s="846"/>
      <c r="AN166" s="846"/>
      <c r="AO166" s="846"/>
      <c r="AP166" s="846"/>
      <c r="AQ166" s="846"/>
      <c r="AR166" s="846"/>
      <c r="AS166" s="846"/>
      <c r="AT166" s="846"/>
      <c r="AU166" s="846"/>
      <c r="AV166" s="846"/>
      <c r="AW166" s="846"/>
      <c r="AX166" s="846"/>
      <c r="AY166" s="846"/>
      <c r="AZ166" s="346"/>
      <c r="BA166" s="558"/>
      <c r="BB166" s="557"/>
      <c r="BC166" s="415"/>
      <c r="BD166" s="408"/>
      <c r="BE166" s="408"/>
      <c r="BF166" s="408"/>
      <c r="BG166" s="419"/>
      <c r="BH166" s="415"/>
      <c r="BI166" s="408"/>
      <c r="BJ166" s="408"/>
      <c r="BK166" s="408"/>
      <c r="BL166" s="419"/>
      <c r="BM166" s="415"/>
      <c r="BN166" s="408"/>
      <c r="BO166" s="408"/>
      <c r="BP166" s="408"/>
      <c r="BQ166" s="419"/>
      <c r="BR166" s="415"/>
      <c r="BS166" s="408"/>
      <c r="BT166" s="408"/>
      <c r="BU166" s="408"/>
      <c r="BV166" s="408"/>
      <c r="BW166" s="408"/>
      <c r="BX166" s="408"/>
      <c r="BY166" s="409"/>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439" customFormat="true" ht="15" customHeight="true" x14ac:dyDescent="0.2">
      <c r="A167" s="147"/>
      <c r="B167" s="141"/>
      <c r="C167" s="159"/>
      <c r="D167" s="158"/>
      <c r="E167" s="158"/>
      <c r="F167" s="158"/>
      <c r="G167" s="148"/>
      <c r="H167" s="151"/>
      <c r="I167" s="158"/>
      <c r="J167" s="158"/>
      <c r="K167" s="158"/>
      <c r="L167" s="154"/>
      <c r="M167" s="159"/>
      <c r="N167" s="158"/>
      <c r="O167" s="158"/>
      <c r="P167" s="158"/>
      <c r="Q167" s="148"/>
      <c r="R167" s="151"/>
      <c r="S167" s="114"/>
      <c r="T167" s="114"/>
      <c r="U167" s="114"/>
      <c r="V167" s="114"/>
      <c r="W167" s="114"/>
      <c r="X167" s="114"/>
      <c r="Y167" s="105"/>
      <c r="Z167" s="846"/>
      <c r="AA167" s="846"/>
      <c r="AB167" s="846"/>
      <c r="AC167" s="846"/>
      <c r="AD167" s="846"/>
      <c r="AE167" s="846"/>
      <c r="AF167" s="846"/>
      <c r="AG167" s="846"/>
      <c r="AH167" s="846"/>
      <c r="AI167" s="846"/>
      <c r="AJ167" s="846"/>
      <c r="AK167" s="846"/>
      <c r="AL167" s="846"/>
      <c r="AM167" s="846"/>
      <c r="AN167" s="846"/>
      <c r="AO167" s="846"/>
      <c r="AP167" s="846"/>
      <c r="AQ167" s="846"/>
      <c r="AR167" s="846"/>
      <c r="AS167" s="846"/>
      <c r="AT167" s="846"/>
      <c r="AU167" s="846"/>
      <c r="AV167" s="846"/>
      <c r="AW167" s="846"/>
      <c r="AX167" s="846"/>
      <c r="AY167" s="846"/>
      <c r="AZ167" s="346"/>
      <c r="BA167" s="558"/>
      <c r="BB167" s="557"/>
      <c r="BC167" s="415"/>
      <c r="BD167" s="408"/>
      <c r="BE167" s="408"/>
      <c r="BF167" s="408"/>
      <c r="BG167" s="419"/>
      <c r="BH167" s="415"/>
      <c r="BI167" s="408"/>
      <c r="BJ167" s="408"/>
      <c r="BK167" s="408"/>
      <c r="BL167" s="419"/>
      <c r="BM167" s="415"/>
      <c r="BN167" s="408"/>
      <c r="BO167" s="408"/>
      <c r="BP167" s="408"/>
      <c r="BQ167" s="419"/>
      <c r="BR167" s="415"/>
      <c r="BS167" s="408"/>
      <c r="BT167" s="408"/>
      <c r="BU167" s="408"/>
      <c r="BV167" s="408"/>
      <c r="BW167" s="408"/>
      <c r="BX167" s="408"/>
      <c r="BY167" s="409"/>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439" customFormat="true" ht="15" customHeight="true" x14ac:dyDescent="0.2">
      <c r="A168" s="147"/>
      <c r="B168" s="141"/>
      <c r="C168" s="159"/>
      <c r="D168" s="158"/>
      <c r="E168" s="158"/>
      <c r="F168" s="158"/>
      <c r="G168" s="148"/>
      <c r="H168" s="151"/>
      <c r="I168" s="158"/>
      <c r="J168" s="158"/>
      <c r="K168" s="158"/>
      <c r="L168" s="154"/>
      <c r="M168" s="159"/>
      <c r="N168" s="158"/>
      <c r="O168" s="158"/>
      <c r="P168" s="158"/>
      <c r="Q168" s="148"/>
      <c r="R168" s="151"/>
      <c r="S168" s="158"/>
      <c r="T168" s="158"/>
      <c r="U168" s="158"/>
      <c r="V168" s="158"/>
      <c r="W168" s="158"/>
      <c r="X168" s="158"/>
      <c r="Y168" s="154"/>
      <c r="Z168" s="846"/>
      <c r="AA168" s="846"/>
      <c r="AB168" s="846"/>
      <c r="AC168" s="846"/>
      <c r="AD168" s="846"/>
      <c r="AE168" s="846"/>
      <c r="AF168" s="846"/>
      <c r="AG168" s="846"/>
      <c r="AH168" s="846"/>
      <c r="AI168" s="846"/>
      <c r="AJ168" s="846"/>
      <c r="AK168" s="846"/>
      <c r="AL168" s="846"/>
      <c r="AM168" s="846"/>
      <c r="AN168" s="846"/>
      <c r="AO168" s="846"/>
      <c r="AP168" s="846"/>
      <c r="AQ168" s="846"/>
      <c r="AR168" s="846"/>
      <c r="AS168" s="846"/>
      <c r="AT168" s="846"/>
      <c r="AU168" s="846"/>
      <c r="AV168" s="846"/>
      <c r="AW168" s="846"/>
      <c r="AX168" s="846"/>
      <c r="AY168" s="846"/>
      <c r="AZ168" s="346"/>
      <c r="BA168" s="558"/>
      <c r="BB168" s="557"/>
      <c r="BC168" s="415"/>
      <c r="BD168" s="408"/>
      <c r="BE168" s="408"/>
      <c r="BF168" s="408"/>
      <c r="BG168" s="419"/>
      <c r="BH168" s="415"/>
      <c r="BI168" s="408"/>
      <c r="BJ168" s="408"/>
      <c r="BK168" s="408"/>
      <c r="BL168" s="419"/>
      <c r="BM168" s="415"/>
      <c r="BN168" s="408"/>
      <c r="BO168" s="408"/>
      <c r="BP168" s="408"/>
      <c r="BQ168" s="419"/>
      <c r="BR168" s="415"/>
      <c r="BS168" s="408"/>
      <c r="BT168" s="408"/>
      <c r="BU168" s="408"/>
      <c r="BV168" s="408"/>
      <c r="BW168" s="408"/>
      <c r="BX168" s="408"/>
      <c r="BY168" s="409"/>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439" customFormat="true" ht="15" customHeight="true" x14ac:dyDescent="0.2">
      <c r="A169" s="147"/>
      <c r="B169" s="141"/>
      <c r="C169" s="112"/>
      <c r="D169" s="111"/>
      <c r="E169" s="111"/>
      <c r="F169" s="111"/>
      <c r="G169" s="110"/>
      <c r="H169" s="109"/>
      <c r="I169" s="111"/>
      <c r="J169" s="111"/>
      <c r="K169" s="111"/>
      <c r="L169" s="108"/>
      <c r="M169" s="112"/>
      <c r="N169" s="111"/>
      <c r="O169" s="111"/>
      <c r="P169" s="111"/>
      <c r="Q169" s="110"/>
      <c r="R169" s="109"/>
      <c r="S169" s="111"/>
      <c r="T169" s="111"/>
      <c r="U169" s="111"/>
      <c r="V169" s="111"/>
      <c r="W169" s="111"/>
      <c r="X169" s="111"/>
      <c r="Y169" s="108"/>
      <c r="Z169" s="846"/>
      <c r="AA169" s="846"/>
      <c r="AB169" s="846"/>
      <c r="AC169" s="846"/>
      <c r="AD169" s="846"/>
      <c r="AE169" s="846"/>
      <c r="AF169" s="846"/>
      <c r="AG169" s="846"/>
      <c r="AH169" s="846"/>
      <c r="AI169" s="846"/>
      <c r="AJ169" s="846"/>
      <c r="AK169" s="846"/>
      <c r="AL169" s="846"/>
      <c r="AM169" s="846"/>
      <c r="AN169" s="846"/>
      <c r="AO169" s="846"/>
      <c r="AP169" s="846"/>
      <c r="AQ169" s="846"/>
      <c r="AR169" s="846"/>
      <c r="AS169" s="846"/>
      <c r="AT169" s="846"/>
      <c r="AU169" s="846"/>
      <c r="AV169" s="846"/>
      <c r="AW169" s="846"/>
      <c r="AX169" s="846"/>
      <c r="AY169" s="846"/>
      <c r="AZ169" s="346"/>
      <c r="BA169" s="558"/>
      <c r="BB169" s="557"/>
      <c r="BC169" s="415"/>
      <c r="BD169" s="408"/>
      <c r="BE169" s="408"/>
      <c r="BF169" s="408"/>
      <c r="BG169" s="419"/>
      <c r="BH169" s="415"/>
      <c r="BI169" s="408"/>
      <c r="BJ169" s="408"/>
      <c r="BK169" s="408"/>
      <c r="BL169" s="419"/>
      <c r="BM169" s="415"/>
      <c r="BN169" s="408"/>
      <c r="BO169" s="408"/>
      <c r="BP169" s="408"/>
      <c r="BQ169" s="419"/>
      <c r="BR169" s="415"/>
      <c r="BS169" s="408"/>
      <c r="BT169" s="408"/>
      <c r="BU169" s="408"/>
      <c r="BV169" s="408"/>
      <c r="BW169" s="408"/>
      <c r="BX169" s="408"/>
      <c r="BY169" s="409"/>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439" customFormat="true" ht="15" customHeight="true" x14ac:dyDescent="0.2">
      <c r="A170" s="147"/>
      <c r="B170" s="141"/>
      <c r="C170" s="112"/>
      <c r="D170" s="111"/>
      <c r="E170" s="111"/>
      <c r="F170" s="111"/>
      <c r="G170" s="110"/>
      <c r="H170" s="109"/>
      <c r="I170" s="111"/>
      <c r="J170" s="111"/>
      <c r="K170" s="111"/>
      <c r="L170" s="108"/>
      <c r="M170" s="112"/>
      <c r="N170" s="111"/>
      <c r="O170" s="111"/>
      <c r="P170" s="111"/>
      <c r="Q170" s="110"/>
      <c r="R170" s="109"/>
      <c r="S170" s="111"/>
      <c r="T170" s="111"/>
      <c r="U170" s="111"/>
      <c r="V170" s="111"/>
      <c r="W170" s="111"/>
      <c r="X170" s="111"/>
      <c r="Y170" s="108"/>
      <c r="Z170" s="846"/>
      <c r="AA170" s="846"/>
      <c r="AB170" s="846"/>
      <c r="AC170" s="846"/>
      <c r="AD170" s="846"/>
      <c r="AE170" s="846"/>
      <c r="AF170" s="846"/>
      <c r="AG170" s="846"/>
      <c r="AH170" s="846"/>
      <c r="AI170" s="846"/>
      <c r="AJ170" s="846"/>
      <c r="AK170" s="846"/>
      <c r="AL170" s="846"/>
      <c r="AM170" s="846"/>
      <c r="AN170" s="846"/>
      <c r="AO170" s="846"/>
      <c r="AP170" s="846"/>
      <c r="AQ170" s="846"/>
      <c r="AR170" s="846"/>
      <c r="AS170" s="846"/>
      <c r="AT170" s="846"/>
      <c r="AU170" s="846"/>
      <c r="AV170" s="846"/>
      <c r="AW170" s="846"/>
      <c r="AX170" s="846"/>
      <c r="AY170" s="846"/>
      <c r="AZ170" s="346"/>
      <c r="BA170" s="558"/>
      <c r="BB170" s="557"/>
      <c r="BC170" s="415"/>
      <c r="BD170" s="408"/>
      <c r="BE170" s="408"/>
      <c r="BF170" s="408"/>
      <c r="BG170" s="419"/>
      <c r="BH170" s="415"/>
      <c r="BI170" s="408"/>
      <c r="BJ170" s="408"/>
      <c r="BK170" s="408"/>
      <c r="BL170" s="419"/>
      <c r="BM170" s="415"/>
      <c r="BN170" s="408"/>
      <c r="BO170" s="408"/>
      <c r="BP170" s="408"/>
      <c r="BQ170" s="419"/>
      <c r="BR170" s="415"/>
      <c r="BS170" s="408"/>
      <c r="BT170" s="408"/>
      <c r="BU170" s="408"/>
      <c r="BV170" s="408"/>
      <c r="BW170" s="408"/>
      <c r="BX170" s="408"/>
      <c r="BY170" s="409"/>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439" customFormat="true" ht="15" customHeight="true" x14ac:dyDescent="0.2">
      <c r="A171" s="147"/>
      <c r="B171" s="141"/>
      <c r="C171" s="112"/>
      <c r="D171" s="111"/>
      <c r="E171" s="111"/>
      <c r="F171" s="111"/>
      <c r="G171" s="110"/>
      <c r="H171" s="109"/>
      <c r="I171" s="111"/>
      <c r="J171" s="111"/>
      <c r="K171" s="111"/>
      <c r="L171" s="108"/>
      <c r="M171" s="112"/>
      <c r="N171" s="111"/>
      <c r="O171" s="111"/>
      <c r="P171" s="111"/>
      <c r="Q171" s="110"/>
      <c r="R171" s="109"/>
      <c r="S171" s="111"/>
      <c r="T171" s="111"/>
      <c r="U171" s="111"/>
      <c r="V171" s="111"/>
      <c r="W171" s="111"/>
      <c r="X171" s="111"/>
      <c r="Y171" s="108"/>
      <c r="Z171" s="846"/>
      <c r="AA171" s="846"/>
      <c r="AB171" s="846"/>
      <c r="AC171" s="846"/>
      <c r="AD171" s="846"/>
      <c r="AE171" s="846"/>
      <c r="AF171" s="846"/>
      <c r="AG171" s="846"/>
      <c r="AH171" s="846"/>
      <c r="AI171" s="846"/>
      <c r="AJ171" s="846"/>
      <c r="AK171" s="846"/>
      <c r="AL171" s="846"/>
      <c r="AM171" s="846"/>
      <c r="AN171" s="846"/>
      <c r="AO171" s="846"/>
      <c r="AP171" s="846"/>
      <c r="AQ171" s="846"/>
      <c r="AR171" s="846"/>
      <c r="AS171" s="846"/>
      <c r="AT171" s="846"/>
      <c r="AU171" s="846"/>
      <c r="AV171" s="846"/>
      <c r="AW171" s="846"/>
      <c r="AX171" s="846"/>
      <c r="AY171" s="846"/>
      <c r="AZ171" s="346"/>
      <c r="BA171" s="558"/>
      <c r="BB171" s="557"/>
      <c r="BC171" s="415"/>
      <c r="BD171" s="408"/>
      <c r="BE171" s="408"/>
      <c r="BF171" s="408"/>
      <c r="BG171" s="419"/>
      <c r="BH171" s="415"/>
      <c r="BI171" s="408"/>
      <c r="BJ171" s="408"/>
      <c r="BK171" s="408"/>
      <c r="BL171" s="419"/>
      <c r="BM171" s="415"/>
      <c r="BN171" s="408"/>
      <c r="BO171" s="408"/>
      <c r="BP171" s="408"/>
      <c r="BQ171" s="419"/>
      <c r="BR171" s="415"/>
      <c r="BS171" s="408"/>
      <c r="BT171" s="408"/>
      <c r="BU171" s="408"/>
      <c r="BV171" s="408"/>
      <c r="BW171" s="408"/>
      <c r="BX171" s="408"/>
      <c r="BY171" s="409"/>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439" customFormat="true" ht="15" customHeight="true" x14ac:dyDescent="0.2">
      <c r="A172" s="147"/>
      <c r="B172" s="141"/>
      <c r="C172" s="112"/>
      <c r="D172" s="111"/>
      <c r="E172" s="111"/>
      <c r="F172" s="111"/>
      <c r="G172" s="110"/>
      <c r="H172" s="109"/>
      <c r="I172" s="111"/>
      <c r="J172" s="111"/>
      <c r="K172" s="111"/>
      <c r="L172" s="108"/>
      <c r="M172" s="112"/>
      <c r="N172" s="111"/>
      <c r="O172" s="111"/>
      <c r="P172" s="111"/>
      <c r="Q172" s="110"/>
      <c r="R172" s="109"/>
      <c r="S172" s="111"/>
      <c r="T172" s="111"/>
      <c r="U172" s="111"/>
      <c r="V172" s="111"/>
      <c r="W172" s="111"/>
      <c r="X172" s="111"/>
      <c r="Y172" s="108"/>
      <c r="Z172" s="846"/>
      <c r="AA172" s="846"/>
      <c r="AB172" s="846"/>
      <c r="AC172" s="846"/>
      <c r="AD172" s="846"/>
      <c r="AE172" s="846"/>
      <c r="AF172" s="846"/>
      <c r="AG172" s="846"/>
      <c r="AH172" s="846"/>
      <c r="AI172" s="846"/>
      <c r="AJ172" s="846"/>
      <c r="AK172" s="846"/>
      <c r="AL172" s="846"/>
      <c r="AM172" s="846"/>
      <c r="AN172" s="846"/>
      <c r="AO172" s="846"/>
      <c r="AP172" s="846"/>
      <c r="AQ172" s="846"/>
      <c r="AR172" s="846"/>
      <c r="AS172" s="846"/>
      <c r="AT172" s="846"/>
      <c r="AU172" s="846"/>
      <c r="AV172" s="846"/>
      <c r="AW172" s="846"/>
      <c r="AX172" s="846"/>
      <c r="AY172" s="846"/>
      <c r="AZ172" s="346"/>
      <c r="BA172" s="558"/>
      <c r="BB172" s="557"/>
      <c r="BC172" s="415"/>
      <c r="BD172" s="408"/>
      <c r="BE172" s="408"/>
      <c r="BF172" s="408"/>
      <c r="BG172" s="419"/>
      <c r="BH172" s="415"/>
      <c r="BI172" s="408"/>
      <c r="BJ172" s="408"/>
      <c r="BK172" s="408"/>
      <c r="BL172" s="419"/>
      <c r="BM172" s="415"/>
      <c r="BN172" s="408"/>
      <c r="BO172" s="408"/>
      <c r="BP172" s="408"/>
      <c r="BQ172" s="419"/>
      <c r="BR172" s="415"/>
      <c r="BS172" s="408"/>
      <c r="BT172" s="408"/>
      <c r="BU172" s="408"/>
      <c r="BV172" s="408"/>
      <c r="BW172" s="408"/>
      <c r="BX172" s="408"/>
      <c r="BY172" s="409"/>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439" customFormat="true" ht="15" customHeight="true" x14ac:dyDescent="0.2">
      <c r="A173" s="147"/>
      <c r="B173" s="141"/>
      <c r="C173" s="112"/>
      <c r="D173" s="111"/>
      <c r="E173" s="111"/>
      <c r="F173" s="111"/>
      <c r="G173" s="110"/>
      <c r="H173" s="109"/>
      <c r="I173" s="111"/>
      <c r="J173" s="111"/>
      <c r="K173" s="111"/>
      <c r="L173" s="108"/>
      <c r="M173" s="112"/>
      <c r="N173" s="111"/>
      <c r="O173" s="111"/>
      <c r="P173" s="111"/>
      <c r="Q173" s="110"/>
      <c r="R173" s="109"/>
      <c r="S173" s="111"/>
      <c r="T173" s="111"/>
      <c r="U173" s="111"/>
      <c r="V173" s="111"/>
      <c r="W173" s="111"/>
      <c r="X173" s="111"/>
      <c r="Y173" s="108"/>
      <c r="Z173" s="846"/>
      <c r="AA173" s="846"/>
      <c r="AB173" s="846"/>
      <c r="AC173" s="846"/>
      <c r="AD173" s="846"/>
      <c r="AE173" s="846"/>
      <c r="AF173" s="846"/>
      <c r="AG173" s="846"/>
      <c r="AH173" s="846"/>
      <c r="AI173" s="846"/>
      <c r="AJ173" s="846"/>
      <c r="AK173" s="846"/>
      <c r="AL173" s="846"/>
      <c r="AM173" s="846"/>
      <c r="AN173" s="846"/>
      <c r="AO173" s="846"/>
      <c r="AP173" s="846"/>
      <c r="AQ173" s="846"/>
      <c r="AR173" s="846"/>
      <c r="AS173" s="846"/>
      <c r="AT173" s="846"/>
      <c r="AU173" s="846"/>
      <c r="AV173" s="846"/>
      <c r="AW173" s="846"/>
      <c r="AX173" s="846"/>
      <c r="AY173" s="846"/>
      <c r="AZ173" s="346"/>
      <c r="BA173" s="558"/>
      <c r="BB173" s="557"/>
      <c r="BC173" s="415"/>
      <c r="BD173" s="408"/>
      <c r="BE173" s="408"/>
      <c r="BF173" s="408"/>
      <c r="BG173" s="419"/>
      <c r="BH173" s="415"/>
      <c r="BI173" s="408"/>
      <c r="BJ173" s="408"/>
      <c r="BK173" s="408"/>
      <c r="BL173" s="419"/>
      <c r="BM173" s="415"/>
      <c r="BN173" s="408"/>
      <c r="BO173" s="408"/>
      <c r="BP173" s="408"/>
      <c r="BQ173" s="419"/>
      <c r="BR173" s="415"/>
      <c r="BS173" s="408"/>
      <c r="BT173" s="408"/>
      <c r="BU173" s="408"/>
      <c r="BV173" s="408"/>
      <c r="BW173" s="408"/>
      <c r="BX173" s="408"/>
      <c r="BY173" s="409"/>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439" customFormat="true" ht="15" customHeight="true" x14ac:dyDescent="0.2">
      <c r="A174" s="147"/>
      <c r="B174" s="141"/>
      <c r="C174" s="112"/>
      <c r="D174" s="111"/>
      <c r="E174" s="111"/>
      <c r="F174" s="111"/>
      <c r="G174" s="110"/>
      <c r="H174" s="109"/>
      <c r="I174" s="111"/>
      <c r="J174" s="111"/>
      <c r="K174" s="111"/>
      <c r="L174" s="108"/>
      <c r="M174" s="112"/>
      <c r="N174" s="111"/>
      <c r="O174" s="111"/>
      <c r="P174" s="111"/>
      <c r="Q174" s="110"/>
      <c r="R174" s="109"/>
      <c r="S174" s="111"/>
      <c r="T174" s="111"/>
      <c r="U174" s="111"/>
      <c r="V174" s="111"/>
      <c r="W174" s="111"/>
      <c r="X174" s="111"/>
      <c r="Y174" s="108"/>
      <c r="Z174" s="846"/>
      <c r="AA174" s="846"/>
      <c r="AB174" s="846"/>
      <c r="AC174" s="846"/>
      <c r="AD174" s="846"/>
      <c r="AE174" s="846"/>
      <c r="AF174" s="846"/>
      <c r="AG174" s="846"/>
      <c r="AH174" s="846"/>
      <c r="AI174" s="846"/>
      <c r="AJ174" s="846"/>
      <c r="AK174" s="846"/>
      <c r="AL174" s="846"/>
      <c r="AM174" s="846"/>
      <c r="AN174" s="846"/>
      <c r="AO174" s="846"/>
      <c r="AP174" s="846"/>
      <c r="AQ174" s="846"/>
      <c r="AR174" s="846"/>
      <c r="AS174" s="846"/>
      <c r="AT174" s="846"/>
      <c r="AU174" s="846"/>
      <c r="AV174" s="846"/>
      <c r="AW174" s="846"/>
      <c r="AX174" s="846"/>
      <c r="AY174" s="846"/>
      <c r="AZ174" s="346"/>
      <c r="BA174" s="558"/>
      <c r="BB174" s="557"/>
      <c r="BC174" s="415"/>
      <c r="BD174" s="408"/>
      <c r="BE174" s="408"/>
      <c r="BF174" s="408"/>
      <c r="BG174" s="419"/>
      <c r="BH174" s="415"/>
      <c r="BI174" s="408"/>
      <c r="BJ174" s="408"/>
      <c r="BK174" s="408"/>
      <c r="BL174" s="419"/>
      <c r="BM174" s="415"/>
      <c r="BN174" s="408"/>
      <c r="BO174" s="408"/>
      <c r="BP174" s="408"/>
      <c r="BQ174" s="419"/>
      <c r="BR174" s="415"/>
      <c r="BS174" s="408"/>
      <c r="BT174" s="408"/>
      <c r="BU174" s="408"/>
      <c r="BV174" s="408"/>
      <c r="BW174" s="408"/>
      <c r="BX174" s="408"/>
      <c r="BY174" s="409"/>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439" customFormat="true" ht="15" customHeight="true" x14ac:dyDescent="0.2">
      <c r="A175" s="147"/>
      <c r="B175" s="141"/>
      <c r="C175" s="112"/>
      <c r="D175" s="111"/>
      <c r="E175" s="111"/>
      <c r="F175" s="111"/>
      <c r="G175" s="110"/>
      <c r="H175" s="109"/>
      <c r="I175" s="111"/>
      <c r="J175" s="111"/>
      <c r="K175" s="111"/>
      <c r="L175" s="108"/>
      <c r="M175" s="112"/>
      <c r="N175" s="111"/>
      <c r="O175" s="111"/>
      <c r="P175" s="111"/>
      <c r="Q175" s="110"/>
      <c r="R175" s="109"/>
      <c r="S175" s="111"/>
      <c r="T175" s="111"/>
      <c r="U175" s="111"/>
      <c r="V175" s="111"/>
      <c r="W175" s="111"/>
      <c r="X175" s="111"/>
      <c r="Y175" s="108"/>
      <c r="Z175" s="846"/>
      <c r="AA175" s="846"/>
      <c r="AB175" s="846"/>
      <c r="AC175" s="846"/>
      <c r="AD175" s="846"/>
      <c r="AE175" s="846"/>
      <c r="AF175" s="846"/>
      <c r="AG175" s="846"/>
      <c r="AH175" s="846"/>
      <c r="AI175" s="846"/>
      <c r="AJ175" s="846"/>
      <c r="AK175" s="846"/>
      <c r="AL175" s="846"/>
      <c r="AM175" s="846"/>
      <c r="AN175" s="846"/>
      <c r="AO175" s="846"/>
      <c r="AP175" s="846"/>
      <c r="AQ175" s="846"/>
      <c r="AR175" s="846"/>
      <c r="AS175" s="846"/>
      <c r="AT175" s="846"/>
      <c r="AU175" s="846"/>
      <c r="AV175" s="846"/>
      <c r="AW175" s="846"/>
      <c r="AX175" s="846"/>
      <c r="AY175" s="846"/>
      <c r="AZ175" s="346"/>
      <c r="BA175" s="558"/>
      <c r="BB175" s="557"/>
      <c r="BC175" s="415"/>
      <c r="BD175" s="408"/>
      <c r="BE175" s="408"/>
      <c r="BF175" s="408"/>
      <c r="BG175" s="419"/>
      <c r="BH175" s="415"/>
      <c r="BI175" s="408"/>
      <c r="BJ175" s="408"/>
      <c r="BK175" s="408"/>
      <c r="BL175" s="419"/>
      <c r="BM175" s="415"/>
      <c r="BN175" s="408"/>
      <c r="BO175" s="408"/>
      <c r="BP175" s="408"/>
      <c r="BQ175" s="419"/>
      <c r="BR175" s="415"/>
      <c r="BS175" s="408"/>
      <c r="BT175" s="408"/>
      <c r="BU175" s="408"/>
      <c r="BV175" s="408"/>
      <c r="BW175" s="408"/>
      <c r="BX175" s="408"/>
      <c r="BY175" s="409"/>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439" customFormat="true" ht="15" customHeight="true" x14ac:dyDescent="0.2">
      <c r="A176" s="147"/>
      <c r="B176" s="141"/>
      <c r="C176" s="112"/>
      <c r="D176" s="111"/>
      <c r="E176" s="111"/>
      <c r="F176" s="111"/>
      <c r="G176" s="110"/>
      <c r="H176" s="109"/>
      <c r="I176" s="111"/>
      <c r="J176" s="111"/>
      <c r="K176" s="111"/>
      <c r="L176" s="108"/>
      <c r="M176" s="112"/>
      <c r="N176" s="111"/>
      <c r="O176" s="111"/>
      <c r="P176" s="111"/>
      <c r="Q176" s="110"/>
      <c r="R176" s="109"/>
      <c r="S176" s="111"/>
      <c r="T176" s="111"/>
      <c r="U176" s="111"/>
      <c r="V176" s="111"/>
      <c r="W176" s="111"/>
      <c r="X176" s="111"/>
      <c r="Y176" s="108"/>
      <c r="Z176" s="846"/>
      <c r="AA176" s="846"/>
      <c r="AB176" s="846"/>
      <c r="AC176" s="846"/>
      <c r="AD176" s="846"/>
      <c r="AE176" s="846"/>
      <c r="AF176" s="846"/>
      <c r="AG176" s="846"/>
      <c r="AH176" s="846"/>
      <c r="AI176" s="846"/>
      <c r="AJ176" s="846"/>
      <c r="AK176" s="846"/>
      <c r="AL176" s="846"/>
      <c r="AM176" s="846"/>
      <c r="AN176" s="846"/>
      <c r="AO176" s="846"/>
      <c r="AP176" s="846"/>
      <c r="AQ176" s="846"/>
      <c r="AR176" s="846"/>
      <c r="AS176" s="846"/>
      <c r="AT176" s="846"/>
      <c r="AU176" s="846"/>
      <c r="AV176" s="846"/>
      <c r="AW176" s="846"/>
      <c r="AX176" s="846"/>
      <c r="AY176" s="846"/>
      <c r="AZ176" s="346"/>
      <c r="BA176" s="558"/>
      <c r="BB176" s="557"/>
      <c r="BC176" s="415"/>
      <c r="BD176" s="408"/>
      <c r="BE176" s="408"/>
      <c r="BF176" s="408"/>
      <c r="BG176" s="419"/>
      <c r="BH176" s="415"/>
      <c r="BI176" s="408"/>
      <c r="BJ176" s="408"/>
      <c r="BK176" s="408"/>
      <c r="BL176" s="419"/>
      <c r="BM176" s="415"/>
      <c r="BN176" s="408"/>
      <c r="BO176" s="408"/>
      <c r="BP176" s="408"/>
      <c r="BQ176" s="419"/>
      <c r="BR176" s="415"/>
      <c r="BS176" s="408"/>
      <c r="BT176" s="408"/>
      <c r="BU176" s="408"/>
      <c r="BV176" s="408"/>
      <c r="BW176" s="408"/>
      <c r="BX176" s="408"/>
      <c r="BY176" s="409"/>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439" customFormat="true" ht="15" customHeight="true" x14ac:dyDescent="0.2">
      <c r="A177" s="147"/>
      <c r="B177" s="141"/>
      <c r="C177" s="87"/>
      <c r="D177" s="86"/>
      <c r="E177" s="86"/>
      <c r="F177" s="86"/>
      <c r="G177" s="85"/>
      <c r="H177" s="84"/>
      <c r="I177" s="86"/>
      <c r="J177" s="86"/>
      <c r="K177" s="86"/>
      <c r="L177" s="83"/>
      <c r="M177" s="87"/>
      <c r="N177" s="86"/>
      <c r="O177" s="86"/>
      <c r="P177" s="86"/>
      <c r="Q177" s="85"/>
      <c r="R177" s="84"/>
      <c r="S177" s="86"/>
      <c r="T177" s="86"/>
      <c r="U177" s="86"/>
      <c r="V177" s="86"/>
      <c r="W177" s="86"/>
      <c r="X177" s="86"/>
      <c r="Y177" s="83"/>
      <c r="Z177" s="846"/>
      <c r="AA177" s="846"/>
      <c r="AB177" s="846"/>
      <c r="AC177" s="846"/>
      <c r="AD177" s="846"/>
      <c r="AE177" s="846"/>
      <c r="AF177" s="846"/>
      <c r="AG177" s="846"/>
      <c r="AH177" s="846"/>
      <c r="AI177" s="846"/>
      <c r="AJ177" s="846"/>
      <c r="AK177" s="846"/>
      <c r="AL177" s="846"/>
      <c r="AM177" s="846"/>
      <c r="AN177" s="846"/>
      <c r="AO177" s="846"/>
      <c r="AP177" s="846"/>
      <c r="AQ177" s="846"/>
      <c r="AR177" s="846"/>
      <c r="AS177" s="846"/>
      <c r="AT177" s="846"/>
      <c r="AU177" s="846"/>
      <c r="AV177" s="846"/>
      <c r="AW177" s="846"/>
      <c r="AX177" s="846"/>
      <c r="AY177" s="846"/>
      <c r="AZ177" s="346"/>
      <c r="BA177" s="558"/>
      <c r="BB177" s="557"/>
      <c r="BC177" s="415"/>
      <c r="BD177" s="408"/>
      <c r="BE177" s="408"/>
      <c r="BF177" s="408"/>
      <c r="BG177" s="419"/>
      <c r="BH177" s="415"/>
      <c r="BI177" s="408"/>
      <c r="BJ177" s="408"/>
      <c r="BK177" s="408"/>
      <c r="BL177" s="419"/>
      <c r="BM177" s="415"/>
      <c r="BN177" s="408"/>
      <c r="BO177" s="408"/>
      <c r="BP177" s="408"/>
      <c r="BQ177" s="419"/>
      <c r="BR177" s="415"/>
      <c r="BS177" s="408"/>
      <c r="BT177" s="408"/>
      <c r="BU177" s="408"/>
      <c r="BV177" s="408"/>
      <c r="BW177" s="408"/>
      <c r="BX177" s="408"/>
      <c r="BY177" s="409"/>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439" customFormat="true" ht="15" customHeight="true" x14ac:dyDescent="0.2">
      <c r="A178" s="147"/>
      <c r="B178" s="141"/>
      <c r="C178" s="87"/>
      <c r="D178" s="86"/>
      <c r="E178" s="86"/>
      <c r="F178" s="86"/>
      <c r="G178" s="85"/>
      <c r="H178" s="84"/>
      <c r="I178" s="86"/>
      <c r="J178" s="86"/>
      <c r="K178" s="86"/>
      <c r="L178" s="83"/>
      <c r="M178" s="87"/>
      <c r="N178" s="86"/>
      <c r="O178" s="86"/>
      <c r="P178" s="86"/>
      <c r="Q178" s="85"/>
      <c r="R178" s="84"/>
      <c r="S178" s="86"/>
      <c r="T178" s="86"/>
      <c r="U178" s="86"/>
      <c r="V178" s="86"/>
      <c r="W178" s="86"/>
      <c r="X178" s="86"/>
      <c r="Y178" s="83"/>
      <c r="Z178" s="846"/>
      <c r="AA178" s="846"/>
      <c r="AB178" s="846"/>
      <c r="AC178" s="846"/>
      <c r="AD178" s="846"/>
      <c r="AE178" s="846"/>
      <c r="AF178" s="846"/>
      <c r="AG178" s="846"/>
      <c r="AH178" s="846"/>
      <c r="AI178" s="846"/>
      <c r="AJ178" s="846"/>
      <c r="AK178" s="846"/>
      <c r="AL178" s="846"/>
      <c r="AM178" s="846"/>
      <c r="AN178" s="846"/>
      <c r="AO178" s="846"/>
      <c r="AP178" s="846"/>
      <c r="AQ178" s="846"/>
      <c r="AR178" s="846"/>
      <c r="AS178" s="846"/>
      <c r="AT178" s="846"/>
      <c r="AU178" s="846"/>
      <c r="AV178" s="846"/>
      <c r="AW178" s="846"/>
      <c r="AX178" s="846"/>
      <c r="AY178" s="846"/>
      <c r="AZ178" s="346"/>
      <c r="BA178" s="558"/>
      <c r="BB178" s="557"/>
      <c r="BC178" s="415"/>
      <c r="BD178" s="408"/>
      <c r="BE178" s="408"/>
      <c r="BF178" s="408"/>
      <c r="BG178" s="419"/>
      <c r="BH178" s="415"/>
      <c r="BI178" s="408"/>
      <c r="BJ178" s="408"/>
      <c r="BK178" s="408"/>
      <c r="BL178" s="419"/>
      <c r="BM178" s="415"/>
      <c r="BN178" s="408"/>
      <c r="BO178" s="408"/>
      <c r="BP178" s="408"/>
      <c r="BQ178" s="419"/>
      <c r="BR178" s="415"/>
      <c r="BS178" s="408"/>
      <c r="BT178" s="408"/>
      <c r="BU178" s="408"/>
      <c r="BV178" s="408"/>
      <c r="BW178" s="408"/>
      <c r="BX178" s="408"/>
      <c r="BY178" s="409"/>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439" customFormat="true" ht="15" customHeight="true" x14ac:dyDescent="0.2">
      <c r="A179" s="147"/>
      <c r="B179" s="141"/>
      <c r="C179" s="87"/>
      <c r="D179" s="86"/>
      <c r="E179" s="86"/>
      <c r="F179" s="86"/>
      <c r="G179" s="85"/>
      <c r="H179" s="84"/>
      <c r="I179" s="86"/>
      <c r="J179" s="86"/>
      <c r="K179" s="86"/>
      <c r="L179" s="83"/>
      <c r="M179" s="87"/>
      <c r="N179" s="86"/>
      <c r="O179" s="86"/>
      <c r="P179" s="86"/>
      <c r="Q179" s="85"/>
      <c r="R179" s="84"/>
      <c r="S179" s="86"/>
      <c r="T179" s="86"/>
      <c r="U179" s="86"/>
      <c r="V179" s="86"/>
      <c r="W179" s="86"/>
      <c r="X179" s="86"/>
      <c r="Y179" s="83"/>
      <c r="Z179" s="846"/>
      <c r="AA179" s="846"/>
      <c r="AB179" s="846"/>
      <c r="AC179" s="846"/>
      <c r="AD179" s="846"/>
      <c r="AE179" s="846"/>
      <c r="AF179" s="846"/>
      <c r="AG179" s="846"/>
      <c r="AH179" s="846"/>
      <c r="AI179" s="846"/>
      <c r="AJ179" s="846"/>
      <c r="AK179" s="846"/>
      <c r="AL179" s="846"/>
      <c r="AM179" s="846"/>
      <c r="AN179" s="846"/>
      <c r="AO179" s="846"/>
      <c r="AP179" s="846"/>
      <c r="AQ179" s="846"/>
      <c r="AR179" s="846"/>
      <c r="AS179" s="846"/>
      <c r="AT179" s="846"/>
      <c r="AU179" s="846"/>
      <c r="AV179" s="846"/>
      <c r="AW179" s="846"/>
      <c r="AX179" s="846"/>
      <c r="AY179" s="846"/>
      <c r="AZ179" s="346"/>
      <c r="BA179" s="558"/>
      <c r="BB179" s="557"/>
      <c r="BC179" s="415"/>
      <c r="BD179" s="408"/>
      <c r="BE179" s="408"/>
      <c r="BF179" s="408"/>
      <c r="BG179" s="419"/>
      <c r="BH179" s="415"/>
      <c r="BI179" s="408"/>
      <c r="BJ179" s="408"/>
      <c r="BK179" s="408"/>
      <c r="BL179" s="419"/>
      <c r="BM179" s="415"/>
      <c r="BN179" s="408"/>
      <c r="BO179" s="408"/>
      <c r="BP179" s="408"/>
      <c r="BQ179" s="419"/>
      <c r="BR179" s="415"/>
      <c r="BS179" s="408"/>
      <c r="BT179" s="408"/>
      <c r="BU179" s="408"/>
      <c r="BV179" s="408"/>
      <c r="BW179" s="408"/>
      <c r="BX179" s="408"/>
      <c r="BY179" s="409"/>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439" customFormat="true" ht="15" customHeight="true" x14ac:dyDescent="0.2">
      <c r="A180" s="145"/>
      <c r="B180" s="136"/>
      <c r="C180" s="87"/>
      <c r="D180" s="86"/>
      <c r="E180" s="86"/>
      <c r="F180" s="86"/>
      <c r="G180" s="85"/>
      <c r="H180" s="84"/>
      <c r="I180" s="86"/>
      <c r="J180" s="86"/>
      <c r="K180" s="86"/>
      <c r="L180" s="83"/>
      <c r="M180" s="87"/>
      <c r="N180" s="86"/>
      <c r="O180" s="86"/>
      <c r="P180" s="86"/>
      <c r="Q180" s="85"/>
      <c r="R180" s="84"/>
      <c r="S180" s="86"/>
      <c r="T180" s="86"/>
      <c r="U180" s="86"/>
      <c r="V180" s="86"/>
      <c r="W180" s="86"/>
      <c r="X180" s="86"/>
      <c r="Y180" s="83"/>
      <c r="Z180" s="846"/>
      <c r="AA180" s="846"/>
      <c r="AB180" s="846"/>
      <c r="AC180" s="846"/>
      <c r="AD180" s="846"/>
      <c r="AE180" s="846"/>
      <c r="AF180" s="846"/>
      <c r="AG180" s="846"/>
      <c r="AH180" s="846"/>
      <c r="AI180" s="846"/>
      <c r="AJ180" s="846"/>
      <c r="AK180" s="846"/>
      <c r="AL180" s="846"/>
      <c r="AM180" s="846"/>
      <c r="AN180" s="846"/>
      <c r="AO180" s="846"/>
      <c r="AP180" s="846"/>
      <c r="AQ180" s="846"/>
      <c r="AR180" s="846"/>
      <c r="AS180" s="846"/>
      <c r="AT180" s="846"/>
      <c r="AU180" s="846"/>
      <c r="AV180" s="846"/>
      <c r="AW180" s="846"/>
      <c r="AX180" s="846"/>
      <c r="AY180" s="846"/>
      <c r="AZ180" s="346"/>
      <c r="BA180" s="558"/>
      <c r="BB180" s="557"/>
      <c r="BC180" s="415"/>
      <c r="BD180" s="408"/>
      <c r="BE180" s="408"/>
      <c r="BF180" s="408"/>
      <c r="BG180" s="419"/>
      <c r="BH180" s="415"/>
      <c r="BI180" s="408"/>
      <c r="BJ180" s="408"/>
      <c r="BK180" s="408"/>
      <c r="BL180" s="419"/>
      <c r="BM180" s="415"/>
      <c r="BN180" s="408"/>
      <c r="BO180" s="408"/>
      <c r="BP180" s="408"/>
      <c r="BQ180" s="419"/>
      <c r="BR180" s="415"/>
      <c r="BS180" s="408"/>
      <c r="BT180" s="408"/>
      <c r="BU180" s="408"/>
      <c r="BV180" s="408"/>
      <c r="BW180" s="408"/>
      <c r="BX180" s="408"/>
      <c r="BY180" s="409"/>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439" customFormat="true" ht="15" customHeight="true" x14ac:dyDescent="0.2">
      <c r="A181" s="145"/>
      <c r="B181" s="136"/>
      <c r="C181" s="87"/>
      <c r="D181" s="86"/>
      <c r="E181" s="86"/>
      <c r="F181" s="86"/>
      <c r="G181" s="85"/>
      <c r="H181" s="84"/>
      <c r="I181" s="86"/>
      <c r="J181" s="86"/>
      <c r="K181" s="86"/>
      <c r="L181" s="83"/>
      <c r="M181" s="87"/>
      <c r="N181" s="86"/>
      <c r="O181" s="86"/>
      <c r="P181" s="86"/>
      <c r="Q181" s="85"/>
      <c r="R181" s="84"/>
      <c r="S181" s="86"/>
      <c r="T181" s="86"/>
      <c r="U181" s="86"/>
      <c r="V181" s="86"/>
      <c r="W181" s="86"/>
      <c r="X181" s="86"/>
      <c r="Y181" s="83"/>
      <c r="Z181" s="846"/>
      <c r="AA181" s="846"/>
      <c r="AB181" s="846"/>
      <c r="AC181" s="846"/>
      <c r="AD181" s="846"/>
      <c r="AE181" s="846"/>
      <c r="AF181" s="846"/>
      <c r="AG181" s="846"/>
      <c r="AH181" s="846"/>
      <c r="AI181" s="846"/>
      <c r="AJ181" s="846"/>
      <c r="AK181" s="846"/>
      <c r="AL181" s="846"/>
      <c r="AM181" s="846"/>
      <c r="AN181" s="846"/>
      <c r="AO181" s="846"/>
      <c r="AP181" s="846"/>
      <c r="AQ181" s="846"/>
      <c r="AR181" s="846"/>
      <c r="AS181" s="846"/>
      <c r="AT181" s="846"/>
      <c r="AU181" s="846"/>
      <c r="AV181" s="846"/>
      <c r="AW181" s="846"/>
      <c r="AX181" s="846"/>
      <c r="AY181" s="846"/>
      <c r="AZ181" s="346"/>
      <c r="BA181" s="558"/>
      <c r="BB181" s="557"/>
      <c r="BC181" s="415"/>
      <c r="BD181" s="408"/>
      <c r="BE181" s="408"/>
      <c r="BF181" s="408"/>
      <c r="BG181" s="419"/>
      <c r="BH181" s="415"/>
      <c r="BI181" s="408"/>
      <c r="BJ181" s="408"/>
      <c r="BK181" s="408"/>
      <c r="BL181" s="419"/>
      <c r="BM181" s="415"/>
      <c r="BN181" s="408"/>
      <c r="BO181" s="408"/>
      <c r="BP181" s="408"/>
      <c r="BQ181" s="419"/>
      <c r="BR181" s="415"/>
      <c r="BS181" s="408"/>
      <c r="BT181" s="408"/>
      <c r="BU181" s="408"/>
      <c r="BV181" s="408"/>
      <c r="BW181" s="408"/>
      <c r="BX181" s="408"/>
      <c r="BY181" s="409"/>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439" customFormat="true" ht="15" customHeight="true" x14ac:dyDescent="0.2">
      <c r="A182" s="145"/>
      <c r="B182" s="136"/>
      <c r="C182" s="87"/>
      <c r="D182" s="86"/>
      <c r="E182" s="86"/>
      <c r="F182" s="86"/>
      <c r="G182" s="85"/>
      <c r="H182" s="84"/>
      <c r="I182" s="86"/>
      <c r="J182" s="86"/>
      <c r="K182" s="86"/>
      <c r="L182" s="83"/>
      <c r="M182" s="87"/>
      <c r="N182" s="86"/>
      <c r="O182" s="86"/>
      <c r="P182" s="86"/>
      <c r="Q182" s="85"/>
      <c r="R182" s="84"/>
      <c r="S182" s="86"/>
      <c r="T182" s="86"/>
      <c r="U182" s="86"/>
      <c r="V182" s="86"/>
      <c r="W182" s="86"/>
      <c r="X182" s="86"/>
      <c r="Y182" s="83"/>
      <c r="Z182" s="846"/>
      <c r="AA182" s="846"/>
      <c r="AB182" s="846"/>
      <c r="AC182" s="846"/>
      <c r="AD182" s="846"/>
      <c r="AE182" s="846"/>
      <c r="AF182" s="846"/>
      <c r="AG182" s="846"/>
      <c r="AH182" s="846"/>
      <c r="AI182" s="846"/>
      <c r="AJ182" s="846"/>
      <c r="AK182" s="846"/>
      <c r="AL182" s="846"/>
      <c r="AM182" s="846"/>
      <c r="AN182" s="846"/>
      <c r="AO182" s="846"/>
      <c r="AP182" s="846"/>
      <c r="AQ182" s="846"/>
      <c r="AR182" s="846"/>
      <c r="AS182" s="846"/>
      <c r="AT182" s="846"/>
      <c r="AU182" s="846"/>
      <c r="AV182" s="846"/>
      <c r="AW182" s="846"/>
      <c r="AX182" s="846"/>
      <c r="AY182" s="846"/>
      <c r="AZ182" s="346"/>
      <c r="BA182" s="558"/>
      <c r="BB182" s="557"/>
      <c r="BC182" s="415"/>
      <c r="BD182" s="408"/>
      <c r="BE182" s="408"/>
      <c r="BF182" s="408"/>
      <c r="BG182" s="419"/>
      <c r="BH182" s="415"/>
      <c r="BI182" s="408"/>
      <c r="BJ182" s="408"/>
      <c r="BK182" s="408"/>
      <c r="BL182" s="419"/>
      <c r="BM182" s="415"/>
      <c r="BN182" s="408"/>
      <c r="BO182" s="408"/>
      <c r="BP182" s="408"/>
      <c r="BQ182" s="419"/>
      <c r="BR182" s="415"/>
      <c r="BS182" s="408"/>
      <c r="BT182" s="408"/>
      <c r="BU182" s="408"/>
      <c r="BV182" s="408"/>
      <c r="BW182" s="408"/>
      <c r="BX182" s="408"/>
      <c r="BY182" s="409"/>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439" customFormat="true" ht="15" customHeight="true" x14ac:dyDescent="0.2">
      <c r="A183" s="145"/>
      <c r="B183" s="136"/>
      <c r="C183" s="87"/>
      <c r="D183" s="86"/>
      <c r="E183" s="86"/>
      <c r="F183" s="86"/>
      <c r="G183" s="85"/>
      <c r="H183" s="84"/>
      <c r="I183" s="86"/>
      <c r="J183" s="86"/>
      <c r="K183" s="86"/>
      <c r="L183" s="83"/>
      <c r="M183" s="87"/>
      <c r="N183" s="86"/>
      <c r="O183" s="86"/>
      <c r="P183" s="86"/>
      <c r="Q183" s="85"/>
      <c r="R183" s="84"/>
      <c r="S183" s="86"/>
      <c r="T183" s="86"/>
      <c r="U183" s="86"/>
      <c r="V183" s="86"/>
      <c r="W183" s="86"/>
      <c r="X183" s="86"/>
      <c r="Y183" s="83"/>
      <c r="Z183" s="846"/>
      <c r="AA183" s="846"/>
      <c r="AB183" s="846"/>
      <c r="AC183" s="846"/>
      <c r="AD183" s="846"/>
      <c r="AE183" s="846"/>
      <c r="AF183" s="846"/>
      <c r="AG183" s="846"/>
      <c r="AH183" s="846"/>
      <c r="AI183" s="846"/>
      <c r="AJ183" s="846"/>
      <c r="AK183" s="846"/>
      <c r="AL183" s="846"/>
      <c r="AM183" s="846"/>
      <c r="AN183" s="846"/>
      <c r="AO183" s="846"/>
      <c r="AP183" s="846"/>
      <c r="AQ183" s="846"/>
      <c r="AR183" s="846"/>
      <c r="AS183" s="846"/>
      <c r="AT183" s="846"/>
      <c r="AU183" s="846"/>
      <c r="AV183" s="846"/>
      <c r="AW183" s="846"/>
      <c r="AX183" s="846"/>
      <c r="AY183" s="846"/>
      <c r="AZ183" s="346"/>
      <c r="BA183" s="558"/>
      <c r="BB183" s="557"/>
      <c r="BC183" s="415"/>
      <c r="BD183" s="408"/>
      <c r="BE183" s="408"/>
      <c r="BF183" s="408"/>
      <c r="BG183" s="419"/>
      <c r="BH183" s="415"/>
      <c r="BI183" s="408"/>
      <c r="BJ183" s="408"/>
      <c r="BK183" s="408"/>
      <c r="BL183" s="419"/>
      <c r="BM183" s="415"/>
      <c r="BN183" s="408"/>
      <c r="BO183" s="408"/>
      <c r="BP183" s="408"/>
      <c r="BQ183" s="419"/>
      <c r="BR183" s="415"/>
      <c r="BS183" s="408"/>
      <c r="BT183" s="408"/>
      <c r="BU183" s="408"/>
      <c r="BV183" s="408"/>
      <c r="BW183" s="408"/>
      <c r="BX183" s="408"/>
      <c r="BY183" s="409"/>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439" customFormat="true" ht="15" customHeight="true" x14ac:dyDescent="0.2">
      <c r="A184" s="145"/>
      <c r="B184" s="136"/>
      <c r="C184" s="87"/>
      <c r="D184" s="86"/>
      <c r="E184" s="86"/>
      <c r="F184" s="86"/>
      <c r="G184" s="85"/>
      <c r="H184" s="84"/>
      <c r="I184" s="86"/>
      <c r="J184" s="86"/>
      <c r="K184" s="86"/>
      <c r="L184" s="83"/>
      <c r="M184" s="87"/>
      <c r="N184" s="86"/>
      <c r="O184" s="86"/>
      <c r="P184" s="86"/>
      <c r="Q184" s="85"/>
      <c r="R184" s="84"/>
      <c r="S184" s="86"/>
      <c r="T184" s="86"/>
      <c r="U184" s="86"/>
      <c r="V184" s="86"/>
      <c r="W184" s="86"/>
      <c r="X184" s="86"/>
      <c r="Y184" s="83"/>
      <c r="Z184" s="846"/>
      <c r="AA184" s="846"/>
      <c r="AB184" s="846"/>
      <c r="AC184" s="846"/>
      <c r="AD184" s="846"/>
      <c r="AE184" s="846"/>
      <c r="AF184" s="846"/>
      <c r="AG184" s="846"/>
      <c r="AH184" s="846"/>
      <c r="AI184" s="846"/>
      <c r="AJ184" s="846"/>
      <c r="AK184" s="846"/>
      <c r="AL184" s="846"/>
      <c r="AM184" s="846"/>
      <c r="AN184" s="846"/>
      <c r="AO184" s="846"/>
      <c r="AP184" s="846"/>
      <c r="AQ184" s="846"/>
      <c r="AR184" s="846"/>
      <c r="AS184" s="846"/>
      <c r="AT184" s="846"/>
      <c r="AU184" s="846"/>
      <c r="AV184" s="846"/>
      <c r="AW184" s="846"/>
      <c r="AX184" s="846"/>
      <c r="AY184" s="846"/>
      <c r="AZ184" s="346"/>
      <c r="BA184" s="558"/>
      <c r="BB184" s="557"/>
      <c r="BC184" s="415"/>
      <c r="BD184" s="408"/>
      <c r="BE184" s="408"/>
      <c r="BF184" s="408"/>
      <c r="BG184" s="419"/>
      <c r="BH184" s="415"/>
      <c r="BI184" s="408"/>
      <c r="BJ184" s="408"/>
      <c r="BK184" s="408"/>
      <c r="BL184" s="419"/>
      <c r="BM184" s="415"/>
      <c r="BN184" s="408"/>
      <c r="BO184" s="408"/>
      <c r="BP184" s="408"/>
      <c r="BQ184" s="419"/>
      <c r="BR184" s="415"/>
      <c r="BS184" s="408"/>
      <c r="BT184" s="408"/>
      <c r="BU184" s="408"/>
      <c r="BV184" s="408"/>
      <c r="BW184" s="408"/>
      <c r="BX184" s="408"/>
      <c r="BY184" s="409"/>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439" customFormat="true" ht="15" customHeight="true" x14ac:dyDescent="0.2">
      <c r="A185" s="145"/>
      <c r="B185" s="136"/>
      <c r="C185" s="87"/>
      <c r="D185" s="86"/>
      <c r="E185" s="86"/>
      <c r="F185" s="86"/>
      <c r="G185" s="85"/>
      <c r="H185" s="84"/>
      <c r="I185" s="86"/>
      <c r="J185" s="86"/>
      <c r="K185" s="86"/>
      <c r="L185" s="83"/>
      <c r="M185" s="87"/>
      <c r="N185" s="86"/>
      <c r="O185" s="86"/>
      <c r="P185" s="86"/>
      <c r="Q185" s="85"/>
      <c r="R185" s="84"/>
      <c r="S185" s="86"/>
      <c r="T185" s="86"/>
      <c r="U185" s="86"/>
      <c r="V185" s="86"/>
      <c r="W185" s="86"/>
      <c r="X185" s="86"/>
      <c r="Y185" s="83"/>
      <c r="Z185" s="846"/>
      <c r="AA185" s="846"/>
      <c r="AB185" s="846"/>
      <c r="AC185" s="846"/>
      <c r="AD185" s="846"/>
      <c r="AE185" s="846"/>
      <c r="AF185" s="846"/>
      <c r="AG185" s="846"/>
      <c r="AH185" s="846"/>
      <c r="AI185" s="846"/>
      <c r="AJ185" s="846"/>
      <c r="AK185" s="846"/>
      <c r="AL185" s="846"/>
      <c r="AM185" s="846"/>
      <c r="AN185" s="846"/>
      <c r="AO185" s="846"/>
      <c r="AP185" s="846"/>
      <c r="AQ185" s="846"/>
      <c r="AR185" s="846"/>
      <c r="AS185" s="846"/>
      <c r="AT185" s="846"/>
      <c r="AU185" s="846"/>
      <c r="AV185" s="846"/>
      <c r="AW185" s="846"/>
      <c r="AX185" s="846"/>
      <c r="AY185" s="846"/>
      <c r="AZ185" s="346"/>
      <c r="BA185" s="558"/>
      <c r="BB185" s="557"/>
      <c r="BC185" s="415"/>
      <c r="BD185" s="408"/>
      <c r="BE185" s="408"/>
      <c r="BF185" s="408"/>
      <c r="BG185" s="419"/>
      <c r="BH185" s="415"/>
      <c r="BI185" s="408"/>
      <c r="BJ185" s="408"/>
      <c r="BK185" s="408"/>
      <c r="BL185" s="419"/>
      <c r="BM185" s="415"/>
      <c r="BN185" s="408"/>
      <c r="BO185" s="408"/>
      <c r="BP185" s="408"/>
      <c r="BQ185" s="419"/>
      <c r="BR185" s="415"/>
      <c r="BS185" s="408"/>
      <c r="BT185" s="408"/>
      <c r="BU185" s="408"/>
      <c r="BV185" s="408"/>
      <c r="BW185" s="408"/>
      <c r="BX185" s="408"/>
      <c r="BY185" s="409"/>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439" customFormat="true" ht="15" customHeight="true" x14ac:dyDescent="0.2">
      <c r="A186" s="145"/>
      <c r="B186" s="136"/>
      <c r="C186" s="87"/>
      <c r="D186" s="86"/>
      <c r="E186" s="86"/>
      <c r="F186" s="86"/>
      <c r="G186" s="85"/>
      <c r="H186" s="84"/>
      <c r="I186" s="86"/>
      <c r="J186" s="86"/>
      <c r="K186" s="86"/>
      <c r="L186" s="83"/>
      <c r="M186" s="87"/>
      <c r="N186" s="86"/>
      <c r="O186" s="86"/>
      <c r="P186" s="86"/>
      <c r="Q186" s="85"/>
      <c r="R186" s="84"/>
      <c r="S186" s="86"/>
      <c r="T186" s="86"/>
      <c r="U186" s="86"/>
      <c r="V186" s="86"/>
      <c r="W186" s="86"/>
      <c r="X186" s="86"/>
      <c r="Y186" s="83"/>
      <c r="Z186" s="846"/>
      <c r="AA186" s="846"/>
      <c r="AB186" s="846"/>
      <c r="AC186" s="846"/>
      <c r="AD186" s="846"/>
      <c r="AE186" s="846"/>
      <c r="AF186" s="846"/>
      <c r="AG186" s="846"/>
      <c r="AH186" s="846"/>
      <c r="AI186" s="846"/>
      <c r="AJ186" s="846"/>
      <c r="AK186" s="846"/>
      <c r="AL186" s="846"/>
      <c r="AM186" s="846"/>
      <c r="AN186" s="846"/>
      <c r="AO186" s="846"/>
      <c r="AP186" s="846"/>
      <c r="AQ186" s="846"/>
      <c r="AR186" s="846"/>
      <c r="AS186" s="846"/>
      <c r="AT186" s="846"/>
      <c r="AU186" s="846"/>
      <c r="AV186" s="846"/>
      <c r="AW186" s="846"/>
      <c r="AX186" s="846"/>
      <c r="AY186" s="846"/>
      <c r="AZ186" s="346"/>
      <c r="BA186" s="558"/>
      <c r="BB186" s="557"/>
      <c r="BC186" s="415"/>
      <c r="BD186" s="408"/>
      <c r="BE186" s="408"/>
      <c r="BF186" s="408"/>
      <c r="BG186" s="419"/>
      <c r="BH186" s="415"/>
      <c r="BI186" s="408"/>
      <c r="BJ186" s="408"/>
      <c r="BK186" s="408"/>
      <c r="BL186" s="419"/>
      <c r="BM186" s="415"/>
      <c r="BN186" s="408"/>
      <c r="BO186" s="408"/>
      <c r="BP186" s="408"/>
      <c r="BQ186" s="419"/>
      <c r="BR186" s="415"/>
      <c r="BS186" s="408"/>
      <c r="BT186" s="408"/>
      <c r="BU186" s="408"/>
      <c r="BV186" s="408"/>
      <c r="BW186" s="408"/>
      <c r="BX186" s="408"/>
      <c r="BY186" s="409"/>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439" customFormat="true" ht="15" customHeight="true" x14ac:dyDescent="0.2">
      <c r="A187" s="145"/>
      <c r="B187" s="136"/>
      <c r="C187" s="87"/>
      <c r="D187" s="86"/>
      <c r="E187" s="86"/>
      <c r="F187" s="86"/>
      <c r="G187" s="85"/>
      <c r="H187" s="84"/>
      <c r="I187" s="86"/>
      <c r="J187" s="86"/>
      <c r="K187" s="86"/>
      <c r="L187" s="83"/>
      <c r="M187" s="87"/>
      <c r="N187" s="86"/>
      <c r="O187" s="86"/>
      <c r="P187" s="86"/>
      <c r="Q187" s="85"/>
      <c r="R187" s="84"/>
      <c r="S187" s="86"/>
      <c r="T187" s="86"/>
      <c r="U187" s="86"/>
      <c r="V187" s="86"/>
      <c r="W187" s="86"/>
      <c r="X187" s="86"/>
      <c r="Y187" s="83"/>
      <c r="Z187" s="846"/>
      <c r="AA187" s="846"/>
      <c r="AB187" s="846"/>
      <c r="AC187" s="846"/>
      <c r="AD187" s="846"/>
      <c r="AE187" s="846"/>
      <c r="AF187" s="846"/>
      <c r="AG187" s="846"/>
      <c r="AH187" s="846"/>
      <c r="AI187" s="846"/>
      <c r="AJ187" s="846"/>
      <c r="AK187" s="846"/>
      <c r="AL187" s="846"/>
      <c r="AM187" s="846"/>
      <c r="AN187" s="846"/>
      <c r="AO187" s="846"/>
      <c r="AP187" s="846"/>
      <c r="AQ187" s="846"/>
      <c r="AR187" s="846"/>
      <c r="AS187" s="846"/>
      <c r="AT187" s="846"/>
      <c r="AU187" s="846"/>
      <c r="AV187" s="846"/>
      <c r="AW187" s="846"/>
      <c r="AX187" s="846"/>
      <c r="AY187" s="846"/>
      <c r="AZ187" s="346"/>
      <c r="BA187" s="558"/>
      <c r="BB187" s="557"/>
      <c r="BC187" s="415"/>
      <c r="BD187" s="408"/>
      <c r="BE187" s="408"/>
      <c r="BF187" s="408"/>
      <c r="BG187" s="419"/>
      <c r="BH187" s="415"/>
      <c r="BI187" s="408"/>
      <c r="BJ187" s="408"/>
      <c r="BK187" s="408"/>
      <c r="BL187" s="419"/>
      <c r="BM187" s="415"/>
      <c r="BN187" s="408"/>
      <c r="BO187" s="408"/>
      <c r="BP187" s="408"/>
      <c r="BQ187" s="419"/>
      <c r="BR187" s="415"/>
      <c r="BS187" s="408"/>
      <c r="BT187" s="408"/>
      <c r="BU187" s="408"/>
      <c r="BV187" s="408"/>
      <c r="BW187" s="408"/>
      <c r="BX187" s="408"/>
      <c r="BY187" s="409"/>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439" customFormat="true" ht="15" customHeight="true" x14ac:dyDescent="0.2">
      <c r="A188" s="145"/>
      <c r="B188" s="136"/>
      <c r="C188" s="87"/>
      <c r="D188" s="86"/>
      <c r="E188" s="86"/>
      <c r="F188" s="86"/>
      <c r="G188" s="85"/>
      <c r="H188" s="84"/>
      <c r="I188" s="86"/>
      <c r="J188" s="86"/>
      <c r="K188" s="86"/>
      <c r="L188" s="83"/>
      <c r="M188" s="87"/>
      <c r="N188" s="86"/>
      <c r="O188" s="86"/>
      <c r="P188" s="86"/>
      <c r="Q188" s="85"/>
      <c r="R188" s="84"/>
      <c r="S188" s="86"/>
      <c r="T188" s="86"/>
      <c r="U188" s="86"/>
      <c r="V188" s="86"/>
      <c r="W188" s="86"/>
      <c r="X188" s="86"/>
      <c r="Y188" s="83"/>
      <c r="Z188" s="846"/>
      <c r="AA188" s="846"/>
      <c r="AB188" s="846"/>
      <c r="AC188" s="846"/>
      <c r="AD188" s="846"/>
      <c r="AE188" s="846"/>
      <c r="AF188" s="846"/>
      <c r="AG188" s="846"/>
      <c r="AH188" s="846"/>
      <c r="AI188" s="846"/>
      <c r="AJ188" s="846"/>
      <c r="AK188" s="846"/>
      <c r="AL188" s="846"/>
      <c r="AM188" s="846"/>
      <c r="AN188" s="846"/>
      <c r="AO188" s="846"/>
      <c r="AP188" s="846"/>
      <c r="AQ188" s="846"/>
      <c r="AR188" s="846"/>
      <c r="AS188" s="846"/>
      <c r="AT188" s="846"/>
      <c r="AU188" s="846"/>
      <c r="AV188" s="846"/>
      <c r="AW188" s="846"/>
      <c r="AX188" s="846"/>
      <c r="AY188" s="846"/>
      <c r="AZ188" s="346"/>
      <c r="BA188" s="558"/>
      <c r="BB188" s="557"/>
      <c r="BC188" s="415"/>
      <c r="BD188" s="408"/>
      <c r="BE188" s="408"/>
      <c r="BF188" s="408"/>
      <c r="BG188" s="419"/>
      <c r="BH188" s="415"/>
      <c r="BI188" s="408"/>
      <c r="BJ188" s="408"/>
      <c r="BK188" s="408"/>
      <c r="BL188" s="419"/>
      <c r="BM188" s="415"/>
      <c r="BN188" s="408"/>
      <c r="BO188" s="408"/>
      <c r="BP188" s="408"/>
      <c r="BQ188" s="419"/>
      <c r="BR188" s="415"/>
      <c r="BS188" s="408"/>
      <c r="BT188" s="408"/>
      <c r="BU188" s="408"/>
      <c r="BV188" s="408"/>
      <c r="BW188" s="408"/>
      <c r="BX188" s="408"/>
      <c r="BY188" s="409"/>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439" customFormat="true" ht="15" customHeight="true" x14ac:dyDescent="0.2">
      <c r="A189" s="145"/>
      <c r="B189" s="136"/>
      <c r="C189" s="87"/>
      <c r="D189" s="86"/>
      <c r="E189" s="86"/>
      <c r="F189" s="86"/>
      <c r="G189" s="85"/>
      <c r="H189" s="84"/>
      <c r="I189" s="86"/>
      <c r="J189" s="86"/>
      <c r="K189" s="86"/>
      <c r="L189" s="83"/>
      <c r="M189" s="87"/>
      <c r="N189" s="86"/>
      <c r="O189" s="86"/>
      <c r="P189" s="86"/>
      <c r="Q189" s="85"/>
      <c r="R189" s="84"/>
      <c r="S189" s="86"/>
      <c r="T189" s="86"/>
      <c r="U189" s="86"/>
      <c r="V189" s="86"/>
      <c r="W189" s="86"/>
      <c r="X189" s="86"/>
      <c r="Y189" s="83"/>
      <c r="Z189" s="846"/>
      <c r="AA189" s="846"/>
      <c r="AB189" s="846"/>
      <c r="AC189" s="846"/>
      <c r="AD189" s="846"/>
      <c r="AE189" s="846"/>
      <c r="AF189" s="846"/>
      <c r="AG189" s="846"/>
      <c r="AH189" s="846"/>
      <c r="AI189" s="846"/>
      <c r="AJ189" s="846"/>
      <c r="AK189" s="846"/>
      <c r="AL189" s="846"/>
      <c r="AM189" s="846"/>
      <c r="AN189" s="846"/>
      <c r="AO189" s="846"/>
      <c r="AP189" s="846"/>
      <c r="AQ189" s="846"/>
      <c r="AR189" s="846"/>
      <c r="AS189" s="846"/>
      <c r="AT189" s="846"/>
      <c r="AU189" s="846"/>
      <c r="AV189" s="846"/>
      <c r="AW189" s="846"/>
      <c r="AX189" s="846"/>
      <c r="AY189" s="846"/>
      <c r="AZ189" s="346"/>
      <c r="BA189" s="558"/>
      <c r="BB189" s="557"/>
      <c r="BC189" s="415"/>
      <c r="BD189" s="408"/>
      <c r="BE189" s="408"/>
      <c r="BF189" s="408"/>
      <c r="BG189" s="419"/>
      <c r="BH189" s="415"/>
      <c r="BI189" s="408"/>
      <c r="BJ189" s="408"/>
      <c r="BK189" s="408"/>
      <c r="BL189" s="419"/>
      <c r="BM189" s="415"/>
      <c r="BN189" s="408"/>
      <c r="BO189" s="408"/>
      <c r="BP189" s="408"/>
      <c r="BQ189" s="419"/>
      <c r="BR189" s="415"/>
      <c r="BS189" s="408"/>
      <c r="BT189" s="408"/>
      <c r="BU189" s="408"/>
      <c r="BV189" s="408"/>
      <c r="BW189" s="408"/>
      <c r="BX189" s="408"/>
      <c r="BY189" s="409"/>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439" customFormat="true" ht="15" customHeight="true" x14ac:dyDescent="0.2">
      <c r="A190" s="145"/>
      <c r="B190" s="136"/>
      <c r="C190" s="87"/>
      <c r="D190" s="86"/>
      <c r="E190" s="86"/>
      <c r="F190" s="86"/>
      <c r="G190" s="85"/>
      <c r="H190" s="84"/>
      <c r="I190" s="86"/>
      <c r="J190" s="86"/>
      <c r="K190" s="86"/>
      <c r="L190" s="83"/>
      <c r="M190" s="87"/>
      <c r="N190" s="86"/>
      <c r="O190" s="86"/>
      <c r="P190" s="86"/>
      <c r="Q190" s="85"/>
      <c r="R190" s="84"/>
      <c r="S190" s="86"/>
      <c r="T190" s="86"/>
      <c r="U190" s="86"/>
      <c r="V190" s="86"/>
      <c r="W190" s="86"/>
      <c r="X190" s="86"/>
      <c r="Y190" s="83"/>
      <c r="Z190" s="846"/>
      <c r="AA190" s="846"/>
      <c r="AB190" s="846"/>
      <c r="AC190" s="846"/>
      <c r="AD190" s="846"/>
      <c r="AE190" s="846"/>
      <c r="AF190" s="846"/>
      <c r="AG190" s="846"/>
      <c r="AH190" s="846"/>
      <c r="AI190" s="846"/>
      <c r="AJ190" s="846"/>
      <c r="AK190" s="846"/>
      <c r="AL190" s="846"/>
      <c r="AM190" s="846"/>
      <c r="AN190" s="846"/>
      <c r="AO190" s="846"/>
      <c r="AP190" s="846"/>
      <c r="AQ190" s="846"/>
      <c r="AR190" s="846"/>
      <c r="AS190" s="846"/>
      <c r="AT190" s="846"/>
      <c r="AU190" s="846"/>
      <c r="AV190" s="846"/>
      <c r="AW190" s="846"/>
      <c r="AX190" s="846"/>
      <c r="AY190" s="846"/>
      <c r="AZ190" s="346"/>
      <c r="BA190" s="558"/>
      <c r="BB190" s="557"/>
      <c r="BC190" s="415"/>
      <c r="BD190" s="408"/>
      <c r="BE190" s="408"/>
      <c r="BF190" s="408"/>
      <c r="BG190" s="419"/>
      <c r="BH190" s="415"/>
      <c r="BI190" s="408"/>
      <c r="BJ190" s="408"/>
      <c r="BK190" s="408"/>
      <c r="BL190" s="419"/>
      <c r="BM190" s="415"/>
      <c r="BN190" s="408"/>
      <c r="BO190" s="408"/>
      <c r="BP190" s="408"/>
      <c r="BQ190" s="419"/>
      <c r="BR190" s="415"/>
      <c r="BS190" s="408"/>
      <c r="BT190" s="408"/>
      <c r="BU190" s="408"/>
      <c r="BV190" s="408"/>
      <c r="BW190" s="408"/>
      <c r="BX190" s="408"/>
      <c r="BY190" s="409"/>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439" customFormat="true" ht="15" customHeight="true" x14ac:dyDescent="0.2">
      <c r="A191" s="145"/>
      <c r="B191" s="136"/>
      <c r="C191" s="87"/>
      <c r="D191" s="86"/>
      <c r="E191" s="86"/>
      <c r="F191" s="86"/>
      <c r="G191" s="85"/>
      <c r="H191" s="84"/>
      <c r="I191" s="86"/>
      <c r="J191" s="86"/>
      <c r="K191" s="86"/>
      <c r="L191" s="83"/>
      <c r="M191" s="87"/>
      <c r="N191" s="86"/>
      <c r="O191" s="86"/>
      <c r="P191" s="86"/>
      <c r="Q191" s="85"/>
      <c r="R191" s="84"/>
      <c r="S191" s="86"/>
      <c r="T191" s="86"/>
      <c r="U191" s="86"/>
      <c r="V191" s="86"/>
      <c r="W191" s="86"/>
      <c r="X191" s="86"/>
      <c r="Y191" s="83"/>
      <c r="Z191" s="846"/>
      <c r="AA191" s="846"/>
      <c r="AB191" s="846"/>
      <c r="AC191" s="846"/>
      <c r="AD191" s="846"/>
      <c r="AE191" s="846"/>
      <c r="AF191" s="846"/>
      <c r="AG191" s="846"/>
      <c r="AH191" s="846"/>
      <c r="AI191" s="846"/>
      <c r="AJ191" s="846"/>
      <c r="AK191" s="846"/>
      <c r="AL191" s="846"/>
      <c r="AM191" s="846"/>
      <c r="AN191" s="846"/>
      <c r="AO191" s="846"/>
      <c r="AP191" s="846"/>
      <c r="AQ191" s="846"/>
      <c r="AR191" s="846"/>
      <c r="AS191" s="846"/>
      <c r="AT191" s="846"/>
      <c r="AU191" s="846"/>
      <c r="AV191" s="846"/>
      <c r="AW191" s="846"/>
      <c r="AX191" s="846"/>
      <c r="AY191" s="846"/>
      <c r="AZ191" s="346"/>
      <c r="BA191" s="558"/>
      <c r="BB191" s="557"/>
      <c r="BC191" s="415"/>
      <c r="BD191" s="408"/>
      <c r="BE191" s="408"/>
      <c r="BF191" s="408"/>
      <c r="BG191" s="419"/>
      <c r="BH191" s="415"/>
      <c r="BI191" s="408"/>
      <c r="BJ191" s="408"/>
      <c r="BK191" s="408"/>
      <c r="BL191" s="419"/>
      <c r="BM191" s="415"/>
      <c r="BN191" s="408"/>
      <c r="BO191" s="408"/>
      <c r="BP191" s="408"/>
      <c r="BQ191" s="419"/>
      <c r="BR191" s="415"/>
      <c r="BS191" s="408"/>
      <c r="BT191" s="408"/>
      <c r="BU191" s="408"/>
      <c r="BV191" s="408"/>
      <c r="BW191" s="408"/>
      <c r="BX191" s="408"/>
      <c r="BY191" s="409"/>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439" customFormat="true" ht="15" customHeight="true" x14ac:dyDescent="0.2">
      <c r="A192" s="145"/>
      <c r="B192" s="136"/>
      <c r="C192" s="87"/>
      <c r="D192" s="86"/>
      <c r="E192" s="86"/>
      <c r="F192" s="86"/>
      <c r="G192" s="85"/>
      <c r="H192" s="84"/>
      <c r="I192" s="86"/>
      <c r="J192" s="86"/>
      <c r="K192" s="86"/>
      <c r="L192" s="83"/>
      <c r="M192" s="87"/>
      <c r="N192" s="86"/>
      <c r="O192" s="86"/>
      <c r="P192" s="86"/>
      <c r="Q192" s="85"/>
      <c r="R192" s="84"/>
      <c r="S192" s="86"/>
      <c r="T192" s="86"/>
      <c r="U192" s="86"/>
      <c r="V192" s="86"/>
      <c r="W192" s="86"/>
      <c r="X192" s="86"/>
      <c r="Y192" s="83"/>
      <c r="Z192" s="846"/>
      <c r="AA192" s="846"/>
      <c r="AB192" s="846"/>
      <c r="AC192" s="846"/>
      <c r="AD192" s="846"/>
      <c r="AE192" s="846"/>
      <c r="AF192" s="846"/>
      <c r="AG192" s="846"/>
      <c r="AH192" s="846"/>
      <c r="AI192" s="846"/>
      <c r="AJ192" s="846"/>
      <c r="AK192" s="846"/>
      <c r="AL192" s="846"/>
      <c r="AM192" s="846"/>
      <c r="AN192" s="846"/>
      <c r="AO192" s="846"/>
      <c r="AP192" s="846"/>
      <c r="AQ192" s="846"/>
      <c r="AR192" s="846"/>
      <c r="AS192" s="846"/>
      <c r="AT192" s="846"/>
      <c r="AU192" s="846"/>
      <c r="AV192" s="846"/>
      <c r="AW192" s="846"/>
      <c r="AX192" s="846"/>
      <c r="AY192" s="846"/>
      <c r="AZ192" s="346"/>
      <c r="BA192" s="558"/>
      <c r="BB192" s="557"/>
      <c r="BC192" s="415"/>
      <c r="BD192" s="408"/>
      <c r="BE192" s="408"/>
      <c r="BF192" s="408"/>
      <c r="BG192" s="419"/>
      <c r="BH192" s="415"/>
      <c r="BI192" s="408"/>
      <c r="BJ192" s="408"/>
      <c r="BK192" s="408"/>
      <c r="BL192" s="419"/>
      <c r="BM192" s="415"/>
      <c r="BN192" s="408"/>
      <c r="BO192" s="408"/>
      <c r="BP192" s="408"/>
      <c r="BQ192" s="419"/>
      <c r="BR192" s="415"/>
      <c r="BS192" s="408"/>
      <c r="BT192" s="408"/>
      <c r="BU192" s="408"/>
      <c r="BV192" s="408"/>
      <c r="BW192" s="408"/>
      <c r="BX192" s="408"/>
      <c r="BY192" s="409"/>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439" customFormat="true" ht="15" customHeight="true" x14ac:dyDescent="0.2">
      <c r="A193" s="145"/>
      <c r="B193" s="136"/>
      <c r="C193" s="87"/>
      <c r="D193" s="86"/>
      <c r="E193" s="86"/>
      <c r="F193" s="86"/>
      <c r="G193" s="85"/>
      <c r="H193" s="84"/>
      <c r="I193" s="86"/>
      <c r="J193" s="86"/>
      <c r="K193" s="86"/>
      <c r="L193" s="83"/>
      <c r="M193" s="87"/>
      <c r="N193" s="86"/>
      <c r="O193" s="86"/>
      <c r="P193" s="86"/>
      <c r="Q193" s="85"/>
      <c r="R193" s="84"/>
      <c r="S193" s="86"/>
      <c r="T193" s="86"/>
      <c r="U193" s="86"/>
      <c r="V193" s="86"/>
      <c r="W193" s="86"/>
      <c r="X193" s="86"/>
      <c r="Y193" s="83"/>
      <c r="Z193" s="846"/>
      <c r="AA193" s="846"/>
      <c r="AB193" s="846"/>
      <c r="AC193" s="846"/>
      <c r="AD193" s="846"/>
      <c r="AE193" s="846"/>
      <c r="AF193" s="846"/>
      <c r="AG193" s="846"/>
      <c r="AH193" s="846"/>
      <c r="AI193" s="846"/>
      <c r="AJ193" s="846"/>
      <c r="AK193" s="846"/>
      <c r="AL193" s="846"/>
      <c r="AM193" s="846"/>
      <c r="AN193" s="846"/>
      <c r="AO193" s="846"/>
      <c r="AP193" s="846"/>
      <c r="AQ193" s="846"/>
      <c r="AR193" s="846"/>
      <c r="AS193" s="846"/>
      <c r="AT193" s="846"/>
      <c r="AU193" s="846"/>
      <c r="AV193" s="846"/>
      <c r="AW193" s="846"/>
      <c r="AX193" s="846"/>
      <c r="AY193" s="846"/>
      <c r="AZ193" s="346"/>
      <c r="BA193" s="558"/>
      <c r="BB193" s="557"/>
      <c r="BC193" s="415"/>
      <c r="BD193" s="408"/>
      <c r="BE193" s="408"/>
      <c r="BF193" s="408"/>
      <c r="BG193" s="419"/>
      <c r="BH193" s="415"/>
      <c r="BI193" s="408"/>
      <c r="BJ193" s="408"/>
      <c r="BK193" s="408"/>
      <c r="BL193" s="419"/>
      <c r="BM193" s="415"/>
      <c r="BN193" s="408"/>
      <c r="BO193" s="408"/>
      <c r="BP193" s="408"/>
      <c r="BQ193" s="419"/>
      <c r="BR193" s="415"/>
      <c r="BS193" s="408"/>
      <c r="BT193" s="408"/>
      <c r="BU193" s="408"/>
      <c r="BV193" s="408"/>
      <c r="BW193" s="408"/>
      <c r="BX193" s="408"/>
      <c r="BY193" s="409"/>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439" customFormat="true" ht="15" customHeight="true" x14ac:dyDescent="0.2">
      <c r="A194" s="169"/>
      <c r="B194" s="135"/>
      <c r="C194" s="107"/>
      <c r="D194" s="114"/>
      <c r="E194" s="114"/>
      <c r="F194" s="114"/>
      <c r="G194" s="113"/>
      <c r="H194" s="106"/>
      <c r="I194" s="114"/>
      <c r="J194" s="114"/>
      <c r="K194" s="114"/>
      <c r="L194" s="105"/>
      <c r="M194" s="107"/>
      <c r="N194" s="114"/>
      <c r="O194" s="114"/>
      <c r="P194" s="114"/>
      <c r="Q194" s="113"/>
      <c r="R194" s="106"/>
      <c r="S194" s="114"/>
      <c r="T194" s="114"/>
      <c r="U194" s="114"/>
      <c r="V194" s="114"/>
      <c r="W194" s="114"/>
      <c r="X194" s="114"/>
      <c r="Y194" s="105"/>
      <c r="Z194" s="846"/>
      <c r="AA194" s="846"/>
      <c r="AB194" s="846"/>
      <c r="AC194" s="846"/>
      <c r="AD194" s="846"/>
      <c r="AE194" s="846"/>
      <c r="AF194" s="846"/>
      <c r="AG194" s="846"/>
      <c r="AH194" s="846"/>
      <c r="AI194" s="846"/>
      <c r="AJ194" s="846"/>
      <c r="AK194" s="846"/>
      <c r="AL194" s="846"/>
      <c r="AM194" s="846"/>
      <c r="AN194" s="846"/>
      <c r="AO194" s="846"/>
      <c r="AP194" s="846"/>
      <c r="AQ194" s="846"/>
      <c r="AR194" s="846"/>
      <c r="AS194" s="846"/>
      <c r="AT194" s="846"/>
      <c r="AU194" s="846"/>
      <c r="AV194" s="846"/>
      <c r="AW194" s="846"/>
      <c r="AX194" s="846"/>
      <c r="AY194" s="846"/>
      <c r="AZ194" s="346"/>
      <c r="BA194" s="558"/>
      <c r="BB194" s="557"/>
      <c r="BC194" s="415"/>
      <c r="BD194" s="408"/>
      <c r="BE194" s="408"/>
      <c r="BF194" s="408"/>
      <c r="BG194" s="419"/>
      <c r="BH194" s="415"/>
      <c r="BI194" s="408"/>
      <c r="BJ194" s="408"/>
      <c r="BK194" s="408"/>
      <c r="BL194" s="419"/>
      <c r="BM194" s="415"/>
      <c r="BN194" s="408"/>
      <c r="BO194" s="408"/>
      <c r="BP194" s="408"/>
      <c r="BQ194" s="419"/>
      <c r="BR194" s="415"/>
      <c r="BS194" s="408"/>
      <c r="BT194" s="408"/>
      <c r="BU194" s="408"/>
      <c r="BV194" s="408"/>
      <c r="BW194" s="408"/>
      <c r="BX194" s="408"/>
      <c r="BY194" s="409"/>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318" customFormat="true" ht="15" customHeight="true" x14ac:dyDescent="0.2">
      <c r="A195" s="168"/>
      <c r="B195" s="134"/>
      <c r="C195" s="107"/>
      <c r="D195" s="114"/>
      <c r="E195" s="114"/>
      <c r="F195" s="114"/>
      <c r="G195" s="113"/>
      <c r="H195" s="106"/>
      <c r="I195" s="114"/>
      <c r="J195" s="114"/>
      <c r="K195" s="114"/>
      <c r="L195" s="105"/>
      <c r="M195" s="107"/>
      <c r="N195" s="114"/>
      <c r="O195" s="114"/>
      <c r="P195" s="114"/>
      <c r="Q195" s="113"/>
      <c r="R195" s="106"/>
      <c r="S195" s="114"/>
      <c r="T195" s="114"/>
      <c r="U195" s="114"/>
      <c r="V195" s="114"/>
      <c r="W195" s="114"/>
      <c r="X195" s="114"/>
      <c r="Y195" s="105"/>
      <c r="Z195" s="846"/>
      <c r="AA195" s="846"/>
      <c r="AB195" s="846"/>
      <c r="AC195" s="846"/>
      <c r="AD195" s="846"/>
      <c r="AE195" s="846"/>
      <c r="AF195" s="846"/>
      <c r="AG195" s="846"/>
      <c r="AH195" s="846"/>
      <c r="AI195" s="846"/>
      <c r="AJ195" s="846"/>
      <c r="AK195" s="846"/>
      <c r="AL195" s="846"/>
      <c r="AM195" s="846"/>
      <c r="AN195" s="846"/>
      <c r="AO195" s="846"/>
      <c r="AP195" s="846"/>
      <c r="AQ195" s="846"/>
      <c r="AR195" s="846"/>
      <c r="AS195" s="846"/>
      <c r="AT195" s="846"/>
      <c r="AU195" s="846"/>
      <c r="AV195" s="846"/>
      <c r="AW195" s="846"/>
      <c r="AX195" s="846"/>
      <c r="AY195" s="846"/>
      <c r="AZ195" s="346"/>
      <c r="BA195" s="558"/>
      <c r="BB195" s="557"/>
      <c r="BC195" s="415"/>
      <c r="BD195" s="408"/>
      <c r="BE195" s="408"/>
      <c r="BF195" s="408"/>
      <c r="BG195" s="419"/>
      <c r="BH195" s="415"/>
      <c r="BI195" s="408"/>
      <c r="BJ195" s="408"/>
      <c r="BK195" s="408"/>
      <c r="BL195" s="419"/>
      <c r="BM195" s="415"/>
      <c r="BN195" s="408"/>
      <c r="BO195" s="408"/>
      <c r="BP195" s="408"/>
      <c r="BQ195" s="419"/>
      <c r="BR195" s="415"/>
      <c r="BS195" s="408"/>
      <c r="BT195" s="408"/>
      <c r="BU195" s="408"/>
      <c r="BV195" s="408"/>
      <c r="BW195" s="408"/>
      <c r="BX195" s="408"/>
      <c r="BY195" s="409"/>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318" customFormat="true" ht="15" customHeight="true" x14ac:dyDescent="0.2">
      <c r="A196" s="168"/>
      <c r="B196" s="134"/>
      <c r="C196" s="107"/>
      <c r="D196" s="114"/>
      <c r="E196" s="114"/>
      <c r="F196" s="114"/>
      <c r="G196" s="113"/>
      <c r="H196" s="106"/>
      <c r="I196" s="114"/>
      <c r="J196" s="114"/>
      <c r="K196" s="114"/>
      <c r="L196" s="105"/>
      <c r="M196" s="107"/>
      <c r="N196" s="114"/>
      <c r="O196" s="114"/>
      <c r="P196" s="114"/>
      <c r="Q196" s="113"/>
      <c r="R196" s="106"/>
      <c r="S196" s="114"/>
      <c r="T196" s="114"/>
      <c r="U196" s="114"/>
      <c r="V196" s="114"/>
      <c r="W196" s="114"/>
      <c r="X196" s="114"/>
      <c r="Y196" s="105"/>
      <c r="Z196" s="846"/>
      <c r="AA196" s="846"/>
      <c r="AB196" s="846"/>
      <c r="AC196" s="846"/>
      <c r="AD196" s="846"/>
      <c r="AE196" s="846"/>
      <c r="AF196" s="846"/>
      <c r="AG196" s="846"/>
      <c r="AH196" s="846"/>
      <c r="AI196" s="846"/>
      <c r="AJ196" s="846"/>
      <c r="AK196" s="846"/>
      <c r="AL196" s="846"/>
      <c r="AM196" s="846"/>
      <c r="AN196" s="846"/>
      <c r="AO196" s="846"/>
      <c r="AP196" s="846"/>
      <c r="AQ196" s="846"/>
      <c r="AR196" s="846"/>
      <c r="AS196" s="846"/>
      <c r="AT196" s="846"/>
      <c r="AU196" s="846"/>
      <c r="AV196" s="846"/>
      <c r="AW196" s="846"/>
      <c r="AX196" s="846"/>
      <c r="AY196" s="846"/>
      <c r="AZ196" s="346"/>
      <c r="BA196" s="558"/>
      <c r="BB196" s="557"/>
      <c r="BC196" s="415"/>
      <c r="BD196" s="408"/>
      <c r="BE196" s="408"/>
      <c r="BF196" s="408"/>
      <c r="BG196" s="419"/>
      <c r="BH196" s="415"/>
      <c r="BI196" s="408"/>
      <c r="BJ196" s="408"/>
      <c r="BK196" s="408"/>
      <c r="BL196" s="419"/>
      <c r="BM196" s="415"/>
      <c r="BN196" s="408"/>
      <c r="BO196" s="408"/>
      <c r="BP196" s="408"/>
      <c r="BQ196" s="419"/>
      <c r="BR196" s="415"/>
      <c r="BS196" s="408"/>
      <c r="BT196" s="408"/>
      <c r="BU196" s="408"/>
      <c r="BV196" s="408"/>
      <c r="BW196" s="408"/>
      <c r="BX196" s="408"/>
      <c r="BY196" s="409"/>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318" customFormat="true" ht="15" customHeight="true" x14ac:dyDescent="0.2">
      <c r="A197" s="168"/>
      <c r="B197" s="134"/>
      <c r="C197" s="107"/>
      <c r="D197" s="114"/>
      <c r="E197" s="114"/>
      <c r="F197" s="114"/>
      <c r="G197" s="113"/>
      <c r="H197" s="106"/>
      <c r="I197" s="114"/>
      <c r="J197" s="114"/>
      <c r="K197" s="114"/>
      <c r="L197" s="105"/>
      <c r="M197" s="107"/>
      <c r="N197" s="114"/>
      <c r="O197" s="114"/>
      <c r="P197" s="114"/>
      <c r="Q197" s="113"/>
      <c r="R197" s="106"/>
      <c r="S197" s="114"/>
      <c r="T197" s="114"/>
      <c r="U197" s="114"/>
      <c r="V197" s="114"/>
      <c r="W197" s="114"/>
      <c r="X197" s="114"/>
      <c r="Y197" s="105"/>
      <c r="Z197" s="846"/>
      <c r="AA197" s="846"/>
      <c r="AB197" s="846"/>
      <c r="AC197" s="846"/>
      <c r="AD197" s="846"/>
      <c r="AE197" s="846"/>
      <c r="AF197" s="846"/>
      <c r="AG197" s="846"/>
      <c r="AH197" s="846"/>
      <c r="AI197" s="846"/>
      <c r="AJ197" s="846"/>
      <c r="AK197" s="846"/>
      <c r="AL197" s="846"/>
      <c r="AM197" s="846"/>
      <c r="AN197" s="846"/>
      <c r="AO197" s="846"/>
      <c r="AP197" s="846"/>
      <c r="AQ197" s="846"/>
      <c r="AR197" s="846"/>
      <c r="AS197" s="846"/>
      <c r="AT197" s="846"/>
      <c r="AU197" s="846"/>
      <c r="AV197" s="846"/>
      <c r="AW197" s="846"/>
      <c r="AX197" s="846"/>
      <c r="AY197" s="846"/>
      <c r="AZ197" s="346"/>
      <c r="BA197" s="558"/>
      <c r="BB197" s="557"/>
      <c r="BC197" s="415"/>
      <c r="BD197" s="408"/>
      <c r="BE197" s="408"/>
      <c r="BF197" s="408"/>
      <c r="BG197" s="419"/>
      <c r="BH197" s="415"/>
      <c r="BI197" s="408"/>
      <c r="BJ197" s="408"/>
      <c r="BK197" s="408"/>
      <c r="BL197" s="419"/>
      <c r="BM197" s="415"/>
      <c r="BN197" s="408"/>
      <c r="BO197" s="408"/>
      <c r="BP197" s="408"/>
      <c r="BQ197" s="419"/>
      <c r="BR197" s="415"/>
      <c r="BS197" s="408"/>
      <c r="BT197" s="408"/>
      <c r="BU197" s="408"/>
      <c r="BV197" s="408"/>
      <c r="BW197" s="408"/>
      <c r="BX197" s="408"/>
      <c r="BY197" s="409"/>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318" customFormat="true" ht="15" customHeight="true" x14ac:dyDescent="0.2">
      <c r="A198" s="168"/>
      <c r="B198" s="134"/>
      <c r="C198" s="107"/>
      <c r="D198" s="114"/>
      <c r="E198" s="114"/>
      <c r="F198" s="114"/>
      <c r="G198" s="113"/>
      <c r="H198" s="106"/>
      <c r="I198" s="114"/>
      <c r="J198" s="114"/>
      <c r="K198" s="114"/>
      <c r="L198" s="105"/>
      <c r="M198" s="107"/>
      <c r="N198" s="114"/>
      <c r="O198" s="114"/>
      <c r="P198" s="114"/>
      <c r="Q198" s="113"/>
      <c r="R198" s="106"/>
      <c r="S198" s="114"/>
      <c r="T198" s="114"/>
      <c r="U198" s="114"/>
      <c r="V198" s="114"/>
      <c r="W198" s="114"/>
      <c r="X198" s="114"/>
      <c r="Y198" s="105"/>
      <c r="Z198" s="846"/>
      <c r="AA198" s="846"/>
      <c r="AB198" s="846"/>
      <c r="AC198" s="846"/>
      <c r="AD198" s="846"/>
      <c r="AE198" s="846"/>
      <c r="AF198" s="846"/>
      <c r="AG198" s="846"/>
      <c r="AH198" s="846"/>
      <c r="AI198" s="846"/>
      <c r="AJ198" s="846"/>
      <c r="AK198" s="846"/>
      <c r="AL198" s="846"/>
      <c r="AM198" s="846"/>
      <c r="AN198" s="846"/>
      <c r="AO198" s="846"/>
      <c r="AP198" s="846"/>
      <c r="AQ198" s="846"/>
      <c r="AR198" s="846"/>
      <c r="AS198" s="846"/>
      <c r="AT198" s="846"/>
      <c r="AU198" s="846"/>
      <c r="AV198" s="846"/>
      <c r="AW198" s="846"/>
      <c r="AX198" s="846"/>
      <c r="AY198" s="846"/>
      <c r="AZ198" s="346"/>
      <c r="BA198" s="558"/>
      <c r="BB198" s="557"/>
      <c r="BC198" s="415"/>
      <c r="BD198" s="408"/>
      <c r="BE198" s="408"/>
      <c r="BF198" s="408"/>
      <c r="BG198" s="419"/>
      <c r="BH198" s="415"/>
      <c r="BI198" s="408"/>
      <c r="BJ198" s="408"/>
      <c r="BK198" s="408"/>
      <c r="BL198" s="419"/>
      <c r="BM198" s="415"/>
      <c r="BN198" s="408"/>
      <c r="BO198" s="408"/>
      <c r="BP198" s="408"/>
      <c r="BQ198" s="419"/>
      <c r="BR198" s="415"/>
      <c r="BS198" s="408"/>
      <c r="BT198" s="408"/>
      <c r="BU198" s="408"/>
      <c r="BV198" s="408"/>
      <c r="BW198" s="408"/>
      <c r="BX198" s="408"/>
      <c r="BY198" s="409"/>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318" customFormat="true" ht="15" customHeight="true" x14ac:dyDescent="0.2">
      <c r="A199" s="168"/>
      <c r="B199" s="134"/>
      <c r="C199" s="107"/>
      <c r="D199" s="114"/>
      <c r="E199" s="114"/>
      <c r="F199" s="114"/>
      <c r="G199" s="113"/>
      <c r="H199" s="106"/>
      <c r="I199" s="114"/>
      <c r="J199" s="114"/>
      <c r="K199" s="114"/>
      <c r="L199" s="105"/>
      <c r="M199" s="107"/>
      <c r="N199" s="114"/>
      <c r="O199" s="114"/>
      <c r="P199" s="114"/>
      <c r="Q199" s="113"/>
      <c r="R199" s="106"/>
      <c r="S199" s="114"/>
      <c r="T199" s="114"/>
      <c r="U199" s="114"/>
      <c r="V199" s="114"/>
      <c r="W199" s="114"/>
      <c r="X199" s="114"/>
      <c r="Y199" s="105"/>
      <c r="Z199" s="846"/>
      <c r="AA199" s="846"/>
      <c r="AB199" s="846"/>
      <c r="AC199" s="846"/>
      <c r="AD199" s="846"/>
      <c r="AE199" s="846"/>
      <c r="AF199" s="846"/>
      <c r="AG199" s="846"/>
      <c r="AH199" s="846"/>
      <c r="AI199" s="846"/>
      <c r="AJ199" s="846"/>
      <c r="AK199" s="846"/>
      <c r="AL199" s="846"/>
      <c r="AM199" s="846"/>
      <c r="AN199" s="846"/>
      <c r="AO199" s="846"/>
      <c r="AP199" s="846"/>
      <c r="AQ199" s="846"/>
      <c r="AR199" s="846"/>
      <c r="AS199" s="846"/>
      <c r="AT199" s="846"/>
      <c r="AU199" s="846"/>
      <c r="AV199" s="846"/>
      <c r="AW199" s="846"/>
      <c r="AX199" s="846"/>
      <c r="AY199" s="846"/>
      <c r="AZ199" s="346"/>
      <c r="BA199" s="558"/>
      <c r="BB199" s="557"/>
      <c r="BC199" s="415"/>
      <c r="BD199" s="408"/>
      <c r="BE199" s="408"/>
      <c r="BF199" s="408"/>
      <c r="BG199" s="419"/>
      <c r="BH199" s="415"/>
      <c r="BI199" s="408"/>
      <c r="BJ199" s="408"/>
      <c r="BK199" s="408"/>
      <c r="BL199" s="419"/>
      <c r="BM199" s="415"/>
      <c r="BN199" s="408"/>
      <c r="BO199" s="408"/>
      <c r="BP199" s="408"/>
      <c r="BQ199" s="419"/>
      <c r="BR199" s="415"/>
      <c r="BS199" s="408"/>
      <c r="BT199" s="408"/>
      <c r="BU199" s="408"/>
      <c r="BV199" s="408"/>
      <c r="BW199" s="408"/>
      <c r="BX199" s="408"/>
      <c r="BY199" s="409"/>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318" customFormat="true" ht="15" customHeight="true" x14ac:dyDescent="0.2">
      <c r="A200" s="168"/>
      <c r="B200" s="134"/>
      <c r="C200" s="107"/>
      <c r="D200" s="114"/>
      <c r="E200" s="114"/>
      <c r="F200" s="114"/>
      <c r="G200" s="113"/>
      <c r="H200" s="106"/>
      <c r="I200" s="114"/>
      <c r="J200" s="114"/>
      <c r="K200" s="114"/>
      <c r="L200" s="105"/>
      <c r="M200" s="107"/>
      <c r="N200" s="114"/>
      <c r="O200" s="114"/>
      <c r="P200" s="114"/>
      <c r="Q200" s="113"/>
      <c r="R200" s="106"/>
      <c r="S200" s="114"/>
      <c r="T200" s="114"/>
      <c r="U200" s="114"/>
      <c r="V200" s="114"/>
      <c r="W200" s="114"/>
      <c r="X200" s="114"/>
      <c r="Y200" s="105"/>
      <c r="Z200" s="846"/>
      <c r="AA200" s="846"/>
      <c r="AB200" s="846"/>
      <c r="AC200" s="846"/>
      <c r="AD200" s="846"/>
      <c r="AE200" s="846"/>
      <c r="AF200" s="846"/>
      <c r="AG200" s="846"/>
      <c r="AH200" s="846"/>
      <c r="AI200" s="846"/>
      <c r="AJ200" s="846"/>
      <c r="AK200" s="846"/>
      <c r="AL200" s="846"/>
      <c r="AM200" s="846"/>
      <c r="AN200" s="846"/>
      <c r="AO200" s="846"/>
      <c r="AP200" s="846"/>
      <c r="AQ200" s="846"/>
      <c r="AR200" s="846"/>
      <c r="AS200" s="846"/>
      <c r="AT200" s="846"/>
      <c r="AU200" s="846"/>
      <c r="AV200" s="846"/>
      <c r="AW200" s="846"/>
      <c r="AX200" s="846"/>
      <c r="AY200" s="846"/>
      <c r="AZ200" s="346"/>
      <c r="BA200" s="558"/>
      <c r="BB200" s="557"/>
      <c r="BC200" s="415"/>
      <c r="BD200" s="408"/>
      <c r="BE200" s="408"/>
      <c r="BF200" s="408"/>
      <c r="BG200" s="419"/>
      <c r="BH200" s="415"/>
      <c r="BI200" s="408"/>
      <c r="BJ200" s="408"/>
      <c r="BK200" s="408"/>
      <c r="BL200" s="419"/>
      <c r="BM200" s="415"/>
      <c r="BN200" s="408"/>
      <c r="BO200" s="408"/>
      <c r="BP200" s="408"/>
      <c r="BQ200" s="419"/>
      <c r="BR200" s="415"/>
      <c r="BS200" s="408"/>
      <c r="BT200" s="408"/>
      <c r="BU200" s="408"/>
      <c r="BV200" s="408"/>
      <c r="BW200" s="408"/>
      <c r="BX200" s="408"/>
      <c r="BY200" s="409"/>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318" customFormat="true" ht="15" customHeight="true" x14ac:dyDescent="0.2">
      <c r="A201" s="168"/>
      <c r="B201" s="134"/>
      <c r="C201" s="107"/>
      <c r="D201" s="114"/>
      <c r="E201" s="114"/>
      <c r="F201" s="114"/>
      <c r="G201" s="113"/>
      <c r="H201" s="106"/>
      <c r="I201" s="114"/>
      <c r="J201" s="114"/>
      <c r="K201" s="114"/>
      <c r="L201" s="105"/>
      <c r="M201" s="107"/>
      <c r="N201" s="114"/>
      <c r="O201" s="114"/>
      <c r="P201" s="114"/>
      <c r="Q201" s="113"/>
      <c r="R201" s="106"/>
      <c r="S201" s="114"/>
      <c r="T201" s="114"/>
      <c r="U201" s="114"/>
      <c r="V201" s="114"/>
      <c r="W201" s="114"/>
      <c r="X201" s="114"/>
      <c r="Y201" s="105"/>
      <c r="Z201" s="846"/>
      <c r="AA201" s="846"/>
      <c r="AB201" s="846"/>
      <c r="AC201" s="846"/>
      <c r="AD201" s="846"/>
      <c r="AE201" s="846"/>
      <c r="AF201" s="846"/>
      <c r="AG201" s="846"/>
      <c r="AH201" s="846"/>
      <c r="AI201" s="846"/>
      <c r="AJ201" s="846"/>
      <c r="AK201" s="846"/>
      <c r="AL201" s="846"/>
      <c r="AM201" s="846"/>
      <c r="AN201" s="846"/>
      <c r="AO201" s="846"/>
      <c r="AP201" s="846"/>
      <c r="AQ201" s="846"/>
      <c r="AR201" s="846"/>
      <c r="AS201" s="846"/>
      <c r="AT201" s="846"/>
      <c r="AU201" s="846"/>
      <c r="AV201" s="846"/>
      <c r="AW201" s="846"/>
      <c r="AX201" s="846"/>
      <c r="AY201" s="846"/>
      <c r="AZ201" s="346"/>
      <c r="BA201" s="558"/>
      <c r="BB201" s="557"/>
      <c r="BC201" s="415"/>
      <c r="BD201" s="408"/>
      <c r="BE201" s="408"/>
      <c r="BF201" s="408"/>
      <c r="BG201" s="419"/>
      <c r="BH201" s="415"/>
      <c r="BI201" s="408"/>
      <c r="BJ201" s="408"/>
      <c r="BK201" s="408"/>
      <c r="BL201" s="419"/>
      <c r="BM201" s="415"/>
      <c r="BN201" s="408"/>
      <c r="BO201" s="408"/>
      <c r="BP201" s="408"/>
      <c r="BQ201" s="419"/>
      <c r="BR201" s="415"/>
      <c r="BS201" s="408"/>
      <c r="BT201" s="408"/>
      <c r="BU201" s="408"/>
      <c r="BV201" s="408"/>
      <c r="BW201" s="408"/>
      <c r="BX201" s="408"/>
      <c r="BY201" s="409"/>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318" customFormat="true" ht="15" customHeight="true" x14ac:dyDescent="0.2">
      <c r="A202" s="168"/>
      <c r="B202" s="134"/>
      <c r="C202" s="107"/>
      <c r="D202" s="114"/>
      <c r="E202" s="114"/>
      <c r="F202" s="114"/>
      <c r="G202" s="113"/>
      <c r="H202" s="106"/>
      <c r="I202" s="114"/>
      <c r="J202" s="114"/>
      <c r="K202" s="114"/>
      <c r="L202" s="105"/>
      <c r="M202" s="107"/>
      <c r="N202" s="114"/>
      <c r="O202" s="114"/>
      <c r="P202" s="114"/>
      <c r="Q202" s="113"/>
      <c r="R202" s="106"/>
      <c r="S202" s="114"/>
      <c r="T202" s="114"/>
      <c r="U202" s="114"/>
      <c r="V202" s="114"/>
      <c r="W202" s="114"/>
      <c r="X202" s="114"/>
      <c r="Y202" s="105"/>
      <c r="Z202" s="846"/>
      <c r="AA202" s="846"/>
      <c r="AB202" s="846"/>
      <c r="AC202" s="846"/>
      <c r="AD202" s="846"/>
      <c r="AE202" s="846"/>
      <c r="AF202" s="846"/>
      <c r="AG202" s="846"/>
      <c r="AH202" s="846"/>
      <c r="AI202" s="846"/>
      <c r="AJ202" s="846"/>
      <c r="AK202" s="846"/>
      <c r="AL202" s="846"/>
      <c r="AM202" s="846"/>
      <c r="AN202" s="846"/>
      <c r="AO202" s="846"/>
      <c r="AP202" s="846"/>
      <c r="AQ202" s="846"/>
      <c r="AR202" s="846"/>
      <c r="AS202" s="846"/>
      <c r="AT202" s="846"/>
      <c r="AU202" s="846"/>
      <c r="AV202" s="846"/>
      <c r="AW202" s="846"/>
      <c r="AX202" s="846"/>
      <c r="AY202" s="846"/>
      <c r="AZ202" s="346"/>
      <c r="BA202" s="558"/>
      <c r="BB202" s="557"/>
      <c r="BC202" s="415"/>
      <c r="BD202" s="408"/>
      <c r="BE202" s="408"/>
      <c r="BF202" s="408"/>
      <c r="BG202" s="419"/>
      <c r="BH202" s="415"/>
      <c r="BI202" s="408"/>
      <c r="BJ202" s="408"/>
      <c r="BK202" s="408"/>
      <c r="BL202" s="419"/>
      <c r="BM202" s="415"/>
      <c r="BN202" s="408"/>
      <c r="BO202" s="408"/>
      <c r="BP202" s="408"/>
      <c r="BQ202" s="419"/>
      <c r="BR202" s="415"/>
      <c r="BS202" s="408"/>
      <c r="BT202" s="408"/>
      <c r="BU202" s="408"/>
      <c r="BV202" s="408"/>
      <c r="BW202" s="408"/>
      <c r="BX202" s="408"/>
      <c r="BY202" s="409"/>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439" customFormat="true" ht="15" customHeight="true" x14ac:dyDescent="0.2">
      <c r="A203" s="1014"/>
      <c r="B203" s="136"/>
      <c r="C203" s="126"/>
      <c r="D203" s="125"/>
      <c r="E203" s="125"/>
      <c r="F203" s="125"/>
      <c r="G203" s="124"/>
      <c r="H203" s="123"/>
      <c r="I203" s="125"/>
      <c r="J203" s="125"/>
      <c r="K203" s="125"/>
      <c r="L203" s="122"/>
      <c r="M203" s="126"/>
      <c r="N203" s="125"/>
      <c r="O203" s="125"/>
      <c r="P203" s="125"/>
      <c r="Q203" s="124"/>
      <c r="R203" s="123"/>
      <c r="S203" s="125"/>
      <c r="T203" s="125"/>
      <c r="U203" s="125"/>
      <c r="V203" s="125"/>
      <c r="W203" s="125"/>
      <c r="X203" s="125"/>
      <c r="Y203" s="122"/>
      <c r="Z203" s="846"/>
      <c r="AA203" s="846"/>
      <c r="AB203" s="846"/>
      <c r="AC203" s="846"/>
      <c r="AD203" s="846"/>
      <c r="AE203" s="846"/>
      <c r="AF203" s="846"/>
      <c r="AG203" s="846"/>
      <c r="AH203" s="846"/>
      <c r="AI203" s="846"/>
      <c r="AJ203" s="846"/>
      <c r="AK203" s="846"/>
      <c r="AL203" s="846"/>
      <c r="AM203" s="846"/>
      <c r="AN203" s="846"/>
      <c r="AO203" s="846"/>
      <c r="AP203" s="846"/>
      <c r="AQ203" s="846"/>
      <c r="AR203" s="846"/>
      <c r="AS203" s="846"/>
      <c r="AT203" s="846"/>
      <c r="AU203" s="846"/>
      <c r="AV203" s="846"/>
      <c r="AW203" s="846"/>
      <c r="AX203" s="846"/>
      <c r="AY203" s="846"/>
      <c r="AZ203" s="346"/>
      <c r="BA203" s="558"/>
      <c r="BB203" s="557"/>
      <c r="BC203" s="415"/>
      <c r="BD203" s="408"/>
      <c r="BE203" s="408"/>
      <c r="BF203" s="408"/>
      <c r="BG203" s="419"/>
      <c r="BH203" s="415"/>
      <c r="BI203" s="408"/>
      <c r="BJ203" s="408"/>
      <c r="BK203" s="408"/>
      <c r="BL203" s="419"/>
      <c r="BM203" s="415"/>
      <c r="BN203" s="408"/>
      <c r="BO203" s="408"/>
      <c r="BP203" s="408"/>
      <c r="BQ203" s="419"/>
      <c r="BR203" s="415"/>
      <c r="BS203" s="408"/>
      <c r="BT203" s="408"/>
      <c r="BU203" s="408"/>
      <c r="BV203" s="408"/>
      <c r="BW203" s="408"/>
      <c r="BX203" s="408"/>
      <c r="BY203" s="409"/>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439" customFormat="true" ht="15" customHeight="true" x14ac:dyDescent="0.2">
      <c r="A204" s="1014"/>
      <c r="B204" s="136"/>
      <c r="C204" s="126"/>
      <c r="D204" s="125"/>
      <c r="E204" s="125"/>
      <c r="F204" s="125"/>
      <c r="G204" s="124"/>
      <c r="H204" s="123"/>
      <c r="I204" s="125"/>
      <c r="J204" s="125"/>
      <c r="K204" s="125"/>
      <c r="L204" s="122"/>
      <c r="M204" s="126"/>
      <c r="N204" s="125"/>
      <c r="O204" s="125"/>
      <c r="P204" s="125"/>
      <c r="Q204" s="124"/>
      <c r="R204" s="123"/>
      <c r="S204" s="125"/>
      <c r="T204" s="125"/>
      <c r="U204" s="125"/>
      <c r="V204" s="125"/>
      <c r="W204" s="125"/>
      <c r="X204" s="125"/>
      <c r="Y204" s="122"/>
      <c r="Z204" s="846"/>
      <c r="AA204" s="846"/>
      <c r="AB204" s="846"/>
      <c r="AC204" s="846"/>
      <c r="AD204" s="846"/>
      <c r="AE204" s="846"/>
      <c r="AF204" s="846"/>
      <c r="AG204" s="846"/>
      <c r="AH204" s="846"/>
      <c r="AI204" s="846"/>
      <c r="AJ204" s="846"/>
      <c r="AK204" s="846"/>
      <c r="AL204" s="846"/>
      <c r="AM204" s="846"/>
      <c r="AN204" s="846"/>
      <c r="AO204" s="846"/>
      <c r="AP204" s="846"/>
      <c r="AQ204" s="846"/>
      <c r="AR204" s="846"/>
      <c r="AS204" s="846"/>
      <c r="AT204" s="846"/>
      <c r="AU204" s="846"/>
      <c r="AV204" s="846"/>
      <c r="AW204" s="846"/>
      <c r="AX204" s="846"/>
      <c r="AY204" s="846"/>
      <c r="AZ204" s="346"/>
      <c r="BA204" s="558"/>
      <c r="BB204" s="557"/>
      <c r="BC204" s="415"/>
      <c r="BD204" s="408"/>
      <c r="BE204" s="408"/>
      <c r="BF204" s="408"/>
      <c r="BG204" s="419"/>
      <c r="BH204" s="415"/>
      <c r="BI204" s="408"/>
      <c r="BJ204" s="408"/>
      <c r="BK204" s="408"/>
      <c r="BL204" s="419"/>
      <c r="BM204" s="415"/>
      <c r="BN204" s="408"/>
      <c r="BO204" s="408"/>
      <c r="BP204" s="408"/>
      <c r="BQ204" s="419"/>
      <c r="BR204" s="415"/>
      <c r="BS204" s="408"/>
      <c r="BT204" s="408"/>
      <c r="BU204" s="408"/>
      <c r="BV204" s="408"/>
      <c r="BW204" s="408"/>
      <c r="BX204" s="408"/>
      <c r="BY204" s="409"/>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439" customFormat="true" ht="15" customHeight="true" x14ac:dyDescent="0.2">
      <c r="A205" s="1038"/>
      <c r="B205" s="29"/>
      <c r="C205" s="121"/>
      <c r="D205" s="120"/>
      <c r="E205" s="120"/>
      <c r="F205" s="120"/>
      <c r="G205" s="119"/>
      <c r="H205" s="118"/>
      <c r="I205" s="120"/>
      <c r="J205" s="120"/>
      <c r="K205" s="120"/>
      <c r="L205" s="117"/>
      <c r="M205" s="121"/>
      <c r="N205" s="120"/>
      <c r="O205" s="120"/>
      <c r="P205" s="120"/>
      <c r="Q205" s="119"/>
      <c r="R205" s="118"/>
      <c r="S205" s="120"/>
      <c r="T205" s="120"/>
      <c r="U205" s="120"/>
      <c r="V205" s="120"/>
      <c r="W205" s="120"/>
      <c r="X205" s="120"/>
      <c r="Y205" s="117"/>
      <c r="Z205" s="846"/>
      <c r="AA205" s="846"/>
      <c r="AB205" s="846"/>
      <c r="AC205" s="846"/>
      <c r="AD205" s="846"/>
      <c r="AE205" s="846"/>
      <c r="AF205" s="846"/>
      <c r="AG205" s="846"/>
      <c r="AH205" s="846"/>
      <c r="AI205" s="846"/>
      <c r="AJ205" s="846"/>
      <c r="AK205" s="846"/>
      <c r="AL205" s="846"/>
      <c r="AM205" s="846"/>
      <c r="AN205" s="846"/>
      <c r="AO205" s="846"/>
      <c r="AP205" s="846"/>
      <c r="AQ205" s="846"/>
      <c r="AR205" s="846"/>
      <c r="AS205" s="846"/>
      <c r="AT205" s="846"/>
      <c r="AU205" s="846"/>
      <c r="AV205" s="846"/>
      <c r="AW205" s="846"/>
      <c r="AX205" s="846"/>
      <c r="AY205" s="846"/>
      <c r="AZ205" s="346"/>
      <c r="BA205" s="558"/>
      <c r="BB205" s="557"/>
      <c r="BC205" s="418"/>
      <c r="BD205" s="417"/>
      <c r="BE205" s="417"/>
      <c r="BF205" s="417"/>
      <c r="BG205" s="421"/>
      <c r="BH205" s="418"/>
      <c r="BI205" s="417"/>
      <c r="BJ205" s="417"/>
      <c r="BK205" s="417"/>
      <c r="BL205" s="421"/>
      <c r="BM205" s="418"/>
      <c r="BN205" s="417"/>
      <c r="BO205" s="417"/>
      <c r="BP205" s="417"/>
      <c r="BQ205" s="421"/>
      <c r="BR205" s="418"/>
      <c r="BS205" s="417"/>
      <c r="BT205" s="417"/>
      <c r="BU205" s="417"/>
      <c r="BV205" s="417"/>
      <c r="BW205" s="417"/>
      <c r="BX205" s="417"/>
      <c r="BY205" s="420"/>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318" customFormat="true" ht="250.15" customHeight="true" x14ac:dyDescent="0.2">
      <c r="B206" s="320"/>
      <c r="Z206" s="346"/>
      <c r="AA206" s="346"/>
      <c r="AB206" s="346"/>
      <c r="AC206" s="346"/>
      <c r="AD206" s="346"/>
      <c r="AE206" s="346"/>
      <c r="AF206" s="346"/>
      <c r="AG206" s="346"/>
      <c r="AH206" s="346"/>
      <c r="AI206" s="346"/>
      <c r="AJ206" s="346"/>
      <c r="AK206" s="346"/>
      <c r="AL206" s="346"/>
      <c r="AM206" s="346"/>
      <c r="AN206" s="346"/>
      <c r="AO206" s="346"/>
      <c r="AP206" s="346"/>
      <c r="AQ206" s="346"/>
      <c r="AR206" s="346"/>
      <c r="AS206" s="346"/>
      <c r="AT206" s="346"/>
      <c r="AU206" s="346"/>
      <c r="AV206" s="346"/>
      <c r="AW206" s="346"/>
      <c r="AX206" s="346"/>
      <c r="AY206" s="346"/>
      <c r="AZ206" s="346"/>
      <c r="BA206" s="319"/>
      <c r="BB206" s="317"/>
      <c r="BC206" s="317"/>
      <c r="BD206" s="317"/>
      <c r="BE206" s="317"/>
      <c r="BF206" s="317"/>
      <c r="BG206" s="317"/>
      <c r="BH206" s="317"/>
      <c r="BI206" s="317"/>
      <c r="BJ206" s="317"/>
      <c r="BK206" s="317"/>
      <c r="BL206" s="317"/>
      <c r="BM206" s="317"/>
      <c r="BN206" s="317"/>
      <c r="BO206" s="317"/>
      <c r="BP206" s="317"/>
      <c r="BQ206" s="317"/>
      <c r="BR206" s="317"/>
      <c r="BS206" s="317"/>
      <c r="BT206" s="317"/>
      <c r="BU206" s="317"/>
      <c r="BV206" s="317"/>
      <c r="BW206" s="317"/>
      <c r="BX206" s="317"/>
      <c r="BY206" s="319"/>
      <c r="BZ206" s="345"/>
      <c r="CA206" s="345"/>
      <c r="CB206" s="345"/>
      <c r="CC206" s="345"/>
      <c r="CD206" s="345"/>
      <c r="CE206" s="345"/>
      <c r="CF206" s="345"/>
      <c r="CG206" s="345"/>
      <c r="CH206" s="345"/>
      <c r="CI206" s="345"/>
      <c r="CJ206" s="345"/>
      <c r="CK206" s="345"/>
      <c r="CL206" s="345"/>
      <c r="CM206" s="345"/>
      <c r="CN206" s="345"/>
      <c r="CO206" s="345"/>
      <c r="CP206" s="345"/>
      <c r="CQ206" s="345"/>
      <c r="CR206" s="345"/>
      <c r="CS206" s="345"/>
      <c r="CT206" s="345"/>
      <c r="CU206" s="345"/>
      <c r="CV206" s="345"/>
      <c r="CW206" s="345"/>
      <c r="CX206" s="345"/>
      <c r="CY206" s="345"/>
      <c r="CZ206" s="345"/>
    </row>
    <row r="207" s="298" customFormat="true" ht="18" customHeight="true" x14ac:dyDescent="0.2">
      <c r="Z207" s="341"/>
      <c r="AA207" s="341"/>
      <c r="AB207" s="341"/>
      <c r="AC207" s="341"/>
      <c r="AD207" s="341"/>
      <c r="AE207" s="341"/>
      <c r="AF207" s="341"/>
      <c r="AG207" s="341"/>
      <c r="AH207" s="341"/>
      <c r="AI207" s="341"/>
      <c r="AJ207" s="341"/>
      <c r="AK207" s="341"/>
      <c r="AL207" s="341"/>
      <c r="AM207" s="341"/>
      <c r="AN207" s="341"/>
      <c r="AO207" s="341"/>
      <c r="AP207" s="341"/>
      <c r="AQ207" s="341"/>
      <c r="AR207" s="341"/>
      <c r="AS207" s="341"/>
      <c r="AT207" s="341"/>
      <c r="AU207" s="341"/>
      <c r="AV207" s="341"/>
      <c r="AW207" s="341"/>
      <c r="AX207" s="341"/>
      <c r="AY207" s="341"/>
      <c r="AZ207" s="341"/>
      <c r="BB207" s="321"/>
      <c r="BZ207" s="341"/>
      <c r="CA207" s="341"/>
      <c r="CB207" s="341"/>
      <c r="CC207" s="341"/>
      <c r="CD207" s="341"/>
      <c r="CE207" s="341"/>
      <c r="CF207" s="341"/>
      <c r="CG207" s="341"/>
      <c r="CH207" s="341"/>
      <c r="CI207" s="341"/>
      <c r="CJ207" s="341"/>
      <c r="CK207" s="341"/>
      <c r="CL207" s="341"/>
      <c r="CM207" s="341"/>
      <c r="CN207" s="341"/>
      <c r="CO207" s="341"/>
      <c r="CP207" s="341"/>
      <c r="CQ207" s="341"/>
      <c r="CR207" s="341"/>
      <c r="CS207" s="341"/>
      <c r="CT207" s="341"/>
      <c r="CU207" s="341"/>
      <c r="CV207" s="341"/>
      <c r="CW207" s="341"/>
      <c r="CX207" s="341"/>
      <c r="CY207" s="341"/>
      <c r="CZ207" s="341"/>
    </row>
    <row r="208" s="298" customFormat="true" ht="22.5" customHeight="true" x14ac:dyDescent="0.35">
      <c r="A208" s="1012" t="str">
        <f>A1026</f>
        <v>Egypt</v>
      </c>
      <c r="B208" s="1013"/>
      <c r="Z208" s="341"/>
      <c r="AA208" s="341"/>
      <c r="AB208" s="341"/>
      <c r="AC208" s="341"/>
      <c r="AD208" s="341"/>
      <c r="AE208" s="341"/>
      <c r="AF208" s="341"/>
      <c r="AG208" s="341"/>
      <c r="AH208" s="341"/>
      <c r="AI208" s="341"/>
      <c r="AJ208" s="341"/>
      <c r="AK208" s="341"/>
      <c r="AL208" s="341"/>
      <c r="AM208" s="341"/>
      <c r="AN208" s="341"/>
      <c r="AO208" s="341"/>
      <c r="AP208" s="341"/>
      <c r="AQ208" s="341"/>
      <c r="AR208" s="341"/>
      <c r="AS208" s="341"/>
      <c r="AT208" s="341"/>
      <c r="AU208" s="341"/>
      <c r="AV208" s="341"/>
      <c r="AW208" s="341"/>
      <c r="AX208" s="341"/>
      <c r="AY208" s="341"/>
      <c r="AZ208" s="341"/>
      <c r="BB208" s="321"/>
      <c r="BZ208" s="341"/>
      <c r="CA208" s="341"/>
      <c r="CB208" s="341"/>
      <c r="CC208" s="341"/>
      <c r="CD208" s="341"/>
      <c r="CE208" s="341"/>
      <c r="CF208" s="341"/>
      <c r="CG208" s="341"/>
      <c r="CH208" s="341"/>
      <c r="CI208" s="341"/>
      <c r="CJ208" s="341"/>
      <c r="CK208" s="341"/>
      <c r="CL208" s="341"/>
      <c r="CM208" s="341"/>
      <c r="CN208" s="341"/>
      <c r="CO208" s="341"/>
      <c r="CP208" s="341"/>
      <c r="CQ208" s="341"/>
      <c r="CR208" s="341"/>
      <c r="CS208" s="341"/>
      <c r="CT208" s="341"/>
      <c r="CU208" s="341"/>
      <c r="CV208" s="341"/>
      <c r="CW208" s="341"/>
      <c r="CX208" s="341"/>
      <c r="CY208" s="341"/>
      <c r="CZ208" s="341"/>
    </row>
    <row r="209" s="298" customFormat="true" ht="22.5" customHeight="true" x14ac:dyDescent="0.35">
      <c r="A209" s="325" t="str">
        <f>A1034</f>
        <v>2008</v>
      </c>
      <c r="B209" s="326"/>
      <c r="Z209" s="341"/>
      <c r="AA209" s="341"/>
      <c r="AB209" s="341"/>
      <c r="AC209" s="341"/>
      <c r="AD209" s="341"/>
      <c r="AE209" s="341"/>
      <c r="AF209" s="341"/>
      <c r="AG209" s="341"/>
      <c r="AH209" s="341"/>
      <c r="AI209" s="341"/>
      <c r="AJ209" s="341"/>
      <c r="AK209" s="341"/>
      <c r="AL209" s="341"/>
      <c r="AM209" s="341"/>
      <c r="AN209" s="341"/>
      <c r="AO209" s="341"/>
      <c r="AP209" s="341"/>
      <c r="AQ209" s="341"/>
      <c r="AR209" s="341"/>
      <c r="AS209" s="341"/>
      <c r="AT209" s="341"/>
      <c r="AU209" s="341"/>
      <c r="AV209" s="341"/>
      <c r="AW209" s="341"/>
      <c r="AX209" s="341"/>
      <c r="AY209" s="341"/>
      <c r="AZ209" s="341"/>
      <c r="BB209" s="321"/>
      <c r="BZ209" s="341"/>
      <c r="CA209" s="341"/>
      <c r="CB209" s="341"/>
      <c r="CC209" s="341"/>
      <c r="CD209" s="341"/>
      <c r="CE209" s="341"/>
      <c r="CF209" s="341"/>
      <c r="CG209" s="341"/>
      <c r="CH209" s="341"/>
      <c r="CI209" s="341"/>
      <c r="CJ209" s="341"/>
      <c r="CK209" s="341"/>
      <c r="CL209" s="341"/>
      <c r="CM209" s="341"/>
      <c r="CN209" s="341"/>
      <c r="CO209" s="341"/>
      <c r="CP209" s="341"/>
      <c r="CQ209" s="341"/>
      <c r="CR209" s="341"/>
      <c r="CS209" s="341"/>
      <c r="CT209" s="341"/>
      <c r="CU209" s="341"/>
      <c r="CV209" s="341"/>
      <c r="CW209" s="341"/>
      <c r="CX209" s="341"/>
      <c r="CY209" s="341"/>
      <c r="CZ209" s="341"/>
    </row>
    <row r="210" s="298" customFormat="true" ht="22.5" customHeight="true" x14ac:dyDescent="0.35">
      <c r="A210" s="552" t="s">
        <v>111</v>
      </c>
      <c r="B210" s="328"/>
      <c r="Z210" s="341"/>
      <c r="AA210" s="341"/>
      <c r="AB210" s="341"/>
      <c r="AC210" s="341"/>
      <c r="AD210" s="341"/>
      <c r="AE210" s="341"/>
      <c r="AF210" s="341"/>
      <c r="AG210" s="341"/>
      <c r="AH210" s="341"/>
      <c r="AI210" s="341"/>
      <c r="AJ210" s="341"/>
      <c r="AK210" s="341"/>
      <c r="AL210" s="341"/>
      <c r="AM210" s="341"/>
      <c r="AN210" s="341"/>
      <c r="AO210" s="341"/>
      <c r="AP210" s="341"/>
      <c r="AQ210" s="341"/>
      <c r="AR210" s="341"/>
      <c r="AS210" s="341"/>
      <c r="AT210" s="341"/>
      <c r="AU210" s="341"/>
      <c r="AV210" s="341"/>
      <c r="AW210" s="341"/>
      <c r="AX210" s="341"/>
      <c r="AY210" s="341"/>
      <c r="AZ210" s="341"/>
      <c r="BB210" s="321"/>
      <c r="BZ210" s="341"/>
      <c r="CA210" s="341"/>
      <c r="CB210" s="341"/>
      <c r="CC210" s="341"/>
      <c r="CD210" s="341"/>
      <c r="CE210" s="341"/>
      <c r="CF210" s="341"/>
      <c r="CG210" s="341"/>
      <c r="CH210" s="341"/>
      <c r="CI210" s="341"/>
      <c r="CJ210" s="341"/>
      <c r="CK210" s="341"/>
      <c r="CL210" s="341"/>
      <c r="CM210" s="341"/>
      <c r="CN210" s="341"/>
      <c r="CO210" s="341"/>
      <c r="CP210" s="341"/>
      <c r="CQ210" s="341"/>
      <c r="CR210" s="341"/>
      <c r="CS210" s="341"/>
      <c r="CT210" s="341"/>
      <c r="CU210" s="341"/>
      <c r="CV210" s="341"/>
      <c r="CW210" s="341"/>
      <c r="CX210" s="341"/>
      <c r="CY210" s="341"/>
      <c r="CZ210" s="341"/>
    </row>
    <row r="211" s="298" customFormat="true" ht="20.1" customHeight="true" x14ac:dyDescent="0.35">
      <c r="A211" s="330" t="s">
        <v>96</v>
      </c>
      <c r="B211" s="326"/>
      <c r="Z211" s="341"/>
      <c r="AA211" s="341"/>
      <c r="AB211" s="341"/>
      <c r="AC211" s="341"/>
      <c r="AD211" s="341"/>
      <c r="AE211" s="341"/>
      <c r="AF211" s="341"/>
      <c r="AG211" s="341"/>
      <c r="AH211" s="341"/>
      <c r="AI211" s="341"/>
      <c r="AJ211" s="341"/>
      <c r="AK211" s="341"/>
      <c r="AL211" s="341"/>
      <c r="AM211" s="341"/>
      <c r="AN211" s="341"/>
      <c r="AO211" s="341"/>
      <c r="AP211" s="341"/>
      <c r="AQ211" s="341"/>
      <c r="AR211" s="341"/>
      <c r="AS211" s="341"/>
      <c r="AT211" s="341"/>
      <c r="AU211" s="341"/>
      <c r="AV211" s="341"/>
      <c r="AW211" s="341"/>
      <c r="AX211" s="341"/>
      <c r="AY211" s="341"/>
      <c r="AZ211" s="341"/>
      <c r="BB211" s="321"/>
      <c r="BZ211" s="341"/>
      <c r="CA211" s="341"/>
      <c r="CB211" s="341"/>
      <c r="CC211" s="341"/>
      <c r="CD211" s="341"/>
      <c r="CE211" s="341"/>
      <c r="CF211" s="341"/>
      <c r="CG211" s="341"/>
      <c r="CH211" s="341"/>
      <c r="CI211" s="341"/>
      <c r="CJ211" s="341"/>
      <c r="CK211" s="341"/>
      <c r="CL211" s="341"/>
      <c r="CM211" s="341"/>
      <c r="CN211" s="341"/>
      <c r="CO211" s="341"/>
      <c r="CP211" s="341"/>
      <c r="CQ211" s="341"/>
      <c r="CR211" s="341"/>
      <c r="CS211" s="341"/>
      <c r="CT211" s="341"/>
      <c r="CU211" s="341"/>
      <c r="CV211" s="341"/>
      <c r="CW211" s="341"/>
      <c r="CX211" s="341"/>
      <c r="CY211" s="341"/>
      <c r="CZ211" s="341"/>
    </row>
    <row r="212" s="298" customFormat="true" ht="15" customHeight="true" x14ac:dyDescent="0.2">
      <c r="A212" s="555" t="s">
        <v>97</v>
      </c>
      <c r="B212" s="352"/>
      <c r="Z212" s="341"/>
      <c r="AA212" s="341"/>
      <c r="AB212" s="341"/>
      <c r="AC212" s="341"/>
      <c r="AD212" s="341"/>
      <c r="AE212" s="341"/>
      <c r="AF212" s="341"/>
      <c r="AG212" s="341"/>
      <c r="AH212" s="341"/>
      <c r="AI212" s="341"/>
      <c r="AJ212" s="341"/>
      <c r="AK212" s="341"/>
      <c r="AL212" s="341"/>
      <c r="AM212" s="341"/>
      <c r="AN212" s="341"/>
      <c r="AO212" s="341"/>
      <c r="AP212" s="341"/>
      <c r="AQ212" s="341"/>
      <c r="AR212" s="341"/>
      <c r="AS212" s="341"/>
      <c r="AT212" s="341"/>
      <c r="AU212" s="341"/>
      <c r="AV212" s="341"/>
      <c r="AW212" s="341"/>
      <c r="AX212" s="341"/>
      <c r="AY212" s="341"/>
      <c r="AZ212" s="341"/>
      <c r="BB212" s="321"/>
      <c r="BZ212" s="341"/>
      <c r="CA212" s="341"/>
      <c r="CB212" s="341"/>
      <c r="CC212" s="341"/>
      <c r="CD212" s="341"/>
      <c r="CE212" s="341"/>
      <c r="CF212" s="341"/>
      <c r="CG212" s="341"/>
      <c r="CH212" s="341"/>
      <c r="CI212" s="341"/>
      <c r="CJ212" s="341"/>
      <c r="CK212" s="341"/>
      <c r="CL212" s="341"/>
      <c r="CM212" s="341"/>
      <c r="CN212" s="341"/>
      <c r="CO212" s="341"/>
      <c r="CP212" s="341"/>
      <c r="CQ212" s="341"/>
      <c r="CR212" s="341"/>
      <c r="CS212" s="341"/>
      <c r="CT212" s="341"/>
      <c r="CU212" s="341"/>
      <c r="CV212" s="341"/>
      <c r="CW212" s="341"/>
      <c r="CX212" s="341"/>
      <c r="CY212" s="341"/>
      <c r="CZ212" s="341"/>
    </row>
    <row r="213" s="298" customFormat="true" ht="15" customHeight="true" x14ac:dyDescent="0.2">
      <c r="A213" s="333" t="s">
        <v>40</v>
      </c>
      <c r="B213" s="332"/>
      <c r="Z213" s="341"/>
      <c r="AA213" s="341"/>
      <c r="AB213" s="341"/>
      <c r="AC213" s="341"/>
      <c r="AD213" s="341"/>
      <c r="AE213" s="341"/>
      <c r="AF213" s="341"/>
      <c r="AG213" s="341"/>
      <c r="AH213" s="341"/>
      <c r="AI213" s="341"/>
      <c r="AJ213" s="341"/>
      <c r="AK213" s="341"/>
      <c r="AL213" s="341"/>
      <c r="AM213" s="341"/>
      <c r="AN213" s="341"/>
      <c r="AO213" s="341"/>
      <c r="AP213" s="341"/>
      <c r="AQ213" s="341"/>
      <c r="AR213" s="341"/>
      <c r="AS213" s="341"/>
      <c r="AT213" s="341"/>
      <c r="AU213" s="341"/>
      <c r="AV213" s="341"/>
      <c r="AW213" s="341"/>
      <c r="AX213" s="341"/>
      <c r="AY213" s="341"/>
      <c r="AZ213" s="341"/>
      <c r="BB213" s="321"/>
      <c r="BZ213" s="341"/>
      <c r="CA213" s="341"/>
      <c r="CB213" s="341"/>
      <c r="CC213" s="341"/>
      <c r="CD213" s="341"/>
      <c r="CE213" s="341"/>
      <c r="CF213" s="341"/>
      <c r="CG213" s="341"/>
      <c r="CH213" s="341"/>
      <c r="CI213" s="341"/>
      <c r="CJ213" s="341"/>
      <c r="CK213" s="341"/>
      <c r="CL213" s="341"/>
      <c r="CM213" s="341"/>
      <c r="CN213" s="341"/>
      <c r="CO213" s="341"/>
      <c r="CP213" s="341"/>
      <c r="CQ213" s="341"/>
      <c r="CR213" s="341"/>
      <c r="CS213" s="341"/>
      <c r="CT213" s="341"/>
      <c r="CU213" s="341"/>
      <c r="CV213" s="341"/>
      <c r="CW213" s="341"/>
      <c r="CX213" s="341"/>
      <c r="CY213" s="341"/>
      <c r="CZ213" s="341"/>
    </row>
    <row r="214" s="298" customFormat="true" ht="15" customHeight="true" x14ac:dyDescent="0.2">
      <c r="A214" s="331" t="s">
        <v>39</v>
      </c>
      <c r="B214" s="332"/>
      <c r="Z214" s="341"/>
      <c r="AA214" s="341"/>
      <c r="AB214" s="341"/>
      <c r="AC214" s="341"/>
      <c r="AD214" s="341"/>
      <c r="AE214" s="341"/>
      <c r="AF214" s="341"/>
      <c r="AG214" s="341"/>
      <c r="AH214" s="341"/>
      <c r="AI214" s="341"/>
      <c r="AJ214" s="341"/>
      <c r="AK214" s="341"/>
      <c r="AL214" s="341"/>
      <c r="AM214" s="341"/>
      <c r="AN214" s="341"/>
      <c r="AO214" s="341"/>
      <c r="AP214" s="341"/>
      <c r="AQ214" s="341"/>
      <c r="AR214" s="341"/>
      <c r="AS214" s="341"/>
      <c r="AT214" s="341"/>
      <c r="AU214" s="341"/>
      <c r="AV214" s="341"/>
      <c r="AW214" s="341"/>
      <c r="AX214" s="341"/>
      <c r="AY214" s="341"/>
      <c r="AZ214" s="341"/>
      <c r="BB214" s="321"/>
      <c r="BZ214" s="341"/>
      <c r="CA214" s="341"/>
      <c r="CB214" s="341"/>
      <c r="CC214" s="341"/>
      <c r="CD214" s="341"/>
      <c r="CE214" s="341"/>
      <c r="CF214" s="341"/>
      <c r="CG214" s="341"/>
      <c r="CH214" s="341"/>
      <c r="CI214" s="341"/>
      <c r="CJ214" s="341"/>
      <c r="CK214" s="341"/>
      <c r="CL214" s="341"/>
      <c r="CM214" s="341"/>
      <c r="CN214" s="341"/>
      <c r="CO214" s="341"/>
      <c r="CP214" s="341"/>
      <c r="CQ214" s="341"/>
      <c r="CR214" s="341"/>
      <c r="CS214" s="341"/>
      <c r="CT214" s="341"/>
      <c r="CU214" s="341"/>
      <c r="CV214" s="341"/>
      <c r="CW214" s="341"/>
      <c r="CX214" s="341"/>
      <c r="CY214" s="341"/>
      <c r="CZ214" s="341"/>
    </row>
    <row r="215" s="298" customFormat="true" ht="15" customHeight="true" x14ac:dyDescent="0.2">
      <c r="A215" s="331" t="s">
        <v>133</v>
      </c>
      <c r="B215" s="351" t="str">
        <f>A1025</f>
        <v>DHS08</v>
      </c>
      <c r="Z215" s="341"/>
      <c r="AA215" s="341"/>
      <c r="AB215" s="341"/>
      <c r="AC215" s="341"/>
      <c r="AD215" s="341"/>
      <c r="AE215" s="341"/>
      <c r="AF215" s="341"/>
      <c r="AG215" s="341"/>
      <c r="AH215" s="341"/>
      <c r="AI215" s="341"/>
      <c r="AJ215" s="341"/>
      <c r="AK215" s="341"/>
      <c r="AL215" s="341"/>
      <c r="AM215" s="341"/>
      <c r="AN215" s="341"/>
      <c r="AO215" s="341"/>
      <c r="AP215" s="341"/>
      <c r="AQ215" s="341"/>
      <c r="AR215" s="341"/>
      <c r="AS215" s="341"/>
      <c r="AT215" s="341"/>
      <c r="AU215" s="341"/>
      <c r="AV215" s="341"/>
      <c r="AW215" s="341"/>
      <c r="AX215" s="341"/>
      <c r="AY215" s="341"/>
      <c r="AZ215" s="341"/>
      <c r="BB215" s="321"/>
      <c r="BZ215" s="341"/>
      <c r="CA215" s="341"/>
      <c r="CB215" s="341"/>
      <c r="CC215" s="341"/>
      <c r="CD215" s="341"/>
      <c r="CE215" s="341"/>
      <c r="CF215" s="341"/>
      <c r="CG215" s="341"/>
      <c r="CH215" s="341"/>
      <c r="CI215" s="341"/>
      <c r="CJ215" s="341"/>
      <c r="CK215" s="341"/>
      <c r="CL215" s="341"/>
      <c r="CM215" s="341"/>
      <c r="CN215" s="341"/>
      <c r="CO215" s="341"/>
      <c r="CP215" s="341"/>
      <c r="CQ215" s="341"/>
      <c r="CR215" s="341"/>
      <c r="CS215" s="341"/>
      <c r="CT215" s="341"/>
      <c r="CU215" s="341"/>
      <c r="CV215" s="341"/>
      <c r="CW215" s="341"/>
      <c r="CX215" s="341"/>
      <c r="CY215" s="341"/>
      <c r="CZ215" s="341"/>
    </row>
    <row r="216" s="298" customFormat="true" ht="15" customHeight="true" x14ac:dyDescent="0.2">
      <c r="A216" s="178"/>
      <c r="B216" s="180"/>
      <c r="Z216" s="341"/>
      <c r="AA216" s="341"/>
      <c r="AB216" s="341"/>
      <c r="AC216" s="341"/>
      <c r="AD216" s="341"/>
      <c r="AE216" s="341"/>
      <c r="AF216" s="341"/>
      <c r="AG216" s="341"/>
      <c r="AH216" s="341"/>
      <c r="AI216" s="341"/>
      <c r="AJ216" s="341"/>
      <c r="AK216" s="341"/>
      <c r="AL216" s="341"/>
      <c r="AM216" s="341"/>
      <c r="AN216" s="341"/>
      <c r="AO216" s="341"/>
      <c r="AP216" s="341"/>
      <c r="AQ216" s="341"/>
      <c r="AR216" s="341"/>
      <c r="AS216" s="341"/>
      <c r="AT216" s="341"/>
      <c r="AU216" s="341"/>
      <c r="AV216" s="341"/>
      <c r="AW216" s="341"/>
      <c r="AX216" s="341"/>
      <c r="AY216" s="341"/>
      <c r="AZ216" s="341"/>
      <c r="BB216" s="321"/>
      <c r="BZ216" s="341"/>
      <c r="CA216" s="341"/>
      <c r="CB216" s="341"/>
      <c r="CC216" s="341"/>
      <c r="CD216" s="341"/>
      <c r="CE216" s="341"/>
      <c r="CF216" s="341"/>
      <c r="CG216" s="341"/>
      <c r="CH216" s="341"/>
      <c r="CI216" s="341"/>
      <c r="CJ216" s="341"/>
      <c r="CK216" s="341"/>
      <c r="CL216" s="341"/>
      <c r="CM216" s="341"/>
      <c r="CN216" s="341"/>
      <c r="CO216" s="341"/>
      <c r="CP216" s="341"/>
      <c r="CQ216" s="341"/>
      <c r="CR216" s="341"/>
      <c r="CS216" s="341"/>
      <c r="CT216" s="341"/>
      <c r="CU216" s="341"/>
      <c r="CV216" s="341"/>
      <c r="CW216" s="341"/>
      <c r="CX216" s="341"/>
      <c r="CY216" s="341"/>
      <c r="CZ216" s="341"/>
    </row>
    <row r="217" s="298" customFormat="true" ht="15" customHeight="true" x14ac:dyDescent="0.2">
      <c r="A217" s="178"/>
      <c r="B217" s="179"/>
      <c r="Z217" s="341"/>
      <c r="AA217" s="341"/>
      <c r="AB217" s="341"/>
      <c r="AC217" s="341"/>
      <c r="AD217" s="341"/>
      <c r="AE217" s="341"/>
      <c r="AF217" s="341"/>
      <c r="AG217" s="341"/>
      <c r="AH217" s="341"/>
      <c r="AI217" s="341"/>
      <c r="AJ217" s="341"/>
      <c r="AK217" s="341"/>
      <c r="AL217" s="341"/>
      <c r="AM217" s="341"/>
      <c r="AN217" s="341"/>
      <c r="AO217" s="341"/>
      <c r="AP217" s="341"/>
      <c r="AQ217" s="341"/>
      <c r="AR217" s="341"/>
      <c r="AS217" s="341"/>
      <c r="AT217" s="341"/>
      <c r="AU217" s="341"/>
      <c r="AV217" s="341"/>
      <c r="AW217" s="341"/>
      <c r="AX217" s="341"/>
      <c r="AY217" s="341"/>
      <c r="AZ217" s="341"/>
      <c r="BB217" s="321"/>
      <c r="BZ217" s="341"/>
      <c r="CA217" s="341"/>
      <c r="CB217" s="341"/>
      <c r="CC217" s="341"/>
      <c r="CD217" s="341"/>
      <c r="CE217" s="341"/>
      <c r="CF217" s="341"/>
      <c r="CG217" s="341"/>
      <c r="CH217" s="341"/>
      <c r="CI217" s="341"/>
      <c r="CJ217" s="341"/>
      <c r="CK217" s="341"/>
      <c r="CL217" s="341"/>
      <c r="CM217" s="341"/>
      <c r="CN217" s="341"/>
      <c r="CO217" s="341"/>
      <c r="CP217" s="341"/>
      <c r="CQ217" s="341"/>
      <c r="CR217" s="341"/>
      <c r="CS217" s="341"/>
      <c r="CT217" s="341"/>
      <c r="CU217" s="341"/>
      <c r="CV217" s="341"/>
      <c r="CW217" s="341"/>
      <c r="CX217" s="341"/>
      <c r="CY217" s="341"/>
      <c r="CZ217" s="341"/>
    </row>
    <row r="218" s="298" customFormat="true" ht="18" customHeight="true" x14ac:dyDescent="0.2">
      <c r="A218" s="178"/>
      <c r="B218" s="180"/>
      <c r="Z218" s="341"/>
      <c r="AA218" s="341"/>
      <c r="AB218" s="341"/>
      <c r="AC218" s="341"/>
      <c r="AD218" s="341"/>
      <c r="AE218" s="341"/>
      <c r="AF218" s="341"/>
      <c r="AG218" s="341"/>
      <c r="AH218" s="341"/>
      <c r="AI218" s="341"/>
      <c r="AJ218" s="341"/>
      <c r="AK218" s="341"/>
      <c r="AL218" s="341"/>
      <c r="AM218" s="341"/>
      <c r="AN218" s="341"/>
      <c r="AO218" s="341"/>
      <c r="AP218" s="341"/>
      <c r="AQ218" s="341"/>
      <c r="AR218" s="341"/>
      <c r="AS218" s="341"/>
      <c r="AT218" s="341"/>
      <c r="AU218" s="341"/>
      <c r="AV218" s="341"/>
      <c r="AW218" s="341"/>
      <c r="AX218" s="341"/>
      <c r="AY218" s="341"/>
      <c r="AZ218" s="341"/>
      <c r="BB218" s="321"/>
      <c r="BZ218" s="341"/>
      <c r="CA218" s="341"/>
      <c r="CB218" s="341"/>
      <c r="CC218" s="341"/>
      <c r="CD218" s="341"/>
      <c r="CE218" s="341"/>
      <c r="CF218" s="341"/>
      <c r="CG218" s="341"/>
      <c r="CH218" s="341"/>
      <c r="CI218" s="341"/>
      <c r="CJ218" s="341"/>
      <c r="CK218" s="341"/>
      <c r="CL218" s="341"/>
      <c r="CM218" s="341"/>
      <c r="CN218" s="341"/>
      <c r="CO218" s="341"/>
      <c r="CP218" s="341"/>
      <c r="CQ218" s="341"/>
      <c r="CR218" s="341"/>
      <c r="CS218" s="341"/>
      <c r="CT218" s="341"/>
      <c r="CU218" s="341"/>
      <c r="CV218" s="341"/>
      <c r="CW218" s="341"/>
      <c r="CX218" s="341"/>
      <c r="CY218" s="341"/>
      <c r="CZ218" s="341"/>
    </row>
    <row r="219" s="298" customFormat="true" ht="18" customHeight="true" x14ac:dyDescent="0.2">
      <c r="A219" s="177"/>
      <c r="B219" s="176"/>
      <c r="Z219" s="341"/>
      <c r="AA219" s="341"/>
      <c r="AB219" s="341"/>
      <c r="AC219" s="341"/>
      <c r="AD219" s="341"/>
      <c r="AE219" s="341"/>
      <c r="AF219" s="341"/>
      <c r="AG219" s="341"/>
      <c r="AH219" s="341"/>
      <c r="AI219" s="341"/>
      <c r="AJ219" s="341"/>
      <c r="AK219" s="341"/>
      <c r="AL219" s="341"/>
      <c r="AM219" s="341"/>
      <c r="AN219" s="341"/>
      <c r="AO219" s="341"/>
      <c r="AP219" s="341"/>
      <c r="AQ219" s="341"/>
      <c r="AR219" s="341"/>
      <c r="AS219" s="341"/>
      <c r="AT219" s="341"/>
      <c r="AU219" s="341"/>
      <c r="AV219" s="341"/>
      <c r="AW219" s="341"/>
      <c r="AX219" s="341"/>
      <c r="AY219" s="341"/>
      <c r="AZ219" s="341"/>
      <c r="BB219" s="321"/>
      <c r="BZ219" s="341"/>
      <c r="CA219" s="341"/>
      <c r="CB219" s="341"/>
      <c r="CC219" s="341"/>
      <c r="CD219" s="341"/>
      <c r="CE219" s="341"/>
      <c r="CF219" s="341"/>
      <c r="CG219" s="341"/>
      <c r="CH219" s="341"/>
      <c r="CI219" s="341"/>
      <c r="CJ219" s="341"/>
      <c r="CK219" s="341"/>
      <c r="CL219" s="341"/>
      <c r="CM219" s="341"/>
      <c r="CN219" s="341"/>
      <c r="CO219" s="341"/>
      <c r="CP219" s="341"/>
      <c r="CQ219" s="341"/>
      <c r="CR219" s="341"/>
      <c r="CS219" s="341"/>
      <c r="CT219" s="341"/>
      <c r="CU219" s="341"/>
      <c r="CV219" s="341"/>
      <c r="CW219" s="341"/>
      <c r="CX219" s="341"/>
      <c r="CY219" s="341"/>
      <c r="CZ219" s="341"/>
    </row>
    <row r="220" s="439" customFormat="true" ht="15" customHeight="true" x14ac:dyDescent="0.2">
      <c r="A220" s="301" t="s">
        <v>86</v>
      </c>
      <c r="B220" s="336"/>
      <c r="C220" s="1002" t="s">
        <v>114</v>
      </c>
      <c r="D220" s="1003"/>
      <c r="E220" s="1003"/>
      <c r="F220" s="1003"/>
      <c r="G220" s="1004"/>
      <c r="H220" s="1005" t="s">
        <v>38</v>
      </c>
      <c r="I220" s="996"/>
      <c r="J220" s="996"/>
      <c r="K220" s="996"/>
      <c r="L220" s="998"/>
      <c r="M220" s="986" t="s">
        <v>37</v>
      </c>
      <c r="N220" s="987"/>
      <c r="O220" s="987"/>
      <c r="P220" s="987"/>
      <c r="Q220" s="988"/>
      <c r="R220" s="15" t="s">
        <v>137</v>
      </c>
      <c r="S220" s="410"/>
      <c r="T220" s="410"/>
      <c r="U220" s="410"/>
      <c r="V220" s="410"/>
      <c r="W220" s="410"/>
      <c r="X220" s="410"/>
      <c r="Y220" s="410"/>
      <c r="Z220" s="846"/>
      <c r="AA220" s="846"/>
      <c r="AB220" s="846"/>
      <c r="AC220" s="846"/>
      <c r="AD220" s="846"/>
      <c r="AE220" s="846"/>
      <c r="AF220" s="846"/>
      <c r="AG220" s="846"/>
      <c r="AH220" s="846"/>
      <c r="AI220" s="846"/>
      <c r="AJ220" s="846"/>
      <c r="AK220" s="846"/>
      <c r="AL220" s="846"/>
      <c r="AM220" s="846"/>
      <c r="AN220" s="846"/>
      <c r="AO220" s="846"/>
      <c r="AP220" s="846"/>
      <c r="AQ220" s="846"/>
      <c r="AR220" s="846"/>
      <c r="AS220" s="846"/>
      <c r="AT220" s="846"/>
      <c r="AU220" s="846"/>
      <c r="AV220" s="846"/>
      <c r="AW220" s="846"/>
      <c r="AX220" s="846"/>
      <c r="AY220" s="846"/>
      <c r="AZ220" s="346"/>
      <c r="BA220" s="347" t="s">
        <v>128</v>
      </c>
      <c r="BB220" s="301" t="s">
        <v>86</v>
      </c>
      <c r="BC220" s="986" t="s">
        <v>114</v>
      </c>
      <c r="BD220" s="987"/>
      <c r="BE220" s="987"/>
      <c r="BF220" s="987"/>
      <c r="BG220" s="993"/>
      <c r="BH220" s="986" t="s">
        <v>38</v>
      </c>
      <c r="BI220" s="987"/>
      <c r="BJ220" s="987"/>
      <c r="BK220" s="987"/>
      <c r="BL220" s="993"/>
      <c r="BM220" s="986" t="s">
        <v>37</v>
      </c>
      <c r="BN220" s="987"/>
      <c r="BO220" s="987"/>
      <c r="BP220" s="987"/>
      <c r="BQ220" s="988"/>
      <c r="BR220" s="14" t="s">
        <v>137</v>
      </c>
      <c r="BS220" s="401"/>
      <c r="BT220" s="401"/>
      <c r="BU220" s="401"/>
      <c r="BV220" s="401"/>
      <c r="BW220" s="401"/>
      <c r="BX220" s="401"/>
      <c r="BY220" s="401"/>
      <c r="BZ220" s="345"/>
      <c r="CA220" s="345"/>
      <c r="CB220" s="345"/>
      <c r="CC220" s="345"/>
      <c r="CD220" s="345"/>
      <c r="CE220" s="345"/>
      <c r="CF220" s="345"/>
      <c r="CG220" s="345"/>
      <c r="CH220" s="345"/>
      <c r="CI220" s="345"/>
      <c r="CJ220" s="345"/>
      <c r="CK220" s="345"/>
      <c r="CL220" s="345"/>
      <c r="CM220" s="345"/>
      <c r="CN220" s="345"/>
      <c r="CO220" s="345"/>
      <c r="CP220" s="345"/>
      <c r="CQ220" s="345"/>
      <c r="CR220" s="345"/>
      <c r="CS220" s="345"/>
      <c r="CT220" s="345"/>
      <c r="CU220" s="345"/>
      <c r="CV220" s="345"/>
      <c r="CW220" s="345"/>
      <c r="CX220" s="345"/>
      <c r="CY220" s="345"/>
      <c r="CZ220" s="345"/>
    </row>
    <row r="221" s="439" customFormat="true" ht="24" x14ac:dyDescent="0.2">
      <c r="A221" s="335" t="s">
        <v>87</v>
      </c>
      <c r="B221" s="370"/>
      <c r="C221" s="393" t="s">
        <v>0</v>
      </c>
      <c r="D221" s="550" t="s">
        <v>1</v>
      </c>
      <c r="E221" s="550" t="s">
        <v>2</v>
      </c>
      <c r="F221" s="550" t="s">
        <v>3</v>
      </c>
      <c r="G221" s="551" t="s">
        <v>4</v>
      </c>
      <c r="H221" s="375" t="s">
        <v>0</v>
      </c>
      <c r="I221" s="553" t="s">
        <v>1</v>
      </c>
      <c r="J221" s="553" t="s">
        <v>2</v>
      </c>
      <c r="K221" s="553" t="s">
        <v>3</v>
      </c>
      <c r="L221" s="554" t="s">
        <v>4</v>
      </c>
      <c r="M221" s="376" t="s">
        <v>0</v>
      </c>
      <c r="N221" s="553" t="s">
        <v>1</v>
      </c>
      <c r="O221" s="553" t="s">
        <v>2</v>
      </c>
      <c r="P221" s="553" t="s">
        <v>3</v>
      </c>
      <c r="Q221" s="548" t="s">
        <v>4</v>
      </c>
      <c r="R221" s="375" t="s">
        <v>402</v>
      </c>
      <c r="S221" s="553" t="s">
        <v>403</v>
      </c>
      <c r="T221" s="553" t="s">
        <v>404</v>
      </c>
      <c r="U221" s="553" t="s">
        <v>405</v>
      </c>
      <c r="V221" s="553" t="s">
        <v>150</v>
      </c>
      <c r="W221" s="553" t="s">
        <v>151</v>
      </c>
      <c r="X221" s="553" t="s">
        <v>152</v>
      </c>
      <c r="Y221" s="554" t="s">
        <v>153</v>
      </c>
      <c r="Z221" s="846"/>
      <c r="AA221" s="846"/>
      <c r="AB221" s="846"/>
      <c r="AC221" s="846"/>
      <c r="AD221" s="846"/>
      <c r="AE221" s="846"/>
      <c r="AF221" s="846"/>
      <c r="AG221" s="846"/>
      <c r="AH221" s="846"/>
      <c r="AI221" s="846"/>
      <c r="AJ221" s="846"/>
      <c r="AK221" s="846"/>
      <c r="AL221" s="846"/>
      <c r="AM221" s="846"/>
      <c r="AN221" s="846"/>
      <c r="AO221" s="846"/>
      <c r="AP221" s="846"/>
      <c r="AQ221" s="846"/>
      <c r="AR221" s="846"/>
      <c r="AS221" s="846"/>
      <c r="AT221" s="846"/>
      <c r="AU221" s="846"/>
      <c r="AV221" s="846"/>
      <c r="AW221" s="846"/>
      <c r="AX221" s="846"/>
      <c r="AY221" s="846"/>
      <c r="AZ221" s="346"/>
      <c r="BA221" s="335" t="s">
        <v>117</v>
      </c>
      <c r="BB221" s="334"/>
      <c r="BC221" s="422" t="s">
        <v>0</v>
      </c>
      <c r="BD221" s="525" t="s">
        <v>1</v>
      </c>
      <c r="BE221" s="525" t="s">
        <v>2</v>
      </c>
      <c r="BF221" s="525" t="s">
        <v>3</v>
      </c>
      <c r="BG221" s="423" t="s">
        <v>4</v>
      </c>
      <c r="BH221" s="422" t="s">
        <v>0</v>
      </c>
      <c r="BI221" s="525" t="s">
        <v>1</v>
      </c>
      <c r="BJ221" s="525" t="s">
        <v>2</v>
      </c>
      <c r="BK221" s="525" t="s">
        <v>3</v>
      </c>
      <c r="BL221" s="423" t="s">
        <v>4</v>
      </c>
      <c r="BM221" s="422" t="s">
        <v>0</v>
      </c>
      <c r="BN221" s="525" t="s">
        <v>1</v>
      </c>
      <c r="BO221" s="525" t="s">
        <v>2</v>
      </c>
      <c r="BP221" s="525" t="s">
        <v>3</v>
      </c>
      <c r="BQ221" s="423" t="s">
        <v>4</v>
      </c>
      <c r="BR221" s="422" t="s">
        <v>402</v>
      </c>
      <c r="BS221" s="525" t="s">
        <v>403</v>
      </c>
      <c r="BT221" s="525" t="s">
        <v>404</v>
      </c>
      <c r="BU221" s="525" t="s">
        <v>405</v>
      </c>
      <c r="BV221" s="525" t="s">
        <v>150</v>
      </c>
      <c r="BW221" s="525" t="s">
        <v>151</v>
      </c>
      <c r="BX221" s="525" t="s">
        <v>152</v>
      </c>
      <c r="BY221" s="526" t="s">
        <v>153</v>
      </c>
      <c r="BZ221" s="185"/>
      <c r="CA221" s="185"/>
      <c r="CB221" s="185"/>
      <c r="CC221" s="185"/>
      <c r="CD221" s="185"/>
      <c r="CE221" s="185"/>
      <c r="CF221" s="185"/>
      <c r="CG221" s="185"/>
      <c r="CH221" s="185"/>
      <c r="CI221" s="185"/>
      <c r="CJ221" s="185"/>
      <c r="CK221" s="185"/>
      <c r="CL221" s="185"/>
      <c r="CM221" s="185"/>
      <c r="CN221" s="185"/>
      <c r="CO221" s="185"/>
      <c r="CP221" s="185"/>
      <c r="CQ221" s="185"/>
      <c r="CR221" s="185"/>
      <c r="CS221" s="185"/>
      <c r="CT221" s="185"/>
      <c r="CU221" s="185"/>
      <c r="CV221" s="185"/>
      <c r="CW221" s="185"/>
      <c r="CX221" s="185"/>
      <c r="CY221" s="185"/>
      <c r="CZ221" s="185"/>
    </row>
    <row r="222" s="439" customFormat="true" ht="15" customHeight="true" x14ac:dyDescent="0.2">
      <c r="A222" s="1000" t="s">
        <v>36</v>
      </c>
      <c r="B222" s="372" t="s">
        <v>15</v>
      </c>
      <c r="C222" s="74" t="s">
        <v>35</v>
      </c>
      <c r="D222" s="71" t="s">
        <v>35</v>
      </c>
      <c r="E222" s="71" t="s">
        <v>35</v>
      </c>
      <c r="F222" s="71" t="s">
        <v>35</v>
      </c>
      <c r="G222" s="68" t="s">
        <v>35</v>
      </c>
      <c r="H222" s="65" t="s">
        <v>35</v>
      </c>
      <c r="I222" s="71" t="s">
        <v>35</v>
      </c>
      <c r="J222" s="71" t="s">
        <v>35</v>
      </c>
      <c r="K222" s="71" t="s">
        <v>35</v>
      </c>
      <c r="L222" s="62" t="s">
        <v>35</v>
      </c>
      <c r="M222" s="74" t="s">
        <v>35</v>
      </c>
      <c r="N222" s="71" t="s">
        <v>35</v>
      </c>
      <c r="O222" s="71" t="s">
        <v>35</v>
      </c>
      <c r="P222" s="71" t="s">
        <v>35</v>
      </c>
      <c r="Q222" s="68" t="s">
        <v>35</v>
      </c>
      <c r="R222" s="65" t="s">
        <v>35</v>
      </c>
      <c r="S222" s="71" t="s">
        <v>35</v>
      </c>
      <c r="T222" s="71" t="s">
        <v>35</v>
      </c>
      <c r="U222" s="71" t="s">
        <v>35</v>
      </c>
      <c r="V222" s="71" t="s">
        <v>35</v>
      </c>
      <c r="W222" s="71" t="s">
        <v>35</v>
      </c>
      <c r="X222" s="71" t="s">
        <v>35</v>
      </c>
      <c r="Y222" s="62" t="s">
        <v>35</v>
      </c>
      <c r="Z222" s="846"/>
      <c r="AA222" s="846"/>
      <c r="AB222" s="846"/>
      <c r="AC222" s="846"/>
      <c r="AD222" s="846"/>
      <c r="AE222" s="846"/>
      <c r="AF222" s="846"/>
      <c r="AG222" s="846"/>
      <c r="AH222" s="846"/>
      <c r="AI222" s="846"/>
      <c r="AJ222" s="846"/>
      <c r="AK222" s="846"/>
      <c r="AL222" s="846"/>
      <c r="AM222" s="846"/>
      <c r="AN222" s="846"/>
      <c r="AO222" s="846"/>
      <c r="AP222" s="846"/>
      <c r="AQ222" s="846"/>
      <c r="AR222" s="846"/>
      <c r="AS222" s="846"/>
      <c r="AT222" s="846"/>
      <c r="AU222" s="846"/>
      <c r="AV222" s="846"/>
      <c r="AW222" s="846"/>
      <c r="AX222" s="846"/>
      <c r="AY222" s="846"/>
      <c r="AZ222" s="346"/>
      <c r="BA222" s="992" t="s">
        <v>36</v>
      </c>
      <c r="BB222" s="559" t="s">
        <v>15</v>
      </c>
      <c r="BC222" s="61" t="s">
        <v>35</v>
      </c>
      <c r="BD222" s="57" t="s">
        <v>35</v>
      </c>
      <c r="BE222" s="57" t="s">
        <v>35</v>
      </c>
      <c r="BF222" s="57" t="s">
        <v>35</v>
      </c>
      <c r="BG222" s="52" t="s">
        <v>35</v>
      </c>
      <c r="BH222" s="61" t="s">
        <v>35</v>
      </c>
      <c r="BI222" s="57" t="s">
        <v>35</v>
      </c>
      <c r="BJ222" s="57" t="s">
        <v>35</v>
      </c>
      <c r="BK222" s="57" t="s">
        <v>35</v>
      </c>
      <c r="BL222" s="52" t="s">
        <v>35</v>
      </c>
      <c r="BM222" s="61" t="s">
        <v>35</v>
      </c>
      <c r="BN222" s="57" t="s">
        <v>35</v>
      </c>
      <c r="BO222" s="57" t="s">
        <v>35</v>
      </c>
      <c r="BP222" s="57" t="s">
        <v>35</v>
      </c>
      <c r="BQ222" s="52" t="s">
        <v>35</v>
      </c>
      <c r="BR222" s="61" t="s">
        <v>35</v>
      </c>
      <c r="BS222" s="57" t="s">
        <v>35</v>
      </c>
      <c r="BT222" s="57" t="s">
        <v>35</v>
      </c>
      <c r="BU222" s="57" t="s">
        <v>35</v>
      </c>
      <c r="BV222" s="57" t="s">
        <v>35</v>
      </c>
      <c r="BW222" s="57" t="s">
        <v>35</v>
      </c>
      <c r="BX222" s="57" t="s">
        <v>35</v>
      </c>
      <c r="BY222" s="46" t="s">
        <v>35</v>
      </c>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439" customFormat="true" ht="15" customHeight="true" x14ac:dyDescent="0.2">
      <c r="A223" s="999"/>
      <c r="B223" s="373" t="s">
        <v>16</v>
      </c>
      <c r="C223" s="76" t="s">
        <v>35</v>
      </c>
      <c r="D223" s="73" t="s">
        <v>35</v>
      </c>
      <c r="E223" s="73" t="s">
        <v>35</v>
      </c>
      <c r="F223" s="73" t="s">
        <v>35</v>
      </c>
      <c r="G223" s="70" t="s">
        <v>35</v>
      </c>
      <c r="H223" s="67" t="s">
        <v>35</v>
      </c>
      <c r="I223" s="73" t="s">
        <v>35</v>
      </c>
      <c r="J223" s="73" t="s">
        <v>35</v>
      </c>
      <c r="K223" s="73" t="s">
        <v>35</v>
      </c>
      <c r="L223" s="64" t="s">
        <v>35</v>
      </c>
      <c r="M223" s="76" t="s">
        <v>35</v>
      </c>
      <c r="N223" s="73" t="s">
        <v>35</v>
      </c>
      <c r="O223" s="73" t="s">
        <v>35</v>
      </c>
      <c r="P223" s="73" t="s">
        <v>35</v>
      </c>
      <c r="Q223" s="70" t="s">
        <v>35</v>
      </c>
      <c r="R223" s="67" t="s">
        <v>35</v>
      </c>
      <c r="S223" s="73" t="s">
        <v>35</v>
      </c>
      <c r="T223" s="73" t="s">
        <v>35</v>
      </c>
      <c r="U223" s="73" t="s">
        <v>35</v>
      </c>
      <c r="V223" s="73" t="s">
        <v>35</v>
      </c>
      <c r="W223" s="73" t="s">
        <v>35</v>
      </c>
      <c r="X223" s="73" t="s">
        <v>35</v>
      </c>
      <c r="Y223" s="64" t="s">
        <v>35</v>
      </c>
      <c r="Z223" s="846"/>
      <c r="AA223" s="846"/>
      <c r="AB223" s="846"/>
      <c r="AC223" s="846"/>
      <c r="AD223" s="846"/>
      <c r="AE223" s="846"/>
      <c r="AF223" s="846"/>
      <c r="AG223" s="846"/>
      <c r="AH223" s="846"/>
      <c r="AI223" s="846"/>
      <c r="AJ223" s="846"/>
      <c r="AK223" s="846"/>
      <c r="AL223" s="846"/>
      <c r="AM223" s="846"/>
      <c r="AN223" s="846"/>
      <c r="AO223" s="846"/>
      <c r="AP223" s="846"/>
      <c r="AQ223" s="846"/>
      <c r="AR223" s="846"/>
      <c r="AS223" s="846"/>
      <c r="AT223" s="846"/>
      <c r="AU223" s="846"/>
      <c r="AV223" s="846"/>
      <c r="AW223" s="846"/>
      <c r="AX223" s="846"/>
      <c r="AY223" s="846"/>
      <c r="AZ223" s="346"/>
      <c r="BA223" s="990"/>
      <c r="BB223" s="557" t="s">
        <v>16</v>
      </c>
      <c r="BC223" s="60" t="s">
        <v>35</v>
      </c>
      <c r="BD223" s="56" t="s">
        <v>35</v>
      </c>
      <c r="BE223" s="56" t="s">
        <v>35</v>
      </c>
      <c r="BF223" s="56" t="s">
        <v>35</v>
      </c>
      <c r="BG223" s="51" t="s">
        <v>35</v>
      </c>
      <c r="BH223" s="60" t="s">
        <v>35</v>
      </c>
      <c r="BI223" s="56" t="s">
        <v>35</v>
      </c>
      <c r="BJ223" s="56" t="s">
        <v>35</v>
      </c>
      <c r="BK223" s="56" t="s">
        <v>35</v>
      </c>
      <c r="BL223" s="51" t="s">
        <v>35</v>
      </c>
      <c r="BM223" s="60" t="s">
        <v>35</v>
      </c>
      <c r="BN223" s="56" t="s">
        <v>35</v>
      </c>
      <c r="BO223" s="56" t="s">
        <v>35</v>
      </c>
      <c r="BP223" s="56" t="s">
        <v>35</v>
      </c>
      <c r="BQ223" s="51" t="s">
        <v>35</v>
      </c>
      <c r="BR223" s="60" t="s">
        <v>35</v>
      </c>
      <c r="BS223" s="56" t="s">
        <v>35</v>
      </c>
      <c r="BT223" s="56" t="s">
        <v>35</v>
      </c>
      <c r="BU223" s="56" t="s">
        <v>35</v>
      </c>
      <c r="BV223" s="56" t="s">
        <v>35</v>
      </c>
      <c r="BW223" s="56" t="s">
        <v>35</v>
      </c>
      <c r="BX223" s="56" t="s">
        <v>35</v>
      </c>
      <c r="BY223" s="45" t="s">
        <v>35</v>
      </c>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439" customFormat="true" ht="15" customHeight="true" x14ac:dyDescent="0.2">
      <c r="A224" s="1001"/>
      <c r="B224" s="374" t="s">
        <v>20</v>
      </c>
      <c r="C224" s="76" t="s">
        <v>35</v>
      </c>
      <c r="D224" s="73" t="s">
        <v>35</v>
      </c>
      <c r="E224" s="73" t="s">
        <v>35</v>
      </c>
      <c r="F224" s="73" t="s">
        <v>35</v>
      </c>
      <c r="G224" s="70" t="s">
        <v>35</v>
      </c>
      <c r="H224" s="67" t="s">
        <v>35</v>
      </c>
      <c r="I224" s="73" t="s">
        <v>35</v>
      </c>
      <c r="J224" s="73" t="s">
        <v>35</v>
      </c>
      <c r="K224" s="73" t="s">
        <v>35</v>
      </c>
      <c r="L224" s="64" t="s">
        <v>35</v>
      </c>
      <c r="M224" s="76" t="s">
        <v>35</v>
      </c>
      <c r="N224" s="73" t="s">
        <v>35</v>
      </c>
      <c r="O224" s="73" t="s">
        <v>35</v>
      </c>
      <c r="P224" s="73" t="s">
        <v>35</v>
      </c>
      <c r="Q224" s="70" t="s">
        <v>35</v>
      </c>
      <c r="R224" s="67" t="s">
        <v>35</v>
      </c>
      <c r="S224" s="73" t="s">
        <v>35</v>
      </c>
      <c r="T224" s="73" t="s">
        <v>35</v>
      </c>
      <c r="U224" s="73" t="s">
        <v>35</v>
      </c>
      <c r="V224" s="73" t="s">
        <v>35</v>
      </c>
      <c r="W224" s="73" t="s">
        <v>35</v>
      </c>
      <c r="X224" s="73" t="s">
        <v>35</v>
      </c>
      <c r="Y224" s="64" t="s">
        <v>35</v>
      </c>
      <c r="Z224" s="846"/>
      <c r="AA224" s="846"/>
      <c r="AB224" s="846"/>
      <c r="AC224" s="846"/>
      <c r="AD224" s="846"/>
      <c r="AE224" s="846"/>
      <c r="AF224" s="846"/>
      <c r="AG224" s="846"/>
      <c r="AH224" s="846"/>
      <c r="AI224" s="846"/>
      <c r="AJ224" s="846"/>
      <c r="AK224" s="846"/>
      <c r="AL224" s="846"/>
      <c r="AM224" s="846"/>
      <c r="AN224" s="846"/>
      <c r="AO224" s="846"/>
      <c r="AP224" s="846"/>
      <c r="AQ224" s="846"/>
      <c r="AR224" s="846"/>
      <c r="AS224" s="846"/>
      <c r="AT224" s="846"/>
      <c r="AU224" s="846"/>
      <c r="AV224" s="846"/>
      <c r="AW224" s="846"/>
      <c r="AX224" s="846"/>
      <c r="AY224" s="846"/>
      <c r="AZ224" s="346"/>
      <c r="BA224" s="990"/>
      <c r="BB224" s="557" t="s">
        <v>20</v>
      </c>
      <c r="BC224" s="60" t="s">
        <v>35</v>
      </c>
      <c r="BD224" s="56" t="s">
        <v>35</v>
      </c>
      <c r="BE224" s="56" t="s">
        <v>35</v>
      </c>
      <c r="BF224" s="56" t="s">
        <v>35</v>
      </c>
      <c r="BG224" s="51" t="s">
        <v>35</v>
      </c>
      <c r="BH224" s="60" t="s">
        <v>35</v>
      </c>
      <c r="BI224" s="56" t="s">
        <v>35</v>
      </c>
      <c r="BJ224" s="56" t="s">
        <v>35</v>
      </c>
      <c r="BK224" s="56" t="s">
        <v>35</v>
      </c>
      <c r="BL224" s="51" t="s">
        <v>35</v>
      </c>
      <c r="BM224" s="60" t="s">
        <v>35</v>
      </c>
      <c r="BN224" s="56" t="s">
        <v>35</v>
      </c>
      <c r="BO224" s="56" t="s">
        <v>35</v>
      </c>
      <c r="BP224" s="56" t="s">
        <v>35</v>
      </c>
      <c r="BQ224" s="51" t="s">
        <v>35</v>
      </c>
      <c r="BR224" s="60" t="s">
        <v>35</v>
      </c>
      <c r="BS224" s="56" t="s">
        <v>35</v>
      </c>
      <c r="BT224" s="56" t="s">
        <v>35</v>
      </c>
      <c r="BU224" s="56" t="s">
        <v>35</v>
      </c>
      <c r="BV224" s="56" t="s">
        <v>35</v>
      </c>
      <c r="BW224" s="56" t="s">
        <v>35</v>
      </c>
      <c r="BX224" s="56" t="s">
        <v>35</v>
      </c>
      <c r="BY224" s="45" t="s">
        <v>35</v>
      </c>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439" customFormat="true" ht="15" customHeight="true" x14ac:dyDescent="0.2">
      <c r="A225" s="144"/>
      <c r="B225" s="77"/>
      <c r="C225" s="92"/>
      <c r="D225" s="91"/>
      <c r="E225" s="91"/>
      <c r="F225" s="91"/>
      <c r="G225" s="90"/>
      <c r="H225" s="89"/>
      <c r="I225" s="91"/>
      <c r="J225" s="91"/>
      <c r="K225" s="91"/>
      <c r="L225" s="88"/>
      <c r="M225" s="92"/>
      <c r="N225" s="91"/>
      <c r="O225" s="91"/>
      <c r="P225" s="91"/>
      <c r="Q225" s="90"/>
      <c r="R225" s="89"/>
      <c r="S225" s="91"/>
      <c r="T225" s="91"/>
      <c r="U225" s="91"/>
      <c r="V225" s="91"/>
      <c r="W225" s="91"/>
      <c r="X225" s="91"/>
      <c r="Y225" s="88"/>
      <c r="Z225" s="846"/>
      <c r="AA225" s="846"/>
      <c r="AB225" s="846"/>
      <c r="AC225" s="846"/>
      <c r="AD225" s="846"/>
      <c r="AE225" s="846"/>
      <c r="AF225" s="846"/>
      <c r="AG225" s="846"/>
      <c r="AH225" s="846"/>
      <c r="AI225" s="846"/>
      <c r="AJ225" s="846"/>
      <c r="AK225" s="846"/>
      <c r="AL225" s="846"/>
      <c r="AM225" s="846"/>
      <c r="AN225" s="846"/>
      <c r="AO225" s="846"/>
      <c r="AP225" s="846"/>
      <c r="AQ225" s="846"/>
      <c r="AR225" s="846"/>
      <c r="AS225" s="846"/>
      <c r="AT225" s="846"/>
      <c r="AU225" s="846"/>
      <c r="AV225" s="846"/>
      <c r="AW225" s="846"/>
      <c r="AX225" s="846"/>
      <c r="AY225" s="846"/>
      <c r="AZ225" s="346"/>
      <c r="BA225" s="990" t="s">
        <v>70</v>
      </c>
      <c r="BB225" s="557" t="s">
        <v>71</v>
      </c>
      <c r="BC225" s="60" t="s">
        <v>35</v>
      </c>
      <c r="BD225" s="56" t="s">
        <v>35</v>
      </c>
      <c r="BE225" s="56" t="s">
        <v>35</v>
      </c>
      <c r="BF225" s="56" t="s">
        <v>35</v>
      </c>
      <c r="BG225" s="51" t="s">
        <v>35</v>
      </c>
      <c r="BH225" s="60" t="s">
        <v>35</v>
      </c>
      <c r="BI225" s="56" t="s">
        <v>35</v>
      </c>
      <c r="BJ225" s="56" t="s">
        <v>35</v>
      </c>
      <c r="BK225" s="56" t="s">
        <v>35</v>
      </c>
      <c r="BL225" s="51" t="s">
        <v>35</v>
      </c>
      <c r="BM225" s="60" t="s">
        <v>35</v>
      </c>
      <c r="BN225" s="56" t="s">
        <v>35</v>
      </c>
      <c r="BO225" s="56" t="s">
        <v>35</v>
      </c>
      <c r="BP225" s="56" t="s">
        <v>35</v>
      </c>
      <c r="BQ225" s="51" t="s">
        <v>35</v>
      </c>
      <c r="BR225" s="60" t="s">
        <v>35</v>
      </c>
      <c r="BS225" s="56" t="s">
        <v>35</v>
      </c>
      <c r="BT225" s="56" t="s">
        <v>35</v>
      </c>
      <c r="BU225" s="56" t="s">
        <v>35</v>
      </c>
      <c r="BV225" s="56" t="s">
        <v>35</v>
      </c>
      <c r="BW225" s="56" t="s">
        <v>35</v>
      </c>
      <c r="BX225" s="56" t="s">
        <v>35</v>
      </c>
      <c r="BY225" s="45" t="s">
        <v>35</v>
      </c>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439" customFormat="true" ht="15" customHeight="true" x14ac:dyDescent="0.2">
      <c r="A226" s="147"/>
      <c r="B226" s="141"/>
      <c r="C226" s="159"/>
      <c r="D226" s="158"/>
      <c r="E226" s="158"/>
      <c r="F226" s="158"/>
      <c r="G226" s="148"/>
      <c r="H226" s="151"/>
      <c r="I226" s="158"/>
      <c r="J226" s="158"/>
      <c r="K226" s="158"/>
      <c r="L226" s="154"/>
      <c r="M226" s="159"/>
      <c r="N226" s="158"/>
      <c r="O226" s="158"/>
      <c r="P226" s="158"/>
      <c r="Q226" s="148"/>
      <c r="R226" s="151"/>
      <c r="S226" s="114"/>
      <c r="T226" s="114"/>
      <c r="U226" s="114"/>
      <c r="V226" s="114"/>
      <c r="W226" s="114"/>
      <c r="X226" s="114"/>
      <c r="Y226" s="105"/>
      <c r="Z226" s="846"/>
      <c r="AA226" s="846"/>
      <c r="AB226" s="846"/>
      <c r="AC226" s="846"/>
      <c r="AD226" s="846"/>
      <c r="AE226" s="846"/>
      <c r="AF226" s="846"/>
      <c r="AG226" s="846"/>
      <c r="AH226" s="846"/>
      <c r="AI226" s="846"/>
      <c r="AJ226" s="846"/>
      <c r="AK226" s="846"/>
      <c r="AL226" s="846"/>
      <c r="AM226" s="846"/>
      <c r="AN226" s="846"/>
      <c r="AO226" s="846"/>
      <c r="AP226" s="846"/>
      <c r="AQ226" s="846"/>
      <c r="AR226" s="846"/>
      <c r="AS226" s="846"/>
      <c r="AT226" s="846"/>
      <c r="AU226" s="846"/>
      <c r="AV226" s="846"/>
      <c r="AW226" s="846"/>
      <c r="AX226" s="846"/>
      <c r="AY226" s="846"/>
      <c r="AZ226" s="346"/>
      <c r="BA226" s="990"/>
      <c r="BB226" s="557" t="s">
        <v>72</v>
      </c>
      <c r="BC226" s="60" t="s">
        <v>35</v>
      </c>
      <c r="BD226" s="56" t="s">
        <v>35</v>
      </c>
      <c r="BE226" s="56" t="s">
        <v>35</v>
      </c>
      <c r="BF226" s="56" t="s">
        <v>35</v>
      </c>
      <c r="BG226" s="51" t="s">
        <v>35</v>
      </c>
      <c r="BH226" s="60" t="s">
        <v>35</v>
      </c>
      <c r="BI226" s="56" t="s">
        <v>35</v>
      </c>
      <c r="BJ226" s="56" t="s">
        <v>35</v>
      </c>
      <c r="BK226" s="56" t="s">
        <v>35</v>
      </c>
      <c r="BL226" s="51" t="s">
        <v>35</v>
      </c>
      <c r="BM226" s="60" t="s">
        <v>35</v>
      </c>
      <c r="BN226" s="56" t="s">
        <v>35</v>
      </c>
      <c r="BO226" s="56" t="s">
        <v>35</v>
      </c>
      <c r="BP226" s="56" t="s">
        <v>35</v>
      </c>
      <c r="BQ226" s="51" t="s">
        <v>35</v>
      </c>
      <c r="BR226" s="60" t="s">
        <v>35</v>
      </c>
      <c r="BS226" s="56" t="s">
        <v>35</v>
      </c>
      <c r="BT226" s="56" t="s">
        <v>35</v>
      </c>
      <c r="BU226" s="56" t="s">
        <v>35</v>
      </c>
      <c r="BV226" s="56" t="s">
        <v>35</v>
      </c>
      <c r="BW226" s="56" t="s">
        <v>35</v>
      </c>
      <c r="BX226" s="56" t="s">
        <v>35</v>
      </c>
      <c r="BY226" s="45" t="s">
        <v>35</v>
      </c>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439" customFormat="true" ht="15" customHeight="true" x14ac:dyDescent="0.2">
      <c r="A227" s="147"/>
      <c r="B227" s="141"/>
      <c r="C227" s="159"/>
      <c r="D227" s="158"/>
      <c r="E227" s="158"/>
      <c r="F227" s="158"/>
      <c r="G227" s="148"/>
      <c r="H227" s="151"/>
      <c r="I227" s="158"/>
      <c r="J227" s="158"/>
      <c r="K227" s="158"/>
      <c r="L227" s="154"/>
      <c r="M227" s="159"/>
      <c r="N227" s="158"/>
      <c r="O227" s="158"/>
      <c r="P227" s="158"/>
      <c r="Q227" s="148"/>
      <c r="R227" s="151"/>
      <c r="S227" s="158"/>
      <c r="T227" s="158"/>
      <c r="U227" s="158"/>
      <c r="V227" s="158"/>
      <c r="W227" s="158"/>
      <c r="X227" s="158"/>
      <c r="Y227" s="154"/>
      <c r="Z227" s="846"/>
      <c r="AA227" s="846"/>
      <c r="AB227" s="846"/>
      <c r="AC227" s="846"/>
      <c r="AD227" s="846"/>
      <c r="AE227" s="846"/>
      <c r="AF227" s="846"/>
      <c r="AG227" s="846"/>
      <c r="AH227" s="846"/>
      <c r="AI227" s="846"/>
      <c r="AJ227" s="846"/>
      <c r="AK227" s="846"/>
      <c r="AL227" s="846"/>
      <c r="AM227" s="846"/>
      <c r="AN227" s="846"/>
      <c r="AO227" s="846"/>
      <c r="AP227" s="846"/>
      <c r="AQ227" s="846"/>
      <c r="AR227" s="846"/>
      <c r="AS227" s="846"/>
      <c r="AT227" s="846"/>
      <c r="AU227" s="846"/>
      <c r="AV227" s="846"/>
      <c r="AW227" s="846"/>
      <c r="AX227" s="846"/>
      <c r="AY227" s="846"/>
      <c r="AZ227" s="346"/>
      <c r="BA227" s="990" t="s">
        <v>94</v>
      </c>
      <c r="BB227" s="557" t="s">
        <v>61</v>
      </c>
      <c r="BC227" s="60" t="s">
        <v>35</v>
      </c>
      <c r="BD227" s="56" t="s">
        <v>35</v>
      </c>
      <c r="BE227" s="56" t="s">
        <v>35</v>
      </c>
      <c r="BF227" s="56" t="s">
        <v>35</v>
      </c>
      <c r="BG227" s="51" t="s">
        <v>35</v>
      </c>
      <c r="BH227" s="60" t="s">
        <v>35</v>
      </c>
      <c r="BI227" s="56" t="s">
        <v>35</v>
      </c>
      <c r="BJ227" s="56" t="s">
        <v>35</v>
      </c>
      <c r="BK227" s="56" t="s">
        <v>35</v>
      </c>
      <c r="BL227" s="51" t="s">
        <v>35</v>
      </c>
      <c r="BM227" s="60" t="s">
        <v>35</v>
      </c>
      <c r="BN227" s="56" t="s">
        <v>35</v>
      </c>
      <c r="BO227" s="56" t="s">
        <v>35</v>
      </c>
      <c r="BP227" s="56" t="s">
        <v>35</v>
      </c>
      <c r="BQ227" s="51" t="s">
        <v>35</v>
      </c>
      <c r="BR227" s="60" t="s">
        <v>35</v>
      </c>
      <c r="BS227" s="56" t="s">
        <v>35</v>
      </c>
      <c r="BT227" s="56" t="s">
        <v>35</v>
      </c>
      <c r="BU227" s="56" t="s">
        <v>35</v>
      </c>
      <c r="BV227" s="56" t="s">
        <v>35</v>
      </c>
      <c r="BW227" s="56" t="s">
        <v>35</v>
      </c>
      <c r="BX227" s="56" t="s">
        <v>35</v>
      </c>
      <c r="BY227" s="45" t="s">
        <v>35</v>
      </c>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439" customFormat="true" ht="15" customHeight="true" x14ac:dyDescent="0.2">
      <c r="A228" s="147"/>
      <c r="B228" s="141"/>
      <c r="C228" s="126"/>
      <c r="D228" s="125"/>
      <c r="E228" s="125"/>
      <c r="F228" s="125"/>
      <c r="G228" s="124"/>
      <c r="H228" s="123"/>
      <c r="I228" s="125"/>
      <c r="J228" s="125"/>
      <c r="K228" s="125"/>
      <c r="L228" s="122"/>
      <c r="M228" s="126"/>
      <c r="N228" s="125"/>
      <c r="O228" s="125"/>
      <c r="P228" s="125"/>
      <c r="Q228" s="124"/>
      <c r="R228" s="123"/>
      <c r="S228" s="125"/>
      <c r="T228" s="125"/>
      <c r="U228" s="125"/>
      <c r="V228" s="125"/>
      <c r="W228" s="125"/>
      <c r="X228" s="125"/>
      <c r="Y228" s="122"/>
      <c r="Z228" s="846"/>
      <c r="AA228" s="846"/>
      <c r="AB228" s="846"/>
      <c r="AC228" s="846"/>
      <c r="AD228" s="846"/>
      <c r="AE228" s="846"/>
      <c r="AF228" s="846"/>
      <c r="AG228" s="846"/>
      <c r="AH228" s="846"/>
      <c r="AI228" s="846"/>
      <c r="AJ228" s="846"/>
      <c r="AK228" s="846"/>
      <c r="AL228" s="846"/>
      <c r="AM228" s="846"/>
      <c r="AN228" s="846"/>
      <c r="AO228" s="846"/>
      <c r="AP228" s="846"/>
      <c r="AQ228" s="846"/>
      <c r="AR228" s="846"/>
      <c r="AS228" s="846"/>
      <c r="AT228" s="846"/>
      <c r="AU228" s="846"/>
      <c r="AV228" s="846"/>
      <c r="AW228" s="846"/>
      <c r="AX228" s="846"/>
      <c r="AY228" s="846"/>
      <c r="AZ228" s="346"/>
      <c r="BA228" s="990"/>
      <c r="BB228" s="557" t="s">
        <v>91</v>
      </c>
      <c r="BC228" s="60" t="s">
        <v>35</v>
      </c>
      <c r="BD228" s="56" t="s">
        <v>35</v>
      </c>
      <c r="BE228" s="56" t="s">
        <v>35</v>
      </c>
      <c r="BF228" s="56" t="s">
        <v>35</v>
      </c>
      <c r="BG228" s="51" t="s">
        <v>35</v>
      </c>
      <c r="BH228" s="60" t="s">
        <v>35</v>
      </c>
      <c r="BI228" s="56" t="s">
        <v>35</v>
      </c>
      <c r="BJ228" s="56" t="s">
        <v>35</v>
      </c>
      <c r="BK228" s="56" t="s">
        <v>35</v>
      </c>
      <c r="BL228" s="51" t="s">
        <v>35</v>
      </c>
      <c r="BM228" s="60" t="s">
        <v>35</v>
      </c>
      <c r="BN228" s="56" t="s">
        <v>35</v>
      </c>
      <c r="BO228" s="56" t="s">
        <v>35</v>
      </c>
      <c r="BP228" s="56" t="s">
        <v>35</v>
      </c>
      <c r="BQ228" s="51" t="s">
        <v>35</v>
      </c>
      <c r="BR228" s="60" t="s">
        <v>35</v>
      </c>
      <c r="BS228" s="56" t="s">
        <v>35</v>
      </c>
      <c r="BT228" s="56" t="s">
        <v>35</v>
      </c>
      <c r="BU228" s="56" t="s">
        <v>35</v>
      </c>
      <c r="BV228" s="56" t="s">
        <v>35</v>
      </c>
      <c r="BW228" s="56" t="s">
        <v>35</v>
      </c>
      <c r="BX228" s="56" t="s">
        <v>35</v>
      </c>
      <c r="BY228" s="45" t="s">
        <v>35</v>
      </c>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439" customFormat="true" ht="15" customHeight="true" x14ac:dyDescent="0.2">
      <c r="A229" s="147"/>
      <c r="B229" s="141"/>
      <c r="C229" s="126"/>
      <c r="D229" s="125"/>
      <c r="E229" s="125"/>
      <c r="F229" s="125"/>
      <c r="G229" s="124"/>
      <c r="H229" s="123"/>
      <c r="I229" s="125"/>
      <c r="J229" s="125"/>
      <c r="K229" s="125"/>
      <c r="L229" s="122"/>
      <c r="M229" s="126"/>
      <c r="N229" s="125"/>
      <c r="O229" s="125"/>
      <c r="P229" s="125"/>
      <c r="Q229" s="124"/>
      <c r="R229" s="123"/>
      <c r="S229" s="125"/>
      <c r="T229" s="125"/>
      <c r="U229" s="125"/>
      <c r="V229" s="125"/>
      <c r="W229" s="125"/>
      <c r="X229" s="125"/>
      <c r="Y229" s="122"/>
      <c r="Z229" s="846"/>
      <c r="AA229" s="846"/>
      <c r="AB229" s="846"/>
      <c r="AC229" s="846"/>
      <c r="AD229" s="846"/>
      <c r="AE229" s="846"/>
      <c r="AF229" s="846"/>
      <c r="AG229" s="846"/>
      <c r="AH229" s="846"/>
      <c r="AI229" s="846"/>
      <c r="AJ229" s="846"/>
      <c r="AK229" s="846"/>
      <c r="AL229" s="846"/>
      <c r="AM229" s="846"/>
      <c r="AN229" s="846"/>
      <c r="AO229" s="846"/>
      <c r="AP229" s="846"/>
      <c r="AQ229" s="846"/>
      <c r="AR229" s="846"/>
      <c r="AS229" s="846"/>
      <c r="AT229" s="846"/>
      <c r="AU229" s="846"/>
      <c r="AV229" s="846"/>
      <c r="AW229" s="846"/>
      <c r="AX229" s="846"/>
      <c r="AY229" s="846"/>
      <c r="AZ229" s="346"/>
      <c r="BA229" s="990"/>
      <c r="BB229" s="557" t="s">
        <v>92</v>
      </c>
      <c r="BC229" s="60" t="s">
        <v>35</v>
      </c>
      <c r="BD229" s="56" t="s">
        <v>35</v>
      </c>
      <c r="BE229" s="56" t="s">
        <v>35</v>
      </c>
      <c r="BF229" s="56" t="s">
        <v>35</v>
      </c>
      <c r="BG229" s="51" t="s">
        <v>35</v>
      </c>
      <c r="BH229" s="60" t="s">
        <v>35</v>
      </c>
      <c r="BI229" s="56" t="s">
        <v>35</v>
      </c>
      <c r="BJ229" s="56" t="s">
        <v>35</v>
      </c>
      <c r="BK229" s="56" t="s">
        <v>35</v>
      </c>
      <c r="BL229" s="51" t="s">
        <v>35</v>
      </c>
      <c r="BM229" s="60" t="s">
        <v>35</v>
      </c>
      <c r="BN229" s="56" t="s">
        <v>35</v>
      </c>
      <c r="BO229" s="56" t="s">
        <v>35</v>
      </c>
      <c r="BP229" s="56" t="s">
        <v>35</v>
      </c>
      <c r="BQ229" s="51" t="s">
        <v>35</v>
      </c>
      <c r="BR229" s="60" t="s">
        <v>35</v>
      </c>
      <c r="BS229" s="56" t="s">
        <v>35</v>
      </c>
      <c r="BT229" s="56" t="s">
        <v>35</v>
      </c>
      <c r="BU229" s="56" t="s">
        <v>35</v>
      </c>
      <c r="BV229" s="56" t="s">
        <v>35</v>
      </c>
      <c r="BW229" s="56" t="s">
        <v>35</v>
      </c>
      <c r="BX229" s="56" t="s">
        <v>35</v>
      </c>
      <c r="BY229" s="45" t="s">
        <v>35</v>
      </c>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439" customFormat="true" ht="15" customHeight="true" x14ac:dyDescent="0.2">
      <c r="A230" s="147"/>
      <c r="B230" s="141"/>
      <c r="C230" s="126"/>
      <c r="D230" s="125"/>
      <c r="E230" s="125"/>
      <c r="F230" s="125"/>
      <c r="G230" s="124"/>
      <c r="H230" s="123"/>
      <c r="I230" s="125"/>
      <c r="J230" s="125"/>
      <c r="K230" s="125"/>
      <c r="L230" s="122"/>
      <c r="M230" s="126"/>
      <c r="N230" s="125"/>
      <c r="O230" s="125"/>
      <c r="P230" s="125"/>
      <c r="Q230" s="124"/>
      <c r="R230" s="123"/>
      <c r="S230" s="125"/>
      <c r="T230" s="125"/>
      <c r="U230" s="125"/>
      <c r="V230" s="125"/>
      <c r="W230" s="125"/>
      <c r="X230" s="125"/>
      <c r="Y230" s="122"/>
      <c r="Z230" s="846"/>
      <c r="AA230" s="846"/>
      <c r="AB230" s="846"/>
      <c r="AC230" s="846"/>
      <c r="AD230" s="846"/>
      <c r="AE230" s="846"/>
      <c r="AF230" s="846"/>
      <c r="AG230" s="846"/>
      <c r="AH230" s="846"/>
      <c r="AI230" s="846"/>
      <c r="AJ230" s="846"/>
      <c r="AK230" s="846"/>
      <c r="AL230" s="846"/>
      <c r="AM230" s="846"/>
      <c r="AN230" s="846"/>
      <c r="AO230" s="846"/>
      <c r="AP230" s="846"/>
      <c r="AQ230" s="846"/>
      <c r="AR230" s="846"/>
      <c r="AS230" s="846"/>
      <c r="AT230" s="846"/>
      <c r="AU230" s="846"/>
      <c r="AV230" s="846"/>
      <c r="AW230" s="846"/>
      <c r="AX230" s="846"/>
      <c r="AY230" s="846"/>
      <c r="AZ230" s="346"/>
      <c r="BA230" s="990"/>
      <c r="BB230" s="557" t="s">
        <v>93</v>
      </c>
      <c r="BC230" s="60" t="s">
        <v>35</v>
      </c>
      <c r="BD230" s="56" t="s">
        <v>35</v>
      </c>
      <c r="BE230" s="56" t="s">
        <v>35</v>
      </c>
      <c r="BF230" s="56" t="s">
        <v>35</v>
      </c>
      <c r="BG230" s="51" t="s">
        <v>35</v>
      </c>
      <c r="BH230" s="60" t="s">
        <v>35</v>
      </c>
      <c r="BI230" s="56" t="s">
        <v>35</v>
      </c>
      <c r="BJ230" s="56" t="s">
        <v>35</v>
      </c>
      <c r="BK230" s="56" t="s">
        <v>35</v>
      </c>
      <c r="BL230" s="51" t="s">
        <v>35</v>
      </c>
      <c r="BM230" s="60" t="s">
        <v>35</v>
      </c>
      <c r="BN230" s="56" t="s">
        <v>35</v>
      </c>
      <c r="BO230" s="56" t="s">
        <v>35</v>
      </c>
      <c r="BP230" s="56" t="s">
        <v>35</v>
      </c>
      <c r="BQ230" s="51" t="s">
        <v>35</v>
      </c>
      <c r="BR230" s="60" t="s">
        <v>35</v>
      </c>
      <c r="BS230" s="56" t="s">
        <v>35</v>
      </c>
      <c r="BT230" s="56" t="s">
        <v>35</v>
      </c>
      <c r="BU230" s="56" t="s">
        <v>35</v>
      </c>
      <c r="BV230" s="56" t="s">
        <v>35</v>
      </c>
      <c r="BW230" s="56" t="s">
        <v>35</v>
      </c>
      <c r="BX230" s="56" t="s">
        <v>35</v>
      </c>
      <c r="BY230" s="45" t="s">
        <v>35</v>
      </c>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439" customFormat="true" ht="15" customHeight="true" x14ac:dyDescent="0.2">
      <c r="A231" s="147"/>
      <c r="B231" s="141"/>
      <c r="C231" s="159"/>
      <c r="D231" s="158"/>
      <c r="E231" s="158"/>
      <c r="F231" s="158"/>
      <c r="G231" s="148"/>
      <c r="H231" s="151"/>
      <c r="I231" s="158"/>
      <c r="J231" s="158"/>
      <c r="K231" s="158"/>
      <c r="L231" s="154"/>
      <c r="M231" s="159"/>
      <c r="N231" s="158"/>
      <c r="O231" s="158"/>
      <c r="P231" s="158"/>
      <c r="Q231" s="148"/>
      <c r="R231" s="151"/>
      <c r="S231" s="158"/>
      <c r="T231" s="158"/>
      <c r="U231" s="158"/>
      <c r="V231" s="158"/>
      <c r="W231" s="158"/>
      <c r="X231" s="158"/>
      <c r="Y231" s="154"/>
      <c r="Z231" s="846"/>
      <c r="AA231" s="846"/>
      <c r="AB231" s="846"/>
      <c r="AC231" s="846"/>
      <c r="AD231" s="846"/>
      <c r="AE231" s="846"/>
      <c r="AF231" s="846"/>
      <c r="AG231" s="846"/>
      <c r="AH231" s="846"/>
      <c r="AI231" s="846"/>
      <c r="AJ231" s="846"/>
      <c r="AK231" s="846"/>
      <c r="AL231" s="846"/>
      <c r="AM231" s="846"/>
      <c r="AN231" s="846"/>
      <c r="AO231" s="846"/>
      <c r="AP231" s="846"/>
      <c r="AQ231" s="846"/>
      <c r="AR231" s="846"/>
      <c r="AS231" s="846"/>
      <c r="AT231" s="846"/>
      <c r="AU231" s="846"/>
      <c r="AV231" s="846"/>
      <c r="AW231" s="846"/>
      <c r="AX231" s="846"/>
      <c r="AY231" s="846"/>
      <c r="AZ231" s="346"/>
      <c r="BA231" s="491"/>
      <c r="BB231" s="557"/>
      <c r="BC231" s="415"/>
      <c r="BD231" s="408"/>
      <c r="BE231" s="408"/>
      <c r="BF231" s="408"/>
      <c r="BG231" s="419"/>
      <c r="BH231" s="415"/>
      <c r="BI231" s="408"/>
      <c r="BJ231" s="408"/>
      <c r="BK231" s="408"/>
      <c r="BL231" s="419"/>
      <c r="BM231" s="415"/>
      <c r="BN231" s="408"/>
      <c r="BO231" s="408"/>
      <c r="BP231" s="408"/>
      <c r="BQ231" s="419"/>
      <c r="BR231" s="415"/>
      <c r="BS231" s="408"/>
      <c r="BT231" s="408"/>
      <c r="BU231" s="408"/>
      <c r="BV231" s="408"/>
      <c r="BW231" s="408"/>
      <c r="BX231" s="408"/>
      <c r="BY231" s="409"/>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439" customFormat="true" ht="15" customHeight="true" x14ac:dyDescent="0.2">
      <c r="A232" s="147"/>
      <c r="B232" s="141"/>
      <c r="C232" s="159"/>
      <c r="D232" s="158"/>
      <c r="E232" s="158"/>
      <c r="F232" s="158"/>
      <c r="G232" s="148"/>
      <c r="H232" s="151"/>
      <c r="I232" s="158"/>
      <c r="J232" s="158"/>
      <c r="K232" s="158"/>
      <c r="L232" s="154"/>
      <c r="M232" s="159"/>
      <c r="N232" s="158"/>
      <c r="O232" s="158"/>
      <c r="P232" s="158"/>
      <c r="Q232" s="148"/>
      <c r="R232" s="151"/>
      <c r="S232" s="158"/>
      <c r="T232" s="158"/>
      <c r="U232" s="158"/>
      <c r="V232" s="158"/>
      <c r="W232" s="158"/>
      <c r="X232" s="158"/>
      <c r="Y232" s="154"/>
      <c r="Z232" s="846"/>
      <c r="AA232" s="846"/>
      <c r="AB232" s="846"/>
      <c r="AC232" s="846"/>
      <c r="AD232" s="846"/>
      <c r="AE232" s="846"/>
      <c r="AF232" s="846"/>
      <c r="AG232" s="846"/>
      <c r="AH232" s="846"/>
      <c r="AI232" s="846"/>
      <c r="AJ232" s="846"/>
      <c r="AK232" s="846"/>
      <c r="AL232" s="846"/>
      <c r="AM232" s="846"/>
      <c r="AN232" s="846"/>
      <c r="AO232" s="846"/>
      <c r="AP232" s="846"/>
      <c r="AQ232" s="846"/>
      <c r="AR232" s="846"/>
      <c r="AS232" s="846"/>
      <c r="AT232" s="846"/>
      <c r="AU232" s="846"/>
      <c r="AV232" s="846"/>
      <c r="AW232" s="846"/>
      <c r="AX232" s="846"/>
      <c r="AY232" s="846"/>
      <c r="AZ232" s="346"/>
      <c r="BA232" s="558"/>
      <c r="BB232" s="557"/>
      <c r="BC232" s="415"/>
      <c r="BD232" s="408"/>
      <c r="BE232" s="408"/>
      <c r="BF232" s="408"/>
      <c r="BG232" s="419"/>
      <c r="BH232" s="415"/>
      <c r="BI232" s="408"/>
      <c r="BJ232" s="408"/>
      <c r="BK232" s="408"/>
      <c r="BL232" s="419"/>
      <c r="BM232" s="415"/>
      <c r="BN232" s="408"/>
      <c r="BO232" s="408"/>
      <c r="BP232" s="408"/>
      <c r="BQ232" s="419"/>
      <c r="BR232" s="415"/>
      <c r="BS232" s="408"/>
      <c r="BT232" s="408"/>
      <c r="BU232" s="408"/>
      <c r="BV232" s="408"/>
      <c r="BW232" s="408"/>
      <c r="BX232" s="408"/>
      <c r="BY232" s="409"/>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439" customFormat="true" ht="15" customHeight="true" x14ac:dyDescent="0.2">
      <c r="A233" s="147"/>
      <c r="B233" s="141"/>
      <c r="C233" s="87"/>
      <c r="D233" s="86"/>
      <c r="E233" s="86"/>
      <c r="F233" s="86"/>
      <c r="G233" s="85"/>
      <c r="H233" s="84"/>
      <c r="I233" s="86"/>
      <c r="J233" s="86"/>
      <c r="K233" s="86"/>
      <c r="L233" s="83"/>
      <c r="M233" s="87"/>
      <c r="N233" s="86"/>
      <c r="O233" s="86"/>
      <c r="P233" s="86"/>
      <c r="Q233" s="85"/>
      <c r="R233" s="84"/>
      <c r="S233" s="86"/>
      <c r="T233" s="86"/>
      <c r="U233" s="86"/>
      <c r="V233" s="86"/>
      <c r="W233" s="86"/>
      <c r="X233" s="86"/>
      <c r="Y233" s="83"/>
      <c r="Z233" s="846"/>
      <c r="AA233" s="846"/>
      <c r="AB233" s="846"/>
      <c r="AC233" s="846"/>
      <c r="AD233" s="846"/>
      <c r="AE233" s="846"/>
      <c r="AF233" s="846"/>
      <c r="AG233" s="846"/>
      <c r="AH233" s="846"/>
      <c r="AI233" s="846"/>
      <c r="AJ233" s="846"/>
      <c r="AK233" s="846"/>
      <c r="AL233" s="846"/>
      <c r="AM233" s="846"/>
      <c r="AN233" s="846"/>
      <c r="AO233" s="846"/>
      <c r="AP233" s="846"/>
      <c r="AQ233" s="846"/>
      <c r="AR233" s="846"/>
      <c r="AS233" s="846"/>
      <c r="AT233" s="846"/>
      <c r="AU233" s="846"/>
      <c r="AV233" s="846"/>
      <c r="AW233" s="846"/>
      <c r="AX233" s="846"/>
      <c r="AY233" s="846"/>
      <c r="AZ233" s="346"/>
      <c r="BA233" s="558"/>
      <c r="BB233" s="557"/>
      <c r="BC233" s="415"/>
      <c r="BD233" s="408"/>
      <c r="BE233" s="408"/>
      <c r="BF233" s="408"/>
      <c r="BG233" s="419"/>
      <c r="BH233" s="415"/>
      <c r="BI233" s="408"/>
      <c r="BJ233" s="408"/>
      <c r="BK233" s="408"/>
      <c r="BL233" s="419"/>
      <c r="BM233" s="415"/>
      <c r="BN233" s="408"/>
      <c r="BO233" s="408"/>
      <c r="BP233" s="408"/>
      <c r="BQ233" s="419"/>
      <c r="BR233" s="415"/>
      <c r="BS233" s="408"/>
      <c r="BT233" s="408"/>
      <c r="BU233" s="408"/>
      <c r="BV233" s="408"/>
      <c r="BW233" s="408"/>
      <c r="BX233" s="408"/>
      <c r="BY233" s="409"/>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439" customFormat="true" ht="15" customHeight="true" x14ac:dyDescent="0.2">
      <c r="A234" s="147"/>
      <c r="B234" s="141"/>
      <c r="C234" s="87"/>
      <c r="D234" s="86"/>
      <c r="E234" s="86"/>
      <c r="F234" s="86"/>
      <c r="G234" s="85"/>
      <c r="H234" s="84"/>
      <c r="I234" s="86"/>
      <c r="J234" s="86"/>
      <c r="K234" s="86"/>
      <c r="L234" s="83"/>
      <c r="M234" s="87"/>
      <c r="N234" s="86"/>
      <c r="O234" s="86"/>
      <c r="P234" s="86"/>
      <c r="Q234" s="85"/>
      <c r="R234" s="84"/>
      <c r="S234" s="86"/>
      <c r="T234" s="86"/>
      <c r="U234" s="86"/>
      <c r="V234" s="86"/>
      <c r="W234" s="86"/>
      <c r="X234" s="86"/>
      <c r="Y234" s="83"/>
      <c r="Z234" s="846"/>
      <c r="AA234" s="846"/>
      <c r="AB234" s="846"/>
      <c r="AC234" s="846"/>
      <c r="AD234" s="846"/>
      <c r="AE234" s="846"/>
      <c r="AF234" s="846"/>
      <c r="AG234" s="846"/>
      <c r="AH234" s="846"/>
      <c r="AI234" s="846"/>
      <c r="AJ234" s="846"/>
      <c r="AK234" s="846"/>
      <c r="AL234" s="846"/>
      <c r="AM234" s="846"/>
      <c r="AN234" s="846"/>
      <c r="AO234" s="846"/>
      <c r="AP234" s="846"/>
      <c r="AQ234" s="846"/>
      <c r="AR234" s="846"/>
      <c r="AS234" s="846"/>
      <c r="AT234" s="846"/>
      <c r="AU234" s="846"/>
      <c r="AV234" s="846"/>
      <c r="AW234" s="846"/>
      <c r="AX234" s="846"/>
      <c r="AY234" s="846"/>
      <c r="AZ234" s="346"/>
      <c r="BA234" s="558"/>
      <c r="BB234" s="557"/>
      <c r="BC234" s="415"/>
      <c r="BD234" s="408"/>
      <c r="BE234" s="408"/>
      <c r="BF234" s="408"/>
      <c r="BG234" s="419"/>
      <c r="BH234" s="415"/>
      <c r="BI234" s="408"/>
      <c r="BJ234" s="408"/>
      <c r="BK234" s="408"/>
      <c r="BL234" s="419"/>
      <c r="BM234" s="415"/>
      <c r="BN234" s="408"/>
      <c r="BO234" s="408"/>
      <c r="BP234" s="408"/>
      <c r="BQ234" s="419"/>
      <c r="BR234" s="415"/>
      <c r="BS234" s="408"/>
      <c r="BT234" s="408"/>
      <c r="BU234" s="408"/>
      <c r="BV234" s="408"/>
      <c r="BW234" s="408"/>
      <c r="BX234" s="408"/>
      <c r="BY234" s="409"/>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439" customFormat="true" ht="15" customHeight="true" x14ac:dyDescent="0.2">
      <c r="A235" s="147"/>
      <c r="B235" s="141"/>
      <c r="C235" s="87"/>
      <c r="D235" s="86"/>
      <c r="E235" s="86"/>
      <c r="F235" s="86"/>
      <c r="G235" s="85"/>
      <c r="H235" s="84"/>
      <c r="I235" s="86"/>
      <c r="J235" s="86"/>
      <c r="K235" s="86"/>
      <c r="L235" s="83"/>
      <c r="M235" s="87"/>
      <c r="N235" s="86"/>
      <c r="O235" s="86"/>
      <c r="P235" s="86"/>
      <c r="Q235" s="85"/>
      <c r="R235" s="84"/>
      <c r="S235" s="86"/>
      <c r="T235" s="86"/>
      <c r="U235" s="86"/>
      <c r="V235" s="86"/>
      <c r="W235" s="86"/>
      <c r="X235" s="86"/>
      <c r="Y235" s="83"/>
      <c r="Z235" s="846"/>
      <c r="AA235" s="846"/>
      <c r="AB235" s="846"/>
      <c r="AC235" s="846"/>
      <c r="AD235" s="846"/>
      <c r="AE235" s="846"/>
      <c r="AF235" s="846"/>
      <c r="AG235" s="846"/>
      <c r="AH235" s="846"/>
      <c r="AI235" s="846"/>
      <c r="AJ235" s="846"/>
      <c r="AK235" s="846"/>
      <c r="AL235" s="846"/>
      <c r="AM235" s="846"/>
      <c r="AN235" s="846"/>
      <c r="AO235" s="846"/>
      <c r="AP235" s="846"/>
      <c r="AQ235" s="846"/>
      <c r="AR235" s="846"/>
      <c r="AS235" s="846"/>
      <c r="AT235" s="846"/>
      <c r="AU235" s="846"/>
      <c r="AV235" s="846"/>
      <c r="AW235" s="846"/>
      <c r="AX235" s="846"/>
      <c r="AY235" s="846"/>
      <c r="AZ235" s="346"/>
      <c r="BA235" s="558"/>
      <c r="BB235" s="557"/>
      <c r="BC235" s="415"/>
      <c r="BD235" s="408"/>
      <c r="BE235" s="408"/>
      <c r="BF235" s="408"/>
      <c r="BG235" s="419"/>
      <c r="BH235" s="415"/>
      <c r="BI235" s="408"/>
      <c r="BJ235" s="408"/>
      <c r="BK235" s="408"/>
      <c r="BL235" s="419"/>
      <c r="BM235" s="415"/>
      <c r="BN235" s="408"/>
      <c r="BO235" s="408"/>
      <c r="BP235" s="408"/>
      <c r="BQ235" s="419"/>
      <c r="BR235" s="415"/>
      <c r="BS235" s="408"/>
      <c r="BT235" s="408"/>
      <c r="BU235" s="408"/>
      <c r="BV235" s="408"/>
      <c r="BW235" s="408"/>
      <c r="BX235" s="408"/>
      <c r="BY235" s="409"/>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439" customFormat="true" ht="15" customHeight="true" x14ac:dyDescent="0.2">
      <c r="A236" s="147"/>
      <c r="B236" s="141"/>
      <c r="C236" s="87"/>
      <c r="D236" s="86"/>
      <c r="E236" s="86"/>
      <c r="F236" s="86"/>
      <c r="G236" s="85"/>
      <c r="H236" s="84"/>
      <c r="I236" s="86"/>
      <c r="J236" s="86"/>
      <c r="K236" s="86"/>
      <c r="L236" s="83"/>
      <c r="M236" s="87"/>
      <c r="N236" s="86"/>
      <c r="O236" s="86"/>
      <c r="P236" s="86"/>
      <c r="Q236" s="85"/>
      <c r="R236" s="84"/>
      <c r="S236" s="86"/>
      <c r="T236" s="86"/>
      <c r="U236" s="86"/>
      <c r="V236" s="86"/>
      <c r="W236" s="86"/>
      <c r="X236" s="86"/>
      <c r="Y236" s="83"/>
      <c r="Z236" s="846"/>
      <c r="AA236" s="846"/>
      <c r="AB236" s="846"/>
      <c r="AC236" s="846"/>
      <c r="AD236" s="846"/>
      <c r="AE236" s="846"/>
      <c r="AF236" s="846"/>
      <c r="AG236" s="846"/>
      <c r="AH236" s="846"/>
      <c r="AI236" s="846"/>
      <c r="AJ236" s="846"/>
      <c r="AK236" s="846"/>
      <c r="AL236" s="846"/>
      <c r="AM236" s="846"/>
      <c r="AN236" s="846"/>
      <c r="AO236" s="846"/>
      <c r="AP236" s="846"/>
      <c r="AQ236" s="846"/>
      <c r="AR236" s="846"/>
      <c r="AS236" s="846"/>
      <c r="AT236" s="846"/>
      <c r="AU236" s="846"/>
      <c r="AV236" s="846"/>
      <c r="AW236" s="846"/>
      <c r="AX236" s="846"/>
      <c r="AY236" s="846"/>
      <c r="AZ236" s="346"/>
      <c r="BA236" s="558"/>
      <c r="BB236" s="557"/>
      <c r="BC236" s="415"/>
      <c r="BD236" s="408"/>
      <c r="BE236" s="408"/>
      <c r="BF236" s="408"/>
      <c r="BG236" s="419"/>
      <c r="BH236" s="415"/>
      <c r="BI236" s="408"/>
      <c r="BJ236" s="408"/>
      <c r="BK236" s="408"/>
      <c r="BL236" s="419"/>
      <c r="BM236" s="415"/>
      <c r="BN236" s="408"/>
      <c r="BO236" s="408"/>
      <c r="BP236" s="408"/>
      <c r="BQ236" s="419"/>
      <c r="BR236" s="415"/>
      <c r="BS236" s="408"/>
      <c r="BT236" s="408"/>
      <c r="BU236" s="408"/>
      <c r="BV236" s="408"/>
      <c r="BW236" s="408"/>
      <c r="BX236" s="408"/>
      <c r="BY236" s="409"/>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439" customFormat="true" ht="15" customHeight="true" x14ac:dyDescent="0.2">
      <c r="A237" s="147"/>
      <c r="B237" s="141"/>
      <c r="C237" s="87"/>
      <c r="D237" s="86"/>
      <c r="E237" s="86"/>
      <c r="F237" s="86"/>
      <c r="G237" s="85"/>
      <c r="H237" s="84"/>
      <c r="I237" s="86"/>
      <c r="J237" s="86"/>
      <c r="K237" s="86"/>
      <c r="L237" s="83"/>
      <c r="M237" s="87"/>
      <c r="N237" s="86"/>
      <c r="O237" s="86"/>
      <c r="P237" s="86"/>
      <c r="Q237" s="85"/>
      <c r="R237" s="84"/>
      <c r="S237" s="86"/>
      <c r="T237" s="86"/>
      <c r="U237" s="86"/>
      <c r="V237" s="86"/>
      <c r="W237" s="86"/>
      <c r="X237" s="86"/>
      <c r="Y237" s="83"/>
      <c r="Z237" s="846"/>
      <c r="AA237" s="846"/>
      <c r="AB237" s="846"/>
      <c r="AC237" s="846"/>
      <c r="AD237" s="846"/>
      <c r="AE237" s="846"/>
      <c r="AF237" s="846"/>
      <c r="AG237" s="846"/>
      <c r="AH237" s="846"/>
      <c r="AI237" s="846"/>
      <c r="AJ237" s="846"/>
      <c r="AK237" s="846"/>
      <c r="AL237" s="846"/>
      <c r="AM237" s="846"/>
      <c r="AN237" s="846"/>
      <c r="AO237" s="846"/>
      <c r="AP237" s="846"/>
      <c r="AQ237" s="846"/>
      <c r="AR237" s="846"/>
      <c r="AS237" s="846"/>
      <c r="AT237" s="846"/>
      <c r="AU237" s="846"/>
      <c r="AV237" s="846"/>
      <c r="AW237" s="846"/>
      <c r="AX237" s="846"/>
      <c r="AY237" s="846"/>
      <c r="AZ237" s="346"/>
      <c r="BA237" s="558"/>
      <c r="BB237" s="557"/>
      <c r="BC237" s="415"/>
      <c r="BD237" s="408"/>
      <c r="BE237" s="408"/>
      <c r="BF237" s="408"/>
      <c r="BG237" s="419"/>
      <c r="BH237" s="415"/>
      <c r="BI237" s="408"/>
      <c r="BJ237" s="408"/>
      <c r="BK237" s="408"/>
      <c r="BL237" s="419"/>
      <c r="BM237" s="415"/>
      <c r="BN237" s="408"/>
      <c r="BO237" s="408"/>
      <c r="BP237" s="408"/>
      <c r="BQ237" s="419"/>
      <c r="BR237" s="415"/>
      <c r="BS237" s="408"/>
      <c r="BT237" s="408"/>
      <c r="BU237" s="408"/>
      <c r="BV237" s="408"/>
      <c r="BW237" s="408"/>
      <c r="BX237" s="408"/>
      <c r="BY237" s="409"/>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439" customFormat="true" ht="15" customHeight="true" x14ac:dyDescent="0.2">
      <c r="A238" s="147"/>
      <c r="B238" s="141"/>
      <c r="C238" s="87"/>
      <c r="D238" s="86"/>
      <c r="E238" s="86"/>
      <c r="F238" s="86"/>
      <c r="G238" s="85"/>
      <c r="H238" s="84"/>
      <c r="I238" s="86"/>
      <c r="J238" s="86"/>
      <c r="K238" s="86"/>
      <c r="L238" s="83"/>
      <c r="M238" s="87"/>
      <c r="N238" s="86"/>
      <c r="O238" s="86"/>
      <c r="P238" s="86"/>
      <c r="Q238" s="85"/>
      <c r="R238" s="84"/>
      <c r="S238" s="86"/>
      <c r="T238" s="86"/>
      <c r="U238" s="86"/>
      <c r="V238" s="86"/>
      <c r="W238" s="86"/>
      <c r="X238" s="86"/>
      <c r="Y238" s="83"/>
      <c r="Z238" s="846"/>
      <c r="AA238" s="846"/>
      <c r="AB238" s="846"/>
      <c r="AC238" s="846"/>
      <c r="AD238" s="846"/>
      <c r="AE238" s="846"/>
      <c r="AF238" s="846"/>
      <c r="AG238" s="846"/>
      <c r="AH238" s="846"/>
      <c r="AI238" s="846"/>
      <c r="AJ238" s="846"/>
      <c r="AK238" s="846"/>
      <c r="AL238" s="846"/>
      <c r="AM238" s="846"/>
      <c r="AN238" s="846"/>
      <c r="AO238" s="846"/>
      <c r="AP238" s="846"/>
      <c r="AQ238" s="846"/>
      <c r="AR238" s="846"/>
      <c r="AS238" s="846"/>
      <c r="AT238" s="846"/>
      <c r="AU238" s="846"/>
      <c r="AV238" s="846"/>
      <c r="AW238" s="846"/>
      <c r="AX238" s="846"/>
      <c r="AY238" s="846"/>
      <c r="AZ238" s="346"/>
      <c r="BA238" s="558"/>
      <c r="BB238" s="557"/>
      <c r="BC238" s="415"/>
      <c r="BD238" s="408"/>
      <c r="BE238" s="408"/>
      <c r="BF238" s="408"/>
      <c r="BG238" s="419"/>
      <c r="BH238" s="415"/>
      <c r="BI238" s="408"/>
      <c r="BJ238" s="408"/>
      <c r="BK238" s="408"/>
      <c r="BL238" s="419"/>
      <c r="BM238" s="415"/>
      <c r="BN238" s="408"/>
      <c r="BO238" s="408"/>
      <c r="BP238" s="408"/>
      <c r="BQ238" s="419"/>
      <c r="BR238" s="415"/>
      <c r="BS238" s="408"/>
      <c r="BT238" s="408"/>
      <c r="BU238" s="408"/>
      <c r="BV238" s="408"/>
      <c r="BW238" s="408"/>
      <c r="BX238" s="408"/>
      <c r="BY238" s="409"/>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439" customFormat="true" ht="15" customHeight="true" x14ac:dyDescent="0.2">
      <c r="A239" s="147"/>
      <c r="B239" s="141"/>
      <c r="C239" s="87"/>
      <c r="D239" s="86"/>
      <c r="E239" s="86"/>
      <c r="F239" s="86"/>
      <c r="G239" s="85"/>
      <c r="H239" s="84"/>
      <c r="I239" s="86"/>
      <c r="J239" s="86"/>
      <c r="K239" s="86"/>
      <c r="L239" s="83"/>
      <c r="M239" s="87"/>
      <c r="N239" s="86"/>
      <c r="O239" s="86"/>
      <c r="P239" s="86"/>
      <c r="Q239" s="85"/>
      <c r="R239" s="84"/>
      <c r="S239" s="86"/>
      <c r="T239" s="86"/>
      <c r="U239" s="86"/>
      <c r="V239" s="86"/>
      <c r="W239" s="86"/>
      <c r="X239" s="86"/>
      <c r="Y239" s="83"/>
      <c r="Z239" s="846"/>
      <c r="AA239" s="846"/>
      <c r="AB239" s="846"/>
      <c r="AC239" s="846"/>
      <c r="AD239" s="846"/>
      <c r="AE239" s="846"/>
      <c r="AF239" s="846"/>
      <c r="AG239" s="846"/>
      <c r="AH239" s="846"/>
      <c r="AI239" s="846"/>
      <c r="AJ239" s="846"/>
      <c r="AK239" s="846"/>
      <c r="AL239" s="846"/>
      <c r="AM239" s="846"/>
      <c r="AN239" s="846"/>
      <c r="AO239" s="846"/>
      <c r="AP239" s="846"/>
      <c r="AQ239" s="846"/>
      <c r="AR239" s="846"/>
      <c r="AS239" s="846"/>
      <c r="AT239" s="846"/>
      <c r="AU239" s="846"/>
      <c r="AV239" s="846"/>
      <c r="AW239" s="846"/>
      <c r="AX239" s="846"/>
      <c r="AY239" s="846"/>
      <c r="AZ239" s="346"/>
      <c r="BA239" s="558"/>
      <c r="BB239" s="557"/>
      <c r="BC239" s="415"/>
      <c r="BD239" s="408"/>
      <c r="BE239" s="408"/>
      <c r="BF239" s="408"/>
      <c r="BG239" s="419"/>
      <c r="BH239" s="415"/>
      <c r="BI239" s="408"/>
      <c r="BJ239" s="408"/>
      <c r="BK239" s="408"/>
      <c r="BL239" s="419"/>
      <c r="BM239" s="415"/>
      <c r="BN239" s="408"/>
      <c r="BO239" s="408"/>
      <c r="BP239" s="408"/>
      <c r="BQ239" s="419"/>
      <c r="BR239" s="415"/>
      <c r="BS239" s="408"/>
      <c r="BT239" s="408"/>
      <c r="BU239" s="408"/>
      <c r="BV239" s="408"/>
      <c r="BW239" s="408"/>
      <c r="BX239" s="408"/>
      <c r="BY239" s="409"/>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439" customFormat="true" ht="15" customHeight="true" x14ac:dyDescent="0.2">
      <c r="A240" s="147"/>
      <c r="B240" s="141"/>
      <c r="C240" s="87"/>
      <c r="D240" s="86"/>
      <c r="E240" s="86"/>
      <c r="F240" s="86"/>
      <c r="G240" s="85"/>
      <c r="H240" s="84"/>
      <c r="I240" s="86"/>
      <c r="J240" s="86"/>
      <c r="K240" s="86"/>
      <c r="L240" s="83"/>
      <c r="M240" s="87"/>
      <c r="N240" s="86"/>
      <c r="O240" s="86"/>
      <c r="P240" s="86"/>
      <c r="Q240" s="85"/>
      <c r="R240" s="84"/>
      <c r="S240" s="86"/>
      <c r="T240" s="86"/>
      <c r="U240" s="86"/>
      <c r="V240" s="86"/>
      <c r="W240" s="86"/>
      <c r="X240" s="86"/>
      <c r="Y240" s="83"/>
      <c r="Z240" s="846"/>
      <c r="AA240" s="846"/>
      <c r="AB240" s="846"/>
      <c r="AC240" s="846"/>
      <c r="AD240" s="846"/>
      <c r="AE240" s="846"/>
      <c r="AF240" s="846"/>
      <c r="AG240" s="846"/>
      <c r="AH240" s="846"/>
      <c r="AI240" s="846"/>
      <c r="AJ240" s="846"/>
      <c r="AK240" s="846"/>
      <c r="AL240" s="846"/>
      <c r="AM240" s="846"/>
      <c r="AN240" s="846"/>
      <c r="AO240" s="846"/>
      <c r="AP240" s="846"/>
      <c r="AQ240" s="846"/>
      <c r="AR240" s="846"/>
      <c r="AS240" s="846"/>
      <c r="AT240" s="846"/>
      <c r="AU240" s="846"/>
      <c r="AV240" s="846"/>
      <c r="AW240" s="846"/>
      <c r="AX240" s="846"/>
      <c r="AY240" s="846"/>
      <c r="AZ240" s="346"/>
      <c r="BA240" s="558"/>
      <c r="BB240" s="557"/>
      <c r="BC240" s="415"/>
      <c r="BD240" s="408"/>
      <c r="BE240" s="408"/>
      <c r="BF240" s="408"/>
      <c r="BG240" s="419"/>
      <c r="BH240" s="415"/>
      <c r="BI240" s="408"/>
      <c r="BJ240" s="408"/>
      <c r="BK240" s="408"/>
      <c r="BL240" s="419"/>
      <c r="BM240" s="415"/>
      <c r="BN240" s="408"/>
      <c r="BO240" s="408"/>
      <c r="BP240" s="408"/>
      <c r="BQ240" s="419"/>
      <c r="BR240" s="415"/>
      <c r="BS240" s="408"/>
      <c r="BT240" s="408"/>
      <c r="BU240" s="408"/>
      <c r="BV240" s="408"/>
      <c r="BW240" s="408"/>
      <c r="BX240" s="408"/>
      <c r="BY240" s="409"/>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439" customFormat="true" ht="15" customHeight="true" x14ac:dyDescent="0.2">
      <c r="A241" s="147"/>
      <c r="B241" s="141"/>
      <c r="C241" s="87"/>
      <c r="D241" s="86"/>
      <c r="E241" s="86"/>
      <c r="F241" s="86"/>
      <c r="G241" s="85"/>
      <c r="H241" s="84"/>
      <c r="I241" s="86"/>
      <c r="J241" s="86"/>
      <c r="K241" s="86"/>
      <c r="L241" s="83"/>
      <c r="M241" s="87"/>
      <c r="N241" s="86"/>
      <c r="O241" s="86"/>
      <c r="P241" s="86"/>
      <c r="Q241" s="85"/>
      <c r="R241" s="84"/>
      <c r="S241" s="86"/>
      <c r="T241" s="86"/>
      <c r="U241" s="86"/>
      <c r="V241" s="86"/>
      <c r="W241" s="86"/>
      <c r="X241" s="86"/>
      <c r="Y241" s="83"/>
      <c r="Z241" s="846"/>
      <c r="AA241" s="846"/>
      <c r="AB241" s="846"/>
      <c r="AC241" s="846"/>
      <c r="AD241" s="846"/>
      <c r="AE241" s="846"/>
      <c r="AF241" s="846"/>
      <c r="AG241" s="846"/>
      <c r="AH241" s="846"/>
      <c r="AI241" s="846"/>
      <c r="AJ241" s="846"/>
      <c r="AK241" s="846"/>
      <c r="AL241" s="846"/>
      <c r="AM241" s="846"/>
      <c r="AN241" s="846"/>
      <c r="AO241" s="846"/>
      <c r="AP241" s="846"/>
      <c r="AQ241" s="846"/>
      <c r="AR241" s="846"/>
      <c r="AS241" s="846"/>
      <c r="AT241" s="846"/>
      <c r="AU241" s="846"/>
      <c r="AV241" s="846"/>
      <c r="AW241" s="846"/>
      <c r="AX241" s="846"/>
      <c r="AY241" s="846"/>
      <c r="AZ241" s="346"/>
      <c r="BA241" s="558"/>
      <c r="BB241" s="557"/>
      <c r="BC241" s="415"/>
      <c r="BD241" s="408"/>
      <c r="BE241" s="408"/>
      <c r="BF241" s="408"/>
      <c r="BG241" s="419"/>
      <c r="BH241" s="415"/>
      <c r="BI241" s="408"/>
      <c r="BJ241" s="408"/>
      <c r="BK241" s="408"/>
      <c r="BL241" s="419"/>
      <c r="BM241" s="415"/>
      <c r="BN241" s="408"/>
      <c r="BO241" s="408"/>
      <c r="BP241" s="408"/>
      <c r="BQ241" s="419"/>
      <c r="BR241" s="415"/>
      <c r="BS241" s="408"/>
      <c r="BT241" s="408"/>
      <c r="BU241" s="408"/>
      <c r="BV241" s="408"/>
      <c r="BW241" s="408"/>
      <c r="BX241" s="408"/>
      <c r="BY241" s="409"/>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439" customFormat="true" ht="15" customHeight="true" x14ac:dyDescent="0.2">
      <c r="A242" s="171"/>
      <c r="B242" s="140"/>
      <c r="C242" s="107"/>
      <c r="D242" s="114"/>
      <c r="E242" s="114"/>
      <c r="F242" s="114"/>
      <c r="G242" s="113"/>
      <c r="H242" s="106"/>
      <c r="I242" s="114"/>
      <c r="J242" s="114"/>
      <c r="K242" s="114"/>
      <c r="L242" s="105"/>
      <c r="M242" s="107"/>
      <c r="N242" s="114"/>
      <c r="O242" s="114"/>
      <c r="P242" s="114"/>
      <c r="Q242" s="113"/>
      <c r="R242" s="106"/>
      <c r="S242" s="114"/>
      <c r="T242" s="114"/>
      <c r="U242" s="114"/>
      <c r="V242" s="114"/>
      <c r="W242" s="114"/>
      <c r="X242" s="114"/>
      <c r="Y242" s="105"/>
      <c r="Z242" s="846"/>
      <c r="AA242" s="846"/>
      <c r="AB242" s="846"/>
      <c r="AC242" s="846"/>
      <c r="AD242" s="846"/>
      <c r="AE242" s="846"/>
      <c r="AF242" s="846"/>
      <c r="AG242" s="846"/>
      <c r="AH242" s="846"/>
      <c r="AI242" s="846"/>
      <c r="AJ242" s="846"/>
      <c r="AK242" s="846"/>
      <c r="AL242" s="846"/>
      <c r="AM242" s="846"/>
      <c r="AN242" s="846"/>
      <c r="AO242" s="846"/>
      <c r="AP242" s="846"/>
      <c r="AQ242" s="846"/>
      <c r="AR242" s="846"/>
      <c r="AS242" s="846"/>
      <c r="AT242" s="846"/>
      <c r="AU242" s="846"/>
      <c r="AV242" s="846"/>
      <c r="AW242" s="846"/>
      <c r="AX242" s="846"/>
      <c r="AY242" s="846"/>
      <c r="AZ242" s="346"/>
      <c r="BA242" s="558"/>
      <c r="BB242" s="557"/>
      <c r="BC242" s="415"/>
      <c r="BD242" s="408"/>
      <c r="BE242" s="408"/>
      <c r="BF242" s="408"/>
      <c r="BG242" s="419"/>
      <c r="BH242" s="415"/>
      <c r="BI242" s="408"/>
      <c r="BJ242" s="408"/>
      <c r="BK242" s="408"/>
      <c r="BL242" s="419"/>
      <c r="BM242" s="415"/>
      <c r="BN242" s="408"/>
      <c r="BO242" s="408"/>
      <c r="BP242" s="408"/>
      <c r="BQ242" s="419"/>
      <c r="BR242" s="415"/>
      <c r="BS242" s="408"/>
      <c r="BT242" s="408"/>
      <c r="BU242" s="408"/>
      <c r="BV242" s="408"/>
      <c r="BW242" s="408"/>
      <c r="BX242" s="408"/>
      <c r="BY242" s="409"/>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439" customFormat="true" ht="15" customHeight="true" x14ac:dyDescent="0.2">
      <c r="A243" s="171"/>
      <c r="B243" s="140"/>
      <c r="C243" s="107"/>
      <c r="D243" s="114"/>
      <c r="E243" s="114"/>
      <c r="F243" s="114"/>
      <c r="G243" s="113"/>
      <c r="H243" s="106"/>
      <c r="I243" s="114"/>
      <c r="J243" s="114"/>
      <c r="K243" s="114"/>
      <c r="L243" s="105"/>
      <c r="M243" s="107"/>
      <c r="N243" s="114"/>
      <c r="O243" s="114"/>
      <c r="P243" s="114"/>
      <c r="Q243" s="113"/>
      <c r="R243" s="106"/>
      <c r="S243" s="114"/>
      <c r="T243" s="114"/>
      <c r="U243" s="114"/>
      <c r="V243" s="114"/>
      <c r="W243" s="114"/>
      <c r="X243" s="114"/>
      <c r="Y243" s="105"/>
      <c r="Z243" s="846"/>
      <c r="AA243" s="846"/>
      <c r="AB243" s="846"/>
      <c r="AC243" s="846"/>
      <c r="AD243" s="846"/>
      <c r="AE243" s="846"/>
      <c r="AF243" s="846"/>
      <c r="AG243" s="846"/>
      <c r="AH243" s="846"/>
      <c r="AI243" s="846"/>
      <c r="AJ243" s="846"/>
      <c r="AK243" s="846"/>
      <c r="AL243" s="846"/>
      <c r="AM243" s="846"/>
      <c r="AN243" s="846"/>
      <c r="AO243" s="846"/>
      <c r="AP243" s="846"/>
      <c r="AQ243" s="846"/>
      <c r="AR243" s="846"/>
      <c r="AS243" s="846"/>
      <c r="AT243" s="846"/>
      <c r="AU243" s="846"/>
      <c r="AV243" s="846"/>
      <c r="AW243" s="846"/>
      <c r="AX243" s="846"/>
      <c r="AY243" s="846"/>
      <c r="AZ243" s="346"/>
      <c r="BA243" s="558"/>
      <c r="BB243" s="557"/>
      <c r="BC243" s="415"/>
      <c r="BD243" s="408"/>
      <c r="BE243" s="408"/>
      <c r="BF243" s="408"/>
      <c r="BG243" s="419"/>
      <c r="BH243" s="415"/>
      <c r="BI243" s="408"/>
      <c r="BJ243" s="408"/>
      <c r="BK243" s="408"/>
      <c r="BL243" s="419"/>
      <c r="BM243" s="415"/>
      <c r="BN243" s="408"/>
      <c r="BO243" s="408"/>
      <c r="BP243" s="408"/>
      <c r="BQ243" s="419"/>
      <c r="BR243" s="415"/>
      <c r="BS243" s="408"/>
      <c r="BT243" s="408"/>
      <c r="BU243" s="408"/>
      <c r="BV243" s="408"/>
      <c r="BW243" s="408"/>
      <c r="BX243" s="408"/>
      <c r="BY243" s="409"/>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439" customFormat="true" ht="15" customHeight="true" x14ac:dyDescent="0.2">
      <c r="A244" s="171"/>
      <c r="B244" s="140"/>
      <c r="C244" s="107"/>
      <c r="D244" s="114"/>
      <c r="E244" s="114"/>
      <c r="F244" s="114"/>
      <c r="G244" s="113"/>
      <c r="H244" s="106"/>
      <c r="I244" s="114"/>
      <c r="J244" s="114"/>
      <c r="K244" s="114"/>
      <c r="L244" s="105"/>
      <c r="M244" s="107"/>
      <c r="N244" s="114"/>
      <c r="O244" s="114"/>
      <c r="P244" s="114"/>
      <c r="Q244" s="113"/>
      <c r="R244" s="106"/>
      <c r="S244" s="114"/>
      <c r="T244" s="114"/>
      <c r="U244" s="114"/>
      <c r="V244" s="114"/>
      <c r="W244" s="114"/>
      <c r="X244" s="114"/>
      <c r="Y244" s="105"/>
      <c r="Z244" s="846"/>
      <c r="AA244" s="846"/>
      <c r="AB244" s="846"/>
      <c r="AC244" s="846"/>
      <c r="AD244" s="846"/>
      <c r="AE244" s="846"/>
      <c r="AF244" s="846"/>
      <c r="AG244" s="846"/>
      <c r="AH244" s="846"/>
      <c r="AI244" s="846"/>
      <c r="AJ244" s="846"/>
      <c r="AK244" s="846"/>
      <c r="AL244" s="846"/>
      <c r="AM244" s="846"/>
      <c r="AN244" s="846"/>
      <c r="AO244" s="846"/>
      <c r="AP244" s="846"/>
      <c r="AQ244" s="846"/>
      <c r="AR244" s="846"/>
      <c r="AS244" s="846"/>
      <c r="AT244" s="846"/>
      <c r="AU244" s="846"/>
      <c r="AV244" s="846"/>
      <c r="AW244" s="846"/>
      <c r="AX244" s="846"/>
      <c r="AY244" s="846"/>
      <c r="AZ244" s="346"/>
      <c r="BA244" s="558"/>
      <c r="BB244" s="557"/>
      <c r="BC244" s="415"/>
      <c r="BD244" s="408"/>
      <c r="BE244" s="408"/>
      <c r="BF244" s="408"/>
      <c r="BG244" s="419"/>
      <c r="BH244" s="415"/>
      <c r="BI244" s="408"/>
      <c r="BJ244" s="408"/>
      <c r="BK244" s="408"/>
      <c r="BL244" s="419"/>
      <c r="BM244" s="415"/>
      <c r="BN244" s="408"/>
      <c r="BO244" s="408"/>
      <c r="BP244" s="408"/>
      <c r="BQ244" s="419"/>
      <c r="BR244" s="415"/>
      <c r="BS244" s="408"/>
      <c r="BT244" s="408"/>
      <c r="BU244" s="408"/>
      <c r="BV244" s="408"/>
      <c r="BW244" s="408"/>
      <c r="BX244" s="408"/>
      <c r="BY244" s="409"/>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439" customFormat="true" ht="15" customHeight="true" x14ac:dyDescent="0.2">
      <c r="A245" s="171"/>
      <c r="B245" s="140"/>
      <c r="C245" s="107"/>
      <c r="D245" s="114"/>
      <c r="E245" s="114"/>
      <c r="F245" s="114"/>
      <c r="G245" s="113"/>
      <c r="H245" s="106"/>
      <c r="I245" s="114"/>
      <c r="J245" s="114"/>
      <c r="K245" s="114"/>
      <c r="L245" s="105"/>
      <c r="M245" s="107"/>
      <c r="N245" s="114"/>
      <c r="O245" s="114"/>
      <c r="P245" s="114"/>
      <c r="Q245" s="113"/>
      <c r="R245" s="106"/>
      <c r="S245" s="114"/>
      <c r="T245" s="114"/>
      <c r="U245" s="114"/>
      <c r="V245" s="114"/>
      <c r="W245" s="114"/>
      <c r="X245" s="114"/>
      <c r="Y245" s="105"/>
      <c r="Z245" s="846"/>
      <c r="AA245" s="846"/>
      <c r="AB245" s="846"/>
      <c r="AC245" s="846"/>
      <c r="AD245" s="846"/>
      <c r="AE245" s="846"/>
      <c r="AF245" s="846"/>
      <c r="AG245" s="846"/>
      <c r="AH245" s="846"/>
      <c r="AI245" s="846"/>
      <c r="AJ245" s="846"/>
      <c r="AK245" s="846"/>
      <c r="AL245" s="846"/>
      <c r="AM245" s="846"/>
      <c r="AN245" s="846"/>
      <c r="AO245" s="846"/>
      <c r="AP245" s="846"/>
      <c r="AQ245" s="846"/>
      <c r="AR245" s="846"/>
      <c r="AS245" s="846"/>
      <c r="AT245" s="846"/>
      <c r="AU245" s="846"/>
      <c r="AV245" s="846"/>
      <c r="AW245" s="846"/>
      <c r="AX245" s="846"/>
      <c r="AY245" s="846"/>
      <c r="AZ245" s="346"/>
      <c r="BA245" s="558"/>
      <c r="BB245" s="557"/>
      <c r="BC245" s="415"/>
      <c r="BD245" s="408"/>
      <c r="BE245" s="408"/>
      <c r="BF245" s="408"/>
      <c r="BG245" s="419"/>
      <c r="BH245" s="415"/>
      <c r="BI245" s="408"/>
      <c r="BJ245" s="408"/>
      <c r="BK245" s="408"/>
      <c r="BL245" s="419"/>
      <c r="BM245" s="415"/>
      <c r="BN245" s="408"/>
      <c r="BO245" s="408"/>
      <c r="BP245" s="408"/>
      <c r="BQ245" s="419"/>
      <c r="BR245" s="415"/>
      <c r="BS245" s="408"/>
      <c r="BT245" s="408"/>
      <c r="BU245" s="408"/>
      <c r="BV245" s="408"/>
      <c r="BW245" s="408"/>
      <c r="BX245" s="408"/>
      <c r="BY245" s="409"/>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439" customFormat="true" ht="15" customHeight="true" x14ac:dyDescent="0.2">
      <c r="A246" s="171"/>
      <c r="B246" s="140"/>
      <c r="C246" s="107"/>
      <c r="D246" s="114"/>
      <c r="E246" s="114"/>
      <c r="F246" s="114"/>
      <c r="G246" s="113"/>
      <c r="H246" s="106"/>
      <c r="I246" s="114"/>
      <c r="J246" s="114"/>
      <c r="K246" s="114"/>
      <c r="L246" s="105"/>
      <c r="M246" s="107"/>
      <c r="N246" s="114"/>
      <c r="O246" s="114"/>
      <c r="P246" s="114"/>
      <c r="Q246" s="113"/>
      <c r="R246" s="106"/>
      <c r="S246" s="114"/>
      <c r="T246" s="114"/>
      <c r="U246" s="114"/>
      <c r="V246" s="114"/>
      <c r="W246" s="114"/>
      <c r="X246" s="114"/>
      <c r="Y246" s="105"/>
      <c r="Z246" s="846"/>
      <c r="AA246" s="846"/>
      <c r="AB246" s="846"/>
      <c r="AC246" s="846"/>
      <c r="AD246" s="846"/>
      <c r="AE246" s="846"/>
      <c r="AF246" s="846"/>
      <c r="AG246" s="846"/>
      <c r="AH246" s="846"/>
      <c r="AI246" s="846"/>
      <c r="AJ246" s="846"/>
      <c r="AK246" s="846"/>
      <c r="AL246" s="846"/>
      <c r="AM246" s="846"/>
      <c r="AN246" s="846"/>
      <c r="AO246" s="846"/>
      <c r="AP246" s="846"/>
      <c r="AQ246" s="846"/>
      <c r="AR246" s="846"/>
      <c r="AS246" s="846"/>
      <c r="AT246" s="846"/>
      <c r="AU246" s="846"/>
      <c r="AV246" s="846"/>
      <c r="AW246" s="846"/>
      <c r="AX246" s="846"/>
      <c r="AY246" s="846"/>
      <c r="AZ246" s="346"/>
      <c r="BA246" s="558"/>
      <c r="BB246" s="557"/>
      <c r="BC246" s="415"/>
      <c r="BD246" s="408"/>
      <c r="BE246" s="408"/>
      <c r="BF246" s="408"/>
      <c r="BG246" s="419"/>
      <c r="BH246" s="415"/>
      <c r="BI246" s="408"/>
      <c r="BJ246" s="408"/>
      <c r="BK246" s="408"/>
      <c r="BL246" s="419"/>
      <c r="BM246" s="415"/>
      <c r="BN246" s="408"/>
      <c r="BO246" s="408"/>
      <c r="BP246" s="408"/>
      <c r="BQ246" s="419"/>
      <c r="BR246" s="415"/>
      <c r="BS246" s="408"/>
      <c r="BT246" s="408"/>
      <c r="BU246" s="408"/>
      <c r="BV246" s="408"/>
      <c r="BW246" s="408"/>
      <c r="BX246" s="408"/>
      <c r="BY246" s="409"/>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439" customFormat="true" ht="15" customHeight="true" x14ac:dyDescent="0.2">
      <c r="A247" s="171"/>
      <c r="B247" s="140"/>
      <c r="C247" s="107"/>
      <c r="D247" s="114"/>
      <c r="E247" s="114"/>
      <c r="F247" s="114"/>
      <c r="G247" s="113"/>
      <c r="H247" s="106"/>
      <c r="I247" s="114"/>
      <c r="J247" s="114"/>
      <c r="K247" s="114"/>
      <c r="L247" s="105"/>
      <c r="M247" s="107"/>
      <c r="N247" s="114"/>
      <c r="O247" s="114"/>
      <c r="P247" s="114"/>
      <c r="Q247" s="113"/>
      <c r="R247" s="106"/>
      <c r="S247" s="114"/>
      <c r="T247" s="114"/>
      <c r="U247" s="114"/>
      <c r="V247" s="114"/>
      <c r="W247" s="114"/>
      <c r="X247" s="114"/>
      <c r="Y247" s="105"/>
      <c r="Z247" s="846"/>
      <c r="AA247" s="846"/>
      <c r="AB247" s="846"/>
      <c r="AC247" s="846"/>
      <c r="AD247" s="846"/>
      <c r="AE247" s="846"/>
      <c r="AF247" s="846"/>
      <c r="AG247" s="846"/>
      <c r="AH247" s="846"/>
      <c r="AI247" s="846"/>
      <c r="AJ247" s="846"/>
      <c r="AK247" s="846"/>
      <c r="AL247" s="846"/>
      <c r="AM247" s="846"/>
      <c r="AN247" s="846"/>
      <c r="AO247" s="846"/>
      <c r="AP247" s="846"/>
      <c r="AQ247" s="846"/>
      <c r="AR247" s="846"/>
      <c r="AS247" s="846"/>
      <c r="AT247" s="846"/>
      <c r="AU247" s="846"/>
      <c r="AV247" s="846"/>
      <c r="AW247" s="846"/>
      <c r="AX247" s="846"/>
      <c r="AY247" s="846"/>
      <c r="AZ247" s="346"/>
      <c r="BA247" s="558"/>
      <c r="BB247" s="557"/>
      <c r="BC247" s="415"/>
      <c r="BD247" s="408"/>
      <c r="BE247" s="408"/>
      <c r="BF247" s="408"/>
      <c r="BG247" s="419"/>
      <c r="BH247" s="415"/>
      <c r="BI247" s="408"/>
      <c r="BJ247" s="408"/>
      <c r="BK247" s="408"/>
      <c r="BL247" s="419"/>
      <c r="BM247" s="415"/>
      <c r="BN247" s="408"/>
      <c r="BO247" s="408"/>
      <c r="BP247" s="408"/>
      <c r="BQ247" s="419"/>
      <c r="BR247" s="415"/>
      <c r="BS247" s="408"/>
      <c r="BT247" s="408"/>
      <c r="BU247" s="408"/>
      <c r="BV247" s="408"/>
      <c r="BW247" s="408"/>
      <c r="BX247" s="408"/>
      <c r="BY247" s="409"/>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439" customFormat="true" ht="15" customHeight="true" x14ac:dyDescent="0.2">
      <c r="A248" s="166"/>
      <c r="B248" s="132"/>
      <c r="C248" s="82"/>
      <c r="D248" s="94"/>
      <c r="E248" s="94"/>
      <c r="F248" s="94"/>
      <c r="G248" s="93"/>
      <c r="H248" s="81"/>
      <c r="I248" s="94"/>
      <c r="J248" s="94"/>
      <c r="K248" s="94"/>
      <c r="L248" s="80"/>
      <c r="M248" s="82"/>
      <c r="N248" s="94"/>
      <c r="O248" s="94"/>
      <c r="P248" s="94"/>
      <c r="Q248" s="93"/>
      <c r="R248" s="81"/>
      <c r="S248" s="94"/>
      <c r="T248" s="94"/>
      <c r="U248" s="94"/>
      <c r="V248" s="94"/>
      <c r="W248" s="94"/>
      <c r="X248" s="94"/>
      <c r="Y248" s="80"/>
      <c r="Z248" s="846"/>
      <c r="AA248" s="846"/>
      <c r="AB248" s="846"/>
      <c r="AC248" s="846"/>
      <c r="AD248" s="846"/>
      <c r="AE248" s="846"/>
      <c r="AF248" s="846"/>
      <c r="AG248" s="846"/>
      <c r="AH248" s="846"/>
      <c r="AI248" s="846"/>
      <c r="AJ248" s="846"/>
      <c r="AK248" s="846"/>
      <c r="AL248" s="846"/>
      <c r="AM248" s="846"/>
      <c r="AN248" s="846"/>
      <c r="AO248" s="846"/>
      <c r="AP248" s="846"/>
      <c r="AQ248" s="846"/>
      <c r="AR248" s="846"/>
      <c r="AS248" s="846"/>
      <c r="AT248" s="846"/>
      <c r="AU248" s="846"/>
      <c r="AV248" s="846"/>
      <c r="AW248" s="846"/>
      <c r="AX248" s="846"/>
      <c r="AY248" s="846"/>
      <c r="AZ248" s="346"/>
      <c r="BA248" s="558"/>
      <c r="BB248" s="557"/>
      <c r="BC248" s="418"/>
      <c r="BD248" s="417"/>
      <c r="BE248" s="417"/>
      <c r="BF248" s="417"/>
      <c r="BG248" s="421"/>
      <c r="BH248" s="418"/>
      <c r="BI248" s="417"/>
      <c r="BJ248" s="417"/>
      <c r="BK248" s="417"/>
      <c r="BL248" s="421"/>
      <c r="BM248" s="418"/>
      <c r="BN248" s="417"/>
      <c r="BO248" s="417"/>
      <c r="BP248" s="417"/>
      <c r="BQ248" s="421"/>
      <c r="BR248" s="418"/>
      <c r="BS248" s="417"/>
      <c r="BT248" s="417"/>
      <c r="BU248" s="417"/>
      <c r="BV248" s="417"/>
      <c r="BW248" s="417"/>
      <c r="BX248" s="417"/>
      <c r="BY248" s="420"/>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439" customFormat="true" ht="250.15" customHeight="true" x14ac:dyDescent="0.2">
      <c r="B249" s="438"/>
      <c r="Z249" s="346"/>
      <c r="AA249" s="346"/>
      <c r="AB249" s="346"/>
      <c r="AC249" s="346"/>
      <c r="AD249" s="346"/>
      <c r="AE249" s="346"/>
      <c r="AF249" s="346"/>
      <c r="AG249" s="346"/>
      <c r="AH249" s="346"/>
      <c r="AI249" s="346"/>
      <c r="AJ249" s="346"/>
      <c r="AK249" s="346"/>
      <c r="AL249" s="346"/>
      <c r="AM249" s="346"/>
      <c r="AN249" s="346"/>
      <c r="AO249" s="346"/>
      <c r="AP249" s="346"/>
      <c r="AQ249" s="346"/>
      <c r="AR249" s="346"/>
      <c r="AS249" s="346"/>
      <c r="AT249" s="346"/>
      <c r="AU249" s="346"/>
      <c r="AV249" s="346"/>
      <c r="AW249" s="346"/>
      <c r="AX249" s="346"/>
      <c r="AY249" s="346"/>
      <c r="AZ249" s="346"/>
      <c r="BA249" s="319"/>
      <c r="BB249" s="317"/>
      <c r="BC249" s="317"/>
      <c r="BD249" s="317"/>
      <c r="BE249" s="317"/>
      <c r="BF249" s="317"/>
      <c r="BG249" s="317"/>
      <c r="BH249" s="317"/>
      <c r="BI249" s="317"/>
      <c r="BJ249" s="317"/>
      <c r="BK249" s="317"/>
      <c r="BL249" s="317"/>
      <c r="BM249" s="317"/>
      <c r="BN249" s="317"/>
      <c r="BO249" s="317"/>
      <c r="BP249" s="317"/>
      <c r="BQ249" s="317"/>
      <c r="BR249" s="317"/>
      <c r="BS249" s="317"/>
      <c r="BT249" s="317"/>
      <c r="BU249" s="317"/>
      <c r="BV249" s="317"/>
      <c r="BW249" s="317"/>
      <c r="BX249" s="317"/>
      <c r="BY249" s="319"/>
      <c r="BZ249" s="345"/>
      <c r="CA249" s="345"/>
      <c r="CB249" s="345"/>
      <c r="CC249" s="345"/>
      <c r="CD249" s="345"/>
      <c r="CE249" s="345"/>
      <c r="CF249" s="345"/>
      <c r="CG249" s="345"/>
      <c r="CH249" s="345"/>
      <c r="CI249" s="345"/>
      <c r="CJ249" s="345"/>
      <c r="CK249" s="345"/>
      <c r="CL249" s="345"/>
      <c r="CM249" s="345"/>
      <c r="CN249" s="345"/>
      <c r="CO249" s="345"/>
      <c r="CP249" s="345"/>
      <c r="CQ249" s="345"/>
      <c r="CR249" s="345"/>
      <c r="CS249" s="345"/>
      <c r="CT249" s="345"/>
      <c r="CU249" s="345"/>
      <c r="CV249" s="345"/>
      <c r="CW249" s="345"/>
      <c r="CX249" s="345"/>
      <c r="CY249" s="345"/>
      <c r="CZ249" s="345"/>
    </row>
    <row r="250" s="348" customFormat="true" ht="19.15" customHeight="true" x14ac:dyDescent="0.2">
      <c r="B250" s="437"/>
      <c r="Z250" s="341"/>
      <c r="AA250" s="341"/>
      <c r="AB250" s="341"/>
      <c r="AC250" s="341"/>
      <c r="AD250" s="341"/>
      <c r="AE250" s="341"/>
      <c r="AF250" s="341"/>
      <c r="AG250" s="341"/>
      <c r="AH250" s="341"/>
      <c r="AI250" s="341"/>
      <c r="AJ250" s="341"/>
      <c r="AK250" s="341"/>
      <c r="AL250" s="341"/>
      <c r="AM250" s="341"/>
      <c r="AN250" s="341"/>
      <c r="AO250" s="341"/>
      <c r="AP250" s="341"/>
      <c r="AQ250" s="341"/>
      <c r="AR250" s="341"/>
      <c r="AS250" s="341"/>
      <c r="AT250" s="341"/>
      <c r="AU250" s="341"/>
      <c r="AV250" s="341"/>
      <c r="AW250" s="341"/>
      <c r="AX250" s="341"/>
      <c r="AY250" s="341"/>
      <c r="AZ250" s="341"/>
      <c r="BA250" s="436"/>
      <c r="BB250" s="366"/>
      <c r="BC250" s="436"/>
      <c r="BD250" s="436"/>
      <c r="BE250" s="436"/>
      <c r="BF250" s="436"/>
      <c r="BG250" s="436"/>
      <c r="BH250" s="436"/>
      <c r="BI250" s="436"/>
      <c r="BJ250" s="436"/>
      <c r="BK250" s="436"/>
      <c r="BL250" s="436"/>
      <c r="BM250" s="436"/>
      <c r="BN250" s="436"/>
      <c r="BO250" s="436"/>
      <c r="BP250" s="436"/>
      <c r="BQ250" s="436"/>
      <c r="BR250" s="436"/>
      <c r="BS250" s="436"/>
      <c r="BT250" s="436"/>
      <c r="BU250" s="436"/>
      <c r="BV250" s="436"/>
      <c r="BW250" s="436"/>
      <c r="BX250" s="436"/>
      <c r="BY250" s="436"/>
      <c r="BZ250" s="341"/>
      <c r="CA250" s="341"/>
      <c r="CB250" s="341"/>
      <c r="CC250" s="341"/>
      <c r="CD250" s="341"/>
      <c r="CE250" s="341"/>
      <c r="CF250" s="341"/>
      <c r="CG250" s="341"/>
      <c r="CH250" s="341"/>
      <c r="CI250" s="341"/>
      <c r="CJ250" s="341"/>
      <c r="CK250" s="341"/>
      <c r="CL250" s="341"/>
      <c r="CM250" s="341"/>
      <c r="CN250" s="341"/>
      <c r="CO250" s="341"/>
      <c r="CP250" s="341"/>
      <c r="CQ250" s="341"/>
      <c r="CR250" s="341"/>
      <c r="CS250" s="341"/>
      <c r="CT250" s="341"/>
      <c r="CU250" s="341"/>
      <c r="CV250" s="341"/>
      <c r="CW250" s="341"/>
      <c r="CX250" s="341"/>
      <c r="CY250" s="341"/>
      <c r="CZ250" s="341"/>
    </row>
    <row r="251" s="348" customFormat="true" ht="15" customHeight="true" x14ac:dyDescent="0.2">
      <c r="B251" s="437"/>
      <c r="Z251" s="341"/>
      <c r="AA251" s="341"/>
      <c r="AB251" s="341"/>
      <c r="AC251" s="341"/>
      <c r="AD251" s="341"/>
      <c r="AE251" s="341"/>
      <c r="AF251" s="341"/>
      <c r="AG251" s="341"/>
      <c r="AH251" s="341"/>
      <c r="AI251" s="341"/>
      <c r="AJ251" s="341"/>
      <c r="AK251" s="341"/>
      <c r="AL251" s="341"/>
      <c r="AM251" s="341"/>
      <c r="AN251" s="341"/>
      <c r="AO251" s="341"/>
      <c r="AP251" s="341"/>
      <c r="AQ251" s="341"/>
      <c r="AR251" s="341"/>
      <c r="AS251" s="341"/>
      <c r="AT251" s="341"/>
      <c r="AU251" s="341"/>
      <c r="AV251" s="341"/>
      <c r="AW251" s="341"/>
      <c r="AX251" s="341"/>
      <c r="AY251" s="341"/>
      <c r="AZ251" s="341"/>
      <c r="BA251" s="436"/>
      <c r="BB251" s="366"/>
      <c r="BC251" s="436"/>
      <c r="BD251" s="436"/>
      <c r="BE251" s="436"/>
      <c r="BF251" s="436"/>
      <c r="BG251" s="436"/>
      <c r="BH251" s="436"/>
      <c r="BI251" s="436"/>
      <c r="BJ251" s="436"/>
      <c r="BK251" s="436"/>
      <c r="BL251" s="436"/>
      <c r="BM251" s="436"/>
      <c r="BN251" s="436"/>
      <c r="BO251" s="436"/>
      <c r="BP251" s="436"/>
      <c r="BQ251" s="436"/>
      <c r="BR251" s="436"/>
      <c r="BS251" s="436"/>
      <c r="BT251" s="436"/>
      <c r="BU251" s="436"/>
      <c r="BV251" s="436"/>
      <c r="BW251" s="436"/>
      <c r="BX251" s="436"/>
      <c r="BY251" s="436"/>
      <c r="BZ251" s="341"/>
      <c r="CA251" s="341"/>
      <c r="CB251" s="341"/>
      <c r="CC251" s="341"/>
      <c r="CD251" s="341"/>
      <c r="CE251" s="341"/>
      <c r="CF251" s="341"/>
      <c r="CG251" s="341"/>
      <c r="CH251" s="341"/>
      <c r="CI251" s="341"/>
      <c r="CJ251" s="341"/>
      <c r="CK251" s="341"/>
      <c r="CL251" s="341"/>
      <c r="CM251" s="341"/>
      <c r="CN251" s="341"/>
      <c r="CO251" s="341"/>
      <c r="CP251" s="341"/>
      <c r="CQ251" s="341"/>
      <c r="CR251" s="341"/>
      <c r="CS251" s="341"/>
      <c r="CT251" s="341"/>
      <c r="CU251" s="341"/>
      <c r="CV251" s="341"/>
      <c r="CW251" s="341"/>
      <c r="CX251" s="341"/>
      <c r="CY251" s="341"/>
      <c r="CZ251" s="341"/>
    </row>
    <row r="252" s="348" customFormat="true" ht="15" customHeight="true" x14ac:dyDescent="0.2">
      <c r="B252" s="437"/>
      <c r="Z252" s="341"/>
      <c r="AA252" s="341"/>
      <c r="AB252" s="341"/>
      <c r="AC252" s="341"/>
      <c r="AD252" s="341"/>
      <c r="AE252" s="341"/>
      <c r="AF252" s="341"/>
      <c r="AG252" s="341"/>
      <c r="AH252" s="341"/>
      <c r="AI252" s="341"/>
      <c r="AJ252" s="341"/>
      <c r="AK252" s="341"/>
      <c r="AL252" s="341"/>
      <c r="AM252" s="341"/>
      <c r="AN252" s="341"/>
      <c r="AO252" s="341"/>
      <c r="AP252" s="341"/>
      <c r="AQ252" s="341"/>
      <c r="AR252" s="341"/>
      <c r="AS252" s="341"/>
      <c r="AT252" s="341"/>
      <c r="AU252" s="341"/>
      <c r="AV252" s="341"/>
      <c r="AW252" s="341"/>
      <c r="AX252" s="341"/>
      <c r="AY252" s="341"/>
      <c r="AZ252" s="341"/>
      <c r="BA252" s="436"/>
      <c r="BB252" s="366"/>
      <c r="BC252" s="436"/>
      <c r="BD252" s="436"/>
      <c r="BE252" s="436"/>
      <c r="BF252" s="436"/>
      <c r="BG252" s="436"/>
      <c r="BH252" s="436"/>
      <c r="BI252" s="436"/>
      <c r="BJ252" s="436"/>
      <c r="BK252" s="436"/>
      <c r="BL252" s="436"/>
      <c r="BM252" s="436"/>
      <c r="BN252" s="436"/>
      <c r="BO252" s="436"/>
      <c r="BP252" s="436"/>
      <c r="BQ252" s="436"/>
      <c r="BR252" s="436"/>
      <c r="BS252" s="436"/>
      <c r="BT252" s="436"/>
      <c r="BU252" s="436"/>
      <c r="BV252" s="436"/>
      <c r="BW252" s="436"/>
      <c r="BX252" s="436"/>
      <c r="BY252" s="436"/>
      <c r="BZ252" s="341"/>
      <c r="CA252" s="341"/>
      <c r="CB252" s="341"/>
      <c r="CC252" s="341"/>
      <c r="CD252" s="341"/>
      <c r="CE252" s="341"/>
      <c r="CF252" s="341"/>
      <c r="CG252" s="341"/>
      <c r="CH252" s="341"/>
      <c r="CI252" s="341"/>
      <c r="CJ252" s="341"/>
      <c r="CK252" s="341"/>
      <c r="CL252" s="341"/>
      <c r="CM252" s="341"/>
      <c r="CN252" s="341"/>
      <c r="CO252" s="341"/>
      <c r="CP252" s="341"/>
      <c r="CQ252" s="341"/>
      <c r="CR252" s="341"/>
      <c r="CS252" s="341"/>
      <c r="CT252" s="341"/>
      <c r="CU252" s="341"/>
      <c r="CV252" s="341"/>
      <c r="CW252" s="341"/>
      <c r="CX252" s="341"/>
      <c r="CY252" s="341"/>
      <c r="CZ252" s="341"/>
    </row>
    <row r="253" s="348" customFormat="true" ht="15" customHeight="true" x14ac:dyDescent="0.2">
      <c r="B253" s="437"/>
      <c r="Z253" s="341"/>
      <c r="AA253" s="341"/>
      <c r="AB253" s="341"/>
      <c r="AC253" s="341"/>
      <c r="AD253" s="341"/>
      <c r="AE253" s="341"/>
      <c r="AF253" s="341"/>
      <c r="AG253" s="341"/>
      <c r="AH253" s="341"/>
      <c r="AI253" s="341"/>
      <c r="AJ253" s="341"/>
      <c r="AK253" s="341"/>
      <c r="AL253" s="341"/>
      <c r="AM253" s="341"/>
      <c r="AN253" s="341"/>
      <c r="AO253" s="341"/>
      <c r="AP253" s="341"/>
      <c r="AQ253" s="341"/>
      <c r="AR253" s="341"/>
      <c r="AS253" s="341"/>
      <c r="AT253" s="341"/>
      <c r="AU253" s="341"/>
      <c r="AV253" s="341"/>
      <c r="AW253" s="341"/>
      <c r="AX253" s="341"/>
      <c r="AY253" s="341"/>
      <c r="AZ253" s="341"/>
      <c r="BA253" s="436"/>
      <c r="BB253" s="366"/>
      <c r="BC253" s="436"/>
      <c r="BD253" s="436"/>
      <c r="BE253" s="436"/>
      <c r="BF253" s="436"/>
      <c r="BG253" s="436"/>
      <c r="BH253" s="436"/>
      <c r="BI253" s="436"/>
      <c r="BJ253" s="436"/>
      <c r="BK253" s="436"/>
      <c r="BL253" s="436"/>
      <c r="BM253" s="436"/>
      <c r="BN253" s="436"/>
      <c r="BO253" s="436"/>
      <c r="BP253" s="436"/>
      <c r="BQ253" s="436"/>
      <c r="BR253" s="436"/>
      <c r="BS253" s="436"/>
      <c r="BT253" s="436"/>
      <c r="BU253" s="436"/>
      <c r="BV253" s="436"/>
      <c r="BW253" s="436"/>
      <c r="BX253" s="436"/>
      <c r="BY253" s="436"/>
      <c r="BZ253" s="341"/>
      <c r="CA253" s="341"/>
      <c r="CB253" s="341"/>
      <c r="CC253" s="341"/>
      <c r="CD253" s="341"/>
      <c r="CE253" s="341"/>
      <c r="CF253" s="341"/>
      <c r="CG253" s="341"/>
      <c r="CH253" s="341"/>
      <c r="CI253" s="341"/>
      <c r="CJ253" s="341"/>
      <c r="CK253" s="341"/>
      <c r="CL253" s="341"/>
      <c r="CM253" s="341"/>
      <c r="CN253" s="341"/>
      <c r="CO253" s="341"/>
      <c r="CP253" s="341"/>
      <c r="CQ253" s="341"/>
      <c r="CR253" s="341"/>
      <c r="CS253" s="341"/>
      <c r="CT253" s="341"/>
      <c r="CU253" s="341"/>
      <c r="CV253" s="341"/>
      <c r="CW253" s="341"/>
      <c r="CX253" s="341"/>
      <c r="CY253" s="341"/>
      <c r="CZ253" s="341"/>
    </row>
    <row r="254" s="348" customFormat="true" ht="15" customHeight="true" x14ac:dyDescent="0.2">
      <c r="B254" s="437"/>
      <c r="Z254" s="341"/>
      <c r="AA254" s="341"/>
      <c r="AB254" s="341"/>
      <c r="AC254" s="341"/>
      <c r="AD254" s="341"/>
      <c r="AE254" s="341"/>
      <c r="AF254" s="341"/>
      <c r="AG254" s="341"/>
      <c r="AH254" s="341"/>
      <c r="AI254" s="341"/>
      <c r="AJ254" s="341"/>
      <c r="AK254" s="341"/>
      <c r="AL254" s="341"/>
      <c r="AM254" s="341"/>
      <c r="AN254" s="341"/>
      <c r="AO254" s="341"/>
      <c r="AP254" s="341"/>
      <c r="AQ254" s="341"/>
      <c r="AR254" s="341"/>
      <c r="AS254" s="341"/>
      <c r="AT254" s="341"/>
      <c r="AU254" s="341"/>
      <c r="AV254" s="341"/>
      <c r="AW254" s="341"/>
      <c r="AX254" s="341"/>
      <c r="AY254" s="341"/>
      <c r="AZ254" s="341"/>
      <c r="BA254" s="436"/>
      <c r="BB254" s="366"/>
      <c r="BC254" s="436"/>
      <c r="BD254" s="436"/>
      <c r="BE254" s="436"/>
      <c r="BF254" s="436"/>
      <c r="BG254" s="436"/>
      <c r="BH254" s="436"/>
      <c r="BI254" s="436"/>
      <c r="BJ254" s="436"/>
      <c r="BK254" s="436"/>
      <c r="BL254" s="436"/>
      <c r="BM254" s="436"/>
      <c r="BN254" s="436"/>
      <c r="BO254" s="436"/>
      <c r="BP254" s="436"/>
      <c r="BQ254" s="436"/>
      <c r="BR254" s="436"/>
      <c r="BS254" s="436"/>
      <c r="BT254" s="436"/>
      <c r="BU254" s="436"/>
      <c r="BV254" s="436"/>
      <c r="BW254" s="436"/>
      <c r="BX254" s="436"/>
      <c r="BY254" s="436"/>
      <c r="BZ254" s="341"/>
      <c r="CA254" s="341"/>
      <c r="CB254" s="341"/>
      <c r="CC254" s="341"/>
      <c r="CD254" s="341"/>
      <c r="CE254" s="341"/>
      <c r="CF254" s="341"/>
      <c r="CG254" s="341"/>
      <c r="CH254" s="341"/>
      <c r="CI254" s="341"/>
      <c r="CJ254" s="341"/>
      <c r="CK254" s="341"/>
      <c r="CL254" s="341"/>
      <c r="CM254" s="341"/>
      <c r="CN254" s="341"/>
      <c r="CO254" s="341"/>
      <c r="CP254" s="341"/>
      <c r="CQ254" s="341"/>
      <c r="CR254" s="341"/>
      <c r="CS254" s="341"/>
      <c r="CT254" s="341"/>
      <c r="CU254" s="341"/>
      <c r="CV254" s="341"/>
      <c r="CW254" s="341"/>
      <c r="CX254" s="341"/>
      <c r="CY254" s="341"/>
      <c r="CZ254" s="341"/>
    </row>
    <row r="255" s="348" customFormat="true" ht="15" customHeight="true" x14ac:dyDescent="0.2">
      <c r="B255" s="437"/>
      <c r="Z255" s="341"/>
      <c r="AA255" s="341"/>
      <c r="AB255" s="341"/>
      <c r="AC255" s="341"/>
      <c r="AD255" s="341"/>
      <c r="AE255" s="341"/>
      <c r="AF255" s="341"/>
      <c r="AG255" s="341"/>
      <c r="AH255" s="341"/>
      <c r="AI255" s="341"/>
      <c r="AJ255" s="341"/>
      <c r="AK255" s="341"/>
      <c r="AL255" s="341"/>
      <c r="AM255" s="341"/>
      <c r="AN255" s="341"/>
      <c r="AO255" s="341"/>
      <c r="AP255" s="341"/>
      <c r="AQ255" s="341"/>
      <c r="AR255" s="341"/>
      <c r="AS255" s="341"/>
      <c r="AT255" s="341"/>
      <c r="AU255" s="341"/>
      <c r="AV255" s="341"/>
      <c r="AW255" s="341"/>
      <c r="AX255" s="341"/>
      <c r="AY255" s="341"/>
      <c r="AZ255" s="341"/>
      <c r="BA255" s="436"/>
      <c r="BB255" s="366"/>
      <c r="BC255" s="436"/>
      <c r="BD255" s="436"/>
      <c r="BE255" s="436"/>
      <c r="BF255" s="436"/>
      <c r="BG255" s="436"/>
      <c r="BH255" s="436"/>
      <c r="BI255" s="436"/>
      <c r="BJ255" s="436"/>
      <c r="BK255" s="436"/>
      <c r="BL255" s="436"/>
      <c r="BM255" s="436"/>
      <c r="BN255" s="436"/>
      <c r="BO255" s="436"/>
      <c r="BP255" s="436"/>
      <c r="BQ255" s="436"/>
      <c r="BR255" s="436"/>
      <c r="BS255" s="436"/>
      <c r="BT255" s="436"/>
      <c r="BU255" s="436"/>
      <c r="BV255" s="436"/>
      <c r="BW255" s="436"/>
      <c r="BX255" s="436"/>
      <c r="BY255" s="436"/>
      <c r="BZ255" s="341"/>
      <c r="CA255" s="341"/>
      <c r="CB255" s="341"/>
      <c r="CC255" s="341"/>
      <c r="CD255" s="341"/>
      <c r="CE255" s="341"/>
      <c r="CF255" s="341"/>
      <c r="CG255" s="341"/>
      <c r="CH255" s="341"/>
      <c r="CI255" s="341"/>
      <c r="CJ255" s="341"/>
      <c r="CK255" s="341"/>
      <c r="CL255" s="341"/>
      <c r="CM255" s="341"/>
      <c r="CN255" s="341"/>
      <c r="CO255" s="341"/>
      <c r="CP255" s="341"/>
      <c r="CQ255" s="341"/>
      <c r="CR255" s="341"/>
      <c r="CS255" s="341"/>
      <c r="CT255" s="341"/>
      <c r="CU255" s="341"/>
      <c r="CV255" s="341"/>
      <c r="CW255" s="341"/>
      <c r="CX255" s="341"/>
      <c r="CY255" s="341"/>
      <c r="CZ255" s="341"/>
    </row>
    <row r="256" s="348" customFormat="true" ht="15" customHeight="true" x14ac:dyDescent="0.2">
      <c r="B256" s="437"/>
      <c r="Z256" s="341"/>
      <c r="AA256" s="341"/>
      <c r="AB256" s="341"/>
      <c r="AC256" s="341"/>
      <c r="AD256" s="341"/>
      <c r="AE256" s="341"/>
      <c r="AF256" s="341"/>
      <c r="AG256" s="341"/>
      <c r="AH256" s="341"/>
      <c r="AI256" s="341"/>
      <c r="AJ256" s="341"/>
      <c r="AK256" s="341"/>
      <c r="AL256" s="341"/>
      <c r="AM256" s="341"/>
      <c r="AN256" s="341"/>
      <c r="AO256" s="341"/>
      <c r="AP256" s="341"/>
      <c r="AQ256" s="341"/>
      <c r="AR256" s="341"/>
      <c r="AS256" s="341"/>
      <c r="AT256" s="341"/>
      <c r="AU256" s="341"/>
      <c r="AV256" s="341"/>
      <c r="AW256" s="341"/>
      <c r="AX256" s="341"/>
      <c r="AY256" s="341"/>
      <c r="AZ256" s="341"/>
      <c r="BA256" s="436"/>
      <c r="BB256" s="366"/>
      <c r="BC256" s="436"/>
      <c r="BD256" s="436"/>
      <c r="BE256" s="436"/>
      <c r="BF256" s="436"/>
      <c r="BG256" s="436"/>
      <c r="BH256" s="436"/>
      <c r="BI256" s="436"/>
      <c r="BJ256" s="436"/>
      <c r="BK256" s="436"/>
      <c r="BL256" s="436"/>
      <c r="BM256" s="436"/>
      <c r="BN256" s="436"/>
      <c r="BO256" s="436"/>
      <c r="BP256" s="436"/>
      <c r="BQ256" s="436"/>
      <c r="BR256" s="436"/>
      <c r="BS256" s="436"/>
      <c r="BT256" s="436"/>
      <c r="BU256" s="436"/>
      <c r="BV256" s="436"/>
      <c r="BW256" s="436"/>
      <c r="BX256" s="436"/>
      <c r="BY256" s="436"/>
      <c r="BZ256" s="341"/>
      <c r="CA256" s="341"/>
      <c r="CB256" s="341"/>
      <c r="CC256" s="341"/>
      <c r="CD256" s="341"/>
      <c r="CE256" s="341"/>
      <c r="CF256" s="341"/>
      <c r="CG256" s="341"/>
      <c r="CH256" s="341"/>
      <c r="CI256" s="341"/>
      <c r="CJ256" s="341"/>
      <c r="CK256" s="341"/>
      <c r="CL256" s="341"/>
      <c r="CM256" s="341"/>
      <c r="CN256" s="341"/>
      <c r="CO256" s="341"/>
      <c r="CP256" s="341"/>
      <c r="CQ256" s="341"/>
      <c r="CR256" s="341"/>
      <c r="CS256" s="341"/>
      <c r="CT256" s="341"/>
      <c r="CU256" s="341"/>
      <c r="CV256" s="341"/>
      <c r="CW256" s="341"/>
      <c r="CX256" s="341"/>
      <c r="CY256" s="341"/>
      <c r="CZ256" s="341"/>
    </row>
    <row r="257" s="348" customFormat="true" ht="18" customHeight="true" x14ac:dyDescent="0.2">
      <c r="B257" s="437"/>
      <c r="Z257" s="341"/>
      <c r="AA257" s="341"/>
      <c r="AB257" s="341"/>
      <c r="AC257" s="341"/>
      <c r="AD257" s="341"/>
      <c r="AE257" s="341"/>
      <c r="AF257" s="341"/>
      <c r="AG257" s="341"/>
      <c r="AH257" s="341"/>
      <c r="AI257" s="341"/>
      <c r="AJ257" s="341"/>
      <c r="AK257" s="341"/>
      <c r="AL257" s="341"/>
      <c r="AM257" s="341"/>
      <c r="AN257" s="341"/>
      <c r="AO257" s="341"/>
      <c r="AP257" s="341"/>
      <c r="AQ257" s="341"/>
      <c r="AR257" s="341"/>
      <c r="AS257" s="341"/>
      <c r="AT257" s="341"/>
      <c r="AU257" s="341"/>
      <c r="AV257" s="341"/>
      <c r="AW257" s="341"/>
      <c r="AX257" s="341"/>
      <c r="AY257" s="341"/>
      <c r="AZ257" s="341"/>
      <c r="BA257" s="436"/>
      <c r="BB257" s="366"/>
      <c r="BC257" s="436"/>
      <c r="BD257" s="436"/>
      <c r="BE257" s="436"/>
      <c r="BF257" s="436"/>
      <c r="BG257" s="436"/>
      <c r="BH257" s="436"/>
      <c r="BI257" s="436"/>
      <c r="BJ257" s="436"/>
      <c r="BK257" s="436"/>
      <c r="BL257" s="436"/>
      <c r="BM257" s="436"/>
      <c r="BN257" s="436"/>
      <c r="BO257" s="436"/>
      <c r="BP257" s="436"/>
      <c r="BQ257" s="436"/>
      <c r="BR257" s="436"/>
      <c r="BS257" s="436"/>
      <c r="BT257" s="436"/>
      <c r="BU257" s="436"/>
      <c r="BV257" s="436"/>
      <c r="BW257" s="436"/>
      <c r="BX257" s="436"/>
      <c r="BY257" s="436"/>
      <c r="BZ257" s="341"/>
      <c r="CA257" s="341"/>
      <c r="CB257" s="341"/>
      <c r="CC257" s="341"/>
      <c r="CD257" s="341"/>
      <c r="CE257" s="341"/>
      <c r="CF257" s="341"/>
      <c r="CG257" s="341"/>
      <c r="CH257" s="341"/>
      <c r="CI257" s="341"/>
      <c r="CJ257" s="341"/>
      <c r="CK257" s="341"/>
      <c r="CL257" s="341"/>
      <c r="CM257" s="341"/>
      <c r="CN257" s="341"/>
      <c r="CO257" s="341"/>
      <c r="CP257" s="341"/>
      <c r="CQ257" s="341"/>
      <c r="CR257" s="341"/>
      <c r="CS257" s="341"/>
      <c r="CT257" s="341"/>
      <c r="CU257" s="341"/>
      <c r="CV257" s="341"/>
      <c r="CW257" s="341"/>
      <c r="CX257" s="341"/>
      <c r="CY257" s="341"/>
      <c r="CZ257" s="341"/>
    </row>
    <row r="258" s="348" customFormat="true" ht="18" customHeight="true" x14ac:dyDescent="0.2">
      <c r="B258" s="437"/>
      <c r="Z258" s="341"/>
      <c r="AA258" s="341"/>
      <c r="AB258" s="341"/>
      <c r="AC258" s="341"/>
      <c r="AD258" s="341"/>
      <c r="AE258" s="341"/>
      <c r="AF258" s="341"/>
      <c r="AG258" s="341"/>
      <c r="AH258" s="341"/>
      <c r="AI258" s="341"/>
      <c r="AJ258" s="341"/>
      <c r="AK258" s="341"/>
      <c r="AL258" s="341"/>
      <c r="AM258" s="341"/>
      <c r="AN258" s="341"/>
      <c r="AO258" s="341"/>
      <c r="AP258" s="341"/>
      <c r="AQ258" s="341"/>
      <c r="AR258" s="341"/>
      <c r="AS258" s="341"/>
      <c r="AT258" s="341"/>
      <c r="AU258" s="341"/>
      <c r="AV258" s="341"/>
      <c r="AW258" s="341"/>
      <c r="AX258" s="341"/>
      <c r="AY258" s="341"/>
      <c r="AZ258" s="341"/>
      <c r="BA258" s="436"/>
      <c r="BB258" s="366"/>
      <c r="BC258" s="436"/>
      <c r="BD258" s="436"/>
      <c r="BE258" s="436"/>
      <c r="BF258" s="436"/>
      <c r="BG258" s="436"/>
      <c r="BH258" s="436"/>
      <c r="BI258" s="436"/>
      <c r="BJ258" s="436"/>
      <c r="BK258" s="436"/>
      <c r="BL258" s="436"/>
      <c r="BM258" s="436"/>
      <c r="BN258" s="436"/>
      <c r="BO258" s="436"/>
      <c r="BP258" s="436"/>
      <c r="BQ258" s="436"/>
      <c r="BR258" s="436"/>
      <c r="BS258" s="436"/>
      <c r="BT258" s="436"/>
      <c r="BU258" s="436"/>
      <c r="BV258" s="436"/>
      <c r="BW258" s="436"/>
      <c r="BX258" s="436"/>
      <c r="BY258" s="436"/>
      <c r="BZ258" s="341"/>
      <c r="CA258" s="341"/>
      <c r="CB258" s="341"/>
      <c r="CC258" s="341"/>
      <c r="CD258" s="341"/>
      <c r="CE258" s="341"/>
      <c r="CF258" s="341"/>
      <c r="CG258" s="341"/>
      <c r="CH258" s="341"/>
      <c r="CI258" s="341"/>
      <c r="CJ258" s="341"/>
      <c r="CK258" s="341"/>
      <c r="CL258" s="341"/>
      <c r="CM258" s="341"/>
      <c r="CN258" s="341"/>
      <c r="CO258" s="341"/>
      <c r="CP258" s="341"/>
      <c r="CQ258" s="341"/>
      <c r="CR258" s="341"/>
      <c r="CS258" s="341"/>
      <c r="CT258" s="341"/>
      <c r="CU258" s="341"/>
      <c r="CV258" s="341"/>
      <c r="CW258" s="341"/>
      <c r="CX258" s="341"/>
      <c r="CY258" s="341"/>
      <c r="CZ258" s="341"/>
    </row>
    <row r="259" s="439" customFormat="true" ht="15" customHeight="true" x14ac:dyDescent="0.2">
      <c r="B259" s="438"/>
      <c r="Z259" s="346"/>
      <c r="AA259" s="346"/>
      <c r="AB259" s="346"/>
      <c r="AC259" s="346"/>
      <c r="AD259" s="346"/>
      <c r="AE259" s="346"/>
      <c r="AF259" s="346"/>
      <c r="AG259" s="346"/>
      <c r="AH259" s="346"/>
      <c r="AI259" s="346"/>
      <c r="AJ259" s="346"/>
      <c r="AK259" s="346"/>
      <c r="AL259" s="346"/>
      <c r="AM259" s="346"/>
      <c r="AN259" s="346"/>
      <c r="AO259" s="346"/>
      <c r="AP259" s="346"/>
      <c r="AQ259" s="346"/>
      <c r="AR259" s="346"/>
      <c r="AS259" s="346"/>
      <c r="AT259" s="346"/>
      <c r="AU259" s="346"/>
      <c r="AV259" s="346"/>
      <c r="AW259" s="346"/>
      <c r="AX259" s="346"/>
      <c r="AY259" s="346"/>
      <c r="AZ259" s="346"/>
      <c r="BA259" s="347" t="s">
        <v>128</v>
      </c>
      <c r="BB259" s="324" t="s">
        <v>85</v>
      </c>
      <c r="BC259" s="986" t="s">
        <v>114</v>
      </c>
      <c r="BD259" s="987"/>
      <c r="BE259" s="987"/>
      <c r="BF259" s="987"/>
      <c r="BG259" s="993"/>
      <c r="BH259" s="986" t="s">
        <v>38</v>
      </c>
      <c r="BI259" s="987"/>
      <c r="BJ259" s="987"/>
      <c r="BK259" s="987"/>
      <c r="BL259" s="993"/>
      <c r="BM259" s="986" t="s">
        <v>37</v>
      </c>
      <c r="BN259" s="987"/>
      <c r="BO259" s="987"/>
      <c r="BP259" s="987"/>
      <c r="BQ259" s="988"/>
      <c r="BR259" s="14" t="s">
        <v>137</v>
      </c>
      <c r="BS259" s="401"/>
      <c r="BT259" s="401"/>
      <c r="BU259" s="401"/>
      <c r="BV259" s="401"/>
      <c r="BW259" s="401"/>
      <c r="BX259" s="401"/>
      <c r="BY259" s="401"/>
      <c r="BZ259" s="345"/>
      <c r="CA259" s="345"/>
      <c r="CB259" s="345"/>
      <c r="CC259" s="345"/>
      <c r="CD259" s="345"/>
      <c r="CE259" s="345"/>
      <c r="CF259" s="345"/>
      <c r="CG259" s="345"/>
      <c r="CH259" s="345"/>
      <c r="CI259" s="345"/>
      <c r="CJ259" s="345"/>
      <c r="CK259" s="345"/>
      <c r="CL259" s="345"/>
      <c r="CM259" s="345"/>
      <c r="CN259" s="345"/>
      <c r="CO259" s="345"/>
      <c r="CP259" s="345"/>
      <c r="CQ259" s="345"/>
      <c r="CR259" s="345"/>
      <c r="CS259" s="345"/>
      <c r="CT259" s="345"/>
      <c r="CU259" s="345"/>
      <c r="CV259" s="345"/>
      <c r="CW259" s="345"/>
      <c r="CX259" s="345"/>
      <c r="CY259" s="345"/>
      <c r="CZ259" s="345"/>
    </row>
    <row r="260" s="439" customFormat="true" ht="24" x14ac:dyDescent="0.2">
      <c r="B260" s="438"/>
      <c r="Z260" s="346"/>
      <c r="AA260" s="346"/>
      <c r="AB260" s="346"/>
      <c r="AC260" s="346"/>
      <c r="AD260" s="346"/>
      <c r="AE260" s="346"/>
      <c r="AF260" s="346"/>
      <c r="AG260" s="346"/>
      <c r="AH260" s="346"/>
      <c r="AI260" s="346"/>
      <c r="AJ260" s="346"/>
      <c r="AK260" s="346"/>
      <c r="AL260" s="346"/>
      <c r="AM260" s="346"/>
      <c r="AN260" s="346"/>
      <c r="AO260" s="346"/>
      <c r="AP260" s="346"/>
      <c r="AQ260" s="346"/>
      <c r="AR260" s="346"/>
      <c r="AS260" s="346"/>
      <c r="AT260" s="346"/>
      <c r="AU260" s="346"/>
      <c r="AV260" s="346"/>
      <c r="AW260" s="346"/>
      <c r="AX260" s="346"/>
      <c r="AY260" s="346"/>
      <c r="AZ260" s="346"/>
      <c r="BA260" s="335" t="s">
        <v>118</v>
      </c>
      <c r="BB260" s="334"/>
      <c r="BC260" s="422" t="s">
        <v>0</v>
      </c>
      <c r="BD260" s="525" t="s">
        <v>1</v>
      </c>
      <c r="BE260" s="525" t="s">
        <v>2</v>
      </c>
      <c r="BF260" s="525" t="s">
        <v>3</v>
      </c>
      <c r="BG260" s="423" t="s">
        <v>4</v>
      </c>
      <c r="BH260" s="422" t="s">
        <v>0</v>
      </c>
      <c r="BI260" s="525" t="s">
        <v>1</v>
      </c>
      <c r="BJ260" s="525" t="s">
        <v>2</v>
      </c>
      <c r="BK260" s="525" t="s">
        <v>3</v>
      </c>
      <c r="BL260" s="423" t="s">
        <v>4</v>
      </c>
      <c r="BM260" s="422" t="s">
        <v>0</v>
      </c>
      <c r="BN260" s="525" t="s">
        <v>1</v>
      </c>
      <c r="BO260" s="525" t="s">
        <v>2</v>
      </c>
      <c r="BP260" s="525" t="s">
        <v>3</v>
      </c>
      <c r="BQ260" s="423" t="s">
        <v>4</v>
      </c>
      <c r="BR260" s="422" t="s">
        <v>402</v>
      </c>
      <c r="BS260" s="525" t="s">
        <v>403</v>
      </c>
      <c r="BT260" s="525" t="s">
        <v>404</v>
      </c>
      <c r="BU260" s="525" t="s">
        <v>405</v>
      </c>
      <c r="BV260" s="525" t="s">
        <v>150</v>
      </c>
      <c r="BW260" s="525" t="s">
        <v>151</v>
      </c>
      <c r="BX260" s="525" t="s">
        <v>152</v>
      </c>
      <c r="BY260" s="526" t="s">
        <v>153</v>
      </c>
      <c r="BZ260" s="185"/>
      <c r="CA260" s="185"/>
      <c r="CB260" s="185"/>
      <c r="CC260" s="185"/>
      <c r="CD260" s="185"/>
      <c r="CE260" s="185"/>
      <c r="CF260" s="185"/>
      <c r="CG260" s="185"/>
      <c r="CH260" s="185"/>
      <c r="CI260" s="185"/>
      <c r="CJ260" s="185"/>
      <c r="CK260" s="185"/>
      <c r="CL260" s="185"/>
      <c r="CM260" s="185"/>
      <c r="CN260" s="185"/>
      <c r="CO260" s="185"/>
      <c r="CP260" s="185"/>
      <c r="CQ260" s="185"/>
      <c r="CR260" s="185"/>
      <c r="CS260" s="185"/>
      <c r="CT260" s="185"/>
      <c r="CU260" s="185"/>
      <c r="CV260" s="185"/>
      <c r="CW260" s="185"/>
      <c r="CX260" s="185"/>
      <c r="CY260" s="185"/>
      <c r="CZ260" s="185"/>
    </row>
    <row r="261" s="439" customFormat="true" ht="15" customHeight="true" x14ac:dyDescent="0.2">
      <c r="B261" s="438"/>
      <c r="Z261" s="346"/>
      <c r="AA261" s="346"/>
      <c r="AB261" s="346"/>
      <c r="AC261" s="346"/>
      <c r="AD261" s="346"/>
      <c r="AE261" s="346"/>
      <c r="AF261" s="346"/>
      <c r="AG261" s="346"/>
      <c r="AH261" s="346"/>
      <c r="AI261" s="346"/>
      <c r="AJ261" s="346"/>
      <c r="AK261" s="346"/>
      <c r="AL261" s="346"/>
      <c r="AM261" s="346"/>
      <c r="AN261" s="346"/>
      <c r="AO261" s="346"/>
      <c r="AP261" s="346"/>
      <c r="AQ261" s="346"/>
      <c r="AR261" s="346"/>
      <c r="AS261" s="346"/>
      <c r="AT261" s="346"/>
      <c r="AU261" s="346"/>
      <c r="AV261" s="346"/>
      <c r="AW261" s="346"/>
      <c r="AX261" s="346"/>
      <c r="AY261" s="346"/>
      <c r="AZ261" s="346"/>
      <c r="BA261" s="992" t="s">
        <v>73</v>
      </c>
      <c r="BB261" s="559" t="s">
        <v>49</v>
      </c>
      <c r="BC261" s="61" t="s">
        <v>35</v>
      </c>
      <c r="BD261" s="57" t="s">
        <v>35</v>
      </c>
      <c r="BE261" s="57" t="s">
        <v>35</v>
      </c>
      <c r="BF261" s="57" t="s">
        <v>35</v>
      </c>
      <c r="BG261" s="52" t="s">
        <v>35</v>
      </c>
      <c r="BH261" s="61" t="s">
        <v>35</v>
      </c>
      <c r="BI261" s="57" t="s">
        <v>35</v>
      </c>
      <c r="BJ261" s="57" t="s">
        <v>35</v>
      </c>
      <c r="BK261" s="57" t="s">
        <v>35</v>
      </c>
      <c r="BL261" s="52" t="s">
        <v>35</v>
      </c>
      <c r="BM261" s="61" t="s">
        <v>35</v>
      </c>
      <c r="BN261" s="57" t="s">
        <v>35</v>
      </c>
      <c r="BO261" s="57" t="s">
        <v>35</v>
      </c>
      <c r="BP261" s="57" t="s">
        <v>35</v>
      </c>
      <c r="BQ261" s="52" t="s">
        <v>35</v>
      </c>
      <c r="BR261" s="61" t="s">
        <v>35</v>
      </c>
      <c r="BS261" s="57" t="s">
        <v>35</v>
      </c>
      <c r="BT261" s="57" t="s">
        <v>35</v>
      </c>
      <c r="BU261" s="57" t="s">
        <v>35</v>
      </c>
      <c r="BV261" s="57" t="s">
        <v>35</v>
      </c>
      <c r="BW261" s="57" t="s">
        <v>35</v>
      </c>
      <c r="BX261" s="57" t="s">
        <v>35</v>
      </c>
      <c r="BY261" s="46" t="s">
        <v>35</v>
      </c>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439" customFormat="true" ht="15" customHeight="true" x14ac:dyDescent="0.2">
      <c r="B262" s="438"/>
      <c r="Z262" s="346"/>
      <c r="AA262" s="346"/>
      <c r="AB262" s="346"/>
      <c r="AC262" s="346"/>
      <c r="AD262" s="346"/>
      <c r="AE262" s="346"/>
      <c r="AF262" s="346"/>
      <c r="AG262" s="346"/>
      <c r="AH262" s="346"/>
      <c r="AI262" s="346"/>
      <c r="AJ262" s="346"/>
      <c r="AK262" s="346"/>
      <c r="AL262" s="346"/>
      <c r="AM262" s="346"/>
      <c r="AN262" s="346"/>
      <c r="AO262" s="346"/>
      <c r="AP262" s="346"/>
      <c r="AQ262" s="346"/>
      <c r="AR262" s="346"/>
      <c r="AS262" s="346"/>
      <c r="AT262" s="346"/>
      <c r="AU262" s="346"/>
      <c r="AV262" s="346"/>
      <c r="AW262" s="346"/>
      <c r="AX262" s="346"/>
      <c r="AY262" s="346"/>
      <c r="AZ262" s="346"/>
      <c r="BA262" s="990"/>
      <c r="BB262" s="557" t="s">
        <v>48</v>
      </c>
      <c r="BC262" s="60" t="s">
        <v>35</v>
      </c>
      <c r="BD262" s="56" t="s">
        <v>35</v>
      </c>
      <c r="BE262" s="56" t="s">
        <v>35</v>
      </c>
      <c r="BF262" s="56" t="s">
        <v>35</v>
      </c>
      <c r="BG262" s="51" t="s">
        <v>35</v>
      </c>
      <c r="BH262" s="60" t="s">
        <v>35</v>
      </c>
      <c r="BI262" s="56" t="s">
        <v>35</v>
      </c>
      <c r="BJ262" s="56" t="s">
        <v>35</v>
      </c>
      <c r="BK262" s="56" t="s">
        <v>35</v>
      </c>
      <c r="BL262" s="51" t="s">
        <v>35</v>
      </c>
      <c r="BM262" s="60" t="s">
        <v>35</v>
      </c>
      <c r="BN262" s="56" t="s">
        <v>35</v>
      </c>
      <c r="BO262" s="56" t="s">
        <v>35</v>
      </c>
      <c r="BP262" s="56" t="s">
        <v>35</v>
      </c>
      <c r="BQ262" s="51" t="s">
        <v>35</v>
      </c>
      <c r="BR262" s="60" t="s">
        <v>35</v>
      </c>
      <c r="BS262" s="56" t="s">
        <v>35</v>
      </c>
      <c r="BT262" s="56" t="s">
        <v>35</v>
      </c>
      <c r="BU262" s="56" t="s">
        <v>35</v>
      </c>
      <c r="BV262" s="56" t="s">
        <v>35</v>
      </c>
      <c r="BW262" s="56" t="s">
        <v>35</v>
      </c>
      <c r="BX262" s="56" t="s">
        <v>35</v>
      </c>
      <c r="BY262" s="45" t="s">
        <v>35</v>
      </c>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439" customFormat="true" ht="15" customHeight="true" x14ac:dyDescent="0.2">
      <c r="B263" s="438"/>
      <c r="Z263" s="346"/>
      <c r="AA263" s="346"/>
      <c r="AB263" s="346"/>
      <c r="AC263" s="346"/>
      <c r="AD263" s="346"/>
      <c r="AE263" s="346"/>
      <c r="AF263" s="346"/>
      <c r="AG263" s="346"/>
      <c r="AH263" s="346"/>
      <c r="AI263" s="346"/>
      <c r="AJ263" s="346"/>
      <c r="AK263" s="346"/>
      <c r="AL263" s="346"/>
      <c r="AM263" s="346"/>
      <c r="AN263" s="346"/>
      <c r="AO263" s="346"/>
      <c r="AP263" s="346"/>
      <c r="AQ263" s="346"/>
      <c r="AR263" s="346"/>
      <c r="AS263" s="346"/>
      <c r="AT263" s="346"/>
      <c r="AU263" s="346"/>
      <c r="AV263" s="346"/>
      <c r="AW263" s="346"/>
      <c r="AX263" s="346"/>
      <c r="AY263" s="346"/>
      <c r="AZ263" s="346"/>
      <c r="BA263" s="990"/>
      <c r="BB263" s="557" t="s">
        <v>112</v>
      </c>
      <c r="BC263" s="60" t="s">
        <v>35</v>
      </c>
      <c r="BD263" s="56" t="s">
        <v>35</v>
      </c>
      <c r="BE263" s="56" t="s">
        <v>35</v>
      </c>
      <c r="BF263" s="56" t="s">
        <v>35</v>
      </c>
      <c r="BG263" s="51" t="s">
        <v>35</v>
      </c>
      <c r="BH263" s="60" t="s">
        <v>35</v>
      </c>
      <c r="BI263" s="56" t="s">
        <v>35</v>
      </c>
      <c r="BJ263" s="56" t="s">
        <v>35</v>
      </c>
      <c r="BK263" s="56" t="s">
        <v>35</v>
      </c>
      <c r="BL263" s="51" t="s">
        <v>35</v>
      </c>
      <c r="BM263" s="60" t="s">
        <v>35</v>
      </c>
      <c r="BN263" s="56" t="s">
        <v>35</v>
      </c>
      <c r="BO263" s="56" t="s">
        <v>35</v>
      </c>
      <c r="BP263" s="56" t="s">
        <v>35</v>
      </c>
      <c r="BQ263" s="51" t="s">
        <v>35</v>
      </c>
      <c r="BR263" s="60" t="s">
        <v>35</v>
      </c>
      <c r="BS263" s="56" t="s">
        <v>35</v>
      </c>
      <c r="BT263" s="56" t="s">
        <v>35</v>
      </c>
      <c r="BU263" s="56" t="s">
        <v>35</v>
      </c>
      <c r="BV263" s="56" t="s">
        <v>35</v>
      </c>
      <c r="BW263" s="56" t="s">
        <v>35</v>
      </c>
      <c r="BX263" s="56" t="s">
        <v>35</v>
      </c>
      <c r="BY263" s="45" t="s">
        <v>35</v>
      </c>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439" customFormat="true" ht="15" customHeight="true" x14ac:dyDescent="0.2">
      <c r="B264" s="438"/>
      <c r="Z264" s="346"/>
      <c r="AA264" s="346"/>
      <c r="AB264" s="346"/>
      <c r="AC264" s="346"/>
      <c r="AD264" s="346"/>
      <c r="AE264" s="346"/>
      <c r="AF264" s="346"/>
      <c r="AG264" s="346"/>
      <c r="AH264" s="346"/>
      <c r="AI264" s="346"/>
      <c r="AJ264" s="346"/>
      <c r="AK264" s="346"/>
      <c r="AL264" s="346"/>
      <c r="AM264" s="346"/>
      <c r="AN264" s="346"/>
      <c r="AO264" s="346"/>
      <c r="AP264" s="346"/>
      <c r="AQ264" s="346"/>
      <c r="AR264" s="346"/>
      <c r="AS264" s="346"/>
      <c r="AT264" s="346"/>
      <c r="AU264" s="346"/>
      <c r="AV264" s="346"/>
      <c r="AW264" s="346"/>
      <c r="AX264" s="346"/>
      <c r="AY264" s="346"/>
      <c r="AZ264" s="346"/>
      <c r="BA264" s="990" t="s">
        <v>74</v>
      </c>
      <c r="BB264" s="557" t="s">
        <v>88</v>
      </c>
      <c r="BC264" s="60" t="s">
        <v>35</v>
      </c>
      <c r="BD264" s="56" t="s">
        <v>35</v>
      </c>
      <c r="BE264" s="56" t="s">
        <v>35</v>
      </c>
      <c r="BF264" s="56" t="s">
        <v>35</v>
      </c>
      <c r="BG264" s="51" t="s">
        <v>35</v>
      </c>
      <c r="BH264" s="60" t="s">
        <v>35</v>
      </c>
      <c r="BI264" s="56" t="s">
        <v>35</v>
      </c>
      <c r="BJ264" s="56" t="s">
        <v>35</v>
      </c>
      <c r="BK264" s="56" t="s">
        <v>35</v>
      </c>
      <c r="BL264" s="51" t="s">
        <v>35</v>
      </c>
      <c r="BM264" s="60" t="s">
        <v>35</v>
      </c>
      <c r="BN264" s="56" t="s">
        <v>35</v>
      </c>
      <c r="BO264" s="56" t="s">
        <v>35</v>
      </c>
      <c r="BP264" s="56" t="s">
        <v>35</v>
      </c>
      <c r="BQ264" s="51" t="s">
        <v>35</v>
      </c>
      <c r="BR264" s="60" t="s">
        <v>35</v>
      </c>
      <c r="BS264" s="56" t="s">
        <v>35</v>
      </c>
      <c r="BT264" s="56" t="s">
        <v>35</v>
      </c>
      <c r="BU264" s="56" t="s">
        <v>35</v>
      </c>
      <c r="BV264" s="56" t="s">
        <v>35</v>
      </c>
      <c r="BW264" s="56" t="s">
        <v>35</v>
      </c>
      <c r="BX264" s="56" t="s">
        <v>35</v>
      </c>
      <c r="BY264" s="45" t="s">
        <v>35</v>
      </c>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439" customFormat="true" ht="15" customHeight="true" x14ac:dyDescent="0.2">
      <c r="B265" s="438"/>
      <c r="Z265" s="346"/>
      <c r="AA265" s="346"/>
      <c r="AB265" s="346"/>
      <c r="AC265" s="346"/>
      <c r="AD265" s="346"/>
      <c r="AE265" s="346"/>
      <c r="AF265" s="346"/>
      <c r="AG265" s="346"/>
      <c r="AH265" s="346"/>
      <c r="AI265" s="346"/>
      <c r="AJ265" s="346"/>
      <c r="AK265" s="346"/>
      <c r="AL265" s="346"/>
      <c r="AM265" s="346"/>
      <c r="AN265" s="346"/>
      <c r="AO265" s="346"/>
      <c r="AP265" s="346"/>
      <c r="AQ265" s="346"/>
      <c r="AR265" s="346"/>
      <c r="AS265" s="346"/>
      <c r="AT265" s="346"/>
      <c r="AU265" s="346"/>
      <c r="AV265" s="346"/>
      <c r="AW265" s="346"/>
      <c r="AX265" s="346"/>
      <c r="AY265" s="346"/>
      <c r="AZ265" s="346"/>
      <c r="BA265" s="990"/>
      <c r="BB265" s="557" t="s">
        <v>89</v>
      </c>
      <c r="BC265" s="60" t="s">
        <v>35</v>
      </c>
      <c r="BD265" s="56" t="s">
        <v>35</v>
      </c>
      <c r="BE265" s="56" t="s">
        <v>35</v>
      </c>
      <c r="BF265" s="56" t="s">
        <v>35</v>
      </c>
      <c r="BG265" s="51" t="s">
        <v>35</v>
      </c>
      <c r="BH265" s="60" t="s">
        <v>35</v>
      </c>
      <c r="BI265" s="56" t="s">
        <v>35</v>
      </c>
      <c r="BJ265" s="56" t="s">
        <v>35</v>
      </c>
      <c r="BK265" s="56" t="s">
        <v>35</v>
      </c>
      <c r="BL265" s="51" t="s">
        <v>35</v>
      </c>
      <c r="BM265" s="60" t="s">
        <v>35</v>
      </c>
      <c r="BN265" s="56" t="s">
        <v>35</v>
      </c>
      <c r="BO265" s="56" t="s">
        <v>35</v>
      </c>
      <c r="BP265" s="56" t="s">
        <v>35</v>
      </c>
      <c r="BQ265" s="51" t="s">
        <v>35</v>
      </c>
      <c r="BR265" s="60" t="s">
        <v>35</v>
      </c>
      <c r="BS265" s="56" t="s">
        <v>35</v>
      </c>
      <c r="BT265" s="56" t="s">
        <v>35</v>
      </c>
      <c r="BU265" s="56" t="s">
        <v>35</v>
      </c>
      <c r="BV265" s="56" t="s">
        <v>35</v>
      </c>
      <c r="BW265" s="56" t="s">
        <v>35</v>
      </c>
      <c r="BX265" s="56" t="s">
        <v>35</v>
      </c>
      <c r="BY265" s="45" t="s">
        <v>35</v>
      </c>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439" customFormat="true" ht="15" customHeight="true" x14ac:dyDescent="0.2">
      <c r="B266" s="438"/>
      <c r="Z266" s="346"/>
      <c r="AA266" s="346"/>
      <c r="AB266" s="346"/>
      <c r="AC266" s="346"/>
      <c r="AD266" s="346"/>
      <c r="AE266" s="346"/>
      <c r="AF266" s="346"/>
      <c r="AG266" s="346"/>
      <c r="AH266" s="346"/>
      <c r="AI266" s="346"/>
      <c r="AJ266" s="346"/>
      <c r="AK266" s="346"/>
      <c r="AL266" s="346"/>
      <c r="AM266" s="346"/>
      <c r="AN266" s="346"/>
      <c r="AO266" s="346"/>
      <c r="AP266" s="346"/>
      <c r="AQ266" s="346"/>
      <c r="AR266" s="346"/>
      <c r="AS266" s="346"/>
      <c r="AT266" s="346"/>
      <c r="AU266" s="346"/>
      <c r="AV266" s="346"/>
      <c r="AW266" s="346"/>
      <c r="AX266" s="346"/>
      <c r="AY266" s="346"/>
      <c r="AZ266" s="346"/>
      <c r="BA266" s="990"/>
      <c r="BB266" s="557" t="s">
        <v>90</v>
      </c>
      <c r="BC266" s="60" t="s">
        <v>35</v>
      </c>
      <c r="BD266" s="56" t="s">
        <v>35</v>
      </c>
      <c r="BE266" s="56" t="s">
        <v>35</v>
      </c>
      <c r="BF266" s="56" t="s">
        <v>35</v>
      </c>
      <c r="BG266" s="51" t="s">
        <v>35</v>
      </c>
      <c r="BH266" s="60" t="s">
        <v>35</v>
      </c>
      <c r="BI266" s="56" t="s">
        <v>35</v>
      </c>
      <c r="BJ266" s="56" t="s">
        <v>35</v>
      </c>
      <c r="BK266" s="56" t="s">
        <v>35</v>
      </c>
      <c r="BL266" s="51" t="s">
        <v>35</v>
      </c>
      <c r="BM266" s="60" t="s">
        <v>35</v>
      </c>
      <c r="BN266" s="56" t="s">
        <v>35</v>
      </c>
      <c r="BO266" s="56" t="s">
        <v>35</v>
      </c>
      <c r="BP266" s="56" t="s">
        <v>35</v>
      </c>
      <c r="BQ266" s="51" t="s">
        <v>35</v>
      </c>
      <c r="BR266" s="60" t="s">
        <v>35</v>
      </c>
      <c r="BS266" s="56" t="s">
        <v>35</v>
      </c>
      <c r="BT266" s="56" t="s">
        <v>35</v>
      </c>
      <c r="BU266" s="56" t="s">
        <v>35</v>
      </c>
      <c r="BV266" s="56" t="s">
        <v>35</v>
      </c>
      <c r="BW266" s="56" t="s">
        <v>35</v>
      </c>
      <c r="BX266" s="56" t="s">
        <v>35</v>
      </c>
      <c r="BY266" s="45" t="s">
        <v>35</v>
      </c>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439" customFormat="true" ht="15" customHeight="true" x14ac:dyDescent="0.2">
      <c r="B267" s="438"/>
      <c r="Z267" s="346"/>
      <c r="AA267" s="346"/>
      <c r="AB267" s="346"/>
      <c r="AC267" s="346"/>
      <c r="AD267" s="346"/>
      <c r="AE267" s="346"/>
      <c r="AF267" s="346"/>
      <c r="AG267" s="346"/>
      <c r="AH267" s="346"/>
      <c r="AI267" s="346"/>
      <c r="AJ267" s="346"/>
      <c r="AK267" s="346"/>
      <c r="AL267" s="346"/>
      <c r="AM267" s="346"/>
      <c r="AN267" s="346"/>
      <c r="AO267" s="346"/>
      <c r="AP267" s="346"/>
      <c r="AQ267" s="346"/>
      <c r="AR267" s="346"/>
      <c r="AS267" s="346"/>
      <c r="AT267" s="346"/>
      <c r="AU267" s="346"/>
      <c r="AV267" s="346"/>
      <c r="AW267" s="346"/>
      <c r="AX267" s="346"/>
      <c r="AY267" s="346"/>
      <c r="AZ267" s="346"/>
      <c r="BA267" s="990"/>
      <c r="BB267" s="557" t="s">
        <v>112</v>
      </c>
      <c r="BC267" s="60" t="s">
        <v>35</v>
      </c>
      <c r="BD267" s="56" t="s">
        <v>35</v>
      </c>
      <c r="BE267" s="56" t="s">
        <v>35</v>
      </c>
      <c r="BF267" s="56" t="s">
        <v>35</v>
      </c>
      <c r="BG267" s="51" t="s">
        <v>35</v>
      </c>
      <c r="BH267" s="60" t="s">
        <v>35</v>
      </c>
      <c r="BI267" s="56" t="s">
        <v>35</v>
      </c>
      <c r="BJ267" s="56" t="s">
        <v>35</v>
      </c>
      <c r="BK267" s="56" t="s">
        <v>35</v>
      </c>
      <c r="BL267" s="51" t="s">
        <v>35</v>
      </c>
      <c r="BM267" s="60" t="s">
        <v>35</v>
      </c>
      <c r="BN267" s="56" t="s">
        <v>35</v>
      </c>
      <c r="BO267" s="56" t="s">
        <v>35</v>
      </c>
      <c r="BP267" s="56" t="s">
        <v>35</v>
      </c>
      <c r="BQ267" s="51" t="s">
        <v>35</v>
      </c>
      <c r="BR267" s="60" t="s">
        <v>35</v>
      </c>
      <c r="BS267" s="56" t="s">
        <v>35</v>
      </c>
      <c r="BT267" s="56" t="s">
        <v>35</v>
      </c>
      <c r="BU267" s="56" t="s">
        <v>35</v>
      </c>
      <c r="BV267" s="56" t="s">
        <v>35</v>
      </c>
      <c r="BW267" s="56" t="s">
        <v>35</v>
      </c>
      <c r="BX267" s="56" t="s">
        <v>35</v>
      </c>
      <c r="BY267" s="45" t="s">
        <v>35</v>
      </c>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439" customFormat="true" ht="15" customHeight="true" x14ac:dyDescent="0.2">
      <c r="B268" s="438"/>
      <c r="Z268" s="346"/>
      <c r="AA268" s="346"/>
      <c r="AB268" s="346"/>
      <c r="AC268" s="346"/>
      <c r="AD268" s="346"/>
      <c r="AE268" s="346"/>
      <c r="AF268" s="346"/>
      <c r="AG268" s="346"/>
      <c r="AH268" s="346"/>
      <c r="AI268" s="346"/>
      <c r="AJ268" s="346"/>
      <c r="AK268" s="346"/>
      <c r="AL268" s="346"/>
      <c r="AM268" s="346"/>
      <c r="AN268" s="346"/>
      <c r="AO268" s="346"/>
      <c r="AP268" s="346"/>
      <c r="AQ268" s="346"/>
      <c r="AR268" s="346"/>
      <c r="AS268" s="346"/>
      <c r="AT268" s="346"/>
      <c r="AU268" s="346"/>
      <c r="AV268" s="346"/>
      <c r="AW268" s="346"/>
      <c r="AX268" s="346"/>
      <c r="AY268" s="346"/>
      <c r="AZ268" s="346"/>
      <c r="BA268" s="990" t="s">
        <v>115</v>
      </c>
      <c r="BB268" s="557" t="s">
        <v>88</v>
      </c>
      <c r="BC268" s="60" t="s">
        <v>35</v>
      </c>
      <c r="BD268" s="56" t="s">
        <v>35</v>
      </c>
      <c r="BE268" s="56" t="s">
        <v>35</v>
      </c>
      <c r="BF268" s="56" t="s">
        <v>35</v>
      </c>
      <c r="BG268" s="51" t="s">
        <v>35</v>
      </c>
      <c r="BH268" s="60" t="s">
        <v>35</v>
      </c>
      <c r="BI268" s="56" t="s">
        <v>35</v>
      </c>
      <c r="BJ268" s="56" t="s">
        <v>35</v>
      </c>
      <c r="BK268" s="56" t="s">
        <v>35</v>
      </c>
      <c r="BL268" s="51" t="s">
        <v>35</v>
      </c>
      <c r="BM268" s="60" t="s">
        <v>35</v>
      </c>
      <c r="BN268" s="56" t="s">
        <v>35</v>
      </c>
      <c r="BO268" s="56" t="s">
        <v>35</v>
      </c>
      <c r="BP268" s="56" t="s">
        <v>35</v>
      </c>
      <c r="BQ268" s="51" t="s">
        <v>35</v>
      </c>
      <c r="BR268" s="60" t="s">
        <v>35</v>
      </c>
      <c r="BS268" s="56" t="s">
        <v>35</v>
      </c>
      <c r="BT268" s="56" t="s">
        <v>35</v>
      </c>
      <c r="BU268" s="56" t="s">
        <v>35</v>
      </c>
      <c r="BV268" s="56" t="s">
        <v>35</v>
      </c>
      <c r="BW268" s="56" t="s">
        <v>35</v>
      </c>
      <c r="BX268" s="56" t="s">
        <v>35</v>
      </c>
      <c r="BY268" s="45" t="s">
        <v>35</v>
      </c>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439" customFormat="true" ht="15" customHeight="true" x14ac:dyDescent="0.2">
      <c r="B269" s="438"/>
      <c r="Z269" s="346"/>
      <c r="AA269" s="346"/>
      <c r="AB269" s="346"/>
      <c r="AC269" s="346"/>
      <c r="AD269" s="346"/>
      <c r="AE269" s="346"/>
      <c r="AF269" s="346"/>
      <c r="AG269" s="346"/>
      <c r="AH269" s="346"/>
      <c r="AI269" s="346"/>
      <c r="AJ269" s="346"/>
      <c r="AK269" s="346"/>
      <c r="AL269" s="346"/>
      <c r="AM269" s="346"/>
      <c r="AN269" s="346"/>
      <c r="AO269" s="346"/>
      <c r="AP269" s="346"/>
      <c r="AQ269" s="346"/>
      <c r="AR269" s="346"/>
      <c r="AS269" s="346"/>
      <c r="AT269" s="346"/>
      <c r="AU269" s="346"/>
      <c r="AV269" s="346"/>
      <c r="AW269" s="346"/>
      <c r="AX269" s="346"/>
      <c r="AY269" s="346"/>
      <c r="AZ269" s="346"/>
      <c r="BA269" s="990"/>
      <c r="BB269" s="557" t="s">
        <v>89</v>
      </c>
      <c r="BC269" s="60" t="s">
        <v>35</v>
      </c>
      <c r="BD269" s="56" t="s">
        <v>35</v>
      </c>
      <c r="BE269" s="56" t="s">
        <v>35</v>
      </c>
      <c r="BF269" s="56" t="s">
        <v>35</v>
      </c>
      <c r="BG269" s="51" t="s">
        <v>35</v>
      </c>
      <c r="BH269" s="60" t="s">
        <v>35</v>
      </c>
      <c r="BI269" s="56" t="s">
        <v>35</v>
      </c>
      <c r="BJ269" s="56" t="s">
        <v>35</v>
      </c>
      <c r="BK269" s="56" t="s">
        <v>35</v>
      </c>
      <c r="BL269" s="51" t="s">
        <v>35</v>
      </c>
      <c r="BM269" s="60" t="s">
        <v>35</v>
      </c>
      <c r="BN269" s="56" t="s">
        <v>35</v>
      </c>
      <c r="BO269" s="56" t="s">
        <v>35</v>
      </c>
      <c r="BP269" s="56" t="s">
        <v>35</v>
      </c>
      <c r="BQ269" s="51" t="s">
        <v>35</v>
      </c>
      <c r="BR269" s="60" t="s">
        <v>35</v>
      </c>
      <c r="BS269" s="56" t="s">
        <v>35</v>
      </c>
      <c r="BT269" s="56" t="s">
        <v>35</v>
      </c>
      <c r="BU269" s="56" t="s">
        <v>35</v>
      </c>
      <c r="BV269" s="56" t="s">
        <v>35</v>
      </c>
      <c r="BW269" s="56" t="s">
        <v>35</v>
      </c>
      <c r="BX269" s="56" t="s">
        <v>35</v>
      </c>
      <c r="BY269" s="45" t="s">
        <v>35</v>
      </c>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439" customFormat="true" ht="15" customHeight="true" x14ac:dyDescent="0.2">
      <c r="B270" s="438"/>
      <c r="Z270" s="346"/>
      <c r="AA270" s="346"/>
      <c r="AB270" s="346"/>
      <c r="AC270" s="346"/>
      <c r="AD270" s="346"/>
      <c r="AE270" s="346"/>
      <c r="AF270" s="346"/>
      <c r="AG270" s="346"/>
      <c r="AH270" s="346"/>
      <c r="AI270" s="346"/>
      <c r="AJ270" s="346"/>
      <c r="AK270" s="346"/>
      <c r="AL270" s="346"/>
      <c r="AM270" s="346"/>
      <c r="AN270" s="346"/>
      <c r="AO270" s="346"/>
      <c r="AP270" s="346"/>
      <c r="AQ270" s="346"/>
      <c r="AR270" s="346"/>
      <c r="AS270" s="346"/>
      <c r="AT270" s="346"/>
      <c r="AU270" s="346"/>
      <c r="AV270" s="346"/>
      <c r="AW270" s="346"/>
      <c r="AX270" s="346"/>
      <c r="AY270" s="346"/>
      <c r="AZ270" s="346"/>
      <c r="BA270" s="990"/>
      <c r="BB270" s="557" t="s">
        <v>90</v>
      </c>
      <c r="BC270" s="60" t="s">
        <v>35</v>
      </c>
      <c r="BD270" s="56" t="s">
        <v>35</v>
      </c>
      <c r="BE270" s="56" t="s">
        <v>35</v>
      </c>
      <c r="BF270" s="56" t="s">
        <v>35</v>
      </c>
      <c r="BG270" s="51" t="s">
        <v>35</v>
      </c>
      <c r="BH270" s="60" t="s">
        <v>35</v>
      </c>
      <c r="BI270" s="56" t="s">
        <v>35</v>
      </c>
      <c r="BJ270" s="56" t="s">
        <v>35</v>
      </c>
      <c r="BK270" s="56" t="s">
        <v>35</v>
      </c>
      <c r="BL270" s="51" t="s">
        <v>35</v>
      </c>
      <c r="BM270" s="60" t="s">
        <v>35</v>
      </c>
      <c r="BN270" s="56" t="s">
        <v>35</v>
      </c>
      <c r="BO270" s="56" t="s">
        <v>35</v>
      </c>
      <c r="BP270" s="56" t="s">
        <v>35</v>
      </c>
      <c r="BQ270" s="51" t="s">
        <v>35</v>
      </c>
      <c r="BR270" s="60" t="s">
        <v>35</v>
      </c>
      <c r="BS270" s="56" t="s">
        <v>35</v>
      </c>
      <c r="BT270" s="56" t="s">
        <v>35</v>
      </c>
      <c r="BU270" s="56" t="s">
        <v>35</v>
      </c>
      <c r="BV270" s="56" t="s">
        <v>35</v>
      </c>
      <c r="BW270" s="56" t="s">
        <v>35</v>
      </c>
      <c r="BX270" s="56" t="s">
        <v>35</v>
      </c>
      <c r="BY270" s="45" t="s">
        <v>35</v>
      </c>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439" customFormat="true" ht="15" customHeight="true" x14ac:dyDescent="0.2">
      <c r="B271" s="438"/>
      <c r="Z271" s="346"/>
      <c r="AA271" s="346"/>
      <c r="AB271" s="346"/>
      <c r="AC271" s="346"/>
      <c r="AD271" s="346"/>
      <c r="AE271" s="346"/>
      <c r="AF271" s="346"/>
      <c r="AG271" s="346"/>
      <c r="AH271" s="346"/>
      <c r="AI271" s="346"/>
      <c r="AJ271" s="346"/>
      <c r="AK271" s="346"/>
      <c r="AL271" s="346"/>
      <c r="AM271" s="346"/>
      <c r="AN271" s="346"/>
      <c r="AO271" s="346"/>
      <c r="AP271" s="346"/>
      <c r="AQ271" s="346"/>
      <c r="AR271" s="346"/>
      <c r="AS271" s="346"/>
      <c r="AT271" s="346"/>
      <c r="AU271" s="346"/>
      <c r="AV271" s="346"/>
      <c r="AW271" s="346"/>
      <c r="AX271" s="346"/>
      <c r="AY271" s="346"/>
      <c r="AZ271" s="346"/>
      <c r="BA271" s="990" t="s">
        <v>75</v>
      </c>
      <c r="BB271" s="557" t="s">
        <v>49</v>
      </c>
      <c r="BC271" s="60" t="s">
        <v>35</v>
      </c>
      <c r="BD271" s="53" t="s">
        <v>35</v>
      </c>
      <c r="BE271" s="53" t="s">
        <v>35</v>
      </c>
      <c r="BF271" s="53" t="s">
        <v>35</v>
      </c>
      <c r="BG271" s="48" t="s">
        <v>35</v>
      </c>
      <c r="BH271" s="60" t="s">
        <v>35</v>
      </c>
      <c r="BI271" s="53" t="s">
        <v>35</v>
      </c>
      <c r="BJ271" s="53" t="s">
        <v>35</v>
      </c>
      <c r="BK271" s="53" t="s">
        <v>35</v>
      </c>
      <c r="BL271" s="48" t="s">
        <v>35</v>
      </c>
      <c r="BM271" s="60" t="s">
        <v>35</v>
      </c>
      <c r="BN271" s="53" t="s">
        <v>35</v>
      </c>
      <c r="BO271" s="53" t="s">
        <v>35</v>
      </c>
      <c r="BP271" s="53" t="s">
        <v>35</v>
      </c>
      <c r="BQ271" s="48" t="s">
        <v>35</v>
      </c>
      <c r="BR271" s="60" t="s">
        <v>35</v>
      </c>
      <c r="BS271" s="53" t="s">
        <v>35</v>
      </c>
      <c r="BT271" s="53" t="s">
        <v>35</v>
      </c>
      <c r="BU271" s="53" t="s">
        <v>35</v>
      </c>
      <c r="BV271" s="53" t="s">
        <v>35</v>
      </c>
      <c r="BW271" s="53" t="s">
        <v>35</v>
      </c>
      <c r="BX271" s="53" t="s">
        <v>35</v>
      </c>
      <c r="BY271" s="43" t="s">
        <v>35</v>
      </c>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439" customFormat="true" ht="15" customHeight="true" x14ac:dyDescent="0.2">
      <c r="B272" s="438"/>
      <c r="Z272" s="346"/>
      <c r="AA272" s="346"/>
      <c r="AB272" s="346"/>
      <c r="AC272" s="346"/>
      <c r="AD272" s="346"/>
      <c r="AE272" s="346"/>
      <c r="AF272" s="346"/>
      <c r="AG272" s="346"/>
      <c r="AH272" s="346"/>
      <c r="AI272" s="346"/>
      <c r="AJ272" s="346"/>
      <c r="AK272" s="346"/>
      <c r="AL272" s="346"/>
      <c r="AM272" s="346"/>
      <c r="AN272" s="346"/>
      <c r="AO272" s="346"/>
      <c r="AP272" s="346"/>
      <c r="AQ272" s="346"/>
      <c r="AR272" s="346"/>
      <c r="AS272" s="346"/>
      <c r="AT272" s="346"/>
      <c r="AU272" s="346"/>
      <c r="AV272" s="346"/>
      <c r="AW272" s="346"/>
      <c r="AX272" s="346"/>
      <c r="AY272" s="346"/>
      <c r="AZ272" s="346"/>
      <c r="BA272" s="990"/>
      <c r="BB272" s="557" t="s">
        <v>48</v>
      </c>
      <c r="BC272" s="60" t="s">
        <v>35</v>
      </c>
      <c r="BD272" s="53" t="s">
        <v>35</v>
      </c>
      <c r="BE272" s="53" t="s">
        <v>35</v>
      </c>
      <c r="BF272" s="53" t="s">
        <v>35</v>
      </c>
      <c r="BG272" s="48" t="s">
        <v>35</v>
      </c>
      <c r="BH272" s="60" t="s">
        <v>35</v>
      </c>
      <c r="BI272" s="53" t="s">
        <v>35</v>
      </c>
      <c r="BJ272" s="53" t="s">
        <v>35</v>
      </c>
      <c r="BK272" s="53" t="s">
        <v>35</v>
      </c>
      <c r="BL272" s="48" t="s">
        <v>35</v>
      </c>
      <c r="BM272" s="60" t="s">
        <v>35</v>
      </c>
      <c r="BN272" s="53" t="s">
        <v>35</v>
      </c>
      <c r="BO272" s="53" t="s">
        <v>35</v>
      </c>
      <c r="BP272" s="53" t="s">
        <v>35</v>
      </c>
      <c r="BQ272" s="48" t="s">
        <v>35</v>
      </c>
      <c r="BR272" s="60" t="s">
        <v>35</v>
      </c>
      <c r="BS272" s="53" t="s">
        <v>35</v>
      </c>
      <c r="BT272" s="53" t="s">
        <v>35</v>
      </c>
      <c r="BU272" s="53" t="s">
        <v>35</v>
      </c>
      <c r="BV272" s="53" t="s">
        <v>35</v>
      </c>
      <c r="BW272" s="53" t="s">
        <v>35</v>
      </c>
      <c r="BX272" s="53" t="s">
        <v>35</v>
      </c>
      <c r="BY272" s="43" t="s">
        <v>35</v>
      </c>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439" customFormat="true" ht="15" customHeight="true" x14ac:dyDescent="0.2">
      <c r="B273" s="438"/>
      <c r="Z273" s="346"/>
      <c r="AA273" s="346"/>
      <c r="AB273" s="346"/>
      <c r="AC273" s="346"/>
      <c r="AD273" s="346"/>
      <c r="AE273" s="346"/>
      <c r="AF273" s="346"/>
      <c r="AG273" s="346"/>
      <c r="AH273" s="346"/>
      <c r="AI273" s="346"/>
      <c r="AJ273" s="346"/>
      <c r="AK273" s="346"/>
      <c r="AL273" s="346"/>
      <c r="AM273" s="346"/>
      <c r="AN273" s="346"/>
      <c r="AO273" s="346"/>
      <c r="AP273" s="346"/>
      <c r="AQ273" s="346"/>
      <c r="AR273" s="346"/>
      <c r="AS273" s="346"/>
      <c r="AT273" s="346"/>
      <c r="AU273" s="346"/>
      <c r="AV273" s="346"/>
      <c r="AW273" s="346"/>
      <c r="AX273" s="346"/>
      <c r="AY273" s="346"/>
      <c r="AZ273" s="346"/>
      <c r="BA273" s="990"/>
      <c r="BB273" s="557" t="s">
        <v>112</v>
      </c>
      <c r="BC273" s="60" t="s">
        <v>35</v>
      </c>
      <c r="BD273" s="53" t="s">
        <v>35</v>
      </c>
      <c r="BE273" s="53" t="s">
        <v>35</v>
      </c>
      <c r="BF273" s="53" t="s">
        <v>35</v>
      </c>
      <c r="BG273" s="48" t="s">
        <v>35</v>
      </c>
      <c r="BH273" s="60" t="s">
        <v>35</v>
      </c>
      <c r="BI273" s="53" t="s">
        <v>35</v>
      </c>
      <c r="BJ273" s="53" t="s">
        <v>35</v>
      </c>
      <c r="BK273" s="53" t="s">
        <v>35</v>
      </c>
      <c r="BL273" s="48" t="s">
        <v>35</v>
      </c>
      <c r="BM273" s="60" t="s">
        <v>35</v>
      </c>
      <c r="BN273" s="53" t="s">
        <v>35</v>
      </c>
      <c r="BO273" s="53" t="s">
        <v>35</v>
      </c>
      <c r="BP273" s="53" t="s">
        <v>35</v>
      </c>
      <c r="BQ273" s="48" t="s">
        <v>35</v>
      </c>
      <c r="BR273" s="60" t="s">
        <v>35</v>
      </c>
      <c r="BS273" s="53" t="s">
        <v>35</v>
      </c>
      <c r="BT273" s="53" t="s">
        <v>35</v>
      </c>
      <c r="BU273" s="53" t="s">
        <v>35</v>
      </c>
      <c r="BV273" s="53" t="s">
        <v>35</v>
      </c>
      <c r="BW273" s="53" t="s">
        <v>35</v>
      </c>
      <c r="BX273" s="53" t="s">
        <v>35</v>
      </c>
      <c r="BY273" s="43" t="s">
        <v>35</v>
      </c>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439" customFormat="true" ht="15" customHeight="true" x14ac:dyDescent="0.2">
      <c r="B274" s="438"/>
      <c r="Z274" s="346"/>
      <c r="AA274" s="346"/>
      <c r="AB274" s="346"/>
      <c r="AC274" s="346"/>
      <c r="AD274" s="346"/>
      <c r="AE274" s="346"/>
      <c r="AF274" s="346"/>
      <c r="AG274" s="346"/>
      <c r="AH274" s="346"/>
      <c r="AI274" s="346"/>
      <c r="AJ274" s="346"/>
      <c r="AK274" s="346"/>
      <c r="AL274" s="346"/>
      <c r="AM274" s="346"/>
      <c r="AN274" s="346"/>
      <c r="AO274" s="346"/>
      <c r="AP274" s="346"/>
      <c r="AQ274" s="346"/>
      <c r="AR274" s="346"/>
      <c r="AS274" s="346"/>
      <c r="AT274" s="346"/>
      <c r="AU274" s="346"/>
      <c r="AV274" s="346"/>
      <c r="AW274" s="346"/>
      <c r="AX274" s="346"/>
      <c r="AY274" s="346"/>
      <c r="AZ274" s="346"/>
      <c r="BA274" s="990" t="s">
        <v>76</v>
      </c>
      <c r="BB274" s="557" t="s">
        <v>49</v>
      </c>
      <c r="BC274" s="60" t="s">
        <v>35</v>
      </c>
      <c r="BD274" s="56" t="s">
        <v>35</v>
      </c>
      <c r="BE274" s="56" t="s">
        <v>35</v>
      </c>
      <c r="BF274" s="56" t="s">
        <v>35</v>
      </c>
      <c r="BG274" s="51" t="s">
        <v>35</v>
      </c>
      <c r="BH274" s="60" t="s">
        <v>35</v>
      </c>
      <c r="BI274" s="56" t="s">
        <v>35</v>
      </c>
      <c r="BJ274" s="56" t="s">
        <v>35</v>
      </c>
      <c r="BK274" s="56" t="s">
        <v>35</v>
      </c>
      <c r="BL274" s="51" t="s">
        <v>35</v>
      </c>
      <c r="BM274" s="60" t="s">
        <v>35</v>
      </c>
      <c r="BN274" s="56" t="s">
        <v>35</v>
      </c>
      <c r="BO274" s="56" t="s">
        <v>35</v>
      </c>
      <c r="BP274" s="56" t="s">
        <v>35</v>
      </c>
      <c r="BQ274" s="51" t="s">
        <v>35</v>
      </c>
      <c r="BR274" s="60" t="s">
        <v>35</v>
      </c>
      <c r="BS274" s="56" t="s">
        <v>35</v>
      </c>
      <c r="BT274" s="56" t="s">
        <v>35</v>
      </c>
      <c r="BU274" s="56" t="s">
        <v>35</v>
      </c>
      <c r="BV274" s="56" t="s">
        <v>35</v>
      </c>
      <c r="BW274" s="56" t="s">
        <v>35</v>
      </c>
      <c r="BX274" s="56" t="s">
        <v>35</v>
      </c>
      <c r="BY274" s="45" t="s">
        <v>35</v>
      </c>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439" customFormat="true" ht="15" customHeight="true" x14ac:dyDescent="0.2">
      <c r="B275" s="438"/>
      <c r="Z275" s="346"/>
      <c r="AA275" s="346"/>
      <c r="AB275" s="346"/>
      <c r="AC275" s="346"/>
      <c r="AD275" s="346"/>
      <c r="AE275" s="346"/>
      <c r="AF275" s="346"/>
      <c r="AG275" s="346"/>
      <c r="AH275" s="346"/>
      <c r="AI275" s="346"/>
      <c r="AJ275" s="346"/>
      <c r="AK275" s="346"/>
      <c r="AL275" s="346"/>
      <c r="AM275" s="346"/>
      <c r="AN275" s="346"/>
      <c r="AO275" s="346"/>
      <c r="AP275" s="346"/>
      <c r="AQ275" s="346"/>
      <c r="AR275" s="346"/>
      <c r="AS275" s="346"/>
      <c r="AT275" s="346"/>
      <c r="AU275" s="346"/>
      <c r="AV275" s="346"/>
      <c r="AW275" s="346"/>
      <c r="AX275" s="346"/>
      <c r="AY275" s="346"/>
      <c r="AZ275" s="346"/>
      <c r="BA275" s="990"/>
      <c r="BB275" s="557" t="s">
        <v>48</v>
      </c>
      <c r="BC275" s="60" t="s">
        <v>35</v>
      </c>
      <c r="BD275" s="56" t="s">
        <v>35</v>
      </c>
      <c r="BE275" s="56" t="s">
        <v>35</v>
      </c>
      <c r="BF275" s="56" t="s">
        <v>35</v>
      </c>
      <c r="BG275" s="51" t="s">
        <v>35</v>
      </c>
      <c r="BH275" s="60" t="s">
        <v>35</v>
      </c>
      <c r="BI275" s="56" t="s">
        <v>35</v>
      </c>
      <c r="BJ275" s="56" t="s">
        <v>35</v>
      </c>
      <c r="BK275" s="56" t="s">
        <v>35</v>
      </c>
      <c r="BL275" s="51" t="s">
        <v>35</v>
      </c>
      <c r="BM275" s="60" t="s">
        <v>35</v>
      </c>
      <c r="BN275" s="56" t="s">
        <v>35</v>
      </c>
      <c r="BO275" s="56" t="s">
        <v>35</v>
      </c>
      <c r="BP275" s="56" t="s">
        <v>35</v>
      </c>
      <c r="BQ275" s="51" t="s">
        <v>35</v>
      </c>
      <c r="BR275" s="60" t="s">
        <v>35</v>
      </c>
      <c r="BS275" s="56" t="s">
        <v>35</v>
      </c>
      <c r="BT275" s="56" t="s">
        <v>35</v>
      </c>
      <c r="BU275" s="56" t="s">
        <v>35</v>
      </c>
      <c r="BV275" s="56" t="s">
        <v>35</v>
      </c>
      <c r="BW275" s="56" t="s">
        <v>35</v>
      </c>
      <c r="BX275" s="56" t="s">
        <v>35</v>
      </c>
      <c r="BY275" s="45" t="s">
        <v>35</v>
      </c>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439" customFormat="true" ht="15" customHeight="true" x14ac:dyDescent="0.2">
      <c r="B276" s="438"/>
      <c r="Z276" s="346"/>
      <c r="AA276" s="346"/>
      <c r="AB276" s="346"/>
      <c r="AC276" s="346"/>
      <c r="AD276" s="346"/>
      <c r="AE276" s="346"/>
      <c r="AF276" s="346"/>
      <c r="AG276" s="346"/>
      <c r="AH276" s="346"/>
      <c r="AI276" s="346"/>
      <c r="AJ276" s="346"/>
      <c r="AK276" s="346"/>
      <c r="AL276" s="346"/>
      <c r="AM276" s="346"/>
      <c r="AN276" s="346"/>
      <c r="AO276" s="346"/>
      <c r="AP276" s="346"/>
      <c r="AQ276" s="346"/>
      <c r="AR276" s="346"/>
      <c r="AS276" s="346"/>
      <c r="AT276" s="346"/>
      <c r="AU276" s="346"/>
      <c r="AV276" s="346"/>
      <c r="AW276" s="346"/>
      <c r="AX276" s="346"/>
      <c r="AY276" s="346"/>
      <c r="AZ276" s="346"/>
      <c r="BA276" s="990"/>
      <c r="BB276" s="557" t="s">
        <v>113</v>
      </c>
      <c r="BC276" s="60" t="s">
        <v>35</v>
      </c>
      <c r="BD276" s="56" t="s">
        <v>35</v>
      </c>
      <c r="BE276" s="56" t="s">
        <v>35</v>
      </c>
      <c r="BF276" s="56" t="s">
        <v>35</v>
      </c>
      <c r="BG276" s="51" t="s">
        <v>35</v>
      </c>
      <c r="BH276" s="60" t="s">
        <v>35</v>
      </c>
      <c r="BI276" s="56" t="s">
        <v>35</v>
      </c>
      <c r="BJ276" s="56" t="s">
        <v>35</v>
      </c>
      <c r="BK276" s="56" t="s">
        <v>35</v>
      </c>
      <c r="BL276" s="51" t="s">
        <v>35</v>
      </c>
      <c r="BM276" s="60" t="s">
        <v>35</v>
      </c>
      <c r="BN276" s="56" t="s">
        <v>35</v>
      </c>
      <c r="BO276" s="56" t="s">
        <v>35</v>
      </c>
      <c r="BP276" s="56" t="s">
        <v>35</v>
      </c>
      <c r="BQ276" s="51" t="s">
        <v>35</v>
      </c>
      <c r="BR276" s="60" t="s">
        <v>35</v>
      </c>
      <c r="BS276" s="56" t="s">
        <v>35</v>
      </c>
      <c r="BT276" s="56" t="s">
        <v>35</v>
      </c>
      <c r="BU276" s="56" t="s">
        <v>35</v>
      </c>
      <c r="BV276" s="56" t="s">
        <v>35</v>
      </c>
      <c r="BW276" s="56" t="s">
        <v>35</v>
      </c>
      <c r="BX276" s="56" t="s">
        <v>35</v>
      </c>
      <c r="BY276" s="45" t="s">
        <v>35</v>
      </c>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439" customFormat="true" ht="15" customHeight="true" x14ac:dyDescent="0.2">
      <c r="B277" s="438"/>
      <c r="Z277" s="346"/>
      <c r="AA277" s="346"/>
      <c r="AB277" s="346"/>
      <c r="AC277" s="346"/>
      <c r="AD277" s="346"/>
      <c r="AE277" s="346"/>
      <c r="AF277" s="346"/>
      <c r="AG277" s="346"/>
      <c r="AH277" s="346"/>
      <c r="AI277" s="346"/>
      <c r="AJ277" s="346"/>
      <c r="AK277" s="346"/>
      <c r="AL277" s="346"/>
      <c r="AM277" s="346"/>
      <c r="AN277" s="346"/>
      <c r="AO277" s="346"/>
      <c r="AP277" s="346"/>
      <c r="AQ277" s="346"/>
      <c r="AR277" s="346"/>
      <c r="AS277" s="346"/>
      <c r="AT277" s="346"/>
      <c r="AU277" s="346"/>
      <c r="AV277" s="346"/>
      <c r="AW277" s="346"/>
      <c r="AX277" s="346"/>
      <c r="AY277" s="346"/>
      <c r="AZ277" s="346"/>
      <c r="BA277" s="990" t="s">
        <v>77</v>
      </c>
      <c r="BB277" s="557" t="s">
        <v>78</v>
      </c>
      <c r="BC277" s="60" t="s">
        <v>35</v>
      </c>
      <c r="BD277" s="56" t="s">
        <v>35</v>
      </c>
      <c r="BE277" s="56" t="s">
        <v>35</v>
      </c>
      <c r="BF277" s="56" t="s">
        <v>35</v>
      </c>
      <c r="BG277" s="51" t="s">
        <v>35</v>
      </c>
      <c r="BH277" s="60" t="s">
        <v>35</v>
      </c>
      <c r="BI277" s="56" t="s">
        <v>35</v>
      </c>
      <c r="BJ277" s="56" t="s">
        <v>35</v>
      </c>
      <c r="BK277" s="56" t="s">
        <v>35</v>
      </c>
      <c r="BL277" s="51" t="s">
        <v>35</v>
      </c>
      <c r="BM277" s="60" t="s">
        <v>35</v>
      </c>
      <c r="BN277" s="56" t="s">
        <v>35</v>
      </c>
      <c r="BO277" s="56" t="s">
        <v>35</v>
      </c>
      <c r="BP277" s="56" t="s">
        <v>35</v>
      </c>
      <c r="BQ277" s="51" t="s">
        <v>35</v>
      </c>
      <c r="BR277" s="60" t="s">
        <v>35</v>
      </c>
      <c r="BS277" s="56" t="s">
        <v>35</v>
      </c>
      <c r="BT277" s="56" t="s">
        <v>35</v>
      </c>
      <c r="BU277" s="56" t="s">
        <v>35</v>
      </c>
      <c r="BV277" s="56" t="s">
        <v>35</v>
      </c>
      <c r="BW277" s="56" t="s">
        <v>35</v>
      </c>
      <c r="BX277" s="56" t="s">
        <v>35</v>
      </c>
      <c r="BY277" s="45" t="s">
        <v>35</v>
      </c>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439" customFormat="true" ht="15" customHeight="true" x14ac:dyDescent="0.2">
      <c r="B278" s="438"/>
      <c r="Z278" s="346"/>
      <c r="AA278" s="346"/>
      <c r="AB278" s="346"/>
      <c r="AC278" s="346"/>
      <c r="AD278" s="346"/>
      <c r="AE278" s="346"/>
      <c r="AF278" s="346"/>
      <c r="AG278" s="346"/>
      <c r="AH278" s="346"/>
      <c r="AI278" s="346"/>
      <c r="AJ278" s="346"/>
      <c r="AK278" s="346"/>
      <c r="AL278" s="346"/>
      <c r="AM278" s="346"/>
      <c r="AN278" s="346"/>
      <c r="AO278" s="346"/>
      <c r="AP278" s="346"/>
      <c r="AQ278" s="346"/>
      <c r="AR278" s="346"/>
      <c r="AS278" s="346"/>
      <c r="AT278" s="346"/>
      <c r="AU278" s="346"/>
      <c r="AV278" s="346"/>
      <c r="AW278" s="346"/>
      <c r="AX278" s="346"/>
      <c r="AY278" s="346"/>
      <c r="AZ278" s="346"/>
      <c r="BA278" s="990"/>
      <c r="BB278" s="557" t="s">
        <v>79</v>
      </c>
      <c r="BC278" s="60" t="s">
        <v>35</v>
      </c>
      <c r="BD278" s="56" t="s">
        <v>35</v>
      </c>
      <c r="BE278" s="56" t="s">
        <v>35</v>
      </c>
      <c r="BF278" s="56" t="s">
        <v>35</v>
      </c>
      <c r="BG278" s="51" t="s">
        <v>35</v>
      </c>
      <c r="BH278" s="60" t="s">
        <v>35</v>
      </c>
      <c r="BI278" s="56" t="s">
        <v>35</v>
      </c>
      <c r="BJ278" s="56" t="s">
        <v>35</v>
      </c>
      <c r="BK278" s="56" t="s">
        <v>35</v>
      </c>
      <c r="BL278" s="51" t="s">
        <v>35</v>
      </c>
      <c r="BM278" s="60" t="s">
        <v>35</v>
      </c>
      <c r="BN278" s="56" t="s">
        <v>35</v>
      </c>
      <c r="BO278" s="56" t="s">
        <v>35</v>
      </c>
      <c r="BP278" s="56" t="s">
        <v>35</v>
      </c>
      <c r="BQ278" s="51" t="s">
        <v>35</v>
      </c>
      <c r="BR278" s="60" t="s">
        <v>35</v>
      </c>
      <c r="BS278" s="56" t="s">
        <v>35</v>
      </c>
      <c r="BT278" s="56" t="s">
        <v>35</v>
      </c>
      <c r="BU278" s="56" t="s">
        <v>35</v>
      </c>
      <c r="BV278" s="56" t="s">
        <v>35</v>
      </c>
      <c r="BW278" s="56" t="s">
        <v>35</v>
      </c>
      <c r="BX278" s="56" t="s">
        <v>35</v>
      </c>
      <c r="BY278" s="45" t="s">
        <v>35</v>
      </c>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439" customFormat="true" ht="15" customHeight="true" x14ac:dyDescent="0.2">
      <c r="B279" s="438"/>
      <c r="Z279" s="346"/>
      <c r="AA279" s="346"/>
      <c r="AB279" s="346"/>
      <c r="AC279" s="346"/>
      <c r="AD279" s="346"/>
      <c r="AE279" s="346"/>
      <c r="AF279" s="346"/>
      <c r="AG279" s="346"/>
      <c r="AH279" s="346"/>
      <c r="AI279" s="346"/>
      <c r="AJ279" s="346"/>
      <c r="AK279" s="346"/>
      <c r="AL279" s="346"/>
      <c r="AM279" s="346"/>
      <c r="AN279" s="346"/>
      <c r="AO279" s="346"/>
      <c r="AP279" s="346"/>
      <c r="AQ279" s="346"/>
      <c r="AR279" s="346"/>
      <c r="AS279" s="346"/>
      <c r="AT279" s="346"/>
      <c r="AU279" s="346"/>
      <c r="AV279" s="346"/>
      <c r="AW279" s="346"/>
      <c r="AX279" s="346"/>
      <c r="AY279" s="346"/>
      <c r="AZ279" s="346"/>
      <c r="BA279" s="990"/>
      <c r="BB279" s="557" t="s">
        <v>80</v>
      </c>
      <c r="BC279" s="60" t="s">
        <v>35</v>
      </c>
      <c r="BD279" s="53" t="s">
        <v>35</v>
      </c>
      <c r="BE279" s="53" t="s">
        <v>35</v>
      </c>
      <c r="BF279" s="53" t="s">
        <v>35</v>
      </c>
      <c r="BG279" s="48" t="s">
        <v>35</v>
      </c>
      <c r="BH279" s="60" t="s">
        <v>35</v>
      </c>
      <c r="BI279" s="53" t="s">
        <v>35</v>
      </c>
      <c r="BJ279" s="53" t="s">
        <v>35</v>
      </c>
      <c r="BK279" s="53" t="s">
        <v>35</v>
      </c>
      <c r="BL279" s="48" t="s">
        <v>35</v>
      </c>
      <c r="BM279" s="60" t="s">
        <v>35</v>
      </c>
      <c r="BN279" s="53" t="s">
        <v>35</v>
      </c>
      <c r="BO279" s="53" t="s">
        <v>35</v>
      </c>
      <c r="BP279" s="53" t="s">
        <v>35</v>
      </c>
      <c r="BQ279" s="48" t="s">
        <v>35</v>
      </c>
      <c r="BR279" s="60" t="s">
        <v>35</v>
      </c>
      <c r="BS279" s="53" t="s">
        <v>35</v>
      </c>
      <c r="BT279" s="53" t="s">
        <v>35</v>
      </c>
      <c r="BU279" s="53" t="s">
        <v>35</v>
      </c>
      <c r="BV279" s="53" t="s">
        <v>35</v>
      </c>
      <c r="BW279" s="53" t="s">
        <v>35</v>
      </c>
      <c r="BX279" s="53" t="s">
        <v>35</v>
      </c>
      <c r="BY279" s="43" t="s">
        <v>35</v>
      </c>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439" customFormat="true" ht="15" customHeight="true" x14ac:dyDescent="0.2">
      <c r="B280" s="438"/>
      <c r="Z280" s="346"/>
      <c r="AA280" s="346"/>
      <c r="AB280" s="346"/>
      <c r="AC280" s="346"/>
      <c r="AD280" s="346"/>
      <c r="AE280" s="346"/>
      <c r="AF280" s="346"/>
      <c r="AG280" s="346"/>
      <c r="AH280" s="346"/>
      <c r="AI280" s="346"/>
      <c r="AJ280" s="346"/>
      <c r="AK280" s="346"/>
      <c r="AL280" s="346"/>
      <c r="AM280" s="346"/>
      <c r="AN280" s="346"/>
      <c r="AO280" s="346"/>
      <c r="AP280" s="346"/>
      <c r="AQ280" s="346"/>
      <c r="AR280" s="346"/>
      <c r="AS280" s="346"/>
      <c r="AT280" s="346"/>
      <c r="AU280" s="346"/>
      <c r="AV280" s="346"/>
      <c r="AW280" s="346"/>
      <c r="AX280" s="346"/>
      <c r="AY280" s="346"/>
      <c r="AZ280" s="346"/>
      <c r="BA280" s="990"/>
      <c r="BB280" s="557" t="s">
        <v>81</v>
      </c>
      <c r="BC280" s="60" t="s">
        <v>35</v>
      </c>
      <c r="BD280" s="53" t="s">
        <v>35</v>
      </c>
      <c r="BE280" s="53" t="s">
        <v>35</v>
      </c>
      <c r="BF280" s="53" t="s">
        <v>35</v>
      </c>
      <c r="BG280" s="48" t="s">
        <v>35</v>
      </c>
      <c r="BH280" s="60" t="s">
        <v>35</v>
      </c>
      <c r="BI280" s="53" t="s">
        <v>35</v>
      </c>
      <c r="BJ280" s="53" t="s">
        <v>35</v>
      </c>
      <c r="BK280" s="53" t="s">
        <v>35</v>
      </c>
      <c r="BL280" s="48" t="s">
        <v>35</v>
      </c>
      <c r="BM280" s="60" t="s">
        <v>35</v>
      </c>
      <c r="BN280" s="53" t="s">
        <v>35</v>
      </c>
      <c r="BO280" s="53" t="s">
        <v>35</v>
      </c>
      <c r="BP280" s="53" t="s">
        <v>35</v>
      </c>
      <c r="BQ280" s="48" t="s">
        <v>35</v>
      </c>
      <c r="BR280" s="60" t="s">
        <v>35</v>
      </c>
      <c r="BS280" s="53" t="s">
        <v>35</v>
      </c>
      <c r="BT280" s="53" t="s">
        <v>35</v>
      </c>
      <c r="BU280" s="53" t="s">
        <v>35</v>
      </c>
      <c r="BV280" s="53" t="s">
        <v>35</v>
      </c>
      <c r="BW280" s="53" t="s">
        <v>35</v>
      </c>
      <c r="BX280" s="53" t="s">
        <v>35</v>
      </c>
      <c r="BY280" s="43" t="s">
        <v>35</v>
      </c>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439" customFormat="true" ht="15" customHeight="true" x14ac:dyDescent="0.2">
      <c r="B281" s="438"/>
      <c r="Z281" s="346"/>
      <c r="AA281" s="346"/>
      <c r="AB281" s="346"/>
      <c r="AC281" s="346"/>
      <c r="AD281" s="346"/>
      <c r="AE281" s="346"/>
      <c r="AF281" s="346"/>
      <c r="AG281" s="346"/>
      <c r="AH281" s="346"/>
      <c r="AI281" s="346"/>
      <c r="AJ281" s="346"/>
      <c r="AK281" s="346"/>
      <c r="AL281" s="346"/>
      <c r="AM281" s="346"/>
      <c r="AN281" s="346"/>
      <c r="AO281" s="346"/>
      <c r="AP281" s="346"/>
      <c r="AQ281" s="346"/>
      <c r="AR281" s="346"/>
      <c r="AS281" s="346"/>
      <c r="AT281" s="346"/>
      <c r="AU281" s="346"/>
      <c r="AV281" s="346"/>
      <c r="AW281" s="346"/>
      <c r="AX281" s="346"/>
      <c r="AY281" s="346"/>
      <c r="AZ281" s="346"/>
      <c r="BA281" s="990"/>
      <c r="BB281" s="557" t="s">
        <v>82</v>
      </c>
      <c r="BC281" s="60" t="s">
        <v>35</v>
      </c>
      <c r="BD281" s="53" t="s">
        <v>35</v>
      </c>
      <c r="BE281" s="53" t="s">
        <v>35</v>
      </c>
      <c r="BF281" s="53" t="s">
        <v>35</v>
      </c>
      <c r="BG281" s="48" t="s">
        <v>35</v>
      </c>
      <c r="BH281" s="60" t="s">
        <v>35</v>
      </c>
      <c r="BI281" s="53" t="s">
        <v>35</v>
      </c>
      <c r="BJ281" s="53" t="s">
        <v>35</v>
      </c>
      <c r="BK281" s="53" t="s">
        <v>35</v>
      </c>
      <c r="BL281" s="48" t="s">
        <v>35</v>
      </c>
      <c r="BM281" s="60" t="s">
        <v>35</v>
      </c>
      <c r="BN281" s="53" t="s">
        <v>35</v>
      </c>
      <c r="BO281" s="53" t="s">
        <v>35</v>
      </c>
      <c r="BP281" s="53" t="s">
        <v>35</v>
      </c>
      <c r="BQ281" s="48" t="s">
        <v>35</v>
      </c>
      <c r="BR281" s="60" t="s">
        <v>35</v>
      </c>
      <c r="BS281" s="53" t="s">
        <v>35</v>
      </c>
      <c r="BT281" s="53" t="s">
        <v>35</v>
      </c>
      <c r="BU281" s="53" t="s">
        <v>35</v>
      </c>
      <c r="BV281" s="53" t="s">
        <v>35</v>
      </c>
      <c r="BW281" s="53" t="s">
        <v>35</v>
      </c>
      <c r="BX281" s="53" t="s">
        <v>35</v>
      </c>
      <c r="BY281" s="43" t="s">
        <v>35</v>
      </c>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439" customFormat="true" ht="15" customHeight="true" x14ac:dyDescent="0.2">
      <c r="B282" s="438"/>
      <c r="Z282" s="346"/>
      <c r="AA282" s="346"/>
      <c r="AB282" s="346"/>
      <c r="AC282" s="346"/>
      <c r="AD282" s="346"/>
      <c r="AE282" s="346"/>
      <c r="AF282" s="346"/>
      <c r="AG282" s="346"/>
      <c r="AH282" s="346"/>
      <c r="AI282" s="346"/>
      <c r="AJ282" s="346"/>
      <c r="AK282" s="346"/>
      <c r="AL282" s="346"/>
      <c r="AM282" s="346"/>
      <c r="AN282" s="346"/>
      <c r="AO282" s="346"/>
      <c r="AP282" s="346"/>
      <c r="AQ282" s="346"/>
      <c r="AR282" s="346"/>
      <c r="AS282" s="346"/>
      <c r="AT282" s="346"/>
      <c r="AU282" s="346"/>
      <c r="AV282" s="346"/>
      <c r="AW282" s="346"/>
      <c r="AX282" s="346"/>
      <c r="AY282" s="346"/>
      <c r="AZ282" s="346"/>
      <c r="BA282" s="990"/>
      <c r="BB282" s="557" t="s">
        <v>83</v>
      </c>
      <c r="BC282" s="60" t="s">
        <v>35</v>
      </c>
      <c r="BD282" s="53" t="s">
        <v>35</v>
      </c>
      <c r="BE282" s="53" t="s">
        <v>35</v>
      </c>
      <c r="BF282" s="53" t="s">
        <v>35</v>
      </c>
      <c r="BG282" s="48" t="s">
        <v>35</v>
      </c>
      <c r="BH282" s="60" t="s">
        <v>35</v>
      </c>
      <c r="BI282" s="53" t="s">
        <v>35</v>
      </c>
      <c r="BJ282" s="53" t="s">
        <v>35</v>
      </c>
      <c r="BK282" s="53" t="s">
        <v>35</v>
      </c>
      <c r="BL282" s="48" t="s">
        <v>35</v>
      </c>
      <c r="BM282" s="60" t="s">
        <v>35</v>
      </c>
      <c r="BN282" s="53" t="s">
        <v>35</v>
      </c>
      <c r="BO282" s="53" t="s">
        <v>35</v>
      </c>
      <c r="BP282" s="53" t="s">
        <v>35</v>
      </c>
      <c r="BQ282" s="48" t="s">
        <v>35</v>
      </c>
      <c r="BR282" s="60" t="s">
        <v>35</v>
      </c>
      <c r="BS282" s="53" t="s">
        <v>35</v>
      </c>
      <c r="BT282" s="53" t="s">
        <v>35</v>
      </c>
      <c r="BU282" s="53" t="s">
        <v>35</v>
      </c>
      <c r="BV282" s="53" t="s">
        <v>35</v>
      </c>
      <c r="BW282" s="53" t="s">
        <v>35</v>
      </c>
      <c r="BX282" s="53" t="s">
        <v>35</v>
      </c>
      <c r="BY282" s="43" t="s">
        <v>35</v>
      </c>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439" customFormat="true" ht="15" customHeight="true" x14ac:dyDescent="0.2">
      <c r="B283" s="438"/>
      <c r="Z283" s="346"/>
      <c r="AA283" s="346"/>
      <c r="AB283" s="346"/>
      <c r="AC283" s="346"/>
      <c r="AD283" s="346"/>
      <c r="AE283" s="346"/>
      <c r="AF283" s="346"/>
      <c r="AG283" s="346"/>
      <c r="AH283" s="346"/>
      <c r="AI283" s="346"/>
      <c r="AJ283" s="346"/>
      <c r="AK283" s="346"/>
      <c r="AL283" s="346"/>
      <c r="AM283" s="346"/>
      <c r="AN283" s="346"/>
      <c r="AO283" s="346"/>
      <c r="AP283" s="346"/>
      <c r="AQ283" s="346"/>
      <c r="AR283" s="346"/>
      <c r="AS283" s="346"/>
      <c r="AT283" s="346"/>
      <c r="AU283" s="346"/>
      <c r="AV283" s="346"/>
      <c r="AW283" s="346"/>
      <c r="AX283" s="346"/>
      <c r="AY283" s="346"/>
      <c r="AZ283" s="346"/>
      <c r="BA283" s="990"/>
      <c r="BB283" s="557" t="s">
        <v>84</v>
      </c>
      <c r="BC283" s="60" t="s">
        <v>35</v>
      </c>
      <c r="BD283" s="53" t="s">
        <v>35</v>
      </c>
      <c r="BE283" s="53" t="s">
        <v>35</v>
      </c>
      <c r="BF283" s="53" t="s">
        <v>35</v>
      </c>
      <c r="BG283" s="48" t="s">
        <v>35</v>
      </c>
      <c r="BH283" s="60" t="s">
        <v>35</v>
      </c>
      <c r="BI283" s="53" t="s">
        <v>35</v>
      </c>
      <c r="BJ283" s="53" t="s">
        <v>35</v>
      </c>
      <c r="BK283" s="53" t="s">
        <v>35</v>
      </c>
      <c r="BL283" s="48" t="s">
        <v>35</v>
      </c>
      <c r="BM283" s="60" t="s">
        <v>35</v>
      </c>
      <c r="BN283" s="53" t="s">
        <v>35</v>
      </c>
      <c r="BO283" s="53" t="s">
        <v>35</v>
      </c>
      <c r="BP283" s="53" t="s">
        <v>35</v>
      </c>
      <c r="BQ283" s="48" t="s">
        <v>35</v>
      </c>
      <c r="BR283" s="60" t="s">
        <v>35</v>
      </c>
      <c r="BS283" s="53" t="s">
        <v>35</v>
      </c>
      <c r="BT283" s="53" t="s">
        <v>35</v>
      </c>
      <c r="BU283" s="53" t="s">
        <v>35</v>
      </c>
      <c r="BV283" s="53" t="s">
        <v>35</v>
      </c>
      <c r="BW283" s="53" t="s">
        <v>35</v>
      </c>
      <c r="BX283" s="53" t="s">
        <v>35</v>
      </c>
      <c r="BY283" s="43" t="s">
        <v>35</v>
      </c>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439" customFormat="true" ht="15" customHeight="true" x14ac:dyDescent="0.2">
      <c r="B284" s="438"/>
      <c r="Z284" s="346"/>
      <c r="AA284" s="346"/>
      <c r="AB284" s="346"/>
      <c r="AC284" s="346"/>
      <c r="AD284" s="346"/>
      <c r="AE284" s="346"/>
      <c r="AF284" s="346"/>
      <c r="AG284" s="346"/>
      <c r="AH284" s="346"/>
      <c r="AI284" s="346"/>
      <c r="AJ284" s="346"/>
      <c r="AK284" s="346"/>
      <c r="AL284" s="346"/>
      <c r="AM284" s="346"/>
      <c r="AN284" s="346"/>
      <c r="AO284" s="346"/>
      <c r="AP284" s="346"/>
      <c r="AQ284" s="346"/>
      <c r="AR284" s="346"/>
      <c r="AS284" s="346"/>
      <c r="AT284" s="346"/>
      <c r="AU284" s="346"/>
      <c r="AV284" s="346"/>
      <c r="AW284" s="346"/>
      <c r="AX284" s="346"/>
      <c r="AY284" s="346"/>
      <c r="AZ284" s="346"/>
      <c r="BA284" s="994"/>
      <c r="BB284" s="560" t="s">
        <v>113</v>
      </c>
      <c r="BC284" s="59" t="s">
        <v>35</v>
      </c>
      <c r="BD284" s="55" t="s">
        <v>35</v>
      </c>
      <c r="BE284" s="55" t="s">
        <v>35</v>
      </c>
      <c r="BF284" s="55" t="s">
        <v>35</v>
      </c>
      <c r="BG284" s="50" t="s">
        <v>35</v>
      </c>
      <c r="BH284" s="59" t="s">
        <v>35</v>
      </c>
      <c r="BI284" s="55" t="s">
        <v>35</v>
      </c>
      <c r="BJ284" s="55" t="s">
        <v>35</v>
      </c>
      <c r="BK284" s="55" t="s">
        <v>35</v>
      </c>
      <c r="BL284" s="50" t="s">
        <v>35</v>
      </c>
      <c r="BM284" s="59" t="s">
        <v>35</v>
      </c>
      <c r="BN284" s="55" t="s">
        <v>35</v>
      </c>
      <c r="BO284" s="55" t="s">
        <v>35</v>
      </c>
      <c r="BP284" s="55" t="s">
        <v>35</v>
      </c>
      <c r="BQ284" s="50" t="s">
        <v>35</v>
      </c>
      <c r="BR284" s="59" t="s">
        <v>35</v>
      </c>
      <c r="BS284" s="55" t="s">
        <v>35</v>
      </c>
      <c r="BT284" s="55" t="s">
        <v>35</v>
      </c>
      <c r="BU284" s="55" t="s">
        <v>35</v>
      </c>
      <c r="BV284" s="55" t="s">
        <v>35</v>
      </c>
      <c r="BW284" s="55" t="s">
        <v>35</v>
      </c>
      <c r="BX284" s="55" t="s">
        <v>35</v>
      </c>
      <c r="BY284" s="44" t="s">
        <v>35</v>
      </c>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439" customFormat="true" ht="15" customHeight="true" x14ac:dyDescent="0.2">
      <c r="B285" s="438"/>
      <c r="Z285" s="346"/>
      <c r="AA285" s="346"/>
      <c r="AB285" s="346"/>
      <c r="AC285" s="346"/>
      <c r="AD285" s="346"/>
      <c r="AE285" s="346"/>
      <c r="AF285" s="346"/>
      <c r="AG285" s="346"/>
      <c r="AH285" s="346"/>
      <c r="AI285" s="346"/>
      <c r="AJ285" s="346"/>
      <c r="AK285" s="346"/>
      <c r="AL285" s="346"/>
      <c r="AM285" s="346"/>
      <c r="AN285" s="346"/>
      <c r="AO285" s="346"/>
      <c r="AP285" s="346"/>
      <c r="AQ285" s="346"/>
      <c r="AR285" s="346"/>
      <c r="AS285" s="346"/>
      <c r="AT285" s="346"/>
      <c r="AU285" s="346"/>
      <c r="AV285" s="346"/>
      <c r="AW285" s="346"/>
      <c r="AX285" s="346"/>
      <c r="AY285" s="346"/>
      <c r="AZ285" s="346"/>
      <c r="BA285" s="319"/>
      <c r="BB285" s="317"/>
      <c r="BC285" s="317"/>
      <c r="BD285" s="317"/>
      <c r="BE285" s="317"/>
      <c r="BF285" s="317"/>
      <c r="BG285" s="317"/>
      <c r="BH285" s="317"/>
      <c r="BI285" s="317"/>
      <c r="BJ285" s="317"/>
      <c r="BK285" s="317"/>
      <c r="BL285" s="317"/>
      <c r="BM285" s="317"/>
      <c r="BN285" s="317"/>
      <c r="BO285" s="317"/>
      <c r="BP285" s="317"/>
      <c r="BQ285" s="317"/>
      <c r="BR285" s="317"/>
      <c r="BS285" s="317"/>
      <c r="BT285" s="317"/>
      <c r="BU285" s="317"/>
      <c r="BV285" s="317"/>
      <c r="BW285" s="317"/>
      <c r="BX285" s="317"/>
      <c r="BY285" s="319"/>
      <c r="BZ285" s="345"/>
      <c r="CA285" s="345"/>
      <c r="CB285" s="345"/>
      <c r="CC285" s="345"/>
      <c r="CD285" s="345"/>
      <c r="CE285" s="345"/>
      <c r="CF285" s="345"/>
      <c r="CG285" s="345"/>
      <c r="CH285" s="345"/>
      <c r="CI285" s="345"/>
      <c r="CJ285" s="345"/>
      <c r="CK285" s="345"/>
      <c r="CL285" s="345"/>
      <c r="CM285" s="345"/>
      <c r="CN285" s="345"/>
      <c r="CO285" s="345"/>
      <c r="CP285" s="345"/>
      <c r="CQ285" s="345"/>
      <c r="CR285" s="345"/>
      <c r="CS285" s="345"/>
      <c r="CT285" s="345"/>
      <c r="CU285" s="345"/>
      <c r="CV285" s="345"/>
      <c r="CW285" s="345"/>
      <c r="CX285" s="345"/>
      <c r="CY285" s="345"/>
      <c r="CZ285" s="345"/>
    </row>
    <row r="286" s="439" customFormat="true" ht="15" customHeight="true" x14ac:dyDescent="0.2">
      <c r="B286" s="438"/>
      <c r="Z286" s="346"/>
      <c r="AA286" s="346"/>
      <c r="AB286" s="346"/>
      <c r="AC286" s="346"/>
      <c r="AD286" s="346"/>
      <c r="AE286" s="346"/>
      <c r="AF286" s="346"/>
      <c r="AG286" s="346"/>
      <c r="AH286" s="346"/>
      <c r="AI286" s="346"/>
      <c r="AJ286" s="346"/>
      <c r="AK286" s="346"/>
      <c r="AL286" s="346"/>
      <c r="AM286" s="346"/>
      <c r="AN286" s="346"/>
      <c r="AO286" s="346"/>
      <c r="AP286" s="346"/>
      <c r="AQ286" s="346"/>
      <c r="AR286" s="346"/>
      <c r="AS286" s="346"/>
      <c r="AT286" s="346"/>
      <c r="AU286" s="346"/>
      <c r="AV286" s="346"/>
      <c r="AW286" s="346"/>
      <c r="AX286" s="346"/>
      <c r="AY286" s="346"/>
      <c r="AZ286" s="346"/>
      <c r="BA286" s="319"/>
      <c r="BB286" s="317"/>
      <c r="BC286" s="317"/>
      <c r="BD286" s="317"/>
      <c r="BE286" s="317"/>
      <c r="BF286" s="317"/>
      <c r="BG286" s="317"/>
      <c r="BH286" s="317"/>
      <c r="BI286" s="317"/>
      <c r="BJ286" s="317"/>
      <c r="BK286" s="317"/>
      <c r="BL286" s="317"/>
      <c r="BM286" s="317"/>
      <c r="BN286" s="317"/>
      <c r="BO286" s="317"/>
      <c r="BP286" s="317"/>
      <c r="BQ286" s="317"/>
      <c r="BR286" s="317"/>
      <c r="BS286" s="317"/>
      <c r="BT286" s="317"/>
      <c r="BU286" s="317"/>
      <c r="BV286" s="317"/>
      <c r="BW286" s="317"/>
      <c r="BX286" s="317"/>
      <c r="BY286" s="319"/>
      <c r="BZ286" s="345"/>
      <c r="CA286" s="345"/>
      <c r="CB286" s="345"/>
      <c r="CC286" s="345"/>
      <c r="CD286" s="345"/>
      <c r="CE286" s="345"/>
      <c r="CF286" s="345"/>
      <c r="CG286" s="345"/>
      <c r="CH286" s="345"/>
      <c r="CI286" s="345"/>
      <c r="CJ286" s="345"/>
      <c r="CK286" s="345"/>
      <c r="CL286" s="345"/>
      <c r="CM286" s="345"/>
      <c r="CN286" s="345"/>
      <c r="CO286" s="345"/>
      <c r="CP286" s="345"/>
      <c r="CQ286" s="345"/>
      <c r="CR286" s="345"/>
      <c r="CS286" s="345"/>
      <c r="CT286" s="345"/>
      <c r="CU286" s="345"/>
      <c r="CV286" s="345"/>
      <c r="CW286" s="345"/>
      <c r="CX286" s="345"/>
      <c r="CY286" s="345"/>
      <c r="CZ286" s="345"/>
    </row>
    <row r="287" s="439" customFormat="true" ht="15" customHeight="true" x14ac:dyDescent="0.2">
      <c r="B287" s="438"/>
      <c r="Z287" s="346"/>
      <c r="AA287" s="346"/>
      <c r="AB287" s="346"/>
      <c r="AC287" s="346"/>
      <c r="AD287" s="346"/>
      <c r="AE287" s="346"/>
      <c r="AF287" s="346"/>
      <c r="AG287" s="346"/>
      <c r="AH287" s="346"/>
      <c r="AI287" s="346"/>
      <c r="AJ287" s="346"/>
      <c r="AK287" s="346"/>
      <c r="AL287" s="346"/>
      <c r="AM287" s="346"/>
      <c r="AN287" s="346"/>
      <c r="AO287" s="346"/>
      <c r="AP287" s="346"/>
      <c r="AQ287" s="346"/>
      <c r="AR287" s="346"/>
      <c r="AS287" s="346"/>
      <c r="AT287" s="346"/>
      <c r="AU287" s="346"/>
      <c r="AV287" s="346"/>
      <c r="AW287" s="346"/>
      <c r="AX287" s="346"/>
      <c r="AY287" s="346"/>
      <c r="AZ287" s="346"/>
      <c r="BA287" s="319"/>
      <c r="BB287" s="317"/>
      <c r="BC287" s="317"/>
      <c r="BD287" s="317"/>
      <c r="BE287" s="317"/>
      <c r="BF287" s="317"/>
      <c r="BG287" s="317"/>
      <c r="BH287" s="317"/>
      <c r="BI287" s="317"/>
      <c r="BJ287" s="317"/>
      <c r="BK287" s="317"/>
      <c r="BL287" s="317"/>
      <c r="BM287" s="317"/>
      <c r="BN287" s="317"/>
      <c r="BO287" s="317"/>
      <c r="BP287" s="317"/>
      <c r="BQ287" s="317"/>
      <c r="BR287" s="317"/>
      <c r="BS287" s="317"/>
      <c r="BT287" s="317"/>
      <c r="BU287" s="317"/>
      <c r="BV287" s="317"/>
      <c r="BW287" s="317"/>
      <c r="BX287" s="317"/>
      <c r="BY287" s="319"/>
      <c r="BZ287" s="345"/>
      <c r="CA287" s="345"/>
      <c r="CB287" s="345"/>
      <c r="CC287" s="345"/>
      <c r="CD287" s="345"/>
      <c r="CE287" s="345"/>
      <c r="CF287" s="345"/>
      <c r="CG287" s="345"/>
      <c r="CH287" s="345"/>
      <c r="CI287" s="345"/>
      <c r="CJ287" s="345"/>
      <c r="CK287" s="345"/>
      <c r="CL287" s="345"/>
      <c r="CM287" s="345"/>
      <c r="CN287" s="345"/>
      <c r="CO287" s="345"/>
      <c r="CP287" s="345"/>
      <c r="CQ287" s="345"/>
      <c r="CR287" s="345"/>
      <c r="CS287" s="345"/>
      <c r="CT287" s="345"/>
      <c r="CU287" s="345"/>
      <c r="CV287" s="345"/>
      <c r="CW287" s="345"/>
      <c r="CX287" s="345"/>
      <c r="CY287" s="345"/>
      <c r="CZ287" s="345"/>
    </row>
    <row r="288" s="439" customFormat="true" ht="15" customHeight="true" x14ac:dyDescent="0.2">
      <c r="B288" s="438"/>
      <c r="Z288" s="346"/>
      <c r="AA288" s="346"/>
      <c r="AB288" s="346"/>
      <c r="AC288" s="346"/>
      <c r="AD288" s="346"/>
      <c r="AE288" s="346"/>
      <c r="AF288" s="346"/>
      <c r="AG288" s="346"/>
      <c r="AH288" s="346"/>
      <c r="AI288" s="346"/>
      <c r="AJ288" s="346"/>
      <c r="AK288" s="346"/>
      <c r="AL288" s="346"/>
      <c r="AM288" s="346"/>
      <c r="AN288" s="346"/>
      <c r="AO288" s="346"/>
      <c r="AP288" s="346"/>
      <c r="AQ288" s="346"/>
      <c r="AR288" s="346"/>
      <c r="AS288" s="346"/>
      <c r="AT288" s="346"/>
      <c r="AU288" s="346"/>
      <c r="AV288" s="346"/>
      <c r="AW288" s="346"/>
      <c r="AX288" s="346"/>
      <c r="AY288" s="346"/>
      <c r="AZ288" s="346"/>
      <c r="BA288" s="319"/>
      <c r="BB288" s="317"/>
      <c r="BC288" s="317"/>
      <c r="BD288" s="317"/>
      <c r="BE288" s="317"/>
      <c r="BF288" s="317"/>
      <c r="BG288" s="317"/>
      <c r="BH288" s="317"/>
      <c r="BI288" s="317"/>
      <c r="BJ288" s="317"/>
      <c r="BK288" s="317"/>
      <c r="BL288" s="317"/>
      <c r="BM288" s="317"/>
      <c r="BN288" s="317"/>
      <c r="BO288" s="317"/>
      <c r="BP288" s="317"/>
      <c r="BQ288" s="317"/>
      <c r="BR288" s="317"/>
      <c r="BS288" s="317"/>
      <c r="BT288" s="317"/>
      <c r="BU288" s="317"/>
      <c r="BV288" s="317"/>
      <c r="BW288" s="317"/>
      <c r="BX288" s="317"/>
      <c r="BY288" s="319"/>
      <c r="BZ288" s="345"/>
      <c r="CA288" s="345"/>
      <c r="CB288" s="345"/>
      <c r="CC288" s="345"/>
      <c r="CD288" s="345"/>
      <c r="CE288" s="345"/>
      <c r="CF288" s="345"/>
      <c r="CG288" s="345"/>
      <c r="CH288" s="345"/>
      <c r="CI288" s="345"/>
      <c r="CJ288" s="345"/>
      <c r="CK288" s="345"/>
      <c r="CL288" s="345"/>
      <c r="CM288" s="345"/>
      <c r="CN288" s="345"/>
      <c r="CO288" s="345"/>
      <c r="CP288" s="345"/>
      <c r="CQ288" s="345"/>
      <c r="CR288" s="345"/>
      <c r="CS288" s="345"/>
      <c r="CT288" s="345"/>
      <c r="CU288" s="345"/>
      <c r="CV288" s="345"/>
      <c r="CW288" s="345"/>
      <c r="CX288" s="345"/>
      <c r="CY288" s="345"/>
      <c r="CZ288" s="345"/>
    </row>
    <row r="289" s="439" customFormat="true" ht="15" customHeight="true" x14ac:dyDescent="0.2">
      <c r="A289" s="452"/>
      <c r="B289" s="451"/>
      <c r="C289" s="452"/>
      <c r="Z289" s="346"/>
      <c r="AA289" s="346"/>
      <c r="AB289" s="346"/>
      <c r="AC289" s="346"/>
      <c r="AD289" s="346"/>
      <c r="AE289" s="346"/>
      <c r="AF289" s="346"/>
      <c r="AG289" s="346"/>
      <c r="AH289" s="346"/>
      <c r="AI289" s="346"/>
      <c r="AJ289" s="346"/>
      <c r="AK289" s="346"/>
      <c r="AL289" s="346"/>
      <c r="AM289" s="346"/>
      <c r="AN289" s="346"/>
      <c r="AO289" s="346"/>
      <c r="AP289" s="346"/>
      <c r="AQ289" s="346"/>
      <c r="AR289" s="346"/>
      <c r="AS289" s="346"/>
      <c r="AT289" s="346"/>
      <c r="AU289" s="346"/>
      <c r="AV289" s="346"/>
      <c r="AW289" s="346"/>
      <c r="AX289" s="346"/>
      <c r="AY289" s="346"/>
      <c r="AZ289" s="346"/>
      <c r="BA289" s="319"/>
      <c r="BB289" s="317"/>
      <c r="BC289" s="317"/>
      <c r="BD289" s="317"/>
      <c r="BE289" s="317"/>
      <c r="BF289" s="317"/>
      <c r="BG289" s="317"/>
      <c r="BH289" s="317"/>
      <c r="BI289" s="317"/>
      <c r="BJ289" s="317"/>
      <c r="BK289" s="317"/>
      <c r="BL289" s="317"/>
      <c r="BM289" s="317"/>
      <c r="BN289" s="317"/>
      <c r="BO289" s="317"/>
      <c r="BP289" s="317"/>
      <c r="BQ289" s="317"/>
      <c r="BR289" s="317"/>
      <c r="BS289" s="317"/>
      <c r="BT289" s="317"/>
      <c r="BU289" s="317"/>
      <c r="BV289" s="317"/>
      <c r="BW289" s="317"/>
      <c r="BX289" s="317"/>
      <c r="BY289" s="319"/>
      <c r="BZ289" s="345"/>
      <c r="CA289" s="345"/>
      <c r="CB289" s="345"/>
      <c r="CC289" s="345"/>
      <c r="CD289" s="345"/>
      <c r="CE289" s="345"/>
      <c r="CF289" s="345"/>
      <c r="CG289" s="345"/>
      <c r="CH289" s="345"/>
      <c r="CI289" s="345"/>
      <c r="CJ289" s="345"/>
      <c r="CK289" s="345"/>
      <c r="CL289" s="345"/>
      <c r="CM289" s="345"/>
      <c r="CN289" s="345"/>
      <c r="CO289" s="345"/>
      <c r="CP289" s="345"/>
      <c r="CQ289" s="345"/>
      <c r="CR289" s="345"/>
      <c r="CS289" s="345"/>
      <c r="CT289" s="345"/>
      <c r="CU289" s="345"/>
      <c r="CV289" s="345"/>
      <c r="CW289" s="345"/>
      <c r="CX289" s="345"/>
      <c r="CY289" s="345"/>
      <c r="CZ289" s="345"/>
    </row>
    <row r="290" s="439" customFormat="true" ht="15" customHeight="true" x14ac:dyDescent="0.2">
      <c r="A290" s="491"/>
      <c r="B290" s="492"/>
      <c r="C290" s="493"/>
      <c r="Z290" s="346"/>
      <c r="AA290" s="346"/>
      <c r="AB290" s="346"/>
      <c r="AC290" s="346"/>
      <c r="AD290" s="346"/>
      <c r="AE290" s="346"/>
      <c r="AF290" s="346"/>
      <c r="AG290" s="346"/>
      <c r="AH290" s="346"/>
      <c r="AI290" s="346"/>
      <c r="AJ290" s="346"/>
      <c r="AK290" s="346"/>
      <c r="AL290" s="346"/>
      <c r="AM290" s="346"/>
      <c r="AN290" s="346"/>
      <c r="AO290" s="346"/>
      <c r="AP290" s="346"/>
      <c r="AQ290" s="346"/>
      <c r="AR290" s="346"/>
      <c r="AS290" s="346"/>
      <c r="AT290" s="346"/>
      <c r="AU290" s="346"/>
      <c r="AV290" s="346"/>
      <c r="AW290" s="346"/>
      <c r="AX290" s="346"/>
      <c r="AY290" s="346"/>
      <c r="AZ290" s="346"/>
      <c r="BA290" s="319"/>
      <c r="BB290" s="317"/>
      <c r="BC290" s="317"/>
      <c r="BD290" s="317"/>
      <c r="BE290" s="317"/>
      <c r="BF290" s="317"/>
      <c r="BG290" s="317"/>
      <c r="BH290" s="317"/>
      <c r="BI290" s="317"/>
      <c r="BJ290" s="317"/>
      <c r="BK290" s="317"/>
      <c r="BL290" s="317"/>
      <c r="BM290" s="317"/>
      <c r="BN290" s="317"/>
      <c r="BO290" s="317"/>
      <c r="BP290" s="317"/>
      <c r="BQ290" s="317"/>
      <c r="BR290" s="317"/>
      <c r="BS290" s="317"/>
      <c r="BT290" s="317"/>
      <c r="BU290" s="317"/>
      <c r="BV290" s="317"/>
      <c r="BW290" s="317"/>
      <c r="BX290" s="317"/>
      <c r="BY290" s="319"/>
      <c r="BZ290" s="345"/>
      <c r="CA290" s="345"/>
      <c r="CB290" s="345"/>
      <c r="CC290" s="345"/>
      <c r="CD290" s="345"/>
      <c r="CE290" s="345"/>
      <c r="CF290" s="345"/>
      <c r="CG290" s="345"/>
      <c r="CH290" s="345"/>
      <c r="CI290" s="345"/>
      <c r="CJ290" s="345"/>
      <c r="CK290" s="345"/>
      <c r="CL290" s="345"/>
      <c r="CM290" s="345"/>
      <c r="CN290" s="345"/>
      <c r="CO290" s="345"/>
      <c r="CP290" s="345"/>
      <c r="CQ290" s="345"/>
      <c r="CR290" s="345"/>
      <c r="CS290" s="345"/>
      <c r="CT290" s="345"/>
      <c r="CU290" s="345"/>
      <c r="CV290" s="345"/>
      <c r="CW290" s="345"/>
      <c r="CX290" s="345"/>
      <c r="CY290" s="345"/>
      <c r="CZ290" s="345"/>
    </row>
    <row r="291" s="439" customFormat="true" ht="15" customHeight="true" x14ac:dyDescent="0.2">
      <c r="A291" s="491"/>
      <c r="B291" s="492"/>
      <c r="C291" s="493"/>
      <c r="Z291" s="346"/>
      <c r="AA291" s="346"/>
      <c r="AB291" s="346"/>
      <c r="AC291" s="346"/>
      <c r="AD291" s="346"/>
      <c r="AE291" s="346"/>
      <c r="AF291" s="346"/>
      <c r="AG291" s="346"/>
      <c r="AH291" s="346"/>
      <c r="AI291" s="346"/>
      <c r="AJ291" s="346"/>
      <c r="AK291" s="346"/>
      <c r="AL291" s="346"/>
      <c r="AM291" s="346"/>
      <c r="AN291" s="346"/>
      <c r="AO291" s="346"/>
      <c r="AP291" s="346"/>
      <c r="AQ291" s="346"/>
      <c r="AR291" s="346"/>
      <c r="AS291" s="346"/>
      <c r="AT291" s="346"/>
      <c r="AU291" s="346"/>
      <c r="AV291" s="346"/>
      <c r="AW291" s="346"/>
      <c r="AX291" s="346"/>
      <c r="AY291" s="346"/>
      <c r="AZ291" s="346"/>
      <c r="BA291" s="319"/>
      <c r="BB291" s="317"/>
      <c r="BC291" s="317"/>
      <c r="BD291" s="317"/>
      <c r="BE291" s="317"/>
      <c r="BF291" s="317"/>
      <c r="BG291" s="317"/>
      <c r="BH291" s="317"/>
      <c r="BI291" s="317"/>
      <c r="BJ291" s="317"/>
      <c r="BK291" s="317"/>
      <c r="BL291" s="317"/>
      <c r="BM291" s="317"/>
      <c r="BN291" s="317"/>
      <c r="BO291" s="317"/>
      <c r="BP291" s="317"/>
      <c r="BQ291" s="317"/>
      <c r="BR291" s="317"/>
      <c r="BS291" s="317"/>
      <c r="BT291" s="317"/>
      <c r="BU291" s="317"/>
      <c r="BV291" s="317"/>
      <c r="BW291" s="317"/>
      <c r="BX291" s="317"/>
      <c r="BY291" s="319"/>
      <c r="BZ291" s="345"/>
      <c r="CA291" s="345"/>
      <c r="CB291" s="345"/>
      <c r="CC291" s="345"/>
      <c r="CD291" s="345"/>
      <c r="CE291" s="345"/>
      <c r="CF291" s="345"/>
      <c r="CG291" s="345"/>
      <c r="CH291" s="345"/>
      <c r="CI291" s="345"/>
      <c r="CJ291" s="345"/>
      <c r="CK291" s="345"/>
      <c r="CL291" s="345"/>
      <c r="CM291" s="345"/>
      <c r="CN291" s="345"/>
      <c r="CO291" s="345"/>
      <c r="CP291" s="345"/>
      <c r="CQ291" s="345"/>
      <c r="CR291" s="345"/>
      <c r="CS291" s="345"/>
      <c r="CT291" s="345"/>
      <c r="CU291" s="345"/>
      <c r="CV291" s="345"/>
      <c r="CW291" s="345"/>
      <c r="CX291" s="345"/>
      <c r="CY291" s="345"/>
      <c r="CZ291" s="345"/>
    </row>
    <row r="292" s="439" customFormat="true" ht="15" customHeight="true" x14ac:dyDescent="0.2">
      <c r="A292" s="491"/>
      <c r="B292" s="492"/>
      <c r="C292" s="493"/>
      <c r="Z292" s="346"/>
      <c r="AA292" s="346"/>
      <c r="AB292" s="346"/>
      <c r="AC292" s="346"/>
      <c r="AD292" s="346"/>
      <c r="AE292" s="346"/>
      <c r="AF292" s="346"/>
      <c r="AG292" s="346"/>
      <c r="AH292" s="346"/>
      <c r="AI292" s="346"/>
      <c r="AJ292" s="346"/>
      <c r="AK292" s="346"/>
      <c r="AL292" s="346"/>
      <c r="AM292" s="346"/>
      <c r="AN292" s="346"/>
      <c r="AO292" s="346"/>
      <c r="AP292" s="346"/>
      <c r="AQ292" s="346"/>
      <c r="AR292" s="346"/>
      <c r="AS292" s="346"/>
      <c r="AT292" s="346"/>
      <c r="AU292" s="346"/>
      <c r="AV292" s="346"/>
      <c r="AW292" s="346"/>
      <c r="AX292" s="346"/>
      <c r="AY292" s="346"/>
      <c r="AZ292" s="346"/>
      <c r="BA292" s="319"/>
      <c r="BB292" s="317"/>
      <c r="BC292" s="317"/>
      <c r="BD292" s="317"/>
      <c r="BE292" s="317"/>
      <c r="BF292" s="317"/>
      <c r="BG292" s="317"/>
      <c r="BH292" s="317"/>
      <c r="BI292" s="317"/>
      <c r="BJ292" s="317"/>
      <c r="BK292" s="317"/>
      <c r="BL292" s="317"/>
      <c r="BM292" s="317"/>
      <c r="BN292" s="317"/>
      <c r="BO292" s="317"/>
      <c r="BP292" s="317"/>
      <c r="BQ292" s="317"/>
      <c r="BR292" s="317"/>
      <c r="BS292" s="317"/>
      <c r="BT292" s="317"/>
      <c r="BU292" s="317"/>
      <c r="BV292" s="317"/>
      <c r="BW292" s="317"/>
      <c r="BX292" s="317"/>
      <c r="BY292" s="319"/>
      <c r="BZ292" s="345"/>
      <c r="CA292" s="345"/>
      <c r="CB292" s="345"/>
      <c r="CC292" s="345"/>
      <c r="CD292" s="345"/>
      <c r="CE292" s="345"/>
      <c r="CF292" s="345"/>
      <c r="CG292" s="345"/>
      <c r="CH292" s="345"/>
      <c r="CI292" s="345"/>
      <c r="CJ292" s="345"/>
      <c r="CK292" s="345"/>
      <c r="CL292" s="345"/>
      <c r="CM292" s="345"/>
      <c r="CN292" s="345"/>
      <c r="CO292" s="345"/>
      <c r="CP292" s="345"/>
      <c r="CQ292" s="345"/>
      <c r="CR292" s="345"/>
      <c r="CS292" s="345"/>
      <c r="CT292" s="345"/>
      <c r="CU292" s="345"/>
      <c r="CV292" s="345"/>
      <c r="CW292" s="345"/>
      <c r="CX292" s="345"/>
      <c r="CY292" s="345"/>
      <c r="CZ292" s="345"/>
    </row>
    <row r="293" s="439" customFormat="true" ht="15" customHeight="true" x14ac:dyDescent="0.2">
      <c r="A293" s="491"/>
      <c r="B293" s="492"/>
      <c r="C293" s="441"/>
      <c r="Z293" s="346"/>
      <c r="AA293" s="346"/>
      <c r="AB293" s="346"/>
      <c r="AC293" s="346"/>
      <c r="AD293" s="346"/>
      <c r="AE293" s="346"/>
      <c r="AF293" s="346"/>
      <c r="AG293" s="346"/>
      <c r="AH293" s="346"/>
      <c r="AI293" s="346"/>
      <c r="AJ293" s="346"/>
      <c r="AK293" s="346"/>
      <c r="AL293" s="346"/>
      <c r="AM293" s="346"/>
      <c r="AN293" s="346"/>
      <c r="AO293" s="346"/>
      <c r="AP293" s="346"/>
      <c r="AQ293" s="346"/>
      <c r="AR293" s="346"/>
      <c r="AS293" s="346"/>
      <c r="AT293" s="346"/>
      <c r="AU293" s="346"/>
      <c r="AV293" s="346"/>
      <c r="AW293" s="346"/>
      <c r="AX293" s="346"/>
      <c r="AY293" s="346"/>
      <c r="AZ293" s="346"/>
      <c r="BA293" s="319"/>
      <c r="BB293" s="317"/>
      <c r="BC293" s="317"/>
      <c r="BD293" s="317"/>
      <c r="BE293" s="317"/>
      <c r="BF293" s="317"/>
      <c r="BG293" s="317"/>
      <c r="BH293" s="317"/>
      <c r="BI293" s="317"/>
      <c r="BJ293" s="317"/>
      <c r="BK293" s="317"/>
      <c r="BL293" s="317"/>
      <c r="BM293" s="317"/>
      <c r="BN293" s="317"/>
      <c r="BO293" s="317"/>
      <c r="BP293" s="317"/>
      <c r="BQ293" s="317"/>
      <c r="BR293" s="317"/>
      <c r="BS293" s="317"/>
      <c r="BT293" s="317"/>
      <c r="BU293" s="317"/>
      <c r="BV293" s="317"/>
      <c r="BW293" s="317"/>
      <c r="BX293" s="317"/>
      <c r="BY293" s="319"/>
      <c r="BZ293" s="345"/>
      <c r="CA293" s="345"/>
      <c r="CB293" s="345"/>
      <c r="CC293" s="345"/>
      <c r="CD293" s="345"/>
      <c r="CE293" s="345"/>
      <c r="CF293" s="345"/>
      <c r="CG293" s="345"/>
      <c r="CH293" s="345"/>
      <c r="CI293" s="345"/>
      <c r="CJ293" s="345"/>
      <c r="CK293" s="345"/>
      <c r="CL293" s="345"/>
      <c r="CM293" s="345"/>
      <c r="CN293" s="345"/>
      <c r="CO293" s="345"/>
      <c r="CP293" s="345"/>
      <c r="CQ293" s="345"/>
      <c r="CR293" s="345"/>
      <c r="CS293" s="345"/>
      <c r="CT293" s="345"/>
      <c r="CU293" s="345"/>
      <c r="CV293" s="345"/>
      <c r="CW293" s="345"/>
      <c r="CX293" s="345"/>
      <c r="CY293" s="345"/>
      <c r="CZ293" s="345"/>
    </row>
    <row r="294" s="439" customFormat="true" ht="15" customHeight="true" x14ac:dyDescent="0.2">
      <c r="A294" s="491"/>
      <c r="B294" s="492"/>
      <c r="C294" s="441"/>
      <c r="Z294" s="346"/>
      <c r="AA294" s="346"/>
      <c r="AB294" s="346"/>
      <c r="AC294" s="346"/>
      <c r="AD294" s="346"/>
      <c r="AE294" s="346"/>
      <c r="AF294" s="346"/>
      <c r="AG294" s="346"/>
      <c r="AH294" s="346"/>
      <c r="AI294" s="346"/>
      <c r="AJ294" s="346"/>
      <c r="AK294" s="346"/>
      <c r="AL294" s="346"/>
      <c r="AM294" s="346"/>
      <c r="AN294" s="346"/>
      <c r="AO294" s="346"/>
      <c r="AP294" s="346"/>
      <c r="AQ294" s="346"/>
      <c r="AR294" s="346"/>
      <c r="AS294" s="346"/>
      <c r="AT294" s="346"/>
      <c r="AU294" s="346"/>
      <c r="AV294" s="346"/>
      <c r="AW294" s="346"/>
      <c r="AX294" s="346"/>
      <c r="AY294" s="346"/>
      <c r="AZ294" s="346"/>
      <c r="BA294" s="319"/>
      <c r="BB294" s="317"/>
      <c r="BC294" s="317"/>
      <c r="BD294" s="317"/>
      <c r="BE294" s="317"/>
      <c r="BF294" s="317"/>
      <c r="BG294" s="317"/>
      <c r="BH294" s="317"/>
      <c r="BI294" s="317"/>
      <c r="BJ294" s="317"/>
      <c r="BK294" s="317"/>
      <c r="BL294" s="317"/>
      <c r="BM294" s="317"/>
      <c r="BN294" s="317"/>
      <c r="BO294" s="317"/>
      <c r="BP294" s="317"/>
      <c r="BQ294" s="317"/>
      <c r="BR294" s="317"/>
      <c r="BS294" s="317"/>
      <c r="BT294" s="317"/>
      <c r="BU294" s="317"/>
      <c r="BV294" s="317"/>
      <c r="BW294" s="317"/>
      <c r="BX294" s="317"/>
      <c r="BY294" s="319"/>
      <c r="BZ294" s="345"/>
      <c r="CA294" s="345"/>
      <c r="CB294" s="345"/>
      <c r="CC294" s="345"/>
      <c r="CD294" s="345"/>
      <c r="CE294" s="345"/>
      <c r="CF294" s="345"/>
      <c r="CG294" s="345"/>
      <c r="CH294" s="345"/>
      <c r="CI294" s="345"/>
      <c r="CJ294" s="345"/>
      <c r="CK294" s="345"/>
      <c r="CL294" s="345"/>
      <c r="CM294" s="345"/>
      <c r="CN294" s="345"/>
      <c r="CO294" s="345"/>
      <c r="CP294" s="345"/>
      <c r="CQ294" s="345"/>
      <c r="CR294" s="345"/>
      <c r="CS294" s="345"/>
      <c r="CT294" s="345"/>
      <c r="CU294" s="345"/>
      <c r="CV294" s="345"/>
      <c r="CW294" s="345"/>
      <c r="CX294" s="345"/>
      <c r="CY294" s="345"/>
      <c r="CZ294" s="345"/>
    </row>
    <row r="295" s="439" customFormat="true" ht="15" customHeight="true" x14ac:dyDescent="0.2">
      <c r="A295" s="491"/>
      <c r="B295" s="492"/>
      <c r="C295" s="441"/>
      <c r="Z295" s="346"/>
      <c r="AA295" s="346"/>
      <c r="AB295" s="346"/>
      <c r="AC295" s="346"/>
      <c r="AD295" s="346"/>
      <c r="AE295" s="346"/>
      <c r="AF295" s="346"/>
      <c r="AG295" s="346"/>
      <c r="AH295" s="346"/>
      <c r="AI295" s="346"/>
      <c r="AJ295" s="346"/>
      <c r="AK295" s="346"/>
      <c r="AL295" s="346"/>
      <c r="AM295" s="346"/>
      <c r="AN295" s="346"/>
      <c r="AO295" s="346"/>
      <c r="AP295" s="346"/>
      <c r="AQ295" s="346"/>
      <c r="AR295" s="346"/>
      <c r="AS295" s="346"/>
      <c r="AT295" s="346"/>
      <c r="AU295" s="346"/>
      <c r="AV295" s="346"/>
      <c r="AW295" s="346"/>
      <c r="AX295" s="346"/>
      <c r="AY295" s="346"/>
      <c r="AZ295" s="346"/>
      <c r="BA295" s="319"/>
      <c r="BB295" s="317"/>
      <c r="BC295" s="317"/>
      <c r="BD295" s="317"/>
      <c r="BE295" s="317"/>
      <c r="BF295" s="317"/>
      <c r="BG295" s="317"/>
      <c r="BH295" s="317"/>
      <c r="BI295" s="317"/>
      <c r="BJ295" s="317"/>
      <c r="BK295" s="317"/>
      <c r="BL295" s="317"/>
      <c r="BM295" s="317"/>
      <c r="BN295" s="317"/>
      <c r="BO295" s="317"/>
      <c r="BP295" s="317"/>
      <c r="BQ295" s="317"/>
      <c r="BR295" s="317"/>
      <c r="BS295" s="317"/>
      <c r="BT295" s="317"/>
      <c r="BU295" s="317"/>
      <c r="BV295" s="317"/>
      <c r="BW295" s="317"/>
      <c r="BX295" s="317"/>
      <c r="BY295" s="319"/>
      <c r="BZ295" s="345"/>
      <c r="CA295" s="345"/>
      <c r="CB295" s="345"/>
      <c r="CC295" s="345"/>
      <c r="CD295" s="345"/>
      <c r="CE295" s="345"/>
      <c r="CF295" s="345"/>
      <c r="CG295" s="345"/>
      <c r="CH295" s="345"/>
      <c r="CI295" s="345"/>
      <c r="CJ295" s="345"/>
      <c r="CK295" s="345"/>
      <c r="CL295" s="345"/>
      <c r="CM295" s="345"/>
      <c r="CN295" s="345"/>
      <c r="CO295" s="345"/>
      <c r="CP295" s="345"/>
      <c r="CQ295" s="345"/>
      <c r="CR295" s="345"/>
      <c r="CS295" s="345"/>
      <c r="CT295" s="345"/>
      <c r="CU295" s="345"/>
      <c r="CV295" s="345"/>
      <c r="CW295" s="345"/>
      <c r="CX295" s="345"/>
      <c r="CY295" s="345"/>
      <c r="CZ295" s="345"/>
    </row>
    <row r="296" s="439" customFormat="true" ht="15" customHeight="true" x14ac:dyDescent="0.2">
      <c r="A296" s="491"/>
      <c r="B296" s="492"/>
      <c r="C296" s="441"/>
      <c r="Z296" s="346"/>
      <c r="AA296" s="346"/>
      <c r="AB296" s="346"/>
      <c r="AC296" s="346"/>
      <c r="AD296" s="346"/>
      <c r="AE296" s="346"/>
      <c r="AF296" s="346"/>
      <c r="AG296" s="346"/>
      <c r="AH296" s="346"/>
      <c r="AI296" s="346"/>
      <c r="AJ296" s="346"/>
      <c r="AK296" s="346"/>
      <c r="AL296" s="346"/>
      <c r="AM296" s="346"/>
      <c r="AN296" s="346"/>
      <c r="AO296" s="346"/>
      <c r="AP296" s="346"/>
      <c r="AQ296" s="346"/>
      <c r="AR296" s="346"/>
      <c r="AS296" s="346"/>
      <c r="AT296" s="346"/>
      <c r="AU296" s="346"/>
      <c r="AV296" s="346"/>
      <c r="AW296" s="346"/>
      <c r="AX296" s="346"/>
      <c r="AY296" s="346"/>
      <c r="AZ296" s="346"/>
      <c r="BA296" s="319"/>
      <c r="BB296" s="317"/>
      <c r="BC296" s="317"/>
      <c r="BD296" s="317"/>
      <c r="BE296" s="317"/>
      <c r="BF296" s="317"/>
      <c r="BG296" s="317"/>
      <c r="BH296" s="317"/>
      <c r="BI296" s="317"/>
      <c r="BJ296" s="317"/>
      <c r="BK296" s="317"/>
      <c r="BL296" s="317"/>
      <c r="BM296" s="317"/>
      <c r="BN296" s="317"/>
      <c r="BO296" s="317"/>
      <c r="BP296" s="317"/>
      <c r="BQ296" s="317"/>
      <c r="BR296" s="317"/>
      <c r="BS296" s="317"/>
      <c r="BT296" s="317"/>
      <c r="BU296" s="317"/>
      <c r="BV296" s="317"/>
      <c r="BW296" s="317"/>
      <c r="BX296" s="317"/>
      <c r="BY296" s="319"/>
      <c r="BZ296" s="345"/>
      <c r="CA296" s="345"/>
      <c r="CB296" s="345"/>
      <c r="CC296" s="345"/>
      <c r="CD296" s="345"/>
      <c r="CE296" s="345"/>
      <c r="CF296" s="345"/>
      <c r="CG296" s="345"/>
      <c r="CH296" s="345"/>
      <c r="CI296" s="345"/>
      <c r="CJ296" s="345"/>
      <c r="CK296" s="345"/>
      <c r="CL296" s="345"/>
      <c r="CM296" s="345"/>
      <c r="CN296" s="345"/>
      <c r="CO296" s="345"/>
      <c r="CP296" s="345"/>
      <c r="CQ296" s="345"/>
      <c r="CR296" s="345"/>
      <c r="CS296" s="345"/>
      <c r="CT296" s="345"/>
      <c r="CU296" s="345"/>
      <c r="CV296" s="345"/>
      <c r="CW296" s="345"/>
      <c r="CX296" s="345"/>
      <c r="CY296" s="345"/>
      <c r="CZ296" s="345"/>
    </row>
    <row r="297" s="439" customFormat="true" ht="15" customHeight="true" x14ac:dyDescent="0.2">
      <c r="A297" s="491"/>
      <c r="B297" s="492"/>
      <c r="C297" s="441"/>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19"/>
      <c r="BB297" s="317"/>
      <c r="BC297" s="317"/>
      <c r="BD297" s="317"/>
      <c r="BE297" s="317"/>
      <c r="BF297" s="317"/>
      <c r="BG297" s="317"/>
      <c r="BH297" s="317"/>
      <c r="BI297" s="317"/>
      <c r="BJ297" s="317"/>
      <c r="BK297" s="317"/>
      <c r="BL297" s="317"/>
      <c r="BM297" s="317"/>
      <c r="BN297" s="317"/>
      <c r="BO297" s="317"/>
      <c r="BP297" s="317"/>
      <c r="BQ297" s="317"/>
      <c r="BR297" s="317"/>
      <c r="BS297" s="317"/>
      <c r="BT297" s="317"/>
      <c r="BU297" s="317"/>
      <c r="BV297" s="317"/>
      <c r="BW297" s="317"/>
      <c r="BX297" s="317"/>
      <c r="BY297" s="319"/>
      <c r="BZ297" s="345"/>
      <c r="CA297" s="345"/>
      <c r="CB297" s="345"/>
      <c r="CC297" s="345"/>
      <c r="CD297" s="345"/>
      <c r="CE297" s="345"/>
      <c r="CF297" s="345"/>
      <c r="CG297" s="345"/>
      <c r="CH297" s="345"/>
      <c r="CI297" s="345"/>
      <c r="CJ297" s="345"/>
      <c r="CK297" s="345"/>
      <c r="CL297" s="345"/>
      <c r="CM297" s="345"/>
      <c r="CN297" s="345"/>
      <c r="CO297" s="345"/>
      <c r="CP297" s="345"/>
      <c r="CQ297" s="345"/>
      <c r="CR297" s="345"/>
      <c r="CS297" s="345"/>
      <c r="CT297" s="345"/>
      <c r="CU297" s="345"/>
      <c r="CV297" s="345"/>
      <c r="CW297" s="345"/>
      <c r="CX297" s="345"/>
      <c r="CY297" s="345"/>
      <c r="CZ297" s="345"/>
    </row>
    <row r="298" s="439" customFormat="true" ht="15" customHeight="true" x14ac:dyDescent="0.2">
      <c r="B298" s="438"/>
      <c r="Z298" s="346"/>
      <c r="AA298" s="346"/>
      <c r="AB298" s="346"/>
      <c r="AC298" s="346"/>
      <c r="AD298" s="346"/>
      <c r="AE298" s="346"/>
      <c r="AF298" s="346"/>
      <c r="AG298" s="346"/>
      <c r="AH298" s="346"/>
      <c r="AI298" s="346"/>
      <c r="AJ298" s="346"/>
      <c r="AK298" s="346"/>
      <c r="AL298" s="346"/>
      <c r="AM298" s="346"/>
      <c r="AN298" s="346"/>
      <c r="AO298" s="346"/>
      <c r="AP298" s="346"/>
      <c r="AQ298" s="346"/>
      <c r="AR298" s="346"/>
      <c r="AS298" s="346"/>
      <c r="AT298" s="346"/>
      <c r="AU298" s="346"/>
      <c r="AV298" s="346"/>
      <c r="AW298" s="346"/>
      <c r="AX298" s="346"/>
      <c r="AY298" s="346"/>
      <c r="AZ298" s="346"/>
      <c r="BA298" s="319"/>
      <c r="BB298" s="317"/>
      <c r="BC298" s="317"/>
      <c r="BD298" s="317"/>
      <c r="BE298" s="317"/>
      <c r="BF298" s="317"/>
      <c r="BG298" s="317"/>
      <c r="BH298" s="317"/>
      <c r="BI298" s="317"/>
      <c r="BJ298" s="317"/>
      <c r="BK298" s="317"/>
      <c r="BL298" s="317"/>
      <c r="BM298" s="317"/>
      <c r="BN298" s="317"/>
      <c r="BO298" s="317"/>
      <c r="BP298" s="317"/>
      <c r="BQ298" s="317"/>
      <c r="BR298" s="317"/>
      <c r="BS298" s="317"/>
      <c r="BT298" s="317"/>
      <c r="BU298" s="317"/>
      <c r="BV298" s="317"/>
      <c r="BW298" s="317"/>
      <c r="BX298" s="317"/>
      <c r="BY298" s="319"/>
      <c r="BZ298" s="345"/>
      <c r="CA298" s="345"/>
      <c r="CB298" s="345"/>
      <c r="CC298" s="345"/>
      <c r="CD298" s="345"/>
      <c r="CE298" s="345"/>
      <c r="CF298" s="345"/>
      <c r="CG298" s="345"/>
      <c r="CH298" s="345"/>
      <c r="CI298" s="345"/>
      <c r="CJ298" s="345"/>
      <c r="CK298" s="345"/>
      <c r="CL298" s="345"/>
      <c r="CM298" s="345"/>
      <c r="CN298" s="345"/>
      <c r="CO298" s="345"/>
      <c r="CP298" s="345"/>
      <c r="CQ298" s="345"/>
      <c r="CR298" s="345"/>
      <c r="CS298" s="345"/>
      <c r="CT298" s="345"/>
      <c r="CU298" s="345"/>
      <c r="CV298" s="345"/>
      <c r="CW298" s="345"/>
      <c r="CX298" s="345"/>
      <c r="CY298" s="345"/>
      <c r="CZ298" s="345"/>
    </row>
    <row r="299" s="439" customFormat="true" ht="15" customHeight="true" x14ac:dyDescent="0.2">
      <c r="A299" s="452"/>
      <c r="B299" s="451"/>
      <c r="C299" s="452"/>
      <c r="D299" s="452"/>
      <c r="Z299" s="346"/>
      <c r="AA299" s="346"/>
      <c r="AB299" s="346"/>
      <c r="AC299" s="346"/>
      <c r="AD299" s="346"/>
      <c r="AE299" s="346"/>
      <c r="AF299" s="346"/>
      <c r="AG299" s="346"/>
      <c r="AH299" s="346"/>
      <c r="AI299" s="346"/>
      <c r="AJ299" s="346"/>
      <c r="AK299" s="346"/>
      <c r="AL299" s="346"/>
      <c r="AM299" s="346"/>
      <c r="AN299" s="346"/>
      <c r="AO299" s="346"/>
      <c r="AP299" s="346"/>
      <c r="AQ299" s="346"/>
      <c r="AR299" s="346"/>
      <c r="AS299" s="346"/>
      <c r="AT299" s="346"/>
      <c r="AU299" s="346"/>
      <c r="AV299" s="346"/>
      <c r="AW299" s="346"/>
      <c r="AX299" s="346"/>
      <c r="AY299" s="346"/>
      <c r="AZ299" s="346"/>
      <c r="BA299" s="319"/>
      <c r="BB299" s="317"/>
      <c r="BC299" s="317"/>
      <c r="BD299" s="317"/>
      <c r="BE299" s="317"/>
      <c r="BF299" s="317"/>
      <c r="BG299" s="317"/>
      <c r="BH299" s="317"/>
      <c r="BI299" s="317"/>
      <c r="BJ299" s="317"/>
      <c r="BK299" s="317"/>
      <c r="BL299" s="317"/>
      <c r="BM299" s="317"/>
      <c r="BN299" s="317"/>
      <c r="BO299" s="317"/>
      <c r="BP299" s="317"/>
      <c r="BQ299" s="317"/>
      <c r="BR299" s="317"/>
      <c r="BS299" s="317"/>
      <c r="BT299" s="317"/>
      <c r="BU299" s="317"/>
      <c r="BV299" s="317"/>
      <c r="BW299" s="317"/>
      <c r="BX299" s="317"/>
      <c r="BY299" s="319"/>
      <c r="BZ299" s="345"/>
      <c r="CA299" s="345"/>
      <c r="CB299" s="345"/>
      <c r="CC299" s="345"/>
      <c r="CD299" s="345"/>
      <c r="CE299" s="345"/>
      <c r="CF299" s="345"/>
      <c r="CG299" s="345"/>
      <c r="CH299" s="345"/>
      <c r="CI299" s="345"/>
      <c r="CJ299" s="345"/>
      <c r="CK299" s="345"/>
      <c r="CL299" s="345"/>
      <c r="CM299" s="345"/>
      <c r="CN299" s="345"/>
      <c r="CO299" s="345"/>
      <c r="CP299" s="345"/>
      <c r="CQ299" s="345"/>
      <c r="CR299" s="345"/>
      <c r="CS299" s="345"/>
      <c r="CT299" s="345"/>
      <c r="CU299" s="345"/>
      <c r="CV299" s="345"/>
      <c r="CW299" s="345"/>
      <c r="CX299" s="345"/>
      <c r="CY299" s="345"/>
      <c r="CZ299" s="345"/>
    </row>
    <row r="300" s="439" customFormat="true" ht="15" customHeight="true" x14ac:dyDescent="0.2">
      <c r="A300" s="491"/>
      <c r="B300" s="492"/>
      <c r="C300" s="493"/>
      <c r="D300" s="493"/>
      <c r="Z300" s="346"/>
      <c r="AA300" s="346"/>
      <c r="AB300" s="346"/>
      <c r="AC300" s="346"/>
      <c r="AD300" s="346"/>
      <c r="AE300" s="346"/>
      <c r="AF300" s="346"/>
      <c r="AG300" s="346"/>
      <c r="AH300" s="346"/>
      <c r="AI300" s="346"/>
      <c r="AJ300" s="346"/>
      <c r="AK300" s="346"/>
      <c r="AL300" s="346"/>
      <c r="AM300" s="346"/>
      <c r="AN300" s="346"/>
      <c r="AO300" s="346"/>
      <c r="AP300" s="346"/>
      <c r="AQ300" s="346"/>
      <c r="AR300" s="346"/>
      <c r="AS300" s="346"/>
      <c r="AT300" s="346"/>
      <c r="AU300" s="346"/>
      <c r="AV300" s="346"/>
      <c r="AW300" s="346"/>
      <c r="AX300" s="346"/>
      <c r="AY300" s="346"/>
      <c r="AZ300" s="346"/>
      <c r="BA300" s="319"/>
      <c r="BB300" s="317"/>
      <c r="BC300" s="317"/>
      <c r="BD300" s="317"/>
      <c r="BE300" s="317"/>
      <c r="BF300" s="317"/>
      <c r="BG300" s="317"/>
      <c r="BH300" s="317"/>
      <c r="BI300" s="317"/>
      <c r="BJ300" s="317"/>
      <c r="BK300" s="317"/>
      <c r="BL300" s="317"/>
      <c r="BM300" s="317"/>
      <c r="BN300" s="317"/>
      <c r="BO300" s="317"/>
      <c r="BP300" s="317"/>
      <c r="BQ300" s="317"/>
      <c r="BR300" s="317"/>
      <c r="BS300" s="317"/>
      <c r="BT300" s="317"/>
      <c r="BU300" s="317"/>
      <c r="BV300" s="317"/>
      <c r="BW300" s="317"/>
      <c r="BX300" s="317"/>
      <c r="BY300" s="319"/>
      <c r="BZ300" s="345"/>
      <c r="CA300" s="345"/>
      <c r="CB300" s="345"/>
      <c r="CC300" s="345"/>
      <c r="CD300" s="345"/>
      <c r="CE300" s="345"/>
      <c r="CF300" s="345"/>
      <c r="CG300" s="345"/>
      <c r="CH300" s="345"/>
      <c r="CI300" s="345"/>
      <c r="CJ300" s="345"/>
      <c r="CK300" s="345"/>
      <c r="CL300" s="345"/>
      <c r="CM300" s="345"/>
      <c r="CN300" s="345"/>
      <c r="CO300" s="345"/>
      <c r="CP300" s="345"/>
      <c r="CQ300" s="345"/>
      <c r="CR300" s="345"/>
      <c r="CS300" s="345"/>
      <c r="CT300" s="345"/>
      <c r="CU300" s="345"/>
      <c r="CV300" s="345"/>
      <c r="CW300" s="345"/>
      <c r="CX300" s="345"/>
      <c r="CY300" s="345"/>
      <c r="CZ300" s="345"/>
    </row>
    <row r="301" s="439" customFormat="true" ht="15" customHeight="true" x14ac:dyDescent="0.2">
      <c r="A301" s="491"/>
      <c r="B301" s="492"/>
      <c r="C301" s="493"/>
      <c r="D301" s="493"/>
      <c r="Z301" s="346"/>
      <c r="AA301" s="346"/>
      <c r="AB301" s="346"/>
      <c r="AC301" s="346"/>
      <c r="AD301" s="346"/>
      <c r="AE301" s="346"/>
      <c r="AF301" s="346"/>
      <c r="AG301" s="346"/>
      <c r="AH301" s="346"/>
      <c r="AI301" s="346"/>
      <c r="AJ301" s="346"/>
      <c r="AK301" s="346"/>
      <c r="AL301" s="346"/>
      <c r="AM301" s="346"/>
      <c r="AN301" s="346"/>
      <c r="AO301" s="346"/>
      <c r="AP301" s="346"/>
      <c r="AQ301" s="346"/>
      <c r="AR301" s="346"/>
      <c r="AS301" s="346"/>
      <c r="AT301" s="346"/>
      <c r="AU301" s="346"/>
      <c r="AV301" s="346"/>
      <c r="AW301" s="346"/>
      <c r="AX301" s="346"/>
      <c r="AY301" s="346"/>
      <c r="AZ301" s="346"/>
      <c r="BA301" s="319"/>
      <c r="BB301" s="317"/>
      <c r="BC301" s="317"/>
      <c r="BD301" s="317"/>
      <c r="BE301" s="317"/>
      <c r="BF301" s="317"/>
      <c r="BG301" s="317"/>
      <c r="BH301" s="317"/>
      <c r="BI301" s="317"/>
      <c r="BJ301" s="317"/>
      <c r="BK301" s="317"/>
      <c r="BL301" s="317"/>
      <c r="BM301" s="317"/>
      <c r="BN301" s="317"/>
      <c r="BO301" s="317"/>
      <c r="BP301" s="317"/>
      <c r="BQ301" s="317"/>
      <c r="BR301" s="317"/>
      <c r="BS301" s="317"/>
      <c r="BT301" s="317"/>
      <c r="BU301" s="317"/>
      <c r="BV301" s="317"/>
      <c r="BW301" s="317"/>
      <c r="BX301" s="317"/>
      <c r="BY301" s="319"/>
      <c r="BZ301" s="345"/>
      <c r="CA301" s="345"/>
      <c r="CB301" s="345"/>
      <c r="CC301" s="345"/>
      <c r="CD301" s="345"/>
      <c r="CE301" s="345"/>
      <c r="CF301" s="345"/>
      <c r="CG301" s="345"/>
      <c r="CH301" s="345"/>
      <c r="CI301" s="345"/>
      <c r="CJ301" s="345"/>
      <c r="CK301" s="345"/>
      <c r="CL301" s="345"/>
      <c r="CM301" s="345"/>
      <c r="CN301" s="345"/>
      <c r="CO301" s="345"/>
      <c r="CP301" s="345"/>
      <c r="CQ301" s="345"/>
      <c r="CR301" s="345"/>
      <c r="CS301" s="345"/>
      <c r="CT301" s="345"/>
      <c r="CU301" s="345"/>
      <c r="CV301" s="345"/>
      <c r="CW301" s="345"/>
      <c r="CX301" s="345"/>
      <c r="CY301" s="345"/>
      <c r="CZ301" s="345"/>
    </row>
    <row r="302" s="439" customFormat="true" ht="15" customHeight="true" x14ac:dyDescent="0.2">
      <c r="A302" s="491"/>
      <c r="B302" s="492"/>
      <c r="C302" s="493"/>
      <c r="D302" s="493"/>
      <c r="Z302" s="346"/>
      <c r="AA302" s="346"/>
      <c r="AB302" s="346"/>
      <c r="AC302" s="346"/>
      <c r="AD302" s="346"/>
      <c r="AE302" s="346"/>
      <c r="AF302" s="346"/>
      <c r="AG302" s="346"/>
      <c r="AH302" s="346"/>
      <c r="AI302" s="346"/>
      <c r="AJ302" s="346"/>
      <c r="AK302" s="346"/>
      <c r="AL302" s="346"/>
      <c r="AM302" s="346"/>
      <c r="AN302" s="346"/>
      <c r="AO302" s="346"/>
      <c r="AP302" s="346"/>
      <c r="AQ302" s="346"/>
      <c r="AR302" s="346"/>
      <c r="AS302" s="346"/>
      <c r="AT302" s="346"/>
      <c r="AU302" s="346"/>
      <c r="AV302" s="346"/>
      <c r="AW302" s="346"/>
      <c r="AX302" s="346"/>
      <c r="AY302" s="346"/>
      <c r="AZ302" s="346"/>
      <c r="BA302" s="319"/>
      <c r="BB302" s="317"/>
      <c r="BC302" s="317"/>
      <c r="BD302" s="317"/>
      <c r="BE302" s="317"/>
      <c r="BF302" s="317"/>
      <c r="BG302" s="317"/>
      <c r="BH302" s="317"/>
      <c r="BI302" s="317"/>
      <c r="BJ302" s="317"/>
      <c r="BK302" s="317"/>
      <c r="BL302" s="317"/>
      <c r="BM302" s="317"/>
      <c r="BN302" s="317"/>
      <c r="BO302" s="317"/>
      <c r="BP302" s="317"/>
      <c r="BQ302" s="317"/>
      <c r="BR302" s="317"/>
      <c r="BS302" s="317"/>
      <c r="BT302" s="317"/>
      <c r="BU302" s="317"/>
      <c r="BV302" s="317"/>
      <c r="BW302" s="317"/>
      <c r="BX302" s="317"/>
      <c r="BY302" s="319"/>
      <c r="BZ302" s="345"/>
      <c r="CA302" s="345"/>
      <c r="CB302" s="345"/>
      <c r="CC302" s="345"/>
      <c r="CD302" s="345"/>
      <c r="CE302" s="345"/>
      <c r="CF302" s="345"/>
      <c r="CG302" s="345"/>
      <c r="CH302" s="345"/>
      <c r="CI302" s="345"/>
      <c r="CJ302" s="345"/>
      <c r="CK302" s="345"/>
      <c r="CL302" s="345"/>
      <c r="CM302" s="345"/>
      <c r="CN302" s="345"/>
      <c r="CO302" s="345"/>
      <c r="CP302" s="345"/>
      <c r="CQ302" s="345"/>
      <c r="CR302" s="345"/>
      <c r="CS302" s="345"/>
      <c r="CT302" s="345"/>
      <c r="CU302" s="345"/>
      <c r="CV302" s="345"/>
      <c r="CW302" s="345"/>
      <c r="CX302" s="345"/>
      <c r="CY302" s="345"/>
      <c r="CZ302" s="345"/>
    </row>
    <row r="303" s="439" customFormat="true" ht="15" customHeight="true" x14ac:dyDescent="0.2">
      <c r="A303" s="491"/>
      <c r="B303" s="492"/>
      <c r="C303" s="441"/>
      <c r="D303" s="441"/>
      <c r="Z303" s="346"/>
      <c r="AA303" s="346"/>
      <c r="AB303" s="346"/>
      <c r="AC303" s="346"/>
      <c r="AD303" s="346"/>
      <c r="AE303" s="346"/>
      <c r="AF303" s="346"/>
      <c r="AG303" s="346"/>
      <c r="AH303" s="346"/>
      <c r="AI303" s="346"/>
      <c r="AJ303" s="346"/>
      <c r="AK303" s="346"/>
      <c r="AL303" s="346"/>
      <c r="AM303" s="346"/>
      <c r="AN303" s="346"/>
      <c r="AO303" s="346"/>
      <c r="AP303" s="346"/>
      <c r="AQ303" s="346"/>
      <c r="AR303" s="346"/>
      <c r="AS303" s="346"/>
      <c r="AT303" s="346"/>
      <c r="AU303" s="346"/>
      <c r="AV303" s="346"/>
      <c r="AW303" s="346"/>
      <c r="AX303" s="346"/>
      <c r="AY303" s="346"/>
      <c r="AZ303" s="346"/>
      <c r="BA303" s="319"/>
      <c r="BB303" s="317"/>
      <c r="BC303" s="317"/>
      <c r="BD303" s="317"/>
      <c r="BE303" s="317"/>
      <c r="BF303" s="317"/>
      <c r="BG303" s="317"/>
      <c r="BH303" s="317"/>
      <c r="BI303" s="317"/>
      <c r="BJ303" s="317"/>
      <c r="BK303" s="317"/>
      <c r="BL303" s="317"/>
      <c r="BM303" s="317"/>
      <c r="BN303" s="317"/>
      <c r="BO303" s="317"/>
      <c r="BP303" s="317"/>
      <c r="BQ303" s="317"/>
      <c r="BR303" s="317"/>
      <c r="BS303" s="317"/>
      <c r="BT303" s="317"/>
      <c r="BU303" s="317"/>
      <c r="BV303" s="317"/>
      <c r="BW303" s="317"/>
      <c r="BX303" s="317"/>
      <c r="BY303" s="319"/>
      <c r="BZ303" s="345"/>
      <c r="CA303" s="345"/>
      <c r="CB303" s="345"/>
      <c r="CC303" s="345"/>
      <c r="CD303" s="345"/>
      <c r="CE303" s="345"/>
      <c r="CF303" s="345"/>
      <c r="CG303" s="345"/>
      <c r="CH303" s="345"/>
      <c r="CI303" s="345"/>
      <c r="CJ303" s="345"/>
      <c r="CK303" s="345"/>
      <c r="CL303" s="345"/>
      <c r="CM303" s="345"/>
      <c r="CN303" s="345"/>
      <c r="CO303" s="345"/>
      <c r="CP303" s="345"/>
      <c r="CQ303" s="345"/>
      <c r="CR303" s="345"/>
      <c r="CS303" s="345"/>
      <c r="CT303" s="345"/>
      <c r="CU303" s="345"/>
      <c r="CV303" s="345"/>
      <c r="CW303" s="345"/>
      <c r="CX303" s="345"/>
      <c r="CY303" s="345"/>
      <c r="CZ303" s="345"/>
    </row>
    <row r="304" s="439" customFormat="true" ht="15" customHeight="true" x14ac:dyDescent="0.2">
      <c r="A304" s="491"/>
      <c r="B304" s="492"/>
      <c r="C304" s="441"/>
      <c r="D304" s="441"/>
      <c r="Z304" s="346"/>
      <c r="AA304" s="346"/>
      <c r="AB304" s="346"/>
      <c r="AC304" s="346"/>
      <c r="AD304" s="346"/>
      <c r="AE304" s="346"/>
      <c r="AF304" s="346"/>
      <c r="AG304" s="346"/>
      <c r="AH304" s="346"/>
      <c r="AI304" s="346"/>
      <c r="AJ304" s="346"/>
      <c r="AK304" s="346"/>
      <c r="AL304" s="346"/>
      <c r="AM304" s="346"/>
      <c r="AN304" s="346"/>
      <c r="AO304" s="346"/>
      <c r="AP304" s="346"/>
      <c r="AQ304" s="346"/>
      <c r="AR304" s="346"/>
      <c r="AS304" s="346"/>
      <c r="AT304" s="346"/>
      <c r="AU304" s="346"/>
      <c r="AV304" s="346"/>
      <c r="AW304" s="346"/>
      <c r="AX304" s="346"/>
      <c r="AY304" s="346"/>
      <c r="AZ304" s="346"/>
      <c r="BA304" s="319"/>
      <c r="BB304" s="317"/>
      <c r="BC304" s="317"/>
      <c r="BD304" s="317"/>
      <c r="BE304" s="317"/>
      <c r="BF304" s="317"/>
      <c r="BG304" s="317"/>
      <c r="BH304" s="317"/>
      <c r="BI304" s="317"/>
      <c r="BJ304" s="317"/>
      <c r="BK304" s="317"/>
      <c r="BL304" s="317"/>
      <c r="BM304" s="317"/>
      <c r="BN304" s="317"/>
      <c r="BO304" s="317"/>
      <c r="BP304" s="317"/>
      <c r="BQ304" s="317"/>
      <c r="BR304" s="317"/>
      <c r="BS304" s="317"/>
      <c r="BT304" s="317"/>
      <c r="BU304" s="317"/>
      <c r="BV304" s="317"/>
      <c r="BW304" s="317"/>
      <c r="BX304" s="317"/>
      <c r="BY304" s="319"/>
      <c r="BZ304" s="345"/>
      <c r="CA304" s="345"/>
      <c r="CB304" s="345"/>
      <c r="CC304" s="345"/>
      <c r="CD304" s="345"/>
      <c r="CE304" s="345"/>
      <c r="CF304" s="345"/>
      <c r="CG304" s="345"/>
      <c r="CH304" s="345"/>
      <c r="CI304" s="345"/>
      <c r="CJ304" s="345"/>
      <c r="CK304" s="345"/>
      <c r="CL304" s="345"/>
      <c r="CM304" s="345"/>
      <c r="CN304" s="345"/>
      <c r="CO304" s="345"/>
      <c r="CP304" s="345"/>
      <c r="CQ304" s="345"/>
      <c r="CR304" s="345"/>
      <c r="CS304" s="345"/>
      <c r="CT304" s="345"/>
      <c r="CU304" s="345"/>
      <c r="CV304" s="345"/>
      <c r="CW304" s="345"/>
      <c r="CX304" s="345"/>
      <c r="CY304" s="345"/>
      <c r="CZ304" s="345"/>
    </row>
    <row r="305" s="439" customFormat="true" ht="15" customHeight="true" x14ac:dyDescent="0.2">
      <c r="A305" s="491"/>
      <c r="B305" s="492"/>
      <c r="C305" s="441"/>
      <c r="D305" s="441"/>
      <c r="Z305" s="346"/>
      <c r="AA305" s="346"/>
      <c r="AB305" s="346"/>
      <c r="AC305" s="346"/>
      <c r="AD305" s="346"/>
      <c r="AE305" s="346"/>
      <c r="AF305" s="346"/>
      <c r="AG305" s="346"/>
      <c r="AH305" s="346"/>
      <c r="AI305" s="346"/>
      <c r="AJ305" s="346"/>
      <c r="AK305" s="346"/>
      <c r="AL305" s="346"/>
      <c r="AM305" s="346"/>
      <c r="AN305" s="346"/>
      <c r="AO305" s="346"/>
      <c r="AP305" s="346"/>
      <c r="AQ305" s="346"/>
      <c r="AR305" s="346"/>
      <c r="AS305" s="346"/>
      <c r="AT305" s="346"/>
      <c r="AU305" s="346"/>
      <c r="AV305" s="346"/>
      <c r="AW305" s="346"/>
      <c r="AX305" s="346"/>
      <c r="AY305" s="346"/>
      <c r="AZ305" s="346"/>
      <c r="BA305" s="319"/>
      <c r="BB305" s="317"/>
      <c r="BC305" s="317"/>
      <c r="BD305" s="317"/>
      <c r="BE305" s="317"/>
      <c r="BF305" s="317"/>
      <c r="BG305" s="317"/>
      <c r="BH305" s="317"/>
      <c r="BI305" s="317"/>
      <c r="BJ305" s="317"/>
      <c r="BK305" s="317"/>
      <c r="BL305" s="317"/>
      <c r="BM305" s="317"/>
      <c r="BN305" s="317"/>
      <c r="BO305" s="317"/>
      <c r="BP305" s="317"/>
      <c r="BQ305" s="317"/>
      <c r="BR305" s="317"/>
      <c r="BS305" s="317"/>
      <c r="BT305" s="317"/>
      <c r="BU305" s="317"/>
      <c r="BV305" s="317"/>
      <c r="BW305" s="317"/>
      <c r="BX305" s="317"/>
      <c r="BY305" s="319"/>
      <c r="BZ305" s="345"/>
      <c r="CA305" s="345"/>
      <c r="CB305" s="345"/>
      <c r="CC305" s="345"/>
      <c r="CD305" s="345"/>
      <c r="CE305" s="345"/>
      <c r="CF305" s="345"/>
      <c r="CG305" s="345"/>
      <c r="CH305" s="345"/>
      <c r="CI305" s="345"/>
      <c r="CJ305" s="345"/>
      <c r="CK305" s="345"/>
      <c r="CL305" s="345"/>
      <c r="CM305" s="345"/>
      <c r="CN305" s="345"/>
      <c r="CO305" s="345"/>
      <c r="CP305" s="345"/>
      <c r="CQ305" s="345"/>
      <c r="CR305" s="345"/>
      <c r="CS305" s="345"/>
      <c r="CT305" s="345"/>
      <c r="CU305" s="345"/>
      <c r="CV305" s="345"/>
      <c r="CW305" s="345"/>
      <c r="CX305" s="345"/>
      <c r="CY305" s="345"/>
      <c r="CZ305" s="345"/>
    </row>
    <row r="306" s="439" customFormat="true" ht="15" customHeight="true" x14ac:dyDescent="0.2">
      <c r="B306" s="438"/>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19"/>
      <c r="BB306" s="317"/>
      <c r="BC306" s="317"/>
      <c r="BD306" s="317"/>
      <c r="BE306" s="317"/>
      <c r="BF306" s="317"/>
      <c r="BG306" s="317"/>
      <c r="BH306" s="317"/>
      <c r="BI306" s="317"/>
      <c r="BJ306" s="317"/>
      <c r="BK306" s="317"/>
      <c r="BL306" s="317"/>
      <c r="BM306" s="317"/>
      <c r="BN306" s="317"/>
      <c r="BO306" s="317"/>
      <c r="BP306" s="317"/>
      <c r="BQ306" s="317"/>
      <c r="BR306" s="317"/>
      <c r="BS306" s="317"/>
      <c r="BT306" s="317"/>
      <c r="BU306" s="317"/>
      <c r="BV306" s="317"/>
      <c r="BW306" s="317"/>
      <c r="BX306" s="317"/>
      <c r="BY306" s="319"/>
      <c r="BZ306" s="345"/>
      <c r="CA306" s="345"/>
      <c r="CB306" s="345"/>
      <c r="CC306" s="345"/>
      <c r="CD306" s="345"/>
      <c r="CE306" s="345"/>
      <c r="CF306" s="345"/>
      <c r="CG306" s="345"/>
      <c r="CH306" s="345"/>
      <c r="CI306" s="345"/>
      <c r="CJ306" s="345"/>
      <c r="CK306" s="345"/>
      <c r="CL306" s="345"/>
      <c r="CM306" s="345"/>
      <c r="CN306" s="345"/>
      <c r="CO306" s="345"/>
      <c r="CP306" s="345"/>
      <c r="CQ306" s="345"/>
      <c r="CR306" s="345"/>
      <c r="CS306" s="345"/>
      <c r="CT306" s="345"/>
      <c r="CU306" s="345"/>
      <c r="CV306" s="345"/>
      <c r="CW306" s="345"/>
      <c r="CX306" s="345"/>
      <c r="CY306" s="345"/>
      <c r="CZ306" s="345"/>
    </row>
    <row r="307" s="439" customFormat="true" ht="15" customHeight="true" x14ac:dyDescent="0.2">
      <c r="B307" s="438"/>
      <c r="Z307" s="346"/>
      <c r="AA307" s="346"/>
      <c r="AB307" s="346"/>
      <c r="AC307" s="346"/>
      <c r="AD307" s="346"/>
      <c r="AE307" s="346"/>
      <c r="AF307" s="346"/>
      <c r="AG307" s="346"/>
      <c r="AH307" s="346"/>
      <c r="AI307" s="346"/>
      <c r="AJ307" s="346"/>
      <c r="AK307" s="346"/>
      <c r="AL307" s="346"/>
      <c r="AM307" s="346"/>
      <c r="AN307" s="346"/>
      <c r="AO307" s="346"/>
      <c r="AP307" s="346"/>
      <c r="AQ307" s="346"/>
      <c r="AR307" s="346"/>
      <c r="AS307" s="346"/>
      <c r="AT307" s="346"/>
      <c r="AU307" s="346"/>
      <c r="AV307" s="346"/>
      <c r="AW307" s="346"/>
      <c r="AX307" s="346"/>
      <c r="AY307" s="346"/>
      <c r="AZ307" s="346"/>
      <c r="BA307" s="319"/>
      <c r="BB307" s="317"/>
      <c r="BC307" s="317"/>
      <c r="BD307" s="317"/>
      <c r="BE307" s="317"/>
      <c r="BF307" s="317"/>
      <c r="BG307" s="317"/>
      <c r="BH307" s="317"/>
      <c r="BI307" s="317"/>
      <c r="BJ307" s="317"/>
      <c r="BK307" s="317"/>
      <c r="BL307" s="317"/>
      <c r="BM307" s="317"/>
      <c r="BN307" s="317"/>
      <c r="BO307" s="317"/>
      <c r="BP307" s="317"/>
      <c r="BQ307" s="317"/>
      <c r="BR307" s="317"/>
      <c r="BS307" s="317"/>
      <c r="BT307" s="317"/>
      <c r="BU307" s="317"/>
      <c r="BV307" s="317"/>
      <c r="BW307" s="317"/>
      <c r="BX307" s="317"/>
      <c r="BY307" s="319"/>
      <c r="BZ307" s="345"/>
      <c r="CA307" s="345"/>
      <c r="CB307" s="345"/>
      <c r="CC307" s="345"/>
      <c r="CD307" s="345"/>
      <c r="CE307" s="345"/>
      <c r="CF307" s="345"/>
      <c r="CG307" s="345"/>
      <c r="CH307" s="345"/>
      <c r="CI307" s="345"/>
      <c r="CJ307" s="345"/>
      <c r="CK307" s="345"/>
      <c r="CL307" s="345"/>
      <c r="CM307" s="345"/>
      <c r="CN307" s="345"/>
      <c r="CO307" s="345"/>
      <c r="CP307" s="345"/>
      <c r="CQ307" s="345"/>
      <c r="CR307" s="345"/>
      <c r="CS307" s="345"/>
      <c r="CT307" s="345"/>
      <c r="CU307" s="345"/>
      <c r="CV307" s="345"/>
      <c r="CW307" s="345"/>
      <c r="CX307" s="345"/>
      <c r="CY307" s="345"/>
      <c r="CZ307" s="345"/>
    </row>
    <row r="308" s="439" customFormat="true" ht="15" customHeight="true" x14ac:dyDescent="0.2">
      <c r="B308" s="438"/>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19"/>
      <c r="BB308" s="317"/>
      <c r="BC308" s="317"/>
      <c r="BD308" s="317"/>
      <c r="BE308" s="317"/>
      <c r="BF308" s="317"/>
      <c r="BG308" s="317"/>
      <c r="BH308" s="317"/>
      <c r="BI308" s="317"/>
      <c r="BJ308" s="317"/>
      <c r="BK308" s="317"/>
      <c r="BL308" s="317"/>
      <c r="BM308" s="317"/>
      <c r="BN308" s="317"/>
      <c r="BO308" s="317"/>
      <c r="BP308" s="317"/>
      <c r="BQ308" s="317"/>
      <c r="BR308" s="317"/>
      <c r="BS308" s="317"/>
      <c r="BT308" s="317"/>
      <c r="BU308" s="317"/>
      <c r="BV308" s="317"/>
      <c r="BW308" s="317"/>
      <c r="BX308" s="317"/>
      <c r="BY308" s="319"/>
      <c r="BZ308" s="345"/>
      <c r="CA308" s="345"/>
      <c r="CB308" s="345"/>
      <c r="CC308" s="345"/>
      <c r="CD308" s="345"/>
      <c r="CE308" s="345"/>
      <c r="CF308" s="345"/>
      <c r="CG308" s="345"/>
      <c r="CH308" s="345"/>
      <c r="CI308" s="345"/>
      <c r="CJ308" s="345"/>
      <c r="CK308" s="345"/>
      <c r="CL308" s="345"/>
      <c r="CM308" s="345"/>
      <c r="CN308" s="345"/>
      <c r="CO308" s="345"/>
      <c r="CP308" s="345"/>
      <c r="CQ308" s="345"/>
      <c r="CR308" s="345"/>
      <c r="CS308" s="345"/>
      <c r="CT308" s="345"/>
      <c r="CU308" s="345"/>
      <c r="CV308" s="345"/>
      <c r="CW308" s="345"/>
      <c r="CX308" s="345"/>
      <c r="CY308" s="345"/>
      <c r="CZ308" s="345"/>
    </row>
    <row r="309" s="439" customFormat="true" ht="15" customHeight="true" x14ac:dyDescent="0.2">
      <c r="B309" s="438"/>
      <c r="Z309" s="346"/>
      <c r="AA309" s="346"/>
      <c r="AB309" s="346"/>
      <c r="AC309" s="346"/>
      <c r="AD309" s="346"/>
      <c r="AE309" s="346"/>
      <c r="AF309" s="346"/>
      <c r="AG309" s="346"/>
      <c r="AH309" s="346"/>
      <c r="AI309" s="346"/>
      <c r="AJ309" s="346"/>
      <c r="AK309" s="346"/>
      <c r="AL309" s="346"/>
      <c r="AM309" s="346"/>
      <c r="AN309" s="346"/>
      <c r="AO309" s="346"/>
      <c r="AP309" s="346"/>
      <c r="AQ309" s="346"/>
      <c r="AR309" s="346"/>
      <c r="AS309" s="346"/>
      <c r="AT309" s="346"/>
      <c r="AU309" s="346"/>
      <c r="AV309" s="346"/>
      <c r="AW309" s="346"/>
      <c r="AX309" s="346"/>
      <c r="AY309" s="346"/>
      <c r="AZ309" s="346"/>
      <c r="BA309" s="319"/>
      <c r="BB309" s="317"/>
      <c r="BC309" s="317"/>
      <c r="BD309" s="317"/>
      <c r="BE309" s="317"/>
      <c r="BF309" s="317"/>
      <c r="BG309" s="317"/>
      <c r="BH309" s="317"/>
      <c r="BI309" s="317"/>
      <c r="BJ309" s="317"/>
      <c r="BK309" s="317"/>
      <c r="BL309" s="317"/>
      <c r="BM309" s="317"/>
      <c r="BN309" s="317"/>
      <c r="BO309" s="317"/>
      <c r="BP309" s="317"/>
      <c r="BQ309" s="317"/>
      <c r="BR309" s="317"/>
      <c r="BS309" s="317"/>
      <c r="BT309" s="317"/>
      <c r="BU309" s="317"/>
      <c r="BV309" s="317"/>
      <c r="BW309" s="317"/>
      <c r="BX309" s="317"/>
      <c r="BY309" s="319"/>
      <c r="BZ309" s="345"/>
      <c r="CA309" s="345"/>
      <c r="CB309" s="345"/>
      <c r="CC309" s="345"/>
      <c r="CD309" s="345"/>
      <c r="CE309" s="345"/>
      <c r="CF309" s="345"/>
      <c r="CG309" s="345"/>
      <c r="CH309" s="345"/>
      <c r="CI309" s="345"/>
      <c r="CJ309" s="345"/>
      <c r="CK309" s="345"/>
      <c r="CL309" s="345"/>
      <c r="CM309" s="345"/>
      <c r="CN309" s="345"/>
      <c r="CO309" s="345"/>
      <c r="CP309" s="345"/>
      <c r="CQ309" s="345"/>
      <c r="CR309" s="345"/>
      <c r="CS309" s="345"/>
      <c r="CT309" s="345"/>
      <c r="CU309" s="345"/>
      <c r="CV309" s="345"/>
      <c r="CW309" s="345"/>
      <c r="CX309" s="345"/>
      <c r="CY309" s="345"/>
      <c r="CZ309" s="345"/>
    </row>
    <row r="310" s="439" customFormat="true" ht="15" customHeight="true" x14ac:dyDescent="0.2">
      <c r="B310" s="438"/>
      <c r="Z310" s="346"/>
      <c r="AA310" s="346"/>
      <c r="AB310" s="346"/>
      <c r="AC310" s="346"/>
      <c r="AD310" s="346"/>
      <c r="AE310" s="346"/>
      <c r="AF310" s="346"/>
      <c r="AG310" s="346"/>
      <c r="AH310" s="346"/>
      <c r="AI310" s="346"/>
      <c r="AJ310" s="346"/>
      <c r="AK310" s="346"/>
      <c r="AL310" s="346"/>
      <c r="AM310" s="346"/>
      <c r="AN310" s="346"/>
      <c r="AO310" s="346"/>
      <c r="AP310" s="346"/>
      <c r="AQ310" s="346"/>
      <c r="AR310" s="346"/>
      <c r="AS310" s="346"/>
      <c r="AT310" s="346"/>
      <c r="AU310" s="346"/>
      <c r="AV310" s="346"/>
      <c r="AW310" s="346"/>
      <c r="AX310" s="346"/>
      <c r="AY310" s="346"/>
      <c r="AZ310" s="346"/>
      <c r="BA310" s="319"/>
      <c r="BB310" s="317"/>
      <c r="BC310" s="317"/>
      <c r="BD310" s="317"/>
      <c r="BE310" s="317"/>
      <c r="BF310" s="317"/>
      <c r="BG310" s="317"/>
      <c r="BH310" s="317"/>
      <c r="BI310" s="317"/>
      <c r="BJ310" s="317"/>
      <c r="BK310" s="317"/>
      <c r="BL310" s="317"/>
      <c r="BM310" s="317"/>
      <c r="BN310" s="317"/>
      <c r="BO310" s="317"/>
      <c r="BP310" s="317"/>
      <c r="BQ310" s="317"/>
      <c r="BR310" s="317"/>
      <c r="BS310" s="317"/>
      <c r="BT310" s="317"/>
      <c r="BU310" s="317"/>
      <c r="BV310" s="317"/>
      <c r="BW310" s="317"/>
      <c r="BX310" s="317"/>
      <c r="BY310" s="319"/>
      <c r="BZ310" s="345"/>
      <c r="CA310" s="345"/>
      <c r="CB310" s="345"/>
      <c r="CC310" s="345"/>
      <c r="CD310" s="345"/>
      <c r="CE310" s="345"/>
      <c r="CF310" s="345"/>
      <c r="CG310" s="345"/>
      <c r="CH310" s="345"/>
      <c r="CI310" s="345"/>
      <c r="CJ310" s="345"/>
      <c r="CK310" s="345"/>
      <c r="CL310" s="345"/>
      <c r="CM310" s="345"/>
      <c r="CN310" s="345"/>
      <c r="CO310" s="345"/>
      <c r="CP310" s="345"/>
      <c r="CQ310" s="345"/>
      <c r="CR310" s="345"/>
      <c r="CS310" s="345"/>
      <c r="CT310" s="345"/>
      <c r="CU310" s="345"/>
      <c r="CV310" s="345"/>
      <c r="CW310" s="345"/>
      <c r="CX310" s="345"/>
      <c r="CY310" s="345"/>
      <c r="CZ310" s="345"/>
    </row>
    <row r="311" s="439" customFormat="true" ht="15" customHeight="true" x14ac:dyDescent="0.2">
      <c r="B311" s="438"/>
      <c r="Z311" s="346"/>
      <c r="AA311" s="346"/>
      <c r="AB311" s="346"/>
      <c r="AC311" s="346"/>
      <c r="AD311" s="346"/>
      <c r="AE311" s="346"/>
      <c r="AF311" s="346"/>
      <c r="AG311" s="346"/>
      <c r="AH311" s="346"/>
      <c r="AI311" s="346"/>
      <c r="AJ311" s="346"/>
      <c r="AK311" s="346"/>
      <c r="AL311" s="346"/>
      <c r="AM311" s="346"/>
      <c r="AN311" s="346"/>
      <c r="AO311" s="346"/>
      <c r="AP311" s="346"/>
      <c r="AQ311" s="346"/>
      <c r="AR311" s="346"/>
      <c r="AS311" s="346"/>
      <c r="AT311" s="346"/>
      <c r="AU311" s="346"/>
      <c r="AV311" s="346"/>
      <c r="AW311" s="346"/>
      <c r="AX311" s="346"/>
      <c r="AY311" s="346"/>
      <c r="AZ311" s="346"/>
      <c r="BA311" s="319"/>
      <c r="BB311" s="317"/>
      <c r="BC311" s="317"/>
      <c r="BD311" s="317"/>
      <c r="BE311" s="317"/>
      <c r="BF311" s="317"/>
      <c r="BG311" s="317"/>
      <c r="BH311" s="317"/>
      <c r="BI311" s="317"/>
      <c r="BJ311" s="317"/>
      <c r="BK311" s="317"/>
      <c r="BL311" s="317"/>
      <c r="BM311" s="317"/>
      <c r="BN311" s="317"/>
      <c r="BO311" s="317"/>
      <c r="BP311" s="317"/>
      <c r="BQ311" s="317"/>
      <c r="BR311" s="317"/>
      <c r="BS311" s="317"/>
      <c r="BT311" s="317"/>
      <c r="BU311" s="317"/>
      <c r="BV311" s="317"/>
      <c r="BW311" s="317"/>
      <c r="BX311" s="317"/>
      <c r="BY311" s="319"/>
      <c r="BZ311" s="345"/>
      <c r="CA311" s="345"/>
      <c r="CB311" s="345"/>
      <c r="CC311" s="345"/>
      <c r="CD311" s="345"/>
      <c r="CE311" s="345"/>
      <c r="CF311" s="345"/>
      <c r="CG311" s="345"/>
      <c r="CH311" s="345"/>
      <c r="CI311" s="345"/>
      <c r="CJ311" s="345"/>
      <c r="CK311" s="345"/>
      <c r="CL311" s="345"/>
      <c r="CM311" s="345"/>
      <c r="CN311" s="345"/>
      <c r="CO311" s="345"/>
      <c r="CP311" s="345"/>
      <c r="CQ311" s="345"/>
      <c r="CR311" s="345"/>
      <c r="CS311" s="345"/>
      <c r="CT311" s="345"/>
      <c r="CU311" s="345"/>
      <c r="CV311" s="345"/>
      <c r="CW311" s="345"/>
      <c r="CX311" s="345"/>
      <c r="CY311" s="345"/>
      <c r="CZ311" s="345"/>
    </row>
    <row r="312" s="439" customFormat="true" ht="15" customHeight="true" x14ac:dyDescent="0.2">
      <c r="B312" s="438"/>
      <c r="Z312" s="346"/>
      <c r="AA312" s="346"/>
      <c r="AB312" s="346"/>
      <c r="AC312" s="346"/>
      <c r="AD312" s="346"/>
      <c r="AE312" s="346"/>
      <c r="AF312" s="346"/>
      <c r="AG312" s="346"/>
      <c r="AH312" s="346"/>
      <c r="AI312" s="346"/>
      <c r="AJ312" s="346"/>
      <c r="AK312" s="346"/>
      <c r="AL312" s="346"/>
      <c r="AM312" s="346"/>
      <c r="AN312" s="346"/>
      <c r="AO312" s="346"/>
      <c r="AP312" s="346"/>
      <c r="AQ312" s="346"/>
      <c r="AR312" s="346"/>
      <c r="AS312" s="346"/>
      <c r="AT312" s="346"/>
      <c r="AU312" s="346"/>
      <c r="AV312" s="346"/>
      <c r="AW312" s="346"/>
      <c r="AX312" s="346"/>
      <c r="AY312" s="346"/>
      <c r="AZ312" s="346"/>
      <c r="BA312" s="319"/>
      <c r="BB312" s="317"/>
      <c r="BC312" s="317"/>
      <c r="BD312" s="317"/>
      <c r="BE312" s="317"/>
      <c r="BF312" s="317"/>
      <c r="BG312" s="317"/>
      <c r="BH312" s="317"/>
      <c r="BI312" s="317"/>
      <c r="BJ312" s="317"/>
      <c r="BK312" s="317"/>
      <c r="BL312" s="317"/>
      <c r="BM312" s="317"/>
      <c r="BN312" s="317"/>
      <c r="BO312" s="317"/>
      <c r="BP312" s="317"/>
      <c r="BQ312" s="317"/>
      <c r="BR312" s="317"/>
      <c r="BS312" s="317"/>
      <c r="BT312" s="317"/>
      <c r="BU312" s="317"/>
      <c r="BV312" s="317"/>
      <c r="BW312" s="317"/>
      <c r="BX312" s="317"/>
      <c r="BY312" s="319"/>
      <c r="BZ312" s="345"/>
      <c r="CA312" s="345"/>
      <c r="CB312" s="345"/>
      <c r="CC312" s="345"/>
      <c r="CD312" s="345"/>
      <c r="CE312" s="345"/>
      <c r="CF312" s="345"/>
      <c r="CG312" s="345"/>
      <c r="CH312" s="345"/>
      <c r="CI312" s="345"/>
      <c r="CJ312" s="345"/>
      <c r="CK312" s="345"/>
      <c r="CL312" s="345"/>
      <c r="CM312" s="345"/>
      <c r="CN312" s="345"/>
      <c r="CO312" s="345"/>
      <c r="CP312" s="345"/>
      <c r="CQ312" s="345"/>
      <c r="CR312" s="345"/>
      <c r="CS312" s="345"/>
      <c r="CT312" s="345"/>
      <c r="CU312" s="345"/>
      <c r="CV312" s="345"/>
      <c r="CW312" s="345"/>
      <c r="CX312" s="345"/>
      <c r="CY312" s="345"/>
      <c r="CZ312" s="345"/>
    </row>
    <row r="313" s="439" customFormat="true" ht="15" customHeight="true" x14ac:dyDescent="0.2">
      <c r="B313" s="438"/>
      <c r="Z313" s="346"/>
      <c r="AA313" s="346"/>
      <c r="AB313" s="346"/>
      <c r="AC313" s="346"/>
      <c r="AD313" s="346"/>
      <c r="AE313" s="346"/>
      <c r="AF313" s="346"/>
      <c r="AG313" s="346"/>
      <c r="AH313" s="346"/>
      <c r="AI313" s="346"/>
      <c r="AJ313" s="346"/>
      <c r="AK313" s="346"/>
      <c r="AL313" s="346"/>
      <c r="AM313" s="346"/>
      <c r="AN313" s="346"/>
      <c r="AO313" s="346"/>
      <c r="AP313" s="346"/>
      <c r="AQ313" s="346"/>
      <c r="AR313" s="346"/>
      <c r="AS313" s="346"/>
      <c r="AT313" s="346"/>
      <c r="AU313" s="346"/>
      <c r="AV313" s="346"/>
      <c r="AW313" s="346"/>
      <c r="AX313" s="346"/>
      <c r="AY313" s="346"/>
      <c r="AZ313" s="346"/>
      <c r="BA313" s="319"/>
      <c r="BB313" s="317"/>
      <c r="BC313" s="317"/>
      <c r="BD313" s="317"/>
      <c r="BE313" s="317"/>
      <c r="BF313" s="317"/>
      <c r="BG313" s="317"/>
      <c r="BH313" s="317"/>
      <c r="BI313" s="317"/>
      <c r="BJ313" s="317"/>
      <c r="BK313" s="317"/>
      <c r="BL313" s="317"/>
      <c r="BM313" s="317"/>
      <c r="BN313" s="317"/>
      <c r="BO313" s="317"/>
      <c r="BP313" s="317"/>
      <c r="BQ313" s="317"/>
      <c r="BR313" s="317"/>
      <c r="BS313" s="317"/>
      <c r="BT313" s="317"/>
      <c r="BU313" s="317"/>
      <c r="BV313" s="317"/>
      <c r="BW313" s="317"/>
      <c r="BX313" s="317"/>
      <c r="BY313" s="319"/>
      <c r="BZ313" s="345"/>
      <c r="CA313" s="345"/>
      <c r="CB313" s="345"/>
      <c r="CC313" s="345"/>
      <c r="CD313" s="345"/>
      <c r="CE313" s="345"/>
      <c r="CF313" s="345"/>
      <c r="CG313" s="345"/>
      <c r="CH313" s="345"/>
      <c r="CI313" s="345"/>
      <c r="CJ313" s="345"/>
      <c r="CK313" s="345"/>
      <c r="CL313" s="345"/>
      <c r="CM313" s="345"/>
      <c r="CN313" s="345"/>
      <c r="CO313" s="345"/>
      <c r="CP313" s="345"/>
      <c r="CQ313" s="345"/>
      <c r="CR313" s="345"/>
      <c r="CS313" s="345"/>
      <c r="CT313" s="345"/>
      <c r="CU313" s="345"/>
      <c r="CV313" s="345"/>
      <c r="CW313" s="345"/>
      <c r="CX313" s="345"/>
      <c r="CY313" s="345"/>
      <c r="CZ313" s="345"/>
    </row>
    <row r="314" s="439" customFormat="true" ht="15" customHeight="true" x14ac:dyDescent="0.2">
      <c r="B314" s="438"/>
      <c r="Z314" s="346"/>
      <c r="AA314" s="346"/>
      <c r="AB314" s="346"/>
      <c r="AC314" s="346"/>
      <c r="AD314" s="346"/>
      <c r="AE314" s="346"/>
      <c r="AF314" s="346"/>
      <c r="AG314" s="346"/>
      <c r="AH314" s="346"/>
      <c r="AI314" s="346"/>
      <c r="AJ314" s="346"/>
      <c r="AK314" s="346"/>
      <c r="AL314" s="346"/>
      <c r="AM314" s="346"/>
      <c r="AN314" s="346"/>
      <c r="AO314" s="346"/>
      <c r="AP314" s="346"/>
      <c r="AQ314" s="346"/>
      <c r="AR314" s="346"/>
      <c r="AS314" s="346"/>
      <c r="AT314" s="346"/>
      <c r="AU314" s="346"/>
      <c r="AV314" s="346"/>
      <c r="AW314" s="346"/>
      <c r="AX314" s="346"/>
      <c r="AY314" s="346"/>
      <c r="AZ314" s="346"/>
      <c r="BA314" s="319"/>
      <c r="BB314" s="317"/>
      <c r="BC314" s="317"/>
      <c r="BD314" s="317"/>
      <c r="BE314" s="317"/>
      <c r="BF314" s="317"/>
      <c r="BG314" s="317"/>
      <c r="BH314" s="317"/>
      <c r="BI314" s="317"/>
      <c r="BJ314" s="317"/>
      <c r="BK314" s="317"/>
      <c r="BL314" s="317"/>
      <c r="BM314" s="317"/>
      <c r="BN314" s="317"/>
      <c r="BO314" s="317"/>
      <c r="BP314" s="317"/>
      <c r="BQ314" s="317"/>
      <c r="BR314" s="317"/>
      <c r="BS314" s="317"/>
      <c r="BT314" s="317"/>
      <c r="BU314" s="317"/>
      <c r="BV314" s="317"/>
      <c r="BW314" s="317"/>
      <c r="BX314" s="317"/>
      <c r="BY314" s="319"/>
      <c r="BZ314" s="345"/>
      <c r="CA314" s="345"/>
      <c r="CB314" s="345"/>
      <c r="CC314" s="345"/>
      <c r="CD314" s="345"/>
      <c r="CE314" s="345"/>
      <c r="CF314" s="345"/>
      <c r="CG314" s="345"/>
      <c r="CH314" s="345"/>
      <c r="CI314" s="345"/>
      <c r="CJ314" s="345"/>
      <c r="CK314" s="345"/>
      <c r="CL314" s="345"/>
      <c r="CM314" s="345"/>
      <c r="CN314" s="345"/>
      <c r="CO314" s="345"/>
      <c r="CP314" s="345"/>
      <c r="CQ314" s="345"/>
      <c r="CR314" s="345"/>
      <c r="CS314" s="345"/>
      <c r="CT314" s="345"/>
      <c r="CU314" s="345"/>
      <c r="CV314" s="345"/>
      <c r="CW314" s="345"/>
      <c r="CX314" s="345"/>
      <c r="CY314" s="345"/>
      <c r="CZ314" s="345"/>
    </row>
    <row r="315" s="439" customFormat="true" ht="15" customHeight="true" x14ac:dyDescent="0.2">
      <c r="B315" s="438"/>
      <c r="Z315" s="346"/>
      <c r="AA315" s="346"/>
      <c r="AB315" s="346"/>
      <c r="AC315" s="346"/>
      <c r="AD315" s="346"/>
      <c r="AE315" s="346"/>
      <c r="AF315" s="346"/>
      <c r="AG315" s="346"/>
      <c r="AH315" s="346"/>
      <c r="AI315" s="346"/>
      <c r="AJ315" s="346"/>
      <c r="AK315" s="346"/>
      <c r="AL315" s="346"/>
      <c r="AM315" s="346"/>
      <c r="AN315" s="346"/>
      <c r="AO315" s="346"/>
      <c r="AP315" s="346"/>
      <c r="AQ315" s="346"/>
      <c r="AR315" s="346"/>
      <c r="AS315" s="346"/>
      <c r="AT315" s="346"/>
      <c r="AU315" s="346"/>
      <c r="AV315" s="346"/>
      <c r="AW315" s="346"/>
      <c r="AX315" s="346"/>
      <c r="AY315" s="346"/>
      <c r="AZ315" s="346"/>
      <c r="BA315" s="319"/>
      <c r="BB315" s="317"/>
      <c r="BC315" s="317"/>
      <c r="BD315" s="317"/>
      <c r="BE315" s="317"/>
      <c r="BF315" s="317"/>
      <c r="BG315" s="317"/>
      <c r="BH315" s="317"/>
      <c r="BI315" s="317"/>
      <c r="BJ315" s="317"/>
      <c r="BK315" s="317"/>
      <c r="BL315" s="317"/>
      <c r="BM315" s="317"/>
      <c r="BN315" s="317"/>
      <c r="BO315" s="317"/>
      <c r="BP315" s="317"/>
      <c r="BQ315" s="317"/>
      <c r="BR315" s="317"/>
      <c r="BS315" s="317"/>
      <c r="BT315" s="317"/>
      <c r="BU315" s="317"/>
      <c r="BV315" s="317"/>
      <c r="BW315" s="317"/>
      <c r="BX315" s="317"/>
      <c r="BY315" s="319"/>
      <c r="BZ315" s="345"/>
      <c r="CA315" s="345"/>
      <c r="CB315" s="345"/>
      <c r="CC315" s="345"/>
      <c r="CD315" s="345"/>
      <c r="CE315" s="345"/>
      <c r="CF315" s="345"/>
      <c r="CG315" s="345"/>
      <c r="CH315" s="345"/>
      <c r="CI315" s="345"/>
      <c r="CJ315" s="345"/>
      <c r="CK315" s="345"/>
      <c r="CL315" s="345"/>
      <c r="CM315" s="345"/>
      <c r="CN315" s="345"/>
      <c r="CO315" s="345"/>
      <c r="CP315" s="345"/>
      <c r="CQ315" s="345"/>
      <c r="CR315" s="345"/>
      <c r="CS315" s="345"/>
      <c r="CT315" s="345"/>
      <c r="CU315" s="345"/>
      <c r="CV315" s="345"/>
      <c r="CW315" s="345"/>
      <c r="CX315" s="345"/>
      <c r="CY315" s="345"/>
      <c r="CZ315" s="345"/>
    </row>
    <row r="316" s="439" customFormat="true" ht="15" customHeight="true" x14ac:dyDescent="0.2">
      <c r="B316" s="438"/>
      <c r="Z316" s="346"/>
      <c r="AA316" s="346"/>
      <c r="AB316" s="346"/>
      <c r="AC316" s="346"/>
      <c r="AD316" s="346"/>
      <c r="AE316" s="346"/>
      <c r="AF316" s="346"/>
      <c r="AG316" s="346"/>
      <c r="AH316" s="346"/>
      <c r="AI316" s="346"/>
      <c r="AJ316" s="346"/>
      <c r="AK316" s="346"/>
      <c r="AL316" s="346"/>
      <c r="AM316" s="346"/>
      <c r="AN316" s="346"/>
      <c r="AO316" s="346"/>
      <c r="AP316" s="346"/>
      <c r="AQ316" s="346"/>
      <c r="AR316" s="346"/>
      <c r="AS316" s="346"/>
      <c r="AT316" s="346"/>
      <c r="AU316" s="346"/>
      <c r="AV316" s="346"/>
      <c r="AW316" s="346"/>
      <c r="AX316" s="346"/>
      <c r="AY316" s="346"/>
      <c r="AZ316" s="346"/>
      <c r="BA316" s="319"/>
      <c r="BB316" s="317"/>
      <c r="BC316" s="317"/>
      <c r="BD316" s="317"/>
      <c r="BE316" s="317"/>
      <c r="BF316" s="317"/>
      <c r="BG316" s="317"/>
      <c r="BH316" s="317"/>
      <c r="BI316" s="317"/>
      <c r="BJ316" s="317"/>
      <c r="BK316" s="317"/>
      <c r="BL316" s="317"/>
      <c r="BM316" s="317"/>
      <c r="BN316" s="317"/>
      <c r="BO316" s="317"/>
      <c r="BP316" s="317"/>
      <c r="BQ316" s="317"/>
      <c r="BR316" s="317"/>
      <c r="BS316" s="317"/>
      <c r="BT316" s="317"/>
      <c r="BU316" s="317"/>
      <c r="BV316" s="317"/>
      <c r="BW316" s="317"/>
      <c r="BX316" s="317"/>
      <c r="BY316" s="319"/>
      <c r="BZ316" s="345"/>
      <c r="CA316" s="345"/>
      <c r="CB316" s="345"/>
      <c r="CC316" s="345"/>
      <c r="CD316" s="345"/>
      <c r="CE316" s="345"/>
      <c r="CF316" s="345"/>
      <c r="CG316" s="345"/>
      <c r="CH316" s="345"/>
      <c r="CI316" s="345"/>
      <c r="CJ316" s="345"/>
      <c r="CK316" s="345"/>
      <c r="CL316" s="345"/>
      <c r="CM316" s="345"/>
      <c r="CN316" s="345"/>
      <c r="CO316" s="345"/>
      <c r="CP316" s="345"/>
      <c r="CQ316" s="345"/>
      <c r="CR316" s="345"/>
      <c r="CS316" s="345"/>
      <c r="CT316" s="345"/>
      <c r="CU316" s="345"/>
      <c r="CV316" s="345"/>
      <c r="CW316" s="345"/>
      <c r="CX316" s="345"/>
      <c r="CY316" s="345"/>
      <c r="CZ316" s="345"/>
    </row>
    <row r="317" s="439" customFormat="true" ht="15" customHeight="true" x14ac:dyDescent="0.2">
      <c r="B317" s="438"/>
      <c r="Z317" s="346"/>
      <c r="AA317" s="346"/>
      <c r="AB317" s="346"/>
      <c r="AC317" s="346"/>
      <c r="AD317" s="346"/>
      <c r="AE317" s="346"/>
      <c r="AF317" s="346"/>
      <c r="AG317" s="346"/>
      <c r="AH317" s="346"/>
      <c r="AI317" s="346"/>
      <c r="AJ317" s="346"/>
      <c r="AK317" s="346"/>
      <c r="AL317" s="346"/>
      <c r="AM317" s="346"/>
      <c r="AN317" s="346"/>
      <c r="AO317" s="346"/>
      <c r="AP317" s="346"/>
      <c r="AQ317" s="346"/>
      <c r="AR317" s="346"/>
      <c r="AS317" s="346"/>
      <c r="AT317" s="346"/>
      <c r="AU317" s="346"/>
      <c r="AV317" s="346"/>
      <c r="AW317" s="346"/>
      <c r="AX317" s="346"/>
      <c r="AY317" s="346"/>
      <c r="AZ317" s="346"/>
      <c r="BA317" s="319"/>
      <c r="BB317" s="317"/>
      <c r="BC317" s="317"/>
      <c r="BD317" s="317"/>
      <c r="BE317" s="317"/>
      <c r="BF317" s="317"/>
      <c r="BG317" s="317"/>
      <c r="BH317" s="317"/>
      <c r="BI317" s="317"/>
      <c r="BJ317" s="317"/>
      <c r="BK317" s="317"/>
      <c r="BL317" s="317"/>
      <c r="BM317" s="317"/>
      <c r="BN317" s="317"/>
      <c r="BO317" s="317"/>
      <c r="BP317" s="317"/>
      <c r="BQ317" s="317"/>
      <c r="BR317" s="317"/>
      <c r="BS317" s="317"/>
      <c r="BT317" s="317"/>
      <c r="BU317" s="317"/>
      <c r="BV317" s="317"/>
      <c r="BW317" s="317"/>
      <c r="BX317" s="317"/>
      <c r="BY317" s="319"/>
      <c r="BZ317" s="345"/>
      <c r="CA317" s="345"/>
      <c r="CB317" s="345"/>
      <c r="CC317" s="345"/>
      <c r="CD317" s="345"/>
      <c r="CE317" s="345"/>
      <c r="CF317" s="345"/>
      <c r="CG317" s="345"/>
      <c r="CH317" s="345"/>
      <c r="CI317" s="345"/>
      <c r="CJ317" s="345"/>
      <c r="CK317" s="345"/>
      <c r="CL317" s="345"/>
      <c r="CM317" s="345"/>
      <c r="CN317" s="345"/>
      <c r="CO317" s="345"/>
      <c r="CP317" s="345"/>
      <c r="CQ317" s="345"/>
      <c r="CR317" s="345"/>
      <c r="CS317" s="345"/>
      <c r="CT317" s="345"/>
      <c r="CU317" s="345"/>
      <c r="CV317" s="345"/>
      <c r="CW317" s="345"/>
      <c r="CX317" s="345"/>
      <c r="CY317" s="345"/>
      <c r="CZ317" s="345"/>
    </row>
    <row r="318" s="439" customFormat="true" ht="15" customHeight="true" x14ac:dyDescent="0.2">
      <c r="B318" s="438"/>
      <c r="Z318" s="346"/>
      <c r="AA318" s="346"/>
      <c r="AB318" s="346"/>
      <c r="AC318" s="346"/>
      <c r="AD318" s="346"/>
      <c r="AE318" s="346"/>
      <c r="AF318" s="346"/>
      <c r="AG318" s="346"/>
      <c r="AH318" s="346"/>
      <c r="AI318" s="346"/>
      <c r="AJ318" s="346"/>
      <c r="AK318" s="346"/>
      <c r="AL318" s="346"/>
      <c r="AM318" s="346"/>
      <c r="AN318" s="346"/>
      <c r="AO318" s="346"/>
      <c r="AP318" s="346"/>
      <c r="AQ318" s="346"/>
      <c r="AR318" s="346"/>
      <c r="AS318" s="346"/>
      <c r="AT318" s="346"/>
      <c r="AU318" s="346"/>
      <c r="AV318" s="346"/>
      <c r="AW318" s="346"/>
      <c r="AX318" s="346"/>
      <c r="AY318" s="346"/>
      <c r="AZ318" s="346"/>
      <c r="BA318" s="319"/>
      <c r="BB318" s="317"/>
      <c r="BC318" s="317"/>
      <c r="BD318" s="317"/>
      <c r="BE318" s="317"/>
      <c r="BF318" s="317"/>
      <c r="BG318" s="317"/>
      <c r="BH318" s="317"/>
      <c r="BI318" s="317"/>
      <c r="BJ318" s="317"/>
      <c r="BK318" s="317"/>
      <c r="BL318" s="317"/>
      <c r="BM318" s="317"/>
      <c r="BN318" s="317"/>
      <c r="BO318" s="317"/>
      <c r="BP318" s="317"/>
      <c r="BQ318" s="317"/>
      <c r="BR318" s="317"/>
      <c r="BS318" s="317"/>
      <c r="BT318" s="317"/>
      <c r="BU318" s="317"/>
      <c r="BV318" s="317"/>
      <c r="BW318" s="317"/>
      <c r="BX318" s="317"/>
      <c r="BY318" s="319"/>
      <c r="BZ318" s="345"/>
      <c r="CA318" s="345"/>
      <c r="CB318" s="345"/>
      <c r="CC318" s="345"/>
      <c r="CD318" s="345"/>
      <c r="CE318" s="345"/>
      <c r="CF318" s="345"/>
      <c r="CG318" s="345"/>
      <c r="CH318" s="345"/>
      <c r="CI318" s="345"/>
      <c r="CJ318" s="345"/>
      <c r="CK318" s="345"/>
      <c r="CL318" s="345"/>
      <c r="CM318" s="345"/>
      <c r="CN318" s="345"/>
      <c r="CO318" s="345"/>
      <c r="CP318" s="345"/>
      <c r="CQ318" s="345"/>
      <c r="CR318" s="345"/>
      <c r="CS318" s="345"/>
      <c r="CT318" s="345"/>
      <c r="CU318" s="345"/>
      <c r="CV318" s="345"/>
      <c r="CW318" s="345"/>
      <c r="CX318" s="345"/>
      <c r="CY318" s="345"/>
      <c r="CZ318" s="345"/>
    </row>
    <row r="319" s="439" customFormat="true" ht="15" customHeight="true" x14ac:dyDescent="0.2">
      <c r="B319" s="438"/>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19"/>
      <c r="BB319" s="317"/>
      <c r="BC319" s="317"/>
      <c r="BD319" s="317"/>
      <c r="BE319" s="317"/>
      <c r="BF319" s="317"/>
      <c r="BG319" s="317"/>
      <c r="BH319" s="317"/>
      <c r="BI319" s="317"/>
      <c r="BJ319" s="317"/>
      <c r="BK319" s="317"/>
      <c r="BL319" s="317"/>
      <c r="BM319" s="317"/>
      <c r="BN319" s="317"/>
      <c r="BO319" s="317"/>
      <c r="BP319" s="317"/>
      <c r="BQ319" s="317"/>
      <c r="BR319" s="317"/>
      <c r="BS319" s="317"/>
      <c r="BT319" s="317"/>
      <c r="BU319" s="317"/>
      <c r="BV319" s="317"/>
      <c r="BW319" s="317"/>
      <c r="BX319" s="317"/>
      <c r="BY319" s="319"/>
      <c r="BZ319" s="345"/>
      <c r="CA319" s="345"/>
      <c r="CB319" s="345"/>
      <c r="CC319" s="345"/>
      <c r="CD319" s="345"/>
      <c r="CE319" s="345"/>
      <c r="CF319" s="345"/>
      <c r="CG319" s="345"/>
      <c r="CH319" s="345"/>
      <c r="CI319" s="345"/>
      <c r="CJ319" s="345"/>
      <c r="CK319" s="345"/>
      <c r="CL319" s="345"/>
      <c r="CM319" s="345"/>
      <c r="CN319" s="345"/>
      <c r="CO319" s="345"/>
      <c r="CP319" s="345"/>
      <c r="CQ319" s="345"/>
      <c r="CR319" s="345"/>
      <c r="CS319" s="345"/>
      <c r="CT319" s="345"/>
      <c r="CU319" s="345"/>
      <c r="CV319" s="345"/>
      <c r="CW319" s="345"/>
      <c r="CX319" s="345"/>
      <c r="CY319" s="345"/>
      <c r="CZ319" s="345"/>
    </row>
    <row r="320" s="439" customFormat="true" ht="15" customHeight="true" x14ac:dyDescent="0.2">
      <c r="B320" s="438"/>
      <c r="Z320" s="346"/>
      <c r="AA320" s="346"/>
      <c r="AB320" s="346"/>
      <c r="AC320" s="346"/>
      <c r="AD320" s="346"/>
      <c r="AE320" s="346"/>
      <c r="AF320" s="346"/>
      <c r="AG320" s="346"/>
      <c r="AH320" s="346"/>
      <c r="AI320" s="346"/>
      <c r="AJ320" s="346"/>
      <c r="AK320" s="346"/>
      <c r="AL320" s="346"/>
      <c r="AM320" s="346"/>
      <c r="AN320" s="346"/>
      <c r="AO320" s="346"/>
      <c r="AP320" s="346"/>
      <c r="AQ320" s="346"/>
      <c r="AR320" s="346"/>
      <c r="AS320" s="346"/>
      <c r="AT320" s="346"/>
      <c r="AU320" s="346"/>
      <c r="AV320" s="346"/>
      <c r="AW320" s="346"/>
      <c r="AX320" s="346"/>
      <c r="AY320" s="346"/>
      <c r="AZ320" s="346"/>
      <c r="BA320" s="319"/>
      <c r="BB320" s="317"/>
      <c r="BC320" s="317"/>
      <c r="BD320" s="317"/>
      <c r="BE320" s="317"/>
      <c r="BF320" s="317"/>
      <c r="BG320" s="317"/>
      <c r="BH320" s="317"/>
      <c r="BI320" s="317"/>
      <c r="BJ320" s="317"/>
      <c r="BK320" s="317"/>
      <c r="BL320" s="317"/>
      <c r="BM320" s="317"/>
      <c r="BN320" s="317"/>
      <c r="BO320" s="317"/>
      <c r="BP320" s="317"/>
      <c r="BQ320" s="317"/>
      <c r="BR320" s="317"/>
      <c r="BS320" s="317"/>
      <c r="BT320" s="317"/>
      <c r="BU320" s="317"/>
      <c r="BV320" s="317"/>
      <c r="BW320" s="317"/>
      <c r="BX320" s="317"/>
      <c r="BY320" s="319"/>
      <c r="BZ320" s="345"/>
      <c r="CA320" s="345"/>
      <c r="CB320" s="345"/>
      <c r="CC320" s="345"/>
      <c r="CD320" s="345"/>
      <c r="CE320" s="345"/>
      <c r="CF320" s="345"/>
      <c r="CG320" s="345"/>
      <c r="CH320" s="345"/>
      <c r="CI320" s="345"/>
      <c r="CJ320" s="345"/>
      <c r="CK320" s="345"/>
      <c r="CL320" s="345"/>
      <c r="CM320" s="345"/>
      <c r="CN320" s="345"/>
      <c r="CO320" s="345"/>
      <c r="CP320" s="345"/>
      <c r="CQ320" s="345"/>
      <c r="CR320" s="345"/>
      <c r="CS320" s="345"/>
      <c r="CT320" s="345"/>
      <c r="CU320" s="345"/>
      <c r="CV320" s="345"/>
      <c r="CW320" s="345"/>
      <c r="CX320" s="345"/>
      <c r="CY320" s="345"/>
      <c r="CZ320" s="345"/>
    </row>
    <row r="321" s="439" customFormat="true" ht="15" customHeight="true" x14ac:dyDescent="0.2">
      <c r="B321" s="438"/>
      <c r="Z321" s="346"/>
      <c r="AA321" s="346"/>
      <c r="AB321" s="346"/>
      <c r="AC321" s="346"/>
      <c r="AD321" s="346"/>
      <c r="AE321" s="346"/>
      <c r="AF321" s="346"/>
      <c r="AG321" s="346"/>
      <c r="AH321" s="346"/>
      <c r="AI321" s="346"/>
      <c r="AJ321" s="346"/>
      <c r="AK321" s="346"/>
      <c r="AL321" s="346"/>
      <c r="AM321" s="346"/>
      <c r="AN321" s="346"/>
      <c r="AO321" s="346"/>
      <c r="AP321" s="346"/>
      <c r="AQ321" s="346"/>
      <c r="AR321" s="346"/>
      <c r="AS321" s="346"/>
      <c r="AT321" s="346"/>
      <c r="AU321" s="346"/>
      <c r="AV321" s="346"/>
      <c r="AW321" s="346"/>
      <c r="AX321" s="346"/>
      <c r="AY321" s="346"/>
      <c r="AZ321" s="346"/>
      <c r="BA321" s="319"/>
      <c r="BB321" s="317"/>
      <c r="BC321" s="317"/>
      <c r="BD321" s="317"/>
      <c r="BE321" s="317"/>
      <c r="BF321" s="317"/>
      <c r="BG321" s="317"/>
      <c r="BH321" s="317"/>
      <c r="BI321" s="317"/>
      <c r="BJ321" s="317"/>
      <c r="BK321" s="317"/>
      <c r="BL321" s="317"/>
      <c r="BM321" s="317"/>
      <c r="BN321" s="317"/>
      <c r="BO321" s="317"/>
      <c r="BP321" s="317"/>
      <c r="BQ321" s="317"/>
      <c r="BR321" s="317"/>
      <c r="BS321" s="317"/>
      <c r="BT321" s="317"/>
      <c r="BU321" s="317"/>
      <c r="BV321" s="317"/>
      <c r="BW321" s="317"/>
      <c r="BX321" s="317"/>
      <c r="BY321" s="319"/>
      <c r="BZ321" s="345"/>
      <c r="CA321" s="345"/>
      <c r="CB321" s="345"/>
      <c r="CC321" s="345"/>
      <c r="CD321" s="345"/>
      <c r="CE321" s="345"/>
      <c r="CF321" s="345"/>
      <c r="CG321" s="345"/>
      <c r="CH321" s="345"/>
      <c r="CI321" s="345"/>
      <c r="CJ321" s="345"/>
      <c r="CK321" s="345"/>
      <c r="CL321" s="345"/>
      <c r="CM321" s="345"/>
      <c r="CN321" s="345"/>
      <c r="CO321" s="345"/>
      <c r="CP321" s="345"/>
      <c r="CQ321" s="345"/>
      <c r="CR321" s="345"/>
      <c r="CS321" s="345"/>
      <c r="CT321" s="345"/>
      <c r="CU321" s="345"/>
      <c r="CV321" s="345"/>
      <c r="CW321" s="345"/>
      <c r="CX321" s="345"/>
      <c r="CY321" s="345"/>
      <c r="CZ321" s="345"/>
    </row>
    <row r="322" s="439" customFormat="true" ht="15" customHeight="true" x14ac:dyDescent="0.2">
      <c r="B322" s="438"/>
      <c r="Z322" s="346"/>
      <c r="AA322" s="346"/>
      <c r="AB322" s="346"/>
      <c r="AC322" s="346"/>
      <c r="AD322" s="346"/>
      <c r="AE322" s="346"/>
      <c r="AF322" s="346"/>
      <c r="AG322" s="346"/>
      <c r="AH322" s="346"/>
      <c r="AI322" s="346"/>
      <c r="AJ322" s="346"/>
      <c r="AK322" s="346"/>
      <c r="AL322" s="346"/>
      <c r="AM322" s="346"/>
      <c r="AN322" s="346"/>
      <c r="AO322" s="346"/>
      <c r="AP322" s="346"/>
      <c r="AQ322" s="346"/>
      <c r="AR322" s="346"/>
      <c r="AS322" s="346"/>
      <c r="AT322" s="346"/>
      <c r="AU322" s="346"/>
      <c r="AV322" s="346"/>
      <c r="AW322" s="346"/>
      <c r="AX322" s="346"/>
      <c r="AY322" s="346"/>
      <c r="AZ322" s="346"/>
      <c r="BA322" s="319"/>
      <c r="BB322" s="317"/>
      <c r="BC322" s="317"/>
      <c r="BD322" s="317"/>
      <c r="BE322" s="317"/>
      <c r="BF322" s="317"/>
      <c r="BG322" s="317"/>
      <c r="BH322" s="317"/>
      <c r="BI322" s="317"/>
      <c r="BJ322" s="317"/>
      <c r="BK322" s="317"/>
      <c r="BL322" s="317"/>
      <c r="BM322" s="317"/>
      <c r="BN322" s="317"/>
      <c r="BO322" s="317"/>
      <c r="BP322" s="317"/>
      <c r="BQ322" s="317"/>
      <c r="BR322" s="317"/>
      <c r="BS322" s="317"/>
      <c r="BT322" s="317"/>
      <c r="BU322" s="317"/>
      <c r="BV322" s="317"/>
      <c r="BW322" s="317"/>
      <c r="BX322" s="317"/>
      <c r="BY322" s="319"/>
      <c r="BZ322" s="345"/>
      <c r="CA322" s="345"/>
      <c r="CB322" s="345"/>
      <c r="CC322" s="345"/>
      <c r="CD322" s="345"/>
      <c r="CE322" s="345"/>
      <c r="CF322" s="345"/>
      <c r="CG322" s="345"/>
      <c r="CH322" s="345"/>
      <c r="CI322" s="345"/>
      <c r="CJ322" s="345"/>
      <c r="CK322" s="345"/>
      <c r="CL322" s="345"/>
      <c r="CM322" s="345"/>
      <c r="CN322" s="345"/>
      <c r="CO322" s="345"/>
      <c r="CP322" s="345"/>
      <c r="CQ322" s="345"/>
      <c r="CR322" s="345"/>
      <c r="CS322" s="345"/>
      <c r="CT322" s="345"/>
      <c r="CU322" s="345"/>
      <c r="CV322" s="345"/>
      <c r="CW322" s="345"/>
      <c r="CX322" s="345"/>
      <c r="CY322" s="345"/>
      <c r="CZ322" s="345"/>
    </row>
    <row r="323" s="439" customFormat="true" ht="15" customHeight="true" x14ac:dyDescent="0.2">
      <c r="B323" s="438"/>
      <c r="Z323" s="346"/>
      <c r="AA323" s="346"/>
      <c r="AB323" s="346"/>
      <c r="AC323" s="346"/>
      <c r="AD323" s="346"/>
      <c r="AE323" s="346"/>
      <c r="AF323" s="346"/>
      <c r="AG323" s="346"/>
      <c r="AH323" s="346"/>
      <c r="AI323" s="346"/>
      <c r="AJ323" s="346"/>
      <c r="AK323" s="346"/>
      <c r="AL323" s="346"/>
      <c r="AM323" s="346"/>
      <c r="AN323" s="346"/>
      <c r="AO323" s="346"/>
      <c r="AP323" s="346"/>
      <c r="AQ323" s="346"/>
      <c r="AR323" s="346"/>
      <c r="AS323" s="346"/>
      <c r="AT323" s="346"/>
      <c r="AU323" s="346"/>
      <c r="AV323" s="346"/>
      <c r="AW323" s="346"/>
      <c r="AX323" s="346"/>
      <c r="AY323" s="346"/>
      <c r="AZ323" s="346"/>
      <c r="BA323" s="319"/>
      <c r="BB323" s="317"/>
      <c r="BC323" s="317"/>
      <c r="BD323" s="317"/>
      <c r="BE323" s="317"/>
      <c r="BF323" s="317"/>
      <c r="BG323" s="317"/>
      <c r="BH323" s="317"/>
      <c r="BI323" s="317"/>
      <c r="BJ323" s="317"/>
      <c r="BK323" s="317"/>
      <c r="BL323" s="317"/>
      <c r="BM323" s="317"/>
      <c r="BN323" s="317"/>
      <c r="BO323" s="317"/>
      <c r="BP323" s="317"/>
      <c r="BQ323" s="317"/>
      <c r="BR323" s="317"/>
      <c r="BS323" s="317"/>
      <c r="BT323" s="317"/>
      <c r="BU323" s="317"/>
      <c r="BV323" s="317"/>
      <c r="BW323" s="317"/>
      <c r="BX323" s="317"/>
      <c r="BY323" s="319"/>
      <c r="BZ323" s="345"/>
      <c r="CA323" s="345"/>
      <c r="CB323" s="345"/>
      <c r="CC323" s="345"/>
      <c r="CD323" s="345"/>
      <c r="CE323" s="345"/>
      <c r="CF323" s="345"/>
      <c r="CG323" s="345"/>
      <c r="CH323" s="345"/>
      <c r="CI323" s="345"/>
      <c r="CJ323" s="345"/>
      <c r="CK323" s="345"/>
      <c r="CL323" s="345"/>
      <c r="CM323" s="345"/>
      <c r="CN323" s="345"/>
      <c r="CO323" s="345"/>
      <c r="CP323" s="345"/>
      <c r="CQ323" s="345"/>
      <c r="CR323" s="345"/>
      <c r="CS323" s="345"/>
      <c r="CT323" s="345"/>
      <c r="CU323" s="345"/>
      <c r="CV323" s="345"/>
      <c r="CW323" s="345"/>
      <c r="CX323" s="345"/>
      <c r="CY323" s="345"/>
      <c r="CZ323" s="345"/>
    </row>
    <row r="324" s="439" customFormat="true" ht="15" customHeight="true" x14ac:dyDescent="0.2">
      <c r="B324" s="438"/>
      <c r="Z324" s="346"/>
      <c r="AA324" s="346"/>
      <c r="AB324" s="346"/>
      <c r="AC324" s="346"/>
      <c r="AD324" s="346"/>
      <c r="AE324" s="346"/>
      <c r="AF324" s="346"/>
      <c r="AG324" s="346"/>
      <c r="AH324" s="346"/>
      <c r="AI324" s="346"/>
      <c r="AJ324" s="346"/>
      <c r="AK324" s="346"/>
      <c r="AL324" s="346"/>
      <c r="AM324" s="346"/>
      <c r="AN324" s="346"/>
      <c r="AO324" s="346"/>
      <c r="AP324" s="346"/>
      <c r="AQ324" s="346"/>
      <c r="AR324" s="346"/>
      <c r="AS324" s="346"/>
      <c r="AT324" s="346"/>
      <c r="AU324" s="346"/>
      <c r="AV324" s="346"/>
      <c r="AW324" s="346"/>
      <c r="AX324" s="346"/>
      <c r="AY324" s="346"/>
      <c r="AZ324" s="346"/>
      <c r="BA324" s="319"/>
      <c r="BB324" s="317"/>
      <c r="BC324" s="317"/>
      <c r="BD324" s="317"/>
      <c r="BE324" s="317"/>
      <c r="BF324" s="317"/>
      <c r="BG324" s="317"/>
      <c r="BH324" s="317"/>
      <c r="BI324" s="317"/>
      <c r="BJ324" s="317"/>
      <c r="BK324" s="317"/>
      <c r="BL324" s="317"/>
      <c r="BM324" s="317"/>
      <c r="BN324" s="317"/>
      <c r="BO324" s="317"/>
      <c r="BP324" s="317"/>
      <c r="BQ324" s="317"/>
      <c r="BR324" s="317"/>
      <c r="BS324" s="317"/>
      <c r="BT324" s="317"/>
      <c r="BU324" s="317"/>
      <c r="BV324" s="317"/>
      <c r="BW324" s="317"/>
      <c r="BX324" s="317"/>
      <c r="BY324" s="319"/>
      <c r="BZ324" s="345"/>
      <c r="CA324" s="345"/>
      <c r="CB324" s="345"/>
      <c r="CC324" s="345"/>
      <c r="CD324" s="345"/>
      <c r="CE324" s="345"/>
      <c r="CF324" s="345"/>
      <c r="CG324" s="345"/>
      <c r="CH324" s="345"/>
      <c r="CI324" s="345"/>
      <c r="CJ324" s="345"/>
      <c r="CK324" s="345"/>
      <c r="CL324" s="345"/>
      <c r="CM324" s="345"/>
      <c r="CN324" s="345"/>
      <c r="CO324" s="345"/>
      <c r="CP324" s="345"/>
      <c r="CQ324" s="345"/>
      <c r="CR324" s="345"/>
      <c r="CS324" s="345"/>
      <c r="CT324" s="345"/>
      <c r="CU324" s="345"/>
      <c r="CV324" s="345"/>
      <c r="CW324" s="345"/>
      <c r="CX324" s="345"/>
      <c r="CY324" s="345"/>
      <c r="CZ324" s="345"/>
    </row>
    <row r="325" s="439" customFormat="true" ht="15" customHeight="true" x14ac:dyDescent="0.2">
      <c r="B325" s="438"/>
      <c r="Z325" s="346"/>
      <c r="AA325" s="346"/>
      <c r="AB325" s="346"/>
      <c r="AC325" s="346"/>
      <c r="AD325" s="346"/>
      <c r="AE325" s="346"/>
      <c r="AF325" s="346"/>
      <c r="AG325" s="346"/>
      <c r="AH325" s="346"/>
      <c r="AI325" s="346"/>
      <c r="AJ325" s="346"/>
      <c r="AK325" s="346"/>
      <c r="AL325" s="346"/>
      <c r="AM325" s="346"/>
      <c r="AN325" s="346"/>
      <c r="AO325" s="346"/>
      <c r="AP325" s="346"/>
      <c r="AQ325" s="346"/>
      <c r="AR325" s="346"/>
      <c r="AS325" s="346"/>
      <c r="AT325" s="346"/>
      <c r="AU325" s="346"/>
      <c r="AV325" s="346"/>
      <c r="AW325" s="346"/>
      <c r="AX325" s="346"/>
      <c r="AY325" s="346"/>
      <c r="AZ325" s="346"/>
      <c r="BA325" s="319"/>
      <c r="BB325" s="317"/>
      <c r="BC325" s="317"/>
      <c r="BD325" s="317"/>
      <c r="BE325" s="317"/>
      <c r="BF325" s="317"/>
      <c r="BG325" s="317"/>
      <c r="BH325" s="317"/>
      <c r="BI325" s="317"/>
      <c r="BJ325" s="317"/>
      <c r="BK325" s="317"/>
      <c r="BL325" s="317"/>
      <c r="BM325" s="317"/>
      <c r="BN325" s="317"/>
      <c r="BO325" s="317"/>
      <c r="BP325" s="317"/>
      <c r="BQ325" s="317"/>
      <c r="BR325" s="317"/>
      <c r="BS325" s="317"/>
      <c r="BT325" s="317"/>
      <c r="BU325" s="317"/>
      <c r="BV325" s="317"/>
      <c r="BW325" s="317"/>
      <c r="BX325" s="317"/>
      <c r="BY325" s="319"/>
      <c r="BZ325" s="345"/>
      <c r="CA325" s="345"/>
      <c r="CB325" s="345"/>
      <c r="CC325" s="345"/>
      <c r="CD325" s="345"/>
      <c r="CE325" s="345"/>
      <c r="CF325" s="345"/>
      <c r="CG325" s="345"/>
      <c r="CH325" s="345"/>
      <c r="CI325" s="345"/>
      <c r="CJ325" s="345"/>
      <c r="CK325" s="345"/>
      <c r="CL325" s="345"/>
      <c r="CM325" s="345"/>
      <c r="CN325" s="345"/>
      <c r="CO325" s="345"/>
      <c r="CP325" s="345"/>
      <c r="CQ325" s="345"/>
      <c r="CR325" s="345"/>
      <c r="CS325" s="345"/>
      <c r="CT325" s="345"/>
      <c r="CU325" s="345"/>
      <c r="CV325" s="345"/>
      <c r="CW325" s="345"/>
      <c r="CX325" s="345"/>
      <c r="CY325" s="345"/>
      <c r="CZ325" s="345"/>
    </row>
    <row r="326" s="439" customFormat="true" ht="15" customHeight="true" x14ac:dyDescent="0.2">
      <c r="B326" s="438"/>
      <c r="Z326" s="346"/>
      <c r="AA326" s="346"/>
      <c r="AB326" s="346"/>
      <c r="AC326" s="346"/>
      <c r="AD326" s="346"/>
      <c r="AE326" s="346"/>
      <c r="AF326" s="346"/>
      <c r="AG326" s="346"/>
      <c r="AH326" s="346"/>
      <c r="AI326" s="346"/>
      <c r="AJ326" s="346"/>
      <c r="AK326" s="346"/>
      <c r="AL326" s="346"/>
      <c r="AM326" s="346"/>
      <c r="AN326" s="346"/>
      <c r="AO326" s="346"/>
      <c r="AP326" s="346"/>
      <c r="AQ326" s="346"/>
      <c r="AR326" s="346"/>
      <c r="AS326" s="346"/>
      <c r="AT326" s="346"/>
      <c r="AU326" s="346"/>
      <c r="AV326" s="346"/>
      <c r="AW326" s="346"/>
      <c r="AX326" s="346"/>
      <c r="AY326" s="346"/>
      <c r="AZ326" s="346"/>
      <c r="BA326" s="319"/>
      <c r="BB326" s="317"/>
      <c r="BC326" s="317"/>
      <c r="BD326" s="317"/>
      <c r="BE326" s="317"/>
      <c r="BF326" s="317"/>
      <c r="BG326" s="317"/>
      <c r="BH326" s="317"/>
      <c r="BI326" s="317"/>
      <c r="BJ326" s="317"/>
      <c r="BK326" s="317"/>
      <c r="BL326" s="317"/>
      <c r="BM326" s="317"/>
      <c r="BN326" s="317"/>
      <c r="BO326" s="317"/>
      <c r="BP326" s="317"/>
      <c r="BQ326" s="317"/>
      <c r="BR326" s="317"/>
      <c r="BS326" s="317"/>
      <c r="BT326" s="317"/>
      <c r="BU326" s="317"/>
      <c r="BV326" s="317"/>
      <c r="BW326" s="317"/>
      <c r="BX326" s="317"/>
      <c r="BY326" s="319"/>
      <c r="BZ326" s="345"/>
      <c r="CA326" s="345"/>
      <c r="CB326" s="345"/>
      <c r="CC326" s="345"/>
      <c r="CD326" s="345"/>
      <c r="CE326" s="345"/>
      <c r="CF326" s="345"/>
      <c r="CG326" s="345"/>
      <c r="CH326" s="345"/>
      <c r="CI326" s="345"/>
      <c r="CJ326" s="345"/>
      <c r="CK326" s="345"/>
      <c r="CL326" s="345"/>
      <c r="CM326" s="345"/>
      <c r="CN326" s="345"/>
      <c r="CO326" s="345"/>
      <c r="CP326" s="345"/>
      <c r="CQ326" s="345"/>
      <c r="CR326" s="345"/>
      <c r="CS326" s="345"/>
      <c r="CT326" s="345"/>
      <c r="CU326" s="345"/>
      <c r="CV326" s="345"/>
      <c r="CW326" s="345"/>
      <c r="CX326" s="345"/>
      <c r="CY326" s="345"/>
      <c r="CZ326" s="345"/>
    </row>
    <row r="327" s="439" customFormat="true" ht="15" customHeight="true" x14ac:dyDescent="0.2">
      <c r="B327" s="438"/>
      <c r="Z327" s="346"/>
      <c r="AA327" s="346"/>
      <c r="AB327" s="346"/>
      <c r="AC327" s="346"/>
      <c r="AD327" s="346"/>
      <c r="AE327" s="346"/>
      <c r="AF327" s="346"/>
      <c r="AG327" s="346"/>
      <c r="AH327" s="346"/>
      <c r="AI327" s="346"/>
      <c r="AJ327" s="346"/>
      <c r="AK327" s="346"/>
      <c r="AL327" s="346"/>
      <c r="AM327" s="346"/>
      <c r="AN327" s="346"/>
      <c r="AO327" s="346"/>
      <c r="AP327" s="346"/>
      <c r="AQ327" s="346"/>
      <c r="AR327" s="346"/>
      <c r="AS327" s="346"/>
      <c r="AT327" s="346"/>
      <c r="AU327" s="346"/>
      <c r="AV327" s="346"/>
      <c r="AW327" s="346"/>
      <c r="AX327" s="346"/>
      <c r="AY327" s="346"/>
      <c r="AZ327" s="346"/>
      <c r="BA327" s="319"/>
      <c r="BB327" s="317"/>
      <c r="BC327" s="317"/>
      <c r="BD327" s="317"/>
      <c r="BE327" s="317"/>
      <c r="BF327" s="317"/>
      <c r="BG327" s="317"/>
      <c r="BH327" s="317"/>
      <c r="BI327" s="317"/>
      <c r="BJ327" s="317"/>
      <c r="BK327" s="317"/>
      <c r="BL327" s="317"/>
      <c r="BM327" s="317"/>
      <c r="BN327" s="317"/>
      <c r="BO327" s="317"/>
      <c r="BP327" s="317"/>
      <c r="BQ327" s="317"/>
      <c r="BR327" s="317"/>
      <c r="BS327" s="317"/>
      <c r="BT327" s="317"/>
      <c r="BU327" s="317"/>
      <c r="BV327" s="317"/>
      <c r="BW327" s="317"/>
      <c r="BX327" s="317"/>
      <c r="BY327" s="319"/>
      <c r="BZ327" s="345"/>
      <c r="CA327" s="345"/>
      <c r="CB327" s="345"/>
      <c r="CC327" s="345"/>
      <c r="CD327" s="345"/>
      <c r="CE327" s="345"/>
      <c r="CF327" s="345"/>
      <c r="CG327" s="345"/>
      <c r="CH327" s="345"/>
      <c r="CI327" s="345"/>
      <c r="CJ327" s="345"/>
      <c r="CK327" s="345"/>
      <c r="CL327" s="345"/>
      <c r="CM327" s="345"/>
      <c r="CN327" s="345"/>
      <c r="CO327" s="345"/>
      <c r="CP327" s="345"/>
      <c r="CQ327" s="345"/>
      <c r="CR327" s="345"/>
      <c r="CS327" s="345"/>
      <c r="CT327" s="345"/>
      <c r="CU327" s="345"/>
      <c r="CV327" s="345"/>
      <c r="CW327" s="345"/>
      <c r="CX327" s="345"/>
      <c r="CY327" s="345"/>
      <c r="CZ327" s="345"/>
    </row>
    <row r="328" s="439" customFormat="true" ht="15" customHeight="true" x14ac:dyDescent="0.2">
      <c r="B328" s="438"/>
      <c r="Z328" s="346"/>
      <c r="AA328" s="346"/>
      <c r="AB328" s="346"/>
      <c r="AC328" s="346"/>
      <c r="AD328" s="346"/>
      <c r="AE328" s="346"/>
      <c r="AF328" s="346"/>
      <c r="AG328" s="346"/>
      <c r="AH328" s="346"/>
      <c r="AI328" s="346"/>
      <c r="AJ328" s="346"/>
      <c r="AK328" s="346"/>
      <c r="AL328" s="346"/>
      <c r="AM328" s="346"/>
      <c r="AN328" s="346"/>
      <c r="AO328" s="346"/>
      <c r="AP328" s="346"/>
      <c r="AQ328" s="346"/>
      <c r="AR328" s="346"/>
      <c r="AS328" s="346"/>
      <c r="AT328" s="346"/>
      <c r="AU328" s="346"/>
      <c r="AV328" s="346"/>
      <c r="AW328" s="346"/>
      <c r="AX328" s="346"/>
      <c r="AY328" s="346"/>
      <c r="AZ328" s="346"/>
      <c r="BA328" s="319"/>
      <c r="BB328" s="317"/>
      <c r="BC328" s="317"/>
      <c r="BD328" s="317"/>
      <c r="BE328" s="317"/>
      <c r="BF328" s="317"/>
      <c r="BG328" s="317"/>
      <c r="BH328" s="317"/>
      <c r="BI328" s="317"/>
      <c r="BJ328" s="317"/>
      <c r="BK328" s="317"/>
      <c r="BL328" s="317"/>
      <c r="BM328" s="317"/>
      <c r="BN328" s="317"/>
      <c r="BO328" s="317"/>
      <c r="BP328" s="317"/>
      <c r="BQ328" s="317"/>
      <c r="BR328" s="317"/>
      <c r="BS328" s="317"/>
      <c r="BT328" s="317"/>
      <c r="BU328" s="317"/>
      <c r="BV328" s="317"/>
      <c r="BW328" s="317"/>
      <c r="BX328" s="317"/>
      <c r="BY328" s="319"/>
      <c r="BZ328" s="345"/>
      <c r="CA328" s="345"/>
      <c r="CB328" s="345"/>
      <c r="CC328" s="345"/>
      <c r="CD328" s="345"/>
      <c r="CE328" s="345"/>
      <c r="CF328" s="345"/>
      <c r="CG328" s="345"/>
      <c r="CH328" s="345"/>
      <c r="CI328" s="345"/>
      <c r="CJ328" s="345"/>
      <c r="CK328" s="345"/>
      <c r="CL328" s="345"/>
      <c r="CM328" s="345"/>
      <c r="CN328" s="345"/>
      <c r="CO328" s="345"/>
      <c r="CP328" s="345"/>
      <c r="CQ328" s="345"/>
      <c r="CR328" s="345"/>
      <c r="CS328" s="345"/>
      <c r="CT328" s="345"/>
      <c r="CU328" s="345"/>
      <c r="CV328" s="345"/>
      <c r="CW328" s="345"/>
      <c r="CX328" s="345"/>
      <c r="CY328" s="345"/>
      <c r="CZ328" s="345"/>
    </row>
    <row r="329" s="439" customFormat="true" ht="250.15" customHeight="true" x14ac:dyDescent="0.2">
      <c r="B329" s="438"/>
      <c r="Z329" s="346"/>
      <c r="AA329" s="346"/>
      <c r="AB329" s="346"/>
      <c r="AC329" s="346"/>
      <c r="AD329" s="346"/>
      <c r="AE329" s="346"/>
      <c r="AF329" s="346"/>
      <c r="AG329" s="346"/>
      <c r="AH329" s="346"/>
      <c r="AI329" s="346"/>
      <c r="AJ329" s="346"/>
      <c r="AK329" s="346"/>
      <c r="AL329" s="346"/>
      <c r="AM329" s="346"/>
      <c r="AN329" s="346"/>
      <c r="AO329" s="346"/>
      <c r="AP329" s="346"/>
      <c r="AQ329" s="346"/>
      <c r="AR329" s="346"/>
      <c r="AS329" s="346"/>
      <c r="AT329" s="346"/>
      <c r="AU329" s="346"/>
      <c r="AV329" s="346"/>
      <c r="AW329" s="346"/>
      <c r="AX329" s="346"/>
      <c r="AY329" s="346"/>
      <c r="AZ329" s="346"/>
      <c r="BA329" s="319"/>
      <c r="BB329" s="317"/>
      <c r="BC329" s="317"/>
      <c r="BD329" s="317"/>
      <c r="BE329" s="317"/>
      <c r="BF329" s="317"/>
      <c r="BG329" s="317"/>
      <c r="BH329" s="317"/>
      <c r="BI329" s="317"/>
      <c r="BJ329" s="317"/>
      <c r="BK329" s="317"/>
      <c r="BL329" s="317"/>
      <c r="BM329" s="317"/>
      <c r="BN329" s="317"/>
      <c r="BO329" s="317"/>
      <c r="BP329" s="317"/>
      <c r="BQ329" s="317"/>
      <c r="BR329" s="317"/>
      <c r="BS329" s="317"/>
      <c r="BT329" s="317"/>
      <c r="BU329" s="317"/>
      <c r="BV329" s="317"/>
      <c r="BW329" s="317"/>
      <c r="BX329" s="317"/>
      <c r="BY329" s="319"/>
      <c r="BZ329" s="345"/>
      <c r="CA329" s="345"/>
      <c r="CB329" s="345"/>
      <c r="CC329" s="345"/>
      <c r="CD329" s="345"/>
      <c r="CE329" s="345"/>
      <c r="CF329" s="345"/>
      <c r="CG329" s="345"/>
      <c r="CH329" s="345"/>
      <c r="CI329" s="345"/>
      <c r="CJ329" s="345"/>
      <c r="CK329" s="345"/>
      <c r="CL329" s="345"/>
      <c r="CM329" s="345"/>
      <c r="CN329" s="345"/>
      <c r="CO329" s="345"/>
      <c r="CP329" s="345"/>
      <c r="CQ329" s="345"/>
      <c r="CR329" s="345"/>
      <c r="CS329" s="345"/>
      <c r="CT329" s="345"/>
      <c r="CU329" s="345"/>
      <c r="CV329" s="345"/>
      <c r="CW329" s="345"/>
      <c r="CX329" s="345"/>
      <c r="CY329" s="345"/>
      <c r="CZ329" s="345"/>
    </row>
    <row r="330" s="348" customFormat="true" ht="19.15" customHeight="true" x14ac:dyDescent="0.2">
      <c r="B330" s="437"/>
      <c r="Z330" s="341"/>
      <c r="AA330" s="341"/>
      <c r="AB330" s="341"/>
      <c r="AC330" s="341"/>
      <c r="AD330" s="341"/>
      <c r="AE330" s="341"/>
      <c r="AF330" s="341"/>
      <c r="AG330" s="341"/>
      <c r="AH330" s="341"/>
      <c r="AI330" s="341"/>
      <c r="AJ330" s="341"/>
      <c r="AK330" s="341"/>
      <c r="AL330" s="341"/>
      <c r="AM330" s="341"/>
      <c r="AN330" s="341"/>
      <c r="AO330" s="341"/>
      <c r="AP330" s="341"/>
      <c r="AQ330" s="341"/>
      <c r="AR330" s="341"/>
      <c r="AS330" s="341"/>
      <c r="AT330" s="341"/>
      <c r="AU330" s="341"/>
      <c r="AV330" s="341"/>
      <c r="AW330" s="341"/>
      <c r="AX330" s="341"/>
      <c r="AY330" s="341"/>
      <c r="AZ330" s="341"/>
      <c r="BA330" s="322"/>
      <c r="BB330" s="322"/>
      <c r="BC330" s="436"/>
      <c r="BD330" s="436"/>
      <c r="BE330" s="436"/>
      <c r="BF330" s="436"/>
      <c r="BG330" s="436"/>
      <c r="BH330" s="436"/>
      <c r="BI330" s="436"/>
      <c r="BJ330" s="436"/>
      <c r="BK330" s="436"/>
      <c r="BL330" s="436"/>
      <c r="BM330" s="436"/>
      <c r="BN330" s="436"/>
      <c r="BO330" s="436"/>
      <c r="BP330" s="436"/>
      <c r="BQ330" s="436"/>
      <c r="BR330" s="436"/>
      <c r="BS330" s="436"/>
      <c r="BT330" s="436"/>
      <c r="BU330" s="436"/>
      <c r="BV330" s="436"/>
      <c r="BW330" s="436"/>
      <c r="BX330" s="436"/>
      <c r="BY330" s="436"/>
      <c r="BZ330" s="341"/>
      <c r="CA330" s="341"/>
      <c r="CB330" s="341"/>
      <c r="CC330" s="341"/>
      <c r="CD330" s="341"/>
      <c r="CE330" s="341"/>
      <c r="CF330" s="341"/>
      <c r="CG330" s="341"/>
      <c r="CH330" s="341"/>
      <c r="CI330" s="341"/>
      <c r="CJ330" s="341"/>
      <c r="CK330" s="341"/>
      <c r="CL330" s="341"/>
      <c r="CM330" s="341"/>
      <c r="CN330" s="341"/>
      <c r="CO330" s="341"/>
      <c r="CP330" s="341"/>
      <c r="CQ330" s="341"/>
      <c r="CR330" s="341"/>
      <c r="CS330" s="341"/>
      <c r="CT330" s="341"/>
      <c r="CU330" s="341"/>
      <c r="CV330" s="341"/>
      <c r="CW330" s="341"/>
      <c r="CX330" s="341"/>
      <c r="CY330" s="341"/>
      <c r="CZ330" s="341"/>
    </row>
    <row r="331" s="348" customFormat="true" ht="15" customHeight="true" x14ac:dyDescent="0.2">
      <c r="B331" s="437"/>
      <c r="Z331" s="341"/>
      <c r="AA331" s="341"/>
      <c r="AB331" s="341"/>
      <c r="AC331" s="341"/>
      <c r="AD331" s="341"/>
      <c r="AE331" s="341"/>
      <c r="AF331" s="341"/>
      <c r="AG331" s="341"/>
      <c r="AH331" s="341"/>
      <c r="AI331" s="341"/>
      <c r="AJ331" s="341"/>
      <c r="AK331" s="341"/>
      <c r="AL331" s="341"/>
      <c r="AM331" s="341"/>
      <c r="AN331" s="341"/>
      <c r="AO331" s="341"/>
      <c r="AP331" s="341"/>
      <c r="AQ331" s="341"/>
      <c r="AR331" s="341"/>
      <c r="AS331" s="341"/>
      <c r="AT331" s="341"/>
      <c r="AU331" s="341"/>
      <c r="AV331" s="341"/>
      <c r="AW331" s="341"/>
      <c r="AX331" s="341"/>
      <c r="AY331" s="341"/>
      <c r="AZ331" s="341"/>
      <c r="BA331" s="322"/>
      <c r="BB331" s="322"/>
      <c r="BC331" s="436"/>
      <c r="BD331" s="436"/>
      <c r="BE331" s="436"/>
      <c r="BF331" s="436"/>
      <c r="BG331" s="436"/>
      <c r="BH331" s="436"/>
      <c r="BI331" s="436"/>
      <c r="BJ331" s="436"/>
      <c r="BK331" s="436"/>
      <c r="BL331" s="436"/>
      <c r="BM331" s="436"/>
      <c r="BN331" s="436"/>
      <c r="BO331" s="436"/>
      <c r="BP331" s="436"/>
      <c r="BQ331" s="436"/>
      <c r="BR331" s="436"/>
      <c r="BS331" s="436"/>
      <c r="BT331" s="436"/>
      <c r="BU331" s="436"/>
      <c r="BV331" s="436"/>
      <c r="BW331" s="436"/>
      <c r="BX331" s="436"/>
      <c r="BY331" s="436"/>
      <c r="BZ331" s="341"/>
      <c r="CA331" s="341"/>
      <c r="CB331" s="341"/>
      <c r="CC331" s="341"/>
      <c r="CD331" s="341"/>
      <c r="CE331" s="341"/>
      <c r="CF331" s="341"/>
      <c r="CG331" s="341"/>
      <c r="CH331" s="341"/>
      <c r="CI331" s="341"/>
      <c r="CJ331" s="341"/>
      <c r="CK331" s="341"/>
      <c r="CL331" s="341"/>
      <c r="CM331" s="341"/>
      <c r="CN331" s="341"/>
      <c r="CO331" s="341"/>
      <c r="CP331" s="341"/>
      <c r="CQ331" s="341"/>
      <c r="CR331" s="341"/>
      <c r="CS331" s="341"/>
      <c r="CT331" s="341"/>
      <c r="CU331" s="341"/>
      <c r="CV331" s="341"/>
      <c r="CW331" s="341"/>
      <c r="CX331" s="341"/>
      <c r="CY331" s="341"/>
      <c r="CZ331" s="341"/>
    </row>
    <row r="332" s="348" customFormat="true" ht="15" customHeight="true" x14ac:dyDescent="0.2">
      <c r="B332" s="437"/>
      <c r="Z332" s="341"/>
      <c r="AA332" s="341"/>
      <c r="AB332" s="341"/>
      <c r="AC332" s="341"/>
      <c r="AD332" s="341"/>
      <c r="AE332" s="341"/>
      <c r="AF332" s="341"/>
      <c r="AG332" s="341"/>
      <c r="AH332" s="341"/>
      <c r="AI332" s="341"/>
      <c r="AJ332" s="341"/>
      <c r="AK332" s="341"/>
      <c r="AL332" s="341"/>
      <c r="AM332" s="341"/>
      <c r="AN332" s="341"/>
      <c r="AO332" s="341"/>
      <c r="AP332" s="341"/>
      <c r="AQ332" s="341"/>
      <c r="AR332" s="341"/>
      <c r="AS332" s="341"/>
      <c r="AT332" s="341"/>
      <c r="AU332" s="341"/>
      <c r="AV332" s="341"/>
      <c r="AW332" s="341"/>
      <c r="AX332" s="341"/>
      <c r="AY332" s="341"/>
      <c r="AZ332" s="341"/>
      <c r="BA332" s="322"/>
      <c r="BB332" s="322"/>
      <c r="BC332" s="436"/>
      <c r="BD332" s="436"/>
      <c r="BE332" s="436"/>
      <c r="BF332" s="436"/>
      <c r="BG332" s="436"/>
      <c r="BH332" s="436"/>
      <c r="BI332" s="436"/>
      <c r="BJ332" s="436"/>
      <c r="BK332" s="436"/>
      <c r="BL332" s="436"/>
      <c r="BM332" s="436"/>
      <c r="BN332" s="436"/>
      <c r="BO332" s="436"/>
      <c r="BP332" s="436"/>
      <c r="BQ332" s="436"/>
      <c r="BR332" s="436"/>
      <c r="BS332" s="436"/>
      <c r="BT332" s="436"/>
      <c r="BU332" s="436"/>
      <c r="BV332" s="436"/>
      <c r="BW332" s="436"/>
      <c r="BX332" s="436"/>
      <c r="BY332" s="436"/>
      <c r="BZ332" s="341"/>
      <c r="CA332" s="341"/>
      <c r="CB332" s="341"/>
      <c r="CC332" s="341"/>
      <c r="CD332" s="341"/>
      <c r="CE332" s="341"/>
      <c r="CF332" s="341"/>
      <c r="CG332" s="341"/>
      <c r="CH332" s="341"/>
      <c r="CI332" s="341"/>
      <c r="CJ332" s="341"/>
      <c r="CK332" s="341"/>
      <c r="CL332" s="341"/>
      <c r="CM332" s="341"/>
      <c r="CN332" s="341"/>
      <c r="CO332" s="341"/>
      <c r="CP332" s="341"/>
      <c r="CQ332" s="341"/>
      <c r="CR332" s="341"/>
      <c r="CS332" s="341"/>
      <c r="CT332" s="341"/>
      <c r="CU332" s="341"/>
      <c r="CV332" s="341"/>
      <c r="CW332" s="341"/>
      <c r="CX332" s="341"/>
      <c r="CY332" s="341"/>
      <c r="CZ332" s="341"/>
    </row>
    <row r="333" s="348" customFormat="true" ht="15" customHeight="true" x14ac:dyDescent="0.2">
      <c r="B333" s="437"/>
      <c r="Z333" s="341"/>
      <c r="AA333" s="341"/>
      <c r="AB333" s="341"/>
      <c r="AC333" s="341"/>
      <c r="AD333" s="341"/>
      <c r="AE333" s="341"/>
      <c r="AF333" s="341"/>
      <c r="AG333" s="341"/>
      <c r="AH333" s="341"/>
      <c r="AI333" s="341"/>
      <c r="AJ333" s="341"/>
      <c r="AK333" s="341"/>
      <c r="AL333" s="341"/>
      <c r="AM333" s="341"/>
      <c r="AN333" s="341"/>
      <c r="AO333" s="341"/>
      <c r="AP333" s="341"/>
      <c r="AQ333" s="341"/>
      <c r="AR333" s="341"/>
      <c r="AS333" s="341"/>
      <c r="AT333" s="341"/>
      <c r="AU333" s="341"/>
      <c r="AV333" s="341"/>
      <c r="AW333" s="341"/>
      <c r="AX333" s="341"/>
      <c r="AY333" s="341"/>
      <c r="AZ333" s="341"/>
      <c r="BA333" s="322"/>
      <c r="BB333" s="322"/>
      <c r="BC333" s="436"/>
      <c r="BD333" s="436"/>
      <c r="BE333" s="436"/>
      <c r="BF333" s="436"/>
      <c r="BG333" s="436"/>
      <c r="BH333" s="436"/>
      <c r="BI333" s="436"/>
      <c r="BJ333" s="436"/>
      <c r="BK333" s="436"/>
      <c r="BL333" s="436"/>
      <c r="BM333" s="436"/>
      <c r="BN333" s="436"/>
      <c r="BO333" s="436"/>
      <c r="BP333" s="436"/>
      <c r="BQ333" s="436"/>
      <c r="BR333" s="436"/>
      <c r="BS333" s="436"/>
      <c r="BT333" s="436"/>
      <c r="BU333" s="436"/>
      <c r="BV333" s="436"/>
      <c r="BW333" s="436"/>
      <c r="BX333" s="436"/>
      <c r="BY333" s="436"/>
      <c r="BZ333" s="341"/>
      <c r="CA333" s="341"/>
      <c r="CB333" s="341"/>
      <c r="CC333" s="341"/>
      <c r="CD333" s="341"/>
      <c r="CE333" s="341"/>
      <c r="CF333" s="341"/>
      <c r="CG333" s="341"/>
      <c r="CH333" s="341"/>
      <c r="CI333" s="341"/>
      <c r="CJ333" s="341"/>
      <c r="CK333" s="341"/>
      <c r="CL333" s="341"/>
      <c r="CM333" s="341"/>
      <c r="CN333" s="341"/>
      <c r="CO333" s="341"/>
      <c r="CP333" s="341"/>
      <c r="CQ333" s="341"/>
      <c r="CR333" s="341"/>
      <c r="CS333" s="341"/>
      <c r="CT333" s="341"/>
      <c r="CU333" s="341"/>
      <c r="CV333" s="341"/>
      <c r="CW333" s="341"/>
      <c r="CX333" s="341"/>
      <c r="CY333" s="341"/>
      <c r="CZ333" s="341"/>
    </row>
    <row r="334" s="348" customFormat="true" ht="15" customHeight="true" x14ac:dyDescent="0.2">
      <c r="B334" s="437"/>
      <c r="Z334" s="341"/>
      <c r="AA334" s="341"/>
      <c r="AB334" s="341"/>
      <c r="AC334" s="341"/>
      <c r="AD334" s="341"/>
      <c r="AE334" s="341"/>
      <c r="AF334" s="341"/>
      <c r="AG334" s="341"/>
      <c r="AH334" s="341"/>
      <c r="AI334" s="341"/>
      <c r="AJ334" s="341"/>
      <c r="AK334" s="341"/>
      <c r="AL334" s="341"/>
      <c r="AM334" s="341"/>
      <c r="AN334" s="341"/>
      <c r="AO334" s="341"/>
      <c r="AP334" s="341"/>
      <c r="AQ334" s="341"/>
      <c r="AR334" s="341"/>
      <c r="AS334" s="341"/>
      <c r="AT334" s="341"/>
      <c r="AU334" s="341"/>
      <c r="AV334" s="341"/>
      <c r="AW334" s="341"/>
      <c r="AX334" s="341"/>
      <c r="AY334" s="341"/>
      <c r="AZ334" s="341"/>
      <c r="BA334" s="322"/>
      <c r="BB334" s="322"/>
      <c r="BC334" s="436"/>
      <c r="BD334" s="436"/>
      <c r="BE334" s="436"/>
      <c r="BF334" s="436"/>
      <c r="BG334" s="436"/>
      <c r="BH334" s="436"/>
      <c r="BI334" s="436"/>
      <c r="BJ334" s="436"/>
      <c r="BK334" s="436"/>
      <c r="BL334" s="436"/>
      <c r="BM334" s="436"/>
      <c r="BN334" s="436"/>
      <c r="BO334" s="436"/>
      <c r="BP334" s="436"/>
      <c r="BQ334" s="436"/>
      <c r="BR334" s="436"/>
      <c r="BS334" s="436"/>
      <c r="BT334" s="436"/>
      <c r="BU334" s="436"/>
      <c r="BV334" s="436"/>
      <c r="BW334" s="436"/>
      <c r="BX334" s="436"/>
      <c r="BY334" s="436"/>
      <c r="BZ334" s="341"/>
      <c r="CA334" s="341"/>
      <c r="CB334" s="341"/>
      <c r="CC334" s="341"/>
      <c r="CD334" s="341"/>
      <c r="CE334" s="341"/>
      <c r="CF334" s="341"/>
      <c r="CG334" s="341"/>
      <c r="CH334" s="341"/>
      <c r="CI334" s="341"/>
      <c r="CJ334" s="341"/>
      <c r="CK334" s="341"/>
      <c r="CL334" s="341"/>
      <c r="CM334" s="341"/>
      <c r="CN334" s="341"/>
      <c r="CO334" s="341"/>
      <c r="CP334" s="341"/>
      <c r="CQ334" s="341"/>
      <c r="CR334" s="341"/>
      <c r="CS334" s="341"/>
      <c r="CT334" s="341"/>
      <c r="CU334" s="341"/>
      <c r="CV334" s="341"/>
      <c r="CW334" s="341"/>
      <c r="CX334" s="341"/>
      <c r="CY334" s="341"/>
      <c r="CZ334" s="341"/>
    </row>
    <row r="335" s="348" customFormat="true" ht="15" customHeight="true" x14ac:dyDescent="0.2">
      <c r="B335" s="437"/>
      <c r="Z335" s="341"/>
      <c r="AA335" s="341"/>
      <c r="AB335" s="341"/>
      <c r="AC335" s="341"/>
      <c r="AD335" s="341"/>
      <c r="AE335" s="341"/>
      <c r="AF335" s="341"/>
      <c r="AG335" s="341"/>
      <c r="AH335" s="341"/>
      <c r="AI335" s="341"/>
      <c r="AJ335" s="341"/>
      <c r="AK335" s="341"/>
      <c r="AL335" s="341"/>
      <c r="AM335" s="341"/>
      <c r="AN335" s="341"/>
      <c r="AO335" s="341"/>
      <c r="AP335" s="341"/>
      <c r="AQ335" s="341"/>
      <c r="AR335" s="341"/>
      <c r="AS335" s="341"/>
      <c r="AT335" s="341"/>
      <c r="AU335" s="341"/>
      <c r="AV335" s="341"/>
      <c r="AW335" s="341"/>
      <c r="AX335" s="341"/>
      <c r="AY335" s="341"/>
      <c r="AZ335" s="341"/>
      <c r="BA335" s="322"/>
      <c r="BB335" s="322"/>
      <c r="BC335" s="436"/>
      <c r="BD335" s="436"/>
      <c r="BE335" s="436"/>
      <c r="BF335" s="436"/>
      <c r="BG335" s="436"/>
      <c r="BH335" s="436"/>
      <c r="BI335" s="436"/>
      <c r="BJ335" s="436"/>
      <c r="BK335" s="436"/>
      <c r="BL335" s="436"/>
      <c r="BM335" s="436"/>
      <c r="BN335" s="436"/>
      <c r="BO335" s="436"/>
      <c r="BP335" s="436"/>
      <c r="BQ335" s="436"/>
      <c r="BR335" s="436"/>
      <c r="BS335" s="436"/>
      <c r="BT335" s="436"/>
      <c r="BU335" s="436"/>
      <c r="BV335" s="436"/>
      <c r="BW335" s="436"/>
      <c r="BX335" s="436"/>
      <c r="BY335" s="436"/>
      <c r="BZ335" s="341"/>
      <c r="CA335" s="341"/>
      <c r="CB335" s="341"/>
      <c r="CC335" s="341"/>
      <c r="CD335" s="341"/>
      <c r="CE335" s="341"/>
      <c r="CF335" s="341"/>
      <c r="CG335" s="341"/>
      <c r="CH335" s="341"/>
      <c r="CI335" s="341"/>
      <c r="CJ335" s="341"/>
      <c r="CK335" s="341"/>
      <c r="CL335" s="341"/>
      <c r="CM335" s="341"/>
      <c r="CN335" s="341"/>
      <c r="CO335" s="341"/>
      <c r="CP335" s="341"/>
      <c r="CQ335" s="341"/>
      <c r="CR335" s="341"/>
      <c r="CS335" s="341"/>
      <c r="CT335" s="341"/>
      <c r="CU335" s="341"/>
      <c r="CV335" s="341"/>
      <c r="CW335" s="341"/>
      <c r="CX335" s="341"/>
      <c r="CY335" s="341"/>
      <c r="CZ335" s="341"/>
    </row>
    <row r="336" s="348" customFormat="true" ht="15" customHeight="true" x14ac:dyDescent="0.2">
      <c r="B336" s="437"/>
      <c r="Z336" s="341"/>
      <c r="AA336" s="341"/>
      <c r="AB336" s="341"/>
      <c r="AC336" s="341"/>
      <c r="AD336" s="341"/>
      <c r="AE336" s="341"/>
      <c r="AF336" s="341"/>
      <c r="AG336" s="341"/>
      <c r="AH336" s="341"/>
      <c r="AI336" s="341"/>
      <c r="AJ336" s="341"/>
      <c r="AK336" s="341"/>
      <c r="AL336" s="341"/>
      <c r="AM336" s="341"/>
      <c r="AN336" s="341"/>
      <c r="AO336" s="341"/>
      <c r="AP336" s="341"/>
      <c r="AQ336" s="341"/>
      <c r="AR336" s="341"/>
      <c r="AS336" s="341"/>
      <c r="AT336" s="341"/>
      <c r="AU336" s="341"/>
      <c r="AV336" s="341"/>
      <c r="AW336" s="341"/>
      <c r="AX336" s="341"/>
      <c r="AY336" s="341"/>
      <c r="AZ336" s="341"/>
      <c r="BA336" s="322"/>
      <c r="BB336" s="322"/>
      <c r="BC336" s="436"/>
      <c r="BD336" s="436"/>
      <c r="BE336" s="436"/>
      <c r="BF336" s="436"/>
      <c r="BG336" s="436"/>
      <c r="BH336" s="436"/>
      <c r="BI336" s="436"/>
      <c r="BJ336" s="436"/>
      <c r="BK336" s="436"/>
      <c r="BL336" s="436"/>
      <c r="BM336" s="436"/>
      <c r="BN336" s="436"/>
      <c r="BO336" s="436"/>
      <c r="BP336" s="436"/>
      <c r="BQ336" s="436"/>
      <c r="BR336" s="436"/>
      <c r="BS336" s="436"/>
      <c r="BT336" s="436"/>
      <c r="BU336" s="436"/>
      <c r="BV336" s="436"/>
      <c r="BW336" s="436"/>
      <c r="BX336" s="436"/>
      <c r="BY336" s="436"/>
      <c r="BZ336" s="341"/>
      <c r="CA336" s="341"/>
      <c r="CB336" s="341"/>
      <c r="CC336" s="341"/>
      <c r="CD336" s="341"/>
      <c r="CE336" s="341"/>
      <c r="CF336" s="341"/>
      <c r="CG336" s="341"/>
      <c r="CH336" s="341"/>
      <c r="CI336" s="341"/>
      <c r="CJ336" s="341"/>
      <c r="CK336" s="341"/>
      <c r="CL336" s="341"/>
      <c r="CM336" s="341"/>
      <c r="CN336" s="341"/>
      <c r="CO336" s="341"/>
      <c r="CP336" s="341"/>
      <c r="CQ336" s="341"/>
      <c r="CR336" s="341"/>
      <c r="CS336" s="341"/>
      <c r="CT336" s="341"/>
      <c r="CU336" s="341"/>
      <c r="CV336" s="341"/>
      <c r="CW336" s="341"/>
      <c r="CX336" s="341"/>
      <c r="CY336" s="341"/>
      <c r="CZ336" s="341"/>
    </row>
    <row r="337" s="348" customFormat="true" ht="18" customHeight="true" x14ac:dyDescent="0.2">
      <c r="B337" s="437"/>
      <c r="Z337" s="341"/>
      <c r="AA337" s="341"/>
      <c r="AB337" s="341"/>
      <c r="AC337" s="341"/>
      <c r="AD337" s="341"/>
      <c r="AE337" s="341"/>
      <c r="AF337" s="341"/>
      <c r="AG337" s="341"/>
      <c r="AH337" s="341"/>
      <c r="AI337" s="341"/>
      <c r="AJ337" s="341"/>
      <c r="AK337" s="341"/>
      <c r="AL337" s="341"/>
      <c r="AM337" s="341"/>
      <c r="AN337" s="341"/>
      <c r="AO337" s="341"/>
      <c r="AP337" s="341"/>
      <c r="AQ337" s="341"/>
      <c r="AR337" s="341"/>
      <c r="AS337" s="341"/>
      <c r="AT337" s="341"/>
      <c r="AU337" s="341"/>
      <c r="AV337" s="341"/>
      <c r="AW337" s="341"/>
      <c r="AX337" s="341"/>
      <c r="AY337" s="341"/>
      <c r="AZ337" s="341"/>
      <c r="BA337" s="322"/>
      <c r="BB337" s="322"/>
      <c r="BC337" s="436"/>
      <c r="BD337" s="436"/>
      <c r="BE337" s="436"/>
      <c r="BF337" s="436"/>
      <c r="BG337" s="436"/>
      <c r="BH337" s="436"/>
      <c r="BI337" s="436"/>
      <c r="BJ337" s="436"/>
      <c r="BK337" s="436"/>
      <c r="BL337" s="436"/>
      <c r="BM337" s="436"/>
      <c r="BN337" s="436"/>
      <c r="BO337" s="436"/>
      <c r="BP337" s="436"/>
      <c r="BQ337" s="436"/>
      <c r="BR337" s="436"/>
      <c r="BS337" s="436"/>
      <c r="BT337" s="436"/>
      <c r="BU337" s="436"/>
      <c r="BV337" s="436"/>
      <c r="BW337" s="436"/>
      <c r="BX337" s="436"/>
      <c r="BY337" s="436"/>
      <c r="BZ337" s="341"/>
      <c r="CA337" s="341"/>
      <c r="CB337" s="341"/>
      <c r="CC337" s="341"/>
      <c r="CD337" s="341"/>
      <c r="CE337" s="341"/>
      <c r="CF337" s="341"/>
      <c r="CG337" s="341"/>
      <c r="CH337" s="341"/>
      <c r="CI337" s="341"/>
      <c r="CJ337" s="341"/>
      <c r="CK337" s="341"/>
      <c r="CL337" s="341"/>
      <c r="CM337" s="341"/>
      <c r="CN337" s="341"/>
      <c r="CO337" s="341"/>
      <c r="CP337" s="341"/>
      <c r="CQ337" s="341"/>
      <c r="CR337" s="341"/>
      <c r="CS337" s="341"/>
      <c r="CT337" s="341"/>
      <c r="CU337" s="341"/>
      <c r="CV337" s="341"/>
      <c r="CW337" s="341"/>
      <c r="CX337" s="341"/>
      <c r="CY337" s="341"/>
      <c r="CZ337" s="341"/>
    </row>
    <row r="338" s="348" customFormat="true" ht="18" customHeight="true" x14ac:dyDescent="0.2">
      <c r="B338" s="437"/>
      <c r="Z338" s="341"/>
      <c r="AA338" s="341"/>
      <c r="AB338" s="341"/>
      <c r="AC338" s="341"/>
      <c r="AD338" s="341"/>
      <c r="AE338" s="341"/>
      <c r="AF338" s="341"/>
      <c r="AG338" s="341"/>
      <c r="AH338" s="341"/>
      <c r="AI338" s="341"/>
      <c r="AJ338" s="341"/>
      <c r="AK338" s="341"/>
      <c r="AL338" s="341"/>
      <c r="AM338" s="341"/>
      <c r="AN338" s="341"/>
      <c r="AO338" s="341"/>
      <c r="AP338" s="341"/>
      <c r="AQ338" s="341"/>
      <c r="AR338" s="341"/>
      <c r="AS338" s="341"/>
      <c r="AT338" s="341"/>
      <c r="AU338" s="341"/>
      <c r="AV338" s="341"/>
      <c r="AW338" s="341"/>
      <c r="AX338" s="341"/>
      <c r="AY338" s="341"/>
      <c r="AZ338" s="341"/>
      <c r="BA338" s="322"/>
      <c r="BB338" s="322"/>
      <c r="BC338" s="436"/>
      <c r="BD338" s="436"/>
      <c r="BE338" s="436"/>
      <c r="BF338" s="436"/>
      <c r="BG338" s="436"/>
      <c r="BH338" s="436"/>
      <c r="BI338" s="436"/>
      <c r="BJ338" s="436"/>
      <c r="BK338" s="436"/>
      <c r="BL338" s="436"/>
      <c r="BM338" s="436"/>
      <c r="BN338" s="436"/>
      <c r="BO338" s="436"/>
      <c r="BP338" s="436"/>
      <c r="BQ338" s="436"/>
      <c r="BR338" s="436"/>
      <c r="BS338" s="436"/>
      <c r="BT338" s="436"/>
      <c r="BU338" s="436"/>
      <c r="BV338" s="436"/>
      <c r="BW338" s="436"/>
      <c r="BX338" s="436"/>
      <c r="BY338" s="436"/>
      <c r="BZ338" s="341"/>
      <c r="CA338" s="341"/>
      <c r="CB338" s="341"/>
      <c r="CC338" s="341"/>
      <c r="CD338" s="341"/>
      <c r="CE338" s="341"/>
      <c r="CF338" s="341"/>
      <c r="CG338" s="341"/>
      <c r="CH338" s="341"/>
      <c r="CI338" s="341"/>
      <c r="CJ338" s="341"/>
      <c r="CK338" s="341"/>
      <c r="CL338" s="341"/>
      <c r="CM338" s="341"/>
      <c r="CN338" s="341"/>
      <c r="CO338" s="341"/>
      <c r="CP338" s="341"/>
      <c r="CQ338" s="341"/>
      <c r="CR338" s="341"/>
      <c r="CS338" s="341"/>
      <c r="CT338" s="341"/>
      <c r="CU338" s="341"/>
      <c r="CV338" s="341"/>
      <c r="CW338" s="341"/>
      <c r="CX338" s="341"/>
      <c r="CY338" s="341"/>
      <c r="CZ338" s="341"/>
    </row>
    <row r="339" s="439" customFormat="true" ht="15" customHeight="true" x14ac:dyDescent="0.2">
      <c r="B339" s="438"/>
      <c r="Z339" s="346"/>
      <c r="AA339" s="346"/>
      <c r="AB339" s="346"/>
      <c r="AC339" s="346"/>
      <c r="AD339" s="346"/>
      <c r="AE339" s="346"/>
      <c r="AF339" s="346"/>
      <c r="AG339" s="346"/>
      <c r="AH339" s="346"/>
      <c r="AI339" s="346"/>
      <c r="AJ339" s="346"/>
      <c r="AK339" s="346"/>
      <c r="AL339" s="346"/>
      <c r="AM339" s="346"/>
      <c r="AN339" s="346"/>
      <c r="AO339" s="346"/>
      <c r="AP339" s="346"/>
      <c r="AQ339" s="346"/>
      <c r="AR339" s="346"/>
      <c r="AS339" s="346"/>
      <c r="AT339" s="346"/>
      <c r="AU339" s="346"/>
      <c r="AV339" s="346"/>
      <c r="AW339" s="346"/>
      <c r="AX339" s="346"/>
      <c r="AY339" s="346"/>
      <c r="AZ339" s="346"/>
      <c r="BA339" s="347" t="s">
        <v>128</v>
      </c>
      <c r="BB339" s="304" t="s">
        <v>127</v>
      </c>
      <c r="BC339" s="986" t="s">
        <v>114</v>
      </c>
      <c r="BD339" s="987"/>
      <c r="BE339" s="987"/>
      <c r="BF339" s="987"/>
      <c r="BG339" s="993"/>
      <c r="BH339" s="986" t="s">
        <v>38</v>
      </c>
      <c r="BI339" s="987"/>
      <c r="BJ339" s="987"/>
      <c r="BK339" s="987"/>
      <c r="BL339" s="993"/>
      <c r="BM339" s="986" t="s">
        <v>37</v>
      </c>
      <c r="BN339" s="987"/>
      <c r="BO339" s="987"/>
      <c r="BP339" s="987"/>
      <c r="BQ339" s="988"/>
      <c r="BR339" s="14" t="s">
        <v>137</v>
      </c>
      <c r="BS339" s="401"/>
      <c r="BT339" s="401"/>
      <c r="BU339" s="401"/>
      <c r="BV339" s="401"/>
      <c r="BW339" s="401"/>
      <c r="BX339" s="401"/>
      <c r="BY339" s="401"/>
      <c r="BZ339" s="345"/>
      <c r="CA339" s="345"/>
      <c r="CB339" s="345"/>
      <c r="CC339" s="345"/>
      <c r="CD339" s="345"/>
      <c r="CE339" s="345"/>
      <c r="CF339" s="345"/>
      <c r="CG339" s="345"/>
      <c r="CH339" s="345"/>
      <c r="CI339" s="345"/>
      <c r="CJ339" s="345"/>
      <c r="CK339" s="345"/>
      <c r="CL339" s="345"/>
      <c r="CM339" s="345"/>
      <c r="CN339" s="345"/>
      <c r="CO339" s="345"/>
      <c r="CP339" s="345"/>
      <c r="CQ339" s="345"/>
      <c r="CR339" s="345"/>
      <c r="CS339" s="345"/>
      <c r="CT339" s="345"/>
      <c r="CU339" s="345"/>
      <c r="CV339" s="345"/>
      <c r="CW339" s="345"/>
      <c r="CX339" s="345"/>
      <c r="CY339" s="345"/>
      <c r="CZ339" s="345"/>
    </row>
    <row r="340" s="439" customFormat="true" ht="24" x14ac:dyDescent="0.2">
      <c r="B340" s="438"/>
      <c r="Z340" s="346"/>
      <c r="AA340" s="346"/>
      <c r="AB340" s="346"/>
      <c r="AC340" s="346"/>
      <c r="AD340" s="346"/>
      <c r="AE340" s="346"/>
      <c r="AF340" s="346"/>
      <c r="AG340" s="346"/>
      <c r="AH340" s="346"/>
      <c r="AI340" s="346"/>
      <c r="AJ340" s="346"/>
      <c r="AK340" s="346"/>
      <c r="AL340" s="346"/>
      <c r="AM340" s="346"/>
      <c r="AN340" s="346"/>
      <c r="AO340" s="346"/>
      <c r="AP340" s="346"/>
      <c r="AQ340" s="346"/>
      <c r="AR340" s="346"/>
      <c r="AS340" s="346"/>
      <c r="AT340" s="346"/>
      <c r="AU340" s="346"/>
      <c r="AV340" s="346"/>
      <c r="AW340" s="346"/>
      <c r="AX340" s="346"/>
      <c r="AY340" s="346"/>
      <c r="AZ340" s="346"/>
      <c r="BA340" s="335" t="s">
        <v>126</v>
      </c>
      <c r="BB340" s="334"/>
      <c r="BC340" s="422" t="s">
        <v>0</v>
      </c>
      <c r="BD340" s="525" t="s">
        <v>1</v>
      </c>
      <c r="BE340" s="525" t="s">
        <v>2</v>
      </c>
      <c r="BF340" s="525" t="s">
        <v>3</v>
      </c>
      <c r="BG340" s="423" t="s">
        <v>4</v>
      </c>
      <c r="BH340" s="422" t="s">
        <v>0</v>
      </c>
      <c r="BI340" s="525" t="s">
        <v>1</v>
      </c>
      <c r="BJ340" s="525" t="s">
        <v>2</v>
      </c>
      <c r="BK340" s="525" t="s">
        <v>3</v>
      </c>
      <c r="BL340" s="423" t="s">
        <v>4</v>
      </c>
      <c r="BM340" s="422" t="s">
        <v>0</v>
      </c>
      <c r="BN340" s="525" t="s">
        <v>1</v>
      </c>
      <c r="BO340" s="525" t="s">
        <v>2</v>
      </c>
      <c r="BP340" s="525" t="s">
        <v>3</v>
      </c>
      <c r="BQ340" s="423" t="s">
        <v>4</v>
      </c>
      <c r="BR340" s="422" t="s">
        <v>402</v>
      </c>
      <c r="BS340" s="525" t="s">
        <v>403</v>
      </c>
      <c r="BT340" s="525" t="s">
        <v>404</v>
      </c>
      <c r="BU340" s="525" t="s">
        <v>405</v>
      </c>
      <c r="BV340" s="525" t="s">
        <v>150</v>
      </c>
      <c r="BW340" s="525" t="s">
        <v>151</v>
      </c>
      <c r="BX340" s="525" t="s">
        <v>152</v>
      </c>
      <c r="BY340" s="526" t="s">
        <v>153</v>
      </c>
      <c r="BZ340" s="185"/>
      <c r="CA340" s="185"/>
      <c r="CB340" s="185"/>
      <c r="CC340" s="185"/>
      <c r="CD340" s="185"/>
      <c r="CE340" s="185"/>
      <c r="CF340" s="185"/>
      <c r="CG340" s="185"/>
      <c r="CH340" s="185"/>
      <c r="CI340" s="185"/>
      <c r="CJ340" s="185"/>
      <c r="CK340" s="185"/>
      <c r="CL340" s="185"/>
      <c r="CM340" s="185"/>
      <c r="CN340" s="185"/>
      <c r="CO340" s="185"/>
      <c r="CP340" s="185"/>
      <c r="CQ340" s="185"/>
      <c r="CR340" s="185"/>
      <c r="CS340" s="185"/>
      <c r="CT340" s="185"/>
      <c r="CU340" s="185"/>
      <c r="CV340" s="185"/>
      <c r="CW340" s="185"/>
      <c r="CX340" s="185"/>
      <c r="CY340" s="185"/>
      <c r="CZ340" s="185"/>
    </row>
    <row r="341" s="439" customFormat="true" ht="15" customHeight="true" x14ac:dyDescent="0.2">
      <c r="B341" s="438"/>
      <c r="Z341" s="346"/>
      <c r="AA341" s="346"/>
      <c r="AB341" s="346"/>
      <c r="AC341" s="346"/>
      <c r="AD341" s="346"/>
      <c r="AE341" s="346"/>
      <c r="AF341" s="346"/>
      <c r="AG341" s="346"/>
      <c r="AH341" s="346"/>
      <c r="AI341" s="346"/>
      <c r="AJ341" s="346"/>
      <c r="AK341" s="346"/>
      <c r="AL341" s="346"/>
      <c r="AM341" s="346"/>
      <c r="AN341" s="346"/>
      <c r="AO341" s="346"/>
      <c r="AP341" s="346"/>
      <c r="AQ341" s="346"/>
      <c r="AR341" s="346"/>
      <c r="AS341" s="346"/>
      <c r="AT341" s="346"/>
      <c r="AU341" s="346"/>
      <c r="AV341" s="346"/>
      <c r="AW341" s="346"/>
      <c r="AX341" s="346"/>
      <c r="AY341" s="346"/>
      <c r="AZ341" s="346"/>
      <c r="BA341" s="989" t="s">
        <v>144</v>
      </c>
      <c r="BB341" s="559" t="s">
        <v>49</v>
      </c>
      <c r="BC341" s="61" t="s">
        <v>35</v>
      </c>
      <c r="BD341" s="57" t="s">
        <v>35</v>
      </c>
      <c r="BE341" s="57" t="s">
        <v>35</v>
      </c>
      <c r="BF341" s="57" t="s">
        <v>35</v>
      </c>
      <c r="BG341" s="52" t="s">
        <v>35</v>
      </c>
      <c r="BH341" s="61" t="s">
        <v>35</v>
      </c>
      <c r="BI341" s="57" t="s">
        <v>35</v>
      </c>
      <c r="BJ341" s="57" t="s">
        <v>35</v>
      </c>
      <c r="BK341" s="57" t="s">
        <v>35</v>
      </c>
      <c r="BL341" s="52" t="s">
        <v>35</v>
      </c>
      <c r="BM341" s="61" t="s">
        <v>35</v>
      </c>
      <c r="BN341" s="57" t="s">
        <v>35</v>
      </c>
      <c r="BO341" s="57" t="s">
        <v>35</v>
      </c>
      <c r="BP341" s="57" t="s">
        <v>35</v>
      </c>
      <c r="BQ341" s="52" t="s">
        <v>35</v>
      </c>
      <c r="BR341" s="61" t="s">
        <v>35</v>
      </c>
      <c r="BS341" s="57" t="s">
        <v>35</v>
      </c>
      <c r="BT341" s="57" t="s">
        <v>35</v>
      </c>
      <c r="BU341" s="57" t="s">
        <v>35</v>
      </c>
      <c r="BV341" s="57" t="s">
        <v>35</v>
      </c>
      <c r="BW341" s="57" t="s">
        <v>35</v>
      </c>
      <c r="BX341" s="57" t="s">
        <v>35</v>
      </c>
      <c r="BY341" s="46" t="s">
        <v>35</v>
      </c>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439" customFormat="true" ht="15" customHeight="true" x14ac:dyDescent="0.2">
      <c r="B342" s="438"/>
      <c r="Z342" s="346"/>
      <c r="AA342" s="346"/>
      <c r="AB342" s="346"/>
      <c r="AC342" s="346"/>
      <c r="AD342" s="346"/>
      <c r="AE342" s="346"/>
      <c r="AF342" s="346"/>
      <c r="AG342" s="346"/>
      <c r="AH342" s="346"/>
      <c r="AI342" s="346"/>
      <c r="AJ342" s="346"/>
      <c r="AK342" s="346"/>
      <c r="AL342" s="346"/>
      <c r="AM342" s="346"/>
      <c r="AN342" s="346"/>
      <c r="AO342" s="346"/>
      <c r="AP342" s="346"/>
      <c r="AQ342" s="346"/>
      <c r="AR342" s="346"/>
      <c r="AS342" s="346"/>
      <c r="AT342" s="346"/>
      <c r="AU342" s="346"/>
      <c r="AV342" s="346"/>
      <c r="AW342" s="346"/>
      <c r="AX342" s="346"/>
      <c r="AY342" s="346"/>
      <c r="AZ342" s="346"/>
      <c r="BA342" s="990"/>
      <c r="BB342" s="557" t="s">
        <v>48</v>
      </c>
      <c r="BC342" s="60" t="s">
        <v>35</v>
      </c>
      <c r="BD342" s="56" t="s">
        <v>35</v>
      </c>
      <c r="BE342" s="56" t="s">
        <v>35</v>
      </c>
      <c r="BF342" s="56" t="s">
        <v>35</v>
      </c>
      <c r="BG342" s="51" t="s">
        <v>35</v>
      </c>
      <c r="BH342" s="60" t="s">
        <v>35</v>
      </c>
      <c r="BI342" s="56" t="s">
        <v>35</v>
      </c>
      <c r="BJ342" s="56" t="s">
        <v>35</v>
      </c>
      <c r="BK342" s="56" t="s">
        <v>35</v>
      </c>
      <c r="BL342" s="51" t="s">
        <v>35</v>
      </c>
      <c r="BM342" s="60" t="s">
        <v>35</v>
      </c>
      <c r="BN342" s="56" t="s">
        <v>35</v>
      </c>
      <c r="BO342" s="56" t="s">
        <v>35</v>
      </c>
      <c r="BP342" s="56" t="s">
        <v>35</v>
      </c>
      <c r="BQ342" s="51" t="s">
        <v>35</v>
      </c>
      <c r="BR342" s="60" t="s">
        <v>35</v>
      </c>
      <c r="BS342" s="56" t="s">
        <v>35</v>
      </c>
      <c r="BT342" s="56" t="s">
        <v>35</v>
      </c>
      <c r="BU342" s="56" t="s">
        <v>35</v>
      </c>
      <c r="BV342" s="56" t="s">
        <v>35</v>
      </c>
      <c r="BW342" s="56" t="s">
        <v>35</v>
      </c>
      <c r="BX342" s="56" t="s">
        <v>35</v>
      </c>
      <c r="BY342" s="45" t="s">
        <v>35</v>
      </c>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439" customFormat="true" ht="15" customHeight="true" x14ac:dyDescent="0.2">
      <c r="B343" s="438"/>
      <c r="Z343" s="346"/>
      <c r="AA343" s="346"/>
      <c r="AB343" s="346"/>
      <c r="AC343" s="346"/>
      <c r="AD343" s="346"/>
      <c r="AE343" s="346"/>
      <c r="AF343" s="346"/>
      <c r="AG343" s="346"/>
      <c r="AH343" s="346"/>
      <c r="AI343" s="346"/>
      <c r="AJ343" s="346"/>
      <c r="AK343" s="346"/>
      <c r="AL343" s="346"/>
      <c r="AM343" s="346"/>
      <c r="AN343" s="346"/>
      <c r="AO343" s="346"/>
      <c r="AP343" s="346"/>
      <c r="AQ343" s="346"/>
      <c r="AR343" s="346"/>
      <c r="AS343" s="346"/>
      <c r="AT343" s="346"/>
      <c r="AU343" s="346"/>
      <c r="AV343" s="346"/>
      <c r="AW343" s="346"/>
      <c r="AX343" s="346"/>
      <c r="AY343" s="346"/>
      <c r="AZ343" s="346"/>
      <c r="BA343" s="991" t="s">
        <v>139</v>
      </c>
      <c r="BB343" s="557" t="s">
        <v>49</v>
      </c>
      <c r="BC343" s="60" t="s">
        <v>35</v>
      </c>
      <c r="BD343" s="56" t="s">
        <v>35</v>
      </c>
      <c r="BE343" s="56" t="s">
        <v>35</v>
      </c>
      <c r="BF343" s="56" t="s">
        <v>35</v>
      </c>
      <c r="BG343" s="51" t="s">
        <v>35</v>
      </c>
      <c r="BH343" s="60" t="s">
        <v>35</v>
      </c>
      <c r="BI343" s="56" t="s">
        <v>35</v>
      </c>
      <c r="BJ343" s="56" t="s">
        <v>35</v>
      </c>
      <c r="BK343" s="56" t="s">
        <v>35</v>
      </c>
      <c r="BL343" s="51" t="s">
        <v>35</v>
      </c>
      <c r="BM343" s="60" t="s">
        <v>35</v>
      </c>
      <c r="BN343" s="56" t="s">
        <v>35</v>
      </c>
      <c r="BO343" s="56" t="s">
        <v>35</v>
      </c>
      <c r="BP343" s="56" t="s">
        <v>35</v>
      </c>
      <c r="BQ343" s="51" t="s">
        <v>35</v>
      </c>
      <c r="BR343" s="60" t="s">
        <v>35</v>
      </c>
      <c r="BS343" s="56" t="s">
        <v>35</v>
      </c>
      <c r="BT343" s="56" t="s">
        <v>35</v>
      </c>
      <c r="BU343" s="56" t="s">
        <v>35</v>
      </c>
      <c r="BV343" s="56" t="s">
        <v>35</v>
      </c>
      <c r="BW343" s="56" t="s">
        <v>35</v>
      </c>
      <c r="BX343" s="56" t="s">
        <v>35</v>
      </c>
      <c r="BY343" s="45" t="s">
        <v>35</v>
      </c>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439" customFormat="true" ht="15" customHeight="true" x14ac:dyDescent="0.2">
      <c r="B344" s="438"/>
      <c r="Z344" s="346"/>
      <c r="AA344" s="346"/>
      <c r="AB344" s="346"/>
      <c r="AC344" s="346"/>
      <c r="AD344" s="346"/>
      <c r="AE344" s="346"/>
      <c r="AF344" s="346"/>
      <c r="AG344" s="346"/>
      <c r="AH344" s="346"/>
      <c r="AI344" s="346"/>
      <c r="AJ344" s="346"/>
      <c r="AK344" s="346"/>
      <c r="AL344" s="346"/>
      <c r="AM344" s="346"/>
      <c r="AN344" s="346"/>
      <c r="AO344" s="346"/>
      <c r="AP344" s="346"/>
      <c r="AQ344" s="346"/>
      <c r="AR344" s="346"/>
      <c r="AS344" s="346"/>
      <c r="AT344" s="346"/>
      <c r="AU344" s="346"/>
      <c r="AV344" s="346"/>
      <c r="AW344" s="346"/>
      <c r="AX344" s="346"/>
      <c r="AY344" s="346"/>
      <c r="AZ344" s="346"/>
      <c r="BA344" s="990"/>
      <c r="BB344" s="557" t="s">
        <v>48</v>
      </c>
      <c r="BC344" s="60" t="s">
        <v>35</v>
      </c>
      <c r="BD344" s="56" t="s">
        <v>35</v>
      </c>
      <c r="BE344" s="56" t="s">
        <v>35</v>
      </c>
      <c r="BF344" s="56" t="s">
        <v>35</v>
      </c>
      <c r="BG344" s="51" t="s">
        <v>35</v>
      </c>
      <c r="BH344" s="60" t="s">
        <v>35</v>
      </c>
      <c r="BI344" s="56" t="s">
        <v>35</v>
      </c>
      <c r="BJ344" s="56" t="s">
        <v>35</v>
      </c>
      <c r="BK344" s="56" t="s">
        <v>35</v>
      </c>
      <c r="BL344" s="51" t="s">
        <v>35</v>
      </c>
      <c r="BM344" s="60" t="s">
        <v>35</v>
      </c>
      <c r="BN344" s="56" t="s">
        <v>35</v>
      </c>
      <c r="BO344" s="56" t="s">
        <v>35</v>
      </c>
      <c r="BP344" s="56" t="s">
        <v>35</v>
      </c>
      <c r="BQ344" s="51" t="s">
        <v>35</v>
      </c>
      <c r="BR344" s="60" t="s">
        <v>35</v>
      </c>
      <c r="BS344" s="56" t="s">
        <v>35</v>
      </c>
      <c r="BT344" s="56" t="s">
        <v>35</v>
      </c>
      <c r="BU344" s="56" t="s">
        <v>35</v>
      </c>
      <c r="BV344" s="56" t="s">
        <v>35</v>
      </c>
      <c r="BW344" s="56" t="s">
        <v>35</v>
      </c>
      <c r="BX344" s="56" t="s">
        <v>35</v>
      </c>
      <c r="BY344" s="45" t="s">
        <v>35</v>
      </c>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439" customFormat="true" ht="15" customHeight="true" x14ac:dyDescent="0.2">
      <c r="B345" s="438"/>
      <c r="Z345" s="346"/>
      <c r="AA345" s="346"/>
      <c r="AB345" s="346"/>
      <c r="AC345" s="346"/>
      <c r="AD345" s="346"/>
      <c r="AE345" s="346"/>
      <c r="AF345" s="346"/>
      <c r="AG345" s="346"/>
      <c r="AH345" s="346"/>
      <c r="AI345" s="346"/>
      <c r="AJ345" s="346"/>
      <c r="AK345" s="346"/>
      <c r="AL345" s="346"/>
      <c r="AM345" s="346"/>
      <c r="AN345" s="346"/>
      <c r="AO345" s="346"/>
      <c r="AP345" s="346"/>
      <c r="AQ345" s="346"/>
      <c r="AR345" s="346"/>
      <c r="AS345" s="346"/>
      <c r="AT345" s="346"/>
      <c r="AU345" s="346"/>
      <c r="AV345" s="346"/>
      <c r="AW345" s="346"/>
      <c r="AX345" s="346"/>
      <c r="AY345" s="346"/>
      <c r="AZ345" s="346"/>
      <c r="BA345" s="991" t="s">
        <v>140</v>
      </c>
      <c r="BB345" s="557" t="s">
        <v>49</v>
      </c>
      <c r="BC345" s="60" t="s">
        <v>35</v>
      </c>
      <c r="BD345" s="56" t="s">
        <v>35</v>
      </c>
      <c r="BE345" s="56" t="s">
        <v>35</v>
      </c>
      <c r="BF345" s="56" t="s">
        <v>35</v>
      </c>
      <c r="BG345" s="51" t="s">
        <v>35</v>
      </c>
      <c r="BH345" s="60" t="s">
        <v>35</v>
      </c>
      <c r="BI345" s="56" t="s">
        <v>35</v>
      </c>
      <c r="BJ345" s="56" t="s">
        <v>35</v>
      </c>
      <c r="BK345" s="56" t="s">
        <v>35</v>
      </c>
      <c r="BL345" s="51" t="s">
        <v>35</v>
      </c>
      <c r="BM345" s="60" t="s">
        <v>35</v>
      </c>
      <c r="BN345" s="56" t="s">
        <v>35</v>
      </c>
      <c r="BO345" s="56" t="s">
        <v>35</v>
      </c>
      <c r="BP345" s="56" t="s">
        <v>35</v>
      </c>
      <c r="BQ345" s="51" t="s">
        <v>35</v>
      </c>
      <c r="BR345" s="60" t="s">
        <v>35</v>
      </c>
      <c r="BS345" s="56" t="s">
        <v>35</v>
      </c>
      <c r="BT345" s="56" t="s">
        <v>35</v>
      </c>
      <c r="BU345" s="56" t="s">
        <v>35</v>
      </c>
      <c r="BV345" s="56" t="s">
        <v>35</v>
      </c>
      <c r="BW345" s="56" t="s">
        <v>35</v>
      </c>
      <c r="BX345" s="56" t="s">
        <v>35</v>
      </c>
      <c r="BY345" s="45" t="s">
        <v>35</v>
      </c>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439" customFormat="true" ht="15" customHeight="true" x14ac:dyDescent="0.2">
      <c r="B346" s="438"/>
      <c r="Z346" s="346"/>
      <c r="AA346" s="346"/>
      <c r="AB346" s="346"/>
      <c r="AC346" s="346"/>
      <c r="AD346" s="346"/>
      <c r="AE346" s="346"/>
      <c r="AF346" s="346"/>
      <c r="AG346" s="346"/>
      <c r="AH346" s="346"/>
      <c r="AI346" s="346"/>
      <c r="AJ346" s="346"/>
      <c r="AK346" s="346"/>
      <c r="AL346" s="346"/>
      <c r="AM346" s="346"/>
      <c r="AN346" s="346"/>
      <c r="AO346" s="346"/>
      <c r="AP346" s="346"/>
      <c r="AQ346" s="346"/>
      <c r="AR346" s="346"/>
      <c r="AS346" s="346"/>
      <c r="AT346" s="346"/>
      <c r="AU346" s="346"/>
      <c r="AV346" s="346"/>
      <c r="AW346" s="346"/>
      <c r="AX346" s="346"/>
      <c r="AY346" s="346"/>
      <c r="AZ346" s="346"/>
      <c r="BA346" s="990"/>
      <c r="BB346" s="557" t="s">
        <v>48</v>
      </c>
      <c r="BC346" s="60" t="s">
        <v>35</v>
      </c>
      <c r="BD346" s="56" t="s">
        <v>35</v>
      </c>
      <c r="BE346" s="56" t="s">
        <v>35</v>
      </c>
      <c r="BF346" s="56" t="s">
        <v>35</v>
      </c>
      <c r="BG346" s="51" t="s">
        <v>35</v>
      </c>
      <c r="BH346" s="60" t="s">
        <v>35</v>
      </c>
      <c r="BI346" s="56" t="s">
        <v>35</v>
      </c>
      <c r="BJ346" s="56" t="s">
        <v>35</v>
      </c>
      <c r="BK346" s="56" t="s">
        <v>35</v>
      </c>
      <c r="BL346" s="51" t="s">
        <v>35</v>
      </c>
      <c r="BM346" s="60" t="s">
        <v>35</v>
      </c>
      <c r="BN346" s="56" t="s">
        <v>35</v>
      </c>
      <c r="BO346" s="56" t="s">
        <v>35</v>
      </c>
      <c r="BP346" s="56" t="s">
        <v>35</v>
      </c>
      <c r="BQ346" s="51" t="s">
        <v>35</v>
      </c>
      <c r="BR346" s="60" t="s">
        <v>35</v>
      </c>
      <c r="BS346" s="56" t="s">
        <v>35</v>
      </c>
      <c r="BT346" s="56" t="s">
        <v>35</v>
      </c>
      <c r="BU346" s="56" t="s">
        <v>35</v>
      </c>
      <c r="BV346" s="56" t="s">
        <v>35</v>
      </c>
      <c r="BW346" s="56" t="s">
        <v>35</v>
      </c>
      <c r="BX346" s="56" t="s">
        <v>35</v>
      </c>
      <c r="BY346" s="45" t="s">
        <v>35</v>
      </c>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439" customFormat="true" ht="15" customHeight="true" x14ac:dyDescent="0.2">
      <c r="B347" s="438"/>
      <c r="Z347" s="346"/>
      <c r="AA347" s="346"/>
      <c r="AB347" s="346"/>
      <c r="AC347" s="346"/>
      <c r="AD347" s="346"/>
      <c r="AE347" s="346"/>
      <c r="AF347" s="346"/>
      <c r="AG347" s="346"/>
      <c r="AH347" s="346"/>
      <c r="AI347" s="346"/>
      <c r="AJ347" s="346"/>
      <c r="AK347" s="346"/>
      <c r="AL347" s="346"/>
      <c r="AM347" s="346"/>
      <c r="AN347" s="346"/>
      <c r="AO347" s="346"/>
      <c r="AP347" s="346"/>
      <c r="AQ347" s="346"/>
      <c r="AR347" s="346"/>
      <c r="AS347" s="346"/>
      <c r="AT347" s="346"/>
      <c r="AU347" s="346"/>
      <c r="AV347" s="346"/>
      <c r="AW347" s="346"/>
      <c r="AX347" s="346"/>
      <c r="AY347" s="346"/>
      <c r="AZ347" s="346"/>
      <c r="BA347" s="991" t="s">
        <v>141</v>
      </c>
      <c r="BB347" s="557" t="s">
        <v>49</v>
      </c>
      <c r="BC347" s="60" t="s">
        <v>35</v>
      </c>
      <c r="BD347" s="56" t="s">
        <v>35</v>
      </c>
      <c r="BE347" s="56" t="s">
        <v>35</v>
      </c>
      <c r="BF347" s="56" t="s">
        <v>35</v>
      </c>
      <c r="BG347" s="51" t="s">
        <v>35</v>
      </c>
      <c r="BH347" s="60" t="s">
        <v>35</v>
      </c>
      <c r="BI347" s="56" t="s">
        <v>35</v>
      </c>
      <c r="BJ347" s="56" t="s">
        <v>35</v>
      </c>
      <c r="BK347" s="56" t="s">
        <v>35</v>
      </c>
      <c r="BL347" s="51" t="s">
        <v>35</v>
      </c>
      <c r="BM347" s="60" t="s">
        <v>35</v>
      </c>
      <c r="BN347" s="56" t="s">
        <v>35</v>
      </c>
      <c r="BO347" s="56" t="s">
        <v>35</v>
      </c>
      <c r="BP347" s="56" t="s">
        <v>35</v>
      </c>
      <c r="BQ347" s="51" t="s">
        <v>35</v>
      </c>
      <c r="BR347" s="60" t="s">
        <v>35</v>
      </c>
      <c r="BS347" s="56" t="s">
        <v>35</v>
      </c>
      <c r="BT347" s="56" t="s">
        <v>35</v>
      </c>
      <c r="BU347" s="56" t="s">
        <v>35</v>
      </c>
      <c r="BV347" s="56" t="s">
        <v>35</v>
      </c>
      <c r="BW347" s="56" t="s">
        <v>35</v>
      </c>
      <c r="BX347" s="56" t="s">
        <v>35</v>
      </c>
      <c r="BY347" s="45" t="s">
        <v>35</v>
      </c>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439" customFormat="true" ht="15" customHeight="true" x14ac:dyDescent="0.2">
      <c r="B348" s="438"/>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990"/>
      <c r="BB348" s="557" t="s">
        <v>48</v>
      </c>
      <c r="BC348" s="60" t="s">
        <v>35</v>
      </c>
      <c r="BD348" s="56" t="s">
        <v>35</v>
      </c>
      <c r="BE348" s="56" t="s">
        <v>35</v>
      </c>
      <c r="BF348" s="56" t="s">
        <v>35</v>
      </c>
      <c r="BG348" s="51" t="s">
        <v>35</v>
      </c>
      <c r="BH348" s="60" t="s">
        <v>35</v>
      </c>
      <c r="BI348" s="56" t="s">
        <v>35</v>
      </c>
      <c r="BJ348" s="56" t="s">
        <v>35</v>
      </c>
      <c r="BK348" s="56" t="s">
        <v>35</v>
      </c>
      <c r="BL348" s="51" t="s">
        <v>35</v>
      </c>
      <c r="BM348" s="60" t="s">
        <v>35</v>
      </c>
      <c r="BN348" s="56" t="s">
        <v>35</v>
      </c>
      <c r="BO348" s="56" t="s">
        <v>35</v>
      </c>
      <c r="BP348" s="56" t="s">
        <v>35</v>
      </c>
      <c r="BQ348" s="51" t="s">
        <v>35</v>
      </c>
      <c r="BR348" s="60" t="s">
        <v>35</v>
      </c>
      <c r="BS348" s="56" t="s">
        <v>35</v>
      </c>
      <c r="BT348" s="56" t="s">
        <v>35</v>
      </c>
      <c r="BU348" s="56" t="s">
        <v>35</v>
      </c>
      <c r="BV348" s="56" t="s">
        <v>35</v>
      </c>
      <c r="BW348" s="56" t="s">
        <v>35</v>
      </c>
      <c r="BX348" s="56" t="s">
        <v>35</v>
      </c>
      <c r="BY348" s="45" t="s">
        <v>35</v>
      </c>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439" customFormat="true" ht="15" customHeight="true" x14ac:dyDescent="0.2">
      <c r="B349" s="438"/>
      <c r="Z349" s="346"/>
      <c r="AA349" s="346"/>
      <c r="AB349" s="346"/>
      <c r="AC349" s="346"/>
      <c r="AD349" s="346"/>
      <c r="AE349" s="346"/>
      <c r="AF349" s="346"/>
      <c r="AG349" s="346"/>
      <c r="AH349" s="346"/>
      <c r="AI349" s="346"/>
      <c r="AJ349" s="346"/>
      <c r="AK349" s="346"/>
      <c r="AL349" s="346"/>
      <c r="AM349" s="346"/>
      <c r="AN349" s="346"/>
      <c r="AO349" s="346"/>
      <c r="AP349" s="346"/>
      <c r="AQ349" s="346"/>
      <c r="AR349" s="346"/>
      <c r="AS349" s="346"/>
      <c r="AT349" s="346"/>
      <c r="AU349" s="346"/>
      <c r="AV349" s="346"/>
      <c r="AW349" s="346"/>
      <c r="AX349" s="346"/>
      <c r="AY349" s="346"/>
      <c r="AZ349" s="346"/>
      <c r="BA349" s="991" t="s">
        <v>142</v>
      </c>
      <c r="BB349" s="557" t="s">
        <v>49</v>
      </c>
      <c r="BC349" s="60" t="s">
        <v>35</v>
      </c>
      <c r="BD349" s="56" t="s">
        <v>35</v>
      </c>
      <c r="BE349" s="56" t="s">
        <v>35</v>
      </c>
      <c r="BF349" s="56" t="s">
        <v>35</v>
      </c>
      <c r="BG349" s="51" t="s">
        <v>35</v>
      </c>
      <c r="BH349" s="60" t="s">
        <v>35</v>
      </c>
      <c r="BI349" s="56" t="s">
        <v>35</v>
      </c>
      <c r="BJ349" s="56" t="s">
        <v>35</v>
      </c>
      <c r="BK349" s="56" t="s">
        <v>35</v>
      </c>
      <c r="BL349" s="51" t="s">
        <v>35</v>
      </c>
      <c r="BM349" s="60" t="s">
        <v>35</v>
      </c>
      <c r="BN349" s="56" t="s">
        <v>35</v>
      </c>
      <c r="BO349" s="56" t="s">
        <v>35</v>
      </c>
      <c r="BP349" s="56" t="s">
        <v>35</v>
      </c>
      <c r="BQ349" s="51" t="s">
        <v>35</v>
      </c>
      <c r="BR349" s="60" t="s">
        <v>35</v>
      </c>
      <c r="BS349" s="56" t="s">
        <v>35</v>
      </c>
      <c r="BT349" s="56" t="s">
        <v>35</v>
      </c>
      <c r="BU349" s="56" t="s">
        <v>35</v>
      </c>
      <c r="BV349" s="56" t="s">
        <v>35</v>
      </c>
      <c r="BW349" s="56" t="s">
        <v>35</v>
      </c>
      <c r="BX349" s="56" t="s">
        <v>35</v>
      </c>
      <c r="BY349" s="45" t="s">
        <v>35</v>
      </c>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439" customFormat="true" ht="15" customHeight="true" x14ac:dyDescent="0.2">
      <c r="B350" s="438"/>
      <c r="Z350" s="346"/>
      <c r="AA350" s="346"/>
      <c r="AB350" s="346"/>
      <c r="AC350" s="346"/>
      <c r="AD350" s="346"/>
      <c r="AE350" s="346"/>
      <c r="AF350" s="346"/>
      <c r="AG350" s="346"/>
      <c r="AH350" s="346"/>
      <c r="AI350" s="346"/>
      <c r="AJ350" s="346"/>
      <c r="AK350" s="346"/>
      <c r="AL350" s="346"/>
      <c r="AM350" s="346"/>
      <c r="AN350" s="346"/>
      <c r="AO350" s="346"/>
      <c r="AP350" s="346"/>
      <c r="AQ350" s="346"/>
      <c r="AR350" s="346"/>
      <c r="AS350" s="346"/>
      <c r="AT350" s="346"/>
      <c r="AU350" s="346"/>
      <c r="AV350" s="346"/>
      <c r="AW350" s="346"/>
      <c r="AX350" s="346"/>
      <c r="AY350" s="346"/>
      <c r="AZ350" s="346"/>
      <c r="BA350" s="990"/>
      <c r="BB350" s="557" t="s">
        <v>48</v>
      </c>
      <c r="BC350" s="60" t="s">
        <v>35</v>
      </c>
      <c r="BD350" s="56" t="s">
        <v>35</v>
      </c>
      <c r="BE350" s="56" t="s">
        <v>35</v>
      </c>
      <c r="BF350" s="56" t="s">
        <v>35</v>
      </c>
      <c r="BG350" s="51" t="s">
        <v>35</v>
      </c>
      <c r="BH350" s="60" t="s">
        <v>35</v>
      </c>
      <c r="BI350" s="56" t="s">
        <v>35</v>
      </c>
      <c r="BJ350" s="56" t="s">
        <v>35</v>
      </c>
      <c r="BK350" s="56" t="s">
        <v>35</v>
      </c>
      <c r="BL350" s="51" t="s">
        <v>35</v>
      </c>
      <c r="BM350" s="60" t="s">
        <v>35</v>
      </c>
      <c r="BN350" s="56" t="s">
        <v>35</v>
      </c>
      <c r="BO350" s="56" t="s">
        <v>35</v>
      </c>
      <c r="BP350" s="56" t="s">
        <v>35</v>
      </c>
      <c r="BQ350" s="51" t="s">
        <v>35</v>
      </c>
      <c r="BR350" s="60" t="s">
        <v>35</v>
      </c>
      <c r="BS350" s="56" t="s">
        <v>35</v>
      </c>
      <c r="BT350" s="56" t="s">
        <v>35</v>
      </c>
      <c r="BU350" s="56" t="s">
        <v>35</v>
      </c>
      <c r="BV350" s="56" t="s">
        <v>35</v>
      </c>
      <c r="BW350" s="56" t="s">
        <v>35</v>
      </c>
      <c r="BX350" s="56" t="s">
        <v>35</v>
      </c>
      <c r="BY350" s="45" t="s">
        <v>35</v>
      </c>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439" customFormat="true" ht="15" customHeight="true" x14ac:dyDescent="0.2">
      <c r="B351" s="438"/>
      <c r="Z351" s="346"/>
      <c r="AA351" s="346"/>
      <c r="AB351" s="346"/>
      <c r="AC351" s="346"/>
      <c r="AD351" s="346"/>
      <c r="AE351" s="346"/>
      <c r="AF351" s="346"/>
      <c r="AG351" s="346"/>
      <c r="AH351" s="346"/>
      <c r="AI351" s="346"/>
      <c r="AJ351" s="346"/>
      <c r="AK351" s="346"/>
      <c r="AL351" s="346"/>
      <c r="AM351" s="346"/>
      <c r="AN351" s="346"/>
      <c r="AO351" s="346"/>
      <c r="AP351" s="346"/>
      <c r="AQ351" s="346"/>
      <c r="AR351" s="346"/>
      <c r="AS351" s="346"/>
      <c r="AT351" s="346"/>
      <c r="AU351" s="346"/>
      <c r="AV351" s="346"/>
      <c r="AW351" s="346"/>
      <c r="AX351" s="346"/>
      <c r="AY351" s="346"/>
      <c r="AZ351" s="346"/>
      <c r="BA351" s="991" t="s">
        <v>143</v>
      </c>
      <c r="BB351" s="557" t="s">
        <v>49</v>
      </c>
      <c r="BC351" s="60" t="s">
        <v>35</v>
      </c>
      <c r="BD351" s="56" t="s">
        <v>35</v>
      </c>
      <c r="BE351" s="56" t="s">
        <v>35</v>
      </c>
      <c r="BF351" s="56" t="s">
        <v>35</v>
      </c>
      <c r="BG351" s="51" t="s">
        <v>35</v>
      </c>
      <c r="BH351" s="60" t="s">
        <v>35</v>
      </c>
      <c r="BI351" s="56" t="s">
        <v>35</v>
      </c>
      <c r="BJ351" s="56" t="s">
        <v>35</v>
      </c>
      <c r="BK351" s="56" t="s">
        <v>35</v>
      </c>
      <c r="BL351" s="51" t="s">
        <v>35</v>
      </c>
      <c r="BM351" s="60" t="s">
        <v>35</v>
      </c>
      <c r="BN351" s="56" t="s">
        <v>35</v>
      </c>
      <c r="BO351" s="56" t="s">
        <v>35</v>
      </c>
      <c r="BP351" s="56" t="s">
        <v>35</v>
      </c>
      <c r="BQ351" s="51" t="s">
        <v>35</v>
      </c>
      <c r="BR351" s="60" t="s">
        <v>35</v>
      </c>
      <c r="BS351" s="56" t="s">
        <v>35</v>
      </c>
      <c r="BT351" s="56" t="s">
        <v>35</v>
      </c>
      <c r="BU351" s="56" t="s">
        <v>35</v>
      </c>
      <c r="BV351" s="56" t="s">
        <v>35</v>
      </c>
      <c r="BW351" s="56" t="s">
        <v>35</v>
      </c>
      <c r="BX351" s="56" t="s">
        <v>35</v>
      </c>
      <c r="BY351" s="45" t="s">
        <v>35</v>
      </c>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439" customFormat="true" ht="15" customHeight="true" x14ac:dyDescent="0.2">
      <c r="B352" s="438"/>
      <c r="Z352" s="346"/>
      <c r="AA352" s="346"/>
      <c r="AB352" s="346"/>
      <c r="AC352" s="346"/>
      <c r="AD352" s="346"/>
      <c r="AE352" s="346"/>
      <c r="AF352" s="346"/>
      <c r="AG352" s="346"/>
      <c r="AH352" s="346"/>
      <c r="AI352" s="346"/>
      <c r="AJ352" s="346"/>
      <c r="AK352" s="346"/>
      <c r="AL352" s="346"/>
      <c r="AM352" s="346"/>
      <c r="AN352" s="346"/>
      <c r="AO352" s="346"/>
      <c r="AP352" s="346"/>
      <c r="AQ352" s="346"/>
      <c r="AR352" s="346"/>
      <c r="AS352" s="346"/>
      <c r="AT352" s="346"/>
      <c r="AU352" s="346"/>
      <c r="AV352" s="346"/>
      <c r="AW352" s="346"/>
      <c r="AX352" s="346"/>
      <c r="AY352" s="346"/>
      <c r="AZ352" s="346"/>
      <c r="BA352" s="990"/>
      <c r="BB352" s="557" t="s">
        <v>48</v>
      </c>
      <c r="BC352" s="60" t="s">
        <v>35</v>
      </c>
      <c r="BD352" s="56" t="s">
        <v>35</v>
      </c>
      <c r="BE352" s="56" t="s">
        <v>35</v>
      </c>
      <c r="BF352" s="56" t="s">
        <v>35</v>
      </c>
      <c r="BG352" s="51" t="s">
        <v>35</v>
      </c>
      <c r="BH352" s="60" t="s">
        <v>35</v>
      </c>
      <c r="BI352" s="56" t="s">
        <v>35</v>
      </c>
      <c r="BJ352" s="56" t="s">
        <v>35</v>
      </c>
      <c r="BK352" s="56" t="s">
        <v>35</v>
      </c>
      <c r="BL352" s="51" t="s">
        <v>35</v>
      </c>
      <c r="BM352" s="60" t="s">
        <v>35</v>
      </c>
      <c r="BN352" s="56" t="s">
        <v>35</v>
      </c>
      <c r="BO352" s="56" t="s">
        <v>35</v>
      </c>
      <c r="BP352" s="56" t="s">
        <v>35</v>
      </c>
      <c r="BQ352" s="51" t="s">
        <v>35</v>
      </c>
      <c r="BR352" s="60" t="s">
        <v>35</v>
      </c>
      <c r="BS352" s="56" t="s">
        <v>35</v>
      </c>
      <c r="BT352" s="56" t="s">
        <v>35</v>
      </c>
      <c r="BU352" s="56" t="s">
        <v>35</v>
      </c>
      <c r="BV352" s="56" t="s">
        <v>35</v>
      </c>
      <c r="BW352" s="56" t="s">
        <v>35</v>
      </c>
      <c r="BX352" s="56" t="s">
        <v>35</v>
      </c>
      <c r="BY352" s="45" t="s">
        <v>35</v>
      </c>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439" customFormat="true" ht="15" customHeight="true" x14ac:dyDescent="0.2">
      <c r="B353" s="438"/>
      <c r="Z353" s="346"/>
      <c r="AA353" s="346"/>
      <c r="AB353" s="346"/>
      <c r="AC353" s="346"/>
      <c r="AD353" s="346"/>
      <c r="AE353" s="346"/>
      <c r="AF353" s="346"/>
      <c r="AG353" s="346"/>
      <c r="AH353" s="346"/>
      <c r="AI353" s="346"/>
      <c r="AJ353" s="346"/>
      <c r="AK353" s="346"/>
      <c r="AL353" s="346"/>
      <c r="AM353" s="346"/>
      <c r="AN353" s="346"/>
      <c r="AO353" s="346"/>
      <c r="AP353" s="346"/>
      <c r="AQ353" s="346"/>
      <c r="AR353" s="346"/>
      <c r="AS353" s="346"/>
      <c r="AT353" s="346"/>
      <c r="AU353" s="346"/>
      <c r="AV353" s="346"/>
      <c r="AW353" s="346"/>
      <c r="AX353" s="346"/>
      <c r="AY353" s="346"/>
      <c r="AZ353" s="346"/>
      <c r="BA353" s="991" t="s">
        <v>138</v>
      </c>
      <c r="BB353" s="557" t="s">
        <v>49</v>
      </c>
      <c r="BC353" s="60" t="s">
        <v>35</v>
      </c>
      <c r="BD353" s="56" t="s">
        <v>35</v>
      </c>
      <c r="BE353" s="56" t="s">
        <v>35</v>
      </c>
      <c r="BF353" s="56" t="s">
        <v>35</v>
      </c>
      <c r="BG353" s="51" t="s">
        <v>35</v>
      </c>
      <c r="BH353" s="60" t="s">
        <v>35</v>
      </c>
      <c r="BI353" s="56" t="s">
        <v>35</v>
      </c>
      <c r="BJ353" s="56" t="s">
        <v>35</v>
      </c>
      <c r="BK353" s="56" t="s">
        <v>35</v>
      </c>
      <c r="BL353" s="51" t="s">
        <v>35</v>
      </c>
      <c r="BM353" s="60" t="s">
        <v>35</v>
      </c>
      <c r="BN353" s="56" t="s">
        <v>35</v>
      </c>
      <c r="BO353" s="56" t="s">
        <v>35</v>
      </c>
      <c r="BP353" s="56" t="s">
        <v>35</v>
      </c>
      <c r="BQ353" s="51" t="s">
        <v>35</v>
      </c>
      <c r="BR353" s="60" t="s">
        <v>35</v>
      </c>
      <c r="BS353" s="56" t="s">
        <v>35</v>
      </c>
      <c r="BT353" s="56" t="s">
        <v>35</v>
      </c>
      <c r="BU353" s="56" t="s">
        <v>35</v>
      </c>
      <c r="BV353" s="56" t="s">
        <v>35</v>
      </c>
      <c r="BW353" s="56" t="s">
        <v>35</v>
      </c>
      <c r="BX353" s="56" t="s">
        <v>35</v>
      </c>
      <c r="BY353" s="45" t="s">
        <v>35</v>
      </c>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439" customFormat="true" ht="15" customHeight="true" x14ac:dyDescent="0.2">
      <c r="B354" s="438"/>
      <c r="Z354" s="346"/>
      <c r="AA354" s="346"/>
      <c r="AB354" s="346"/>
      <c r="AC354" s="346"/>
      <c r="AD354" s="346"/>
      <c r="AE354" s="346"/>
      <c r="AF354" s="346"/>
      <c r="AG354" s="346"/>
      <c r="AH354" s="346"/>
      <c r="AI354" s="346"/>
      <c r="AJ354" s="346"/>
      <c r="AK354" s="346"/>
      <c r="AL354" s="346"/>
      <c r="AM354" s="346"/>
      <c r="AN354" s="346"/>
      <c r="AO354" s="346"/>
      <c r="AP354" s="346"/>
      <c r="AQ354" s="346"/>
      <c r="AR354" s="346"/>
      <c r="AS354" s="346"/>
      <c r="AT354" s="346"/>
      <c r="AU354" s="346"/>
      <c r="AV354" s="346"/>
      <c r="AW354" s="346"/>
      <c r="AX354" s="346"/>
      <c r="AY354" s="346"/>
      <c r="AZ354" s="346"/>
      <c r="BA354" s="994"/>
      <c r="BB354" s="560" t="s">
        <v>48</v>
      </c>
      <c r="BC354" s="59" t="s">
        <v>35</v>
      </c>
      <c r="BD354" s="55" t="s">
        <v>35</v>
      </c>
      <c r="BE354" s="55" t="s">
        <v>35</v>
      </c>
      <c r="BF354" s="55" t="s">
        <v>35</v>
      </c>
      <c r="BG354" s="50" t="s">
        <v>35</v>
      </c>
      <c r="BH354" s="59" t="s">
        <v>35</v>
      </c>
      <c r="BI354" s="55" t="s">
        <v>35</v>
      </c>
      <c r="BJ354" s="55" t="s">
        <v>35</v>
      </c>
      <c r="BK354" s="55" t="s">
        <v>35</v>
      </c>
      <c r="BL354" s="50" t="s">
        <v>35</v>
      </c>
      <c r="BM354" s="59" t="s">
        <v>35</v>
      </c>
      <c r="BN354" s="55" t="s">
        <v>35</v>
      </c>
      <c r="BO354" s="55" t="s">
        <v>35</v>
      </c>
      <c r="BP354" s="55" t="s">
        <v>35</v>
      </c>
      <c r="BQ354" s="50" t="s">
        <v>35</v>
      </c>
      <c r="BR354" s="59" t="s">
        <v>35</v>
      </c>
      <c r="BS354" s="55" t="s">
        <v>35</v>
      </c>
      <c r="BT354" s="55" t="s">
        <v>35</v>
      </c>
      <c r="BU354" s="55" t="s">
        <v>35</v>
      </c>
      <c r="BV354" s="55" t="s">
        <v>35</v>
      </c>
      <c r="BW354" s="55" t="s">
        <v>35</v>
      </c>
      <c r="BX354" s="55" t="s">
        <v>35</v>
      </c>
      <c r="BY354" s="44" t="s">
        <v>35</v>
      </c>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439" customFormat="true" ht="15" customHeight="true" x14ac:dyDescent="0.2">
      <c r="B355" s="438"/>
      <c r="Z355" s="346"/>
      <c r="AA355" s="346"/>
      <c r="AB355" s="346"/>
      <c r="AC355" s="346"/>
      <c r="AD355" s="346"/>
      <c r="AE355" s="346"/>
      <c r="AF355" s="346"/>
      <c r="AG355" s="346"/>
      <c r="AH355" s="346"/>
      <c r="AI355" s="346"/>
      <c r="AJ355" s="346"/>
      <c r="AK355" s="346"/>
      <c r="AL355" s="346"/>
      <c r="AM355" s="346"/>
      <c r="AN355" s="346"/>
      <c r="AO355" s="346"/>
      <c r="AP355" s="346"/>
      <c r="AQ355" s="346"/>
      <c r="AR355" s="346"/>
      <c r="AS355" s="346"/>
      <c r="AT355" s="346"/>
      <c r="AU355" s="346"/>
      <c r="AV355" s="346"/>
      <c r="AW355" s="346"/>
      <c r="AX355" s="346"/>
      <c r="AY355" s="346"/>
      <c r="AZ355" s="346"/>
      <c r="BA355" s="367"/>
      <c r="BB355" s="322"/>
      <c r="BC355" s="410"/>
      <c r="BD355" s="410"/>
      <c r="BE355" s="410"/>
      <c r="BF355" s="410"/>
      <c r="BG355" s="410"/>
      <c r="BH355" s="410"/>
      <c r="BI355" s="410"/>
      <c r="BJ355" s="410"/>
      <c r="BK355" s="410"/>
      <c r="BL355" s="410"/>
      <c r="BM355" s="410"/>
      <c r="BN355" s="410"/>
      <c r="BO355" s="410"/>
      <c r="BP355" s="410"/>
      <c r="BQ355" s="410"/>
      <c r="BR355" s="410"/>
      <c r="BS355" s="410"/>
      <c r="BT355" s="410"/>
      <c r="BU355" s="410"/>
      <c r="BV355" s="410"/>
      <c r="BW355" s="410"/>
      <c r="BX355" s="410"/>
      <c r="BY355" s="410"/>
      <c r="BZ355" s="411"/>
      <c r="CA355" s="411"/>
      <c r="CB355" s="411"/>
      <c r="CC355" s="411"/>
      <c r="CD355" s="411"/>
      <c r="CE355" s="411"/>
      <c r="CF355" s="411"/>
      <c r="CG355" s="411"/>
      <c r="CH355" s="411"/>
      <c r="CI355" s="411"/>
      <c r="CJ355" s="411"/>
      <c r="CK355" s="411"/>
      <c r="CL355" s="411"/>
      <c r="CM355" s="411"/>
      <c r="CN355" s="411"/>
      <c r="CO355" s="411"/>
      <c r="CP355" s="411"/>
      <c r="CQ355" s="411"/>
      <c r="CR355" s="411"/>
      <c r="CS355" s="411"/>
      <c r="CT355" s="411"/>
      <c r="CU355" s="411"/>
      <c r="CV355" s="411"/>
      <c r="CW355" s="411"/>
      <c r="CX355" s="411"/>
      <c r="CY355" s="411"/>
      <c r="CZ355" s="411"/>
    </row>
    <row r="356" s="439" customFormat="true" ht="15" customHeight="true" x14ac:dyDescent="0.2">
      <c r="B356" s="438"/>
      <c r="Z356" s="346"/>
      <c r="AA356" s="346"/>
      <c r="AB356" s="346"/>
      <c r="AC356" s="346"/>
      <c r="AD356" s="346"/>
      <c r="AE356" s="346"/>
      <c r="AF356" s="346"/>
      <c r="AG356" s="346"/>
      <c r="AH356" s="346"/>
      <c r="AI356" s="346"/>
      <c r="AJ356" s="346"/>
      <c r="AK356" s="346"/>
      <c r="AL356" s="346"/>
      <c r="AM356" s="346"/>
      <c r="AN356" s="346"/>
      <c r="AO356" s="346"/>
      <c r="AP356" s="346"/>
      <c r="AQ356" s="346"/>
      <c r="AR356" s="346"/>
      <c r="AS356" s="346"/>
      <c r="AT356" s="346"/>
      <c r="AU356" s="346"/>
      <c r="AV356" s="346"/>
      <c r="AW356" s="346"/>
      <c r="AX356" s="346"/>
      <c r="AY356" s="346"/>
      <c r="AZ356" s="346"/>
      <c r="BA356" s="367"/>
      <c r="BB356" s="322"/>
      <c r="BC356" s="367"/>
      <c r="BD356" s="367"/>
      <c r="BE356" s="367"/>
      <c r="BF356" s="367"/>
      <c r="BG356" s="367"/>
      <c r="BH356" s="367"/>
      <c r="BI356" s="367"/>
      <c r="BJ356" s="367"/>
      <c r="BK356" s="367"/>
      <c r="BL356" s="367"/>
      <c r="BM356" s="367"/>
      <c r="BN356" s="367"/>
      <c r="BO356" s="367"/>
      <c r="BP356" s="367"/>
      <c r="BQ356" s="367"/>
      <c r="BR356" s="367"/>
      <c r="BS356" s="367"/>
      <c r="BT356" s="367"/>
      <c r="BU356" s="367"/>
      <c r="BV356" s="367"/>
      <c r="BW356" s="367"/>
      <c r="BX356" s="367"/>
      <c r="BY356" s="367"/>
      <c r="BZ356" s="346"/>
      <c r="CA356" s="346"/>
      <c r="CB356" s="346"/>
      <c r="CC356" s="346"/>
      <c r="CD356" s="346"/>
      <c r="CE356" s="346"/>
      <c r="CF356" s="346"/>
      <c r="CG356" s="346"/>
      <c r="CH356" s="346"/>
      <c r="CI356" s="346"/>
      <c r="CJ356" s="346"/>
      <c r="CK356" s="346"/>
      <c r="CL356" s="346"/>
      <c r="CM356" s="346"/>
      <c r="CN356" s="346"/>
      <c r="CO356" s="346"/>
      <c r="CP356" s="346"/>
      <c r="CQ356" s="346"/>
      <c r="CR356" s="346"/>
      <c r="CS356" s="346"/>
      <c r="CT356" s="346"/>
      <c r="CU356" s="346"/>
      <c r="CV356" s="346"/>
      <c r="CW356" s="346"/>
      <c r="CX356" s="346"/>
      <c r="CY356" s="346"/>
      <c r="CZ356" s="346"/>
    </row>
    <row r="357" s="318" customFormat="true" ht="15" customHeight="true" x14ac:dyDescent="0.2">
      <c r="B357" s="320"/>
      <c r="Z357" s="346"/>
      <c r="AA357" s="346"/>
      <c r="AB357" s="346"/>
      <c r="AC357" s="346"/>
      <c r="AD357" s="346"/>
      <c r="AE357" s="346"/>
      <c r="AF357" s="346"/>
      <c r="AG357" s="346"/>
      <c r="AH357" s="346"/>
      <c r="AI357" s="346"/>
      <c r="AJ357" s="346"/>
      <c r="AK357" s="346"/>
      <c r="AL357" s="346"/>
      <c r="AM357" s="346"/>
      <c r="AN357" s="346"/>
      <c r="AO357" s="346"/>
      <c r="AP357" s="346"/>
      <c r="AQ357" s="346"/>
      <c r="AR357" s="346"/>
      <c r="AS357" s="346"/>
      <c r="AT357" s="346"/>
      <c r="AU357" s="346"/>
      <c r="AV357" s="346"/>
      <c r="AW357" s="346"/>
      <c r="AX357" s="346"/>
      <c r="AY357" s="346"/>
      <c r="AZ357" s="346"/>
      <c r="BA357" s="367"/>
      <c r="BB357" s="322"/>
      <c r="BC357" s="367"/>
      <c r="BD357" s="367"/>
      <c r="BE357" s="367"/>
      <c r="BF357" s="367"/>
      <c r="BG357" s="367"/>
      <c r="BH357" s="367"/>
      <c r="BI357" s="367"/>
      <c r="BJ357" s="367"/>
      <c r="BK357" s="367"/>
      <c r="BL357" s="367"/>
      <c r="BM357" s="367"/>
      <c r="BN357" s="367"/>
      <c r="BO357" s="367"/>
      <c r="BP357" s="367"/>
      <c r="BQ357" s="367"/>
      <c r="BR357" s="367"/>
      <c r="BS357" s="367"/>
      <c r="BT357" s="367"/>
      <c r="BU357" s="367"/>
      <c r="BV357" s="367"/>
      <c r="BW357" s="367"/>
      <c r="BX357" s="367"/>
      <c r="BY357" s="367"/>
      <c r="BZ357" s="346"/>
      <c r="CA357" s="346"/>
      <c r="CB357" s="346"/>
      <c r="CC357" s="346"/>
      <c r="CD357" s="346"/>
      <c r="CE357" s="346"/>
      <c r="CF357" s="346"/>
      <c r="CG357" s="346"/>
      <c r="CH357" s="346"/>
      <c r="CI357" s="346"/>
      <c r="CJ357" s="346"/>
      <c r="CK357" s="346"/>
      <c r="CL357" s="346"/>
      <c r="CM357" s="346"/>
      <c r="CN357" s="346"/>
      <c r="CO357" s="346"/>
      <c r="CP357" s="346"/>
      <c r="CQ357" s="346"/>
      <c r="CR357" s="346"/>
      <c r="CS357" s="346"/>
      <c r="CT357" s="346"/>
      <c r="CU357" s="346"/>
      <c r="CV357" s="346"/>
      <c r="CW357" s="346"/>
      <c r="CX357" s="346"/>
      <c r="CY357" s="346"/>
      <c r="CZ357" s="346"/>
    </row>
    <row r="358" s="318" customFormat="true" ht="15" customHeight="true" x14ac:dyDescent="0.2">
      <c r="B358" s="320"/>
      <c r="Z358" s="346"/>
      <c r="AA358" s="346"/>
      <c r="AB358" s="346"/>
      <c r="AC358" s="346"/>
      <c r="AD358" s="346"/>
      <c r="AE358" s="346"/>
      <c r="AF358" s="346"/>
      <c r="AG358" s="346"/>
      <c r="AH358" s="346"/>
      <c r="AI358" s="346"/>
      <c r="AJ358" s="346"/>
      <c r="AK358" s="346"/>
      <c r="AL358" s="346"/>
      <c r="AM358" s="346"/>
      <c r="AN358" s="346"/>
      <c r="AO358" s="346"/>
      <c r="AP358" s="346"/>
      <c r="AQ358" s="346"/>
      <c r="AR358" s="346"/>
      <c r="AS358" s="346"/>
      <c r="AT358" s="346"/>
      <c r="AU358" s="346"/>
      <c r="AV358" s="346"/>
      <c r="AW358" s="346"/>
      <c r="AX358" s="346"/>
      <c r="AY358" s="346"/>
      <c r="AZ358" s="346"/>
      <c r="BA358" s="367"/>
      <c r="BB358" s="322"/>
      <c r="BC358" s="367"/>
      <c r="BD358" s="367"/>
      <c r="BE358" s="367"/>
      <c r="BF358" s="367"/>
      <c r="BG358" s="367"/>
      <c r="BH358" s="367"/>
      <c r="BI358" s="367"/>
      <c r="BJ358" s="367"/>
      <c r="BK358" s="367"/>
      <c r="BL358" s="367"/>
      <c r="BM358" s="367"/>
      <c r="BN358" s="367"/>
      <c r="BO358" s="367"/>
      <c r="BP358" s="367"/>
      <c r="BQ358" s="367"/>
      <c r="BR358" s="367"/>
      <c r="BS358" s="367"/>
      <c r="BT358" s="367"/>
      <c r="BU358" s="367"/>
      <c r="BV358" s="367"/>
      <c r="BW358" s="367"/>
      <c r="BX358" s="367"/>
      <c r="BY358" s="367"/>
      <c r="BZ358" s="346"/>
      <c r="CA358" s="346"/>
      <c r="CB358" s="346"/>
      <c r="CC358" s="346"/>
      <c r="CD358" s="346"/>
      <c r="CE358" s="346"/>
      <c r="CF358" s="346"/>
      <c r="CG358" s="346"/>
      <c r="CH358" s="346"/>
      <c r="CI358" s="346"/>
      <c r="CJ358" s="346"/>
      <c r="CK358" s="346"/>
      <c r="CL358" s="346"/>
      <c r="CM358" s="346"/>
      <c r="CN358" s="346"/>
      <c r="CO358" s="346"/>
      <c r="CP358" s="346"/>
      <c r="CQ358" s="346"/>
      <c r="CR358" s="346"/>
      <c r="CS358" s="346"/>
      <c r="CT358" s="346"/>
      <c r="CU358" s="346"/>
      <c r="CV358" s="346"/>
      <c r="CW358" s="346"/>
      <c r="CX358" s="346"/>
      <c r="CY358" s="346"/>
      <c r="CZ358" s="346"/>
    </row>
    <row r="359" s="318" customFormat="true" ht="15" customHeight="true" x14ac:dyDescent="0.2">
      <c r="B359" s="320"/>
      <c r="Z359" s="346"/>
      <c r="AA359" s="346"/>
      <c r="AB359" s="346"/>
      <c r="AC359" s="346"/>
      <c r="AD359" s="346"/>
      <c r="AE359" s="346"/>
      <c r="AF359" s="346"/>
      <c r="AG359" s="346"/>
      <c r="AH359" s="346"/>
      <c r="AI359" s="346"/>
      <c r="AJ359" s="346"/>
      <c r="AK359" s="346"/>
      <c r="AL359" s="346"/>
      <c r="AM359" s="346"/>
      <c r="AN359" s="346"/>
      <c r="AO359" s="346"/>
      <c r="AP359" s="346"/>
      <c r="AQ359" s="346"/>
      <c r="AR359" s="346"/>
      <c r="AS359" s="346"/>
      <c r="AT359" s="346"/>
      <c r="AU359" s="346"/>
      <c r="AV359" s="346"/>
      <c r="AW359" s="346"/>
      <c r="AX359" s="346"/>
      <c r="AY359" s="346"/>
      <c r="AZ359" s="346"/>
      <c r="BA359" s="367"/>
      <c r="BB359" s="322"/>
      <c r="BC359" s="367"/>
      <c r="BD359" s="367"/>
      <c r="BE359" s="367"/>
      <c r="BF359" s="367"/>
      <c r="BG359" s="367"/>
      <c r="BH359" s="367"/>
      <c r="BI359" s="367"/>
      <c r="BJ359" s="367"/>
      <c r="BK359" s="367"/>
      <c r="BL359" s="367"/>
      <c r="BM359" s="367"/>
      <c r="BN359" s="367"/>
      <c r="BO359" s="367"/>
      <c r="BP359" s="367"/>
      <c r="BQ359" s="367"/>
      <c r="BR359" s="367"/>
      <c r="BS359" s="367"/>
      <c r="BT359" s="367"/>
      <c r="BU359" s="367"/>
      <c r="BV359" s="367"/>
      <c r="BW359" s="367"/>
      <c r="BX359" s="367"/>
      <c r="BY359" s="367"/>
      <c r="BZ359" s="346"/>
      <c r="CA359" s="346"/>
      <c r="CB359" s="346"/>
      <c r="CC359" s="346"/>
      <c r="CD359" s="346"/>
      <c r="CE359" s="346"/>
      <c r="CF359" s="346"/>
      <c r="CG359" s="346"/>
      <c r="CH359" s="346"/>
      <c r="CI359" s="346"/>
      <c r="CJ359" s="346"/>
      <c r="CK359" s="346"/>
      <c r="CL359" s="346"/>
      <c r="CM359" s="346"/>
      <c r="CN359" s="346"/>
      <c r="CO359" s="346"/>
      <c r="CP359" s="346"/>
      <c r="CQ359" s="346"/>
      <c r="CR359" s="346"/>
      <c r="CS359" s="346"/>
      <c r="CT359" s="346"/>
      <c r="CU359" s="346"/>
      <c r="CV359" s="346"/>
      <c r="CW359" s="346"/>
      <c r="CX359" s="346"/>
      <c r="CY359" s="346"/>
      <c r="CZ359" s="346"/>
    </row>
    <row r="360" s="318" customFormat="true" ht="15" customHeight="true" x14ac:dyDescent="0.2">
      <c r="B360" s="320"/>
      <c r="Z360" s="346"/>
      <c r="AA360" s="346"/>
      <c r="AB360" s="346"/>
      <c r="AC360" s="346"/>
      <c r="AD360" s="346"/>
      <c r="AE360" s="346"/>
      <c r="AF360" s="346"/>
      <c r="AG360" s="346"/>
      <c r="AH360" s="346"/>
      <c r="AI360" s="346"/>
      <c r="AJ360" s="346"/>
      <c r="AK360" s="346"/>
      <c r="AL360" s="346"/>
      <c r="AM360" s="346"/>
      <c r="AN360" s="346"/>
      <c r="AO360" s="346"/>
      <c r="AP360" s="346"/>
      <c r="AQ360" s="346"/>
      <c r="AR360" s="346"/>
      <c r="AS360" s="346"/>
      <c r="AT360" s="346"/>
      <c r="AU360" s="346"/>
      <c r="AV360" s="346"/>
      <c r="AW360" s="346"/>
      <c r="AX360" s="346"/>
      <c r="AY360" s="346"/>
      <c r="AZ360" s="346"/>
      <c r="BA360" s="367"/>
      <c r="BB360" s="322"/>
      <c r="BC360" s="367"/>
      <c r="BD360" s="367"/>
      <c r="BE360" s="367"/>
      <c r="BF360" s="367"/>
      <c r="BG360" s="367"/>
      <c r="BH360" s="367"/>
      <c r="BI360" s="367"/>
      <c r="BJ360" s="367"/>
      <c r="BK360" s="367"/>
      <c r="BL360" s="367"/>
      <c r="BM360" s="367"/>
      <c r="BN360" s="367"/>
      <c r="BO360" s="367"/>
      <c r="BP360" s="367"/>
      <c r="BQ360" s="367"/>
      <c r="BR360" s="367"/>
      <c r="BS360" s="367"/>
      <c r="BT360" s="367"/>
      <c r="BU360" s="367"/>
      <c r="BV360" s="367"/>
      <c r="BW360" s="367"/>
      <c r="BX360" s="367"/>
      <c r="BY360" s="367"/>
      <c r="BZ360" s="346"/>
      <c r="CA360" s="346"/>
      <c r="CB360" s="346"/>
      <c r="CC360" s="346"/>
      <c r="CD360" s="346"/>
      <c r="CE360" s="346"/>
      <c r="CF360" s="346"/>
      <c r="CG360" s="346"/>
      <c r="CH360" s="346"/>
      <c r="CI360" s="346"/>
      <c r="CJ360" s="346"/>
      <c r="CK360" s="346"/>
      <c r="CL360" s="346"/>
      <c r="CM360" s="346"/>
      <c r="CN360" s="346"/>
      <c r="CO360" s="346"/>
      <c r="CP360" s="346"/>
      <c r="CQ360" s="346"/>
      <c r="CR360" s="346"/>
      <c r="CS360" s="346"/>
      <c r="CT360" s="346"/>
      <c r="CU360" s="346"/>
      <c r="CV360" s="346"/>
      <c r="CW360" s="346"/>
      <c r="CX360" s="346"/>
      <c r="CY360" s="346"/>
      <c r="CZ360" s="346"/>
    </row>
    <row r="361" s="318" customFormat="true" ht="15" customHeight="true" x14ac:dyDescent="0.2">
      <c r="B361" s="320"/>
      <c r="Z361" s="346"/>
      <c r="AA361" s="346"/>
      <c r="AB361" s="346"/>
      <c r="AC361" s="346"/>
      <c r="AD361" s="346"/>
      <c r="AE361" s="346"/>
      <c r="AF361" s="346"/>
      <c r="AG361" s="346"/>
      <c r="AH361" s="346"/>
      <c r="AI361" s="346"/>
      <c r="AJ361" s="346"/>
      <c r="AK361" s="346"/>
      <c r="AL361" s="346"/>
      <c r="AM361" s="346"/>
      <c r="AN361" s="346"/>
      <c r="AO361" s="346"/>
      <c r="AP361" s="346"/>
      <c r="AQ361" s="346"/>
      <c r="AR361" s="346"/>
      <c r="AS361" s="346"/>
      <c r="AT361" s="346"/>
      <c r="AU361" s="346"/>
      <c r="AV361" s="346"/>
      <c r="AW361" s="346"/>
      <c r="AX361" s="346"/>
      <c r="AY361" s="346"/>
      <c r="AZ361" s="346"/>
      <c r="BA361" s="367"/>
      <c r="BB361" s="322"/>
      <c r="BC361" s="367"/>
      <c r="BD361" s="367"/>
      <c r="BE361" s="367"/>
      <c r="BF361" s="367"/>
      <c r="BG361" s="367"/>
      <c r="BH361" s="367"/>
      <c r="BI361" s="367"/>
      <c r="BJ361" s="367"/>
      <c r="BK361" s="367"/>
      <c r="BL361" s="367"/>
      <c r="BM361" s="367"/>
      <c r="BN361" s="367"/>
      <c r="BO361" s="367"/>
      <c r="BP361" s="367"/>
      <c r="BQ361" s="367"/>
      <c r="BR361" s="367"/>
      <c r="BS361" s="367"/>
      <c r="BT361" s="367"/>
      <c r="BU361" s="367"/>
      <c r="BV361" s="367"/>
      <c r="BW361" s="367"/>
      <c r="BX361" s="367"/>
      <c r="BY361" s="367"/>
      <c r="BZ361" s="346"/>
      <c r="CA361" s="346"/>
      <c r="CB361" s="346"/>
      <c r="CC361" s="346"/>
      <c r="CD361" s="346"/>
      <c r="CE361" s="346"/>
      <c r="CF361" s="346"/>
      <c r="CG361" s="346"/>
      <c r="CH361" s="346"/>
      <c r="CI361" s="346"/>
      <c r="CJ361" s="346"/>
      <c r="CK361" s="346"/>
      <c r="CL361" s="346"/>
      <c r="CM361" s="346"/>
      <c r="CN361" s="346"/>
      <c r="CO361" s="346"/>
      <c r="CP361" s="346"/>
      <c r="CQ361" s="346"/>
      <c r="CR361" s="346"/>
      <c r="CS361" s="346"/>
      <c r="CT361" s="346"/>
      <c r="CU361" s="346"/>
      <c r="CV361" s="346"/>
      <c r="CW361" s="346"/>
      <c r="CX361" s="346"/>
      <c r="CY361" s="346"/>
      <c r="CZ361" s="346"/>
    </row>
    <row r="362" s="318" customFormat="true" ht="15" customHeight="true" x14ac:dyDescent="0.2">
      <c r="B362" s="320"/>
      <c r="Z362" s="346"/>
      <c r="AA362" s="346"/>
      <c r="AB362" s="346"/>
      <c r="AC362" s="346"/>
      <c r="AD362" s="346"/>
      <c r="AE362" s="346"/>
      <c r="AF362" s="346"/>
      <c r="AG362" s="346"/>
      <c r="AH362" s="346"/>
      <c r="AI362" s="346"/>
      <c r="AJ362" s="346"/>
      <c r="AK362" s="346"/>
      <c r="AL362" s="346"/>
      <c r="AM362" s="346"/>
      <c r="AN362" s="346"/>
      <c r="AO362" s="346"/>
      <c r="AP362" s="346"/>
      <c r="AQ362" s="346"/>
      <c r="AR362" s="346"/>
      <c r="AS362" s="346"/>
      <c r="AT362" s="346"/>
      <c r="AU362" s="346"/>
      <c r="AV362" s="346"/>
      <c r="AW362" s="346"/>
      <c r="AX362" s="346"/>
      <c r="AY362" s="346"/>
      <c r="AZ362" s="346"/>
      <c r="BA362" s="367"/>
      <c r="BB362" s="322"/>
      <c r="BC362" s="367"/>
      <c r="BD362" s="367"/>
      <c r="BE362" s="367"/>
      <c r="BF362" s="367"/>
      <c r="BG362" s="367"/>
      <c r="BH362" s="367"/>
      <c r="BI362" s="367"/>
      <c r="BJ362" s="367"/>
      <c r="BK362" s="367"/>
      <c r="BL362" s="367"/>
      <c r="BM362" s="367"/>
      <c r="BN362" s="367"/>
      <c r="BO362" s="367"/>
      <c r="BP362" s="367"/>
      <c r="BQ362" s="367"/>
      <c r="BR362" s="367"/>
      <c r="BS362" s="367"/>
      <c r="BT362" s="367"/>
      <c r="BU362" s="367"/>
      <c r="BV362" s="367"/>
      <c r="BW362" s="367"/>
      <c r="BX362" s="367"/>
      <c r="BY362" s="367"/>
      <c r="BZ362" s="346"/>
      <c r="CA362" s="346"/>
      <c r="CB362" s="346"/>
      <c r="CC362" s="346"/>
      <c r="CD362" s="346"/>
      <c r="CE362" s="346"/>
      <c r="CF362" s="346"/>
      <c r="CG362" s="346"/>
      <c r="CH362" s="346"/>
      <c r="CI362" s="346"/>
      <c r="CJ362" s="346"/>
      <c r="CK362" s="346"/>
      <c r="CL362" s="346"/>
      <c r="CM362" s="346"/>
      <c r="CN362" s="346"/>
      <c r="CO362" s="346"/>
      <c r="CP362" s="346"/>
      <c r="CQ362" s="346"/>
      <c r="CR362" s="346"/>
      <c r="CS362" s="346"/>
      <c r="CT362" s="346"/>
      <c r="CU362" s="346"/>
      <c r="CV362" s="346"/>
      <c r="CW362" s="346"/>
      <c r="CX362" s="346"/>
      <c r="CY362" s="346"/>
      <c r="CZ362" s="346"/>
    </row>
    <row r="363" s="318" customFormat="true" ht="15" customHeight="true" x14ac:dyDescent="0.2">
      <c r="B363" s="320"/>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67"/>
      <c r="BB363" s="322"/>
      <c r="BC363" s="367"/>
      <c r="BD363" s="367"/>
      <c r="BE363" s="367"/>
      <c r="BF363" s="367"/>
      <c r="BG363" s="367"/>
      <c r="BH363" s="367"/>
      <c r="BI363" s="367"/>
      <c r="BJ363" s="367"/>
      <c r="BK363" s="367"/>
      <c r="BL363" s="367"/>
      <c r="BM363" s="367"/>
      <c r="BN363" s="367"/>
      <c r="BO363" s="367"/>
      <c r="BP363" s="367"/>
      <c r="BQ363" s="367"/>
      <c r="BR363" s="367"/>
      <c r="BS363" s="367"/>
      <c r="BT363" s="367"/>
      <c r="BU363" s="367"/>
      <c r="BV363" s="367"/>
      <c r="BW363" s="367"/>
      <c r="BX363" s="367"/>
      <c r="BY363" s="367"/>
      <c r="BZ363" s="346"/>
      <c r="CA363" s="346"/>
      <c r="CB363" s="346"/>
      <c r="CC363" s="346"/>
      <c r="CD363" s="346"/>
      <c r="CE363" s="346"/>
      <c r="CF363" s="346"/>
      <c r="CG363" s="346"/>
      <c r="CH363" s="346"/>
      <c r="CI363" s="346"/>
      <c r="CJ363" s="346"/>
      <c r="CK363" s="346"/>
      <c r="CL363" s="346"/>
      <c r="CM363" s="346"/>
      <c r="CN363" s="346"/>
      <c r="CO363" s="346"/>
      <c r="CP363" s="346"/>
      <c r="CQ363" s="346"/>
      <c r="CR363" s="346"/>
      <c r="CS363" s="346"/>
      <c r="CT363" s="346"/>
      <c r="CU363" s="346"/>
      <c r="CV363" s="346"/>
      <c r="CW363" s="346"/>
      <c r="CX363" s="346"/>
      <c r="CY363" s="346"/>
      <c r="CZ363" s="346"/>
    </row>
    <row r="364" s="318" customFormat="true" ht="15" customHeight="true" x14ac:dyDescent="0.2">
      <c r="B364" s="320"/>
      <c r="Z364" s="346"/>
      <c r="AA364" s="346"/>
      <c r="AB364" s="346"/>
      <c r="AC364" s="346"/>
      <c r="AD364" s="346"/>
      <c r="AE364" s="346"/>
      <c r="AF364" s="346"/>
      <c r="AG364" s="346"/>
      <c r="AH364" s="346"/>
      <c r="AI364" s="346"/>
      <c r="AJ364" s="346"/>
      <c r="AK364" s="346"/>
      <c r="AL364" s="346"/>
      <c r="AM364" s="346"/>
      <c r="AN364" s="346"/>
      <c r="AO364" s="346"/>
      <c r="AP364" s="346"/>
      <c r="AQ364" s="346"/>
      <c r="AR364" s="346"/>
      <c r="AS364" s="346"/>
      <c r="AT364" s="346"/>
      <c r="AU364" s="346"/>
      <c r="AV364" s="346"/>
      <c r="AW364" s="346"/>
      <c r="AX364" s="346"/>
      <c r="AY364" s="346"/>
      <c r="AZ364" s="346"/>
      <c r="BA364" s="367"/>
      <c r="BB364" s="322"/>
      <c r="BC364" s="367"/>
      <c r="BD364" s="367"/>
      <c r="BE364" s="367"/>
      <c r="BF364" s="367"/>
      <c r="BG364" s="367"/>
      <c r="BH364" s="367"/>
      <c r="BI364" s="367"/>
      <c r="BJ364" s="367"/>
      <c r="BK364" s="367"/>
      <c r="BL364" s="367"/>
      <c r="BM364" s="367"/>
      <c r="BN364" s="367"/>
      <c r="BO364" s="367"/>
      <c r="BP364" s="367"/>
      <c r="BQ364" s="367"/>
      <c r="BR364" s="367"/>
      <c r="BS364" s="367"/>
      <c r="BT364" s="367"/>
      <c r="BU364" s="367"/>
      <c r="BV364" s="367"/>
      <c r="BW364" s="367"/>
      <c r="BX364" s="367"/>
      <c r="BY364" s="367"/>
      <c r="BZ364" s="346"/>
      <c r="CA364" s="346"/>
      <c r="CB364" s="346"/>
      <c r="CC364" s="346"/>
      <c r="CD364" s="346"/>
      <c r="CE364" s="346"/>
      <c r="CF364" s="346"/>
      <c r="CG364" s="346"/>
      <c r="CH364" s="346"/>
      <c r="CI364" s="346"/>
      <c r="CJ364" s="346"/>
      <c r="CK364" s="346"/>
      <c r="CL364" s="346"/>
      <c r="CM364" s="346"/>
      <c r="CN364" s="346"/>
      <c r="CO364" s="346"/>
      <c r="CP364" s="346"/>
      <c r="CQ364" s="346"/>
      <c r="CR364" s="346"/>
      <c r="CS364" s="346"/>
      <c r="CT364" s="346"/>
      <c r="CU364" s="346"/>
      <c r="CV364" s="346"/>
      <c r="CW364" s="346"/>
      <c r="CX364" s="346"/>
      <c r="CY364" s="346"/>
      <c r="CZ364" s="346"/>
    </row>
    <row r="365" s="318" customFormat="true" ht="15" customHeight="true" x14ac:dyDescent="0.2">
      <c r="B365" s="320"/>
      <c r="Z365" s="346"/>
      <c r="AA365" s="346"/>
      <c r="AB365" s="346"/>
      <c r="AC365" s="346"/>
      <c r="AD365" s="346"/>
      <c r="AE365" s="346"/>
      <c r="AF365" s="346"/>
      <c r="AG365" s="346"/>
      <c r="AH365" s="346"/>
      <c r="AI365" s="346"/>
      <c r="AJ365" s="346"/>
      <c r="AK365" s="346"/>
      <c r="AL365" s="346"/>
      <c r="AM365" s="346"/>
      <c r="AN365" s="346"/>
      <c r="AO365" s="346"/>
      <c r="AP365" s="346"/>
      <c r="AQ365" s="346"/>
      <c r="AR365" s="346"/>
      <c r="AS365" s="346"/>
      <c r="AT365" s="346"/>
      <c r="AU365" s="346"/>
      <c r="AV365" s="346"/>
      <c r="AW365" s="346"/>
      <c r="AX365" s="346"/>
      <c r="AY365" s="346"/>
      <c r="AZ365" s="346"/>
      <c r="BA365" s="367"/>
      <c r="BB365" s="322"/>
      <c r="BC365" s="367"/>
      <c r="BD365" s="367"/>
      <c r="BE365" s="367"/>
      <c r="BF365" s="367"/>
      <c r="BG365" s="367"/>
      <c r="BH365" s="367"/>
      <c r="BI365" s="367"/>
      <c r="BJ365" s="367"/>
      <c r="BK365" s="367"/>
      <c r="BL365" s="367"/>
      <c r="BM365" s="367"/>
      <c r="BN365" s="367"/>
      <c r="BO365" s="367"/>
      <c r="BP365" s="367"/>
      <c r="BQ365" s="367"/>
      <c r="BR365" s="367"/>
      <c r="BS365" s="367"/>
      <c r="BT365" s="367"/>
      <c r="BU365" s="367"/>
      <c r="BV365" s="367"/>
      <c r="BW365" s="367"/>
      <c r="BX365" s="367"/>
      <c r="BY365" s="367"/>
      <c r="BZ365" s="346"/>
      <c r="CA365" s="346"/>
      <c r="CB365" s="346"/>
      <c r="CC365" s="346"/>
      <c r="CD365" s="346"/>
      <c r="CE365" s="346"/>
      <c r="CF365" s="346"/>
      <c r="CG365" s="346"/>
      <c r="CH365" s="346"/>
      <c r="CI365" s="346"/>
      <c r="CJ365" s="346"/>
      <c r="CK365" s="346"/>
      <c r="CL365" s="346"/>
      <c r="CM365" s="346"/>
      <c r="CN365" s="346"/>
      <c r="CO365" s="346"/>
      <c r="CP365" s="346"/>
      <c r="CQ365" s="346"/>
      <c r="CR365" s="346"/>
      <c r="CS365" s="346"/>
      <c r="CT365" s="346"/>
      <c r="CU365" s="346"/>
      <c r="CV365" s="346"/>
      <c r="CW365" s="346"/>
      <c r="CX365" s="346"/>
      <c r="CY365" s="346"/>
      <c r="CZ365" s="346"/>
    </row>
    <row r="366" s="318" customFormat="true" ht="15" customHeight="true" x14ac:dyDescent="0.2">
      <c r="B366" s="320"/>
      <c r="Z366" s="346"/>
      <c r="AA366" s="346"/>
      <c r="AB366" s="346"/>
      <c r="AC366" s="346"/>
      <c r="AD366" s="346"/>
      <c r="AE366" s="346"/>
      <c r="AF366" s="346"/>
      <c r="AG366" s="346"/>
      <c r="AH366" s="346"/>
      <c r="AI366" s="346"/>
      <c r="AJ366" s="346"/>
      <c r="AK366" s="346"/>
      <c r="AL366" s="346"/>
      <c r="AM366" s="346"/>
      <c r="AN366" s="346"/>
      <c r="AO366" s="346"/>
      <c r="AP366" s="346"/>
      <c r="AQ366" s="346"/>
      <c r="AR366" s="346"/>
      <c r="AS366" s="346"/>
      <c r="AT366" s="346"/>
      <c r="AU366" s="346"/>
      <c r="AV366" s="346"/>
      <c r="AW366" s="346"/>
      <c r="AX366" s="346"/>
      <c r="AY366" s="346"/>
      <c r="AZ366" s="346"/>
      <c r="BA366" s="367"/>
      <c r="BB366" s="322"/>
      <c r="BC366" s="367"/>
      <c r="BD366" s="367"/>
      <c r="BE366" s="367"/>
      <c r="BF366" s="367"/>
      <c r="BG366" s="367"/>
      <c r="BH366" s="367"/>
      <c r="BI366" s="367"/>
      <c r="BJ366" s="367"/>
      <c r="BK366" s="367"/>
      <c r="BL366" s="367"/>
      <c r="BM366" s="367"/>
      <c r="BN366" s="367"/>
      <c r="BO366" s="367"/>
      <c r="BP366" s="367"/>
      <c r="BQ366" s="367"/>
      <c r="BR366" s="367"/>
      <c r="BS366" s="367"/>
      <c r="BT366" s="367"/>
      <c r="BU366" s="367"/>
      <c r="BV366" s="367"/>
      <c r="BW366" s="367"/>
      <c r="BX366" s="367"/>
      <c r="BY366" s="367"/>
      <c r="BZ366" s="346"/>
      <c r="CA366" s="346"/>
      <c r="CB366" s="346"/>
      <c r="CC366" s="346"/>
      <c r="CD366" s="346"/>
      <c r="CE366" s="346"/>
      <c r="CF366" s="346"/>
      <c r="CG366" s="346"/>
      <c r="CH366" s="346"/>
      <c r="CI366" s="346"/>
      <c r="CJ366" s="346"/>
      <c r="CK366" s="346"/>
      <c r="CL366" s="346"/>
      <c r="CM366" s="346"/>
      <c r="CN366" s="346"/>
      <c r="CO366" s="346"/>
      <c r="CP366" s="346"/>
      <c r="CQ366" s="346"/>
      <c r="CR366" s="346"/>
      <c r="CS366" s="346"/>
      <c r="CT366" s="346"/>
      <c r="CU366" s="346"/>
      <c r="CV366" s="346"/>
      <c r="CW366" s="346"/>
      <c r="CX366" s="346"/>
      <c r="CY366" s="346"/>
      <c r="CZ366" s="346"/>
    </row>
    <row r="367" s="318" customFormat="true" ht="15" customHeight="true" x14ac:dyDescent="0.2">
      <c r="B367" s="320"/>
      <c r="Z367" s="346"/>
      <c r="AA367" s="346"/>
      <c r="AB367" s="346"/>
      <c r="AC367" s="346"/>
      <c r="AD367" s="346"/>
      <c r="AE367" s="346"/>
      <c r="AF367" s="346"/>
      <c r="AG367" s="346"/>
      <c r="AH367" s="346"/>
      <c r="AI367" s="346"/>
      <c r="AJ367" s="346"/>
      <c r="AK367" s="346"/>
      <c r="AL367" s="346"/>
      <c r="AM367" s="346"/>
      <c r="AN367" s="346"/>
      <c r="AO367" s="346"/>
      <c r="AP367" s="346"/>
      <c r="AQ367" s="346"/>
      <c r="AR367" s="346"/>
      <c r="AS367" s="346"/>
      <c r="AT367" s="346"/>
      <c r="AU367" s="346"/>
      <c r="AV367" s="346"/>
      <c r="AW367" s="346"/>
      <c r="AX367" s="346"/>
      <c r="AY367" s="346"/>
      <c r="AZ367" s="346"/>
      <c r="BA367" s="367"/>
      <c r="BB367" s="322"/>
      <c r="BC367" s="367"/>
      <c r="BD367" s="367"/>
      <c r="BE367" s="367"/>
      <c r="BF367" s="367"/>
      <c r="BG367" s="367"/>
      <c r="BH367" s="367"/>
      <c r="BI367" s="367"/>
      <c r="BJ367" s="367"/>
      <c r="BK367" s="367"/>
      <c r="BL367" s="367"/>
      <c r="BM367" s="367"/>
      <c r="BN367" s="367"/>
      <c r="BO367" s="367"/>
      <c r="BP367" s="367"/>
      <c r="BQ367" s="367"/>
      <c r="BR367" s="367"/>
      <c r="BS367" s="367"/>
      <c r="BT367" s="367"/>
      <c r="BU367" s="367"/>
      <c r="BV367" s="367"/>
      <c r="BW367" s="367"/>
      <c r="BX367" s="367"/>
      <c r="BY367" s="367"/>
      <c r="BZ367" s="346"/>
      <c r="CA367" s="346"/>
      <c r="CB367" s="346"/>
      <c r="CC367" s="346"/>
      <c r="CD367" s="346"/>
      <c r="CE367" s="346"/>
      <c r="CF367" s="346"/>
      <c r="CG367" s="346"/>
      <c r="CH367" s="346"/>
      <c r="CI367" s="346"/>
      <c r="CJ367" s="346"/>
      <c r="CK367" s="346"/>
      <c r="CL367" s="346"/>
      <c r="CM367" s="346"/>
      <c r="CN367" s="346"/>
      <c r="CO367" s="346"/>
      <c r="CP367" s="346"/>
      <c r="CQ367" s="346"/>
      <c r="CR367" s="346"/>
      <c r="CS367" s="346"/>
      <c r="CT367" s="346"/>
      <c r="CU367" s="346"/>
      <c r="CV367" s="346"/>
      <c r="CW367" s="346"/>
      <c r="CX367" s="346"/>
      <c r="CY367" s="346"/>
      <c r="CZ367" s="346"/>
    </row>
    <row r="368" s="318" customFormat="true" ht="15" customHeight="true" x14ac:dyDescent="0.2">
      <c r="B368" s="320"/>
      <c r="Z368" s="346"/>
      <c r="AA368" s="346"/>
      <c r="AB368" s="346"/>
      <c r="AC368" s="346"/>
      <c r="AD368" s="346"/>
      <c r="AE368" s="346"/>
      <c r="AF368" s="346"/>
      <c r="AG368" s="346"/>
      <c r="AH368" s="346"/>
      <c r="AI368" s="346"/>
      <c r="AJ368" s="346"/>
      <c r="AK368" s="346"/>
      <c r="AL368" s="346"/>
      <c r="AM368" s="346"/>
      <c r="AN368" s="346"/>
      <c r="AO368" s="346"/>
      <c r="AP368" s="346"/>
      <c r="AQ368" s="346"/>
      <c r="AR368" s="346"/>
      <c r="AS368" s="346"/>
      <c r="AT368" s="346"/>
      <c r="AU368" s="346"/>
      <c r="AV368" s="346"/>
      <c r="AW368" s="346"/>
      <c r="AX368" s="346"/>
      <c r="AY368" s="346"/>
      <c r="AZ368" s="346"/>
      <c r="BA368" s="367"/>
      <c r="BB368" s="322"/>
      <c r="BC368" s="367"/>
      <c r="BD368" s="367"/>
      <c r="BE368" s="367"/>
      <c r="BF368" s="367"/>
      <c r="BG368" s="367"/>
      <c r="BH368" s="367"/>
      <c r="BI368" s="367"/>
      <c r="BJ368" s="367"/>
      <c r="BK368" s="367"/>
      <c r="BL368" s="367"/>
      <c r="BM368" s="367"/>
      <c r="BN368" s="367"/>
      <c r="BO368" s="367"/>
      <c r="BP368" s="367"/>
      <c r="BQ368" s="367"/>
      <c r="BR368" s="367"/>
      <c r="BS368" s="367"/>
      <c r="BT368" s="367"/>
      <c r="BU368" s="367"/>
      <c r="BV368" s="367"/>
      <c r="BW368" s="367"/>
      <c r="BX368" s="367"/>
      <c r="BY368" s="367"/>
      <c r="BZ368" s="346"/>
      <c r="CA368" s="346"/>
      <c r="CB368" s="346"/>
      <c r="CC368" s="346"/>
      <c r="CD368" s="346"/>
      <c r="CE368" s="346"/>
      <c r="CF368" s="346"/>
      <c r="CG368" s="346"/>
      <c r="CH368" s="346"/>
      <c r="CI368" s="346"/>
      <c r="CJ368" s="346"/>
      <c r="CK368" s="346"/>
      <c r="CL368" s="346"/>
      <c r="CM368" s="346"/>
      <c r="CN368" s="346"/>
      <c r="CO368" s="346"/>
      <c r="CP368" s="346"/>
      <c r="CQ368" s="346"/>
      <c r="CR368" s="346"/>
      <c r="CS368" s="346"/>
      <c r="CT368" s="346"/>
      <c r="CU368" s="346"/>
      <c r="CV368" s="346"/>
      <c r="CW368" s="346"/>
      <c r="CX368" s="346"/>
      <c r="CY368" s="346"/>
      <c r="CZ368" s="346"/>
    </row>
    <row r="369" s="318" customFormat="true" ht="15" customHeight="true" x14ac:dyDescent="0.2">
      <c r="B369" s="320"/>
      <c r="Z369" s="346"/>
      <c r="AA369" s="346"/>
      <c r="AB369" s="346"/>
      <c r="AC369" s="346"/>
      <c r="AD369" s="346"/>
      <c r="AE369" s="346"/>
      <c r="AF369" s="346"/>
      <c r="AG369" s="346"/>
      <c r="AH369" s="346"/>
      <c r="AI369" s="346"/>
      <c r="AJ369" s="346"/>
      <c r="AK369" s="346"/>
      <c r="AL369" s="346"/>
      <c r="AM369" s="346"/>
      <c r="AN369" s="346"/>
      <c r="AO369" s="346"/>
      <c r="AP369" s="346"/>
      <c r="AQ369" s="346"/>
      <c r="AR369" s="346"/>
      <c r="AS369" s="346"/>
      <c r="AT369" s="346"/>
      <c r="AU369" s="346"/>
      <c r="AV369" s="346"/>
      <c r="AW369" s="346"/>
      <c r="AX369" s="346"/>
      <c r="AY369" s="346"/>
      <c r="AZ369" s="346"/>
      <c r="BA369" s="367"/>
      <c r="BB369" s="322"/>
      <c r="BC369" s="367"/>
      <c r="BD369" s="367"/>
      <c r="BE369" s="367"/>
      <c r="BF369" s="367"/>
      <c r="BG369" s="367"/>
      <c r="BH369" s="367"/>
      <c r="BI369" s="367"/>
      <c r="BJ369" s="367"/>
      <c r="BK369" s="367"/>
      <c r="BL369" s="367"/>
      <c r="BM369" s="367"/>
      <c r="BN369" s="367"/>
      <c r="BO369" s="367"/>
      <c r="BP369" s="367"/>
      <c r="BQ369" s="367"/>
      <c r="BR369" s="367"/>
      <c r="BS369" s="367"/>
      <c r="BT369" s="367"/>
      <c r="BU369" s="367"/>
      <c r="BV369" s="367"/>
      <c r="BW369" s="367"/>
      <c r="BX369" s="367"/>
      <c r="BY369" s="367"/>
      <c r="BZ369" s="346"/>
      <c r="CA369" s="346"/>
      <c r="CB369" s="346"/>
      <c r="CC369" s="346"/>
      <c r="CD369" s="346"/>
      <c r="CE369" s="346"/>
      <c r="CF369" s="346"/>
      <c r="CG369" s="346"/>
      <c r="CH369" s="346"/>
      <c r="CI369" s="346"/>
      <c r="CJ369" s="346"/>
      <c r="CK369" s="346"/>
      <c r="CL369" s="346"/>
      <c r="CM369" s="346"/>
      <c r="CN369" s="346"/>
      <c r="CO369" s="346"/>
      <c r="CP369" s="346"/>
      <c r="CQ369" s="346"/>
      <c r="CR369" s="346"/>
      <c r="CS369" s="346"/>
      <c r="CT369" s="346"/>
      <c r="CU369" s="346"/>
      <c r="CV369" s="346"/>
      <c r="CW369" s="346"/>
      <c r="CX369" s="346"/>
      <c r="CY369" s="346"/>
      <c r="CZ369" s="346"/>
    </row>
    <row r="370" s="318" customFormat="true" ht="15" customHeight="true" x14ac:dyDescent="0.2">
      <c r="B370" s="320"/>
      <c r="Z370" s="346"/>
      <c r="AA370" s="346"/>
      <c r="AB370" s="346"/>
      <c r="AC370" s="346"/>
      <c r="AD370" s="346"/>
      <c r="AE370" s="346"/>
      <c r="AF370" s="346"/>
      <c r="AG370" s="346"/>
      <c r="AH370" s="346"/>
      <c r="AI370" s="346"/>
      <c r="AJ370" s="346"/>
      <c r="AK370" s="346"/>
      <c r="AL370" s="346"/>
      <c r="AM370" s="346"/>
      <c r="AN370" s="346"/>
      <c r="AO370" s="346"/>
      <c r="AP370" s="346"/>
      <c r="AQ370" s="346"/>
      <c r="AR370" s="346"/>
      <c r="AS370" s="346"/>
      <c r="AT370" s="346"/>
      <c r="AU370" s="346"/>
      <c r="AV370" s="346"/>
      <c r="AW370" s="346"/>
      <c r="AX370" s="346"/>
      <c r="AY370" s="346"/>
      <c r="AZ370" s="346"/>
      <c r="BA370" s="367"/>
      <c r="BB370" s="322"/>
      <c r="BC370" s="367"/>
      <c r="BD370" s="367"/>
      <c r="BE370" s="367"/>
      <c r="BF370" s="367"/>
      <c r="BG370" s="367"/>
      <c r="BH370" s="367"/>
      <c r="BI370" s="367"/>
      <c r="BJ370" s="367"/>
      <c r="BK370" s="367"/>
      <c r="BL370" s="367"/>
      <c r="BM370" s="367"/>
      <c r="BN370" s="367"/>
      <c r="BO370" s="367"/>
      <c r="BP370" s="367"/>
      <c r="BQ370" s="367"/>
      <c r="BR370" s="367"/>
      <c r="BS370" s="367"/>
      <c r="BT370" s="367"/>
      <c r="BU370" s="367"/>
      <c r="BV370" s="367"/>
      <c r="BW370" s="367"/>
      <c r="BX370" s="367"/>
      <c r="BY370" s="367"/>
      <c r="BZ370" s="346"/>
      <c r="CA370" s="346"/>
      <c r="CB370" s="346"/>
      <c r="CC370" s="346"/>
      <c r="CD370" s="346"/>
      <c r="CE370" s="346"/>
      <c r="CF370" s="346"/>
      <c r="CG370" s="346"/>
      <c r="CH370" s="346"/>
      <c r="CI370" s="346"/>
      <c r="CJ370" s="346"/>
      <c r="CK370" s="346"/>
      <c r="CL370" s="346"/>
      <c r="CM370" s="346"/>
      <c r="CN370" s="346"/>
      <c r="CO370" s="346"/>
      <c r="CP370" s="346"/>
      <c r="CQ370" s="346"/>
      <c r="CR370" s="346"/>
      <c r="CS370" s="346"/>
      <c r="CT370" s="346"/>
      <c r="CU370" s="346"/>
      <c r="CV370" s="346"/>
      <c r="CW370" s="346"/>
      <c r="CX370" s="346"/>
      <c r="CY370" s="346"/>
      <c r="CZ370" s="346"/>
    </row>
    <row r="371" s="318" customFormat="true" ht="15" customHeight="true" x14ac:dyDescent="0.2">
      <c r="B371" s="320"/>
      <c r="Z371" s="346"/>
      <c r="AA371" s="346"/>
      <c r="AB371" s="346"/>
      <c r="AC371" s="346"/>
      <c r="AD371" s="346"/>
      <c r="AE371" s="346"/>
      <c r="AF371" s="346"/>
      <c r="AG371" s="346"/>
      <c r="AH371" s="346"/>
      <c r="AI371" s="346"/>
      <c r="AJ371" s="346"/>
      <c r="AK371" s="346"/>
      <c r="AL371" s="346"/>
      <c r="AM371" s="346"/>
      <c r="AN371" s="346"/>
      <c r="AO371" s="346"/>
      <c r="AP371" s="346"/>
      <c r="AQ371" s="346"/>
      <c r="AR371" s="346"/>
      <c r="AS371" s="346"/>
      <c r="AT371" s="346"/>
      <c r="AU371" s="346"/>
      <c r="AV371" s="346"/>
      <c r="AW371" s="346"/>
      <c r="AX371" s="346"/>
      <c r="AY371" s="346"/>
      <c r="AZ371" s="346"/>
      <c r="BA371" s="367"/>
      <c r="BB371" s="322"/>
      <c r="BC371" s="367"/>
      <c r="BD371" s="367"/>
      <c r="BE371" s="367"/>
      <c r="BF371" s="367"/>
      <c r="BG371" s="367"/>
      <c r="BH371" s="367"/>
      <c r="BI371" s="367"/>
      <c r="BJ371" s="367"/>
      <c r="BK371" s="367"/>
      <c r="BL371" s="367"/>
      <c r="BM371" s="367"/>
      <c r="BN371" s="367"/>
      <c r="BO371" s="367"/>
      <c r="BP371" s="367"/>
      <c r="BQ371" s="367"/>
      <c r="BR371" s="367"/>
      <c r="BS371" s="367"/>
      <c r="BT371" s="367"/>
      <c r="BU371" s="367"/>
      <c r="BV371" s="367"/>
      <c r="BW371" s="367"/>
      <c r="BX371" s="367"/>
      <c r="BY371" s="367"/>
      <c r="BZ371" s="346"/>
      <c r="CA371" s="346"/>
      <c r="CB371" s="346"/>
      <c r="CC371" s="346"/>
      <c r="CD371" s="346"/>
      <c r="CE371" s="346"/>
      <c r="CF371" s="346"/>
      <c r="CG371" s="346"/>
      <c r="CH371" s="346"/>
      <c r="CI371" s="346"/>
      <c r="CJ371" s="346"/>
      <c r="CK371" s="346"/>
      <c r="CL371" s="346"/>
      <c r="CM371" s="346"/>
      <c r="CN371" s="346"/>
      <c r="CO371" s="346"/>
      <c r="CP371" s="346"/>
      <c r="CQ371" s="346"/>
      <c r="CR371" s="346"/>
      <c r="CS371" s="346"/>
      <c r="CT371" s="346"/>
      <c r="CU371" s="346"/>
      <c r="CV371" s="346"/>
      <c r="CW371" s="346"/>
      <c r="CX371" s="346"/>
      <c r="CY371" s="346"/>
      <c r="CZ371" s="346"/>
    </row>
    <row r="372" s="318" customFormat="true" ht="15" customHeight="true" x14ac:dyDescent="0.2">
      <c r="B372" s="320"/>
      <c r="Z372" s="346"/>
      <c r="AA372" s="346"/>
      <c r="AB372" s="346"/>
      <c r="AC372" s="346"/>
      <c r="AD372" s="346"/>
      <c r="AE372" s="346"/>
      <c r="AF372" s="346"/>
      <c r="AG372" s="346"/>
      <c r="AH372" s="346"/>
      <c r="AI372" s="346"/>
      <c r="AJ372" s="346"/>
      <c r="AK372" s="346"/>
      <c r="AL372" s="346"/>
      <c r="AM372" s="346"/>
      <c r="AN372" s="346"/>
      <c r="AO372" s="346"/>
      <c r="AP372" s="346"/>
      <c r="AQ372" s="346"/>
      <c r="AR372" s="346"/>
      <c r="AS372" s="346"/>
      <c r="AT372" s="346"/>
      <c r="AU372" s="346"/>
      <c r="AV372" s="346"/>
      <c r="AW372" s="346"/>
      <c r="AX372" s="346"/>
      <c r="AY372" s="346"/>
      <c r="AZ372" s="346"/>
      <c r="BA372" s="367"/>
      <c r="BB372" s="322"/>
      <c r="BC372" s="367"/>
      <c r="BD372" s="367"/>
      <c r="BE372" s="367"/>
      <c r="BF372" s="367"/>
      <c r="BG372" s="367"/>
      <c r="BH372" s="367"/>
      <c r="BI372" s="367"/>
      <c r="BJ372" s="367"/>
      <c r="BK372" s="367"/>
      <c r="BL372" s="367"/>
      <c r="BM372" s="367"/>
      <c r="BN372" s="367"/>
      <c r="BO372" s="367"/>
      <c r="BP372" s="367"/>
      <c r="BQ372" s="367"/>
      <c r="BR372" s="367"/>
      <c r="BS372" s="367"/>
      <c r="BT372" s="367"/>
      <c r="BU372" s="367"/>
      <c r="BV372" s="367"/>
      <c r="BW372" s="367"/>
      <c r="BX372" s="367"/>
      <c r="BY372" s="367"/>
      <c r="BZ372" s="346"/>
      <c r="CA372" s="346"/>
      <c r="CB372" s="346"/>
      <c r="CC372" s="346"/>
      <c r="CD372" s="346"/>
      <c r="CE372" s="346"/>
      <c r="CF372" s="346"/>
      <c r="CG372" s="346"/>
      <c r="CH372" s="346"/>
      <c r="CI372" s="346"/>
      <c r="CJ372" s="346"/>
      <c r="CK372" s="346"/>
      <c r="CL372" s="346"/>
      <c r="CM372" s="346"/>
      <c r="CN372" s="346"/>
      <c r="CO372" s="346"/>
      <c r="CP372" s="346"/>
      <c r="CQ372" s="346"/>
      <c r="CR372" s="346"/>
      <c r="CS372" s="346"/>
      <c r="CT372" s="346"/>
      <c r="CU372" s="346"/>
      <c r="CV372" s="346"/>
      <c r="CW372" s="346"/>
      <c r="CX372" s="346"/>
      <c r="CY372" s="346"/>
      <c r="CZ372" s="346"/>
    </row>
    <row r="373" s="318" customFormat="true" ht="15" customHeight="true" x14ac:dyDescent="0.2">
      <c r="B373" s="320"/>
      <c r="Z373" s="346"/>
      <c r="AA373" s="346"/>
      <c r="AB373" s="346"/>
      <c r="AC373" s="346"/>
      <c r="AD373" s="346"/>
      <c r="AE373" s="346"/>
      <c r="AF373" s="346"/>
      <c r="AG373" s="346"/>
      <c r="AH373" s="346"/>
      <c r="AI373" s="346"/>
      <c r="AJ373" s="346"/>
      <c r="AK373" s="346"/>
      <c r="AL373" s="346"/>
      <c r="AM373" s="346"/>
      <c r="AN373" s="346"/>
      <c r="AO373" s="346"/>
      <c r="AP373" s="346"/>
      <c r="AQ373" s="346"/>
      <c r="AR373" s="346"/>
      <c r="AS373" s="346"/>
      <c r="AT373" s="346"/>
      <c r="AU373" s="346"/>
      <c r="AV373" s="346"/>
      <c r="AW373" s="346"/>
      <c r="AX373" s="346"/>
      <c r="AY373" s="346"/>
      <c r="AZ373" s="346"/>
      <c r="BA373" s="367"/>
      <c r="BB373" s="322"/>
      <c r="BC373" s="367"/>
      <c r="BD373" s="367"/>
      <c r="BE373" s="367"/>
      <c r="BF373" s="367"/>
      <c r="BG373" s="367"/>
      <c r="BH373" s="367"/>
      <c r="BI373" s="367"/>
      <c r="BJ373" s="367"/>
      <c r="BK373" s="367"/>
      <c r="BL373" s="367"/>
      <c r="BM373" s="367"/>
      <c r="BN373" s="367"/>
      <c r="BO373" s="367"/>
      <c r="BP373" s="367"/>
      <c r="BQ373" s="367"/>
      <c r="BR373" s="367"/>
      <c r="BS373" s="367"/>
      <c r="BT373" s="367"/>
      <c r="BU373" s="367"/>
      <c r="BV373" s="367"/>
      <c r="BW373" s="367"/>
      <c r="BX373" s="367"/>
      <c r="BY373" s="367"/>
      <c r="BZ373" s="346"/>
      <c r="CA373" s="346"/>
      <c r="CB373" s="346"/>
      <c r="CC373" s="346"/>
      <c r="CD373" s="346"/>
      <c r="CE373" s="346"/>
      <c r="CF373" s="346"/>
      <c r="CG373" s="346"/>
      <c r="CH373" s="346"/>
      <c r="CI373" s="346"/>
      <c r="CJ373" s="346"/>
      <c r="CK373" s="346"/>
      <c r="CL373" s="346"/>
      <c r="CM373" s="346"/>
      <c r="CN373" s="346"/>
      <c r="CO373" s="346"/>
      <c r="CP373" s="346"/>
      <c r="CQ373" s="346"/>
      <c r="CR373" s="346"/>
      <c r="CS373" s="346"/>
      <c r="CT373" s="346"/>
      <c r="CU373" s="346"/>
      <c r="CV373" s="346"/>
      <c r="CW373" s="346"/>
      <c r="CX373" s="346"/>
      <c r="CY373" s="346"/>
      <c r="CZ373" s="346"/>
    </row>
    <row r="374" s="318" customFormat="true" ht="15" customHeight="true" x14ac:dyDescent="0.2">
      <c r="B374" s="320"/>
      <c r="Z374" s="346"/>
      <c r="AA374" s="346"/>
      <c r="AB374" s="346"/>
      <c r="AC374" s="346"/>
      <c r="AD374" s="346"/>
      <c r="AE374" s="346"/>
      <c r="AF374" s="346"/>
      <c r="AG374" s="346"/>
      <c r="AH374" s="346"/>
      <c r="AI374" s="346"/>
      <c r="AJ374" s="346"/>
      <c r="AK374" s="346"/>
      <c r="AL374" s="346"/>
      <c r="AM374" s="346"/>
      <c r="AN374" s="346"/>
      <c r="AO374" s="346"/>
      <c r="AP374" s="346"/>
      <c r="AQ374" s="346"/>
      <c r="AR374" s="346"/>
      <c r="AS374" s="346"/>
      <c r="AT374" s="346"/>
      <c r="AU374" s="346"/>
      <c r="AV374" s="346"/>
      <c r="AW374" s="346"/>
      <c r="AX374" s="346"/>
      <c r="AY374" s="346"/>
      <c r="AZ374" s="346"/>
      <c r="BA374" s="367"/>
      <c r="BB374" s="322"/>
      <c r="BC374" s="367"/>
      <c r="BD374" s="367"/>
      <c r="BE374" s="367"/>
      <c r="BF374" s="367"/>
      <c r="BG374" s="367"/>
      <c r="BH374" s="367"/>
      <c r="BI374" s="367"/>
      <c r="BJ374" s="367"/>
      <c r="BK374" s="367"/>
      <c r="BL374" s="367"/>
      <c r="BM374" s="367"/>
      <c r="BN374" s="367"/>
      <c r="BO374" s="367"/>
      <c r="BP374" s="367"/>
      <c r="BQ374" s="367"/>
      <c r="BR374" s="367"/>
      <c r="BS374" s="367"/>
      <c r="BT374" s="367"/>
      <c r="BU374" s="367"/>
      <c r="BV374" s="367"/>
      <c r="BW374" s="367"/>
      <c r="BX374" s="367"/>
      <c r="BY374" s="367"/>
      <c r="BZ374" s="346"/>
      <c r="CA374" s="346"/>
      <c r="CB374" s="346"/>
      <c r="CC374" s="346"/>
      <c r="CD374" s="346"/>
      <c r="CE374" s="346"/>
      <c r="CF374" s="346"/>
      <c r="CG374" s="346"/>
      <c r="CH374" s="346"/>
      <c r="CI374" s="346"/>
      <c r="CJ374" s="346"/>
      <c r="CK374" s="346"/>
      <c r="CL374" s="346"/>
      <c r="CM374" s="346"/>
      <c r="CN374" s="346"/>
      <c r="CO374" s="346"/>
      <c r="CP374" s="346"/>
      <c r="CQ374" s="346"/>
      <c r="CR374" s="346"/>
      <c r="CS374" s="346"/>
      <c r="CT374" s="346"/>
      <c r="CU374" s="346"/>
      <c r="CV374" s="346"/>
      <c r="CW374" s="346"/>
      <c r="CX374" s="346"/>
      <c r="CY374" s="346"/>
      <c r="CZ374" s="346"/>
    </row>
    <row r="375" s="318" customFormat="true" ht="15" customHeight="true" x14ac:dyDescent="0.2">
      <c r="B375" s="320"/>
      <c r="Z375" s="346"/>
      <c r="AA375" s="346"/>
      <c r="AB375" s="346"/>
      <c r="AC375" s="346"/>
      <c r="AD375" s="346"/>
      <c r="AE375" s="346"/>
      <c r="AF375" s="346"/>
      <c r="AG375" s="346"/>
      <c r="AH375" s="346"/>
      <c r="AI375" s="346"/>
      <c r="AJ375" s="346"/>
      <c r="AK375" s="346"/>
      <c r="AL375" s="346"/>
      <c r="AM375" s="346"/>
      <c r="AN375" s="346"/>
      <c r="AO375" s="346"/>
      <c r="AP375" s="346"/>
      <c r="AQ375" s="346"/>
      <c r="AR375" s="346"/>
      <c r="AS375" s="346"/>
      <c r="AT375" s="346"/>
      <c r="AU375" s="346"/>
      <c r="AV375" s="346"/>
      <c r="AW375" s="346"/>
      <c r="AX375" s="346"/>
      <c r="AY375" s="346"/>
      <c r="AZ375" s="346"/>
      <c r="BA375" s="319"/>
      <c r="BB375" s="317"/>
      <c r="BC375" s="317"/>
      <c r="BD375" s="317"/>
      <c r="BE375" s="317"/>
      <c r="BF375" s="317"/>
      <c r="BG375" s="317"/>
      <c r="BH375" s="317"/>
      <c r="BI375" s="317"/>
      <c r="BJ375" s="317"/>
      <c r="BK375" s="317"/>
      <c r="BL375" s="317"/>
      <c r="BM375" s="317"/>
      <c r="BN375" s="317"/>
      <c r="BO375" s="317"/>
      <c r="BP375" s="317"/>
      <c r="BQ375" s="317"/>
      <c r="BR375" s="317"/>
      <c r="BS375" s="317"/>
      <c r="BT375" s="317"/>
      <c r="BU375" s="317"/>
      <c r="BV375" s="317"/>
      <c r="BW375" s="317"/>
      <c r="BX375" s="317"/>
      <c r="BY375" s="319"/>
      <c r="BZ375" s="345"/>
      <c r="CA375" s="345"/>
      <c r="CB375" s="345"/>
      <c r="CC375" s="345"/>
      <c r="CD375" s="345"/>
      <c r="CE375" s="345"/>
      <c r="CF375" s="345"/>
      <c r="CG375" s="345"/>
      <c r="CH375" s="345"/>
      <c r="CI375" s="345"/>
      <c r="CJ375" s="345"/>
      <c r="CK375" s="345"/>
      <c r="CL375" s="345"/>
      <c r="CM375" s="345"/>
      <c r="CN375" s="345"/>
      <c r="CO375" s="345"/>
      <c r="CP375" s="345"/>
      <c r="CQ375" s="345"/>
      <c r="CR375" s="345"/>
      <c r="CS375" s="345"/>
      <c r="CT375" s="345"/>
      <c r="CU375" s="345"/>
      <c r="CV375" s="345"/>
      <c r="CW375" s="345"/>
      <c r="CX375" s="345"/>
      <c r="CY375" s="345"/>
      <c r="CZ375" s="345"/>
    </row>
    <row r="376" s="318" customFormat="true" ht="15" customHeight="true" x14ac:dyDescent="0.2">
      <c r="B376" s="320"/>
      <c r="Z376" s="346"/>
      <c r="AA376" s="346"/>
      <c r="AB376" s="346"/>
      <c r="AC376" s="346"/>
      <c r="AD376" s="346"/>
      <c r="AE376" s="346"/>
      <c r="AF376" s="346"/>
      <c r="AG376" s="346"/>
      <c r="AH376" s="346"/>
      <c r="AI376" s="346"/>
      <c r="AJ376" s="346"/>
      <c r="AK376" s="346"/>
      <c r="AL376" s="346"/>
      <c r="AM376" s="346"/>
      <c r="AN376" s="346"/>
      <c r="AO376" s="346"/>
      <c r="AP376" s="346"/>
      <c r="AQ376" s="346"/>
      <c r="AR376" s="346"/>
      <c r="AS376" s="346"/>
      <c r="AT376" s="346"/>
      <c r="AU376" s="346"/>
      <c r="AV376" s="346"/>
      <c r="AW376" s="346"/>
      <c r="AX376" s="346"/>
      <c r="AY376" s="346"/>
      <c r="AZ376" s="346"/>
      <c r="BA376" s="319"/>
      <c r="BB376" s="317"/>
      <c r="BC376" s="317"/>
      <c r="BD376" s="317"/>
      <c r="BE376" s="317"/>
      <c r="BF376" s="317"/>
      <c r="BG376" s="317"/>
      <c r="BH376" s="317"/>
      <c r="BI376" s="317"/>
      <c r="BJ376" s="317"/>
      <c r="BK376" s="317"/>
      <c r="BL376" s="317"/>
      <c r="BM376" s="317"/>
      <c r="BN376" s="317"/>
      <c r="BO376" s="317"/>
      <c r="BP376" s="317"/>
      <c r="BQ376" s="317"/>
      <c r="BR376" s="317"/>
      <c r="BS376" s="317"/>
      <c r="BT376" s="317"/>
      <c r="BU376" s="317"/>
      <c r="BV376" s="317"/>
      <c r="BW376" s="317"/>
      <c r="BX376" s="317"/>
      <c r="BY376" s="319"/>
      <c r="BZ376" s="345"/>
      <c r="CA376" s="345"/>
      <c r="CB376" s="345"/>
      <c r="CC376" s="345"/>
      <c r="CD376" s="345"/>
      <c r="CE376" s="345"/>
      <c r="CF376" s="345"/>
      <c r="CG376" s="345"/>
      <c r="CH376" s="345"/>
      <c r="CI376" s="345"/>
      <c r="CJ376" s="345"/>
      <c r="CK376" s="345"/>
      <c r="CL376" s="345"/>
      <c r="CM376" s="345"/>
      <c r="CN376" s="345"/>
      <c r="CO376" s="345"/>
      <c r="CP376" s="345"/>
      <c r="CQ376" s="345"/>
      <c r="CR376" s="345"/>
      <c r="CS376" s="345"/>
      <c r="CT376" s="345"/>
      <c r="CU376" s="345"/>
      <c r="CV376" s="345"/>
      <c r="CW376" s="345"/>
      <c r="CX376" s="345"/>
      <c r="CY376" s="345"/>
      <c r="CZ376" s="345"/>
    </row>
    <row r="377" s="318" customFormat="true" ht="15" customHeight="true" x14ac:dyDescent="0.2">
      <c r="B377" s="320"/>
      <c r="Z377" s="346"/>
      <c r="AA377" s="346"/>
      <c r="AB377" s="346"/>
      <c r="AC377" s="346"/>
      <c r="AD377" s="346"/>
      <c r="AE377" s="346"/>
      <c r="AF377" s="346"/>
      <c r="AG377" s="346"/>
      <c r="AH377" s="346"/>
      <c r="AI377" s="346"/>
      <c r="AJ377" s="346"/>
      <c r="AK377" s="346"/>
      <c r="AL377" s="346"/>
      <c r="AM377" s="346"/>
      <c r="AN377" s="346"/>
      <c r="AO377" s="346"/>
      <c r="AP377" s="346"/>
      <c r="AQ377" s="346"/>
      <c r="AR377" s="346"/>
      <c r="AS377" s="346"/>
      <c r="AT377" s="346"/>
      <c r="AU377" s="346"/>
      <c r="AV377" s="346"/>
      <c r="AW377" s="346"/>
      <c r="AX377" s="346"/>
      <c r="AY377" s="346"/>
      <c r="AZ377" s="346"/>
      <c r="BA377" s="319"/>
      <c r="BB377" s="317"/>
      <c r="BC377" s="317"/>
      <c r="BD377" s="317"/>
      <c r="BE377" s="317"/>
      <c r="BF377" s="317"/>
      <c r="BG377" s="317"/>
      <c r="BH377" s="317"/>
      <c r="BI377" s="317"/>
      <c r="BJ377" s="317"/>
      <c r="BK377" s="317"/>
      <c r="BL377" s="317"/>
      <c r="BM377" s="317"/>
      <c r="BN377" s="317"/>
      <c r="BO377" s="317"/>
      <c r="BP377" s="317"/>
      <c r="BQ377" s="317"/>
      <c r="BR377" s="317"/>
      <c r="BS377" s="317"/>
      <c r="BT377" s="317"/>
      <c r="BU377" s="317"/>
      <c r="BV377" s="317"/>
      <c r="BW377" s="317"/>
      <c r="BX377" s="317"/>
      <c r="BY377" s="319"/>
      <c r="BZ377" s="345"/>
      <c r="CA377" s="345"/>
      <c r="CB377" s="345"/>
      <c r="CC377" s="345"/>
      <c r="CD377" s="345"/>
      <c r="CE377" s="345"/>
      <c r="CF377" s="345"/>
      <c r="CG377" s="345"/>
      <c r="CH377" s="345"/>
      <c r="CI377" s="345"/>
      <c r="CJ377" s="345"/>
      <c r="CK377" s="345"/>
      <c r="CL377" s="345"/>
      <c r="CM377" s="345"/>
      <c r="CN377" s="345"/>
      <c r="CO377" s="345"/>
      <c r="CP377" s="345"/>
      <c r="CQ377" s="345"/>
      <c r="CR377" s="345"/>
      <c r="CS377" s="345"/>
      <c r="CT377" s="345"/>
      <c r="CU377" s="345"/>
      <c r="CV377" s="345"/>
      <c r="CW377" s="345"/>
      <c r="CX377" s="345"/>
      <c r="CY377" s="345"/>
      <c r="CZ377" s="345"/>
    </row>
    <row r="378" s="318" customFormat="true" ht="15" customHeight="true" x14ac:dyDescent="0.2">
      <c r="B378" s="320"/>
      <c r="Z378" s="346"/>
      <c r="AA378" s="346"/>
      <c r="AB378" s="346"/>
      <c r="AC378" s="346"/>
      <c r="AD378" s="346"/>
      <c r="AE378" s="346"/>
      <c r="AF378" s="346"/>
      <c r="AG378" s="346"/>
      <c r="AH378" s="346"/>
      <c r="AI378" s="346"/>
      <c r="AJ378" s="346"/>
      <c r="AK378" s="346"/>
      <c r="AL378" s="346"/>
      <c r="AM378" s="346"/>
      <c r="AN378" s="346"/>
      <c r="AO378" s="346"/>
      <c r="AP378" s="346"/>
      <c r="AQ378" s="346"/>
      <c r="AR378" s="346"/>
      <c r="AS378" s="346"/>
      <c r="AT378" s="346"/>
      <c r="AU378" s="346"/>
      <c r="AV378" s="346"/>
      <c r="AW378" s="346"/>
      <c r="AX378" s="346"/>
      <c r="AY378" s="346"/>
      <c r="AZ378" s="346"/>
      <c r="BA378" s="319"/>
      <c r="BB378" s="317"/>
      <c r="BC378" s="317"/>
      <c r="BD378" s="317"/>
      <c r="BE378" s="317"/>
      <c r="BF378" s="317"/>
      <c r="BG378" s="317"/>
      <c r="BH378" s="317"/>
      <c r="BI378" s="317"/>
      <c r="BJ378" s="317"/>
      <c r="BK378" s="317"/>
      <c r="BL378" s="317"/>
      <c r="BM378" s="317"/>
      <c r="BN378" s="317"/>
      <c r="BO378" s="317"/>
      <c r="BP378" s="317"/>
      <c r="BQ378" s="317"/>
      <c r="BR378" s="317"/>
      <c r="BS378" s="317"/>
      <c r="BT378" s="317"/>
      <c r="BU378" s="317"/>
      <c r="BV378" s="317"/>
      <c r="BW378" s="317"/>
      <c r="BX378" s="317"/>
      <c r="BY378" s="319"/>
      <c r="BZ378" s="345"/>
      <c r="CA378" s="345"/>
      <c r="CB378" s="345"/>
      <c r="CC378" s="345"/>
      <c r="CD378" s="345"/>
      <c r="CE378" s="345"/>
      <c r="CF378" s="345"/>
      <c r="CG378" s="345"/>
      <c r="CH378" s="345"/>
      <c r="CI378" s="345"/>
      <c r="CJ378" s="345"/>
      <c r="CK378" s="345"/>
      <c r="CL378" s="345"/>
      <c r="CM378" s="345"/>
      <c r="CN378" s="345"/>
      <c r="CO378" s="345"/>
      <c r="CP378" s="345"/>
      <c r="CQ378" s="345"/>
      <c r="CR378" s="345"/>
      <c r="CS378" s="345"/>
      <c r="CT378" s="345"/>
      <c r="CU378" s="345"/>
      <c r="CV378" s="345"/>
      <c r="CW378" s="345"/>
      <c r="CX378" s="345"/>
      <c r="CY378" s="345"/>
      <c r="CZ378" s="345"/>
    </row>
    <row r="379" s="318" customFormat="true" ht="15" customHeight="true" x14ac:dyDescent="0.2">
      <c r="B379" s="320"/>
      <c r="Z379" s="346"/>
      <c r="AA379" s="346"/>
      <c r="AB379" s="346"/>
      <c r="AC379" s="346"/>
      <c r="AD379" s="346"/>
      <c r="AE379" s="346"/>
      <c r="AF379" s="346"/>
      <c r="AG379" s="346"/>
      <c r="AH379" s="346"/>
      <c r="AI379" s="346"/>
      <c r="AJ379" s="346"/>
      <c r="AK379" s="346"/>
      <c r="AL379" s="346"/>
      <c r="AM379" s="346"/>
      <c r="AN379" s="346"/>
      <c r="AO379" s="346"/>
      <c r="AP379" s="346"/>
      <c r="AQ379" s="346"/>
      <c r="AR379" s="346"/>
      <c r="AS379" s="346"/>
      <c r="AT379" s="346"/>
      <c r="AU379" s="346"/>
      <c r="AV379" s="346"/>
      <c r="AW379" s="346"/>
      <c r="AX379" s="346"/>
      <c r="AY379" s="346"/>
      <c r="AZ379" s="346"/>
      <c r="BA379" s="319"/>
      <c r="BB379" s="317"/>
      <c r="BC379" s="317"/>
      <c r="BD379" s="317"/>
      <c r="BE379" s="317"/>
      <c r="BF379" s="317"/>
      <c r="BG379" s="317"/>
      <c r="BH379" s="317"/>
      <c r="BI379" s="317"/>
      <c r="BJ379" s="317"/>
      <c r="BK379" s="317"/>
      <c r="BL379" s="317"/>
      <c r="BM379" s="317"/>
      <c r="BN379" s="317"/>
      <c r="BO379" s="317"/>
      <c r="BP379" s="317"/>
      <c r="BQ379" s="317"/>
      <c r="BR379" s="317"/>
      <c r="BS379" s="317"/>
      <c r="BT379" s="317"/>
      <c r="BU379" s="317"/>
      <c r="BV379" s="317"/>
      <c r="BW379" s="317"/>
      <c r="BX379" s="317"/>
      <c r="BY379" s="319"/>
      <c r="BZ379" s="345"/>
      <c r="CA379" s="345"/>
      <c r="CB379" s="345"/>
      <c r="CC379" s="345"/>
      <c r="CD379" s="345"/>
      <c r="CE379" s="345"/>
      <c r="CF379" s="345"/>
      <c r="CG379" s="345"/>
      <c r="CH379" s="345"/>
      <c r="CI379" s="345"/>
      <c r="CJ379" s="345"/>
      <c r="CK379" s="345"/>
      <c r="CL379" s="345"/>
      <c r="CM379" s="345"/>
      <c r="CN379" s="345"/>
      <c r="CO379" s="345"/>
      <c r="CP379" s="345"/>
      <c r="CQ379" s="345"/>
      <c r="CR379" s="345"/>
      <c r="CS379" s="345"/>
      <c r="CT379" s="345"/>
      <c r="CU379" s="345"/>
      <c r="CV379" s="345"/>
      <c r="CW379" s="345"/>
      <c r="CX379" s="345"/>
      <c r="CY379" s="345"/>
      <c r="CZ379" s="345"/>
    </row>
    <row r="380" s="318" customFormat="true" ht="15" customHeight="true" x14ac:dyDescent="0.2">
      <c r="B380" s="320"/>
      <c r="Z380" s="346"/>
      <c r="AA380" s="346"/>
      <c r="AB380" s="346"/>
      <c r="AC380" s="346"/>
      <c r="AD380" s="346"/>
      <c r="AE380" s="346"/>
      <c r="AF380" s="346"/>
      <c r="AG380" s="346"/>
      <c r="AH380" s="346"/>
      <c r="AI380" s="346"/>
      <c r="AJ380" s="346"/>
      <c r="AK380" s="346"/>
      <c r="AL380" s="346"/>
      <c r="AM380" s="346"/>
      <c r="AN380" s="346"/>
      <c r="AO380" s="346"/>
      <c r="AP380" s="346"/>
      <c r="AQ380" s="346"/>
      <c r="AR380" s="346"/>
      <c r="AS380" s="346"/>
      <c r="AT380" s="346"/>
      <c r="AU380" s="346"/>
      <c r="AV380" s="346"/>
      <c r="AW380" s="346"/>
      <c r="AX380" s="346"/>
      <c r="AY380" s="346"/>
      <c r="AZ380" s="346"/>
      <c r="BA380" s="319"/>
      <c r="BB380" s="317"/>
      <c r="BC380" s="317"/>
      <c r="BD380" s="317"/>
      <c r="BE380" s="317"/>
      <c r="BF380" s="317"/>
      <c r="BG380" s="317"/>
      <c r="BH380" s="317"/>
      <c r="BI380" s="317"/>
      <c r="BJ380" s="317"/>
      <c r="BK380" s="317"/>
      <c r="BL380" s="317"/>
      <c r="BM380" s="317"/>
      <c r="BN380" s="317"/>
      <c r="BO380" s="317"/>
      <c r="BP380" s="317"/>
      <c r="BQ380" s="317"/>
      <c r="BR380" s="317"/>
      <c r="BS380" s="317"/>
      <c r="BT380" s="317"/>
      <c r="BU380" s="317"/>
      <c r="BV380" s="317"/>
      <c r="BW380" s="317"/>
      <c r="BX380" s="317"/>
      <c r="BY380" s="319"/>
      <c r="BZ380" s="345"/>
      <c r="CA380" s="345"/>
      <c r="CB380" s="345"/>
      <c r="CC380" s="345"/>
      <c r="CD380" s="345"/>
      <c r="CE380" s="345"/>
      <c r="CF380" s="345"/>
      <c r="CG380" s="345"/>
      <c r="CH380" s="345"/>
      <c r="CI380" s="345"/>
      <c r="CJ380" s="345"/>
      <c r="CK380" s="345"/>
      <c r="CL380" s="345"/>
      <c r="CM380" s="345"/>
      <c r="CN380" s="345"/>
      <c r="CO380" s="345"/>
      <c r="CP380" s="345"/>
      <c r="CQ380" s="345"/>
      <c r="CR380" s="345"/>
      <c r="CS380" s="345"/>
      <c r="CT380" s="345"/>
      <c r="CU380" s="345"/>
      <c r="CV380" s="345"/>
      <c r="CW380" s="345"/>
      <c r="CX380" s="345"/>
      <c r="CY380" s="345"/>
      <c r="CZ380" s="345"/>
    </row>
    <row r="381" s="318" customFormat="true" ht="15" customHeight="true" x14ac:dyDescent="0.2">
      <c r="B381" s="320"/>
      <c r="Z381" s="346"/>
      <c r="AA381" s="346"/>
      <c r="AB381" s="346"/>
      <c r="AC381" s="346"/>
      <c r="AD381" s="346"/>
      <c r="AE381" s="346"/>
      <c r="AF381" s="346"/>
      <c r="AG381" s="346"/>
      <c r="AH381" s="346"/>
      <c r="AI381" s="346"/>
      <c r="AJ381" s="346"/>
      <c r="AK381" s="346"/>
      <c r="AL381" s="346"/>
      <c r="AM381" s="346"/>
      <c r="AN381" s="346"/>
      <c r="AO381" s="346"/>
      <c r="AP381" s="346"/>
      <c r="AQ381" s="346"/>
      <c r="AR381" s="346"/>
      <c r="AS381" s="346"/>
      <c r="AT381" s="346"/>
      <c r="AU381" s="346"/>
      <c r="AV381" s="346"/>
      <c r="AW381" s="346"/>
      <c r="AX381" s="346"/>
      <c r="AY381" s="346"/>
      <c r="AZ381" s="346"/>
      <c r="BA381" s="319"/>
      <c r="BB381" s="317"/>
      <c r="BC381" s="317"/>
      <c r="BD381" s="317"/>
      <c r="BE381" s="317"/>
      <c r="BF381" s="317"/>
      <c r="BG381" s="317"/>
      <c r="BH381" s="317"/>
      <c r="BI381" s="317"/>
      <c r="BJ381" s="317"/>
      <c r="BK381" s="317"/>
      <c r="BL381" s="317"/>
      <c r="BM381" s="317"/>
      <c r="BN381" s="317"/>
      <c r="BO381" s="317"/>
      <c r="BP381" s="317"/>
      <c r="BQ381" s="317"/>
      <c r="BR381" s="317"/>
      <c r="BS381" s="317"/>
      <c r="BT381" s="317"/>
      <c r="BU381" s="317"/>
      <c r="BV381" s="317"/>
      <c r="BW381" s="317"/>
      <c r="BX381" s="317"/>
      <c r="BY381" s="319"/>
      <c r="BZ381" s="345"/>
      <c r="CA381" s="345"/>
      <c r="CB381" s="345"/>
      <c r="CC381" s="345"/>
      <c r="CD381" s="345"/>
      <c r="CE381" s="345"/>
      <c r="CF381" s="345"/>
      <c r="CG381" s="345"/>
      <c r="CH381" s="345"/>
      <c r="CI381" s="345"/>
      <c r="CJ381" s="345"/>
      <c r="CK381" s="345"/>
      <c r="CL381" s="345"/>
      <c r="CM381" s="345"/>
      <c r="CN381" s="345"/>
      <c r="CO381" s="345"/>
      <c r="CP381" s="345"/>
      <c r="CQ381" s="345"/>
      <c r="CR381" s="345"/>
      <c r="CS381" s="345"/>
      <c r="CT381" s="345"/>
      <c r="CU381" s="345"/>
      <c r="CV381" s="345"/>
      <c r="CW381" s="345"/>
      <c r="CX381" s="345"/>
      <c r="CY381" s="345"/>
      <c r="CZ381" s="345"/>
    </row>
    <row r="382" s="318" customFormat="true" ht="15" customHeight="true" x14ac:dyDescent="0.2">
      <c r="B382" s="320"/>
      <c r="Z382" s="346"/>
      <c r="AA382" s="346"/>
      <c r="AB382" s="346"/>
      <c r="AC382" s="346"/>
      <c r="AD382" s="346"/>
      <c r="AE382" s="346"/>
      <c r="AF382" s="346"/>
      <c r="AG382" s="346"/>
      <c r="AH382" s="346"/>
      <c r="AI382" s="346"/>
      <c r="AJ382" s="346"/>
      <c r="AK382" s="346"/>
      <c r="AL382" s="346"/>
      <c r="AM382" s="346"/>
      <c r="AN382" s="346"/>
      <c r="AO382" s="346"/>
      <c r="AP382" s="346"/>
      <c r="AQ382" s="346"/>
      <c r="AR382" s="346"/>
      <c r="AS382" s="346"/>
      <c r="AT382" s="346"/>
      <c r="AU382" s="346"/>
      <c r="AV382" s="346"/>
      <c r="AW382" s="346"/>
      <c r="AX382" s="346"/>
      <c r="AY382" s="346"/>
      <c r="AZ382" s="346"/>
      <c r="BA382" s="319"/>
      <c r="BB382" s="317"/>
      <c r="BC382" s="317"/>
      <c r="BD382" s="317"/>
      <c r="BE382" s="317"/>
      <c r="BF382" s="317"/>
      <c r="BG382" s="317"/>
      <c r="BH382" s="317"/>
      <c r="BI382" s="317"/>
      <c r="BJ382" s="317"/>
      <c r="BK382" s="317"/>
      <c r="BL382" s="317"/>
      <c r="BM382" s="317"/>
      <c r="BN382" s="317"/>
      <c r="BO382" s="317"/>
      <c r="BP382" s="317"/>
      <c r="BQ382" s="317"/>
      <c r="BR382" s="317"/>
      <c r="BS382" s="317"/>
      <c r="BT382" s="317"/>
      <c r="BU382" s="317"/>
      <c r="BV382" s="317"/>
      <c r="BW382" s="317"/>
      <c r="BX382" s="317"/>
      <c r="BY382" s="319"/>
      <c r="BZ382" s="345"/>
      <c r="CA382" s="345"/>
      <c r="CB382" s="345"/>
      <c r="CC382" s="345"/>
      <c r="CD382" s="345"/>
      <c r="CE382" s="345"/>
      <c r="CF382" s="345"/>
      <c r="CG382" s="345"/>
      <c r="CH382" s="345"/>
      <c r="CI382" s="345"/>
      <c r="CJ382" s="345"/>
      <c r="CK382" s="345"/>
      <c r="CL382" s="345"/>
      <c r="CM382" s="345"/>
      <c r="CN382" s="345"/>
      <c r="CO382" s="345"/>
      <c r="CP382" s="345"/>
      <c r="CQ382" s="345"/>
      <c r="CR382" s="345"/>
      <c r="CS382" s="345"/>
      <c r="CT382" s="345"/>
      <c r="CU382" s="345"/>
      <c r="CV382" s="345"/>
      <c r="CW382" s="345"/>
      <c r="CX382" s="345"/>
      <c r="CY382" s="345"/>
      <c r="CZ382" s="345"/>
    </row>
    <row r="383" s="318" customFormat="true" ht="15" customHeight="true" x14ac:dyDescent="0.2">
      <c r="B383" s="320"/>
      <c r="Z383" s="346"/>
      <c r="AA383" s="346"/>
      <c r="AB383" s="346"/>
      <c r="AC383" s="346"/>
      <c r="AD383" s="346"/>
      <c r="AE383" s="346"/>
      <c r="AF383" s="346"/>
      <c r="AG383" s="346"/>
      <c r="AH383" s="346"/>
      <c r="AI383" s="346"/>
      <c r="AJ383" s="346"/>
      <c r="AK383" s="346"/>
      <c r="AL383" s="346"/>
      <c r="AM383" s="346"/>
      <c r="AN383" s="346"/>
      <c r="AO383" s="346"/>
      <c r="AP383" s="346"/>
      <c r="AQ383" s="346"/>
      <c r="AR383" s="346"/>
      <c r="AS383" s="346"/>
      <c r="AT383" s="346"/>
      <c r="AU383" s="346"/>
      <c r="AV383" s="346"/>
      <c r="AW383" s="346"/>
      <c r="AX383" s="346"/>
      <c r="AY383" s="346"/>
      <c r="AZ383" s="346"/>
      <c r="BA383" s="319"/>
      <c r="BB383" s="317"/>
      <c r="BC383" s="317"/>
      <c r="BD383" s="317"/>
      <c r="BE383" s="317"/>
      <c r="BF383" s="317"/>
      <c r="BG383" s="317"/>
      <c r="BH383" s="317"/>
      <c r="BI383" s="317"/>
      <c r="BJ383" s="317"/>
      <c r="BK383" s="317"/>
      <c r="BL383" s="317"/>
      <c r="BM383" s="317"/>
      <c r="BN383" s="317"/>
      <c r="BO383" s="317"/>
      <c r="BP383" s="317"/>
      <c r="BQ383" s="317"/>
      <c r="BR383" s="317"/>
      <c r="BS383" s="317"/>
      <c r="BT383" s="317"/>
      <c r="BU383" s="317"/>
      <c r="BV383" s="317"/>
      <c r="BW383" s="317"/>
      <c r="BX383" s="317"/>
      <c r="BY383" s="319"/>
      <c r="BZ383" s="345"/>
      <c r="CA383" s="345"/>
      <c r="CB383" s="345"/>
      <c r="CC383" s="345"/>
      <c r="CD383" s="345"/>
      <c r="CE383" s="345"/>
      <c r="CF383" s="345"/>
      <c r="CG383" s="345"/>
      <c r="CH383" s="345"/>
      <c r="CI383" s="345"/>
      <c r="CJ383" s="345"/>
      <c r="CK383" s="345"/>
      <c r="CL383" s="345"/>
      <c r="CM383" s="345"/>
      <c r="CN383" s="345"/>
      <c r="CO383" s="345"/>
      <c r="CP383" s="345"/>
      <c r="CQ383" s="345"/>
      <c r="CR383" s="345"/>
      <c r="CS383" s="345"/>
      <c r="CT383" s="345"/>
      <c r="CU383" s="345"/>
      <c r="CV383" s="345"/>
      <c r="CW383" s="345"/>
      <c r="CX383" s="345"/>
      <c r="CY383" s="345"/>
      <c r="CZ383" s="345"/>
    </row>
    <row r="384" s="318" customFormat="true" ht="15" customHeight="true" x14ac:dyDescent="0.2">
      <c r="B384" s="320"/>
      <c r="Z384" s="346"/>
      <c r="AA384" s="346"/>
      <c r="AB384" s="346"/>
      <c r="AC384" s="346"/>
      <c r="AD384" s="346"/>
      <c r="AE384" s="346"/>
      <c r="AF384" s="346"/>
      <c r="AG384" s="346"/>
      <c r="AH384" s="346"/>
      <c r="AI384" s="346"/>
      <c r="AJ384" s="346"/>
      <c r="AK384" s="346"/>
      <c r="AL384" s="346"/>
      <c r="AM384" s="346"/>
      <c r="AN384" s="346"/>
      <c r="AO384" s="346"/>
      <c r="AP384" s="346"/>
      <c r="AQ384" s="346"/>
      <c r="AR384" s="346"/>
      <c r="AS384" s="346"/>
      <c r="AT384" s="346"/>
      <c r="AU384" s="346"/>
      <c r="AV384" s="346"/>
      <c r="AW384" s="346"/>
      <c r="AX384" s="346"/>
      <c r="AY384" s="346"/>
      <c r="AZ384" s="346"/>
      <c r="BA384" s="319"/>
      <c r="BB384" s="317"/>
      <c r="BC384" s="317"/>
      <c r="BD384" s="317"/>
      <c r="BE384" s="317"/>
      <c r="BF384" s="317"/>
      <c r="BG384" s="317"/>
      <c r="BH384" s="317"/>
      <c r="BI384" s="317"/>
      <c r="BJ384" s="317"/>
      <c r="BK384" s="317"/>
      <c r="BL384" s="317"/>
      <c r="BM384" s="317"/>
      <c r="BN384" s="317"/>
      <c r="BO384" s="317"/>
      <c r="BP384" s="317"/>
      <c r="BQ384" s="317"/>
      <c r="BR384" s="317"/>
      <c r="BS384" s="317"/>
      <c r="BT384" s="317"/>
      <c r="BU384" s="317"/>
      <c r="BV384" s="317"/>
      <c r="BW384" s="317"/>
      <c r="BX384" s="317"/>
      <c r="BY384" s="319"/>
      <c r="BZ384" s="345"/>
      <c r="CA384" s="345"/>
      <c r="CB384" s="345"/>
      <c r="CC384" s="345"/>
      <c r="CD384" s="345"/>
      <c r="CE384" s="345"/>
      <c r="CF384" s="345"/>
      <c r="CG384" s="345"/>
      <c r="CH384" s="345"/>
      <c r="CI384" s="345"/>
      <c r="CJ384" s="345"/>
      <c r="CK384" s="345"/>
      <c r="CL384" s="345"/>
      <c r="CM384" s="345"/>
      <c r="CN384" s="345"/>
      <c r="CO384" s="345"/>
      <c r="CP384" s="345"/>
      <c r="CQ384" s="345"/>
      <c r="CR384" s="345"/>
      <c r="CS384" s="345"/>
      <c r="CT384" s="345"/>
      <c r="CU384" s="345"/>
      <c r="CV384" s="345"/>
      <c r="CW384" s="345"/>
      <c r="CX384" s="345"/>
      <c r="CY384" s="345"/>
      <c r="CZ384" s="345"/>
    </row>
    <row r="385" s="318" customFormat="true" ht="15" customHeight="true" x14ac:dyDescent="0.2">
      <c r="B385" s="320"/>
      <c r="Z385" s="346"/>
      <c r="AA385" s="346"/>
      <c r="AB385" s="346"/>
      <c r="AC385" s="346"/>
      <c r="AD385" s="346"/>
      <c r="AE385" s="346"/>
      <c r="AF385" s="346"/>
      <c r="AG385" s="346"/>
      <c r="AH385" s="346"/>
      <c r="AI385" s="346"/>
      <c r="AJ385" s="346"/>
      <c r="AK385" s="346"/>
      <c r="AL385" s="346"/>
      <c r="AM385" s="346"/>
      <c r="AN385" s="346"/>
      <c r="AO385" s="346"/>
      <c r="AP385" s="346"/>
      <c r="AQ385" s="346"/>
      <c r="AR385" s="346"/>
      <c r="AS385" s="346"/>
      <c r="AT385" s="346"/>
      <c r="AU385" s="346"/>
      <c r="AV385" s="346"/>
      <c r="AW385" s="346"/>
      <c r="AX385" s="346"/>
      <c r="AY385" s="346"/>
      <c r="AZ385" s="346"/>
      <c r="BA385" s="319"/>
      <c r="BB385" s="317"/>
      <c r="BC385" s="317"/>
      <c r="BD385" s="317"/>
      <c r="BE385" s="317"/>
      <c r="BF385" s="317"/>
      <c r="BG385" s="317"/>
      <c r="BH385" s="317"/>
      <c r="BI385" s="317"/>
      <c r="BJ385" s="317"/>
      <c r="BK385" s="317"/>
      <c r="BL385" s="317"/>
      <c r="BM385" s="317"/>
      <c r="BN385" s="317"/>
      <c r="BO385" s="317"/>
      <c r="BP385" s="317"/>
      <c r="BQ385" s="317"/>
      <c r="BR385" s="317"/>
      <c r="BS385" s="317"/>
      <c r="BT385" s="317"/>
      <c r="BU385" s="317"/>
      <c r="BV385" s="317"/>
      <c r="BW385" s="317"/>
      <c r="BX385" s="317"/>
      <c r="BY385" s="319"/>
      <c r="BZ385" s="345"/>
      <c r="CA385" s="345"/>
      <c r="CB385" s="345"/>
      <c r="CC385" s="345"/>
      <c r="CD385" s="345"/>
      <c r="CE385" s="345"/>
      <c r="CF385" s="345"/>
      <c r="CG385" s="345"/>
      <c r="CH385" s="345"/>
      <c r="CI385" s="345"/>
      <c r="CJ385" s="345"/>
      <c r="CK385" s="345"/>
      <c r="CL385" s="345"/>
      <c r="CM385" s="345"/>
      <c r="CN385" s="345"/>
      <c r="CO385" s="345"/>
      <c r="CP385" s="345"/>
      <c r="CQ385" s="345"/>
      <c r="CR385" s="345"/>
      <c r="CS385" s="345"/>
      <c r="CT385" s="345"/>
      <c r="CU385" s="345"/>
      <c r="CV385" s="345"/>
      <c r="CW385" s="345"/>
      <c r="CX385" s="345"/>
      <c r="CY385" s="345"/>
      <c r="CZ385" s="345"/>
    </row>
    <row r="386" s="318" customFormat="true" ht="15" customHeight="true" x14ac:dyDescent="0.2">
      <c r="B386" s="320"/>
      <c r="Z386" s="346"/>
      <c r="AA386" s="346"/>
      <c r="AB386" s="346"/>
      <c r="AC386" s="346"/>
      <c r="AD386" s="346"/>
      <c r="AE386" s="346"/>
      <c r="AF386" s="346"/>
      <c r="AG386" s="346"/>
      <c r="AH386" s="346"/>
      <c r="AI386" s="346"/>
      <c r="AJ386" s="346"/>
      <c r="AK386" s="346"/>
      <c r="AL386" s="346"/>
      <c r="AM386" s="346"/>
      <c r="AN386" s="346"/>
      <c r="AO386" s="346"/>
      <c r="AP386" s="346"/>
      <c r="AQ386" s="346"/>
      <c r="AR386" s="346"/>
      <c r="AS386" s="346"/>
      <c r="AT386" s="346"/>
      <c r="AU386" s="346"/>
      <c r="AV386" s="346"/>
      <c r="AW386" s="346"/>
      <c r="AX386" s="346"/>
      <c r="AY386" s="346"/>
      <c r="AZ386" s="346"/>
      <c r="BA386" s="319"/>
      <c r="BB386" s="317"/>
      <c r="BC386" s="317"/>
      <c r="BD386" s="317"/>
      <c r="BE386" s="317"/>
      <c r="BF386" s="317"/>
      <c r="BG386" s="317"/>
      <c r="BH386" s="317"/>
      <c r="BI386" s="317"/>
      <c r="BJ386" s="317"/>
      <c r="BK386" s="317"/>
      <c r="BL386" s="317"/>
      <c r="BM386" s="317"/>
      <c r="BN386" s="317"/>
      <c r="BO386" s="317"/>
      <c r="BP386" s="317"/>
      <c r="BQ386" s="317"/>
      <c r="BR386" s="317"/>
      <c r="BS386" s="317"/>
      <c r="BT386" s="317"/>
      <c r="BU386" s="317"/>
      <c r="BV386" s="317"/>
      <c r="BW386" s="317"/>
      <c r="BX386" s="317"/>
      <c r="BY386" s="319"/>
      <c r="BZ386" s="345"/>
      <c r="CA386" s="345"/>
      <c r="CB386" s="345"/>
      <c r="CC386" s="345"/>
      <c r="CD386" s="345"/>
      <c r="CE386" s="345"/>
      <c r="CF386" s="345"/>
      <c r="CG386" s="345"/>
      <c r="CH386" s="345"/>
      <c r="CI386" s="345"/>
      <c r="CJ386" s="345"/>
      <c r="CK386" s="345"/>
      <c r="CL386" s="345"/>
      <c r="CM386" s="345"/>
      <c r="CN386" s="345"/>
      <c r="CO386" s="345"/>
      <c r="CP386" s="345"/>
      <c r="CQ386" s="345"/>
      <c r="CR386" s="345"/>
      <c r="CS386" s="345"/>
      <c r="CT386" s="345"/>
      <c r="CU386" s="345"/>
      <c r="CV386" s="345"/>
      <c r="CW386" s="345"/>
      <c r="CX386" s="345"/>
      <c r="CY386" s="345"/>
      <c r="CZ386" s="345"/>
    </row>
    <row r="387" s="318" customFormat="true" ht="15" customHeight="true" x14ac:dyDescent="0.2">
      <c r="B387" s="320"/>
      <c r="Z387" s="346"/>
      <c r="AA387" s="346"/>
      <c r="AB387" s="346"/>
      <c r="AC387" s="346"/>
      <c r="AD387" s="346"/>
      <c r="AE387" s="346"/>
      <c r="AF387" s="346"/>
      <c r="AG387" s="346"/>
      <c r="AH387" s="346"/>
      <c r="AI387" s="346"/>
      <c r="AJ387" s="346"/>
      <c r="AK387" s="346"/>
      <c r="AL387" s="346"/>
      <c r="AM387" s="346"/>
      <c r="AN387" s="346"/>
      <c r="AO387" s="346"/>
      <c r="AP387" s="346"/>
      <c r="AQ387" s="346"/>
      <c r="AR387" s="346"/>
      <c r="AS387" s="346"/>
      <c r="AT387" s="346"/>
      <c r="AU387" s="346"/>
      <c r="AV387" s="346"/>
      <c r="AW387" s="346"/>
      <c r="AX387" s="346"/>
      <c r="AY387" s="346"/>
      <c r="AZ387" s="346"/>
      <c r="BA387" s="319"/>
      <c r="BB387" s="317"/>
      <c r="BC387" s="317"/>
      <c r="BD387" s="317"/>
      <c r="BE387" s="317"/>
      <c r="BF387" s="317"/>
      <c r="BG387" s="317"/>
      <c r="BH387" s="317"/>
      <c r="BI387" s="317"/>
      <c r="BJ387" s="317"/>
      <c r="BK387" s="317"/>
      <c r="BL387" s="317"/>
      <c r="BM387" s="317"/>
      <c r="BN387" s="317"/>
      <c r="BO387" s="317"/>
      <c r="BP387" s="317"/>
      <c r="BQ387" s="317"/>
      <c r="BR387" s="317"/>
      <c r="BS387" s="317"/>
      <c r="BT387" s="317"/>
      <c r="BU387" s="317"/>
      <c r="BV387" s="317"/>
      <c r="BW387" s="317"/>
      <c r="BX387" s="317"/>
      <c r="BY387" s="319"/>
      <c r="BZ387" s="345"/>
      <c r="CA387" s="345"/>
      <c r="CB387" s="345"/>
      <c r="CC387" s="345"/>
      <c r="CD387" s="345"/>
      <c r="CE387" s="345"/>
      <c r="CF387" s="345"/>
      <c r="CG387" s="345"/>
      <c r="CH387" s="345"/>
      <c r="CI387" s="345"/>
      <c r="CJ387" s="345"/>
      <c r="CK387" s="345"/>
      <c r="CL387" s="345"/>
      <c r="CM387" s="345"/>
      <c r="CN387" s="345"/>
      <c r="CO387" s="345"/>
      <c r="CP387" s="345"/>
      <c r="CQ387" s="345"/>
      <c r="CR387" s="345"/>
      <c r="CS387" s="345"/>
      <c r="CT387" s="345"/>
      <c r="CU387" s="345"/>
      <c r="CV387" s="345"/>
      <c r="CW387" s="345"/>
      <c r="CX387" s="345"/>
      <c r="CY387" s="345"/>
      <c r="CZ387" s="345"/>
    </row>
    <row r="388" s="318" customFormat="true" ht="15" customHeight="true" x14ac:dyDescent="0.2">
      <c r="B388" s="320"/>
      <c r="Z388" s="346"/>
      <c r="AA388" s="346"/>
      <c r="AB388" s="346"/>
      <c r="AC388" s="346"/>
      <c r="AD388" s="346"/>
      <c r="AE388" s="346"/>
      <c r="AF388" s="346"/>
      <c r="AG388" s="346"/>
      <c r="AH388" s="346"/>
      <c r="AI388" s="346"/>
      <c r="AJ388" s="346"/>
      <c r="AK388" s="346"/>
      <c r="AL388" s="346"/>
      <c r="AM388" s="346"/>
      <c r="AN388" s="346"/>
      <c r="AO388" s="346"/>
      <c r="AP388" s="346"/>
      <c r="AQ388" s="346"/>
      <c r="AR388" s="346"/>
      <c r="AS388" s="346"/>
      <c r="AT388" s="346"/>
      <c r="AU388" s="346"/>
      <c r="AV388" s="346"/>
      <c r="AW388" s="346"/>
      <c r="AX388" s="346"/>
      <c r="AY388" s="346"/>
      <c r="AZ388" s="346"/>
      <c r="BA388" s="319"/>
      <c r="BB388" s="317"/>
      <c r="BC388" s="317"/>
      <c r="BD388" s="317"/>
      <c r="BE388" s="317"/>
      <c r="BF388" s="317"/>
      <c r="BG388" s="317"/>
      <c r="BH388" s="317"/>
      <c r="BI388" s="317"/>
      <c r="BJ388" s="317"/>
      <c r="BK388" s="317"/>
      <c r="BL388" s="317"/>
      <c r="BM388" s="317"/>
      <c r="BN388" s="317"/>
      <c r="BO388" s="317"/>
      <c r="BP388" s="317"/>
      <c r="BQ388" s="317"/>
      <c r="BR388" s="317"/>
      <c r="BS388" s="317"/>
      <c r="BT388" s="317"/>
      <c r="BU388" s="317"/>
      <c r="BV388" s="317"/>
      <c r="BW388" s="317"/>
      <c r="BX388" s="317"/>
      <c r="BY388" s="319"/>
      <c r="BZ388" s="345"/>
      <c r="CA388" s="345"/>
      <c r="CB388" s="345"/>
      <c r="CC388" s="345"/>
      <c r="CD388" s="345"/>
      <c r="CE388" s="345"/>
      <c r="CF388" s="345"/>
      <c r="CG388" s="345"/>
      <c r="CH388" s="345"/>
      <c r="CI388" s="345"/>
      <c r="CJ388" s="345"/>
      <c r="CK388" s="345"/>
      <c r="CL388" s="345"/>
      <c r="CM388" s="345"/>
      <c r="CN388" s="345"/>
      <c r="CO388" s="345"/>
      <c r="CP388" s="345"/>
      <c r="CQ388" s="345"/>
      <c r="CR388" s="345"/>
      <c r="CS388" s="345"/>
      <c r="CT388" s="345"/>
      <c r="CU388" s="345"/>
      <c r="CV388" s="345"/>
      <c r="CW388" s="345"/>
      <c r="CX388" s="345"/>
      <c r="CY388" s="345"/>
      <c r="CZ388" s="345"/>
    </row>
    <row r="389" s="318" customFormat="true" ht="15" customHeight="true" x14ac:dyDescent="0.2">
      <c r="B389" s="320"/>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19"/>
      <c r="BB389" s="317"/>
      <c r="BC389" s="317"/>
      <c r="BD389" s="317"/>
      <c r="BE389" s="317"/>
      <c r="BF389" s="317"/>
      <c r="BG389" s="317"/>
      <c r="BH389" s="317"/>
      <c r="BI389" s="317"/>
      <c r="BJ389" s="317"/>
      <c r="BK389" s="317"/>
      <c r="BL389" s="317"/>
      <c r="BM389" s="317"/>
      <c r="BN389" s="317"/>
      <c r="BO389" s="317"/>
      <c r="BP389" s="317"/>
      <c r="BQ389" s="317"/>
      <c r="BR389" s="317"/>
      <c r="BS389" s="317"/>
      <c r="BT389" s="317"/>
      <c r="BU389" s="317"/>
      <c r="BV389" s="317"/>
      <c r="BW389" s="317"/>
      <c r="BX389" s="317"/>
      <c r="BY389" s="319"/>
      <c r="BZ389" s="345"/>
      <c r="CA389" s="345"/>
      <c r="CB389" s="345"/>
      <c r="CC389" s="345"/>
      <c r="CD389" s="345"/>
      <c r="CE389" s="345"/>
      <c r="CF389" s="345"/>
      <c r="CG389" s="345"/>
      <c r="CH389" s="345"/>
      <c r="CI389" s="345"/>
      <c r="CJ389" s="345"/>
      <c r="CK389" s="345"/>
      <c r="CL389" s="345"/>
      <c r="CM389" s="345"/>
      <c r="CN389" s="345"/>
      <c r="CO389" s="345"/>
      <c r="CP389" s="345"/>
      <c r="CQ389" s="345"/>
      <c r="CR389" s="345"/>
      <c r="CS389" s="345"/>
      <c r="CT389" s="345"/>
      <c r="CU389" s="345"/>
      <c r="CV389" s="345"/>
      <c r="CW389" s="345"/>
      <c r="CX389" s="345"/>
      <c r="CY389" s="345"/>
      <c r="CZ389" s="345"/>
    </row>
    <row r="390" s="439" customFormat="true" ht="15" customHeight="true" x14ac:dyDescent="0.2">
      <c r="B390" s="438"/>
      <c r="Z390" s="346"/>
      <c r="AA390" s="346"/>
      <c r="AB390" s="346"/>
      <c r="AC390" s="346"/>
      <c r="AD390" s="346"/>
      <c r="AE390" s="346"/>
      <c r="AF390" s="346"/>
      <c r="AG390" s="346"/>
      <c r="AH390" s="346"/>
      <c r="AI390" s="346"/>
      <c r="AJ390" s="346"/>
      <c r="AK390" s="346"/>
      <c r="AL390" s="346"/>
      <c r="AM390" s="346"/>
      <c r="AN390" s="346"/>
      <c r="AO390" s="346"/>
      <c r="AP390" s="346"/>
      <c r="AQ390" s="346"/>
      <c r="AR390" s="346"/>
      <c r="AS390" s="346"/>
      <c r="AT390" s="346"/>
      <c r="AU390" s="346"/>
      <c r="AV390" s="346"/>
      <c r="AW390" s="346"/>
      <c r="AX390" s="346"/>
      <c r="AY390" s="346"/>
      <c r="AZ390" s="346"/>
      <c r="BA390" s="319"/>
      <c r="BB390" s="317"/>
      <c r="BC390" s="317"/>
      <c r="BD390" s="317"/>
      <c r="BE390" s="317"/>
      <c r="BF390" s="317"/>
      <c r="BG390" s="317"/>
      <c r="BH390" s="317"/>
      <c r="BI390" s="317"/>
      <c r="BJ390" s="317"/>
      <c r="BK390" s="317"/>
      <c r="BL390" s="317"/>
      <c r="BM390" s="317"/>
      <c r="BN390" s="317"/>
      <c r="BO390" s="317"/>
      <c r="BP390" s="317"/>
      <c r="BQ390" s="317"/>
      <c r="BR390" s="317"/>
      <c r="BS390" s="317"/>
      <c r="BT390" s="317"/>
      <c r="BU390" s="317"/>
      <c r="BV390" s="317"/>
      <c r="BW390" s="317"/>
      <c r="BX390" s="317"/>
      <c r="BY390" s="319"/>
      <c r="BZ390" s="345"/>
      <c r="CA390" s="345"/>
      <c r="CB390" s="345"/>
      <c r="CC390" s="345"/>
      <c r="CD390" s="345"/>
      <c r="CE390" s="345"/>
      <c r="CF390" s="345"/>
      <c r="CG390" s="345"/>
      <c r="CH390" s="345"/>
      <c r="CI390" s="345"/>
      <c r="CJ390" s="345"/>
      <c r="CK390" s="345"/>
      <c r="CL390" s="345"/>
      <c r="CM390" s="345"/>
      <c r="CN390" s="345"/>
      <c r="CO390" s="345"/>
      <c r="CP390" s="345"/>
      <c r="CQ390" s="345"/>
      <c r="CR390" s="345"/>
      <c r="CS390" s="345"/>
      <c r="CT390" s="345"/>
      <c r="CU390" s="345"/>
      <c r="CV390" s="345"/>
      <c r="CW390" s="345"/>
      <c r="CX390" s="345"/>
      <c r="CY390" s="345"/>
      <c r="CZ390" s="345"/>
    </row>
    <row r="391" s="439" customFormat="true" ht="15" customHeight="true" x14ac:dyDescent="0.2">
      <c r="B391" s="438"/>
      <c r="Z391" s="346"/>
      <c r="AA391" s="346"/>
      <c r="AB391" s="346"/>
      <c r="AC391" s="346"/>
      <c r="AD391" s="346"/>
      <c r="AE391" s="346"/>
      <c r="AF391" s="346"/>
      <c r="AG391" s="346"/>
      <c r="AH391" s="346"/>
      <c r="AI391" s="346"/>
      <c r="AJ391" s="346"/>
      <c r="AK391" s="346"/>
      <c r="AL391" s="346"/>
      <c r="AM391" s="346"/>
      <c r="AN391" s="346"/>
      <c r="AO391" s="346"/>
      <c r="AP391" s="346"/>
      <c r="AQ391" s="346"/>
      <c r="AR391" s="346"/>
      <c r="AS391" s="346"/>
      <c r="AT391" s="346"/>
      <c r="AU391" s="346"/>
      <c r="AV391" s="346"/>
      <c r="AW391" s="346"/>
      <c r="AX391" s="346"/>
      <c r="AY391" s="346"/>
      <c r="AZ391" s="346"/>
      <c r="BA391" s="319"/>
      <c r="BB391" s="317"/>
      <c r="BC391" s="317"/>
      <c r="BD391" s="317"/>
      <c r="BE391" s="317"/>
      <c r="BF391" s="317"/>
      <c r="BG391" s="317"/>
      <c r="BH391" s="317"/>
      <c r="BI391" s="317"/>
      <c r="BJ391" s="317"/>
      <c r="BK391" s="317"/>
      <c r="BL391" s="317"/>
      <c r="BM391" s="317"/>
      <c r="BN391" s="317"/>
      <c r="BO391" s="317"/>
      <c r="BP391" s="317"/>
      <c r="BQ391" s="317"/>
      <c r="BR391" s="317"/>
      <c r="BS391" s="317"/>
      <c r="BT391" s="317"/>
      <c r="BU391" s="317"/>
      <c r="BV391" s="317"/>
      <c r="BW391" s="317"/>
      <c r="BX391" s="317"/>
      <c r="BY391" s="319"/>
      <c r="BZ391" s="345"/>
      <c r="CA391" s="345"/>
      <c r="CB391" s="345"/>
      <c r="CC391" s="345"/>
      <c r="CD391" s="345"/>
      <c r="CE391" s="345"/>
      <c r="CF391" s="345"/>
      <c r="CG391" s="345"/>
      <c r="CH391" s="345"/>
      <c r="CI391" s="345"/>
      <c r="CJ391" s="345"/>
      <c r="CK391" s="345"/>
      <c r="CL391" s="345"/>
      <c r="CM391" s="345"/>
      <c r="CN391" s="345"/>
      <c r="CO391" s="345"/>
      <c r="CP391" s="345"/>
      <c r="CQ391" s="345"/>
      <c r="CR391" s="345"/>
      <c r="CS391" s="345"/>
      <c r="CT391" s="345"/>
      <c r="CU391" s="345"/>
      <c r="CV391" s="345"/>
      <c r="CW391" s="345"/>
      <c r="CX391" s="345"/>
      <c r="CY391" s="345"/>
      <c r="CZ391" s="345"/>
    </row>
    <row r="392" s="439" customFormat="true" ht="15" customHeight="true" x14ac:dyDescent="0.2">
      <c r="Z392" s="346"/>
      <c r="AA392" s="346"/>
      <c r="AB392" s="346"/>
      <c r="AC392" s="346"/>
      <c r="AD392" s="346"/>
      <c r="AE392" s="346"/>
      <c r="AF392" s="346"/>
      <c r="AG392" s="346"/>
      <c r="AH392" s="346"/>
      <c r="AI392" s="346"/>
      <c r="AJ392" s="346"/>
      <c r="AK392" s="346"/>
      <c r="AL392" s="346"/>
      <c r="AM392" s="346"/>
      <c r="AN392" s="346"/>
      <c r="AO392" s="346"/>
      <c r="AP392" s="346"/>
      <c r="AQ392" s="346"/>
      <c r="AR392" s="346"/>
      <c r="AS392" s="346"/>
      <c r="AT392" s="346"/>
      <c r="AU392" s="346"/>
      <c r="AV392" s="346"/>
      <c r="AW392" s="346"/>
      <c r="AX392" s="346"/>
      <c r="AY392" s="346"/>
      <c r="AZ392" s="346"/>
      <c r="BA392" s="319"/>
      <c r="BB392" s="317"/>
      <c r="BC392" s="317"/>
      <c r="BD392" s="317"/>
      <c r="BE392" s="317"/>
      <c r="BF392" s="317"/>
      <c r="BG392" s="317"/>
      <c r="BH392" s="317"/>
      <c r="BI392" s="317"/>
      <c r="BJ392" s="317"/>
      <c r="BK392" s="317"/>
      <c r="BL392" s="317"/>
      <c r="BM392" s="317"/>
      <c r="BN392" s="317"/>
      <c r="BO392" s="317"/>
      <c r="BP392" s="317"/>
      <c r="BQ392" s="317"/>
      <c r="BR392" s="317"/>
      <c r="BS392" s="317"/>
      <c r="BT392" s="317"/>
      <c r="BU392" s="317"/>
      <c r="BV392" s="317"/>
      <c r="BW392" s="317"/>
      <c r="BX392" s="317"/>
      <c r="BY392" s="319"/>
      <c r="BZ392" s="345"/>
      <c r="CA392" s="345"/>
      <c r="CB392" s="345"/>
      <c r="CC392" s="345"/>
      <c r="CD392" s="345"/>
      <c r="CE392" s="345"/>
      <c r="CF392" s="345"/>
      <c r="CG392" s="345"/>
      <c r="CH392" s="345"/>
      <c r="CI392" s="345"/>
      <c r="CJ392" s="345"/>
      <c r="CK392" s="345"/>
      <c r="CL392" s="345"/>
      <c r="CM392" s="345"/>
      <c r="CN392" s="345"/>
      <c r="CO392" s="345"/>
      <c r="CP392" s="345"/>
      <c r="CQ392" s="345"/>
      <c r="CR392" s="345"/>
      <c r="CS392" s="345"/>
      <c r="CT392" s="345"/>
      <c r="CU392" s="345"/>
      <c r="CV392" s="345"/>
      <c r="CW392" s="345"/>
      <c r="CX392" s="345"/>
      <c r="CY392" s="345"/>
      <c r="CZ392" s="345"/>
    </row>
    <row r="393" s="439" customFormat="true" ht="15" customHeight="true" x14ac:dyDescent="0.2">
      <c r="Z393" s="346"/>
      <c r="AA393" s="346"/>
      <c r="AB393" s="346"/>
      <c r="AC393" s="346"/>
      <c r="AD393" s="346"/>
      <c r="AE393" s="346"/>
      <c r="AF393" s="346"/>
      <c r="AG393" s="346"/>
      <c r="AH393" s="346"/>
      <c r="AI393" s="346"/>
      <c r="AJ393" s="346"/>
      <c r="AK393" s="346"/>
      <c r="AL393" s="346"/>
      <c r="AM393" s="346"/>
      <c r="AN393" s="346"/>
      <c r="AO393" s="346"/>
      <c r="AP393" s="346"/>
      <c r="AQ393" s="346"/>
      <c r="AR393" s="346"/>
      <c r="AS393" s="346"/>
      <c r="AT393" s="346"/>
      <c r="AU393" s="346"/>
      <c r="AV393" s="346"/>
      <c r="AW393" s="346"/>
      <c r="AX393" s="346"/>
      <c r="AY393" s="346"/>
      <c r="AZ393" s="346"/>
      <c r="BA393" s="319"/>
      <c r="BB393" s="317"/>
      <c r="BC393" s="317"/>
      <c r="BD393" s="317"/>
      <c r="BE393" s="317"/>
      <c r="BF393" s="317"/>
      <c r="BG393" s="317"/>
      <c r="BH393" s="317"/>
      <c r="BI393" s="317"/>
      <c r="BJ393" s="317"/>
      <c r="BK393" s="317"/>
      <c r="BL393" s="317"/>
      <c r="BM393" s="317"/>
      <c r="BN393" s="317"/>
      <c r="BO393" s="317"/>
      <c r="BP393" s="317"/>
      <c r="BQ393" s="317"/>
      <c r="BR393" s="317"/>
      <c r="BS393" s="317"/>
      <c r="BT393" s="317"/>
      <c r="BU393" s="317"/>
      <c r="BV393" s="317"/>
      <c r="BW393" s="317"/>
      <c r="BX393" s="317"/>
      <c r="BY393" s="319"/>
      <c r="BZ393" s="345"/>
      <c r="CA393" s="345"/>
      <c r="CB393" s="345"/>
      <c r="CC393" s="345"/>
      <c r="CD393" s="345"/>
      <c r="CE393" s="345"/>
      <c r="CF393" s="345"/>
      <c r="CG393" s="345"/>
      <c r="CH393" s="345"/>
      <c r="CI393" s="345"/>
      <c r="CJ393" s="345"/>
      <c r="CK393" s="345"/>
      <c r="CL393" s="345"/>
      <c r="CM393" s="345"/>
      <c r="CN393" s="345"/>
      <c r="CO393" s="345"/>
      <c r="CP393" s="345"/>
      <c r="CQ393" s="345"/>
      <c r="CR393" s="345"/>
      <c r="CS393" s="345"/>
      <c r="CT393" s="345"/>
      <c r="CU393" s="345"/>
      <c r="CV393" s="345"/>
      <c r="CW393" s="345"/>
      <c r="CX393" s="345"/>
      <c r="CY393" s="345"/>
      <c r="CZ393" s="345"/>
    </row>
    <row r="394" s="439" customFormat="true" ht="15" customHeight="true" x14ac:dyDescent="0.2">
      <c r="Z394" s="346"/>
      <c r="AA394" s="346"/>
      <c r="AB394" s="346"/>
      <c r="AC394" s="346"/>
      <c r="AD394" s="346"/>
      <c r="AE394" s="346"/>
      <c r="AF394" s="346"/>
      <c r="AG394" s="346"/>
      <c r="AH394" s="346"/>
      <c r="AI394" s="346"/>
      <c r="AJ394" s="346"/>
      <c r="AK394" s="346"/>
      <c r="AL394" s="346"/>
      <c r="AM394" s="346"/>
      <c r="AN394" s="346"/>
      <c r="AO394" s="346"/>
      <c r="AP394" s="346"/>
      <c r="AQ394" s="346"/>
      <c r="AR394" s="346"/>
      <c r="AS394" s="346"/>
      <c r="AT394" s="346"/>
      <c r="AU394" s="346"/>
      <c r="AV394" s="346"/>
      <c r="AW394" s="346"/>
      <c r="AX394" s="346"/>
      <c r="AY394" s="346"/>
      <c r="AZ394" s="346"/>
      <c r="BA394" s="319"/>
      <c r="BB394" s="317"/>
      <c r="BC394" s="317"/>
      <c r="BD394" s="317"/>
      <c r="BE394" s="317"/>
      <c r="BF394" s="317"/>
      <c r="BG394" s="317"/>
      <c r="BH394" s="317"/>
      <c r="BI394" s="317"/>
      <c r="BJ394" s="317"/>
      <c r="BK394" s="317"/>
      <c r="BL394" s="317"/>
      <c r="BM394" s="317"/>
      <c r="BN394" s="317"/>
      <c r="BO394" s="317"/>
      <c r="BP394" s="317"/>
      <c r="BQ394" s="317"/>
      <c r="BR394" s="317"/>
      <c r="BS394" s="317"/>
      <c r="BT394" s="317"/>
      <c r="BU394" s="317"/>
      <c r="BV394" s="317"/>
      <c r="BW394" s="317"/>
      <c r="BX394" s="317"/>
      <c r="BY394" s="319"/>
      <c r="BZ394" s="345"/>
      <c r="CA394" s="345"/>
      <c r="CB394" s="345"/>
      <c r="CC394" s="345"/>
      <c r="CD394" s="345"/>
      <c r="CE394" s="345"/>
      <c r="CF394" s="345"/>
      <c r="CG394" s="345"/>
      <c r="CH394" s="345"/>
      <c r="CI394" s="345"/>
      <c r="CJ394" s="345"/>
      <c r="CK394" s="345"/>
      <c r="CL394" s="345"/>
      <c r="CM394" s="345"/>
      <c r="CN394" s="345"/>
      <c r="CO394" s="345"/>
      <c r="CP394" s="345"/>
      <c r="CQ394" s="345"/>
      <c r="CR394" s="345"/>
      <c r="CS394" s="345"/>
      <c r="CT394" s="345"/>
      <c r="CU394" s="345"/>
      <c r="CV394" s="345"/>
      <c r="CW394" s="345"/>
      <c r="CX394" s="345"/>
      <c r="CY394" s="345"/>
      <c r="CZ394" s="345"/>
    </row>
    <row r="395" s="439" customFormat="true" ht="15" customHeight="true" x14ac:dyDescent="0.2">
      <c r="Z395" s="346"/>
      <c r="AA395" s="346"/>
      <c r="AB395" s="346"/>
      <c r="AC395" s="346"/>
      <c r="AD395" s="346"/>
      <c r="AE395" s="346"/>
      <c r="AF395" s="346"/>
      <c r="AG395" s="346"/>
      <c r="AH395" s="346"/>
      <c r="AI395" s="346"/>
      <c r="AJ395" s="346"/>
      <c r="AK395" s="346"/>
      <c r="AL395" s="346"/>
      <c r="AM395" s="346"/>
      <c r="AN395" s="346"/>
      <c r="AO395" s="346"/>
      <c r="AP395" s="346"/>
      <c r="AQ395" s="346"/>
      <c r="AR395" s="346"/>
      <c r="AS395" s="346"/>
      <c r="AT395" s="346"/>
      <c r="AU395" s="346"/>
      <c r="AV395" s="346"/>
      <c r="AW395" s="346"/>
      <c r="AX395" s="346"/>
      <c r="AY395" s="346"/>
      <c r="AZ395" s="346"/>
      <c r="BA395" s="319"/>
      <c r="BB395" s="317"/>
      <c r="BC395" s="317"/>
      <c r="BD395" s="317"/>
      <c r="BE395" s="317"/>
      <c r="BF395" s="317"/>
      <c r="BG395" s="317"/>
      <c r="BH395" s="317"/>
      <c r="BI395" s="317"/>
      <c r="BJ395" s="317"/>
      <c r="BK395" s="317"/>
      <c r="BL395" s="317"/>
      <c r="BM395" s="317"/>
      <c r="BN395" s="317"/>
      <c r="BO395" s="317"/>
      <c r="BP395" s="317"/>
      <c r="BQ395" s="317"/>
      <c r="BR395" s="317"/>
      <c r="BS395" s="317"/>
      <c r="BT395" s="317"/>
      <c r="BU395" s="317"/>
      <c r="BV395" s="317"/>
      <c r="BW395" s="317"/>
      <c r="BX395" s="317"/>
      <c r="BY395" s="319"/>
      <c r="BZ395" s="345"/>
      <c r="CA395" s="345"/>
      <c r="CB395" s="345"/>
      <c r="CC395" s="345"/>
      <c r="CD395" s="345"/>
      <c r="CE395" s="345"/>
      <c r="CF395" s="345"/>
      <c r="CG395" s="345"/>
      <c r="CH395" s="345"/>
      <c r="CI395" s="345"/>
      <c r="CJ395" s="345"/>
      <c r="CK395" s="345"/>
      <c r="CL395" s="345"/>
      <c r="CM395" s="345"/>
      <c r="CN395" s="345"/>
      <c r="CO395" s="345"/>
      <c r="CP395" s="345"/>
      <c r="CQ395" s="345"/>
      <c r="CR395" s="345"/>
      <c r="CS395" s="345"/>
      <c r="CT395" s="345"/>
      <c r="CU395" s="345"/>
      <c r="CV395" s="345"/>
      <c r="CW395" s="345"/>
      <c r="CX395" s="345"/>
      <c r="CY395" s="345"/>
      <c r="CZ395" s="345"/>
    </row>
    <row r="396" s="439" customFormat="true" ht="15" customHeight="true" x14ac:dyDescent="0.2">
      <c r="Z396" s="346"/>
      <c r="AA396" s="346"/>
      <c r="AB396" s="346"/>
      <c r="AC396" s="346"/>
      <c r="AD396" s="346"/>
      <c r="AE396" s="346"/>
      <c r="AF396" s="346"/>
      <c r="AG396" s="346"/>
      <c r="AH396" s="346"/>
      <c r="AI396" s="346"/>
      <c r="AJ396" s="346"/>
      <c r="AK396" s="346"/>
      <c r="AL396" s="346"/>
      <c r="AM396" s="346"/>
      <c r="AN396" s="346"/>
      <c r="AO396" s="346"/>
      <c r="AP396" s="346"/>
      <c r="AQ396" s="346"/>
      <c r="AR396" s="346"/>
      <c r="AS396" s="346"/>
      <c r="AT396" s="346"/>
      <c r="AU396" s="346"/>
      <c r="AV396" s="346"/>
      <c r="AW396" s="346"/>
      <c r="AX396" s="346"/>
      <c r="AY396" s="346"/>
      <c r="AZ396" s="346"/>
      <c r="BA396" s="319"/>
      <c r="BB396" s="317"/>
      <c r="BC396" s="317"/>
      <c r="BD396" s="317"/>
      <c r="BE396" s="317"/>
      <c r="BF396" s="317"/>
      <c r="BG396" s="317"/>
      <c r="BH396" s="317"/>
      <c r="BI396" s="317"/>
      <c r="BJ396" s="317"/>
      <c r="BK396" s="317"/>
      <c r="BL396" s="317"/>
      <c r="BM396" s="317"/>
      <c r="BN396" s="317"/>
      <c r="BO396" s="317"/>
      <c r="BP396" s="317"/>
      <c r="BQ396" s="317"/>
      <c r="BR396" s="317"/>
      <c r="BS396" s="317"/>
      <c r="BT396" s="317"/>
      <c r="BU396" s="317"/>
      <c r="BV396" s="317"/>
      <c r="BW396" s="317"/>
      <c r="BX396" s="317"/>
      <c r="BY396" s="319"/>
      <c r="BZ396" s="345"/>
      <c r="CA396" s="345"/>
      <c r="CB396" s="345"/>
      <c r="CC396" s="345"/>
      <c r="CD396" s="345"/>
      <c r="CE396" s="345"/>
      <c r="CF396" s="345"/>
      <c r="CG396" s="345"/>
      <c r="CH396" s="345"/>
      <c r="CI396" s="345"/>
      <c r="CJ396" s="345"/>
      <c r="CK396" s="345"/>
      <c r="CL396" s="345"/>
      <c r="CM396" s="345"/>
      <c r="CN396" s="345"/>
      <c r="CO396" s="345"/>
      <c r="CP396" s="345"/>
      <c r="CQ396" s="345"/>
      <c r="CR396" s="345"/>
      <c r="CS396" s="345"/>
      <c r="CT396" s="345"/>
      <c r="CU396" s="345"/>
      <c r="CV396" s="345"/>
      <c r="CW396" s="345"/>
      <c r="CX396" s="345"/>
      <c r="CY396" s="345"/>
      <c r="CZ396" s="345"/>
    </row>
    <row r="397" s="439" customFormat="true" ht="15" customHeight="true" x14ac:dyDescent="0.2">
      <c r="Z397" s="346"/>
      <c r="AA397" s="346"/>
      <c r="AB397" s="346"/>
      <c r="AC397" s="346"/>
      <c r="AD397" s="346"/>
      <c r="AE397" s="346"/>
      <c r="AF397" s="346"/>
      <c r="AG397" s="346"/>
      <c r="AH397" s="346"/>
      <c r="AI397" s="346"/>
      <c r="AJ397" s="346"/>
      <c r="AK397" s="346"/>
      <c r="AL397" s="346"/>
      <c r="AM397" s="346"/>
      <c r="AN397" s="346"/>
      <c r="AO397" s="346"/>
      <c r="AP397" s="346"/>
      <c r="AQ397" s="346"/>
      <c r="AR397" s="346"/>
      <c r="AS397" s="346"/>
      <c r="AT397" s="346"/>
      <c r="AU397" s="346"/>
      <c r="AV397" s="346"/>
      <c r="AW397" s="346"/>
      <c r="AX397" s="346"/>
      <c r="AY397" s="346"/>
      <c r="AZ397" s="346"/>
      <c r="BA397" s="319"/>
      <c r="BB397" s="317"/>
      <c r="BC397" s="317"/>
      <c r="BD397" s="317"/>
      <c r="BE397" s="317"/>
      <c r="BF397" s="317"/>
      <c r="BG397" s="317"/>
      <c r="BH397" s="317"/>
      <c r="BI397" s="317"/>
      <c r="BJ397" s="317"/>
      <c r="BK397" s="317"/>
      <c r="BL397" s="317"/>
      <c r="BM397" s="317"/>
      <c r="BN397" s="317"/>
      <c r="BO397" s="317"/>
      <c r="BP397" s="317"/>
      <c r="BQ397" s="317"/>
      <c r="BR397" s="317"/>
      <c r="BS397" s="317"/>
      <c r="BT397" s="317"/>
      <c r="BU397" s="317"/>
      <c r="BV397" s="317"/>
      <c r="BW397" s="317"/>
      <c r="BX397" s="317"/>
      <c r="BY397" s="319"/>
      <c r="BZ397" s="345"/>
      <c r="CA397" s="345"/>
      <c r="CB397" s="345"/>
      <c r="CC397" s="345"/>
      <c r="CD397" s="345"/>
      <c r="CE397" s="345"/>
      <c r="CF397" s="345"/>
      <c r="CG397" s="345"/>
      <c r="CH397" s="345"/>
      <c r="CI397" s="345"/>
      <c r="CJ397" s="345"/>
      <c r="CK397" s="345"/>
      <c r="CL397" s="345"/>
      <c r="CM397" s="345"/>
      <c r="CN397" s="345"/>
      <c r="CO397" s="345"/>
      <c r="CP397" s="345"/>
      <c r="CQ397" s="345"/>
      <c r="CR397" s="345"/>
      <c r="CS397" s="345"/>
      <c r="CT397" s="345"/>
      <c r="CU397" s="345"/>
      <c r="CV397" s="345"/>
      <c r="CW397" s="345"/>
      <c r="CX397" s="345"/>
      <c r="CY397" s="345"/>
      <c r="CZ397" s="345"/>
    </row>
    <row r="398" s="439" customFormat="true" ht="15" customHeight="true" x14ac:dyDescent="0.2">
      <c r="Z398" s="346"/>
      <c r="AA398" s="346"/>
      <c r="AB398" s="346"/>
      <c r="AC398" s="346"/>
      <c r="AD398" s="346"/>
      <c r="AE398" s="346"/>
      <c r="AF398" s="346"/>
      <c r="AG398" s="346"/>
      <c r="AH398" s="346"/>
      <c r="AI398" s="346"/>
      <c r="AJ398" s="346"/>
      <c r="AK398" s="346"/>
      <c r="AL398" s="346"/>
      <c r="AM398" s="346"/>
      <c r="AN398" s="346"/>
      <c r="AO398" s="346"/>
      <c r="AP398" s="346"/>
      <c r="AQ398" s="346"/>
      <c r="AR398" s="346"/>
      <c r="AS398" s="346"/>
      <c r="AT398" s="346"/>
      <c r="AU398" s="346"/>
      <c r="AV398" s="346"/>
      <c r="AW398" s="346"/>
      <c r="AX398" s="346"/>
      <c r="AY398" s="346"/>
      <c r="AZ398" s="346"/>
      <c r="BA398" s="319"/>
      <c r="BB398" s="317"/>
      <c r="BC398" s="317"/>
      <c r="BD398" s="317"/>
      <c r="BE398" s="317"/>
      <c r="BF398" s="317"/>
      <c r="BG398" s="317"/>
      <c r="BH398" s="317"/>
      <c r="BI398" s="317"/>
      <c r="BJ398" s="317"/>
      <c r="BK398" s="317"/>
      <c r="BL398" s="317"/>
      <c r="BM398" s="317"/>
      <c r="BN398" s="317"/>
      <c r="BO398" s="317"/>
      <c r="BP398" s="317"/>
      <c r="BQ398" s="317"/>
      <c r="BR398" s="317"/>
      <c r="BS398" s="317"/>
      <c r="BT398" s="317"/>
      <c r="BU398" s="317"/>
      <c r="BV398" s="317"/>
      <c r="BW398" s="317"/>
      <c r="BX398" s="317"/>
      <c r="BY398" s="319"/>
      <c r="BZ398" s="345"/>
      <c r="CA398" s="345"/>
      <c r="CB398" s="345"/>
      <c r="CC398" s="345"/>
      <c r="CD398" s="345"/>
      <c r="CE398" s="345"/>
      <c r="CF398" s="345"/>
      <c r="CG398" s="345"/>
      <c r="CH398" s="345"/>
      <c r="CI398" s="345"/>
      <c r="CJ398" s="345"/>
      <c r="CK398" s="345"/>
      <c r="CL398" s="345"/>
      <c r="CM398" s="345"/>
      <c r="CN398" s="345"/>
      <c r="CO398" s="345"/>
      <c r="CP398" s="345"/>
      <c r="CQ398" s="345"/>
      <c r="CR398" s="345"/>
      <c r="CS398" s="345"/>
      <c r="CT398" s="345"/>
      <c r="CU398" s="345"/>
      <c r="CV398" s="345"/>
      <c r="CW398" s="345"/>
      <c r="CX398" s="345"/>
      <c r="CY398" s="345"/>
      <c r="CZ398" s="345"/>
    </row>
    <row r="399" s="453" customFormat="true" ht="15" customHeight="true" x14ac:dyDescent="0.25">
      <c r="A399" s="323"/>
      <c r="B399" s="323"/>
      <c r="C399" s="1023" t="s">
        <v>129</v>
      </c>
      <c r="D399" s="1024"/>
      <c r="E399" s="1024"/>
      <c r="F399" s="1024"/>
      <c r="G399" s="323"/>
      <c r="H399" s="1025" t="s">
        <v>130</v>
      </c>
      <c r="I399" s="1026"/>
      <c r="J399" s="1026"/>
      <c r="K399" s="1026"/>
      <c r="M399" s="1025" t="s">
        <v>131</v>
      </c>
      <c r="N399" s="1026"/>
      <c r="O399" s="1026"/>
      <c r="P399" s="1026"/>
      <c r="Z399" s="341"/>
      <c r="AA399" s="341"/>
      <c r="AB399" s="341"/>
      <c r="AC399" s="341"/>
      <c r="AD399" s="341"/>
      <c r="AE399" s="341"/>
      <c r="AF399" s="341"/>
      <c r="AG399" s="341"/>
      <c r="AH399" s="341"/>
      <c r="AI399" s="341"/>
      <c r="AJ399" s="341"/>
      <c r="AK399" s="341"/>
      <c r="AL399" s="341"/>
      <c r="AM399" s="341"/>
      <c r="AN399" s="341"/>
      <c r="AO399" s="341"/>
      <c r="AP399" s="341"/>
      <c r="AQ399" s="341"/>
      <c r="AR399" s="341"/>
      <c r="AS399" s="341"/>
      <c r="AT399" s="341"/>
      <c r="AU399" s="341"/>
      <c r="AV399" s="341"/>
      <c r="AW399" s="341"/>
      <c r="AX399" s="341"/>
      <c r="AY399" s="341"/>
      <c r="AZ399" s="341"/>
      <c r="BB399" s="323"/>
      <c r="BZ399" s="341"/>
      <c r="CA399" s="341"/>
      <c r="CB399" s="341"/>
      <c r="CC399" s="341"/>
      <c r="CD399" s="341"/>
      <c r="CE399" s="341"/>
      <c r="CF399" s="341"/>
      <c r="CG399" s="341"/>
      <c r="CH399" s="341"/>
      <c r="CI399" s="341"/>
      <c r="CJ399" s="341"/>
      <c r="CK399" s="341"/>
      <c r="CL399" s="341"/>
      <c r="CM399" s="341"/>
      <c r="CN399" s="341"/>
      <c r="CO399" s="341"/>
      <c r="CP399" s="341"/>
      <c r="CQ399" s="341"/>
      <c r="CR399" s="341"/>
      <c r="CS399" s="341"/>
      <c r="CT399" s="341"/>
      <c r="CU399" s="341"/>
      <c r="CV399" s="341"/>
      <c r="CW399" s="341"/>
      <c r="CX399" s="341"/>
      <c r="CY399" s="341"/>
      <c r="CZ399" s="341"/>
    </row>
    <row r="400" s="348" customFormat="true" ht="24" customHeight="true" x14ac:dyDescent="0.2">
      <c r="C400" s="1021" t="s">
        <v>193</v>
      </c>
      <c r="D400" s="904"/>
      <c r="E400" s="904"/>
      <c r="H400" s="1021" t="s">
        <v>193</v>
      </c>
      <c r="I400" s="904"/>
      <c r="J400" s="904"/>
      <c r="M400" s="1021" t="s">
        <v>193</v>
      </c>
      <c r="N400" s="904"/>
      <c r="O400" s="904"/>
      <c r="Z400" s="341"/>
      <c r="AA400" s="341"/>
      <c r="AB400" s="341"/>
      <c r="AC400" s="341"/>
      <c r="AD400" s="341"/>
      <c r="AE400" s="341"/>
      <c r="AF400" s="341"/>
      <c r="AG400" s="341"/>
      <c r="AH400" s="341"/>
      <c r="AI400" s="341"/>
      <c r="AJ400" s="341"/>
      <c r="AK400" s="341"/>
      <c r="AL400" s="341"/>
      <c r="AM400" s="341"/>
      <c r="AN400" s="341"/>
      <c r="AO400" s="341"/>
      <c r="AP400" s="341"/>
      <c r="AQ400" s="341"/>
      <c r="AR400" s="341"/>
      <c r="AS400" s="341"/>
      <c r="AT400" s="341"/>
      <c r="AU400" s="341"/>
      <c r="AV400" s="341"/>
      <c r="AW400" s="341"/>
      <c r="AX400" s="341"/>
      <c r="AY400" s="341"/>
      <c r="AZ400" s="341"/>
      <c r="BA400" s="453"/>
      <c r="BB400" s="323"/>
      <c r="BC400" s="453"/>
      <c r="BD400" s="453"/>
      <c r="BE400" s="453"/>
      <c r="BF400" s="453"/>
      <c r="BG400" s="453"/>
      <c r="BH400" s="453"/>
      <c r="BI400" s="453"/>
      <c r="BJ400" s="453"/>
      <c r="BK400" s="453"/>
      <c r="BL400" s="453"/>
      <c r="BM400" s="453"/>
      <c r="BN400" s="453"/>
      <c r="BO400" s="453"/>
      <c r="BP400" s="453"/>
      <c r="BQ400" s="453"/>
      <c r="BR400" s="453"/>
      <c r="BS400" s="453"/>
      <c r="BT400" s="453"/>
      <c r="BU400" s="453"/>
      <c r="BV400" s="453"/>
      <c r="BW400" s="453"/>
      <c r="BX400" s="453"/>
      <c r="BY400" s="453"/>
      <c r="BZ400" s="341"/>
      <c r="CA400" s="341"/>
      <c r="CB400" s="341"/>
      <c r="CC400" s="341"/>
      <c r="CD400" s="341"/>
      <c r="CE400" s="341"/>
      <c r="CF400" s="341"/>
      <c r="CG400" s="341"/>
      <c r="CH400" s="341"/>
      <c r="CI400" s="341"/>
      <c r="CJ400" s="341"/>
      <c r="CK400" s="341"/>
      <c r="CL400" s="341"/>
      <c r="CM400" s="341"/>
      <c r="CN400" s="341"/>
      <c r="CO400" s="341"/>
      <c r="CP400" s="341"/>
      <c r="CQ400" s="341"/>
      <c r="CR400" s="341"/>
      <c r="CS400" s="341"/>
      <c r="CT400" s="341"/>
      <c r="CU400" s="341"/>
      <c r="CV400" s="341"/>
      <c r="CW400" s="341"/>
      <c r="CX400" s="341"/>
      <c r="CY400" s="341"/>
      <c r="CZ400" s="341"/>
    </row>
    <row r="401" s="348" customFormat="true" ht="25.15" customHeight="true" x14ac:dyDescent="0.2">
      <c r="C401" s="1027"/>
      <c r="D401" s="904"/>
      <c r="E401" s="503" t="s">
        <v>194</v>
      </c>
      <c r="H401" s="1027"/>
      <c r="I401" s="904"/>
      <c r="J401" s="504" t="s">
        <v>194</v>
      </c>
      <c r="M401" s="1027"/>
      <c r="N401" s="904"/>
      <c r="O401" s="505" t="s">
        <v>194</v>
      </c>
      <c r="Z401" s="341"/>
      <c r="AA401" s="341"/>
      <c r="AB401" s="341"/>
      <c r="AC401" s="341"/>
      <c r="AD401" s="341"/>
      <c r="AE401" s="341"/>
      <c r="AF401" s="341"/>
      <c r="AG401" s="341"/>
      <c r="AH401" s="341"/>
      <c r="AI401" s="341"/>
      <c r="AJ401" s="341"/>
      <c r="AK401" s="341"/>
      <c r="AL401" s="341"/>
      <c r="AM401" s="341"/>
      <c r="AN401" s="341"/>
      <c r="AO401" s="341"/>
      <c r="AP401" s="341"/>
      <c r="AQ401" s="341"/>
      <c r="AR401" s="341"/>
      <c r="AS401" s="341"/>
      <c r="AT401" s="341"/>
      <c r="AU401" s="341"/>
      <c r="AV401" s="341"/>
      <c r="AW401" s="341"/>
      <c r="AX401" s="341"/>
      <c r="AY401" s="341"/>
      <c r="AZ401" s="341"/>
      <c r="BA401" s="453"/>
      <c r="BB401" s="323"/>
      <c r="BC401" s="453"/>
      <c r="BD401" s="453"/>
      <c r="BE401" s="453"/>
      <c r="BF401" s="453"/>
      <c r="BG401" s="453"/>
      <c r="BH401" s="453"/>
      <c r="BI401" s="453"/>
      <c r="BJ401" s="453"/>
      <c r="BK401" s="453"/>
      <c r="BL401" s="453"/>
      <c r="BM401" s="453"/>
      <c r="BN401" s="453"/>
      <c r="BO401" s="453"/>
      <c r="BP401" s="453"/>
      <c r="BQ401" s="453"/>
      <c r="BR401" s="453"/>
      <c r="BS401" s="453"/>
      <c r="BT401" s="453"/>
      <c r="BU401" s="453"/>
      <c r="BV401" s="453"/>
      <c r="BW401" s="453"/>
      <c r="BX401" s="453"/>
      <c r="BY401" s="453"/>
      <c r="BZ401" s="341"/>
      <c r="CA401" s="341"/>
      <c r="CB401" s="341"/>
      <c r="CC401" s="341"/>
      <c r="CD401" s="341"/>
      <c r="CE401" s="341"/>
      <c r="CF401" s="341"/>
      <c r="CG401" s="341"/>
      <c r="CH401" s="341"/>
      <c r="CI401" s="341"/>
      <c r="CJ401" s="341"/>
      <c r="CK401" s="341"/>
      <c r="CL401" s="341"/>
      <c r="CM401" s="341"/>
      <c r="CN401" s="341"/>
      <c r="CO401" s="341"/>
      <c r="CP401" s="341"/>
      <c r="CQ401" s="341"/>
      <c r="CR401" s="341"/>
      <c r="CS401" s="341"/>
      <c r="CT401" s="341"/>
      <c r="CU401" s="341"/>
      <c r="CV401" s="341"/>
      <c r="CW401" s="341"/>
      <c r="CX401" s="341"/>
      <c r="CY401" s="341"/>
      <c r="CZ401" s="341"/>
    </row>
    <row r="402" s="348" customFormat="true" ht="25.15" customHeight="true" x14ac:dyDescent="0.2">
      <c r="B402" s="1018" t="s">
        <v>135</v>
      </c>
      <c r="C402" s="904"/>
      <c r="D402" s="904"/>
      <c r="E402" s="506" t="s">
        <v>195</v>
      </c>
      <c r="H402" s="904"/>
      <c r="I402" s="904"/>
      <c r="J402" s="507" t="s">
        <v>195</v>
      </c>
      <c r="M402" s="904"/>
      <c r="N402" s="904"/>
      <c r="O402" s="508" t="s">
        <v>195</v>
      </c>
      <c r="Z402" s="341"/>
      <c r="AA402" s="341"/>
      <c r="AB402" s="341"/>
      <c r="AC402" s="341"/>
      <c r="AD402" s="341"/>
      <c r="AE402" s="341"/>
      <c r="AF402" s="341"/>
      <c r="AG402" s="341"/>
      <c r="AH402" s="341"/>
      <c r="AI402" s="341"/>
      <c r="AJ402" s="341"/>
      <c r="AK402" s="341"/>
      <c r="AL402" s="341"/>
      <c r="AM402" s="341"/>
      <c r="AN402" s="341"/>
      <c r="AO402" s="341"/>
      <c r="AP402" s="341"/>
      <c r="AQ402" s="341"/>
      <c r="AR402" s="341"/>
      <c r="AS402" s="341"/>
      <c r="AT402" s="341"/>
      <c r="AU402" s="341"/>
      <c r="AV402" s="341"/>
      <c r="AW402" s="341"/>
      <c r="AX402" s="341"/>
      <c r="AY402" s="341"/>
      <c r="AZ402" s="341"/>
      <c r="BA402" s="453"/>
      <c r="BB402" s="323"/>
      <c r="BC402" s="453"/>
      <c r="BD402" s="453"/>
      <c r="BE402" s="453"/>
      <c r="BF402" s="453"/>
      <c r="BG402" s="453"/>
      <c r="BH402" s="453"/>
      <c r="BI402" s="453"/>
      <c r="BJ402" s="453"/>
      <c r="BK402" s="453"/>
      <c r="BL402" s="453"/>
      <c r="BM402" s="453"/>
      <c r="BN402" s="453"/>
      <c r="BO402" s="453"/>
      <c r="BP402" s="453"/>
      <c r="BQ402" s="453"/>
      <c r="BR402" s="453"/>
      <c r="BS402" s="453"/>
      <c r="BT402" s="453"/>
      <c r="BU402" s="453"/>
      <c r="BV402" s="453"/>
      <c r="BW402" s="453"/>
      <c r="BX402" s="453"/>
      <c r="BY402" s="453"/>
      <c r="BZ402" s="341"/>
      <c r="CA402" s="341"/>
      <c r="CB402" s="341"/>
      <c r="CC402" s="341"/>
      <c r="CD402" s="341"/>
      <c r="CE402" s="341"/>
      <c r="CF402" s="341"/>
      <c r="CG402" s="341"/>
      <c r="CH402" s="341"/>
      <c r="CI402" s="341"/>
      <c r="CJ402" s="341"/>
      <c r="CK402" s="341"/>
      <c r="CL402" s="341"/>
      <c r="CM402" s="341"/>
      <c r="CN402" s="341"/>
      <c r="CO402" s="341"/>
      <c r="CP402" s="341"/>
      <c r="CQ402" s="341"/>
      <c r="CR402" s="341"/>
      <c r="CS402" s="341"/>
      <c r="CT402" s="341"/>
      <c r="CU402" s="341"/>
      <c r="CV402" s="341"/>
      <c r="CW402" s="341"/>
      <c r="CX402" s="341"/>
      <c r="CY402" s="341"/>
      <c r="CZ402" s="341"/>
    </row>
    <row r="403" s="348" customFormat="true" ht="25.15" customHeight="true" x14ac:dyDescent="0.2">
      <c r="B403" s="904"/>
      <c r="C403" s="1019" t="s">
        <v>425</v>
      </c>
      <c r="D403" s="1020"/>
      <c r="E403" s="709">
        <v>0.69981237306183453</v>
      </c>
      <c r="F403" s="561"/>
      <c r="G403" s="561"/>
      <c r="H403" s="1019" t="s">
        <v>426</v>
      </c>
      <c r="I403" s="1020"/>
      <c r="J403" s="710">
        <v>0.69453985824007403</v>
      </c>
      <c r="K403" s="561"/>
      <c r="L403" s="561"/>
      <c r="M403" s="1019" t="s">
        <v>427</v>
      </c>
      <c r="N403" s="1020"/>
      <c r="O403" s="711">
        <v>0.6581433221102474</v>
      </c>
      <c r="P403" s="561"/>
      <c r="Q403" s="561"/>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A403" s="343"/>
      <c r="BB403" s="394"/>
      <c r="BC403" s="343"/>
      <c r="BD403" s="343"/>
      <c r="BE403" s="343"/>
      <c r="BF403" s="343"/>
      <c r="BG403" s="343"/>
      <c r="BH403" s="343"/>
      <c r="BI403" s="343"/>
      <c r="BJ403" s="343"/>
      <c r="BK403" s="343"/>
      <c r="BL403" s="343"/>
      <c r="BM403" s="343"/>
      <c r="BN403" s="343"/>
      <c r="BO403" s="343"/>
      <c r="BP403" s="343"/>
      <c r="BQ403" s="343"/>
      <c r="BR403" s="343"/>
      <c r="BS403" s="343"/>
      <c r="BT403" s="343"/>
      <c r="BU403" s="343"/>
      <c r="BV403" s="343"/>
      <c r="BW403" s="343"/>
      <c r="BX403" s="343"/>
      <c r="BY403" s="343"/>
      <c r="BZ403" s="344"/>
      <c r="CA403" s="344"/>
      <c r="CB403" s="344"/>
      <c r="CC403" s="344"/>
      <c r="CD403" s="344"/>
      <c r="CE403" s="344"/>
      <c r="CF403" s="344"/>
      <c r="CG403" s="344"/>
      <c r="CH403" s="344"/>
      <c r="CI403" s="344"/>
      <c r="CJ403" s="344"/>
      <c r="CK403" s="344"/>
      <c r="CL403" s="344"/>
      <c r="CM403" s="344"/>
      <c r="CN403" s="344"/>
      <c r="CO403" s="344"/>
      <c r="CP403" s="344"/>
      <c r="CQ403" s="344"/>
      <c r="CR403" s="344"/>
      <c r="CS403" s="344"/>
      <c r="CT403" s="344"/>
      <c r="CU403" s="344"/>
      <c r="CV403" s="344"/>
      <c r="CW403" s="344"/>
      <c r="CX403" s="344"/>
      <c r="CY403" s="344"/>
      <c r="CZ403" s="344"/>
    </row>
    <row r="404" s="348" customFormat="true" ht="25.15" customHeight="true" x14ac:dyDescent="0.2">
      <c r="B404" s="904"/>
      <c r="C404" s="1019" t="s">
        <v>426</v>
      </c>
      <c r="D404" s="1020"/>
      <c r="E404" s="712">
        <v>0.66163171407161558</v>
      </c>
      <c r="F404" s="561"/>
      <c r="G404" s="561"/>
      <c r="H404" s="1019" t="s">
        <v>425</v>
      </c>
      <c r="I404" s="1020"/>
      <c r="J404" s="713">
        <v>0.66452024473170535</v>
      </c>
      <c r="K404" s="561"/>
      <c r="L404" s="561"/>
      <c r="M404" s="1019" t="s">
        <v>196</v>
      </c>
      <c r="N404" s="1020"/>
      <c r="O404" s="714">
        <v>0.6468778997163751</v>
      </c>
      <c r="P404" s="561"/>
      <c r="Q404" s="561"/>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A404" s="343"/>
      <c r="BB404" s="394"/>
      <c r="BC404" s="343"/>
      <c r="BD404" s="343"/>
      <c r="BE404" s="343"/>
      <c r="BF404" s="343"/>
      <c r="BG404" s="343"/>
      <c r="BH404" s="343"/>
      <c r="BI404" s="343"/>
      <c r="BJ404" s="343"/>
      <c r="BK404" s="343"/>
      <c r="BL404" s="343"/>
      <c r="BM404" s="343"/>
      <c r="BN404" s="343"/>
      <c r="BO404" s="343"/>
      <c r="BP404" s="343"/>
      <c r="BQ404" s="343"/>
      <c r="BR404" s="343"/>
      <c r="BS404" s="343"/>
      <c r="BT404" s="343"/>
      <c r="BU404" s="343"/>
      <c r="BV404" s="343"/>
      <c r="BW404" s="343"/>
      <c r="BX404" s="343"/>
      <c r="BY404" s="343"/>
      <c r="BZ404" s="344"/>
      <c r="CA404" s="344"/>
      <c r="CB404" s="344"/>
      <c r="CC404" s="344"/>
      <c r="CD404" s="344"/>
      <c r="CE404" s="344"/>
      <c r="CF404" s="344"/>
      <c r="CG404" s="344"/>
      <c r="CH404" s="344"/>
      <c r="CI404" s="344"/>
      <c r="CJ404" s="344"/>
      <c r="CK404" s="344"/>
      <c r="CL404" s="344"/>
      <c r="CM404" s="344"/>
      <c r="CN404" s="344"/>
      <c r="CO404" s="344"/>
      <c r="CP404" s="344"/>
      <c r="CQ404" s="344"/>
      <c r="CR404" s="344"/>
      <c r="CS404" s="344"/>
      <c r="CT404" s="344"/>
      <c r="CU404" s="344"/>
      <c r="CV404" s="344"/>
      <c r="CW404" s="344"/>
      <c r="CX404" s="344"/>
      <c r="CY404" s="344"/>
      <c r="CZ404" s="344"/>
    </row>
    <row r="405" s="348" customFormat="true" ht="25.15" customHeight="true" x14ac:dyDescent="0.2">
      <c r="B405" s="904"/>
      <c r="C405" s="1019" t="s">
        <v>427</v>
      </c>
      <c r="D405" s="1020"/>
      <c r="E405" s="712">
        <v>0.55317903896985354</v>
      </c>
      <c r="F405" s="561"/>
      <c r="G405" s="561"/>
      <c r="H405" s="1019" t="s">
        <v>428</v>
      </c>
      <c r="I405" s="1020"/>
      <c r="J405" s="713">
        <v>0.57476016123016194</v>
      </c>
      <c r="K405" s="561"/>
      <c r="L405" s="561"/>
      <c r="M405" s="1019" t="s">
        <v>429</v>
      </c>
      <c r="N405" s="1020"/>
      <c r="O405" s="714">
        <v>0.56849896079262519</v>
      </c>
      <c r="P405" s="561"/>
      <c r="Q405" s="561"/>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A405" s="343"/>
      <c r="BB405" s="394"/>
      <c r="BC405" s="343"/>
      <c r="BD405" s="343"/>
      <c r="BE405" s="343"/>
      <c r="BF405" s="343"/>
      <c r="BG405" s="343"/>
      <c r="BH405" s="343"/>
      <c r="BI405" s="343"/>
      <c r="BJ405" s="343"/>
      <c r="BK405" s="343"/>
      <c r="BL405" s="343"/>
      <c r="BM405" s="343"/>
      <c r="BN405" s="343"/>
      <c r="BO405" s="343"/>
      <c r="BP405" s="343"/>
      <c r="BQ405" s="343"/>
      <c r="BR405" s="343"/>
      <c r="BS405" s="343"/>
      <c r="BT405" s="343"/>
      <c r="BU405" s="343"/>
      <c r="BV405" s="343"/>
      <c r="BW405" s="343"/>
      <c r="BX405" s="343"/>
      <c r="BY405" s="343"/>
      <c r="BZ405" s="344"/>
      <c r="CA405" s="344"/>
      <c r="CB405" s="344"/>
      <c r="CC405" s="344"/>
      <c r="CD405" s="344"/>
      <c r="CE405" s="344"/>
      <c r="CF405" s="344"/>
      <c r="CG405" s="344"/>
      <c r="CH405" s="344"/>
      <c r="CI405" s="344"/>
      <c r="CJ405" s="344"/>
      <c r="CK405" s="344"/>
      <c r="CL405" s="344"/>
      <c r="CM405" s="344"/>
      <c r="CN405" s="344"/>
      <c r="CO405" s="344"/>
      <c r="CP405" s="344"/>
      <c r="CQ405" s="344"/>
      <c r="CR405" s="344"/>
      <c r="CS405" s="344"/>
      <c r="CT405" s="344"/>
      <c r="CU405" s="344"/>
      <c r="CV405" s="344"/>
      <c r="CW405" s="344"/>
      <c r="CX405" s="344"/>
      <c r="CY405" s="344"/>
      <c r="CZ405" s="344"/>
    </row>
    <row r="406" s="348" customFormat="true" ht="25.15" customHeight="true" x14ac:dyDescent="0.2">
      <c r="B406" s="904"/>
      <c r="C406" s="1019" t="s">
        <v>428</v>
      </c>
      <c r="D406" s="1020"/>
      <c r="E406" s="712">
        <v>0.54726056408066481</v>
      </c>
      <c r="F406" s="561"/>
      <c r="G406" s="561"/>
      <c r="H406" s="1019" t="s">
        <v>430</v>
      </c>
      <c r="I406" s="1020"/>
      <c r="J406" s="713">
        <v>0.57098888505179912</v>
      </c>
      <c r="K406" s="561"/>
      <c r="L406" s="561"/>
      <c r="M406" s="1019" t="s">
        <v>431</v>
      </c>
      <c r="N406" s="1020"/>
      <c r="O406" s="714">
        <v>-0.5567030575475469</v>
      </c>
      <c r="P406" s="561"/>
      <c r="Q406" s="561"/>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A406" s="343"/>
      <c r="BB406" s="394"/>
      <c r="BC406" s="343"/>
      <c r="BD406" s="343"/>
      <c r="BE406" s="343"/>
      <c r="BF406" s="343"/>
      <c r="BG406" s="343"/>
      <c r="BH406" s="343"/>
      <c r="BI406" s="343"/>
      <c r="BJ406" s="343"/>
      <c r="BK406" s="343"/>
      <c r="BL406" s="343"/>
      <c r="BM406" s="343"/>
      <c r="BN406" s="343"/>
      <c r="BO406" s="343"/>
      <c r="BP406" s="343"/>
      <c r="BQ406" s="343"/>
      <c r="BR406" s="343"/>
      <c r="BS406" s="343"/>
      <c r="BT406" s="343"/>
      <c r="BU406" s="343"/>
      <c r="BV406" s="343"/>
      <c r="BW406" s="343"/>
      <c r="BX406" s="343"/>
      <c r="BY406" s="343"/>
      <c r="BZ406" s="344"/>
      <c r="CA406" s="344"/>
      <c r="CB406" s="344"/>
      <c r="CC406" s="344"/>
      <c r="CD406" s="344"/>
      <c r="CE406" s="344"/>
      <c r="CF406" s="344"/>
      <c r="CG406" s="344"/>
      <c r="CH406" s="344"/>
      <c r="CI406" s="344"/>
      <c r="CJ406" s="344"/>
      <c r="CK406" s="344"/>
      <c r="CL406" s="344"/>
      <c r="CM406" s="344"/>
      <c r="CN406" s="344"/>
      <c r="CO406" s="344"/>
      <c r="CP406" s="344"/>
      <c r="CQ406" s="344"/>
      <c r="CR406" s="344"/>
      <c r="CS406" s="344"/>
      <c r="CT406" s="344"/>
      <c r="CU406" s="344"/>
      <c r="CV406" s="344"/>
      <c r="CW406" s="344"/>
      <c r="CX406" s="344"/>
      <c r="CY406" s="344"/>
      <c r="CZ406" s="344"/>
    </row>
    <row r="407" s="348" customFormat="true" ht="25.15" customHeight="true" x14ac:dyDescent="0.2">
      <c r="B407" s="904"/>
      <c r="C407" s="1019" t="s">
        <v>432</v>
      </c>
      <c r="D407" s="1020"/>
      <c r="E407" s="712">
        <v>0.52283107664482309</v>
      </c>
      <c r="F407" s="561"/>
      <c r="G407" s="561"/>
      <c r="H407" s="1019" t="s">
        <v>432</v>
      </c>
      <c r="I407" s="1020"/>
      <c r="J407" s="713">
        <v>0.51411059413550098</v>
      </c>
      <c r="K407" s="561"/>
      <c r="L407" s="561"/>
      <c r="M407" s="1019" t="s">
        <v>433</v>
      </c>
      <c r="N407" s="1020"/>
      <c r="O407" s="714">
        <v>0.54309966993222136</v>
      </c>
      <c r="P407" s="561"/>
      <c r="Q407" s="561"/>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A407" s="343"/>
      <c r="BB407" s="394"/>
      <c r="BC407" s="343"/>
      <c r="BD407" s="343"/>
      <c r="BE407" s="343"/>
      <c r="BF407" s="343"/>
      <c r="BG407" s="343"/>
      <c r="BH407" s="343"/>
      <c r="BI407" s="343"/>
      <c r="BJ407" s="343"/>
      <c r="BK407" s="343"/>
      <c r="BL407" s="343"/>
      <c r="BM407" s="343"/>
      <c r="BN407" s="343"/>
      <c r="BO407" s="343"/>
      <c r="BP407" s="343"/>
      <c r="BQ407" s="343"/>
      <c r="BR407" s="343"/>
      <c r="BS407" s="343"/>
      <c r="BT407" s="343"/>
      <c r="BU407" s="343"/>
      <c r="BV407" s="343"/>
      <c r="BW407" s="343"/>
      <c r="BX407" s="343"/>
      <c r="BY407" s="343"/>
      <c r="BZ407" s="344"/>
      <c r="CA407" s="344"/>
      <c r="CB407" s="344"/>
      <c r="CC407" s="344"/>
      <c r="CD407" s="344"/>
      <c r="CE407" s="344"/>
      <c r="CF407" s="344"/>
      <c r="CG407" s="344"/>
      <c r="CH407" s="344"/>
      <c r="CI407" s="344"/>
      <c r="CJ407" s="344"/>
      <c r="CK407" s="344"/>
      <c r="CL407" s="344"/>
      <c r="CM407" s="344"/>
      <c r="CN407" s="344"/>
      <c r="CO407" s="344"/>
      <c r="CP407" s="344"/>
      <c r="CQ407" s="344"/>
      <c r="CR407" s="344"/>
      <c r="CS407" s="344"/>
      <c r="CT407" s="344"/>
      <c r="CU407" s="344"/>
      <c r="CV407" s="344"/>
      <c r="CW407" s="344"/>
      <c r="CX407" s="344"/>
      <c r="CY407" s="344"/>
      <c r="CZ407" s="344"/>
    </row>
    <row r="408" s="348" customFormat="true" ht="25.15" customHeight="true" x14ac:dyDescent="0.2">
      <c r="B408" s="904"/>
      <c r="C408" s="1019" t="s">
        <v>430</v>
      </c>
      <c r="D408" s="1020"/>
      <c r="E408" s="712">
        <v>0.52275597621415837</v>
      </c>
      <c r="F408" s="561"/>
      <c r="G408" s="561"/>
      <c r="H408" s="1019" t="s">
        <v>434</v>
      </c>
      <c r="I408" s="1020"/>
      <c r="J408" s="713">
        <v>0.49605079105563449</v>
      </c>
      <c r="K408" s="561"/>
      <c r="L408" s="561"/>
      <c r="M408" s="1019" t="s">
        <v>435</v>
      </c>
      <c r="N408" s="1020"/>
      <c r="O408" s="714">
        <v>0.53512442079762546</v>
      </c>
      <c r="P408" s="561"/>
      <c r="Q408" s="561"/>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A408" s="343"/>
      <c r="BB408" s="394"/>
      <c r="BC408" s="343"/>
      <c r="BD408" s="343"/>
      <c r="BE408" s="343"/>
      <c r="BF408" s="343"/>
      <c r="BG408" s="343"/>
      <c r="BH408" s="343"/>
      <c r="BI408" s="343"/>
      <c r="BJ408" s="343"/>
      <c r="BK408" s="343"/>
      <c r="BL408" s="343"/>
      <c r="BM408" s="343"/>
      <c r="BN408" s="343"/>
      <c r="BO408" s="343"/>
      <c r="BP408" s="343"/>
      <c r="BQ408" s="343"/>
      <c r="BR408" s="343"/>
      <c r="BS408" s="343"/>
      <c r="BT408" s="343"/>
      <c r="BU408" s="343"/>
      <c r="BV408" s="343"/>
      <c r="BW408" s="343"/>
      <c r="BX408" s="343"/>
      <c r="BY408" s="343"/>
      <c r="BZ408" s="344"/>
      <c r="CA408" s="344"/>
      <c r="CB408" s="344"/>
      <c r="CC408" s="344"/>
      <c r="CD408" s="344"/>
      <c r="CE408" s="344"/>
      <c r="CF408" s="344"/>
      <c r="CG408" s="344"/>
      <c r="CH408" s="344"/>
      <c r="CI408" s="344"/>
      <c r="CJ408" s="344"/>
      <c r="CK408" s="344"/>
      <c r="CL408" s="344"/>
      <c r="CM408" s="344"/>
      <c r="CN408" s="344"/>
      <c r="CO408" s="344"/>
      <c r="CP408" s="344"/>
      <c r="CQ408" s="344"/>
      <c r="CR408" s="344"/>
      <c r="CS408" s="344"/>
      <c r="CT408" s="344"/>
      <c r="CU408" s="344"/>
      <c r="CV408" s="344"/>
      <c r="CW408" s="344"/>
      <c r="CX408" s="344"/>
      <c r="CY408" s="344"/>
      <c r="CZ408" s="344"/>
    </row>
    <row r="409" s="348" customFormat="true" ht="25.15" customHeight="true" x14ac:dyDescent="0.2">
      <c r="B409" s="904"/>
      <c r="C409" s="1019" t="s">
        <v>201</v>
      </c>
      <c r="D409" s="1020"/>
      <c r="E409" s="712">
        <v>0.52214699254571584</v>
      </c>
      <c r="F409" s="561"/>
      <c r="G409" s="561"/>
      <c r="H409" s="1019" t="s">
        <v>215</v>
      </c>
      <c r="I409" s="1020"/>
      <c r="J409" s="713">
        <v>0.49132133022742736</v>
      </c>
      <c r="K409" s="561"/>
      <c r="L409" s="561"/>
      <c r="M409" s="1019" t="s">
        <v>425</v>
      </c>
      <c r="N409" s="1020"/>
      <c r="O409" s="714">
        <v>0.53247479261908803</v>
      </c>
      <c r="P409" s="561"/>
      <c r="Q409" s="561"/>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A409" s="343"/>
      <c r="BB409" s="394"/>
      <c r="BC409" s="343"/>
      <c r="BD409" s="343"/>
      <c r="BE409" s="343"/>
      <c r="BF409" s="343"/>
      <c r="BG409" s="343"/>
      <c r="BH409" s="343"/>
      <c r="BI409" s="343"/>
      <c r="BJ409" s="343"/>
      <c r="BK409" s="343"/>
      <c r="BL409" s="343"/>
      <c r="BM409" s="343"/>
      <c r="BN409" s="343"/>
      <c r="BO409" s="343"/>
      <c r="BP409" s="343"/>
      <c r="BQ409" s="343"/>
      <c r="BR409" s="343"/>
      <c r="BS409" s="343"/>
      <c r="BT409" s="343"/>
      <c r="BU409" s="343"/>
      <c r="BV409" s="343"/>
      <c r="BW409" s="343"/>
      <c r="BX409" s="343"/>
      <c r="BY409" s="343"/>
      <c r="BZ409" s="344"/>
      <c r="CA409" s="344"/>
      <c r="CB409" s="344"/>
      <c r="CC409" s="344"/>
      <c r="CD409" s="344"/>
      <c r="CE409" s="344"/>
      <c r="CF409" s="344"/>
      <c r="CG409" s="344"/>
      <c r="CH409" s="344"/>
      <c r="CI409" s="344"/>
      <c r="CJ409" s="344"/>
      <c r="CK409" s="344"/>
      <c r="CL409" s="344"/>
      <c r="CM409" s="344"/>
      <c r="CN409" s="344"/>
      <c r="CO409" s="344"/>
      <c r="CP409" s="344"/>
      <c r="CQ409" s="344"/>
      <c r="CR409" s="344"/>
      <c r="CS409" s="344"/>
      <c r="CT409" s="344"/>
      <c r="CU409" s="344"/>
      <c r="CV409" s="344"/>
      <c r="CW409" s="344"/>
      <c r="CX409" s="344"/>
      <c r="CY409" s="344"/>
      <c r="CZ409" s="344"/>
    </row>
    <row r="410" s="348" customFormat="true" ht="25.15" customHeight="true" x14ac:dyDescent="0.2">
      <c r="B410" s="904"/>
      <c r="C410" s="1019" t="s">
        <v>196</v>
      </c>
      <c r="D410" s="1020"/>
      <c r="E410" s="712">
        <v>0.52003236171559519</v>
      </c>
      <c r="F410" s="561"/>
      <c r="G410" s="561"/>
      <c r="H410" s="1019" t="s">
        <v>436</v>
      </c>
      <c r="I410" s="1020"/>
      <c r="J410" s="713">
        <v>0.4795429207132193</v>
      </c>
      <c r="K410" s="561"/>
      <c r="L410" s="561"/>
      <c r="M410" s="1019" t="s">
        <v>437</v>
      </c>
      <c r="N410" s="1020"/>
      <c r="O410" s="714">
        <v>0.51291671082664991</v>
      </c>
      <c r="P410" s="561"/>
      <c r="Q410" s="561"/>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A410" s="343"/>
      <c r="BB410" s="394"/>
      <c r="BC410" s="343"/>
      <c r="BD410" s="343"/>
      <c r="BE410" s="343"/>
      <c r="BF410" s="343"/>
      <c r="BG410" s="343"/>
      <c r="BH410" s="343"/>
      <c r="BI410" s="343"/>
      <c r="BJ410" s="343"/>
      <c r="BK410" s="343"/>
      <c r="BL410" s="343"/>
      <c r="BM410" s="343"/>
      <c r="BN410" s="343"/>
      <c r="BO410" s="343"/>
      <c r="BP410" s="343"/>
      <c r="BQ410" s="343"/>
      <c r="BR410" s="343"/>
      <c r="BS410" s="343"/>
      <c r="BT410" s="343"/>
      <c r="BU410" s="343"/>
      <c r="BV410" s="343"/>
      <c r="BW410" s="343"/>
      <c r="BX410" s="343"/>
      <c r="BY410" s="343"/>
      <c r="BZ410" s="344"/>
      <c r="CA410" s="344"/>
      <c r="CB410" s="344"/>
      <c r="CC410" s="344"/>
      <c r="CD410" s="344"/>
      <c r="CE410" s="344"/>
      <c r="CF410" s="344"/>
      <c r="CG410" s="344"/>
      <c r="CH410" s="344"/>
      <c r="CI410" s="344"/>
      <c r="CJ410" s="344"/>
      <c r="CK410" s="344"/>
      <c r="CL410" s="344"/>
      <c r="CM410" s="344"/>
      <c r="CN410" s="344"/>
      <c r="CO410" s="344"/>
      <c r="CP410" s="344"/>
      <c r="CQ410" s="344"/>
      <c r="CR410" s="344"/>
      <c r="CS410" s="344"/>
      <c r="CT410" s="344"/>
      <c r="CU410" s="344"/>
      <c r="CV410" s="344"/>
      <c r="CW410" s="344"/>
      <c r="CX410" s="344"/>
      <c r="CY410" s="344"/>
      <c r="CZ410" s="344"/>
    </row>
    <row r="411" s="348" customFormat="true" ht="25.15" customHeight="true" x14ac:dyDescent="0.2">
      <c r="B411" s="904"/>
      <c r="C411" s="1019" t="s">
        <v>429</v>
      </c>
      <c r="D411" s="1020"/>
      <c r="E411" s="712">
        <v>0.48801619548234387</v>
      </c>
      <c r="F411" s="561"/>
      <c r="G411" s="561"/>
      <c r="H411" s="1019" t="s">
        <v>201</v>
      </c>
      <c r="I411" s="1020"/>
      <c r="J411" s="713">
        <v>0.47431654993772515</v>
      </c>
      <c r="K411" s="561"/>
      <c r="L411" s="561"/>
      <c r="M411" s="1019" t="s">
        <v>206</v>
      </c>
      <c r="N411" s="1020"/>
      <c r="O411" s="714">
        <v>0.50834178833282528</v>
      </c>
      <c r="P411" s="561"/>
      <c r="Q411" s="561"/>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A411" s="343"/>
      <c r="BB411" s="394"/>
      <c r="BC411" s="343"/>
      <c r="BD411" s="343"/>
      <c r="BE411" s="343"/>
      <c r="BF411" s="343"/>
      <c r="BG411" s="343"/>
      <c r="BH411" s="343"/>
      <c r="BI411" s="343"/>
      <c r="BJ411" s="343"/>
      <c r="BK411" s="343"/>
      <c r="BL411" s="343"/>
      <c r="BM411" s="343"/>
      <c r="BN411" s="343"/>
      <c r="BO411" s="343"/>
      <c r="BP411" s="343"/>
      <c r="BQ411" s="343"/>
      <c r="BR411" s="343"/>
      <c r="BS411" s="343"/>
      <c r="BT411" s="343"/>
      <c r="BU411" s="343"/>
      <c r="BV411" s="343"/>
      <c r="BW411" s="343"/>
      <c r="BX411" s="343"/>
      <c r="BY411" s="343"/>
      <c r="BZ411" s="344"/>
      <c r="CA411" s="344"/>
      <c r="CB411" s="344"/>
      <c r="CC411" s="344"/>
      <c r="CD411" s="344"/>
      <c r="CE411" s="344"/>
      <c r="CF411" s="344"/>
      <c r="CG411" s="344"/>
      <c r="CH411" s="344"/>
      <c r="CI411" s="344"/>
      <c r="CJ411" s="344"/>
      <c r="CK411" s="344"/>
      <c r="CL411" s="344"/>
      <c r="CM411" s="344"/>
      <c r="CN411" s="344"/>
      <c r="CO411" s="344"/>
      <c r="CP411" s="344"/>
      <c r="CQ411" s="344"/>
      <c r="CR411" s="344"/>
      <c r="CS411" s="344"/>
      <c r="CT411" s="344"/>
      <c r="CU411" s="344"/>
      <c r="CV411" s="344"/>
      <c r="CW411" s="344"/>
      <c r="CX411" s="344"/>
      <c r="CY411" s="344"/>
      <c r="CZ411" s="344"/>
    </row>
    <row r="412" s="348" customFormat="true" ht="25.15" customHeight="true" x14ac:dyDescent="0.2">
      <c r="B412" s="904"/>
      <c r="C412" s="1019" t="s">
        <v>438</v>
      </c>
      <c r="D412" s="1020"/>
      <c r="E412" s="712">
        <v>0.47890848142697723</v>
      </c>
      <c r="F412" s="561"/>
      <c r="G412" s="561"/>
      <c r="H412" s="1019" t="s">
        <v>439</v>
      </c>
      <c r="I412" s="1020"/>
      <c r="J412" s="713">
        <v>0.46732547535787955</v>
      </c>
      <c r="K412" s="561"/>
      <c r="L412" s="561"/>
      <c r="M412" s="1019" t="s">
        <v>440</v>
      </c>
      <c r="N412" s="1020"/>
      <c r="O412" s="714">
        <v>0.50260692207638813</v>
      </c>
      <c r="P412" s="561"/>
      <c r="Q412" s="561"/>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A412" s="343"/>
      <c r="BB412" s="394"/>
      <c r="BC412" s="343"/>
      <c r="BD412" s="343"/>
      <c r="BE412" s="343"/>
      <c r="BF412" s="343"/>
      <c r="BG412" s="343"/>
      <c r="BH412" s="343"/>
      <c r="BI412" s="343"/>
      <c r="BJ412" s="343"/>
      <c r="BK412" s="343"/>
      <c r="BL412" s="343"/>
      <c r="BM412" s="343"/>
      <c r="BN412" s="343"/>
      <c r="BO412" s="343"/>
      <c r="BP412" s="343"/>
      <c r="BQ412" s="343"/>
      <c r="BR412" s="343"/>
      <c r="BS412" s="343"/>
      <c r="BT412" s="343"/>
      <c r="BU412" s="343"/>
      <c r="BV412" s="343"/>
      <c r="BW412" s="343"/>
      <c r="BX412" s="343"/>
      <c r="BY412" s="343"/>
      <c r="BZ412" s="344"/>
      <c r="CA412" s="344"/>
      <c r="CB412" s="344"/>
      <c r="CC412" s="344"/>
      <c r="CD412" s="344"/>
      <c r="CE412" s="344"/>
      <c r="CF412" s="344"/>
      <c r="CG412" s="344"/>
      <c r="CH412" s="344"/>
      <c r="CI412" s="344"/>
      <c r="CJ412" s="344"/>
      <c r="CK412" s="344"/>
      <c r="CL412" s="344"/>
      <c r="CM412" s="344"/>
      <c r="CN412" s="344"/>
      <c r="CO412" s="344"/>
      <c r="CP412" s="344"/>
      <c r="CQ412" s="344"/>
      <c r="CR412" s="344"/>
      <c r="CS412" s="344"/>
      <c r="CT412" s="344"/>
      <c r="CU412" s="344"/>
      <c r="CV412" s="344"/>
      <c r="CW412" s="344"/>
      <c r="CX412" s="344"/>
      <c r="CY412" s="344"/>
      <c r="CZ412" s="344"/>
    </row>
    <row r="413" s="348" customFormat="true" ht="25.15" customHeight="true" x14ac:dyDescent="0.2">
      <c r="B413" s="904"/>
      <c r="C413" s="1019" t="s">
        <v>435</v>
      </c>
      <c r="D413" s="1020"/>
      <c r="E413" s="712">
        <v>0.46806469319679678</v>
      </c>
      <c r="F413" s="561"/>
      <c r="G413" s="561"/>
      <c r="H413" s="1019" t="s">
        <v>427</v>
      </c>
      <c r="I413" s="1020"/>
      <c r="J413" s="713">
        <v>0.45086303228942992</v>
      </c>
      <c r="K413" s="561"/>
      <c r="L413" s="561"/>
      <c r="M413" s="1019" t="s">
        <v>209</v>
      </c>
      <c r="N413" s="1020"/>
      <c r="O413" s="714">
        <v>0.49345037264395764</v>
      </c>
      <c r="P413" s="561"/>
      <c r="Q413" s="561"/>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A413" s="343"/>
      <c r="BB413" s="394"/>
      <c r="BC413" s="343"/>
      <c r="BD413" s="343"/>
      <c r="BE413" s="343"/>
      <c r="BF413" s="343"/>
      <c r="BG413" s="343"/>
      <c r="BH413" s="343"/>
      <c r="BI413" s="343"/>
      <c r="BJ413" s="343"/>
      <c r="BK413" s="343"/>
      <c r="BL413" s="343"/>
      <c r="BM413" s="343"/>
      <c r="BN413" s="343"/>
      <c r="BO413" s="343"/>
      <c r="BP413" s="343"/>
      <c r="BQ413" s="343"/>
      <c r="BR413" s="343"/>
      <c r="BS413" s="343"/>
      <c r="BT413" s="343"/>
      <c r="BU413" s="343"/>
      <c r="BV413" s="343"/>
      <c r="BW413" s="343"/>
      <c r="BX413" s="343"/>
      <c r="BY413" s="343"/>
      <c r="BZ413" s="344"/>
      <c r="CA413" s="344"/>
      <c r="CB413" s="344"/>
      <c r="CC413" s="344"/>
      <c r="CD413" s="344"/>
      <c r="CE413" s="344"/>
      <c r="CF413" s="344"/>
      <c r="CG413" s="344"/>
      <c r="CH413" s="344"/>
      <c r="CI413" s="344"/>
      <c r="CJ413" s="344"/>
      <c r="CK413" s="344"/>
      <c r="CL413" s="344"/>
      <c r="CM413" s="344"/>
      <c r="CN413" s="344"/>
      <c r="CO413" s="344"/>
      <c r="CP413" s="344"/>
      <c r="CQ413" s="344"/>
      <c r="CR413" s="344"/>
      <c r="CS413" s="344"/>
      <c r="CT413" s="344"/>
      <c r="CU413" s="344"/>
      <c r="CV413" s="344"/>
      <c r="CW413" s="344"/>
      <c r="CX413" s="344"/>
      <c r="CY413" s="344"/>
      <c r="CZ413" s="344"/>
    </row>
    <row r="414" s="348" customFormat="true" ht="25.15" customHeight="true" x14ac:dyDescent="0.2">
      <c r="B414" s="904"/>
      <c r="C414" s="1019" t="s">
        <v>434</v>
      </c>
      <c r="D414" s="1020"/>
      <c r="E414" s="712">
        <v>0.46670929432462577</v>
      </c>
      <c r="F414" s="561"/>
      <c r="G414" s="561"/>
      <c r="H414" s="1019" t="s">
        <v>441</v>
      </c>
      <c r="I414" s="1020"/>
      <c r="J414" s="713">
        <v>-0.45050565119901559</v>
      </c>
      <c r="K414" s="561"/>
      <c r="L414" s="561"/>
      <c r="M414" s="1019" t="s">
        <v>432</v>
      </c>
      <c r="N414" s="1020"/>
      <c r="O414" s="714">
        <v>0.45889527342616709</v>
      </c>
      <c r="P414" s="561"/>
      <c r="Q414" s="561"/>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A414" s="343"/>
      <c r="BB414" s="394"/>
      <c r="BC414" s="343"/>
      <c r="BD414" s="343"/>
      <c r="BE414" s="343"/>
      <c r="BF414" s="343"/>
      <c r="BG414" s="343"/>
      <c r="BH414" s="343"/>
      <c r="BI414" s="343"/>
      <c r="BJ414" s="343"/>
      <c r="BK414" s="343"/>
      <c r="BL414" s="343"/>
      <c r="BM414" s="343"/>
      <c r="BN414" s="343"/>
      <c r="BO414" s="343"/>
      <c r="BP414" s="343"/>
      <c r="BQ414" s="343"/>
      <c r="BR414" s="343"/>
      <c r="BS414" s="343"/>
      <c r="BT414" s="343"/>
      <c r="BU414" s="343"/>
      <c r="BV414" s="343"/>
      <c r="BW414" s="343"/>
      <c r="BX414" s="343"/>
      <c r="BY414" s="343"/>
      <c r="BZ414" s="344"/>
      <c r="CA414" s="344"/>
      <c r="CB414" s="344"/>
      <c r="CC414" s="344"/>
      <c r="CD414" s="344"/>
      <c r="CE414" s="344"/>
      <c r="CF414" s="344"/>
      <c r="CG414" s="344"/>
      <c r="CH414" s="344"/>
      <c r="CI414" s="344"/>
      <c r="CJ414" s="344"/>
      <c r="CK414" s="344"/>
      <c r="CL414" s="344"/>
      <c r="CM414" s="344"/>
      <c r="CN414" s="344"/>
      <c r="CO414" s="344"/>
      <c r="CP414" s="344"/>
      <c r="CQ414" s="344"/>
      <c r="CR414" s="344"/>
      <c r="CS414" s="344"/>
      <c r="CT414" s="344"/>
      <c r="CU414" s="344"/>
      <c r="CV414" s="344"/>
      <c r="CW414" s="344"/>
      <c r="CX414" s="344"/>
      <c r="CY414" s="344"/>
      <c r="CZ414" s="344"/>
    </row>
    <row r="415" s="348" customFormat="true" ht="25.15" customHeight="true" x14ac:dyDescent="0.2">
      <c r="B415" s="904"/>
      <c r="C415" s="1019" t="s">
        <v>431</v>
      </c>
      <c r="D415" s="1020"/>
      <c r="E415" s="712">
        <v>-0.4647346683466263</v>
      </c>
      <c r="F415" s="561"/>
      <c r="G415" s="561"/>
      <c r="H415" s="1019" t="s">
        <v>442</v>
      </c>
      <c r="I415" s="1020"/>
      <c r="J415" s="713">
        <v>0.42869687210537849</v>
      </c>
      <c r="K415" s="561"/>
      <c r="L415" s="561"/>
      <c r="M415" s="1019" t="s">
        <v>201</v>
      </c>
      <c r="N415" s="1020"/>
      <c r="O415" s="714">
        <v>0.44107724937495585</v>
      </c>
      <c r="P415" s="561"/>
      <c r="Q415" s="561"/>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A415" s="343"/>
      <c r="BB415" s="394"/>
      <c r="BC415" s="343"/>
      <c r="BD415" s="343"/>
      <c r="BE415" s="343"/>
      <c r="BF415" s="343"/>
      <c r="BG415" s="343"/>
      <c r="BH415" s="343"/>
      <c r="BI415" s="343"/>
      <c r="BJ415" s="343"/>
      <c r="BK415" s="343"/>
      <c r="BL415" s="343"/>
      <c r="BM415" s="343"/>
      <c r="BN415" s="343"/>
      <c r="BO415" s="343"/>
      <c r="BP415" s="343"/>
      <c r="BQ415" s="343"/>
      <c r="BR415" s="343"/>
      <c r="BS415" s="343"/>
      <c r="BT415" s="343"/>
      <c r="BU415" s="343"/>
      <c r="BV415" s="343"/>
      <c r="BW415" s="343"/>
      <c r="BX415" s="343"/>
      <c r="BY415" s="343"/>
      <c r="BZ415" s="344"/>
      <c r="CA415" s="344"/>
      <c r="CB415" s="344"/>
      <c r="CC415" s="344"/>
      <c r="CD415" s="344"/>
      <c r="CE415" s="344"/>
      <c r="CF415" s="344"/>
      <c r="CG415" s="344"/>
      <c r="CH415" s="344"/>
      <c r="CI415" s="344"/>
      <c r="CJ415" s="344"/>
      <c r="CK415" s="344"/>
      <c r="CL415" s="344"/>
      <c r="CM415" s="344"/>
      <c r="CN415" s="344"/>
      <c r="CO415" s="344"/>
      <c r="CP415" s="344"/>
      <c r="CQ415" s="344"/>
      <c r="CR415" s="344"/>
      <c r="CS415" s="344"/>
      <c r="CT415" s="344"/>
      <c r="CU415" s="344"/>
      <c r="CV415" s="344"/>
      <c r="CW415" s="344"/>
      <c r="CX415" s="344"/>
      <c r="CY415" s="344"/>
      <c r="CZ415" s="344"/>
    </row>
    <row r="416" s="348" customFormat="true" ht="25.15" customHeight="true" x14ac:dyDescent="0.2">
      <c r="B416" s="904"/>
      <c r="C416" s="1019" t="s">
        <v>206</v>
      </c>
      <c r="D416" s="1020"/>
      <c r="E416" s="712">
        <v>0.46272985792430432</v>
      </c>
      <c r="F416" s="561"/>
      <c r="G416" s="561"/>
      <c r="H416" s="1019" t="s">
        <v>438</v>
      </c>
      <c r="I416" s="1020"/>
      <c r="J416" s="713">
        <v>0.42728635803429099</v>
      </c>
      <c r="K416" s="561"/>
      <c r="L416" s="561"/>
      <c r="M416" s="1019" t="s">
        <v>443</v>
      </c>
      <c r="N416" s="1020"/>
      <c r="O416" s="714">
        <v>0.41091915343725216</v>
      </c>
      <c r="P416" s="561"/>
      <c r="Q416" s="561"/>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A416" s="343"/>
      <c r="BB416" s="394"/>
      <c r="BC416" s="343"/>
      <c r="BD416" s="343"/>
      <c r="BE416" s="343"/>
      <c r="BF416" s="343"/>
      <c r="BG416" s="343"/>
      <c r="BH416" s="343"/>
      <c r="BI416" s="343"/>
      <c r="BJ416" s="343"/>
      <c r="BK416" s="343"/>
      <c r="BL416" s="343"/>
      <c r="BM416" s="343"/>
      <c r="BN416" s="343"/>
      <c r="BO416" s="343"/>
      <c r="BP416" s="343"/>
      <c r="BQ416" s="343"/>
      <c r="BR416" s="343"/>
      <c r="BS416" s="343"/>
      <c r="BT416" s="343"/>
      <c r="BU416" s="343"/>
      <c r="BV416" s="343"/>
      <c r="BW416" s="343"/>
      <c r="BX416" s="343"/>
      <c r="BY416" s="343"/>
      <c r="BZ416" s="344"/>
      <c r="CA416" s="344"/>
      <c r="CB416" s="344"/>
      <c r="CC416" s="344"/>
      <c r="CD416" s="344"/>
      <c r="CE416" s="344"/>
      <c r="CF416" s="344"/>
      <c r="CG416" s="344"/>
      <c r="CH416" s="344"/>
      <c r="CI416" s="344"/>
      <c r="CJ416" s="344"/>
      <c r="CK416" s="344"/>
      <c r="CL416" s="344"/>
      <c r="CM416" s="344"/>
      <c r="CN416" s="344"/>
      <c r="CO416" s="344"/>
      <c r="CP416" s="344"/>
      <c r="CQ416" s="344"/>
      <c r="CR416" s="344"/>
      <c r="CS416" s="344"/>
      <c r="CT416" s="344"/>
      <c r="CU416" s="344"/>
      <c r="CV416" s="344"/>
      <c r="CW416" s="344"/>
      <c r="CX416" s="344"/>
      <c r="CY416" s="344"/>
      <c r="CZ416" s="344"/>
    </row>
    <row r="417" s="348" customFormat="true" ht="25.15" customHeight="true" x14ac:dyDescent="0.2">
      <c r="B417" s="904"/>
      <c r="C417" s="1019" t="s">
        <v>215</v>
      </c>
      <c r="D417" s="1020"/>
      <c r="E417" s="712">
        <v>0.44736820083496792</v>
      </c>
      <c r="F417" s="561"/>
      <c r="G417" s="561"/>
      <c r="H417" s="1019" t="s">
        <v>206</v>
      </c>
      <c r="I417" s="1020"/>
      <c r="J417" s="713">
        <v>0.41338502816367467</v>
      </c>
      <c r="K417" s="561"/>
      <c r="L417" s="561"/>
      <c r="M417" s="1019" t="s">
        <v>441</v>
      </c>
      <c r="N417" s="1020"/>
      <c r="O417" s="714">
        <v>0.40524509954573734</v>
      </c>
      <c r="P417" s="561"/>
      <c r="Q417" s="561"/>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A417" s="343"/>
      <c r="BB417" s="394"/>
      <c r="BC417" s="343"/>
      <c r="BD417" s="343"/>
      <c r="BE417" s="343"/>
      <c r="BF417" s="343"/>
      <c r="BG417" s="343"/>
      <c r="BH417" s="343"/>
      <c r="BI417" s="343"/>
      <c r="BJ417" s="343"/>
      <c r="BK417" s="343"/>
      <c r="BL417" s="343"/>
      <c r="BM417" s="343"/>
      <c r="BN417" s="343"/>
      <c r="BO417" s="343"/>
      <c r="BP417" s="343"/>
      <c r="BQ417" s="343"/>
      <c r="BR417" s="343"/>
      <c r="BS417" s="343"/>
      <c r="BT417" s="343"/>
      <c r="BU417" s="343"/>
      <c r="BV417" s="343"/>
      <c r="BW417" s="343"/>
      <c r="BX417" s="343"/>
      <c r="BY417" s="343"/>
      <c r="BZ417" s="344"/>
      <c r="CA417" s="344"/>
      <c r="CB417" s="344"/>
      <c r="CC417" s="344"/>
      <c r="CD417" s="344"/>
      <c r="CE417" s="344"/>
      <c r="CF417" s="344"/>
      <c r="CG417" s="344"/>
      <c r="CH417" s="344"/>
      <c r="CI417" s="344"/>
      <c r="CJ417" s="344"/>
      <c r="CK417" s="344"/>
      <c r="CL417" s="344"/>
      <c r="CM417" s="344"/>
      <c r="CN417" s="344"/>
      <c r="CO417" s="344"/>
      <c r="CP417" s="344"/>
      <c r="CQ417" s="344"/>
      <c r="CR417" s="344"/>
      <c r="CS417" s="344"/>
      <c r="CT417" s="344"/>
      <c r="CU417" s="344"/>
      <c r="CV417" s="344"/>
      <c r="CW417" s="344"/>
      <c r="CX417" s="344"/>
      <c r="CY417" s="344"/>
      <c r="CZ417" s="344"/>
    </row>
    <row r="418" s="348" customFormat="true" ht="25.15" customHeight="true" x14ac:dyDescent="0.2">
      <c r="B418" s="904"/>
      <c r="C418" s="1019" t="s">
        <v>436</v>
      </c>
      <c r="D418" s="1020"/>
      <c r="E418" s="712">
        <v>0.43164819842665425</v>
      </c>
      <c r="F418" s="561"/>
      <c r="G418" s="561"/>
      <c r="H418" s="1019" t="s">
        <v>196</v>
      </c>
      <c r="I418" s="1020"/>
      <c r="J418" s="713">
        <v>0.39797751750521859</v>
      </c>
      <c r="K418" s="561"/>
      <c r="L418" s="561"/>
      <c r="M418" s="1019" t="s">
        <v>444</v>
      </c>
      <c r="N418" s="1020"/>
      <c r="O418" s="714">
        <v>-0.36323312074763553</v>
      </c>
      <c r="P418" s="561"/>
      <c r="Q418" s="561"/>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A418" s="343"/>
      <c r="BB418" s="394"/>
      <c r="BC418" s="343"/>
      <c r="BD418" s="343"/>
      <c r="BE418" s="343"/>
      <c r="BF418" s="343"/>
      <c r="BG418" s="343"/>
      <c r="BH418" s="343"/>
      <c r="BI418" s="343"/>
      <c r="BJ418" s="343"/>
      <c r="BK418" s="343"/>
      <c r="BL418" s="343"/>
      <c r="BM418" s="343"/>
      <c r="BN418" s="343"/>
      <c r="BO418" s="343"/>
      <c r="BP418" s="343"/>
      <c r="BQ418" s="343"/>
      <c r="BR418" s="343"/>
      <c r="BS418" s="343"/>
      <c r="BT418" s="343"/>
      <c r="BU418" s="343"/>
      <c r="BV418" s="343"/>
      <c r="BW418" s="343"/>
      <c r="BX418" s="343"/>
      <c r="BY418" s="343"/>
      <c r="BZ418" s="344"/>
      <c r="CA418" s="344"/>
      <c r="CB418" s="344"/>
      <c r="CC418" s="344"/>
      <c r="CD418" s="344"/>
      <c r="CE418" s="344"/>
      <c r="CF418" s="344"/>
      <c r="CG418" s="344"/>
      <c r="CH418" s="344"/>
      <c r="CI418" s="344"/>
      <c r="CJ418" s="344"/>
      <c r="CK418" s="344"/>
      <c r="CL418" s="344"/>
      <c r="CM418" s="344"/>
      <c r="CN418" s="344"/>
      <c r="CO418" s="344"/>
      <c r="CP418" s="344"/>
      <c r="CQ418" s="344"/>
      <c r="CR418" s="344"/>
      <c r="CS418" s="344"/>
      <c r="CT418" s="344"/>
      <c r="CU418" s="344"/>
      <c r="CV418" s="344"/>
      <c r="CW418" s="344"/>
      <c r="CX418" s="344"/>
      <c r="CY418" s="344"/>
      <c r="CZ418" s="344"/>
    </row>
    <row r="419" s="348" customFormat="true" ht="25.15" customHeight="true" x14ac:dyDescent="0.2">
      <c r="B419" s="904"/>
      <c r="C419" s="1019" t="s">
        <v>439</v>
      </c>
      <c r="D419" s="1020"/>
      <c r="E419" s="712">
        <v>0.42824372632498864</v>
      </c>
      <c r="F419" s="561"/>
      <c r="G419" s="561"/>
      <c r="H419" s="1019" t="s">
        <v>435</v>
      </c>
      <c r="I419" s="1020"/>
      <c r="J419" s="713">
        <v>0.36870125697241923</v>
      </c>
      <c r="K419" s="561"/>
      <c r="L419" s="561"/>
      <c r="M419" s="1019" t="s">
        <v>445</v>
      </c>
      <c r="N419" s="1020"/>
      <c r="O419" s="714">
        <v>0.36125648505478447</v>
      </c>
      <c r="P419" s="561"/>
      <c r="Q419" s="561"/>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A419" s="343"/>
      <c r="BB419" s="394"/>
      <c r="BC419" s="343"/>
      <c r="BD419" s="343"/>
      <c r="BE419" s="343"/>
      <c r="BF419" s="343"/>
      <c r="BG419" s="343"/>
      <c r="BH419" s="343"/>
      <c r="BI419" s="343"/>
      <c r="BJ419" s="343"/>
      <c r="BK419" s="343"/>
      <c r="BL419" s="343"/>
      <c r="BM419" s="343"/>
      <c r="BN419" s="343"/>
      <c r="BO419" s="343"/>
      <c r="BP419" s="343"/>
      <c r="BQ419" s="343"/>
      <c r="BR419" s="343"/>
      <c r="BS419" s="343"/>
      <c r="BT419" s="343"/>
      <c r="BU419" s="343"/>
      <c r="BV419" s="343"/>
      <c r="BW419" s="343"/>
      <c r="BX419" s="343"/>
      <c r="BY419" s="343"/>
      <c r="BZ419" s="344"/>
      <c r="CA419" s="344"/>
      <c r="CB419" s="344"/>
      <c r="CC419" s="344"/>
      <c r="CD419" s="344"/>
      <c r="CE419" s="344"/>
      <c r="CF419" s="344"/>
      <c r="CG419" s="344"/>
      <c r="CH419" s="344"/>
      <c r="CI419" s="344"/>
      <c r="CJ419" s="344"/>
      <c r="CK419" s="344"/>
      <c r="CL419" s="344"/>
      <c r="CM419" s="344"/>
      <c r="CN419" s="344"/>
      <c r="CO419" s="344"/>
      <c r="CP419" s="344"/>
      <c r="CQ419" s="344"/>
      <c r="CR419" s="344"/>
      <c r="CS419" s="344"/>
      <c r="CT419" s="344"/>
      <c r="CU419" s="344"/>
      <c r="CV419" s="344"/>
      <c r="CW419" s="344"/>
      <c r="CX419" s="344"/>
      <c r="CY419" s="344"/>
      <c r="CZ419" s="344"/>
    </row>
    <row r="420" s="348" customFormat="true" ht="25.15" customHeight="true" x14ac:dyDescent="0.2">
      <c r="B420" s="904"/>
      <c r="C420" s="1019" t="s">
        <v>433</v>
      </c>
      <c r="D420" s="1020"/>
      <c r="E420" s="712">
        <v>0.42053863249266304</v>
      </c>
      <c r="F420" s="561"/>
      <c r="G420" s="561"/>
      <c r="H420" s="1019" t="s">
        <v>429</v>
      </c>
      <c r="I420" s="1020"/>
      <c r="J420" s="713">
        <v>0.36729370704352921</v>
      </c>
      <c r="K420" s="561"/>
      <c r="L420" s="561"/>
      <c r="M420" s="1019" t="s">
        <v>446</v>
      </c>
      <c r="N420" s="1020"/>
      <c r="O420" s="714">
        <v>-0.35074949655604448</v>
      </c>
      <c r="P420" s="561"/>
      <c r="Q420" s="561"/>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A420" s="343"/>
      <c r="BB420" s="394"/>
      <c r="BC420" s="343"/>
      <c r="BD420" s="343"/>
      <c r="BE420" s="343"/>
      <c r="BF420" s="343"/>
      <c r="BG420" s="343"/>
      <c r="BH420" s="343"/>
      <c r="BI420" s="343"/>
      <c r="BJ420" s="343"/>
      <c r="BK420" s="343"/>
      <c r="BL420" s="343"/>
      <c r="BM420" s="343"/>
      <c r="BN420" s="343"/>
      <c r="BO420" s="343"/>
      <c r="BP420" s="343"/>
      <c r="BQ420" s="343"/>
      <c r="BR420" s="343"/>
      <c r="BS420" s="343"/>
      <c r="BT420" s="343"/>
      <c r="BU420" s="343"/>
      <c r="BV420" s="343"/>
      <c r="BW420" s="343"/>
      <c r="BX420" s="343"/>
      <c r="BY420" s="343"/>
      <c r="BZ420" s="344"/>
      <c r="CA420" s="344"/>
      <c r="CB420" s="344"/>
      <c r="CC420" s="344"/>
      <c r="CD420" s="344"/>
      <c r="CE420" s="344"/>
      <c r="CF420" s="344"/>
      <c r="CG420" s="344"/>
      <c r="CH420" s="344"/>
      <c r="CI420" s="344"/>
      <c r="CJ420" s="344"/>
      <c r="CK420" s="344"/>
      <c r="CL420" s="344"/>
      <c r="CM420" s="344"/>
      <c r="CN420" s="344"/>
      <c r="CO420" s="344"/>
      <c r="CP420" s="344"/>
      <c r="CQ420" s="344"/>
      <c r="CR420" s="344"/>
      <c r="CS420" s="344"/>
      <c r="CT420" s="344"/>
      <c r="CU420" s="344"/>
      <c r="CV420" s="344"/>
      <c r="CW420" s="344"/>
      <c r="CX420" s="344"/>
      <c r="CY420" s="344"/>
      <c r="CZ420" s="344"/>
    </row>
    <row r="421" s="348" customFormat="true" ht="25.15" customHeight="true" x14ac:dyDescent="0.2">
      <c r="B421" s="904"/>
      <c r="C421" s="1019" t="s">
        <v>442</v>
      </c>
      <c r="D421" s="1020"/>
      <c r="E421" s="712">
        <v>0.41268106738344662</v>
      </c>
      <c r="F421" s="561"/>
      <c r="G421" s="561"/>
      <c r="H421" s="1019" t="s">
        <v>447</v>
      </c>
      <c r="I421" s="1020"/>
      <c r="J421" s="713">
        <v>0.36292422846401606</v>
      </c>
      <c r="K421" s="561"/>
      <c r="L421" s="561"/>
      <c r="M421" s="1019" t="s">
        <v>212</v>
      </c>
      <c r="N421" s="1020"/>
      <c r="O421" s="714">
        <v>-0.3476641097803117</v>
      </c>
      <c r="P421" s="561"/>
      <c r="Q421" s="561"/>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A421" s="343"/>
      <c r="BB421" s="394"/>
      <c r="BC421" s="343"/>
      <c r="BD421" s="343"/>
      <c r="BE421" s="343"/>
      <c r="BF421" s="343"/>
      <c r="BG421" s="343"/>
      <c r="BH421" s="343"/>
      <c r="BI421" s="343"/>
      <c r="BJ421" s="343"/>
      <c r="BK421" s="343"/>
      <c r="BL421" s="343"/>
      <c r="BM421" s="343"/>
      <c r="BN421" s="343"/>
      <c r="BO421" s="343"/>
      <c r="BP421" s="343"/>
      <c r="BQ421" s="343"/>
      <c r="BR421" s="343"/>
      <c r="BS421" s="343"/>
      <c r="BT421" s="343"/>
      <c r="BU421" s="343"/>
      <c r="BV421" s="343"/>
      <c r="BW421" s="343"/>
      <c r="BX421" s="343"/>
      <c r="BY421" s="343"/>
      <c r="BZ421" s="344"/>
      <c r="CA421" s="344"/>
      <c r="CB421" s="344"/>
      <c r="CC421" s="344"/>
      <c r="CD421" s="344"/>
      <c r="CE421" s="344"/>
      <c r="CF421" s="344"/>
      <c r="CG421" s="344"/>
      <c r="CH421" s="344"/>
      <c r="CI421" s="344"/>
      <c r="CJ421" s="344"/>
      <c r="CK421" s="344"/>
      <c r="CL421" s="344"/>
      <c r="CM421" s="344"/>
      <c r="CN421" s="344"/>
      <c r="CO421" s="344"/>
      <c r="CP421" s="344"/>
      <c r="CQ421" s="344"/>
      <c r="CR421" s="344"/>
      <c r="CS421" s="344"/>
      <c r="CT421" s="344"/>
      <c r="CU421" s="344"/>
      <c r="CV421" s="344"/>
      <c r="CW421" s="344"/>
      <c r="CX421" s="344"/>
      <c r="CY421" s="344"/>
      <c r="CZ421" s="344"/>
    </row>
    <row r="422" s="348" customFormat="true" ht="25.15" customHeight="true" x14ac:dyDescent="0.2">
      <c r="B422" s="904"/>
      <c r="C422" s="1019" t="s">
        <v>448</v>
      </c>
      <c r="D422" s="1020"/>
      <c r="E422" s="712">
        <v>-0.3891532245696252</v>
      </c>
      <c r="F422" s="561"/>
      <c r="G422" s="561"/>
      <c r="H422" s="1019" t="s">
        <v>449</v>
      </c>
      <c r="I422" s="1020"/>
      <c r="J422" s="713">
        <v>-0.35736007111887402</v>
      </c>
      <c r="K422" s="561"/>
      <c r="L422" s="561"/>
      <c r="M422" s="1019" t="s">
        <v>438</v>
      </c>
      <c r="N422" s="1020"/>
      <c r="O422" s="714">
        <v>0.33340125941762222</v>
      </c>
      <c r="P422" s="561"/>
      <c r="Q422" s="561"/>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A422" s="343"/>
      <c r="BB422" s="394"/>
      <c r="BC422" s="343"/>
      <c r="BD422" s="343"/>
      <c r="BE422" s="343"/>
      <c r="BF422" s="343"/>
      <c r="BG422" s="343"/>
      <c r="BH422" s="343"/>
      <c r="BI422" s="343"/>
      <c r="BJ422" s="343"/>
      <c r="BK422" s="343"/>
      <c r="BL422" s="343"/>
      <c r="BM422" s="343"/>
      <c r="BN422" s="343"/>
      <c r="BO422" s="343"/>
      <c r="BP422" s="343"/>
      <c r="BQ422" s="343"/>
      <c r="BR422" s="343"/>
      <c r="BS422" s="343"/>
      <c r="BT422" s="343"/>
      <c r="BU422" s="343"/>
      <c r="BV422" s="343"/>
      <c r="BW422" s="343"/>
      <c r="BX422" s="343"/>
      <c r="BY422" s="343"/>
      <c r="BZ422" s="344"/>
      <c r="CA422" s="344"/>
      <c r="CB422" s="344"/>
      <c r="CC422" s="344"/>
      <c r="CD422" s="344"/>
      <c r="CE422" s="344"/>
      <c r="CF422" s="344"/>
      <c r="CG422" s="344"/>
      <c r="CH422" s="344"/>
      <c r="CI422" s="344"/>
      <c r="CJ422" s="344"/>
      <c r="CK422" s="344"/>
      <c r="CL422" s="344"/>
      <c r="CM422" s="344"/>
      <c r="CN422" s="344"/>
      <c r="CO422" s="344"/>
      <c r="CP422" s="344"/>
      <c r="CQ422" s="344"/>
      <c r="CR422" s="344"/>
      <c r="CS422" s="344"/>
      <c r="CT422" s="344"/>
      <c r="CU422" s="344"/>
      <c r="CV422" s="344"/>
      <c r="CW422" s="344"/>
      <c r="CX422" s="344"/>
      <c r="CY422" s="344"/>
      <c r="CZ422" s="344"/>
    </row>
    <row r="423" s="348" customFormat="true" ht="25.15" customHeight="true" x14ac:dyDescent="0.2">
      <c r="B423" s="904"/>
      <c r="C423" s="1019" t="s">
        <v>209</v>
      </c>
      <c r="D423" s="1020"/>
      <c r="E423" s="712">
        <v>0.38883949013395741</v>
      </c>
      <c r="F423" s="561"/>
      <c r="G423" s="561"/>
      <c r="H423" s="1019" t="s">
        <v>433</v>
      </c>
      <c r="I423" s="1020"/>
      <c r="J423" s="713">
        <v>0.34702323287607945</v>
      </c>
      <c r="K423" s="561"/>
      <c r="L423" s="561"/>
      <c r="M423" s="1019" t="s">
        <v>426</v>
      </c>
      <c r="N423" s="1020"/>
      <c r="O423" s="714">
        <v>0.30447807840002439</v>
      </c>
      <c r="P423" s="561"/>
      <c r="Q423" s="561"/>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A423" s="343"/>
      <c r="BB423" s="394"/>
      <c r="BC423" s="343"/>
      <c r="BD423" s="343"/>
      <c r="BE423" s="343"/>
      <c r="BF423" s="343"/>
      <c r="BG423" s="343"/>
      <c r="BH423" s="343"/>
      <c r="BI423" s="343"/>
      <c r="BJ423" s="343"/>
      <c r="BK423" s="343"/>
      <c r="BL423" s="343"/>
      <c r="BM423" s="343"/>
      <c r="BN423" s="343"/>
      <c r="BO423" s="343"/>
      <c r="BP423" s="343"/>
      <c r="BQ423" s="343"/>
      <c r="BR423" s="343"/>
      <c r="BS423" s="343"/>
      <c r="BT423" s="343"/>
      <c r="BU423" s="343"/>
      <c r="BV423" s="343"/>
      <c r="BW423" s="343"/>
      <c r="BX423" s="343"/>
      <c r="BY423" s="343"/>
      <c r="BZ423" s="344"/>
      <c r="CA423" s="344"/>
      <c r="CB423" s="344"/>
      <c r="CC423" s="344"/>
      <c r="CD423" s="344"/>
      <c r="CE423" s="344"/>
      <c r="CF423" s="344"/>
      <c r="CG423" s="344"/>
      <c r="CH423" s="344"/>
      <c r="CI423" s="344"/>
      <c r="CJ423" s="344"/>
      <c r="CK423" s="344"/>
      <c r="CL423" s="344"/>
      <c r="CM423" s="344"/>
      <c r="CN423" s="344"/>
      <c r="CO423" s="344"/>
      <c r="CP423" s="344"/>
      <c r="CQ423" s="344"/>
      <c r="CR423" s="344"/>
      <c r="CS423" s="344"/>
      <c r="CT423" s="344"/>
      <c r="CU423" s="344"/>
      <c r="CV423" s="344"/>
      <c r="CW423" s="344"/>
      <c r="CX423" s="344"/>
      <c r="CY423" s="344"/>
      <c r="CZ423" s="344"/>
    </row>
    <row r="424" s="348" customFormat="true" ht="25.15" customHeight="true" x14ac:dyDescent="0.2">
      <c r="B424" s="904"/>
      <c r="C424" s="1019" t="s">
        <v>437</v>
      </c>
      <c r="D424" s="1020"/>
      <c r="E424" s="712">
        <v>0.36269083089958687</v>
      </c>
      <c r="F424" s="561"/>
      <c r="G424" s="561"/>
      <c r="H424" s="1019" t="s">
        <v>212</v>
      </c>
      <c r="I424" s="1020"/>
      <c r="J424" s="713">
        <v>-0.3431798204886079</v>
      </c>
      <c r="K424" s="561"/>
      <c r="L424" s="561"/>
      <c r="M424" s="1019" t="s">
        <v>442</v>
      </c>
      <c r="N424" s="1020"/>
      <c r="O424" s="714">
        <v>0.30167336137257322</v>
      </c>
      <c r="P424" s="561"/>
      <c r="Q424" s="561"/>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A424" s="343"/>
      <c r="BB424" s="394"/>
      <c r="BC424" s="343"/>
      <c r="BD424" s="343"/>
      <c r="BE424" s="343"/>
      <c r="BF424" s="343"/>
      <c r="BG424" s="343"/>
      <c r="BH424" s="343"/>
      <c r="BI424" s="343"/>
      <c r="BJ424" s="343"/>
      <c r="BK424" s="343"/>
      <c r="BL424" s="343"/>
      <c r="BM424" s="343"/>
      <c r="BN424" s="343"/>
      <c r="BO424" s="343"/>
      <c r="BP424" s="343"/>
      <c r="BQ424" s="343"/>
      <c r="BR424" s="343"/>
      <c r="BS424" s="343"/>
      <c r="BT424" s="343"/>
      <c r="BU424" s="343"/>
      <c r="BV424" s="343"/>
      <c r="BW424" s="343"/>
      <c r="BX424" s="343"/>
      <c r="BY424" s="343"/>
      <c r="BZ424" s="344"/>
      <c r="CA424" s="344"/>
      <c r="CB424" s="344"/>
      <c r="CC424" s="344"/>
      <c r="CD424" s="344"/>
      <c r="CE424" s="344"/>
      <c r="CF424" s="344"/>
      <c r="CG424" s="344"/>
      <c r="CH424" s="344"/>
      <c r="CI424" s="344"/>
      <c r="CJ424" s="344"/>
      <c r="CK424" s="344"/>
      <c r="CL424" s="344"/>
      <c r="CM424" s="344"/>
      <c r="CN424" s="344"/>
      <c r="CO424" s="344"/>
      <c r="CP424" s="344"/>
      <c r="CQ424" s="344"/>
      <c r="CR424" s="344"/>
      <c r="CS424" s="344"/>
      <c r="CT424" s="344"/>
      <c r="CU424" s="344"/>
      <c r="CV424" s="344"/>
      <c r="CW424" s="344"/>
      <c r="CX424" s="344"/>
      <c r="CY424" s="344"/>
      <c r="CZ424" s="344"/>
    </row>
    <row r="425" s="348" customFormat="true" ht="25.15" customHeight="true" x14ac:dyDescent="0.2">
      <c r="B425" s="904"/>
      <c r="C425" s="1019" t="s">
        <v>449</v>
      </c>
      <c r="D425" s="1020"/>
      <c r="E425" s="712">
        <v>-0.35577475552241922</v>
      </c>
      <c r="F425" s="561"/>
      <c r="G425" s="561"/>
      <c r="H425" s="1019" t="s">
        <v>446</v>
      </c>
      <c r="I425" s="1020"/>
      <c r="J425" s="713">
        <v>-0.34132861308936141</v>
      </c>
      <c r="K425" s="561"/>
      <c r="L425" s="561"/>
      <c r="M425" s="1019" t="s">
        <v>450</v>
      </c>
      <c r="N425" s="1020"/>
      <c r="O425" s="714">
        <v>0.28983722111830273</v>
      </c>
      <c r="P425" s="561"/>
      <c r="Q425" s="561"/>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A425" s="343"/>
      <c r="BB425" s="394"/>
      <c r="BC425" s="343"/>
      <c r="BD425" s="343"/>
      <c r="BE425" s="343"/>
      <c r="BF425" s="343"/>
      <c r="BG425" s="343"/>
      <c r="BH425" s="343"/>
      <c r="BI425" s="343"/>
      <c r="BJ425" s="343"/>
      <c r="BK425" s="343"/>
      <c r="BL425" s="343"/>
      <c r="BM425" s="343"/>
      <c r="BN425" s="343"/>
      <c r="BO425" s="343"/>
      <c r="BP425" s="343"/>
      <c r="BQ425" s="343"/>
      <c r="BR425" s="343"/>
      <c r="BS425" s="343"/>
      <c r="BT425" s="343"/>
      <c r="BU425" s="343"/>
      <c r="BV425" s="343"/>
      <c r="BW425" s="343"/>
      <c r="BX425" s="343"/>
      <c r="BY425" s="343"/>
      <c r="BZ425" s="344"/>
      <c r="CA425" s="344"/>
      <c r="CB425" s="344"/>
      <c r="CC425" s="344"/>
      <c r="CD425" s="344"/>
      <c r="CE425" s="344"/>
      <c r="CF425" s="344"/>
      <c r="CG425" s="344"/>
      <c r="CH425" s="344"/>
      <c r="CI425" s="344"/>
      <c r="CJ425" s="344"/>
      <c r="CK425" s="344"/>
      <c r="CL425" s="344"/>
      <c r="CM425" s="344"/>
      <c r="CN425" s="344"/>
      <c r="CO425" s="344"/>
      <c r="CP425" s="344"/>
      <c r="CQ425" s="344"/>
      <c r="CR425" s="344"/>
      <c r="CS425" s="344"/>
      <c r="CT425" s="344"/>
      <c r="CU425" s="344"/>
      <c r="CV425" s="344"/>
      <c r="CW425" s="344"/>
      <c r="CX425" s="344"/>
      <c r="CY425" s="344"/>
      <c r="CZ425" s="344"/>
    </row>
    <row r="426" s="348" customFormat="true" ht="25.15" customHeight="true" x14ac:dyDescent="0.2">
      <c r="B426" s="904"/>
      <c r="C426" s="1019" t="s">
        <v>447</v>
      </c>
      <c r="D426" s="1020"/>
      <c r="E426" s="712">
        <v>0.35303500982160313</v>
      </c>
      <c r="F426" s="561"/>
      <c r="G426" s="561"/>
      <c r="H426" s="1019" t="s">
        <v>445</v>
      </c>
      <c r="I426" s="1020"/>
      <c r="J426" s="713">
        <v>0.33722090733395343</v>
      </c>
      <c r="K426" s="561"/>
      <c r="L426" s="561"/>
      <c r="M426" s="1019" t="s">
        <v>213</v>
      </c>
      <c r="N426" s="1020"/>
      <c r="O426" s="714">
        <v>0.28465144904350215</v>
      </c>
      <c r="P426" s="561"/>
      <c r="Q426" s="561"/>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A426" s="343"/>
      <c r="BB426" s="394"/>
      <c r="BC426" s="343"/>
      <c r="BD426" s="343"/>
      <c r="BE426" s="343"/>
      <c r="BF426" s="343"/>
      <c r="BG426" s="343"/>
      <c r="BH426" s="343"/>
      <c r="BI426" s="343"/>
      <c r="BJ426" s="343"/>
      <c r="BK426" s="343"/>
      <c r="BL426" s="343"/>
      <c r="BM426" s="343"/>
      <c r="BN426" s="343"/>
      <c r="BO426" s="343"/>
      <c r="BP426" s="343"/>
      <c r="BQ426" s="343"/>
      <c r="BR426" s="343"/>
      <c r="BS426" s="343"/>
      <c r="BT426" s="343"/>
      <c r="BU426" s="343"/>
      <c r="BV426" s="343"/>
      <c r="BW426" s="343"/>
      <c r="BX426" s="343"/>
      <c r="BY426" s="343"/>
      <c r="BZ426" s="344"/>
      <c r="CA426" s="344"/>
      <c r="CB426" s="344"/>
      <c r="CC426" s="344"/>
      <c r="CD426" s="344"/>
      <c r="CE426" s="344"/>
      <c r="CF426" s="344"/>
      <c r="CG426" s="344"/>
      <c r="CH426" s="344"/>
      <c r="CI426" s="344"/>
      <c r="CJ426" s="344"/>
      <c r="CK426" s="344"/>
      <c r="CL426" s="344"/>
      <c r="CM426" s="344"/>
      <c r="CN426" s="344"/>
      <c r="CO426" s="344"/>
      <c r="CP426" s="344"/>
      <c r="CQ426" s="344"/>
      <c r="CR426" s="344"/>
      <c r="CS426" s="344"/>
      <c r="CT426" s="344"/>
      <c r="CU426" s="344"/>
      <c r="CV426" s="344"/>
      <c r="CW426" s="344"/>
      <c r="CX426" s="344"/>
      <c r="CY426" s="344"/>
      <c r="CZ426" s="344"/>
    </row>
    <row r="427" s="348" customFormat="true" ht="25.15" customHeight="true" x14ac:dyDescent="0.2">
      <c r="B427" s="904"/>
      <c r="C427" s="1019" t="s">
        <v>212</v>
      </c>
      <c r="D427" s="1020"/>
      <c r="E427" s="712">
        <v>-0.34692087715069714</v>
      </c>
      <c r="F427" s="561"/>
      <c r="G427" s="561"/>
      <c r="H427" s="1019" t="s">
        <v>451</v>
      </c>
      <c r="I427" s="1020"/>
      <c r="J427" s="713">
        <v>-0.3352416126813933</v>
      </c>
      <c r="K427" s="561"/>
      <c r="L427" s="561"/>
      <c r="M427" s="1019" t="s">
        <v>428</v>
      </c>
      <c r="N427" s="1020"/>
      <c r="O427" s="714">
        <v>0.26618147897645394</v>
      </c>
      <c r="P427" s="561"/>
      <c r="Q427" s="561"/>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A427" s="343"/>
      <c r="BB427" s="394"/>
      <c r="BC427" s="343"/>
      <c r="BD427" s="343"/>
      <c r="BE427" s="343"/>
      <c r="BF427" s="343"/>
      <c r="BG427" s="343"/>
      <c r="BH427" s="343"/>
      <c r="BI427" s="343"/>
      <c r="BJ427" s="343"/>
      <c r="BK427" s="343"/>
      <c r="BL427" s="343"/>
      <c r="BM427" s="343"/>
      <c r="BN427" s="343"/>
      <c r="BO427" s="343"/>
      <c r="BP427" s="343"/>
      <c r="BQ427" s="343"/>
      <c r="BR427" s="343"/>
      <c r="BS427" s="343"/>
      <c r="BT427" s="343"/>
      <c r="BU427" s="343"/>
      <c r="BV427" s="343"/>
      <c r="BW427" s="343"/>
      <c r="BX427" s="343"/>
      <c r="BY427" s="343"/>
      <c r="BZ427" s="344"/>
      <c r="CA427" s="344"/>
      <c r="CB427" s="344"/>
      <c r="CC427" s="344"/>
      <c r="CD427" s="344"/>
      <c r="CE427" s="344"/>
      <c r="CF427" s="344"/>
      <c r="CG427" s="344"/>
      <c r="CH427" s="344"/>
      <c r="CI427" s="344"/>
      <c r="CJ427" s="344"/>
      <c r="CK427" s="344"/>
      <c r="CL427" s="344"/>
      <c r="CM427" s="344"/>
      <c r="CN427" s="344"/>
      <c r="CO427" s="344"/>
      <c r="CP427" s="344"/>
      <c r="CQ427" s="344"/>
      <c r="CR427" s="344"/>
      <c r="CS427" s="344"/>
      <c r="CT427" s="344"/>
      <c r="CU427" s="344"/>
      <c r="CV427" s="344"/>
      <c r="CW427" s="344"/>
      <c r="CX427" s="344"/>
      <c r="CY427" s="344"/>
      <c r="CZ427" s="344"/>
    </row>
    <row r="428" s="348" customFormat="true" ht="25.15" customHeight="true" x14ac:dyDescent="0.2">
      <c r="B428" s="904"/>
      <c r="C428" s="1019" t="s">
        <v>444</v>
      </c>
      <c r="D428" s="1020"/>
      <c r="E428" s="712">
        <v>-0.32430847756582348</v>
      </c>
      <c r="F428" s="561"/>
      <c r="G428" s="561"/>
      <c r="H428" s="1019" t="s">
        <v>209</v>
      </c>
      <c r="I428" s="1020"/>
      <c r="J428" s="713">
        <v>0.31924840197886128</v>
      </c>
      <c r="K428" s="561"/>
      <c r="L428" s="561"/>
      <c r="M428" s="1019" t="s">
        <v>430</v>
      </c>
      <c r="N428" s="1020"/>
      <c r="O428" s="714">
        <v>0.26077764308550128</v>
      </c>
      <c r="P428" s="561"/>
      <c r="Q428" s="561"/>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A428" s="343"/>
      <c r="BB428" s="394"/>
      <c r="BC428" s="343"/>
      <c r="BD428" s="343"/>
      <c r="BE428" s="343"/>
      <c r="BF428" s="343"/>
      <c r="BG428" s="343"/>
      <c r="BH428" s="343"/>
      <c r="BI428" s="343"/>
      <c r="BJ428" s="343"/>
      <c r="BK428" s="343"/>
      <c r="BL428" s="343"/>
      <c r="BM428" s="343"/>
      <c r="BN428" s="343"/>
      <c r="BO428" s="343"/>
      <c r="BP428" s="343"/>
      <c r="BQ428" s="343"/>
      <c r="BR428" s="343"/>
      <c r="BS428" s="343"/>
      <c r="BT428" s="343"/>
      <c r="BU428" s="343"/>
      <c r="BV428" s="343"/>
      <c r="BW428" s="343"/>
      <c r="BX428" s="343"/>
      <c r="BY428" s="343"/>
      <c r="BZ428" s="344"/>
      <c r="CA428" s="344"/>
      <c r="CB428" s="344"/>
      <c r="CC428" s="344"/>
      <c r="CD428" s="344"/>
      <c r="CE428" s="344"/>
      <c r="CF428" s="344"/>
      <c r="CG428" s="344"/>
      <c r="CH428" s="344"/>
      <c r="CI428" s="344"/>
      <c r="CJ428" s="344"/>
      <c r="CK428" s="344"/>
      <c r="CL428" s="344"/>
      <c r="CM428" s="344"/>
      <c r="CN428" s="344"/>
      <c r="CO428" s="344"/>
      <c r="CP428" s="344"/>
      <c r="CQ428" s="344"/>
      <c r="CR428" s="344"/>
      <c r="CS428" s="344"/>
      <c r="CT428" s="344"/>
      <c r="CU428" s="344"/>
      <c r="CV428" s="344"/>
      <c r="CW428" s="344"/>
      <c r="CX428" s="344"/>
      <c r="CY428" s="344"/>
      <c r="CZ428" s="344"/>
    </row>
    <row r="429" s="348" customFormat="true" ht="25.15" customHeight="true" x14ac:dyDescent="0.2">
      <c r="B429" s="904"/>
      <c r="C429" s="1019" t="s">
        <v>452</v>
      </c>
      <c r="D429" s="1020"/>
      <c r="E429" s="712">
        <v>-0.28957309509037715</v>
      </c>
      <c r="F429" s="561"/>
      <c r="G429" s="561"/>
      <c r="H429" s="1019" t="s">
        <v>453</v>
      </c>
      <c r="I429" s="1020"/>
      <c r="J429" s="713">
        <v>-0.3179276003698322</v>
      </c>
      <c r="K429" s="561"/>
      <c r="L429" s="561"/>
      <c r="M429" s="1019" t="s">
        <v>448</v>
      </c>
      <c r="N429" s="1020"/>
      <c r="O429" s="714">
        <v>-0.24407634496336691</v>
      </c>
      <c r="P429" s="561"/>
      <c r="Q429" s="561"/>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A429" s="343"/>
      <c r="BB429" s="394"/>
      <c r="BC429" s="343"/>
      <c r="BD429" s="343"/>
      <c r="BE429" s="343"/>
      <c r="BF429" s="343"/>
      <c r="BG429" s="343"/>
      <c r="BH429" s="343"/>
      <c r="BI429" s="343"/>
      <c r="BJ429" s="343"/>
      <c r="BK429" s="343"/>
      <c r="BL429" s="343"/>
      <c r="BM429" s="343"/>
      <c r="BN429" s="343"/>
      <c r="BO429" s="343"/>
      <c r="BP429" s="343"/>
      <c r="BQ429" s="343"/>
      <c r="BR429" s="343"/>
      <c r="BS429" s="343"/>
      <c r="BT429" s="343"/>
      <c r="BU429" s="343"/>
      <c r="BV429" s="343"/>
      <c r="BW429" s="343"/>
      <c r="BX429" s="343"/>
      <c r="BY429" s="343"/>
      <c r="BZ429" s="344"/>
      <c r="CA429" s="344"/>
      <c r="CB429" s="344"/>
      <c r="CC429" s="344"/>
      <c r="CD429" s="344"/>
      <c r="CE429" s="344"/>
      <c r="CF429" s="344"/>
      <c r="CG429" s="344"/>
      <c r="CH429" s="344"/>
      <c r="CI429" s="344"/>
      <c r="CJ429" s="344"/>
      <c r="CK429" s="344"/>
      <c r="CL429" s="344"/>
      <c r="CM429" s="344"/>
      <c r="CN429" s="344"/>
      <c r="CO429" s="344"/>
      <c r="CP429" s="344"/>
      <c r="CQ429" s="344"/>
      <c r="CR429" s="344"/>
      <c r="CS429" s="344"/>
      <c r="CT429" s="344"/>
      <c r="CU429" s="344"/>
      <c r="CV429" s="344"/>
      <c r="CW429" s="344"/>
      <c r="CX429" s="344"/>
      <c r="CY429" s="344"/>
      <c r="CZ429" s="344"/>
    </row>
    <row r="430" s="348" customFormat="true" ht="25.15" customHeight="true" x14ac:dyDescent="0.2">
      <c r="B430" s="904"/>
      <c r="C430" s="1019" t="s">
        <v>443</v>
      </c>
      <c r="D430" s="1020"/>
      <c r="E430" s="712">
        <v>0.28685650171580274</v>
      </c>
      <c r="F430" s="561"/>
      <c r="G430" s="561"/>
      <c r="H430" s="1019" t="s">
        <v>454</v>
      </c>
      <c r="I430" s="1020"/>
      <c r="J430" s="713">
        <v>0.314590630859505</v>
      </c>
      <c r="K430" s="561"/>
      <c r="L430" s="561"/>
      <c r="M430" s="1019" t="s">
        <v>451</v>
      </c>
      <c r="N430" s="1020"/>
      <c r="O430" s="714">
        <v>-0.21282493158113835</v>
      </c>
      <c r="P430" s="561"/>
      <c r="Q430" s="561"/>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A430" s="343"/>
      <c r="BB430" s="394"/>
      <c r="BC430" s="343"/>
      <c r="BD430" s="343"/>
      <c r="BE430" s="343"/>
      <c r="BF430" s="343"/>
      <c r="BG430" s="343"/>
      <c r="BH430" s="343"/>
      <c r="BI430" s="343"/>
      <c r="BJ430" s="343"/>
      <c r="BK430" s="343"/>
      <c r="BL430" s="343"/>
      <c r="BM430" s="343"/>
      <c r="BN430" s="343"/>
      <c r="BO430" s="343"/>
      <c r="BP430" s="343"/>
      <c r="BQ430" s="343"/>
      <c r="BR430" s="343"/>
      <c r="BS430" s="343"/>
      <c r="BT430" s="343"/>
      <c r="BU430" s="343"/>
      <c r="BV430" s="343"/>
      <c r="BW430" s="343"/>
      <c r="BX430" s="343"/>
      <c r="BY430" s="343"/>
      <c r="BZ430" s="344"/>
      <c r="CA430" s="344"/>
      <c r="CB430" s="344"/>
      <c r="CC430" s="344"/>
      <c r="CD430" s="344"/>
      <c r="CE430" s="344"/>
      <c r="CF430" s="344"/>
      <c r="CG430" s="344"/>
      <c r="CH430" s="344"/>
      <c r="CI430" s="344"/>
      <c r="CJ430" s="344"/>
      <c r="CK430" s="344"/>
      <c r="CL430" s="344"/>
      <c r="CM430" s="344"/>
      <c r="CN430" s="344"/>
      <c r="CO430" s="344"/>
      <c r="CP430" s="344"/>
      <c r="CQ430" s="344"/>
      <c r="CR430" s="344"/>
      <c r="CS430" s="344"/>
      <c r="CT430" s="344"/>
      <c r="CU430" s="344"/>
      <c r="CV430" s="344"/>
      <c r="CW430" s="344"/>
      <c r="CX430" s="344"/>
      <c r="CY430" s="344"/>
      <c r="CZ430" s="344"/>
    </row>
    <row r="431" s="348" customFormat="true" ht="25.15" customHeight="true" x14ac:dyDescent="0.2">
      <c r="B431" s="904"/>
      <c r="C431" s="1019" t="s">
        <v>454</v>
      </c>
      <c r="D431" s="1020"/>
      <c r="E431" s="712">
        <v>0.28619246544518617</v>
      </c>
      <c r="F431" s="561"/>
      <c r="G431" s="561"/>
      <c r="H431" s="1019" t="s">
        <v>452</v>
      </c>
      <c r="I431" s="1020"/>
      <c r="J431" s="713">
        <v>-0.31424778126749958</v>
      </c>
      <c r="K431" s="561"/>
      <c r="L431" s="561"/>
      <c r="M431" s="1019" t="s">
        <v>455</v>
      </c>
      <c r="N431" s="1020"/>
      <c r="O431" s="714">
        <v>-0.2106052190276641</v>
      </c>
      <c r="P431" s="561"/>
      <c r="Q431" s="561"/>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A431" s="343"/>
      <c r="BB431" s="394"/>
      <c r="BC431" s="343"/>
      <c r="BD431" s="343"/>
      <c r="BE431" s="343"/>
      <c r="BF431" s="343"/>
      <c r="BG431" s="343"/>
      <c r="BH431" s="343"/>
      <c r="BI431" s="343"/>
      <c r="BJ431" s="343"/>
      <c r="BK431" s="343"/>
      <c r="BL431" s="343"/>
      <c r="BM431" s="343"/>
      <c r="BN431" s="343"/>
      <c r="BO431" s="343"/>
      <c r="BP431" s="343"/>
      <c r="BQ431" s="343"/>
      <c r="BR431" s="343"/>
      <c r="BS431" s="343"/>
      <c r="BT431" s="343"/>
      <c r="BU431" s="343"/>
      <c r="BV431" s="343"/>
      <c r="BW431" s="343"/>
      <c r="BX431" s="343"/>
      <c r="BY431" s="343"/>
      <c r="BZ431" s="344"/>
      <c r="CA431" s="344"/>
      <c r="CB431" s="344"/>
      <c r="CC431" s="344"/>
      <c r="CD431" s="344"/>
      <c r="CE431" s="344"/>
      <c r="CF431" s="344"/>
      <c r="CG431" s="344"/>
      <c r="CH431" s="344"/>
      <c r="CI431" s="344"/>
      <c r="CJ431" s="344"/>
      <c r="CK431" s="344"/>
      <c r="CL431" s="344"/>
      <c r="CM431" s="344"/>
      <c r="CN431" s="344"/>
      <c r="CO431" s="344"/>
      <c r="CP431" s="344"/>
      <c r="CQ431" s="344"/>
      <c r="CR431" s="344"/>
      <c r="CS431" s="344"/>
      <c r="CT431" s="344"/>
      <c r="CU431" s="344"/>
      <c r="CV431" s="344"/>
      <c r="CW431" s="344"/>
      <c r="CX431" s="344"/>
      <c r="CY431" s="344"/>
      <c r="CZ431" s="344"/>
    </row>
    <row r="432" s="348" customFormat="true" ht="25.15" customHeight="true" x14ac:dyDescent="0.2">
      <c r="B432" s="904"/>
      <c r="C432" s="1019" t="s">
        <v>455</v>
      </c>
      <c r="D432" s="1020"/>
      <c r="E432" s="712">
        <v>-0.27625876760289231</v>
      </c>
      <c r="F432" s="561"/>
      <c r="G432" s="561"/>
      <c r="H432" s="1019" t="s">
        <v>448</v>
      </c>
      <c r="I432" s="1020"/>
      <c r="J432" s="713">
        <v>-0.29644121410942575</v>
      </c>
      <c r="K432" s="561"/>
      <c r="L432" s="561"/>
      <c r="M432" s="1019" t="s">
        <v>434</v>
      </c>
      <c r="N432" s="1020"/>
      <c r="O432" s="714">
        <v>0.2086122668950898</v>
      </c>
      <c r="P432" s="561"/>
      <c r="Q432" s="561"/>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A432" s="343"/>
      <c r="BB432" s="394"/>
      <c r="BC432" s="343"/>
      <c r="BD432" s="343"/>
      <c r="BE432" s="343"/>
      <c r="BF432" s="343"/>
      <c r="BG432" s="343"/>
      <c r="BH432" s="343"/>
      <c r="BI432" s="343"/>
      <c r="BJ432" s="343"/>
      <c r="BK432" s="343"/>
      <c r="BL432" s="343"/>
      <c r="BM432" s="343"/>
      <c r="BN432" s="343"/>
      <c r="BO432" s="343"/>
      <c r="BP432" s="343"/>
      <c r="BQ432" s="343"/>
      <c r="BR432" s="343"/>
      <c r="BS432" s="343"/>
      <c r="BT432" s="343"/>
      <c r="BU432" s="343"/>
      <c r="BV432" s="343"/>
      <c r="BW432" s="343"/>
      <c r="BX432" s="343"/>
      <c r="BY432" s="343"/>
      <c r="BZ432" s="344"/>
      <c r="CA432" s="344"/>
      <c r="CB432" s="344"/>
      <c r="CC432" s="344"/>
      <c r="CD432" s="344"/>
      <c r="CE432" s="344"/>
      <c r="CF432" s="344"/>
      <c r="CG432" s="344"/>
      <c r="CH432" s="344"/>
      <c r="CI432" s="344"/>
      <c r="CJ432" s="344"/>
      <c r="CK432" s="344"/>
      <c r="CL432" s="344"/>
      <c r="CM432" s="344"/>
      <c r="CN432" s="344"/>
      <c r="CO432" s="344"/>
      <c r="CP432" s="344"/>
      <c r="CQ432" s="344"/>
      <c r="CR432" s="344"/>
      <c r="CS432" s="344"/>
      <c r="CT432" s="344"/>
      <c r="CU432" s="344"/>
      <c r="CV432" s="344"/>
      <c r="CW432" s="344"/>
      <c r="CX432" s="344"/>
      <c r="CY432" s="344"/>
      <c r="CZ432" s="344"/>
    </row>
    <row r="433" s="348" customFormat="true" ht="25.15" customHeight="true" x14ac:dyDescent="0.2">
      <c r="B433" s="904"/>
      <c r="C433" s="1019" t="s">
        <v>456</v>
      </c>
      <c r="D433" s="1020"/>
      <c r="E433" s="712">
        <v>-0.25124655213055552</v>
      </c>
      <c r="F433" s="561"/>
      <c r="G433" s="561"/>
      <c r="H433" s="1019" t="s">
        <v>431</v>
      </c>
      <c r="I433" s="1020"/>
      <c r="J433" s="713">
        <v>-0.29256072869064681</v>
      </c>
      <c r="K433" s="561"/>
      <c r="L433" s="561"/>
      <c r="M433" s="1019" t="s">
        <v>449</v>
      </c>
      <c r="N433" s="1020"/>
      <c r="O433" s="714">
        <v>-0.19667376766955794</v>
      </c>
      <c r="P433" s="561"/>
      <c r="Q433" s="561"/>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A433" s="343"/>
      <c r="BB433" s="394"/>
      <c r="BC433" s="343"/>
      <c r="BD433" s="343"/>
      <c r="BE433" s="343"/>
      <c r="BF433" s="343"/>
      <c r="BG433" s="343"/>
      <c r="BH433" s="343"/>
      <c r="BI433" s="343"/>
      <c r="BJ433" s="343"/>
      <c r="BK433" s="343"/>
      <c r="BL433" s="343"/>
      <c r="BM433" s="343"/>
      <c r="BN433" s="343"/>
      <c r="BO433" s="343"/>
      <c r="BP433" s="343"/>
      <c r="BQ433" s="343"/>
      <c r="BR433" s="343"/>
      <c r="BS433" s="343"/>
      <c r="BT433" s="343"/>
      <c r="BU433" s="343"/>
      <c r="BV433" s="343"/>
      <c r="BW433" s="343"/>
      <c r="BX433" s="343"/>
      <c r="BY433" s="343"/>
      <c r="BZ433" s="344"/>
      <c r="CA433" s="344"/>
      <c r="CB433" s="344"/>
      <c r="CC433" s="344"/>
      <c r="CD433" s="344"/>
      <c r="CE433" s="344"/>
      <c r="CF433" s="344"/>
      <c r="CG433" s="344"/>
      <c r="CH433" s="344"/>
      <c r="CI433" s="344"/>
      <c r="CJ433" s="344"/>
      <c r="CK433" s="344"/>
      <c r="CL433" s="344"/>
      <c r="CM433" s="344"/>
      <c r="CN433" s="344"/>
      <c r="CO433" s="344"/>
      <c r="CP433" s="344"/>
      <c r="CQ433" s="344"/>
      <c r="CR433" s="344"/>
      <c r="CS433" s="344"/>
      <c r="CT433" s="344"/>
      <c r="CU433" s="344"/>
      <c r="CV433" s="344"/>
      <c r="CW433" s="344"/>
      <c r="CX433" s="344"/>
      <c r="CY433" s="344"/>
      <c r="CZ433" s="344"/>
    </row>
    <row r="434" s="348" customFormat="true" ht="25.15" customHeight="true" x14ac:dyDescent="0.2">
      <c r="B434" s="904"/>
      <c r="C434" s="1019" t="s">
        <v>457</v>
      </c>
      <c r="D434" s="1020"/>
      <c r="E434" s="712">
        <v>-0.22437911821258233</v>
      </c>
      <c r="F434" s="561"/>
      <c r="G434" s="561"/>
      <c r="H434" s="1019" t="s">
        <v>437</v>
      </c>
      <c r="I434" s="1020"/>
      <c r="J434" s="713">
        <v>0.26434825366339648</v>
      </c>
      <c r="K434" s="561"/>
      <c r="L434" s="561"/>
      <c r="M434" s="1019" t="s">
        <v>458</v>
      </c>
      <c r="N434" s="1020"/>
      <c r="O434" s="714">
        <v>-0.1902438152771122</v>
      </c>
      <c r="P434" s="561"/>
      <c r="Q434" s="561"/>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A434" s="343"/>
      <c r="BB434" s="394"/>
      <c r="BC434" s="343"/>
      <c r="BD434" s="343"/>
      <c r="BE434" s="343"/>
      <c r="BF434" s="343"/>
      <c r="BG434" s="343"/>
      <c r="BH434" s="343"/>
      <c r="BI434" s="343"/>
      <c r="BJ434" s="343"/>
      <c r="BK434" s="343"/>
      <c r="BL434" s="343"/>
      <c r="BM434" s="343"/>
      <c r="BN434" s="343"/>
      <c r="BO434" s="343"/>
      <c r="BP434" s="343"/>
      <c r="BQ434" s="343"/>
      <c r="BR434" s="343"/>
      <c r="BS434" s="343"/>
      <c r="BT434" s="343"/>
      <c r="BU434" s="343"/>
      <c r="BV434" s="343"/>
      <c r="BW434" s="343"/>
      <c r="BX434" s="343"/>
      <c r="BY434" s="343"/>
      <c r="BZ434" s="344"/>
      <c r="CA434" s="344"/>
      <c r="CB434" s="344"/>
      <c r="CC434" s="344"/>
      <c r="CD434" s="344"/>
      <c r="CE434" s="344"/>
      <c r="CF434" s="344"/>
      <c r="CG434" s="344"/>
      <c r="CH434" s="344"/>
      <c r="CI434" s="344"/>
      <c r="CJ434" s="344"/>
      <c r="CK434" s="344"/>
      <c r="CL434" s="344"/>
      <c r="CM434" s="344"/>
      <c r="CN434" s="344"/>
      <c r="CO434" s="344"/>
      <c r="CP434" s="344"/>
      <c r="CQ434" s="344"/>
      <c r="CR434" s="344"/>
      <c r="CS434" s="344"/>
      <c r="CT434" s="344"/>
      <c r="CU434" s="344"/>
      <c r="CV434" s="344"/>
      <c r="CW434" s="344"/>
      <c r="CX434" s="344"/>
      <c r="CY434" s="344"/>
      <c r="CZ434" s="344"/>
    </row>
    <row r="435" s="348" customFormat="true" ht="25.15" customHeight="true" x14ac:dyDescent="0.2">
      <c r="B435" s="904"/>
      <c r="C435" s="1019" t="s">
        <v>441</v>
      </c>
      <c r="D435" s="1020"/>
      <c r="E435" s="712">
        <v>-0.22339628757171479</v>
      </c>
      <c r="F435" s="561"/>
      <c r="G435" s="561"/>
      <c r="H435" s="1019" t="s">
        <v>440</v>
      </c>
      <c r="I435" s="1020"/>
      <c r="J435" s="713">
        <v>-0.26185866202247016</v>
      </c>
      <c r="K435" s="561"/>
      <c r="L435" s="561"/>
      <c r="M435" s="1019" t="s">
        <v>459</v>
      </c>
      <c r="N435" s="1020"/>
      <c r="O435" s="714">
        <v>0.1767098982825078</v>
      </c>
      <c r="P435" s="561"/>
      <c r="Q435" s="561"/>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A435" s="343"/>
      <c r="BB435" s="394"/>
      <c r="BC435" s="343"/>
      <c r="BD435" s="343"/>
      <c r="BE435" s="343"/>
      <c r="BF435" s="343"/>
      <c r="BG435" s="343"/>
      <c r="BH435" s="343"/>
      <c r="BI435" s="343"/>
      <c r="BJ435" s="343"/>
      <c r="BK435" s="343"/>
      <c r="BL435" s="343"/>
      <c r="BM435" s="343"/>
      <c r="BN435" s="343"/>
      <c r="BO435" s="343"/>
      <c r="BP435" s="343"/>
      <c r="BQ435" s="343"/>
      <c r="BR435" s="343"/>
      <c r="BS435" s="343"/>
      <c r="BT435" s="343"/>
      <c r="BU435" s="343"/>
      <c r="BV435" s="343"/>
      <c r="BW435" s="343"/>
      <c r="BX435" s="343"/>
      <c r="BY435" s="343"/>
      <c r="BZ435" s="344"/>
      <c r="CA435" s="344"/>
      <c r="CB435" s="344"/>
      <c r="CC435" s="344"/>
      <c r="CD435" s="344"/>
      <c r="CE435" s="344"/>
      <c r="CF435" s="344"/>
      <c r="CG435" s="344"/>
      <c r="CH435" s="344"/>
      <c r="CI435" s="344"/>
      <c r="CJ435" s="344"/>
      <c r="CK435" s="344"/>
      <c r="CL435" s="344"/>
      <c r="CM435" s="344"/>
      <c r="CN435" s="344"/>
      <c r="CO435" s="344"/>
      <c r="CP435" s="344"/>
      <c r="CQ435" s="344"/>
      <c r="CR435" s="344"/>
      <c r="CS435" s="344"/>
      <c r="CT435" s="344"/>
      <c r="CU435" s="344"/>
      <c r="CV435" s="344"/>
      <c r="CW435" s="344"/>
      <c r="CX435" s="344"/>
      <c r="CY435" s="344"/>
      <c r="CZ435" s="344"/>
    </row>
    <row r="436" s="348" customFormat="true" ht="25.15" customHeight="true" x14ac:dyDescent="0.2">
      <c r="B436" s="904"/>
      <c r="C436" s="1019" t="s">
        <v>453</v>
      </c>
      <c r="D436" s="1020"/>
      <c r="E436" s="712">
        <v>-0.22326193853065335</v>
      </c>
      <c r="F436" s="561"/>
      <c r="G436" s="561"/>
      <c r="H436" s="1019" t="s">
        <v>456</v>
      </c>
      <c r="I436" s="1020"/>
      <c r="J436" s="713">
        <v>-0.25260540604103998</v>
      </c>
      <c r="K436" s="561"/>
      <c r="L436" s="561"/>
      <c r="M436" s="1019" t="s">
        <v>215</v>
      </c>
      <c r="N436" s="1020"/>
      <c r="O436" s="714">
        <v>0.16935331269496967</v>
      </c>
      <c r="P436" s="561"/>
      <c r="Q436" s="561"/>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A436" s="343"/>
      <c r="BB436" s="394"/>
      <c r="BC436" s="343"/>
      <c r="BD436" s="343"/>
      <c r="BE436" s="343"/>
      <c r="BF436" s="343"/>
      <c r="BG436" s="343"/>
      <c r="BH436" s="343"/>
      <c r="BI436" s="343"/>
      <c r="BJ436" s="343"/>
      <c r="BK436" s="343"/>
      <c r="BL436" s="343"/>
      <c r="BM436" s="343"/>
      <c r="BN436" s="343"/>
      <c r="BO436" s="343"/>
      <c r="BP436" s="343"/>
      <c r="BQ436" s="343"/>
      <c r="BR436" s="343"/>
      <c r="BS436" s="343"/>
      <c r="BT436" s="343"/>
      <c r="BU436" s="343"/>
      <c r="BV436" s="343"/>
      <c r="BW436" s="343"/>
      <c r="BX436" s="343"/>
      <c r="BY436" s="343"/>
      <c r="BZ436" s="344"/>
      <c r="CA436" s="344"/>
      <c r="CB436" s="344"/>
      <c r="CC436" s="344"/>
      <c r="CD436" s="344"/>
      <c r="CE436" s="344"/>
      <c r="CF436" s="344"/>
      <c r="CG436" s="344"/>
      <c r="CH436" s="344"/>
      <c r="CI436" s="344"/>
      <c r="CJ436" s="344"/>
      <c r="CK436" s="344"/>
      <c r="CL436" s="344"/>
      <c r="CM436" s="344"/>
      <c r="CN436" s="344"/>
      <c r="CO436" s="344"/>
      <c r="CP436" s="344"/>
      <c r="CQ436" s="344"/>
      <c r="CR436" s="344"/>
      <c r="CS436" s="344"/>
      <c r="CT436" s="344"/>
      <c r="CU436" s="344"/>
      <c r="CV436" s="344"/>
      <c r="CW436" s="344"/>
      <c r="CX436" s="344"/>
      <c r="CY436" s="344"/>
      <c r="CZ436" s="344"/>
    </row>
    <row r="437" s="348" customFormat="true" ht="25.15" customHeight="true" x14ac:dyDescent="0.2">
      <c r="B437" s="904"/>
      <c r="C437" s="1019" t="s">
        <v>440</v>
      </c>
      <c r="D437" s="1020"/>
      <c r="E437" s="712">
        <v>0.19146921831673386</v>
      </c>
      <c r="F437" s="561"/>
      <c r="G437" s="561"/>
      <c r="H437" s="1019" t="s">
        <v>444</v>
      </c>
      <c r="I437" s="1020"/>
      <c r="J437" s="713">
        <v>-0.25010427452636042</v>
      </c>
      <c r="K437" s="561"/>
      <c r="L437" s="561"/>
      <c r="M437" s="1019" t="s">
        <v>436</v>
      </c>
      <c r="N437" s="1020"/>
      <c r="O437" s="714">
        <v>0.1507539666249951</v>
      </c>
      <c r="P437" s="561"/>
      <c r="Q437" s="561"/>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A437" s="343"/>
      <c r="BB437" s="394"/>
      <c r="BC437" s="343"/>
      <c r="BD437" s="343"/>
      <c r="BE437" s="343"/>
      <c r="BF437" s="343"/>
      <c r="BG437" s="343"/>
      <c r="BH437" s="343"/>
      <c r="BI437" s="343"/>
      <c r="BJ437" s="343"/>
      <c r="BK437" s="343"/>
      <c r="BL437" s="343"/>
      <c r="BM437" s="343"/>
      <c r="BN437" s="343"/>
      <c r="BO437" s="343"/>
      <c r="BP437" s="343"/>
      <c r="BQ437" s="343"/>
      <c r="BR437" s="343"/>
      <c r="BS437" s="343"/>
      <c r="BT437" s="343"/>
      <c r="BU437" s="343"/>
      <c r="BV437" s="343"/>
      <c r="BW437" s="343"/>
      <c r="BX437" s="343"/>
      <c r="BY437" s="343"/>
      <c r="BZ437" s="344"/>
      <c r="CA437" s="344"/>
      <c r="CB437" s="344"/>
      <c r="CC437" s="344"/>
      <c r="CD437" s="344"/>
      <c r="CE437" s="344"/>
      <c r="CF437" s="344"/>
      <c r="CG437" s="344"/>
      <c r="CH437" s="344"/>
      <c r="CI437" s="344"/>
      <c r="CJ437" s="344"/>
      <c r="CK437" s="344"/>
      <c r="CL437" s="344"/>
      <c r="CM437" s="344"/>
      <c r="CN437" s="344"/>
      <c r="CO437" s="344"/>
      <c r="CP437" s="344"/>
      <c r="CQ437" s="344"/>
      <c r="CR437" s="344"/>
      <c r="CS437" s="344"/>
      <c r="CT437" s="344"/>
      <c r="CU437" s="344"/>
      <c r="CV437" s="344"/>
      <c r="CW437" s="344"/>
      <c r="CX437" s="344"/>
      <c r="CY437" s="344"/>
      <c r="CZ437" s="344"/>
    </row>
    <row r="438" s="348" customFormat="true" ht="25.15" customHeight="true" x14ac:dyDescent="0.2">
      <c r="B438" s="904"/>
      <c r="C438" s="1019" t="s">
        <v>213</v>
      </c>
      <c r="D438" s="1020"/>
      <c r="E438" s="712">
        <v>0.18209663450499228</v>
      </c>
      <c r="F438" s="561"/>
      <c r="G438" s="561"/>
      <c r="H438" s="1019" t="s">
        <v>460</v>
      </c>
      <c r="I438" s="1020"/>
      <c r="J438" s="713">
        <v>-0.22877664044129567</v>
      </c>
      <c r="K438" s="561"/>
      <c r="L438" s="561"/>
      <c r="M438" s="1019" t="s">
        <v>461</v>
      </c>
      <c r="N438" s="1020"/>
      <c r="O438" s="714">
        <v>0.14351486777675035</v>
      </c>
      <c r="P438" s="561"/>
      <c r="Q438" s="561"/>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A438" s="343"/>
      <c r="BB438" s="394"/>
      <c r="BC438" s="343"/>
      <c r="BD438" s="343"/>
      <c r="BE438" s="343"/>
      <c r="BF438" s="343"/>
      <c r="BG438" s="343"/>
      <c r="BH438" s="343"/>
      <c r="BI438" s="343"/>
      <c r="BJ438" s="343"/>
      <c r="BK438" s="343"/>
      <c r="BL438" s="343"/>
      <c r="BM438" s="343"/>
      <c r="BN438" s="343"/>
      <c r="BO438" s="343"/>
      <c r="BP438" s="343"/>
      <c r="BQ438" s="343"/>
      <c r="BR438" s="343"/>
      <c r="BS438" s="343"/>
      <c r="BT438" s="343"/>
      <c r="BU438" s="343"/>
      <c r="BV438" s="343"/>
      <c r="BW438" s="343"/>
      <c r="BX438" s="343"/>
      <c r="BY438" s="343"/>
      <c r="BZ438" s="344"/>
      <c r="CA438" s="344"/>
      <c r="CB438" s="344"/>
      <c r="CC438" s="344"/>
      <c r="CD438" s="344"/>
      <c r="CE438" s="344"/>
      <c r="CF438" s="344"/>
      <c r="CG438" s="344"/>
      <c r="CH438" s="344"/>
      <c r="CI438" s="344"/>
      <c r="CJ438" s="344"/>
      <c r="CK438" s="344"/>
      <c r="CL438" s="344"/>
      <c r="CM438" s="344"/>
      <c r="CN438" s="344"/>
      <c r="CO438" s="344"/>
      <c r="CP438" s="344"/>
      <c r="CQ438" s="344"/>
      <c r="CR438" s="344"/>
      <c r="CS438" s="344"/>
      <c r="CT438" s="344"/>
      <c r="CU438" s="344"/>
      <c r="CV438" s="344"/>
      <c r="CW438" s="344"/>
      <c r="CX438" s="344"/>
      <c r="CY438" s="344"/>
      <c r="CZ438" s="344"/>
    </row>
    <row r="439" s="348" customFormat="true" ht="25.15" customHeight="true" x14ac:dyDescent="0.2">
      <c r="B439" s="904"/>
      <c r="C439" s="1019" t="s">
        <v>461</v>
      </c>
      <c r="D439" s="1020"/>
      <c r="E439" s="712">
        <v>0.17954297792028148</v>
      </c>
      <c r="F439" s="561"/>
      <c r="G439" s="561"/>
      <c r="H439" s="1019" t="s">
        <v>458</v>
      </c>
      <c r="I439" s="1020"/>
      <c r="J439" s="713">
        <v>-0.22502325386248365</v>
      </c>
      <c r="K439" s="561"/>
      <c r="L439" s="561"/>
      <c r="M439" s="1019" t="s">
        <v>457</v>
      </c>
      <c r="N439" s="1020"/>
      <c r="O439" s="714">
        <v>-0.13681948769618568</v>
      </c>
      <c r="P439" s="561"/>
      <c r="Q439" s="561"/>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A439" s="343"/>
      <c r="BB439" s="394"/>
      <c r="BC439" s="343"/>
      <c r="BD439" s="343"/>
      <c r="BE439" s="343"/>
      <c r="BF439" s="343"/>
      <c r="BG439" s="343"/>
      <c r="BH439" s="343"/>
      <c r="BI439" s="343"/>
      <c r="BJ439" s="343"/>
      <c r="BK439" s="343"/>
      <c r="BL439" s="343"/>
      <c r="BM439" s="343"/>
      <c r="BN439" s="343"/>
      <c r="BO439" s="343"/>
      <c r="BP439" s="343"/>
      <c r="BQ439" s="343"/>
      <c r="BR439" s="343"/>
      <c r="BS439" s="343"/>
      <c r="BT439" s="343"/>
      <c r="BU439" s="343"/>
      <c r="BV439" s="343"/>
      <c r="BW439" s="343"/>
      <c r="BX439" s="343"/>
      <c r="BY439" s="343"/>
      <c r="BZ439" s="344"/>
      <c r="CA439" s="344"/>
      <c r="CB439" s="344"/>
      <c r="CC439" s="344"/>
      <c r="CD439" s="344"/>
      <c r="CE439" s="344"/>
      <c r="CF439" s="344"/>
      <c r="CG439" s="344"/>
      <c r="CH439" s="344"/>
      <c r="CI439" s="344"/>
      <c r="CJ439" s="344"/>
      <c r="CK439" s="344"/>
      <c r="CL439" s="344"/>
      <c r="CM439" s="344"/>
      <c r="CN439" s="344"/>
      <c r="CO439" s="344"/>
      <c r="CP439" s="344"/>
      <c r="CQ439" s="344"/>
      <c r="CR439" s="344"/>
      <c r="CS439" s="344"/>
      <c r="CT439" s="344"/>
      <c r="CU439" s="344"/>
      <c r="CV439" s="344"/>
      <c r="CW439" s="344"/>
      <c r="CX439" s="344"/>
      <c r="CY439" s="344"/>
      <c r="CZ439" s="344"/>
    </row>
    <row r="440" s="348" customFormat="true" ht="25.15" customHeight="true" x14ac:dyDescent="0.2">
      <c r="B440" s="904"/>
      <c r="C440" s="1019" t="s">
        <v>450</v>
      </c>
      <c r="D440" s="1020"/>
      <c r="E440" s="712">
        <v>0.17439172616189766</v>
      </c>
      <c r="F440" s="561"/>
      <c r="G440" s="561"/>
      <c r="H440" s="1019" t="s">
        <v>462</v>
      </c>
      <c r="I440" s="1020"/>
      <c r="J440" s="713">
        <v>-0.20938020005220678</v>
      </c>
      <c r="K440" s="561"/>
      <c r="L440" s="561"/>
      <c r="M440" s="1019" t="s">
        <v>439</v>
      </c>
      <c r="N440" s="1020"/>
      <c r="O440" s="714">
        <v>0.11831273964520463</v>
      </c>
      <c r="P440" s="561"/>
      <c r="Q440" s="561"/>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A440" s="343"/>
      <c r="BB440" s="394"/>
      <c r="BC440" s="343"/>
      <c r="BD440" s="343"/>
      <c r="BE440" s="343"/>
      <c r="BF440" s="343"/>
      <c r="BG440" s="343"/>
      <c r="BH440" s="343"/>
      <c r="BI440" s="343"/>
      <c r="BJ440" s="343"/>
      <c r="BK440" s="343"/>
      <c r="BL440" s="343"/>
      <c r="BM440" s="343"/>
      <c r="BN440" s="343"/>
      <c r="BO440" s="343"/>
      <c r="BP440" s="343"/>
      <c r="BQ440" s="343"/>
      <c r="BR440" s="343"/>
      <c r="BS440" s="343"/>
      <c r="BT440" s="343"/>
      <c r="BU440" s="343"/>
      <c r="BV440" s="343"/>
      <c r="BW440" s="343"/>
      <c r="BX440" s="343"/>
      <c r="BY440" s="343"/>
      <c r="BZ440" s="344"/>
      <c r="CA440" s="344"/>
      <c r="CB440" s="344"/>
      <c r="CC440" s="344"/>
      <c r="CD440" s="344"/>
      <c r="CE440" s="344"/>
      <c r="CF440" s="344"/>
      <c r="CG440" s="344"/>
      <c r="CH440" s="344"/>
      <c r="CI440" s="344"/>
      <c r="CJ440" s="344"/>
      <c r="CK440" s="344"/>
      <c r="CL440" s="344"/>
      <c r="CM440" s="344"/>
      <c r="CN440" s="344"/>
      <c r="CO440" s="344"/>
      <c r="CP440" s="344"/>
      <c r="CQ440" s="344"/>
      <c r="CR440" s="344"/>
      <c r="CS440" s="344"/>
      <c r="CT440" s="344"/>
      <c r="CU440" s="344"/>
      <c r="CV440" s="344"/>
      <c r="CW440" s="344"/>
      <c r="CX440" s="344"/>
      <c r="CY440" s="344"/>
      <c r="CZ440" s="344"/>
    </row>
    <row r="441" s="348" customFormat="true" ht="25.15" customHeight="true" x14ac:dyDescent="0.2">
      <c r="B441" s="904"/>
      <c r="C441" s="1019" t="s">
        <v>463</v>
      </c>
      <c r="D441" s="1020"/>
      <c r="E441" s="712">
        <v>0.12100932826892148</v>
      </c>
      <c r="F441" s="561"/>
      <c r="G441" s="561"/>
      <c r="H441" s="1019" t="s">
        <v>455</v>
      </c>
      <c r="I441" s="1020"/>
      <c r="J441" s="713">
        <v>-0.20644202402439821</v>
      </c>
      <c r="K441" s="561"/>
      <c r="L441" s="561"/>
      <c r="M441" s="1019" t="s">
        <v>462</v>
      </c>
      <c r="N441" s="1020"/>
      <c r="O441" s="714">
        <v>-0.10522541349006513</v>
      </c>
      <c r="P441" s="561"/>
      <c r="Q441" s="561"/>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A441" s="343"/>
      <c r="BB441" s="394"/>
      <c r="BC441" s="343"/>
      <c r="BD441" s="343"/>
      <c r="BE441" s="343"/>
      <c r="BF441" s="343"/>
      <c r="BG441" s="343"/>
      <c r="BH441" s="343"/>
      <c r="BI441" s="343"/>
      <c r="BJ441" s="343"/>
      <c r="BK441" s="343"/>
      <c r="BL441" s="343"/>
      <c r="BM441" s="343"/>
      <c r="BN441" s="343"/>
      <c r="BO441" s="343"/>
      <c r="BP441" s="343"/>
      <c r="BQ441" s="343"/>
      <c r="BR441" s="343"/>
      <c r="BS441" s="343"/>
      <c r="BT441" s="343"/>
      <c r="BU441" s="343"/>
      <c r="BV441" s="343"/>
      <c r="BW441" s="343"/>
      <c r="BX441" s="343"/>
      <c r="BY441" s="343"/>
      <c r="BZ441" s="344"/>
      <c r="CA441" s="344"/>
      <c r="CB441" s="344"/>
      <c r="CC441" s="344"/>
      <c r="CD441" s="344"/>
      <c r="CE441" s="344"/>
      <c r="CF441" s="344"/>
      <c r="CG441" s="344"/>
      <c r="CH441" s="344"/>
      <c r="CI441" s="344"/>
      <c r="CJ441" s="344"/>
      <c r="CK441" s="344"/>
      <c r="CL441" s="344"/>
      <c r="CM441" s="344"/>
      <c r="CN441" s="344"/>
      <c r="CO441" s="344"/>
      <c r="CP441" s="344"/>
      <c r="CQ441" s="344"/>
      <c r="CR441" s="344"/>
      <c r="CS441" s="344"/>
      <c r="CT441" s="344"/>
      <c r="CU441" s="344"/>
      <c r="CV441" s="344"/>
      <c r="CW441" s="344"/>
      <c r="CX441" s="344"/>
      <c r="CY441" s="344"/>
      <c r="CZ441" s="344"/>
    </row>
    <row r="442" s="348" customFormat="true" ht="25.15" customHeight="true" x14ac:dyDescent="0.2">
      <c r="B442" s="904"/>
      <c r="C442" s="1019" t="s">
        <v>464</v>
      </c>
      <c r="D442" s="1020"/>
      <c r="E442" s="712">
        <v>-0.11952559640989191</v>
      </c>
      <c r="F442" s="561"/>
      <c r="G442" s="561"/>
      <c r="H442" s="1019" t="s">
        <v>443</v>
      </c>
      <c r="I442" s="1020"/>
      <c r="J442" s="713">
        <v>0.19418860888645842</v>
      </c>
      <c r="K442" s="561"/>
      <c r="L442" s="561"/>
      <c r="M442" s="1019" t="s">
        <v>447</v>
      </c>
      <c r="N442" s="1020"/>
      <c r="O442" s="714">
        <v>0.10358400029019763</v>
      </c>
      <c r="P442" s="561"/>
      <c r="Q442" s="561"/>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A442" s="343"/>
      <c r="BB442" s="394"/>
      <c r="BC442" s="343"/>
      <c r="BD442" s="343"/>
      <c r="BE442" s="343"/>
      <c r="BF442" s="343"/>
      <c r="BG442" s="343"/>
      <c r="BH442" s="343"/>
      <c r="BI442" s="343"/>
      <c r="BJ442" s="343"/>
      <c r="BK442" s="343"/>
      <c r="BL442" s="343"/>
      <c r="BM442" s="343"/>
      <c r="BN442" s="343"/>
      <c r="BO442" s="343"/>
      <c r="BP442" s="343"/>
      <c r="BQ442" s="343"/>
      <c r="BR442" s="343"/>
      <c r="BS442" s="343"/>
      <c r="BT442" s="343"/>
      <c r="BU442" s="343"/>
      <c r="BV442" s="343"/>
      <c r="BW442" s="343"/>
      <c r="BX442" s="343"/>
      <c r="BY442" s="343"/>
      <c r="BZ442" s="344"/>
      <c r="CA442" s="344"/>
      <c r="CB442" s="344"/>
      <c r="CC442" s="344"/>
      <c r="CD442" s="344"/>
      <c r="CE442" s="344"/>
      <c r="CF442" s="344"/>
      <c r="CG442" s="344"/>
      <c r="CH442" s="344"/>
      <c r="CI442" s="344"/>
      <c r="CJ442" s="344"/>
      <c r="CK442" s="344"/>
      <c r="CL442" s="344"/>
      <c r="CM442" s="344"/>
      <c r="CN442" s="344"/>
      <c r="CO442" s="344"/>
      <c r="CP442" s="344"/>
      <c r="CQ442" s="344"/>
      <c r="CR442" s="344"/>
      <c r="CS442" s="344"/>
      <c r="CT442" s="344"/>
      <c r="CU442" s="344"/>
      <c r="CV442" s="344"/>
      <c r="CW442" s="344"/>
      <c r="CX442" s="344"/>
      <c r="CY442" s="344"/>
      <c r="CZ442" s="344"/>
    </row>
    <row r="443" s="348" customFormat="true" ht="25.15" customHeight="true" x14ac:dyDescent="0.2">
      <c r="B443" s="904"/>
      <c r="C443" s="1019" t="s">
        <v>465</v>
      </c>
      <c r="D443" s="1020"/>
      <c r="E443" s="712">
        <v>-0.10214619708633169</v>
      </c>
      <c r="F443" s="561"/>
      <c r="G443" s="561"/>
      <c r="H443" s="1019" t="s">
        <v>464</v>
      </c>
      <c r="I443" s="1020"/>
      <c r="J443" s="713">
        <v>-0.1817716780991081</v>
      </c>
      <c r="K443" s="561"/>
      <c r="L443" s="561"/>
      <c r="M443" s="1019" t="s">
        <v>466</v>
      </c>
      <c r="N443" s="1020"/>
      <c r="O443" s="714">
        <v>-0.10096818636628693</v>
      </c>
      <c r="P443" s="561"/>
      <c r="Q443" s="561"/>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A443" s="343"/>
      <c r="BB443" s="394"/>
      <c r="BC443" s="343"/>
      <c r="BD443" s="343"/>
      <c r="BE443" s="343"/>
      <c r="BF443" s="343"/>
      <c r="BG443" s="343"/>
      <c r="BH443" s="343"/>
      <c r="BI443" s="343"/>
      <c r="BJ443" s="343"/>
      <c r="BK443" s="343"/>
      <c r="BL443" s="343"/>
      <c r="BM443" s="343"/>
      <c r="BN443" s="343"/>
      <c r="BO443" s="343"/>
      <c r="BP443" s="343"/>
      <c r="BQ443" s="343"/>
      <c r="BR443" s="343"/>
      <c r="BS443" s="343"/>
      <c r="BT443" s="343"/>
      <c r="BU443" s="343"/>
      <c r="BV443" s="343"/>
      <c r="BW443" s="343"/>
      <c r="BX443" s="343"/>
      <c r="BY443" s="343"/>
      <c r="BZ443" s="344"/>
      <c r="CA443" s="344"/>
      <c r="CB443" s="344"/>
      <c r="CC443" s="344"/>
      <c r="CD443" s="344"/>
      <c r="CE443" s="344"/>
      <c r="CF443" s="344"/>
      <c r="CG443" s="344"/>
      <c r="CH443" s="344"/>
      <c r="CI443" s="344"/>
      <c r="CJ443" s="344"/>
      <c r="CK443" s="344"/>
      <c r="CL443" s="344"/>
      <c r="CM443" s="344"/>
      <c r="CN443" s="344"/>
      <c r="CO443" s="344"/>
      <c r="CP443" s="344"/>
      <c r="CQ443" s="344"/>
      <c r="CR443" s="344"/>
      <c r="CS443" s="344"/>
      <c r="CT443" s="344"/>
      <c r="CU443" s="344"/>
      <c r="CV443" s="344"/>
      <c r="CW443" s="344"/>
      <c r="CX443" s="344"/>
      <c r="CY443" s="344"/>
      <c r="CZ443" s="344"/>
    </row>
    <row r="444" s="348" customFormat="true" ht="25.15" customHeight="true" x14ac:dyDescent="0.2">
      <c r="B444" s="904"/>
      <c r="C444" s="1019" t="s">
        <v>467</v>
      </c>
      <c r="D444" s="1020"/>
      <c r="E444" s="712">
        <v>9.4806079074365154E-2</v>
      </c>
      <c r="F444" s="561"/>
      <c r="G444" s="561"/>
      <c r="H444" s="1019" t="s">
        <v>468</v>
      </c>
      <c r="I444" s="1020"/>
      <c r="J444" s="713">
        <v>-0.17009115758793114</v>
      </c>
      <c r="K444" s="561"/>
      <c r="L444" s="561"/>
      <c r="M444" s="1019" t="s">
        <v>463</v>
      </c>
      <c r="N444" s="1020"/>
      <c r="O444" s="714">
        <v>8.7960641281496221E-2</v>
      </c>
      <c r="P444" s="561"/>
      <c r="Q444" s="561"/>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A444" s="343"/>
      <c r="BB444" s="394"/>
      <c r="BC444" s="343"/>
      <c r="BD444" s="343"/>
      <c r="BE444" s="343"/>
      <c r="BF444" s="343"/>
      <c r="BG444" s="343"/>
      <c r="BH444" s="343"/>
      <c r="BI444" s="343"/>
      <c r="BJ444" s="343"/>
      <c r="BK444" s="343"/>
      <c r="BL444" s="343"/>
      <c r="BM444" s="343"/>
      <c r="BN444" s="343"/>
      <c r="BO444" s="343"/>
      <c r="BP444" s="343"/>
      <c r="BQ444" s="343"/>
      <c r="BR444" s="343"/>
      <c r="BS444" s="343"/>
      <c r="BT444" s="343"/>
      <c r="BU444" s="343"/>
      <c r="BV444" s="343"/>
      <c r="BW444" s="343"/>
      <c r="BX444" s="343"/>
      <c r="BY444" s="343"/>
      <c r="BZ444" s="344"/>
      <c r="CA444" s="344"/>
      <c r="CB444" s="344"/>
      <c r="CC444" s="344"/>
      <c r="CD444" s="344"/>
      <c r="CE444" s="344"/>
      <c r="CF444" s="344"/>
      <c r="CG444" s="344"/>
      <c r="CH444" s="344"/>
      <c r="CI444" s="344"/>
      <c r="CJ444" s="344"/>
      <c r="CK444" s="344"/>
      <c r="CL444" s="344"/>
      <c r="CM444" s="344"/>
      <c r="CN444" s="344"/>
      <c r="CO444" s="344"/>
      <c r="CP444" s="344"/>
      <c r="CQ444" s="344"/>
      <c r="CR444" s="344"/>
      <c r="CS444" s="344"/>
      <c r="CT444" s="344"/>
      <c r="CU444" s="344"/>
      <c r="CV444" s="344"/>
      <c r="CW444" s="344"/>
      <c r="CX444" s="344"/>
      <c r="CY444" s="344"/>
      <c r="CZ444" s="344"/>
    </row>
    <row r="445" s="348" customFormat="true" ht="25.15" customHeight="true" x14ac:dyDescent="0.2">
      <c r="B445" s="904"/>
      <c r="C445" s="1019" t="s">
        <v>469</v>
      </c>
      <c r="D445" s="1020"/>
      <c r="E445" s="712">
        <v>-5.8433654656489281E-2</v>
      </c>
      <c r="F445" s="561"/>
      <c r="G445" s="561"/>
      <c r="H445" s="1019" t="s">
        <v>470</v>
      </c>
      <c r="I445" s="1020"/>
      <c r="J445" s="713">
        <v>-0.16181606464324455</v>
      </c>
      <c r="K445" s="561"/>
      <c r="L445" s="561"/>
      <c r="M445" s="1019" t="s">
        <v>226</v>
      </c>
      <c r="N445" s="1020"/>
      <c r="O445" s="714">
        <v>8.6602316023625725E-2</v>
      </c>
      <c r="P445" s="561"/>
      <c r="Q445" s="561"/>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A445" s="343"/>
      <c r="BB445" s="394"/>
      <c r="BC445" s="343"/>
      <c r="BD445" s="343"/>
      <c r="BE445" s="343"/>
      <c r="BF445" s="343"/>
      <c r="BG445" s="343"/>
      <c r="BH445" s="343"/>
      <c r="BI445" s="343"/>
      <c r="BJ445" s="343"/>
      <c r="BK445" s="343"/>
      <c r="BL445" s="343"/>
      <c r="BM445" s="343"/>
      <c r="BN445" s="343"/>
      <c r="BO445" s="343"/>
      <c r="BP445" s="343"/>
      <c r="BQ445" s="343"/>
      <c r="BR445" s="343"/>
      <c r="BS445" s="343"/>
      <c r="BT445" s="343"/>
      <c r="BU445" s="343"/>
      <c r="BV445" s="343"/>
      <c r="BW445" s="343"/>
      <c r="BX445" s="343"/>
      <c r="BY445" s="343"/>
      <c r="BZ445" s="344"/>
      <c r="CA445" s="344"/>
      <c r="CB445" s="344"/>
      <c r="CC445" s="344"/>
      <c r="CD445" s="344"/>
      <c r="CE445" s="344"/>
      <c r="CF445" s="344"/>
      <c r="CG445" s="344"/>
      <c r="CH445" s="344"/>
      <c r="CI445" s="344"/>
      <c r="CJ445" s="344"/>
      <c r="CK445" s="344"/>
      <c r="CL445" s="344"/>
      <c r="CM445" s="344"/>
      <c r="CN445" s="344"/>
      <c r="CO445" s="344"/>
      <c r="CP445" s="344"/>
      <c r="CQ445" s="344"/>
      <c r="CR445" s="344"/>
      <c r="CS445" s="344"/>
      <c r="CT445" s="344"/>
      <c r="CU445" s="344"/>
      <c r="CV445" s="344"/>
      <c r="CW445" s="344"/>
      <c r="CX445" s="344"/>
      <c r="CY445" s="344"/>
      <c r="CZ445" s="344"/>
    </row>
    <row r="446" s="348" customFormat="true" ht="25.15" customHeight="true" x14ac:dyDescent="0.2">
      <c r="C446" s="1019" t="s">
        <v>471</v>
      </c>
      <c r="D446" s="1020"/>
      <c r="E446" s="712">
        <v>5.6996329816908747E-2</v>
      </c>
      <c r="F446" s="561"/>
      <c r="G446" s="561"/>
      <c r="H446" s="1019" t="s">
        <v>466</v>
      </c>
      <c r="I446" s="1020"/>
      <c r="J446" s="713">
        <v>-0.14857901342284915</v>
      </c>
      <c r="K446" s="561"/>
      <c r="L446" s="561"/>
      <c r="M446" s="1019" t="s">
        <v>217</v>
      </c>
      <c r="N446" s="1020"/>
      <c r="O446" s="714">
        <v>8.4620450262895816E-2</v>
      </c>
      <c r="P446" s="561"/>
      <c r="Q446" s="561"/>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A446" s="343"/>
      <c r="BB446" s="394"/>
      <c r="BC446" s="343"/>
      <c r="BD446" s="343"/>
      <c r="BE446" s="343"/>
      <c r="BF446" s="343"/>
      <c r="BG446" s="343"/>
      <c r="BH446" s="343"/>
      <c r="BI446" s="343"/>
      <c r="BJ446" s="343"/>
      <c r="BK446" s="343"/>
      <c r="BL446" s="343"/>
      <c r="BM446" s="343"/>
      <c r="BN446" s="343"/>
      <c r="BO446" s="343"/>
      <c r="BP446" s="343"/>
      <c r="BQ446" s="343"/>
      <c r="BR446" s="343"/>
      <c r="BS446" s="343"/>
      <c r="BT446" s="343"/>
      <c r="BU446" s="343"/>
      <c r="BV446" s="343"/>
      <c r="BW446" s="343"/>
      <c r="BX446" s="343"/>
      <c r="BY446" s="343"/>
      <c r="BZ446" s="344"/>
      <c r="CA446" s="344"/>
      <c r="CB446" s="344"/>
      <c r="CC446" s="344"/>
      <c r="CD446" s="344"/>
      <c r="CE446" s="344"/>
      <c r="CF446" s="344"/>
      <c r="CG446" s="344"/>
      <c r="CH446" s="344"/>
      <c r="CI446" s="344"/>
      <c r="CJ446" s="344"/>
      <c r="CK446" s="344"/>
      <c r="CL446" s="344"/>
      <c r="CM446" s="344"/>
      <c r="CN446" s="344"/>
      <c r="CO446" s="344"/>
      <c r="CP446" s="344"/>
      <c r="CQ446" s="344"/>
      <c r="CR446" s="344"/>
      <c r="CS446" s="344"/>
      <c r="CT446" s="344"/>
      <c r="CU446" s="344"/>
      <c r="CV446" s="344"/>
      <c r="CW446" s="344"/>
      <c r="CX446" s="344"/>
      <c r="CY446" s="344"/>
      <c r="CZ446" s="344"/>
    </row>
    <row r="447" s="348" customFormat="true" ht="25.15" customHeight="true" x14ac:dyDescent="0.2">
      <c r="C447" s="1019" t="s">
        <v>472</v>
      </c>
      <c r="D447" s="1020"/>
      <c r="E447" s="712">
        <v>5.3040906585638765E-2</v>
      </c>
      <c r="F447" s="561"/>
      <c r="G447" s="561"/>
      <c r="H447" s="1019" t="s">
        <v>473</v>
      </c>
      <c r="I447" s="1020"/>
      <c r="J447" s="713">
        <v>-0.14041238210487719</v>
      </c>
      <c r="K447" s="561"/>
      <c r="L447" s="561"/>
      <c r="M447" s="1019" t="s">
        <v>473</v>
      </c>
      <c r="N447" s="1020"/>
      <c r="O447" s="714">
        <v>-7.8405216885363643E-2</v>
      </c>
      <c r="P447" s="561"/>
      <c r="Q447" s="561"/>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A447" s="343"/>
      <c r="BB447" s="394"/>
      <c r="BC447" s="343"/>
      <c r="BD447" s="343"/>
      <c r="BE447" s="343"/>
      <c r="BF447" s="343"/>
      <c r="BG447" s="343"/>
      <c r="BH447" s="343"/>
      <c r="BI447" s="343"/>
      <c r="BJ447" s="343"/>
      <c r="BK447" s="343"/>
      <c r="BL447" s="343"/>
      <c r="BM447" s="343"/>
      <c r="BN447" s="343"/>
      <c r="BO447" s="343"/>
      <c r="BP447" s="343"/>
      <c r="BQ447" s="343"/>
      <c r="BR447" s="343"/>
      <c r="BS447" s="343"/>
      <c r="BT447" s="343"/>
      <c r="BU447" s="343"/>
      <c r="BV447" s="343"/>
      <c r="BW447" s="343"/>
      <c r="BX447" s="343"/>
      <c r="BY447" s="343"/>
      <c r="BZ447" s="344"/>
      <c r="CA447" s="344"/>
      <c r="CB447" s="344"/>
      <c r="CC447" s="344"/>
      <c r="CD447" s="344"/>
      <c r="CE447" s="344"/>
      <c r="CF447" s="344"/>
      <c r="CG447" s="344"/>
      <c r="CH447" s="344"/>
      <c r="CI447" s="344"/>
      <c r="CJ447" s="344"/>
      <c r="CK447" s="344"/>
      <c r="CL447" s="344"/>
      <c r="CM447" s="344"/>
      <c r="CN447" s="344"/>
      <c r="CO447" s="344"/>
      <c r="CP447" s="344"/>
      <c r="CQ447" s="344"/>
      <c r="CR447" s="344"/>
      <c r="CS447" s="344"/>
      <c r="CT447" s="344"/>
      <c r="CU447" s="344"/>
      <c r="CV447" s="344"/>
      <c r="CW447" s="344"/>
      <c r="CX447" s="344"/>
      <c r="CY447" s="344"/>
      <c r="CZ447" s="344"/>
    </row>
    <row r="448" s="348" customFormat="true" ht="25.15" customHeight="true" x14ac:dyDescent="0.2">
      <c r="C448" s="1019" t="s">
        <v>226</v>
      </c>
      <c r="D448" s="1020"/>
      <c r="E448" s="712">
        <v>4.0695634080212199E-2</v>
      </c>
      <c r="F448" s="561"/>
      <c r="G448" s="561"/>
      <c r="H448" s="1019" t="s">
        <v>450</v>
      </c>
      <c r="I448" s="1020"/>
      <c r="J448" s="713">
        <v>0.12655784146576271</v>
      </c>
      <c r="K448" s="561"/>
      <c r="L448" s="561"/>
      <c r="M448" s="1019" t="s">
        <v>468</v>
      </c>
      <c r="N448" s="1020"/>
      <c r="O448" s="714">
        <v>-6.3702577490588524E-2</v>
      </c>
      <c r="P448" s="561"/>
      <c r="Q448" s="561"/>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A448" s="343"/>
      <c r="BB448" s="394"/>
      <c r="BC448" s="343"/>
      <c r="BD448" s="343"/>
      <c r="BE448" s="343"/>
      <c r="BF448" s="343"/>
      <c r="BG448" s="343"/>
      <c r="BH448" s="343"/>
      <c r="BI448" s="343"/>
      <c r="BJ448" s="343"/>
      <c r="BK448" s="343"/>
      <c r="BL448" s="343"/>
      <c r="BM448" s="343"/>
      <c r="BN448" s="343"/>
      <c r="BO448" s="343"/>
      <c r="BP448" s="343"/>
      <c r="BQ448" s="343"/>
      <c r="BR448" s="343"/>
      <c r="BS448" s="343"/>
      <c r="BT448" s="343"/>
      <c r="BU448" s="343"/>
      <c r="BV448" s="343"/>
      <c r="BW448" s="343"/>
      <c r="BX448" s="343"/>
      <c r="BY448" s="343"/>
      <c r="BZ448" s="344"/>
      <c r="CA448" s="344"/>
      <c r="CB448" s="344"/>
      <c r="CC448" s="344"/>
      <c r="CD448" s="344"/>
      <c r="CE448" s="344"/>
      <c r="CF448" s="344"/>
      <c r="CG448" s="344"/>
      <c r="CH448" s="344"/>
      <c r="CI448" s="344"/>
      <c r="CJ448" s="344"/>
      <c r="CK448" s="344"/>
      <c r="CL448" s="344"/>
      <c r="CM448" s="344"/>
      <c r="CN448" s="344"/>
      <c r="CO448" s="344"/>
      <c r="CP448" s="344"/>
      <c r="CQ448" s="344"/>
      <c r="CR448" s="344"/>
      <c r="CS448" s="344"/>
      <c r="CT448" s="344"/>
      <c r="CU448" s="344"/>
      <c r="CV448" s="344"/>
      <c r="CW448" s="344"/>
      <c r="CX448" s="344"/>
      <c r="CY448" s="344"/>
      <c r="CZ448" s="344"/>
    </row>
    <row r="449" s="348" customFormat="true" ht="25.15" customHeight="true" x14ac:dyDescent="0.2">
      <c r="C449" s="1019" t="s">
        <v>217</v>
      </c>
      <c r="D449" s="1020"/>
      <c r="E449" s="712">
        <v>-2.30835501205039E-2</v>
      </c>
      <c r="F449" s="561"/>
      <c r="G449" s="561"/>
      <c r="H449" s="1019" t="s">
        <v>474</v>
      </c>
      <c r="I449" s="1020"/>
      <c r="J449" s="713">
        <v>-0.12077568225476511</v>
      </c>
      <c r="K449" s="561"/>
      <c r="L449" s="561"/>
      <c r="M449" s="1019" t="s">
        <v>472</v>
      </c>
      <c r="N449" s="1020"/>
      <c r="O449" s="714">
        <v>6.238147298838545E-2</v>
      </c>
      <c r="P449" s="561"/>
      <c r="Q449" s="561"/>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A449" s="343"/>
      <c r="BB449" s="394"/>
      <c r="BC449" s="343"/>
      <c r="BD449" s="343"/>
      <c r="BE449" s="343"/>
      <c r="BF449" s="343"/>
      <c r="BG449" s="343"/>
      <c r="BH449" s="343"/>
      <c r="BI449" s="343"/>
      <c r="BJ449" s="343"/>
      <c r="BK449" s="343"/>
      <c r="BL449" s="343"/>
      <c r="BM449" s="343"/>
      <c r="BN449" s="343"/>
      <c r="BO449" s="343"/>
      <c r="BP449" s="343"/>
      <c r="BQ449" s="343"/>
      <c r="BR449" s="343"/>
      <c r="BS449" s="343"/>
      <c r="BT449" s="343"/>
      <c r="BU449" s="343"/>
      <c r="BV449" s="343"/>
      <c r="BW449" s="343"/>
      <c r="BX449" s="343"/>
      <c r="BY449" s="343"/>
      <c r="BZ449" s="344"/>
      <c r="CA449" s="344"/>
      <c r="CB449" s="344"/>
      <c r="CC449" s="344"/>
      <c r="CD449" s="344"/>
      <c r="CE449" s="344"/>
      <c r="CF449" s="344"/>
      <c r="CG449" s="344"/>
      <c r="CH449" s="344"/>
      <c r="CI449" s="344"/>
      <c r="CJ449" s="344"/>
      <c r="CK449" s="344"/>
      <c r="CL449" s="344"/>
      <c r="CM449" s="344"/>
      <c r="CN449" s="344"/>
      <c r="CO449" s="344"/>
      <c r="CP449" s="344"/>
      <c r="CQ449" s="344"/>
      <c r="CR449" s="344"/>
      <c r="CS449" s="344"/>
      <c r="CT449" s="344"/>
      <c r="CU449" s="344"/>
      <c r="CV449" s="344"/>
      <c r="CW449" s="344"/>
      <c r="CX449" s="344"/>
      <c r="CY449" s="344"/>
      <c r="CZ449" s="344"/>
    </row>
    <row r="450" s="348" customFormat="true" ht="25.15" customHeight="true" x14ac:dyDescent="0.2">
      <c r="C450" s="1019" t="s">
        <v>475</v>
      </c>
      <c r="D450" s="1020"/>
      <c r="E450" s="712">
        <v>-1.6186117164028152E-2</v>
      </c>
      <c r="F450" s="561"/>
      <c r="G450" s="561"/>
      <c r="H450" s="1019" t="s">
        <v>457</v>
      </c>
      <c r="I450" s="1020"/>
      <c r="J450" s="713">
        <v>-0.11175336934180843</v>
      </c>
      <c r="K450" s="561"/>
      <c r="L450" s="561"/>
      <c r="M450" s="1019" t="s">
        <v>474</v>
      </c>
      <c r="N450" s="1020"/>
      <c r="O450" s="714">
        <v>-6.190530959684111E-2</v>
      </c>
      <c r="P450" s="561"/>
      <c r="Q450" s="561"/>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A450" s="343"/>
      <c r="BB450" s="394"/>
      <c r="BC450" s="343"/>
      <c r="BD450" s="343"/>
      <c r="BE450" s="343"/>
      <c r="BF450" s="343"/>
      <c r="BG450" s="343"/>
      <c r="BH450" s="343"/>
      <c r="BI450" s="343"/>
      <c r="BJ450" s="343"/>
      <c r="BK450" s="343"/>
      <c r="BL450" s="343"/>
      <c r="BM450" s="343"/>
      <c r="BN450" s="343"/>
      <c r="BO450" s="343"/>
      <c r="BP450" s="343"/>
      <c r="BQ450" s="343"/>
      <c r="BR450" s="343"/>
      <c r="BS450" s="343"/>
      <c r="BT450" s="343"/>
      <c r="BU450" s="343"/>
      <c r="BV450" s="343"/>
      <c r="BW450" s="343"/>
      <c r="BX450" s="343"/>
      <c r="BY450" s="343"/>
      <c r="BZ450" s="344"/>
      <c r="CA450" s="344"/>
      <c r="CB450" s="344"/>
      <c r="CC450" s="344"/>
      <c r="CD450" s="344"/>
      <c r="CE450" s="344"/>
      <c r="CF450" s="344"/>
      <c r="CG450" s="344"/>
      <c r="CH450" s="344"/>
      <c r="CI450" s="344"/>
      <c r="CJ450" s="344"/>
      <c r="CK450" s="344"/>
      <c r="CL450" s="344"/>
      <c r="CM450" s="344"/>
      <c r="CN450" s="344"/>
      <c r="CO450" s="344"/>
      <c r="CP450" s="344"/>
      <c r="CQ450" s="344"/>
      <c r="CR450" s="344"/>
      <c r="CS450" s="344"/>
      <c r="CT450" s="344"/>
      <c r="CU450" s="344"/>
      <c r="CV450" s="344"/>
      <c r="CW450" s="344"/>
      <c r="CX450" s="344"/>
      <c r="CY450" s="344"/>
      <c r="CZ450" s="344"/>
    </row>
    <row r="451" s="348" customFormat="true" ht="25.15" customHeight="true" x14ac:dyDescent="0.2">
      <c r="C451" s="1019" t="s">
        <v>476</v>
      </c>
      <c r="D451" s="1020"/>
      <c r="E451" s="715">
        <v>3.6324142703201895E-3</v>
      </c>
      <c r="F451" s="561"/>
      <c r="G451" s="561"/>
      <c r="H451" s="1019" t="s">
        <v>477</v>
      </c>
      <c r="I451" s="1020"/>
      <c r="J451" s="713">
        <v>-0.10886042270169674</v>
      </c>
      <c r="K451" s="561"/>
      <c r="L451" s="561"/>
      <c r="M451" s="1019" t="s">
        <v>469</v>
      </c>
      <c r="N451" s="1020"/>
      <c r="O451" s="714">
        <v>-5.7858011677336167E-2</v>
      </c>
      <c r="P451" s="561"/>
      <c r="Q451" s="561"/>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A451" s="343"/>
      <c r="BB451" s="394"/>
      <c r="BC451" s="343"/>
      <c r="BD451" s="343"/>
      <c r="BE451" s="343"/>
      <c r="BF451" s="343"/>
      <c r="BG451" s="343"/>
      <c r="BH451" s="343"/>
      <c r="BI451" s="343"/>
      <c r="BJ451" s="343"/>
      <c r="BK451" s="343"/>
      <c r="BL451" s="343"/>
      <c r="BM451" s="343"/>
      <c r="BN451" s="343"/>
      <c r="BO451" s="343"/>
      <c r="BP451" s="343"/>
      <c r="BQ451" s="343"/>
      <c r="BR451" s="343"/>
      <c r="BS451" s="343"/>
      <c r="BT451" s="343"/>
      <c r="BU451" s="343"/>
      <c r="BV451" s="343"/>
      <c r="BW451" s="343"/>
      <c r="BX451" s="343"/>
      <c r="BY451" s="343"/>
      <c r="BZ451" s="344"/>
      <c r="CA451" s="344"/>
      <c r="CB451" s="344"/>
      <c r="CC451" s="344"/>
      <c r="CD451" s="344"/>
      <c r="CE451" s="344"/>
      <c r="CF451" s="344"/>
      <c r="CG451" s="344"/>
      <c r="CH451" s="344"/>
      <c r="CI451" s="344"/>
      <c r="CJ451" s="344"/>
      <c r="CK451" s="344"/>
      <c r="CL451" s="344"/>
      <c r="CM451" s="344"/>
      <c r="CN451" s="344"/>
      <c r="CO451" s="344"/>
      <c r="CP451" s="344"/>
      <c r="CQ451" s="344"/>
      <c r="CR451" s="344"/>
      <c r="CS451" s="344"/>
      <c r="CT451" s="344"/>
      <c r="CU451" s="344"/>
      <c r="CV451" s="344"/>
      <c r="CW451" s="344"/>
      <c r="CX451" s="344"/>
      <c r="CY451" s="344"/>
      <c r="CZ451" s="344"/>
    </row>
    <row r="452" s="348" customFormat="true" ht="25.15" customHeight="true" x14ac:dyDescent="0.2">
      <c r="C452" s="1028"/>
      <c r="D452" s="1020"/>
      <c r="E452" s="577"/>
      <c r="F452" s="561"/>
      <c r="G452" s="561"/>
      <c r="H452" s="1019" t="s">
        <v>467</v>
      </c>
      <c r="I452" s="1020"/>
      <c r="J452" s="713">
        <v>0.10754049871270586</v>
      </c>
      <c r="K452" s="561"/>
      <c r="L452" s="561"/>
      <c r="M452" s="1019" t="s">
        <v>454</v>
      </c>
      <c r="N452" s="1020"/>
      <c r="O452" s="714">
        <v>5.1277107874877943E-2</v>
      </c>
      <c r="P452" s="561"/>
      <c r="Q452" s="561"/>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A452" s="343"/>
      <c r="BB452" s="394"/>
      <c r="BC452" s="343"/>
      <c r="BD452" s="343"/>
      <c r="BE452" s="343"/>
      <c r="BF452" s="343"/>
      <c r="BG452" s="343"/>
      <c r="BH452" s="343"/>
      <c r="BI452" s="343"/>
      <c r="BJ452" s="343"/>
      <c r="BK452" s="343"/>
      <c r="BL452" s="343"/>
      <c r="BM452" s="343"/>
      <c r="BN452" s="343"/>
      <c r="BO452" s="343"/>
      <c r="BP452" s="343"/>
      <c r="BQ452" s="343"/>
      <c r="BR452" s="343"/>
      <c r="BS452" s="343"/>
      <c r="BT452" s="343"/>
      <c r="BU452" s="343"/>
      <c r="BV452" s="343"/>
      <c r="BW452" s="343"/>
      <c r="BX452" s="343"/>
      <c r="BY452" s="343"/>
      <c r="BZ452" s="344"/>
      <c r="CA452" s="344"/>
      <c r="CB452" s="344"/>
      <c r="CC452" s="344"/>
      <c r="CD452" s="344"/>
      <c r="CE452" s="344"/>
      <c r="CF452" s="344"/>
      <c r="CG452" s="344"/>
      <c r="CH452" s="344"/>
      <c r="CI452" s="344"/>
      <c r="CJ452" s="344"/>
      <c r="CK452" s="344"/>
      <c r="CL452" s="344"/>
      <c r="CM452" s="344"/>
      <c r="CN452" s="344"/>
      <c r="CO452" s="344"/>
      <c r="CP452" s="344"/>
      <c r="CQ452" s="344"/>
      <c r="CR452" s="344"/>
      <c r="CS452" s="344"/>
      <c r="CT452" s="344"/>
      <c r="CU452" s="344"/>
      <c r="CV452" s="344"/>
      <c r="CW452" s="344"/>
      <c r="CX452" s="344"/>
      <c r="CY452" s="344"/>
      <c r="CZ452" s="344"/>
    </row>
    <row r="453" s="348" customFormat="true" ht="25.15" customHeight="true" x14ac:dyDescent="0.2">
      <c r="C453" s="1028"/>
      <c r="D453" s="1020"/>
      <c r="E453" s="577"/>
      <c r="F453" s="561"/>
      <c r="G453" s="561"/>
      <c r="H453" s="1019" t="s">
        <v>478</v>
      </c>
      <c r="I453" s="1020"/>
      <c r="J453" s="713">
        <v>-0.10712048605535576</v>
      </c>
      <c r="K453" s="561"/>
      <c r="L453" s="561"/>
      <c r="M453" s="1019" t="s">
        <v>465</v>
      </c>
      <c r="N453" s="1020"/>
      <c r="O453" s="714">
        <v>-4.7307067459318432E-2</v>
      </c>
      <c r="P453" s="561"/>
      <c r="Q453" s="561"/>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A453" s="343"/>
      <c r="BB453" s="394"/>
      <c r="BC453" s="343"/>
      <c r="BD453" s="343"/>
      <c r="BE453" s="343"/>
      <c r="BF453" s="343"/>
      <c r="BG453" s="343"/>
      <c r="BH453" s="343"/>
      <c r="BI453" s="343"/>
      <c r="BJ453" s="343"/>
      <c r="BK453" s="343"/>
      <c r="BL453" s="343"/>
      <c r="BM453" s="343"/>
      <c r="BN453" s="343"/>
      <c r="BO453" s="343"/>
      <c r="BP453" s="343"/>
      <c r="BQ453" s="343"/>
      <c r="BR453" s="343"/>
      <c r="BS453" s="343"/>
      <c r="BT453" s="343"/>
      <c r="BU453" s="343"/>
      <c r="BV453" s="343"/>
      <c r="BW453" s="343"/>
      <c r="BX453" s="343"/>
      <c r="BY453" s="343"/>
      <c r="BZ453" s="344"/>
      <c r="CA453" s="344"/>
      <c r="CB453" s="344"/>
      <c r="CC453" s="344"/>
      <c r="CD453" s="344"/>
      <c r="CE453" s="344"/>
      <c r="CF453" s="344"/>
      <c r="CG453" s="344"/>
      <c r="CH453" s="344"/>
      <c r="CI453" s="344"/>
      <c r="CJ453" s="344"/>
      <c r="CK453" s="344"/>
      <c r="CL453" s="344"/>
      <c r="CM453" s="344"/>
      <c r="CN453" s="344"/>
      <c r="CO453" s="344"/>
      <c r="CP453" s="344"/>
      <c r="CQ453" s="344"/>
      <c r="CR453" s="344"/>
      <c r="CS453" s="344"/>
      <c r="CT453" s="344"/>
      <c r="CU453" s="344"/>
      <c r="CV453" s="344"/>
      <c r="CW453" s="344"/>
      <c r="CX453" s="344"/>
      <c r="CY453" s="344"/>
      <c r="CZ453" s="344"/>
    </row>
    <row r="454" s="348" customFormat="true" ht="25.15" customHeight="true" x14ac:dyDescent="0.2">
      <c r="C454" s="1028"/>
      <c r="D454" s="1020"/>
      <c r="E454" s="561"/>
      <c r="F454" s="561"/>
      <c r="G454" s="561"/>
      <c r="H454" s="1019" t="s">
        <v>479</v>
      </c>
      <c r="I454" s="1020"/>
      <c r="J454" s="713">
        <v>-0.10370080599892051</v>
      </c>
      <c r="K454" s="561"/>
      <c r="L454" s="561"/>
      <c r="M454" s="1019" t="s">
        <v>480</v>
      </c>
      <c r="N454" s="1020"/>
      <c r="O454" s="714">
        <v>-4.6306043997173967E-2</v>
      </c>
      <c r="P454" s="561"/>
      <c r="Q454" s="561"/>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A454" s="343"/>
      <c r="BB454" s="394"/>
      <c r="BC454" s="343"/>
      <c r="BD454" s="343"/>
      <c r="BE454" s="343"/>
      <c r="BF454" s="343"/>
      <c r="BG454" s="343"/>
      <c r="BH454" s="343"/>
      <c r="BI454" s="343"/>
      <c r="BJ454" s="343"/>
      <c r="BK454" s="343"/>
      <c r="BL454" s="343"/>
      <c r="BM454" s="343"/>
      <c r="BN454" s="343"/>
      <c r="BO454" s="343"/>
      <c r="BP454" s="343"/>
      <c r="BQ454" s="343"/>
      <c r="BR454" s="343"/>
      <c r="BS454" s="343"/>
      <c r="BT454" s="343"/>
      <c r="BU454" s="343"/>
      <c r="BV454" s="343"/>
      <c r="BW454" s="343"/>
      <c r="BX454" s="343"/>
      <c r="BY454" s="343"/>
      <c r="BZ454" s="344"/>
      <c r="CA454" s="344"/>
      <c r="CB454" s="344"/>
      <c r="CC454" s="344"/>
      <c r="CD454" s="344"/>
      <c r="CE454" s="344"/>
      <c r="CF454" s="344"/>
      <c r="CG454" s="344"/>
      <c r="CH454" s="344"/>
      <c r="CI454" s="344"/>
      <c r="CJ454" s="344"/>
      <c r="CK454" s="344"/>
      <c r="CL454" s="344"/>
      <c r="CM454" s="344"/>
      <c r="CN454" s="344"/>
      <c r="CO454" s="344"/>
      <c r="CP454" s="344"/>
      <c r="CQ454" s="344"/>
      <c r="CR454" s="344"/>
      <c r="CS454" s="344"/>
      <c r="CT454" s="344"/>
      <c r="CU454" s="344"/>
      <c r="CV454" s="344"/>
      <c r="CW454" s="344"/>
      <c r="CX454" s="344"/>
      <c r="CY454" s="344"/>
      <c r="CZ454" s="344"/>
    </row>
    <row r="455" s="348" customFormat="true" ht="25.15" customHeight="true" x14ac:dyDescent="0.2">
      <c r="C455" s="1029" t="s">
        <v>238</v>
      </c>
      <c r="D455" s="1020"/>
      <c r="E455" s="1020"/>
      <c r="F455" s="561"/>
      <c r="G455" s="561"/>
      <c r="H455" s="1019" t="s">
        <v>213</v>
      </c>
      <c r="I455" s="1020"/>
      <c r="J455" s="713">
        <v>9.8518328879938638E-2</v>
      </c>
      <c r="K455" s="561"/>
      <c r="L455" s="561"/>
      <c r="M455" s="1019" t="s">
        <v>471</v>
      </c>
      <c r="N455" s="1020"/>
      <c r="O455" s="714">
        <v>4.4278140327344888E-2</v>
      </c>
      <c r="P455" s="561"/>
      <c r="Q455" s="561"/>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A455" s="343"/>
      <c r="BB455" s="394"/>
      <c r="BC455" s="343"/>
      <c r="BD455" s="343"/>
      <c r="BE455" s="343"/>
      <c r="BF455" s="343"/>
      <c r="BG455" s="343"/>
      <c r="BH455" s="343"/>
      <c r="BI455" s="343"/>
      <c r="BJ455" s="343"/>
      <c r="BK455" s="343"/>
      <c r="BL455" s="343"/>
      <c r="BM455" s="343"/>
      <c r="BN455" s="343"/>
      <c r="BO455" s="343"/>
      <c r="BP455" s="343"/>
      <c r="BQ455" s="343"/>
      <c r="BR455" s="343"/>
      <c r="BS455" s="343"/>
      <c r="BT455" s="343"/>
      <c r="BU455" s="343"/>
      <c r="BV455" s="343"/>
      <c r="BW455" s="343"/>
      <c r="BX455" s="343"/>
      <c r="BY455" s="343"/>
      <c r="BZ455" s="344"/>
      <c r="CA455" s="344"/>
      <c r="CB455" s="344"/>
      <c r="CC455" s="344"/>
      <c r="CD455" s="344"/>
      <c r="CE455" s="344"/>
      <c r="CF455" s="344"/>
      <c r="CG455" s="344"/>
      <c r="CH455" s="344"/>
      <c r="CI455" s="344"/>
      <c r="CJ455" s="344"/>
      <c r="CK455" s="344"/>
      <c r="CL455" s="344"/>
      <c r="CM455" s="344"/>
      <c r="CN455" s="344"/>
      <c r="CO455" s="344"/>
      <c r="CP455" s="344"/>
      <c r="CQ455" s="344"/>
      <c r="CR455" s="344"/>
      <c r="CS455" s="344"/>
      <c r="CT455" s="344"/>
      <c r="CU455" s="344"/>
      <c r="CV455" s="344"/>
      <c r="CW455" s="344"/>
      <c r="CX455" s="344"/>
      <c r="CY455" s="344"/>
      <c r="CZ455" s="344"/>
    </row>
    <row r="456" s="348" customFormat="true" ht="25.15" customHeight="true" x14ac:dyDescent="0.2">
      <c r="C456" s="1028"/>
      <c r="D456" s="1020"/>
      <c r="E456" s="694" t="s">
        <v>240</v>
      </c>
      <c r="F456" s="561"/>
      <c r="G456" s="561"/>
      <c r="H456" s="1019" t="s">
        <v>461</v>
      </c>
      <c r="I456" s="1020"/>
      <c r="J456" s="713">
        <v>-9.3211319556503178E-2</v>
      </c>
      <c r="K456" s="561"/>
      <c r="L456" s="561"/>
      <c r="M456" s="1019" t="s">
        <v>460</v>
      </c>
      <c r="N456" s="1020"/>
      <c r="O456" s="714">
        <v>-4.0792345064302245E-2</v>
      </c>
      <c r="P456" s="561"/>
      <c r="Q456" s="561"/>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A456" s="343"/>
      <c r="BB456" s="394"/>
      <c r="BC456" s="343"/>
      <c r="BD456" s="343"/>
      <c r="BE456" s="343"/>
      <c r="BF456" s="343"/>
      <c r="BG456" s="343"/>
      <c r="BH456" s="343"/>
      <c r="BI456" s="343"/>
      <c r="BJ456" s="343"/>
      <c r="BK456" s="343"/>
      <c r="BL456" s="343"/>
      <c r="BM456" s="343"/>
      <c r="BN456" s="343"/>
      <c r="BO456" s="343"/>
      <c r="BP456" s="343"/>
      <c r="BQ456" s="343"/>
      <c r="BR456" s="343"/>
      <c r="BS456" s="343"/>
      <c r="BT456" s="343"/>
      <c r="BU456" s="343"/>
      <c r="BV456" s="343"/>
      <c r="BW456" s="343"/>
      <c r="BX456" s="343"/>
      <c r="BY456" s="343"/>
      <c r="BZ456" s="344"/>
      <c r="CA456" s="344"/>
      <c r="CB456" s="344"/>
      <c r="CC456" s="344"/>
      <c r="CD456" s="344"/>
      <c r="CE456" s="344"/>
      <c r="CF456" s="344"/>
      <c r="CG456" s="344"/>
      <c r="CH456" s="344"/>
      <c r="CI456" s="344"/>
      <c r="CJ456" s="344"/>
      <c r="CK456" s="344"/>
      <c r="CL456" s="344"/>
      <c r="CM456" s="344"/>
      <c r="CN456" s="344"/>
      <c r="CO456" s="344"/>
      <c r="CP456" s="344"/>
      <c r="CQ456" s="344"/>
      <c r="CR456" s="344"/>
      <c r="CS456" s="344"/>
      <c r="CT456" s="344"/>
      <c r="CU456" s="344"/>
      <c r="CV456" s="344"/>
      <c r="CW456" s="344"/>
      <c r="CX456" s="344"/>
      <c r="CY456" s="344"/>
      <c r="CZ456" s="344"/>
    </row>
    <row r="457" s="348" customFormat="true" ht="25.15" customHeight="true" x14ac:dyDescent="0.2">
      <c r="C457" s="1019" t="s">
        <v>213</v>
      </c>
      <c r="D457" s="1020"/>
      <c r="E457" s="709">
        <v>3.3159184298044743E-2</v>
      </c>
      <c r="F457" s="561"/>
      <c r="G457" s="561"/>
      <c r="H457" s="1019" t="s">
        <v>463</v>
      </c>
      <c r="I457" s="1020"/>
      <c r="J457" s="713">
        <v>8.3703163968740404E-2</v>
      </c>
      <c r="K457" s="561"/>
      <c r="L457" s="561"/>
      <c r="M457" s="1019" t="s">
        <v>453</v>
      </c>
      <c r="N457" s="1020"/>
      <c r="O457" s="714">
        <v>-3.7035208529192988E-2</v>
      </c>
      <c r="P457" s="561"/>
      <c r="Q457" s="561"/>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A457" s="343"/>
      <c r="BB457" s="394"/>
      <c r="BC457" s="343"/>
      <c r="BD457" s="343"/>
      <c r="BE457" s="343"/>
      <c r="BF457" s="343"/>
      <c r="BG457" s="343"/>
      <c r="BH457" s="343"/>
      <c r="BI457" s="343"/>
      <c r="BJ457" s="343"/>
      <c r="BK457" s="343"/>
      <c r="BL457" s="343"/>
      <c r="BM457" s="343"/>
      <c r="BN457" s="343"/>
      <c r="BO457" s="343"/>
      <c r="BP457" s="343"/>
      <c r="BQ457" s="343"/>
      <c r="BR457" s="343"/>
      <c r="BS457" s="343"/>
      <c r="BT457" s="343"/>
      <c r="BU457" s="343"/>
      <c r="BV457" s="343"/>
      <c r="BW457" s="343"/>
      <c r="BX457" s="343"/>
      <c r="BY457" s="343"/>
      <c r="BZ457" s="344"/>
      <c r="CA457" s="344"/>
      <c r="CB457" s="344"/>
      <c r="CC457" s="344"/>
      <c r="CD457" s="344"/>
      <c r="CE457" s="344"/>
      <c r="CF457" s="344"/>
      <c r="CG457" s="344"/>
      <c r="CH457" s="344"/>
      <c r="CI457" s="344"/>
      <c r="CJ457" s="344"/>
      <c r="CK457" s="344"/>
      <c r="CL457" s="344"/>
      <c r="CM457" s="344"/>
      <c r="CN457" s="344"/>
      <c r="CO457" s="344"/>
      <c r="CP457" s="344"/>
      <c r="CQ457" s="344"/>
      <c r="CR457" s="344"/>
      <c r="CS457" s="344"/>
      <c r="CT457" s="344"/>
      <c r="CU457" s="344"/>
      <c r="CV457" s="344"/>
      <c r="CW457" s="344"/>
      <c r="CX457" s="344"/>
      <c r="CY457" s="344"/>
      <c r="CZ457" s="344"/>
    </row>
    <row r="458" s="348" customFormat="true" ht="25.15" customHeight="true" x14ac:dyDescent="0.2">
      <c r="C458" s="1019" t="s">
        <v>206</v>
      </c>
      <c r="D458" s="1020"/>
      <c r="E458" s="712">
        <v>0.21411892141464686</v>
      </c>
      <c r="F458" s="561"/>
      <c r="G458" s="561"/>
      <c r="H458" s="1019" t="s">
        <v>465</v>
      </c>
      <c r="I458" s="1020"/>
      <c r="J458" s="713">
        <v>-6.5796959209009187E-2</v>
      </c>
      <c r="K458" s="561"/>
      <c r="L458" s="561"/>
      <c r="M458" s="1019" t="s">
        <v>464</v>
      </c>
      <c r="N458" s="1020"/>
      <c r="O458" s="714">
        <v>-3.1393479154715589E-2</v>
      </c>
      <c r="P458" s="561"/>
      <c r="Q458" s="561"/>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A458" s="343"/>
      <c r="BB458" s="394"/>
      <c r="BC458" s="343"/>
      <c r="BD458" s="343"/>
      <c r="BE458" s="343"/>
      <c r="BF458" s="343"/>
      <c r="BG458" s="343"/>
      <c r="BH458" s="343"/>
      <c r="BI458" s="343"/>
      <c r="BJ458" s="343"/>
      <c r="BK458" s="343"/>
      <c r="BL458" s="343"/>
      <c r="BM458" s="343"/>
      <c r="BN458" s="343"/>
      <c r="BO458" s="343"/>
      <c r="BP458" s="343"/>
      <c r="BQ458" s="343"/>
      <c r="BR458" s="343"/>
      <c r="BS458" s="343"/>
      <c r="BT458" s="343"/>
      <c r="BU458" s="343"/>
      <c r="BV458" s="343"/>
      <c r="BW458" s="343"/>
      <c r="BX458" s="343"/>
      <c r="BY458" s="343"/>
      <c r="BZ458" s="344"/>
      <c r="CA458" s="344"/>
      <c r="CB458" s="344"/>
      <c r="CC458" s="344"/>
      <c r="CD458" s="344"/>
      <c r="CE458" s="344"/>
      <c r="CF458" s="344"/>
      <c r="CG458" s="344"/>
      <c r="CH458" s="344"/>
      <c r="CI458" s="344"/>
      <c r="CJ458" s="344"/>
      <c r="CK458" s="344"/>
      <c r="CL458" s="344"/>
      <c r="CM458" s="344"/>
      <c r="CN458" s="344"/>
      <c r="CO458" s="344"/>
      <c r="CP458" s="344"/>
      <c r="CQ458" s="344"/>
      <c r="CR458" s="344"/>
      <c r="CS458" s="344"/>
      <c r="CT458" s="344"/>
      <c r="CU458" s="344"/>
      <c r="CV458" s="344"/>
      <c r="CW458" s="344"/>
      <c r="CX458" s="344"/>
      <c r="CY458" s="344"/>
      <c r="CZ458" s="344"/>
    </row>
    <row r="459" s="348" customFormat="true" ht="25.15" customHeight="true" x14ac:dyDescent="0.2">
      <c r="C459" s="1019" t="s">
        <v>209</v>
      </c>
      <c r="D459" s="1020"/>
      <c r="E459" s="712">
        <v>0.15119614908763596</v>
      </c>
      <c r="F459" s="561"/>
      <c r="G459" s="561"/>
      <c r="H459" s="1019" t="s">
        <v>481</v>
      </c>
      <c r="I459" s="1020"/>
      <c r="J459" s="713">
        <v>-5.1989825500907409E-2</v>
      </c>
      <c r="K459" s="561"/>
      <c r="L459" s="561"/>
      <c r="M459" s="1019" t="s">
        <v>477</v>
      </c>
      <c r="N459" s="1020"/>
      <c r="O459" s="714">
        <v>-2.7958068779545618E-2</v>
      </c>
      <c r="P459" s="561"/>
      <c r="Q459" s="561"/>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A459" s="343"/>
      <c r="BB459" s="394"/>
      <c r="BC459" s="343"/>
      <c r="BD459" s="343"/>
      <c r="BE459" s="343"/>
      <c r="BF459" s="343"/>
      <c r="BG459" s="343"/>
      <c r="BH459" s="343"/>
      <c r="BI459" s="343"/>
      <c r="BJ459" s="343"/>
      <c r="BK459" s="343"/>
      <c r="BL459" s="343"/>
      <c r="BM459" s="343"/>
      <c r="BN459" s="343"/>
      <c r="BO459" s="343"/>
      <c r="BP459" s="343"/>
      <c r="BQ459" s="343"/>
      <c r="BR459" s="343"/>
      <c r="BS459" s="343"/>
      <c r="BT459" s="343"/>
      <c r="BU459" s="343"/>
      <c r="BV459" s="343"/>
      <c r="BW459" s="343"/>
      <c r="BX459" s="343"/>
      <c r="BY459" s="343"/>
      <c r="BZ459" s="344"/>
      <c r="CA459" s="344"/>
      <c r="CB459" s="344"/>
      <c r="CC459" s="344"/>
      <c r="CD459" s="344"/>
      <c r="CE459" s="344"/>
      <c r="CF459" s="344"/>
      <c r="CG459" s="344"/>
      <c r="CH459" s="344"/>
      <c r="CI459" s="344"/>
      <c r="CJ459" s="344"/>
      <c r="CK459" s="344"/>
      <c r="CL459" s="344"/>
      <c r="CM459" s="344"/>
      <c r="CN459" s="344"/>
      <c r="CO459" s="344"/>
      <c r="CP459" s="344"/>
      <c r="CQ459" s="344"/>
      <c r="CR459" s="344"/>
      <c r="CS459" s="344"/>
      <c r="CT459" s="344"/>
      <c r="CU459" s="344"/>
      <c r="CV459" s="344"/>
      <c r="CW459" s="344"/>
      <c r="CX459" s="344"/>
      <c r="CY459" s="344"/>
      <c r="CZ459" s="344"/>
    </row>
    <row r="460" s="348" customFormat="true" ht="25.15" customHeight="true" x14ac:dyDescent="0.2">
      <c r="C460" s="1019" t="s">
        <v>196</v>
      </c>
      <c r="D460" s="1020"/>
      <c r="E460" s="712">
        <v>0.27043365723149965</v>
      </c>
      <c r="F460" s="561"/>
      <c r="G460" s="561"/>
      <c r="H460" s="1019" t="s">
        <v>471</v>
      </c>
      <c r="I460" s="1020"/>
      <c r="J460" s="713">
        <v>5.1141840857123512E-2</v>
      </c>
      <c r="K460" s="561"/>
      <c r="L460" s="561"/>
      <c r="M460" s="1019" t="s">
        <v>479</v>
      </c>
      <c r="N460" s="1020"/>
      <c r="O460" s="714">
        <v>-2.7444873671640453E-2</v>
      </c>
      <c r="P460" s="561"/>
      <c r="Q460" s="561"/>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A460" s="343"/>
      <c r="BB460" s="394"/>
      <c r="BC460" s="343"/>
      <c r="BD460" s="343"/>
      <c r="BE460" s="343"/>
      <c r="BF460" s="343"/>
      <c r="BG460" s="343"/>
      <c r="BH460" s="343"/>
      <c r="BI460" s="343"/>
      <c r="BJ460" s="343"/>
      <c r="BK460" s="343"/>
      <c r="BL460" s="343"/>
      <c r="BM460" s="343"/>
      <c r="BN460" s="343"/>
      <c r="BO460" s="343"/>
      <c r="BP460" s="343"/>
      <c r="BQ460" s="343"/>
      <c r="BR460" s="343"/>
      <c r="BS460" s="343"/>
      <c r="BT460" s="343"/>
      <c r="BU460" s="343"/>
      <c r="BV460" s="343"/>
      <c r="BW460" s="343"/>
      <c r="BX460" s="343"/>
      <c r="BY460" s="343"/>
      <c r="BZ460" s="344"/>
      <c r="CA460" s="344"/>
      <c r="CB460" s="344"/>
      <c r="CC460" s="344"/>
      <c r="CD460" s="344"/>
      <c r="CE460" s="344"/>
      <c r="CF460" s="344"/>
      <c r="CG460" s="344"/>
      <c r="CH460" s="344"/>
      <c r="CI460" s="344"/>
      <c r="CJ460" s="344"/>
      <c r="CK460" s="344"/>
      <c r="CL460" s="344"/>
      <c r="CM460" s="344"/>
      <c r="CN460" s="344"/>
      <c r="CO460" s="344"/>
      <c r="CP460" s="344"/>
      <c r="CQ460" s="344"/>
      <c r="CR460" s="344"/>
      <c r="CS460" s="344"/>
      <c r="CT460" s="344"/>
      <c r="CU460" s="344"/>
      <c r="CV460" s="344"/>
      <c r="CW460" s="344"/>
      <c r="CX460" s="344"/>
      <c r="CY460" s="344"/>
      <c r="CZ460" s="344"/>
    </row>
    <row r="461" s="348" customFormat="true" ht="25.15" customHeight="true" x14ac:dyDescent="0.2">
      <c r="C461" s="1019" t="s">
        <v>217</v>
      </c>
      <c r="D461" s="1020"/>
      <c r="E461" s="712">
        <v>5.3285028616581562E-4</v>
      </c>
      <c r="F461" s="561"/>
      <c r="G461" s="561"/>
      <c r="H461" s="1019" t="s">
        <v>480</v>
      </c>
      <c r="I461" s="1020"/>
      <c r="J461" s="713">
        <v>-5.0877657906937691E-2</v>
      </c>
      <c r="K461" s="561"/>
      <c r="L461" s="561"/>
      <c r="M461" s="1019" t="s">
        <v>478</v>
      </c>
      <c r="N461" s="1020"/>
      <c r="O461" s="714">
        <v>-2.6904636290795599E-2</v>
      </c>
      <c r="P461" s="561"/>
      <c r="Q461" s="561"/>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A461" s="343"/>
      <c r="BB461" s="394"/>
      <c r="BC461" s="343"/>
      <c r="BD461" s="343"/>
      <c r="BE461" s="343"/>
      <c r="BF461" s="343"/>
      <c r="BG461" s="343"/>
      <c r="BH461" s="343"/>
      <c r="BI461" s="343"/>
      <c r="BJ461" s="343"/>
      <c r="BK461" s="343"/>
      <c r="BL461" s="343"/>
      <c r="BM461" s="343"/>
      <c r="BN461" s="343"/>
      <c r="BO461" s="343"/>
      <c r="BP461" s="343"/>
      <c r="BQ461" s="343"/>
      <c r="BR461" s="343"/>
      <c r="BS461" s="343"/>
      <c r="BT461" s="343"/>
      <c r="BU461" s="343"/>
      <c r="BV461" s="343"/>
      <c r="BW461" s="343"/>
      <c r="BX461" s="343"/>
      <c r="BY461" s="343"/>
      <c r="BZ461" s="344"/>
      <c r="CA461" s="344"/>
      <c r="CB461" s="344"/>
      <c r="CC461" s="344"/>
      <c r="CD461" s="344"/>
      <c r="CE461" s="344"/>
      <c r="CF461" s="344"/>
      <c r="CG461" s="344"/>
      <c r="CH461" s="344"/>
      <c r="CI461" s="344"/>
      <c r="CJ461" s="344"/>
      <c r="CK461" s="344"/>
      <c r="CL461" s="344"/>
      <c r="CM461" s="344"/>
      <c r="CN461" s="344"/>
      <c r="CO461" s="344"/>
      <c r="CP461" s="344"/>
      <c r="CQ461" s="344"/>
      <c r="CR461" s="344"/>
      <c r="CS461" s="344"/>
      <c r="CT461" s="344"/>
      <c r="CU461" s="344"/>
      <c r="CV461" s="344"/>
      <c r="CW461" s="344"/>
      <c r="CX461" s="344"/>
      <c r="CY461" s="344"/>
      <c r="CZ461" s="344"/>
    </row>
    <row r="462" s="348" customFormat="true" ht="25.15" customHeight="true" x14ac:dyDescent="0.2">
      <c r="C462" s="1019" t="s">
        <v>226</v>
      </c>
      <c r="D462" s="1020"/>
      <c r="E462" s="712">
        <v>1.6561346331905285E-3</v>
      </c>
      <c r="F462" s="561"/>
      <c r="G462" s="561"/>
      <c r="H462" s="1019" t="s">
        <v>469</v>
      </c>
      <c r="I462" s="1020"/>
      <c r="J462" s="713">
        <v>-5.0189059247298107E-2</v>
      </c>
      <c r="K462" s="561"/>
      <c r="L462" s="561"/>
      <c r="M462" s="1019" t="s">
        <v>456</v>
      </c>
      <c r="N462" s="1020"/>
      <c r="O462" s="714">
        <v>2.65756057851728E-2</v>
      </c>
      <c r="P462" s="561"/>
      <c r="Q462" s="561"/>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A462" s="343"/>
      <c r="BB462" s="394"/>
      <c r="BC462" s="343"/>
      <c r="BD462" s="343"/>
      <c r="BE462" s="343"/>
      <c r="BF462" s="343"/>
      <c r="BG462" s="343"/>
      <c r="BH462" s="343"/>
      <c r="BI462" s="343"/>
      <c r="BJ462" s="343"/>
      <c r="BK462" s="343"/>
      <c r="BL462" s="343"/>
      <c r="BM462" s="343"/>
      <c r="BN462" s="343"/>
      <c r="BO462" s="343"/>
      <c r="BP462" s="343"/>
      <c r="BQ462" s="343"/>
      <c r="BR462" s="343"/>
      <c r="BS462" s="343"/>
      <c r="BT462" s="343"/>
      <c r="BU462" s="343"/>
      <c r="BV462" s="343"/>
      <c r="BW462" s="343"/>
      <c r="BX462" s="343"/>
      <c r="BY462" s="343"/>
      <c r="BZ462" s="344"/>
      <c r="CA462" s="344"/>
      <c r="CB462" s="344"/>
      <c r="CC462" s="344"/>
      <c r="CD462" s="344"/>
      <c r="CE462" s="344"/>
      <c r="CF462" s="344"/>
      <c r="CG462" s="344"/>
      <c r="CH462" s="344"/>
      <c r="CI462" s="344"/>
      <c r="CJ462" s="344"/>
      <c r="CK462" s="344"/>
      <c r="CL462" s="344"/>
      <c r="CM462" s="344"/>
      <c r="CN462" s="344"/>
      <c r="CO462" s="344"/>
      <c r="CP462" s="344"/>
      <c r="CQ462" s="344"/>
      <c r="CR462" s="344"/>
      <c r="CS462" s="344"/>
      <c r="CT462" s="344"/>
      <c r="CU462" s="344"/>
      <c r="CV462" s="344"/>
      <c r="CW462" s="344"/>
      <c r="CX462" s="344"/>
      <c r="CY462" s="344"/>
      <c r="CZ462" s="344"/>
    </row>
    <row r="463" s="348" customFormat="true" ht="25.15" customHeight="true" x14ac:dyDescent="0.2">
      <c r="C463" s="1019" t="s">
        <v>215</v>
      </c>
      <c r="D463" s="1020"/>
      <c r="E463" s="712">
        <v>0.20013830711831621</v>
      </c>
      <c r="F463" s="561"/>
      <c r="G463" s="561"/>
      <c r="H463" s="1019" t="s">
        <v>217</v>
      </c>
      <c r="I463" s="1020"/>
      <c r="J463" s="713">
        <v>-4.8013816582247335E-2</v>
      </c>
      <c r="K463" s="561"/>
      <c r="L463" s="561"/>
      <c r="M463" s="1019" t="s">
        <v>475</v>
      </c>
      <c r="N463" s="1020"/>
      <c r="O463" s="714">
        <v>-2.6503205168740652E-2</v>
      </c>
      <c r="P463" s="561"/>
      <c r="Q463" s="561"/>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A463" s="343"/>
      <c r="BB463" s="394"/>
      <c r="BC463" s="343"/>
      <c r="BD463" s="343"/>
      <c r="BE463" s="343"/>
      <c r="BF463" s="343"/>
      <c r="BG463" s="343"/>
      <c r="BH463" s="343"/>
      <c r="BI463" s="343"/>
      <c r="BJ463" s="343"/>
      <c r="BK463" s="343"/>
      <c r="BL463" s="343"/>
      <c r="BM463" s="343"/>
      <c r="BN463" s="343"/>
      <c r="BO463" s="343"/>
      <c r="BP463" s="343"/>
      <c r="BQ463" s="343"/>
      <c r="BR463" s="343"/>
      <c r="BS463" s="343"/>
      <c r="BT463" s="343"/>
      <c r="BU463" s="343"/>
      <c r="BV463" s="343"/>
      <c r="BW463" s="343"/>
      <c r="BX463" s="343"/>
      <c r="BY463" s="343"/>
      <c r="BZ463" s="344"/>
      <c r="CA463" s="344"/>
      <c r="CB463" s="344"/>
      <c r="CC463" s="344"/>
      <c r="CD463" s="344"/>
      <c r="CE463" s="344"/>
      <c r="CF463" s="344"/>
      <c r="CG463" s="344"/>
      <c r="CH463" s="344"/>
      <c r="CI463" s="344"/>
      <c r="CJ463" s="344"/>
      <c r="CK463" s="344"/>
      <c r="CL463" s="344"/>
      <c r="CM463" s="344"/>
      <c r="CN463" s="344"/>
      <c r="CO463" s="344"/>
      <c r="CP463" s="344"/>
      <c r="CQ463" s="344"/>
      <c r="CR463" s="344"/>
      <c r="CS463" s="344"/>
      <c r="CT463" s="344"/>
      <c r="CU463" s="344"/>
      <c r="CV463" s="344"/>
      <c r="CW463" s="344"/>
      <c r="CX463" s="344"/>
      <c r="CY463" s="344"/>
      <c r="CZ463" s="344"/>
    </row>
    <row r="464" s="348" customFormat="true" ht="25.15" customHeight="true" x14ac:dyDescent="0.2">
      <c r="C464" s="1019" t="s">
        <v>201</v>
      </c>
      <c r="D464" s="1020"/>
      <c r="E464" s="712">
        <v>0.27263748182453584</v>
      </c>
      <c r="F464" s="561"/>
      <c r="G464" s="561"/>
      <c r="H464" s="1019" t="s">
        <v>472</v>
      </c>
      <c r="I464" s="1020"/>
      <c r="J464" s="713">
        <v>3.7226047034636424E-2</v>
      </c>
      <c r="K464" s="561"/>
      <c r="L464" s="561"/>
      <c r="M464" s="1019" t="s">
        <v>467</v>
      </c>
      <c r="N464" s="1020"/>
      <c r="O464" s="714">
        <v>1.0236320657394339E-2</v>
      </c>
      <c r="P464" s="561"/>
      <c r="Q464" s="561"/>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A464" s="343"/>
      <c r="BB464" s="394"/>
      <c r="BC464" s="343"/>
      <c r="BD464" s="343"/>
      <c r="BE464" s="343"/>
      <c r="BF464" s="343"/>
      <c r="BG464" s="343"/>
      <c r="BH464" s="343"/>
      <c r="BI464" s="343"/>
      <c r="BJ464" s="343"/>
      <c r="BK464" s="343"/>
      <c r="BL464" s="343"/>
      <c r="BM464" s="343"/>
      <c r="BN464" s="343"/>
      <c r="BO464" s="343"/>
      <c r="BP464" s="343"/>
      <c r="BQ464" s="343"/>
      <c r="BR464" s="343"/>
      <c r="BS464" s="343"/>
      <c r="BT464" s="343"/>
      <c r="BU464" s="343"/>
      <c r="BV464" s="343"/>
      <c r="BW464" s="343"/>
      <c r="BX464" s="343"/>
      <c r="BY464" s="343"/>
      <c r="BZ464" s="344"/>
      <c r="CA464" s="344"/>
      <c r="CB464" s="344"/>
      <c r="CC464" s="344"/>
      <c r="CD464" s="344"/>
      <c r="CE464" s="344"/>
      <c r="CF464" s="344"/>
      <c r="CG464" s="344"/>
      <c r="CH464" s="344"/>
      <c r="CI464" s="344"/>
      <c r="CJ464" s="344"/>
      <c r="CK464" s="344"/>
      <c r="CL464" s="344"/>
      <c r="CM464" s="344"/>
      <c r="CN464" s="344"/>
      <c r="CO464" s="344"/>
      <c r="CP464" s="344"/>
      <c r="CQ464" s="344"/>
      <c r="CR464" s="344"/>
      <c r="CS464" s="344"/>
      <c r="CT464" s="344"/>
      <c r="CU464" s="344"/>
      <c r="CV464" s="344"/>
      <c r="CW464" s="344"/>
      <c r="CX464" s="344"/>
      <c r="CY464" s="344"/>
      <c r="CZ464" s="344"/>
    </row>
    <row r="465" s="348" customFormat="true" ht="25.15" customHeight="true" x14ac:dyDescent="0.2">
      <c r="C465" s="1019" t="s">
        <v>438</v>
      </c>
      <c r="D465" s="1020"/>
      <c r="E465" s="712">
        <v>0.22935333358269339</v>
      </c>
      <c r="F465" s="561"/>
      <c r="G465" s="561"/>
      <c r="H465" s="1019" t="s">
        <v>482</v>
      </c>
      <c r="I465" s="1020"/>
      <c r="J465" s="713">
        <v>-2.9738221009982635E-2</v>
      </c>
      <c r="K465" s="561"/>
      <c r="L465" s="561"/>
      <c r="M465" s="1019" t="s">
        <v>482</v>
      </c>
      <c r="N465" s="1020"/>
      <c r="O465" s="714">
        <v>-8.2801036018216E-3</v>
      </c>
      <c r="P465" s="561"/>
      <c r="Q465" s="561"/>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A465" s="343"/>
      <c r="BB465" s="394"/>
      <c r="BC465" s="343"/>
      <c r="BD465" s="343"/>
      <c r="BE465" s="343"/>
      <c r="BF465" s="343"/>
      <c r="BG465" s="343"/>
      <c r="BH465" s="343"/>
      <c r="BI465" s="343"/>
      <c r="BJ465" s="343"/>
      <c r="BK465" s="343"/>
      <c r="BL465" s="343"/>
      <c r="BM465" s="343"/>
      <c r="BN465" s="343"/>
      <c r="BO465" s="343"/>
      <c r="BP465" s="343"/>
      <c r="BQ465" s="343"/>
      <c r="BR465" s="343"/>
      <c r="BS465" s="343"/>
      <c r="BT465" s="343"/>
      <c r="BU465" s="343"/>
      <c r="BV465" s="343"/>
      <c r="BW465" s="343"/>
      <c r="BX465" s="343"/>
      <c r="BY465" s="343"/>
      <c r="BZ465" s="344"/>
      <c r="CA465" s="344"/>
      <c r="CB465" s="344"/>
      <c r="CC465" s="344"/>
      <c r="CD465" s="344"/>
      <c r="CE465" s="344"/>
      <c r="CF465" s="344"/>
      <c r="CG465" s="344"/>
      <c r="CH465" s="344"/>
      <c r="CI465" s="344"/>
      <c r="CJ465" s="344"/>
      <c r="CK465" s="344"/>
      <c r="CL465" s="344"/>
      <c r="CM465" s="344"/>
      <c r="CN465" s="344"/>
      <c r="CO465" s="344"/>
      <c r="CP465" s="344"/>
      <c r="CQ465" s="344"/>
      <c r="CR465" s="344"/>
      <c r="CS465" s="344"/>
      <c r="CT465" s="344"/>
      <c r="CU465" s="344"/>
      <c r="CV465" s="344"/>
      <c r="CW465" s="344"/>
      <c r="CX465" s="344"/>
      <c r="CY465" s="344"/>
      <c r="CZ465" s="344"/>
    </row>
    <row r="466" s="348" customFormat="true" ht="25.15" customHeight="true" x14ac:dyDescent="0.2">
      <c r="C466" s="1019" t="s">
        <v>429</v>
      </c>
      <c r="D466" s="1020"/>
      <c r="E466" s="712">
        <v>0.23815980705306128</v>
      </c>
      <c r="F466" s="561"/>
      <c r="G466" s="561"/>
      <c r="H466" s="1019" t="s">
        <v>226</v>
      </c>
      <c r="I466" s="1020"/>
      <c r="J466" s="713">
        <v>1.5872791193584587E-2</v>
      </c>
      <c r="K466" s="561"/>
      <c r="L466" s="561"/>
      <c r="M466" s="1019" t="s">
        <v>470</v>
      </c>
      <c r="N466" s="1020"/>
      <c r="O466" s="714">
        <v>6.9633819101444323E-3</v>
      </c>
      <c r="P466" s="561"/>
      <c r="Q466" s="561"/>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A466" s="343"/>
      <c r="BB466" s="394"/>
      <c r="BC466" s="343"/>
      <c r="BD466" s="343"/>
      <c r="BE466" s="343"/>
      <c r="BF466" s="343"/>
      <c r="BG466" s="343"/>
      <c r="BH466" s="343"/>
      <c r="BI466" s="343"/>
      <c r="BJ466" s="343"/>
      <c r="BK466" s="343"/>
      <c r="BL466" s="343"/>
      <c r="BM466" s="343"/>
      <c r="BN466" s="343"/>
      <c r="BO466" s="343"/>
      <c r="BP466" s="343"/>
      <c r="BQ466" s="343"/>
      <c r="BR466" s="343"/>
      <c r="BS466" s="343"/>
      <c r="BT466" s="343"/>
      <c r="BU466" s="343"/>
      <c r="BV466" s="343"/>
      <c r="BW466" s="343"/>
      <c r="BX466" s="343"/>
      <c r="BY466" s="343"/>
      <c r="BZ466" s="344"/>
      <c r="CA466" s="344"/>
      <c r="CB466" s="344"/>
      <c r="CC466" s="344"/>
      <c r="CD466" s="344"/>
      <c r="CE466" s="344"/>
      <c r="CF466" s="344"/>
      <c r="CG466" s="344"/>
      <c r="CH466" s="344"/>
      <c r="CI466" s="344"/>
      <c r="CJ466" s="344"/>
      <c r="CK466" s="344"/>
      <c r="CL466" s="344"/>
      <c r="CM466" s="344"/>
      <c r="CN466" s="344"/>
      <c r="CO466" s="344"/>
      <c r="CP466" s="344"/>
      <c r="CQ466" s="344"/>
      <c r="CR466" s="344"/>
      <c r="CS466" s="344"/>
      <c r="CT466" s="344"/>
      <c r="CU466" s="344"/>
      <c r="CV466" s="344"/>
      <c r="CW466" s="344"/>
      <c r="CX466" s="344"/>
      <c r="CY466" s="344"/>
      <c r="CZ466" s="344"/>
    </row>
    <row r="467" s="348" customFormat="true" ht="25.15" customHeight="true" x14ac:dyDescent="0.2">
      <c r="C467" s="1019" t="s">
        <v>464</v>
      </c>
      <c r="D467" s="1020"/>
      <c r="E467" s="712">
        <v>1.4286368197140365E-2</v>
      </c>
      <c r="F467" s="561"/>
      <c r="G467" s="561"/>
      <c r="H467" s="1019" t="s">
        <v>475</v>
      </c>
      <c r="I467" s="1020"/>
      <c r="J467" s="713">
        <v>8.1024018380735589E-3</v>
      </c>
      <c r="K467" s="561"/>
      <c r="L467" s="561"/>
      <c r="M467" s="1019" t="s">
        <v>481</v>
      </c>
      <c r="N467" s="1020"/>
      <c r="O467" s="714">
        <v>-4.6587698702263728E-3</v>
      </c>
      <c r="P467" s="561"/>
      <c r="Q467" s="561"/>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A467" s="343"/>
      <c r="BB467" s="394"/>
      <c r="BC467" s="343"/>
      <c r="BD467" s="343"/>
      <c r="BE467" s="343"/>
      <c r="BF467" s="343"/>
      <c r="BG467" s="343"/>
      <c r="BH467" s="343"/>
      <c r="BI467" s="343"/>
      <c r="BJ467" s="343"/>
      <c r="BK467" s="343"/>
      <c r="BL467" s="343"/>
      <c r="BM467" s="343"/>
      <c r="BN467" s="343"/>
      <c r="BO467" s="343"/>
      <c r="BP467" s="343"/>
      <c r="BQ467" s="343"/>
      <c r="BR467" s="343"/>
      <c r="BS467" s="343"/>
      <c r="BT467" s="343"/>
      <c r="BU467" s="343"/>
      <c r="BV467" s="343"/>
      <c r="BW467" s="343"/>
      <c r="BX467" s="343"/>
      <c r="BY467" s="343"/>
      <c r="BZ467" s="344"/>
      <c r="CA467" s="344"/>
      <c r="CB467" s="344"/>
      <c r="CC467" s="344"/>
      <c r="CD467" s="344"/>
      <c r="CE467" s="344"/>
      <c r="CF467" s="344"/>
      <c r="CG467" s="344"/>
      <c r="CH467" s="344"/>
      <c r="CI467" s="344"/>
      <c r="CJ467" s="344"/>
      <c r="CK467" s="344"/>
      <c r="CL467" s="344"/>
      <c r="CM467" s="344"/>
      <c r="CN467" s="344"/>
      <c r="CO467" s="344"/>
      <c r="CP467" s="344"/>
      <c r="CQ467" s="344"/>
      <c r="CR467" s="344"/>
      <c r="CS467" s="344"/>
      <c r="CT467" s="344"/>
      <c r="CU467" s="344"/>
      <c r="CV467" s="344"/>
      <c r="CW467" s="344"/>
      <c r="CX467" s="344"/>
      <c r="CY467" s="344"/>
      <c r="CZ467" s="344"/>
    </row>
    <row r="468" s="348" customFormat="true" ht="25.15" customHeight="true" x14ac:dyDescent="0.2">
      <c r="C468" s="1019" t="s">
        <v>436</v>
      </c>
      <c r="D468" s="1020"/>
      <c r="E468" s="712">
        <v>0.18632016720497629</v>
      </c>
      <c r="F468" s="561"/>
      <c r="G468" s="561"/>
      <c r="H468" s="1019" t="s">
        <v>459</v>
      </c>
      <c r="I468" s="1020"/>
      <c r="J468" s="713">
        <v>8.001404075934004E-3</v>
      </c>
      <c r="K468" s="561"/>
      <c r="L468" s="561"/>
      <c r="M468" s="1019" t="s">
        <v>476</v>
      </c>
      <c r="N468" s="1020"/>
      <c r="O468" s="714">
        <v>-1.7815664822005469E-3</v>
      </c>
      <c r="P468" s="561"/>
      <c r="Q468" s="561"/>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A468" s="343"/>
      <c r="BB468" s="394"/>
      <c r="BC468" s="343"/>
      <c r="BD468" s="343"/>
      <c r="BE468" s="343"/>
      <c r="BF468" s="343"/>
      <c r="BG468" s="343"/>
      <c r="BH468" s="343"/>
      <c r="BI468" s="343"/>
      <c r="BJ468" s="343"/>
      <c r="BK468" s="343"/>
      <c r="BL468" s="343"/>
      <c r="BM468" s="343"/>
      <c r="BN468" s="343"/>
      <c r="BO468" s="343"/>
      <c r="BP468" s="343"/>
      <c r="BQ468" s="343"/>
      <c r="BR468" s="343"/>
      <c r="BS468" s="343"/>
      <c r="BT468" s="343"/>
      <c r="BU468" s="343"/>
      <c r="BV468" s="343"/>
      <c r="BW468" s="343"/>
      <c r="BX468" s="343"/>
      <c r="BY468" s="343"/>
      <c r="BZ468" s="344"/>
      <c r="CA468" s="344"/>
      <c r="CB468" s="344"/>
      <c r="CC468" s="344"/>
      <c r="CD468" s="344"/>
      <c r="CE468" s="344"/>
      <c r="CF468" s="344"/>
      <c r="CG468" s="344"/>
      <c r="CH468" s="344"/>
      <c r="CI468" s="344"/>
      <c r="CJ468" s="344"/>
      <c r="CK468" s="344"/>
      <c r="CL468" s="344"/>
      <c r="CM468" s="344"/>
      <c r="CN468" s="344"/>
      <c r="CO468" s="344"/>
      <c r="CP468" s="344"/>
      <c r="CQ468" s="344"/>
      <c r="CR468" s="344"/>
      <c r="CS468" s="344"/>
      <c r="CT468" s="344"/>
      <c r="CU468" s="344"/>
      <c r="CV468" s="344"/>
      <c r="CW468" s="344"/>
      <c r="CX468" s="344"/>
      <c r="CY468" s="344"/>
      <c r="CZ468" s="344"/>
    </row>
    <row r="469" s="348" customFormat="true" ht="25.15" customHeight="true" x14ac:dyDescent="0.2">
      <c r="C469" s="1019" t="s">
        <v>427</v>
      </c>
      <c r="D469" s="1020"/>
      <c r="E469" s="712">
        <v>0.30600704915561072</v>
      </c>
      <c r="F469" s="561"/>
      <c r="G469" s="561"/>
      <c r="H469" s="1019" t="s">
        <v>476</v>
      </c>
      <c r="I469" s="1020"/>
      <c r="J469" s="716">
        <v>-2.3450165162637899E-4</v>
      </c>
      <c r="K469" s="561"/>
      <c r="L469" s="561"/>
      <c r="M469" s="1019" t="s">
        <v>452</v>
      </c>
      <c r="N469" s="1020"/>
      <c r="O469" s="717">
        <v>1.1809199285089014E-3</v>
      </c>
      <c r="P469" s="561"/>
      <c r="Q469" s="561"/>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A469" s="343"/>
      <c r="BB469" s="394"/>
      <c r="BC469" s="343"/>
      <c r="BD469" s="343"/>
      <c r="BE469" s="343"/>
      <c r="BF469" s="343"/>
      <c r="BG469" s="343"/>
      <c r="BH469" s="343"/>
      <c r="BI469" s="343"/>
      <c r="BJ469" s="343"/>
      <c r="BK469" s="343"/>
      <c r="BL469" s="343"/>
      <c r="BM469" s="343"/>
      <c r="BN469" s="343"/>
      <c r="BO469" s="343"/>
      <c r="BP469" s="343"/>
      <c r="BQ469" s="343"/>
      <c r="BR469" s="343"/>
      <c r="BS469" s="343"/>
      <c r="BT469" s="343"/>
      <c r="BU469" s="343"/>
      <c r="BV469" s="343"/>
      <c r="BW469" s="343"/>
      <c r="BX469" s="343"/>
      <c r="BY469" s="343"/>
      <c r="BZ469" s="344"/>
      <c r="CA469" s="344"/>
      <c r="CB469" s="344"/>
      <c r="CC469" s="344"/>
      <c r="CD469" s="344"/>
      <c r="CE469" s="344"/>
      <c r="CF469" s="344"/>
      <c r="CG469" s="344"/>
      <c r="CH469" s="344"/>
      <c r="CI469" s="344"/>
      <c r="CJ469" s="344"/>
      <c r="CK469" s="344"/>
      <c r="CL469" s="344"/>
      <c r="CM469" s="344"/>
      <c r="CN469" s="344"/>
      <c r="CO469" s="344"/>
      <c r="CP469" s="344"/>
      <c r="CQ469" s="344"/>
      <c r="CR469" s="344"/>
      <c r="CS469" s="344"/>
      <c r="CT469" s="344"/>
      <c r="CU469" s="344"/>
      <c r="CV469" s="344"/>
      <c r="CW469" s="344"/>
      <c r="CX469" s="344"/>
      <c r="CY469" s="344"/>
      <c r="CZ469" s="344"/>
    </row>
    <row r="470" s="348" customFormat="true" ht="25.15" customHeight="true" x14ac:dyDescent="0.2">
      <c r="C470" s="1019" t="s">
        <v>444</v>
      </c>
      <c r="D470" s="1020"/>
      <c r="E470" s="712">
        <v>0.10517598862106223</v>
      </c>
      <c r="F470" s="561"/>
      <c r="G470" s="561"/>
      <c r="H470" s="1028"/>
      <c r="I470" s="1020"/>
      <c r="J470" s="577"/>
      <c r="K470" s="561"/>
      <c r="L470" s="561"/>
      <c r="M470" s="1028"/>
      <c r="N470" s="1020"/>
      <c r="O470" s="577"/>
      <c r="P470" s="561"/>
      <c r="Q470" s="561"/>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A470" s="343"/>
      <c r="BB470" s="394"/>
      <c r="BC470" s="343"/>
      <c r="BD470" s="343"/>
      <c r="BE470" s="343"/>
      <c r="BF470" s="343"/>
      <c r="BG470" s="343"/>
      <c r="BH470" s="343"/>
      <c r="BI470" s="343"/>
      <c r="BJ470" s="343"/>
      <c r="BK470" s="343"/>
      <c r="BL470" s="343"/>
      <c r="BM470" s="343"/>
      <c r="BN470" s="343"/>
      <c r="BO470" s="343"/>
      <c r="BP470" s="343"/>
      <c r="BQ470" s="343"/>
      <c r="BR470" s="343"/>
      <c r="BS470" s="343"/>
      <c r="BT470" s="343"/>
      <c r="BU470" s="343"/>
      <c r="BV470" s="343"/>
      <c r="BW470" s="343"/>
      <c r="BX470" s="343"/>
      <c r="BY470" s="343"/>
      <c r="BZ470" s="344"/>
      <c r="CA470" s="344"/>
      <c r="CB470" s="344"/>
      <c r="CC470" s="344"/>
      <c r="CD470" s="344"/>
      <c r="CE470" s="344"/>
      <c r="CF470" s="344"/>
      <c r="CG470" s="344"/>
      <c r="CH470" s="344"/>
      <c r="CI470" s="344"/>
      <c r="CJ470" s="344"/>
      <c r="CK470" s="344"/>
      <c r="CL470" s="344"/>
      <c r="CM470" s="344"/>
      <c r="CN470" s="344"/>
      <c r="CO470" s="344"/>
      <c r="CP470" s="344"/>
      <c r="CQ470" s="344"/>
      <c r="CR470" s="344"/>
      <c r="CS470" s="344"/>
      <c r="CT470" s="344"/>
      <c r="CU470" s="344"/>
      <c r="CV470" s="344"/>
      <c r="CW470" s="344"/>
      <c r="CX470" s="344"/>
      <c r="CY470" s="344"/>
      <c r="CZ470" s="344"/>
    </row>
    <row r="471" s="348" customFormat="true" ht="25.15" customHeight="true" x14ac:dyDescent="0.2">
      <c r="C471" s="1019" t="s">
        <v>434</v>
      </c>
      <c r="D471" s="1020"/>
      <c r="E471" s="712">
        <v>0.21781756540899017</v>
      </c>
      <c r="F471" s="561"/>
      <c r="G471" s="561"/>
      <c r="H471" s="1028"/>
      <c r="I471" s="1020"/>
      <c r="J471" s="577"/>
      <c r="K471" s="561"/>
      <c r="L471" s="561"/>
      <c r="M471" s="1028"/>
      <c r="N471" s="1020"/>
      <c r="O471" s="577"/>
      <c r="P471" s="561"/>
      <c r="Q471" s="561"/>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A471" s="343"/>
      <c r="BB471" s="394"/>
      <c r="BC471" s="343"/>
      <c r="BD471" s="343"/>
      <c r="BE471" s="343"/>
      <c r="BF471" s="343"/>
      <c r="BG471" s="343"/>
      <c r="BH471" s="343"/>
      <c r="BI471" s="343"/>
      <c r="BJ471" s="343"/>
      <c r="BK471" s="343"/>
      <c r="BL471" s="343"/>
      <c r="BM471" s="343"/>
      <c r="BN471" s="343"/>
      <c r="BO471" s="343"/>
      <c r="BP471" s="343"/>
      <c r="BQ471" s="343"/>
      <c r="BR471" s="343"/>
      <c r="BS471" s="343"/>
      <c r="BT471" s="343"/>
      <c r="BU471" s="343"/>
      <c r="BV471" s="343"/>
      <c r="BW471" s="343"/>
      <c r="BX471" s="343"/>
      <c r="BY471" s="343"/>
      <c r="BZ471" s="344"/>
      <c r="CA471" s="344"/>
      <c r="CB471" s="344"/>
      <c r="CC471" s="344"/>
      <c r="CD471" s="344"/>
      <c r="CE471" s="344"/>
      <c r="CF471" s="344"/>
      <c r="CG471" s="344"/>
      <c r="CH471" s="344"/>
      <c r="CI471" s="344"/>
      <c r="CJ471" s="344"/>
      <c r="CK471" s="344"/>
      <c r="CL471" s="344"/>
      <c r="CM471" s="344"/>
      <c r="CN471" s="344"/>
      <c r="CO471" s="344"/>
      <c r="CP471" s="344"/>
      <c r="CQ471" s="344"/>
      <c r="CR471" s="344"/>
      <c r="CS471" s="344"/>
      <c r="CT471" s="344"/>
      <c r="CU471" s="344"/>
      <c r="CV471" s="344"/>
      <c r="CW471" s="344"/>
      <c r="CX471" s="344"/>
      <c r="CY471" s="344"/>
      <c r="CZ471" s="344"/>
    </row>
    <row r="472" s="348" customFormat="true" ht="25.15" customHeight="true" x14ac:dyDescent="0.2">
      <c r="C472" s="1019" t="s">
        <v>428</v>
      </c>
      <c r="D472" s="1020"/>
      <c r="E472" s="712">
        <v>0.29949412499788741</v>
      </c>
      <c r="F472" s="561"/>
      <c r="G472" s="561"/>
      <c r="H472" s="1028"/>
      <c r="I472" s="1020"/>
      <c r="J472" s="561"/>
      <c r="K472" s="561"/>
      <c r="L472" s="561"/>
      <c r="M472" s="1028"/>
      <c r="N472" s="1020"/>
      <c r="O472" s="561"/>
      <c r="P472" s="561"/>
      <c r="Q472" s="561"/>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A472" s="343"/>
      <c r="BB472" s="394"/>
      <c r="BC472" s="343"/>
      <c r="BD472" s="343"/>
      <c r="BE472" s="343"/>
      <c r="BF472" s="343"/>
      <c r="BG472" s="343"/>
      <c r="BH472" s="343"/>
      <c r="BI472" s="343"/>
      <c r="BJ472" s="343"/>
      <c r="BK472" s="343"/>
      <c r="BL472" s="343"/>
      <c r="BM472" s="343"/>
      <c r="BN472" s="343"/>
      <c r="BO472" s="343"/>
      <c r="BP472" s="343"/>
      <c r="BQ472" s="343"/>
      <c r="BR472" s="343"/>
      <c r="BS472" s="343"/>
      <c r="BT472" s="343"/>
      <c r="BU472" s="343"/>
      <c r="BV472" s="343"/>
      <c r="BW472" s="343"/>
      <c r="BX472" s="343"/>
      <c r="BY472" s="343"/>
      <c r="BZ472" s="344"/>
      <c r="CA472" s="344"/>
      <c r="CB472" s="344"/>
      <c r="CC472" s="344"/>
      <c r="CD472" s="344"/>
      <c r="CE472" s="344"/>
      <c r="CF472" s="344"/>
      <c r="CG472" s="344"/>
      <c r="CH472" s="344"/>
      <c r="CI472" s="344"/>
      <c r="CJ472" s="344"/>
      <c r="CK472" s="344"/>
      <c r="CL472" s="344"/>
      <c r="CM472" s="344"/>
      <c r="CN472" s="344"/>
      <c r="CO472" s="344"/>
      <c r="CP472" s="344"/>
      <c r="CQ472" s="344"/>
      <c r="CR472" s="344"/>
      <c r="CS472" s="344"/>
      <c r="CT472" s="344"/>
      <c r="CU472" s="344"/>
      <c r="CV472" s="344"/>
      <c r="CW472" s="344"/>
      <c r="CX472" s="344"/>
      <c r="CY472" s="344"/>
      <c r="CZ472" s="344"/>
    </row>
    <row r="473" s="348" customFormat="true" ht="25.15" customHeight="true" x14ac:dyDescent="0.2">
      <c r="C473" s="1019" t="s">
        <v>463</v>
      </c>
      <c r="D473" s="1020"/>
      <c r="E473" s="712">
        <v>1.46432575280956E-2</v>
      </c>
      <c r="F473" s="561"/>
      <c r="G473" s="561"/>
      <c r="H473" s="1029" t="s">
        <v>238</v>
      </c>
      <c r="I473" s="1020"/>
      <c r="J473" s="1020"/>
      <c r="K473" s="561"/>
      <c r="L473" s="561"/>
      <c r="M473" s="1029" t="s">
        <v>238</v>
      </c>
      <c r="N473" s="1020"/>
      <c r="O473" s="1020"/>
      <c r="P473" s="561"/>
      <c r="Q473" s="561"/>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A473" s="343"/>
      <c r="BB473" s="394"/>
      <c r="BC473" s="343"/>
      <c r="BD473" s="343"/>
      <c r="BE473" s="343"/>
      <c r="BF473" s="343"/>
      <c r="BG473" s="343"/>
      <c r="BH473" s="343"/>
      <c r="BI473" s="343"/>
      <c r="BJ473" s="343"/>
      <c r="BK473" s="343"/>
      <c r="BL473" s="343"/>
      <c r="BM473" s="343"/>
      <c r="BN473" s="343"/>
      <c r="BO473" s="343"/>
      <c r="BP473" s="343"/>
      <c r="BQ473" s="343"/>
      <c r="BR473" s="343"/>
      <c r="BS473" s="343"/>
      <c r="BT473" s="343"/>
      <c r="BU473" s="343"/>
      <c r="BV473" s="343"/>
      <c r="BW473" s="343"/>
      <c r="BX473" s="343"/>
      <c r="BY473" s="343"/>
      <c r="BZ473" s="344"/>
      <c r="CA473" s="344"/>
      <c r="CB473" s="344"/>
      <c r="CC473" s="344"/>
      <c r="CD473" s="344"/>
      <c r="CE473" s="344"/>
      <c r="CF473" s="344"/>
      <c r="CG473" s="344"/>
      <c r="CH473" s="344"/>
      <c r="CI473" s="344"/>
      <c r="CJ473" s="344"/>
      <c r="CK473" s="344"/>
      <c r="CL473" s="344"/>
      <c r="CM473" s="344"/>
      <c r="CN473" s="344"/>
      <c r="CO473" s="344"/>
      <c r="CP473" s="344"/>
      <c r="CQ473" s="344"/>
      <c r="CR473" s="344"/>
      <c r="CS473" s="344"/>
      <c r="CT473" s="344"/>
      <c r="CU473" s="344"/>
      <c r="CV473" s="344"/>
      <c r="CW473" s="344"/>
      <c r="CX473" s="344"/>
      <c r="CY473" s="344"/>
      <c r="CZ473" s="344"/>
    </row>
    <row r="474" s="348" customFormat="true" ht="25.15" customHeight="true" x14ac:dyDescent="0.2">
      <c r="C474" s="1019" t="s">
        <v>437</v>
      </c>
      <c r="D474" s="1020"/>
      <c r="E474" s="712">
        <v>0.13154463881863271</v>
      </c>
      <c r="F474" s="561"/>
      <c r="G474" s="561"/>
      <c r="H474" s="1028"/>
      <c r="I474" s="1020"/>
      <c r="J474" s="695" t="s">
        <v>240</v>
      </c>
      <c r="K474" s="561"/>
      <c r="L474" s="561"/>
      <c r="M474" s="1028"/>
      <c r="N474" s="1020"/>
      <c r="O474" s="696" t="s">
        <v>240</v>
      </c>
      <c r="P474" s="561"/>
      <c r="Q474" s="561"/>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A474" s="343"/>
      <c r="BB474" s="394"/>
      <c r="BC474" s="343"/>
      <c r="BD474" s="343"/>
      <c r="BE474" s="343"/>
      <c r="BF474" s="343"/>
      <c r="BG474" s="343"/>
      <c r="BH474" s="343"/>
      <c r="BI474" s="343"/>
      <c r="BJ474" s="343"/>
      <c r="BK474" s="343"/>
      <c r="BL474" s="343"/>
      <c r="BM474" s="343"/>
      <c r="BN474" s="343"/>
      <c r="BO474" s="343"/>
      <c r="BP474" s="343"/>
      <c r="BQ474" s="343"/>
      <c r="BR474" s="343"/>
      <c r="BS474" s="343"/>
      <c r="BT474" s="343"/>
      <c r="BU474" s="343"/>
      <c r="BV474" s="343"/>
      <c r="BW474" s="343"/>
      <c r="BX474" s="343"/>
      <c r="BY474" s="343"/>
      <c r="BZ474" s="344"/>
      <c r="CA474" s="344"/>
      <c r="CB474" s="344"/>
      <c r="CC474" s="344"/>
      <c r="CD474" s="344"/>
      <c r="CE474" s="344"/>
      <c r="CF474" s="344"/>
      <c r="CG474" s="344"/>
      <c r="CH474" s="344"/>
      <c r="CI474" s="344"/>
      <c r="CJ474" s="344"/>
      <c r="CK474" s="344"/>
      <c r="CL474" s="344"/>
      <c r="CM474" s="344"/>
      <c r="CN474" s="344"/>
      <c r="CO474" s="344"/>
      <c r="CP474" s="344"/>
      <c r="CQ474" s="344"/>
      <c r="CR474" s="344"/>
      <c r="CS474" s="344"/>
      <c r="CT474" s="344"/>
      <c r="CU474" s="344"/>
      <c r="CV474" s="344"/>
      <c r="CW474" s="344"/>
      <c r="CX474" s="344"/>
      <c r="CY474" s="344"/>
      <c r="CZ474" s="344"/>
    </row>
    <row r="475" s="348" customFormat="true" ht="25.15" customHeight="true" x14ac:dyDescent="0.2">
      <c r="C475" s="1019" t="s">
        <v>439</v>
      </c>
      <c r="D475" s="1020"/>
      <c r="E475" s="712">
        <v>0.18339268913671178</v>
      </c>
      <c r="F475" s="561"/>
      <c r="G475" s="561"/>
      <c r="H475" s="1019" t="s">
        <v>213</v>
      </c>
      <c r="I475" s="1020"/>
      <c r="J475" s="710">
        <v>9.7058611252957509E-3</v>
      </c>
      <c r="K475" s="561"/>
      <c r="L475" s="561"/>
      <c r="M475" s="1019" t="s">
        <v>213</v>
      </c>
      <c r="N475" s="1020"/>
      <c r="O475" s="711">
        <v>8.10264474425655E-2</v>
      </c>
      <c r="P475" s="561"/>
      <c r="Q475" s="561"/>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A475" s="343"/>
      <c r="BB475" s="394"/>
      <c r="BC475" s="343"/>
      <c r="BD475" s="343"/>
      <c r="BE475" s="343"/>
      <c r="BF475" s="343"/>
      <c r="BG475" s="343"/>
      <c r="BH475" s="343"/>
      <c r="BI475" s="343"/>
      <c r="BJ475" s="343"/>
      <c r="BK475" s="343"/>
      <c r="BL475" s="343"/>
      <c r="BM475" s="343"/>
      <c r="BN475" s="343"/>
      <c r="BO475" s="343"/>
      <c r="BP475" s="343"/>
      <c r="BQ475" s="343"/>
      <c r="BR475" s="343"/>
      <c r="BS475" s="343"/>
      <c r="BT475" s="343"/>
      <c r="BU475" s="343"/>
      <c r="BV475" s="343"/>
      <c r="BW475" s="343"/>
      <c r="BX475" s="343"/>
      <c r="BY475" s="343"/>
      <c r="BZ475" s="344"/>
      <c r="CA475" s="344"/>
      <c r="CB475" s="344"/>
      <c r="CC475" s="344"/>
      <c r="CD475" s="344"/>
      <c r="CE475" s="344"/>
      <c r="CF475" s="344"/>
      <c r="CG475" s="344"/>
      <c r="CH475" s="344"/>
      <c r="CI475" s="344"/>
      <c r="CJ475" s="344"/>
      <c r="CK475" s="344"/>
      <c r="CL475" s="344"/>
      <c r="CM475" s="344"/>
      <c r="CN475" s="344"/>
      <c r="CO475" s="344"/>
      <c r="CP475" s="344"/>
      <c r="CQ475" s="344"/>
      <c r="CR475" s="344"/>
      <c r="CS475" s="344"/>
      <c r="CT475" s="344"/>
      <c r="CU475" s="344"/>
      <c r="CV475" s="344"/>
      <c r="CW475" s="344"/>
      <c r="CX475" s="344"/>
      <c r="CY475" s="344"/>
      <c r="CZ475" s="344"/>
    </row>
    <row r="476" s="348" customFormat="true" ht="25.15" customHeight="true" x14ac:dyDescent="0.2">
      <c r="C476" s="1019" t="s">
        <v>432</v>
      </c>
      <c r="D476" s="1020"/>
      <c r="E476" s="712">
        <v>0.2733523347055849</v>
      </c>
      <c r="F476" s="561"/>
      <c r="G476" s="561"/>
      <c r="H476" s="1019" t="s">
        <v>206</v>
      </c>
      <c r="I476" s="1020"/>
      <c r="J476" s="713">
        <v>0.17088718150988211</v>
      </c>
      <c r="K476" s="561"/>
      <c r="L476" s="561"/>
      <c r="M476" s="1019" t="s">
        <v>206</v>
      </c>
      <c r="N476" s="1020"/>
      <c r="O476" s="714">
        <v>0.25841137376541495</v>
      </c>
      <c r="P476" s="561"/>
      <c r="Q476" s="561"/>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A476" s="343"/>
      <c r="BB476" s="394"/>
      <c r="BC476" s="343"/>
      <c r="BD476" s="343"/>
      <c r="BE476" s="343"/>
      <c r="BF476" s="343"/>
      <c r="BG476" s="343"/>
      <c r="BH476" s="343"/>
      <c r="BI476" s="343"/>
      <c r="BJ476" s="343"/>
      <c r="BK476" s="343"/>
      <c r="BL476" s="343"/>
      <c r="BM476" s="343"/>
      <c r="BN476" s="343"/>
      <c r="BO476" s="343"/>
      <c r="BP476" s="343"/>
      <c r="BQ476" s="343"/>
      <c r="BR476" s="343"/>
      <c r="BS476" s="343"/>
      <c r="BT476" s="343"/>
      <c r="BU476" s="343"/>
      <c r="BV476" s="343"/>
      <c r="BW476" s="343"/>
      <c r="BX476" s="343"/>
      <c r="BY476" s="343"/>
      <c r="BZ476" s="344"/>
      <c r="CA476" s="344"/>
      <c r="CB476" s="344"/>
      <c r="CC476" s="344"/>
      <c r="CD476" s="344"/>
      <c r="CE476" s="344"/>
      <c r="CF476" s="344"/>
      <c r="CG476" s="344"/>
      <c r="CH476" s="344"/>
      <c r="CI476" s="344"/>
      <c r="CJ476" s="344"/>
      <c r="CK476" s="344"/>
      <c r="CL476" s="344"/>
      <c r="CM476" s="344"/>
      <c r="CN476" s="344"/>
      <c r="CO476" s="344"/>
      <c r="CP476" s="344"/>
      <c r="CQ476" s="344"/>
      <c r="CR476" s="344"/>
      <c r="CS476" s="344"/>
      <c r="CT476" s="344"/>
      <c r="CU476" s="344"/>
      <c r="CV476" s="344"/>
      <c r="CW476" s="344"/>
      <c r="CX476" s="344"/>
      <c r="CY476" s="344"/>
      <c r="CZ476" s="344"/>
    </row>
    <row r="477" s="348" customFormat="true" ht="25.15" customHeight="true" x14ac:dyDescent="0.2">
      <c r="C477" s="1019" t="s">
        <v>447</v>
      </c>
      <c r="D477" s="1020"/>
      <c r="E477" s="712">
        <v>0.12463371815973942</v>
      </c>
      <c r="F477" s="561"/>
      <c r="G477" s="561"/>
      <c r="H477" s="1019" t="s">
        <v>209</v>
      </c>
      <c r="I477" s="1020"/>
      <c r="J477" s="713">
        <v>0.1019195421660566</v>
      </c>
      <c r="K477" s="561"/>
      <c r="L477" s="561"/>
      <c r="M477" s="1019" t="s">
        <v>209</v>
      </c>
      <c r="N477" s="1020"/>
      <c r="O477" s="714">
        <v>0.24349327026246065</v>
      </c>
      <c r="P477" s="561"/>
      <c r="Q477" s="561"/>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A477" s="343"/>
      <c r="BB477" s="394"/>
      <c r="BC477" s="343"/>
      <c r="BD477" s="343"/>
      <c r="BE477" s="343"/>
      <c r="BF477" s="343"/>
      <c r="BG477" s="343"/>
      <c r="BH477" s="343"/>
      <c r="BI477" s="343"/>
      <c r="BJ477" s="343"/>
      <c r="BK477" s="343"/>
      <c r="BL477" s="343"/>
      <c r="BM477" s="343"/>
      <c r="BN477" s="343"/>
      <c r="BO477" s="343"/>
      <c r="BP477" s="343"/>
      <c r="BQ477" s="343"/>
      <c r="BR477" s="343"/>
      <c r="BS477" s="343"/>
      <c r="BT477" s="343"/>
      <c r="BU477" s="343"/>
      <c r="BV477" s="343"/>
      <c r="BW477" s="343"/>
      <c r="BX477" s="343"/>
      <c r="BY477" s="343"/>
      <c r="BZ477" s="344"/>
      <c r="CA477" s="344"/>
      <c r="CB477" s="344"/>
      <c r="CC477" s="344"/>
      <c r="CD477" s="344"/>
      <c r="CE477" s="344"/>
      <c r="CF477" s="344"/>
      <c r="CG477" s="344"/>
      <c r="CH477" s="344"/>
      <c r="CI477" s="344"/>
      <c r="CJ477" s="344"/>
      <c r="CK477" s="344"/>
      <c r="CL477" s="344"/>
      <c r="CM477" s="344"/>
      <c r="CN477" s="344"/>
      <c r="CO477" s="344"/>
      <c r="CP477" s="344"/>
      <c r="CQ477" s="344"/>
      <c r="CR477" s="344"/>
      <c r="CS477" s="344"/>
      <c r="CT477" s="344"/>
      <c r="CU477" s="344"/>
      <c r="CV477" s="344"/>
      <c r="CW477" s="344"/>
      <c r="CX477" s="344"/>
      <c r="CY477" s="344"/>
      <c r="CZ477" s="344"/>
    </row>
    <row r="478" s="348" customFormat="true" ht="25.15" customHeight="true" x14ac:dyDescent="0.2">
      <c r="C478" s="1019" t="s">
        <v>425</v>
      </c>
      <c r="D478" s="1020"/>
      <c r="E478" s="712">
        <v>0.48973735749043629</v>
      </c>
      <c r="F478" s="561"/>
      <c r="G478" s="561"/>
      <c r="H478" s="1019" t="s">
        <v>196</v>
      </c>
      <c r="I478" s="1020"/>
      <c r="J478" s="713">
        <v>0.15838610443961657</v>
      </c>
      <c r="K478" s="561"/>
      <c r="L478" s="561"/>
      <c r="M478" s="1019" t="s">
        <v>196</v>
      </c>
      <c r="N478" s="1020"/>
      <c r="O478" s="714">
        <v>0.41845101714146865</v>
      </c>
      <c r="P478" s="561"/>
      <c r="Q478" s="561"/>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A478" s="343"/>
      <c r="BB478" s="394"/>
      <c r="BC478" s="343"/>
      <c r="BD478" s="343"/>
      <c r="BE478" s="343"/>
      <c r="BF478" s="343"/>
      <c r="BG478" s="343"/>
      <c r="BH478" s="343"/>
      <c r="BI478" s="343"/>
      <c r="BJ478" s="343"/>
      <c r="BK478" s="343"/>
      <c r="BL478" s="343"/>
      <c r="BM478" s="343"/>
      <c r="BN478" s="343"/>
      <c r="BO478" s="343"/>
      <c r="BP478" s="343"/>
      <c r="BQ478" s="343"/>
      <c r="BR478" s="343"/>
      <c r="BS478" s="343"/>
      <c r="BT478" s="343"/>
      <c r="BU478" s="343"/>
      <c r="BV478" s="343"/>
      <c r="BW478" s="343"/>
      <c r="BX478" s="343"/>
      <c r="BY478" s="343"/>
      <c r="BZ478" s="344"/>
      <c r="CA478" s="344"/>
      <c r="CB478" s="344"/>
      <c r="CC478" s="344"/>
      <c r="CD478" s="344"/>
      <c r="CE478" s="344"/>
      <c r="CF478" s="344"/>
      <c r="CG478" s="344"/>
      <c r="CH478" s="344"/>
      <c r="CI478" s="344"/>
      <c r="CJ478" s="344"/>
      <c r="CK478" s="344"/>
      <c r="CL478" s="344"/>
      <c r="CM478" s="344"/>
      <c r="CN478" s="344"/>
      <c r="CO478" s="344"/>
      <c r="CP478" s="344"/>
      <c r="CQ478" s="344"/>
      <c r="CR478" s="344"/>
      <c r="CS478" s="344"/>
      <c r="CT478" s="344"/>
      <c r="CU478" s="344"/>
      <c r="CV478" s="344"/>
      <c r="CW478" s="344"/>
      <c r="CX478" s="344"/>
      <c r="CY478" s="344"/>
      <c r="CZ478" s="344"/>
    </row>
    <row r="479" s="348" customFormat="true" ht="25.15" customHeight="true" x14ac:dyDescent="0.2">
      <c r="C479" s="1019" t="s">
        <v>454</v>
      </c>
      <c r="D479" s="1020"/>
      <c r="E479" s="712">
        <v>8.1906127277594082E-2</v>
      </c>
      <c r="F479" s="561"/>
      <c r="G479" s="561"/>
      <c r="H479" s="1019" t="s">
        <v>217</v>
      </c>
      <c r="I479" s="1020"/>
      <c r="J479" s="713">
        <v>2.3053265827936891E-3</v>
      </c>
      <c r="K479" s="561"/>
      <c r="L479" s="561"/>
      <c r="M479" s="1019" t="s">
        <v>217</v>
      </c>
      <c r="N479" s="1020"/>
      <c r="O479" s="714">
        <v>7.1606206026952248E-3</v>
      </c>
      <c r="P479" s="561"/>
      <c r="Q479" s="561"/>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A479" s="343"/>
      <c r="BB479" s="394"/>
      <c r="BC479" s="343"/>
      <c r="BD479" s="343"/>
      <c r="BE479" s="343"/>
      <c r="BF479" s="343"/>
      <c r="BG479" s="343"/>
      <c r="BH479" s="343"/>
      <c r="BI479" s="343"/>
      <c r="BJ479" s="343"/>
      <c r="BK479" s="343"/>
      <c r="BL479" s="343"/>
      <c r="BM479" s="343"/>
      <c r="BN479" s="343"/>
      <c r="BO479" s="343"/>
      <c r="BP479" s="343"/>
      <c r="BQ479" s="343"/>
      <c r="BR479" s="343"/>
      <c r="BS479" s="343"/>
      <c r="BT479" s="343"/>
      <c r="BU479" s="343"/>
      <c r="BV479" s="343"/>
      <c r="BW479" s="343"/>
      <c r="BX479" s="343"/>
      <c r="BY479" s="343"/>
      <c r="BZ479" s="344"/>
      <c r="CA479" s="344"/>
      <c r="CB479" s="344"/>
      <c r="CC479" s="344"/>
      <c r="CD479" s="344"/>
      <c r="CE479" s="344"/>
      <c r="CF479" s="344"/>
      <c r="CG479" s="344"/>
      <c r="CH479" s="344"/>
      <c r="CI479" s="344"/>
      <c r="CJ479" s="344"/>
      <c r="CK479" s="344"/>
      <c r="CL479" s="344"/>
      <c r="CM479" s="344"/>
      <c r="CN479" s="344"/>
      <c r="CO479" s="344"/>
      <c r="CP479" s="344"/>
      <c r="CQ479" s="344"/>
      <c r="CR479" s="344"/>
      <c r="CS479" s="344"/>
      <c r="CT479" s="344"/>
      <c r="CU479" s="344"/>
      <c r="CV479" s="344"/>
      <c r="CW479" s="344"/>
      <c r="CX479" s="344"/>
      <c r="CY479" s="344"/>
      <c r="CZ479" s="344"/>
    </row>
    <row r="480" s="348" customFormat="true" ht="25.15" customHeight="true" x14ac:dyDescent="0.2">
      <c r="C480" s="1019" t="s">
        <v>426</v>
      </c>
      <c r="D480" s="1020"/>
      <c r="E480" s="712">
        <v>0.43775652506534407</v>
      </c>
      <c r="F480" s="561"/>
      <c r="G480" s="561"/>
      <c r="H480" s="1019" t="s">
        <v>226</v>
      </c>
      <c r="I480" s="1020"/>
      <c r="J480" s="713">
        <v>2.5194550027513642E-4</v>
      </c>
      <c r="K480" s="561"/>
      <c r="L480" s="561"/>
      <c r="M480" s="1019" t="s">
        <v>226</v>
      </c>
      <c r="N480" s="1020"/>
      <c r="O480" s="714">
        <v>7.4999611406559412E-3</v>
      </c>
      <c r="P480" s="561"/>
      <c r="Q480" s="561"/>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A480" s="343"/>
      <c r="BB480" s="394"/>
      <c r="BC480" s="343"/>
      <c r="BD480" s="343"/>
      <c r="BE480" s="343"/>
      <c r="BF480" s="343"/>
      <c r="BG480" s="343"/>
      <c r="BH480" s="343"/>
      <c r="BI480" s="343"/>
      <c r="BJ480" s="343"/>
      <c r="BK480" s="343"/>
      <c r="BL480" s="343"/>
      <c r="BM480" s="343"/>
      <c r="BN480" s="343"/>
      <c r="BO480" s="343"/>
      <c r="BP480" s="343"/>
      <c r="BQ480" s="343"/>
      <c r="BR480" s="343"/>
      <c r="BS480" s="343"/>
      <c r="BT480" s="343"/>
      <c r="BU480" s="343"/>
      <c r="BV480" s="343"/>
      <c r="BW480" s="343"/>
      <c r="BX480" s="343"/>
      <c r="BY480" s="343"/>
      <c r="BZ480" s="344"/>
      <c r="CA480" s="344"/>
      <c r="CB480" s="344"/>
      <c r="CC480" s="344"/>
      <c r="CD480" s="344"/>
      <c r="CE480" s="344"/>
      <c r="CF480" s="344"/>
      <c r="CG480" s="344"/>
      <c r="CH480" s="344"/>
      <c r="CI480" s="344"/>
      <c r="CJ480" s="344"/>
      <c r="CK480" s="344"/>
      <c r="CL480" s="344"/>
      <c r="CM480" s="344"/>
      <c r="CN480" s="344"/>
      <c r="CO480" s="344"/>
      <c r="CP480" s="344"/>
      <c r="CQ480" s="344"/>
      <c r="CR480" s="344"/>
      <c r="CS480" s="344"/>
      <c r="CT480" s="344"/>
      <c r="CU480" s="344"/>
      <c r="CV480" s="344"/>
      <c r="CW480" s="344"/>
      <c r="CX480" s="344"/>
      <c r="CY480" s="344"/>
      <c r="CZ480" s="344"/>
    </row>
    <row r="481" s="348" customFormat="true" ht="25.15" customHeight="true" x14ac:dyDescent="0.2">
      <c r="C481" s="1019" t="s">
        <v>441</v>
      </c>
      <c r="D481" s="1020"/>
      <c r="E481" s="712">
        <v>4.9905901300824292E-2</v>
      </c>
      <c r="F481" s="561"/>
      <c r="G481" s="561"/>
      <c r="H481" s="1019" t="s">
        <v>215</v>
      </c>
      <c r="I481" s="1020"/>
      <c r="J481" s="713">
        <v>0.24139664953644871</v>
      </c>
      <c r="K481" s="561"/>
      <c r="L481" s="561"/>
      <c r="M481" s="1019" t="s">
        <v>215</v>
      </c>
      <c r="N481" s="1020"/>
      <c r="O481" s="714">
        <v>2.8680544520760177E-2</v>
      </c>
      <c r="P481" s="561"/>
      <c r="Q481" s="561"/>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A481" s="343"/>
      <c r="BB481" s="394"/>
      <c r="BC481" s="343"/>
      <c r="BD481" s="343"/>
      <c r="BE481" s="343"/>
      <c r="BF481" s="343"/>
      <c r="BG481" s="343"/>
      <c r="BH481" s="343"/>
      <c r="BI481" s="343"/>
      <c r="BJ481" s="343"/>
      <c r="BK481" s="343"/>
      <c r="BL481" s="343"/>
      <c r="BM481" s="343"/>
      <c r="BN481" s="343"/>
      <c r="BO481" s="343"/>
      <c r="BP481" s="343"/>
      <c r="BQ481" s="343"/>
      <c r="BR481" s="343"/>
      <c r="BS481" s="343"/>
      <c r="BT481" s="343"/>
      <c r="BU481" s="343"/>
      <c r="BV481" s="343"/>
      <c r="BW481" s="343"/>
      <c r="BX481" s="343"/>
      <c r="BY481" s="343"/>
      <c r="BZ481" s="344"/>
      <c r="CA481" s="344"/>
      <c r="CB481" s="344"/>
      <c r="CC481" s="344"/>
      <c r="CD481" s="344"/>
      <c r="CE481" s="344"/>
      <c r="CF481" s="344"/>
      <c r="CG481" s="344"/>
      <c r="CH481" s="344"/>
      <c r="CI481" s="344"/>
      <c r="CJ481" s="344"/>
      <c r="CK481" s="344"/>
      <c r="CL481" s="344"/>
      <c r="CM481" s="344"/>
      <c r="CN481" s="344"/>
      <c r="CO481" s="344"/>
      <c r="CP481" s="344"/>
      <c r="CQ481" s="344"/>
      <c r="CR481" s="344"/>
      <c r="CS481" s="344"/>
      <c r="CT481" s="344"/>
      <c r="CU481" s="344"/>
      <c r="CV481" s="344"/>
      <c r="CW481" s="344"/>
      <c r="CX481" s="344"/>
      <c r="CY481" s="344"/>
      <c r="CZ481" s="344"/>
    </row>
    <row r="482" s="348" customFormat="true" ht="25.15" customHeight="true" x14ac:dyDescent="0.2">
      <c r="C482" s="1019" t="s">
        <v>443</v>
      </c>
      <c r="D482" s="1020"/>
      <c r="E482" s="712">
        <v>8.2286652576628344E-2</v>
      </c>
      <c r="F482" s="561"/>
      <c r="G482" s="561"/>
      <c r="H482" s="1019" t="s">
        <v>201</v>
      </c>
      <c r="I482" s="1020"/>
      <c r="J482" s="713">
        <v>0.22497618954482651</v>
      </c>
      <c r="K482" s="561"/>
      <c r="L482" s="561"/>
      <c r="M482" s="1019" t="s">
        <v>201</v>
      </c>
      <c r="N482" s="1020"/>
      <c r="O482" s="714">
        <v>0.19454913991617698</v>
      </c>
      <c r="P482" s="561"/>
      <c r="Q482" s="561"/>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A482" s="343"/>
      <c r="BB482" s="394"/>
      <c r="BC482" s="343"/>
      <c r="BD482" s="343"/>
      <c r="BE482" s="343"/>
      <c r="BF482" s="343"/>
      <c r="BG482" s="343"/>
      <c r="BH482" s="343"/>
      <c r="BI482" s="343"/>
      <c r="BJ482" s="343"/>
      <c r="BK482" s="343"/>
      <c r="BL482" s="343"/>
      <c r="BM482" s="343"/>
      <c r="BN482" s="343"/>
      <c r="BO482" s="343"/>
      <c r="BP482" s="343"/>
      <c r="BQ482" s="343"/>
      <c r="BR482" s="343"/>
      <c r="BS482" s="343"/>
      <c r="BT482" s="343"/>
      <c r="BU482" s="343"/>
      <c r="BV482" s="343"/>
      <c r="BW482" s="343"/>
      <c r="BX482" s="343"/>
      <c r="BY482" s="343"/>
      <c r="BZ482" s="344"/>
      <c r="CA482" s="344"/>
      <c r="CB482" s="344"/>
      <c r="CC482" s="344"/>
      <c r="CD482" s="344"/>
      <c r="CE482" s="344"/>
      <c r="CF482" s="344"/>
      <c r="CG482" s="344"/>
      <c r="CH482" s="344"/>
      <c r="CI482" s="344"/>
      <c r="CJ482" s="344"/>
      <c r="CK482" s="344"/>
      <c r="CL482" s="344"/>
      <c r="CM482" s="344"/>
      <c r="CN482" s="344"/>
      <c r="CO482" s="344"/>
      <c r="CP482" s="344"/>
      <c r="CQ482" s="344"/>
      <c r="CR482" s="344"/>
      <c r="CS482" s="344"/>
      <c r="CT482" s="344"/>
      <c r="CU482" s="344"/>
      <c r="CV482" s="344"/>
      <c r="CW482" s="344"/>
      <c r="CX482" s="344"/>
      <c r="CY482" s="344"/>
      <c r="CZ482" s="344"/>
    </row>
    <row r="483" s="348" customFormat="true" ht="25.15" customHeight="true" x14ac:dyDescent="0.2">
      <c r="C483" s="1019" t="s">
        <v>450</v>
      </c>
      <c r="D483" s="1020"/>
      <c r="E483" s="712">
        <v>3.0412474153726301E-2</v>
      </c>
      <c r="F483" s="561"/>
      <c r="G483" s="561"/>
      <c r="H483" s="1019" t="s">
        <v>438</v>
      </c>
      <c r="I483" s="1020"/>
      <c r="J483" s="713">
        <v>0.18257363176220831</v>
      </c>
      <c r="K483" s="561"/>
      <c r="L483" s="561"/>
      <c r="M483" s="1019" t="s">
        <v>438</v>
      </c>
      <c r="N483" s="1020"/>
      <c r="O483" s="714">
        <v>0.11115639978125663</v>
      </c>
      <c r="P483" s="561"/>
      <c r="Q483" s="561"/>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A483" s="343"/>
      <c r="BB483" s="394"/>
      <c r="BC483" s="343"/>
      <c r="BD483" s="343"/>
      <c r="BE483" s="343"/>
      <c r="BF483" s="343"/>
      <c r="BG483" s="343"/>
      <c r="BH483" s="343"/>
      <c r="BI483" s="343"/>
      <c r="BJ483" s="343"/>
      <c r="BK483" s="343"/>
      <c r="BL483" s="343"/>
      <c r="BM483" s="343"/>
      <c r="BN483" s="343"/>
      <c r="BO483" s="343"/>
      <c r="BP483" s="343"/>
      <c r="BQ483" s="343"/>
      <c r="BR483" s="343"/>
      <c r="BS483" s="343"/>
      <c r="BT483" s="343"/>
      <c r="BU483" s="343"/>
      <c r="BV483" s="343"/>
      <c r="BW483" s="343"/>
      <c r="BX483" s="343"/>
      <c r="BY483" s="343"/>
      <c r="BZ483" s="344"/>
      <c r="CA483" s="344"/>
      <c r="CB483" s="344"/>
      <c r="CC483" s="344"/>
      <c r="CD483" s="344"/>
      <c r="CE483" s="344"/>
      <c r="CF483" s="344"/>
      <c r="CG483" s="344"/>
      <c r="CH483" s="344"/>
      <c r="CI483" s="344"/>
      <c r="CJ483" s="344"/>
      <c r="CK483" s="344"/>
      <c r="CL483" s="344"/>
      <c r="CM483" s="344"/>
      <c r="CN483" s="344"/>
      <c r="CO483" s="344"/>
      <c r="CP483" s="344"/>
      <c r="CQ483" s="344"/>
      <c r="CR483" s="344"/>
      <c r="CS483" s="344"/>
      <c r="CT483" s="344"/>
      <c r="CU483" s="344"/>
      <c r="CV483" s="344"/>
      <c r="CW483" s="344"/>
      <c r="CX483" s="344"/>
      <c r="CY483" s="344"/>
      <c r="CZ483" s="344"/>
    </row>
    <row r="484" s="348" customFormat="true" ht="25.15" customHeight="true" x14ac:dyDescent="0.2">
      <c r="C484" s="1019" t="s">
        <v>456</v>
      </c>
      <c r="D484" s="1020"/>
      <c r="E484" s="712">
        <v>6.3124829957491954E-2</v>
      </c>
      <c r="F484" s="561"/>
      <c r="G484" s="561"/>
      <c r="H484" s="1019" t="s">
        <v>429</v>
      </c>
      <c r="I484" s="1020"/>
      <c r="J484" s="713">
        <v>0.13490466723377786</v>
      </c>
      <c r="K484" s="561"/>
      <c r="L484" s="561"/>
      <c r="M484" s="1019" t="s">
        <v>429</v>
      </c>
      <c r="N484" s="1020"/>
      <c r="O484" s="714">
        <v>0.32319106842229478</v>
      </c>
      <c r="P484" s="561"/>
      <c r="Q484" s="561"/>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A484" s="343"/>
      <c r="BB484" s="394"/>
      <c r="BC484" s="343"/>
      <c r="BD484" s="343"/>
      <c r="BE484" s="343"/>
      <c r="BF484" s="343"/>
      <c r="BG484" s="343"/>
      <c r="BH484" s="343"/>
      <c r="BI484" s="343"/>
      <c r="BJ484" s="343"/>
      <c r="BK484" s="343"/>
      <c r="BL484" s="343"/>
      <c r="BM484" s="343"/>
      <c r="BN484" s="343"/>
      <c r="BO484" s="343"/>
      <c r="BP484" s="343"/>
      <c r="BQ484" s="343"/>
      <c r="BR484" s="343"/>
      <c r="BS484" s="343"/>
      <c r="BT484" s="343"/>
      <c r="BU484" s="343"/>
      <c r="BV484" s="343"/>
      <c r="BW484" s="343"/>
      <c r="BX484" s="343"/>
      <c r="BY484" s="343"/>
      <c r="BZ484" s="344"/>
      <c r="CA484" s="344"/>
      <c r="CB484" s="344"/>
      <c r="CC484" s="344"/>
      <c r="CD484" s="344"/>
      <c r="CE484" s="344"/>
      <c r="CF484" s="344"/>
      <c r="CG484" s="344"/>
      <c r="CH484" s="344"/>
      <c r="CI484" s="344"/>
      <c r="CJ484" s="344"/>
      <c r="CK484" s="344"/>
      <c r="CL484" s="344"/>
      <c r="CM484" s="344"/>
      <c r="CN484" s="344"/>
      <c r="CO484" s="344"/>
      <c r="CP484" s="344"/>
      <c r="CQ484" s="344"/>
      <c r="CR484" s="344"/>
      <c r="CS484" s="344"/>
      <c r="CT484" s="344"/>
      <c r="CU484" s="344"/>
      <c r="CV484" s="344"/>
      <c r="CW484" s="344"/>
      <c r="CX484" s="344"/>
      <c r="CY484" s="344"/>
      <c r="CZ484" s="344"/>
    </row>
    <row r="485" s="348" customFormat="true" ht="25.15" customHeight="true" x14ac:dyDescent="0.2">
      <c r="C485" s="1019" t="s">
        <v>433</v>
      </c>
      <c r="D485" s="1020"/>
      <c r="E485" s="712">
        <v>0.17685274141879911</v>
      </c>
      <c r="F485" s="561"/>
      <c r="G485" s="561"/>
      <c r="H485" s="1019" t="s">
        <v>464</v>
      </c>
      <c r="I485" s="1020"/>
      <c r="J485" s="713">
        <v>3.3040942958965779E-2</v>
      </c>
      <c r="K485" s="561"/>
      <c r="L485" s="561"/>
      <c r="M485" s="1019" t="s">
        <v>464</v>
      </c>
      <c r="N485" s="1020"/>
      <c r="O485" s="714">
        <v>9.8555053343756232E-4</v>
      </c>
      <c r="P485" s="561"/>
      <c r="Q485" s="561"/>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A485" s="343"/>
      <c r="BB485" s="394"/>
      <c r="BC485" s="343"/>
      <c r="BD485" s="343"/>
      <c r="BE485" s="343"/>
      <c r="BF485" s="343"/>
      <c r="BG485" s="343"/>
      <c r="BH485" s="343"/>
      <c r="BI485" s="343"/>
      <c r="BJ485" s="343"/>
      <c r="BK485" s="343"/>
      <c r="BL485" s="343"/>
      <c r="BM485" s="343"/>
      <c r="BN485" s="343"/>
      <c r="BO485" s="343"/>
      <c r="BP485" s="343"/>
      <c r="BQ485" s="343"/>
      <c r="BR485" s="343"/>
      <c r="BS485" s="343"/>
      <c r="BT485" s="343"/>
      <c r="BU485" s="343"/>
      <c r="BV485" s="343"/>
      <c r="BW485" s="343"/>
      <c r="BX485" s="343"/>
      <c r="BY485" s="343"/>
      <c r="BZ485" s="344"/>
      <c r="CA485" s="344"/>
      <c r="CB485" s="344"/>
      <c r="CC485" s="344"/>
      <c r="CD485" s="344"/>
      <c r="CE485" s="344"/>
      <c r="CF485" s="344"/>
      <c r="CG485" s="344"/>
      <c r="CH485" s="344"/>
      <c r="CI485" s="344"/>
      <c r="CJ485" s="344"/>
      <c r="CK485" s="344"/>
      <c r="CL485" s="344"/>
      <c r="CM485" s="344"/>
      <c r="CN485" s="344"/>
      <c r="CO485" s="344"/>
      <c r="CP485" s="344"/>
      <c r="CQ485" s="344"/>
      <c r="CR485" s="344"/>
      <c r="CS485" s="344"/>
      <c r="CT485" s="344"/>
      <c r="CU485" s="344"/>
      <c r="CV485" s="344"/>
      <c r="CW485" s="344"/>
      <c r="CX485" s="344"/>
      <c r="CY485" s="344"/>
      <c r="CZ485" s="344"/>
    </row>
    <row r="486" s="348" customFormat="true" ht="25.15" customHeight="true" x14ac:dyDescent="0.2">
      <c r="C486" s="1019" t="s">
        <v>452</v>
      </c>
      <c r="D486" s="1020"/>
      <c r="E486" s="712">
        <v>8.3852577400220604E-2</v>
      </c>
      <c r="F486" s="561"/>
      <c r="G486" s="561"/>
      <c r="H486" s="1019" t="s">
        <v>436</v>
      </c>
      <c r="I486" s="1020"/>
      <c r="J486" s="713">
        <v>0.22996141280616494</v>
      </c>
      <c r="K486" s="561"/>
      <c r="L486" s="561"/>
      <c r="M486" s="1019" t="s">
        <v>436</v>
      </c>
      <c r="N486" s="1020"/>
      <c r="O486" s="714">
        <v>2.2726758453170137E-2</v>
      </c>
      <c r="P486" s="561"/>
      <c r="Q486" s="561"/>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A486" s="343"/>
      <c r="BB486" s="394"/>
      <c r="BC486" s="343"/>
      <c r="BD486" s="343"/>
      <c r="BE486" s="343"/>
      <c r="BF486" s="343"/>
      <c r="BG486" s="343"/>
      <c r="BH486" s="343"/>
      <c r="BI486" s="343"/>
      <c r="BJ486" s="343"/>
      <c r="BK486" s="343"/>
      <c r="BL486" s="343"/>
      <c r="BM486" s="343"/>
      <c r="BN486" s="343"/>
      <c r="BO486" s="343"/>
      <c r="BP486" s="343"/>
      <c r="BQ486" s="343"/>
      <c r="BR486" s="343"/>
      <c r="BS486" s="343"/>
      <c r="BT486" s="343"/>
      <c r="BU486" s="343"/>
      <c r="BV486" s="343"/>
      <c r="BW486" s="343"/>
      <c r="BX486" s="343"/>
      <c r="BY486" s="343"/>
      <c r="BZ486" s="344"/>
      <c r="CA486" s="344"/>
      <c r="CB486" s="344"/>
      <c r="CC486" s="344"/>
      <c r="CD486" s="344"/>
      <c r="CE486" s="344"/>
      <c r="CF486" s="344"/>
      <c r="CG486" s="344"/>
      <c r="CH486" s="344"/>
      <c r="CI486" s="344"/>
      <c r="CJ486" s="344"/>
      <c r="CK486" s="344"/>
      <c r="CL486" s="344"/>
      <c r="CM486" s="344"/>
      <c r="CN486" s="344"/>
      <c r="CO486" s="344"/>
      <c r="CP486" s="344"/>
      <c r="CQ486" s="344"/>
      <c r="CR486" s="344"/>
      <c r="CS486" s="344"/>
      <c r="CT486" s="344"/>
      <c r="CU486" s="344"/>
      <c r="CV486" s="344"/>
      <c r="CW486" s="344"/>
      <c r="CX486" s="344"/>
      <c r="CY486" s="344"/>
      <c r="CZ486" s="344"/>
    </row>
    <row r="487" s="348" customFormat="true" ht="25.15" customHeight="true" x14ac:dyDescent="0.2">
      <c r="C487" s="1019" t="s">
        <v>435</v>
      </c>
      <c r="D487" s="1020"/>
      <c r="E487" s="712">
        <v>0.2190845570174115</v>
      </c>
      <c r="F487" s="561"/>
      <c r="G487" s="561"/>
      <c r="H487" s="1019" t="s">
        <v>427</v>
      </c>
      <c r="I487" s="1020"/>
      <c r="J487" s="713">
        <v>0.20327747388521952</v>
      </c>
      <c r="K487" s="561"/>
      <c r="L487" s="561"/>
      <c r="M487" s="1019" t="s">
        <v>427</v>
      </c>
      <c r="N487" s="1020"/>
      <c r="O487" s="714">
        <v>0.43315263243831287</v>
      </c>
      <c r="P487" s="561"/>
      <c r="Q487" s="561"/>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A487" s="343"/>
      <c r="BB487" s="394"/>
      <c r="BC487" s="343"/>
      <c r="BD487" s="343"/>
      <c r="BE487" s="343"/>
      <c r="BF487" s="343"/>
      <c r="BG487" s="343"/>
      <c r="BH487" s="343"/>
      <c r="BI487" s="343"/>
      <c r="BJ487" s="343"/>
      <c r="BK487" s="343"/>
      <c r="BL487" s="343"/>
      <c r="BM487" s="343"/>
      <c r="BN487" s="343"/>
      <c r="BO487" s="343"/>
      <c r="BP487" s="343"/>
      <c r="BQ487" s="343"/>
      <c r="BR487" s="343"/>
      <c r="BS487" s="343"/>
      <c r="BT487" s="343"/>
      <c r="BU487" s="343"/>
      <c r="BV487" s="343"/>
      <c r="BW487" s="343"/>
      <c r="BX487" s="343"/>
      <c r="BY487" s="343"/>
      <c r="BZ487" s="344"/>
      <c r="CA487" s="344"/>
      <c r="CB487" s="344"/>
      <c r="CC487" s="344"/>
      <c r="CD487" s="344"/>
      <c r="CE487" s="344"/>
      <c r="CF487" s="344"/>
      <c r="CG487" s="344"/>
      <c r="CH487" s="344"/>
      <c r="CI487" s="344"/>
      <c r="CJ487" s="344"/>
      <c r="CK487" s="344"/>
      <c r="CL487" s="344"/>
      <c r="CM487" s="344"/>
      <c r="CN487" s="344"/>
      <c r="CO487" s="344"/>
      <c r="CP487" s="344"/>
      <c r="CQ487" s="344"/>
      <c r="CR487" s="344"/>
      <c r="CS487" s="344"/>
      <c r="CT487" s="344"/>
      <c r="CU487" s="344"/>
      <c r="CV487" s="344"/>
      <c r="CW487" s="344"/>
      <c r="CX487" s="344"/>
      <c r="CY487" s="344"/>
      <c r="CZ487" s="344"/>
    </row>
    <row r="488" s="348" customFormat="true" ht="25.15" customHeight="true" x14ac:dyDescent="0.2">
      <c r="C488" s="1019" t="s">
        <v>448</v>
      </c>
      <c r="D488" s="1020"/>
      <c r="E488" s="712">
        <v>0.15144023219293715</v>
      </c>
      <c r="F488" s="561"/>
      <c r="G488" s="561"/>
      <c r="H488" s="1019" t="s">
        <v>444</v>
      </c>
      <c r="I488" s="1020"/>
      <c r="J488" s="713">
        <v>6.2552148136357053E-2</v>
      </c>
      <c r="K488" s="561"/>
      <c r="L488" s="561"/>
      <c r="M488" s="1019" t="s">
        <v>444</v>
      </c>
      <c r="N488" s="1020"/>
      <c r="O488" s="714">
        <v>0.13193830000806636</v>
      </c>
      <c r="P488" s="561"/>
      <c r="Q488" s="561"/>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A488" s="343"/>
      <c r="BB488" s="394"/>
      <c r="BC488" s="343"/>
      <c r="BD488" s="343"/>
      <c r="BE488" s="343"/>
      <c r="BF488" s="343"/>
      <c r="BG488" s="343"/>
      <c r="BH488" s="343"/>
      <c r="BI488" s="343"/>
      <c r="BJ488" s="343"/>
      <c r="BK488" s="343"/>
      <c r="BL488" s="343"/>
      <c r="BM488" s="343"/>
      <c r="BN488" s="343"/>
      <c r="BO488" s="343"/>
      <c r="BP488" s="343"/>
      <c r="BQ488" s="343"/>
      <c r="BR488" s="343"/>
      <c r="BS488" s="343"/>
      <c r="BT488" s="343"/>
      <c r="BU488" s="343"/>
      <c r="BV488" s="343"/>
      <c r="BW488" s="343"/>
      <c r="BX488" s="343"/>
      <c r="BY488" s="343"/>
      <c r="BZ488" s="344"/>
      <c r="CA488" s="344"/>
      <c r="CB488" s="344"/>
      <c r="CC488" s="344"/>
      <c r="CD488" s="344"/>
      <c r="CE488" s="344"/>
      <c r="CF488" s="344"/>
      <c r="CG488" s="344"/>
      <c r="CH488" s="344"/>
      <c r="CI488" s="344"/>
      <c r="CJ488" s="344"/>
      <c r="CK488" s="344"/>
      <c r="CL488" s="344"/>
      <c r="CM488" s="344"/>
      <c r="CN488" s="344"/>
      <c r="CO488" s="344"/>
      <c r="CP488" s="344"/>
      <c r="CQ488" s="344"/>
      <c r="CR488" s="344"/>
      <c r="CS488" s="344"/>
      <c r="CT488" s="344"/>
      <c r="CU488" s="344"/>
      <c r="CV488" s="344"/>
      <c r="CW488" s="344"/>
      <c r="CX488" s="344"/>
      <c r="CY488" s="344"/>
      <c r="CZ488" s="344"/>
    </row>
    <row r="489" s="348" customFormat="true" ht="25.15" customHeight="true" x14ac:dyDescent="0.2">
      <c r="C489" s="1019" t="s">
        <v>212</v>
      </c>
      <c r="D489" s="1020"/>
      <c r="E489" s="712">
        <v>0.1203540950030091</v>
      </c>
      <c r="F489" s="561"/>
      <c r="G489" s="561"/>
      <c r="H489" s="1019" t="s">
        <v>434</v>
      </c>
      <c r="I489" s="1020"/>
      <c r="J489" s="713">
        <v>0.24606638730692074</v>
      </c>
      <c r="K489" s="561"/>
      <c r="L489" s="561"/>
      <c r="M489" s="1019" t="s">
        <v>434</v>
      </c>
      <c r="N489" s="1020"/>
      <c r="O489" s="714">
        <v>4.351907789910818E-2</v>
      </c>
      <c r="P489" s="561"/>
      <c r="Q489" s="561"/>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A489" s="343"/>
      <c r="BB489" s="394"/>
      <c r="BC489" s="343"/>
      <c r="BD489" s="343"/>
      <c r="BE489" s="343"/>
      <c r="BF489" s="343"/>
      <c r="BG489" s="343"/>
      <c r="BH489" s="343"/>
      <c r="BI489" s="343"/>
      <c r="BJ489" s="343"/>
      <c r="BK489" s="343"/>
      <c r="BL489" s="343"/>
      <c r="BM489" s="343"/>
      <c r="BN489" s="343"/>
      <c r="BO489" s="343"/>
      <c r="BP489" s="343"/>
      <c r="BQ489" s="343"/>
      <c r="BR489" s="343"/>
      <c r="BS489" s="343"/>
      <c r="BT489" s="343"/>
      <c r="BU489" s="343"/>
      <c r="BV489" s="343"/>
      <c r="BW489" s="343"/>
      <c r="BX489" s="343"/>
      <c r="BY489" s="343"/>
      <c r="BZ489" s="344"/>
      <c r="CA489" s="344"/>
      <c r="CB489" s="344"/>
      <c r="CC489" s="344"/>
      <c r="CD489" s="344"/>
      <c r="CE489" s="344"/>
      <c r="CF489" s="344"/>
      <c r="CG489" s="344"/>
      <c r="CH489" s="344"/>
      <c r="CI489" s="344"/>
      <c r="CJ489" s="344"/>
      <c r="CK489" s="344"/>
      <c r="CL489" s="344"/>
      <c r="CM489" s="344"/>
      <c r="CN489" s="344"/>
      <c r="CO489" s="344"/>
      <c r="CP489" s="344"/>
      <c r="CQ489" s="344"/>
      <c r="CR489" s="344"/>
      <c r="CS489" s="344"/>
      <c r="CT489" s="344"/>
      <c r="CU489" s="344"/>
      <c r="CV489" s="344"/>
      <c r="CW489" s="344"/>
      <c r="CX489" s="344"/>
      <c r="CY489" s="344"/>
      <c r="CZ489" s="344"/>
    </row>
    <row r="490" s="348" customFormat="true" ht="25.15" customHeight="true" x14ac:dyDescent="0.2">
      <c r="C490" s="1019" t="s">
        <v>431</v>
      </c>
      <c r="D490" s="1020"/>
      <c r="E490" s="712">
        <v>0.21597831196324874</v>
      </c>
      <c r="F490" s="561"/>
      <c r="G490" s="561"/>
      <c r="H490" s="1019" t="s">
        <v>428</v>
      </c>
      <c r="I490" s="1020"/>
      <c r="J490" s="713">
        <v>0.33034924293732176</v>
      </c>
      <c r="K490" s="561"/>
      <c r="L490" s="561"/>
      <c r="M490" s="1019" t="s">
        <v>428</v>
      </c>
      <c r="N490" s="1020"/>
      <c r="O490" s="714">
        <v>7.085257975009239E-2</v>
      </c>
      <c r="P490" s="561"/>
      <c r="Q490" s="561"/>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A490" s="343"/>
      <c r="BB490" s="394"/>
      <c r="BC490" s="343"/>
      <c r="BD490" s="343"/>
      <c r="BE490" s="343"/>
      <c r="BF490" s="343"/>
      <c r="BG490" s="343"/>
      <c r="BH490" s="343"/>
      <c r="BI490" s="343"/>
      <c r="BJ490" s="343"/>
      <c r="BK490" s="343"/>
      <c r="BL490" s="343"/>
      <c r="BM490" s="343"/>
      <c r="BN490" s="343"/>
      <c r="BO490" s="343"/>
      <c r="BP490" s="343"/>
      <c r="BQ490" s="343"/>
      <c r="BR490" s="343"/>
      <c r="BS490" s="343"/>
      <c r="BT490" s="343"/>
      <c r="BU490" s="343"/>
      <c r="BV490" s="343"/>
      <c r="BW490" s="343"/>
      <c r="BX490" s="343"/>
      <c r="BY490" s="343"/>
      <c r="BZ490" s="344"/>
      <c r="CA490" s="344"/>
      <c r="CB490" s="344"/>
      <c r="CC490" s="344"/>
      <c r="CD490" s="344"/>
      <c r="CE490" s="344"/>
      <c r="CF490" s="344"/>
      <c r="CG490" s="344"/>
      <c r="CH490" s="344"/>
      <c r="CI490" s="344"/>
      <c r="CJ490" s="344"/>
      <c r="CK490" s="344"/>
      <c r="CL490" s="344"/>
      <c r="CM490" s="344"/>
      <c r="CN490" s="344"/>
      <c r="CO490" s="344"/>
      <c r="CP490" s="344"/>
      <c r="CQ490" s="344"/>
      <c r="CR490" s="344"/>
      <c r="CS490" s="344"/>
      <c r="CT490" s="344"/>
      <c r="CU490" s="344"/>
      <c r="CV490" s="344"/>
      <c r="CW490" s="344"/>
      <c r="CX490" s="344"/>
      <c r="CY490" s="344"/>
      <c r="CZ490" s="344"/>
    </row>
    <row r="491" s="348" customFormat="true" ht="25.15" customHeight="true" x14ac:dyDescent="0.2">
      <c r="C491" s="1019" t="s">
        <v>476</v>
      </c>
      <c r="D491" s="1020"/>
      <c r="E491" s="718">
        <v>1.3194433431225755E-5</v>
      </c>
      <c r="F491" s="561"/>
      <c r="G491" s="561"/>
      <c r="H491" s="1019" t="s">
        <v>463</v>
      </c>
      <c r="I491" s="1020"/>
      <c r="J491" s="713">
        <v>7.006219658377842E-3</v>
      </c>
      <c r="K491" s="561"/>
      <c r="L491" s="561"/>
      <c r="M491" s="1019" t="s">
        <v>463</v>
      </c>
      <c r="N491" s="1020"/>
      <c r="O491" s="714">
        <v>7.7370744146520575E-3</v>
      </c>
      <c r="P491" s="561"/>
      <c r="Q491" s="561"/>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A491" s="343"/>
      <c r="BB491" s="394"/>
      <c r="BC491" s="343"/>
      <c r="BD491" s="343"/>
      <c r="BE491" s="343"/>
      <c r="BF491" s="343"/>
      <c r="BG491" s="343"/>
      <c r="BH491" s="343"/>
      <c r="BI491" s="343"/>
      <c r="BJ491" s="343"/>
      <c r="BK491" s="343"/>
      <c r="BL491" s="343"/>
      <c r="BM491" s="343"/>
      <c r="BN491" s="343"/>
      <c r="BO491" s="343"/>
      <c r="BP491" s="343"/>
      <c r="BQ491" s="343"/>
      <c r="BR491" s="343"/>
      <c r="BS491" s="343"/>
      <c r="BT491" s="343"/>
      <c r="BU491" s="343"/>
      <c r="BV491" s="343"/>
      <c r="BW491" s="343"/>
      <c r="BX491" s="343"/>
      <c r="BY491" s="343"/>
      <c r="BZ491" s="344"/>
      <c r="CA491" s="344"/>
      <c r="CB491" s="344"/>
      <c r="CC491" s="344"/>
      <c r="CD491" s="344"/>
      <c r="CE491" s="344"/>
      <c r="CF491" s="344"/>
      <c r="CG491" s="344"/>
      <c r="CH491" s="344"/>
      <c r="CI491" s="344"/>
      <c r="CJ491" s="344"/>
      <c r="CK491" s="344"/>
      <c r="CL491" s="344"/>
      <c r="CM491" s="344"/>
      <c r="CN491" s="344"/>
      <c r="CO491" s="344"/>
      <c r="CP491" s="344"/>
      <c r="CQ491" s="344"/>
      <c r="CR491" s="344"/>
      <c r="CS491" s="344"/>
      <c r="CT491" s="344"/>
      <c r="CU491" s="344"/>
      <c r="CV491" s="344"/>
      <c r="CW491" s="344"/>
      <c r="CX491" s="344"/>
      <c r="CY491" s="344"/>
      <c r="CZ491" s="344"/>
    </row>
    <row r="492" s="348" customFormat="true" ht="25.15" customHeight="true" x14ac:dyDescent="0.2">
      <c r="C492" s="1019" t="s">
        <v>467</v>
      </c>
      <c r="D492" s="1020"/>
      <c r="E492" s="712">
        <v>8.988192629454779E-3</v>
      </c>
      <c r="F492" s="561"/>
      <c r="G492" s="561"/>
      <c r="H492" s="1019" t="s">
        <v>437</v>
      </c>
      <c r="I492" s="1020"/>
      <c r="J492" s="713">
        <v>6.9879999214887412E-2</v>
      </c>
      <c r="K492" s="561"/>
      <c r="L492" s="561"/>
      <c r="M492" s="1019" t="s">
        <v>437</v>
      </c>
      <c r="N492" s="1020"/>
      <c r="O492" s="714">
        <v>0.26308355224522922</v>
      </c>
      <c r="P492" s="561"/>
      <c r="Q492" s="561"/>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A492" s="343"/>
      <c r="BB492" s="394"/>
      <c r="BC492" s="343"/>
      <c r="BD492" s="343"/>
      <c r="BE492" s="343"/>
      <c r="BF492" s="343"/>
      <c r="BG492" s="343"/>
      <c r="BH492" s="343"/>
      <c r="BI492" s="343"/>
      <c r="BJ492" s="343"/>
      <c r="BK492" s="343"/>
      <c r="BL492" s="343"/>
      <c r="BM492" s="343"/>
      <c r="BN492" s="343"/>
      <c r="BO492" s="343"/>
      <c r="BP492" s="343"/>
      <c r="BQ492" s="343"/>
      <c r="BR492" s="343"/>
      <c r="BS492" s="343"/>
      <c r="BT492" s="343"/>
      <c r="BU492" s="343"/>
      <c r="BV492" s="343"/>
      <c r="BW492" s="343"/>
      <c r="BX492" s="343"/>
      <c r="BY492" s="343"/>
      <c r="BZ492" s="344"/>
      <c r="CA492" s="344"/>
      <c r="CB492" s="344"/>
      <c r="CC492" s="344"/>
      <c r="CD492" s="344"/>
      <c r="CE492" s="344"/>
      <c r="CF492" s="344"/>
      <c r="CG492" s="344"/>
      <c r="CH492" s="344"/>
      <c r="CI492" s="344"/>
      <c r="CJ492" s="344"/>
      <c r="CK492" s="344"/>
      <c r="CL492" s="344"/>
      <c r="CM492" s="344"/>
      <c r="CN492" s="344"/>
      <c r="CO492" s="344"/>
      <c r="CP492" s="344"/>
      <c r="CQ492" s="344"/>
      <c r="CR492" s="344"/>
      <c r="CS492" s="344"/>
      <c r="CT492" s="344"/>
      <c r="CU492" s="344"/>
      <c r="CV492" s="344"/>
      <c r="CW492" s="344"/>
      <c r="CX492" s="344"/>
      <c r="CY492" s="344"/>
      <c r="CZ492" s="344"/>
    </row>
    <row r="493" s="348" customFormat="true" ht="25.15" customHeight="true" x14ac:dyDescent="0.2">
      <c r="C493" s="1019" t="s">
        <v>471</v>
      </c>
      <c r="D493" s="1020"/>
      <c r="E493" s="712">
        <v>3.2485816125978413E-3</v>
      </c>
      <c r="F493" s="561"/>
      <c r="G493" s="561"/>
      <c r="H493" s="1019" t="s">
        <v>439</v>
      </c>
      <c r="I493" s="1020"/>
      <c r="J493" s="713">
        <v>0.21839309991846809</v>
      </c>
      <c r="K493" s="561"/>
      <c r="L493" s="561"/>
      <c r="M493" s="1019" t="s">
        <v>439</v>
      </c>
      <c r="N493" s="1020"/>
      <c r="O493" s="714">
        <v>1.3997904362353975E-2</v>
      </c>
      <c r="P493" s="561"/>
      <c r="Q493" s="561"/>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A493" s="343"/>
      <c r="BB493" s="394"/>
      <c r="BC493" s="343"/>
      <c r="BD493" s="343"/>
      <c r="BE493" s="343"/>
      <c r="BF493" s="343"/>
      <c r="BG493" s="343"/>
      <c r="BH493" s="343"/>
      <c r="BI493" s="343"/>
      <c r="BJ493" s="343"/>
      <c r="BK493" s="343"/>
      <c r="BL493" s="343"/>
      <c r="BM493" s="343"/>
      <c r="BN493" s="343"/>
      <c r="BO493" s="343"/>
      <c r="BP493" s="343"/>
      <c r="BQ493" s="343"/>
      <c r="BR493" s="343"/>
      <c r="BS493" s="343"/>
      <c r="BT493" s="343"/>
      <c r="BU493" s="343"/>
      <c r="BV493" s="343"/>
      <c r="BW493" s="343"/>
      <c r="BX493" s="343"/>
      <c r="BY493" s="343"/>
      <c r="BZ493" s="344"/>
      <c r="CA493" s="344"/>
      <c r="CB493" s="344"/>
      <c r="CC493" s="344"/>
      <c r="CD493" s="344"/>
      <c r="CE493" s="344"/>
      <c r="CF493" s="344"/>
      <c r="CG493" s="344"/>
      <c r="CH493" s="344"/>
      <c r="CI493" s="344"/>
      <c r="CJ493" s="344"/>
      <c r="CK493" s="344"/>
      <c r="CL493" s="344"/>
      <c r="CM493" s="344"/>
      <c r="CN493" s="344"/>
      <c r="CO493" s="344"/>
      <c r="CP493" s="344"/>
      <c r="CQ493" s="344"/>
      <c r="CR493" s="344"/>
      <c r="CS493" s="344"/>
      <c r="CT493" s="344"/>
      <c r="CU493" s="344"/>
      <c r="CV493" s="344"/>
      <c r="CW493" s="344"/>
      <c r="CX493" s="344"/>
      <c r="CY493" s="344"/>
      <c r="CZ493" s="344"/>
    </row>
    <row r="494" s="348" customFormat="true" ht="25.15" customHeight="true" x14ac:dyDescent="0.2">
      <c r="C494" s="1019" t="s">
        <v>430</v>
      </c>
      <c r="D494" s="1020"/>
      <c r="E494" s="712">
        <v>0.27327381066761769</v>
      </c>
      <c r="F494" s="561"/>
      <c r="G494" s="561"/>
      <c r="H494" s="1019" t="s">
        <v>432</v>
      </c>
      <c r="I494" s="1020"/>
      <c r="J494" s="713">
        <v>0.26430970300235779</v>
      </c>
      <c r="K494" s="561"/>
      <c r="L494" s="561"/>
      <c r="M494" s="1019" t="s">
        <v>432</v>
      </c>
      <c r="N494" s="1020"/>
      <c r="O494" s="714">
        <v>0.21058487197287665</v>
      </c>
      <c r="P494" s="561"/>
      <c r="Q494" s="561"/>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A494" s="343"/>
      <c r="BB494" s="394"/>
      <c r="BC494" s="343"/>
      <c r="BD494" s="343"/>
      <c r="BE494" s="343"/>
      <c r="BF494" s="343"/>
      <c r="BG494" s="343"/>
      <c r="BH494" s="343"/>
      <c r="BI494" s="343"/>
      <c r="BJ494" s="343"/>
      <c r="BK494" s="343"/>
      <c r="BL494" s="343"/>
      <c r="BM494" s="343"/>
      <c r="BN494" s="343"/>
      <c r="BO494" s="343"/>
      <c r="BP494" s="343"/>
      <c r="BQ494" s="343"/>
      <c r="BR494" s="343"/>
      <c r="BS494" s="343"/>
      <c r="BT494" s="343"/>
      <c r="BU494" s="343"/>
      <c r="BV494" s="343"/>
      <c r="BW494" s="343"/>
      <c r="BX494" s="343"/>
      <c r="BY494" s="343"/>
      <c r="BZ494" s="344"/>
      <c r="CA494" s="344"/>
      <c r="CB494" s="344"/>
      <c r="CC494" s="344"/>
      <c r="CD494" s="344"/>
      <c r="CE494" s="344"/>
      <c r="CF494" s="344"/>
      <c r="CG494" s="344"/>
      <c r="CH494" s="344"/>
      <c r="CI494" s="344"/>
      <c r="CJ494" s="344"/>
      <c r="CK494" s="344"/>
      <c r="CL494" s="344"/>
      <c r="CM494" s="344"/>
      <c r="CN494" s="344"/>
      <c r="CO494" s="344"/>
      <c r="CP494" s="344"/>
      <c r="CQ494" s="344"/>
      <c r="CR494" s="344"/>
      <c r="CS494" s="344"/>
      <c r="CT494" s="344"/>
      <c r="CU494" s="344"/>
      <c r="CV494" s="344"/>
      <c r="CW494" s="344"/>
      <c r="CX494" s="344"/>
      <c r="CY494" s="344"/>
      <c r="CZ494" s="344"/>
    </row>
    <row r="495" s="348" customFormat="true" ht="25.15" customHeight="true" x14ac:dyDescent="0.2">
      <c r="C495" s="1019" t="s">
        <v>440</v>
      </c>
      <c r="D495" s="1020"/>
      <c r="E495" s="712">
        <v>3.6660461562821094E-2</v>
      </c>
      <c r="F495" s="561"/>
      <c r="G495" s="561"/>
      <c r="H495" s="1019" t="s">
        <v>447</v>
      </c>
      <c r="I495" s="1020"/>
      <c r="J495" s="713">
        <v>0.13171399560620134</v>
      </c>
      <c r="K495" s="561"/>
      <c r="L495" s="561"/>
      <c r="M495" s="1019" t="s">
        <v>447</v>
      </c>
      <c r="N495" s="1020"/>
      <c r="O495" s="714">
        <v>1.0729645116119662E-2</v>
      </c>
      <c r="P495" s="561"/>
      <c r="Q495" s="561"/>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A495" s="343"/>
      <c r="BB495" s="394"/>
      <c r="BC495" s="343"/>
      <c r="BD495" s="343"/>
      <c r="BE495" s="343"/>
      <c r="BF495" s="343"/>
      <c r="BG495" s="343"/>
      <c r="BH495" s="343"/>
      <c r="BI495" s="343"/>
      <c r="BJ495" s="343"/>
      <c r="BK495" s="343"/>
      <c r="BL495" s="343"/>
      <c r="BM495" s="343"/>
      <c r="BN495" s="343"/>
      <c r="BO495" s="343"/>
      <c r="BP495" s="343"/>
      <c r="BQ495" s="343"/>
      <c r="BR495" s="343"/>
      <c r="BS495" s="343"/>
      <c r="BT495" s="343"/>
      <c r="BU495" s="343"/>
      <c r="BV495" s="343"/>
      <c r="BW495" s="343"/>
      <c r="BX495" s="343"/>
      <c r="BY495" s="343"/>
      <c r="BZ495" s="344"/>
      <c r="CA495" s="344"/>
      <c r="CB495" s="344"/>
      <c r="CC495" s="344"/>
      <c r="CD495" s="344"/>
      <c r="CE495" s="344"/>
      <c r="CF495" s="344"/>
      <c r="CG495" s="344"/>
      <c r="CH495" s="344"/>
      <c r="CI495" s="344"/>
      <c r="CJ495" s="344"/>
      <c r="CK495" s="344"/>
      <c r="CL495" s="344"/>
      <c r="CM495" s="344"/>
      <c r="CN495" s="344"/>
      <c r="CO495" s="344"/>
      <c r="CP495" s="344"/>
      <c r="CQ495" s="344"/>
      <c r="CR495" s="344"/>
      <c r="CS495" s="344"/>
      <c r="CT495" s="344"/>
      <c r="CU495" s="344"/>
      <c r="CV495" s="344"/>
      <c r="CW495" s="344"/>
      <c r="CX495" s="344"/>
      <c r="CY495" s="344"/>
      <c r="CZ495" s="344"/>
    </row>
    <row r="496" s="348" customFormat="true" ht="25.15" customHeight="true" x14ac:dyDescent="0.2">
      <c r="C496" s="1019" t="s">
        <v>449</v>
      </c>
      <c r="D496" s="1020"/>
      <c r="E496" s="712">
        <v>0.12657567666703717</v>
      </c>
      <c r="F496" s="561"/>
      <c r="G496" s="561"/>
      <c r="H496" s="1019" t="s">
        <v>425</v>
      </c>
      <c r="I496" s="1020"/>
      <c r="J496" s="713">
        <v>0.44158715565828555</v>
      </c>
      <c r="K496" s="561"/>
      <c r="L496" s="561"/>
      <c r="M496" s="1019" t="s">
        <v>425</v>
      </c>
      <c r="N496" s="1020"/>
      <c r="O496" s="714">
        <v>0.28352940477474081</v>
      </c>
      <c r="P496" s="561"/>
      <c r="Q496" s="561"/>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A496" s="343"/>
      <c r="BB496" s="394"/>
      <c r="BC496" s="343"/>
      <c r="BD496" s="343"/>
      <c r="BE496" s="343"/>
      <c r="BF496" s="343"/>
      <c r="BG496" s="343"/>
      <c r="BH496" s="343"/>
      <c r="BI496" s="343"/>
      <c r="BJ496" s="343"/>
      <c r="BK496" s="343"/>
      <c r="BL496" s="343"/>
      <c r="BM496" s="343"/>
      <c r="BN496" s="343"/>
      <c r="BO496" s="343"/>
      <c r="BP496" s="343"/>
      <c r="BQ496" s="343"/>
      <c r="BR496" s="343"/>
      <c r="BS496" s="343"/>
      <c r="BT496" s="343"/>
      <c r="BU496" s="343"/>
      <c r="BV496" s="343"/>
      <c r="BW496" s="343"/>
      <c r="BX496" s="343"/>
      <c r="BY496" s="343"/>
      <c r="BZ496" s="344"/>
      <c r="CA496" s="344"/>
      <c r="CB496" s="344"/>
      <c r="CC496" s="344"/>
      <c r="CD496" s="344"/>
      <c r="CE496" s="344"/>
      <c r="CF496" s="344"/>
      <c r="CG496" s="344"/>
      <c r="CH496" s="344"/>
      <c r="CI496" s="344"/>
      <c r="CJ496" s="344"/>
      <c r="CK496" s="344"/>
      <c r="CL496" s="344"/>
      <c r="CM496" s="344"/>
      <c r="CN496" s="344"/>
      <c r="CO496" s="344"/>
      <c r="CP496" s="344"/>
      <c r="CQ496" s="344"/>
      <c r="CR496" s="344"/>
      <c r="CS496" s="344"/>
      <c r="CT496" s="344"/>
      <c r="CU496" s="344"/>
      <c r="CV496" s="344"/>
      <c r="CW496" s="344"/>
      <c r="CX496" s="344"/>
      <c r="CY496" s="344"/>
      <c r="CZ496" s="344"/>
    </row>
    <row r="497" s="348" customFormat="true" ht="25.15" customHeight="true" x14ac:dyDescent="0.2">
      <c r="C497" s="1019" t="s">
        <v>472</v>
      </c>
      <c r="D497" s="1020"/>
      <c r="E497" s="712">
        <v>2.8133377714264578E-3</v>
      </c>
      <c r="F497" s="561"/>
      <c r="G497" s="561"/>
      <c r="H497" s="1019" t="s">
        <v>454</v>
      </c>
      <c r="I497" s="1020"/>
      <c r="J497" s="713">
        <v>9.896726502458135E-2</v>
      </c>
      <c r="K497" s="561"/>
      <c r="L497" s="561"/>
      <c r="M497" s="1019" t="s">
        <v>454</v>
      </c>
      <c r="N497" s="1020"/>
      <c r="O497" s="714">
        <v>2.6293417920118696E-3</v>
      </c>
      <c r="P497" s="561"/>
      <c r="Q497" s="561"/>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A497" s="343"/>
      <c r="BB497" s="394"/>
      <c r="BC497" s="343"/>
      <c r="BD497" s="343"/>
      <c r="BE497" s="343"/>
      <c r="BF497" s="343"/>
      <c r="BG497" s="343"/>
      <c r="BH497" s="343"/>
      <c r="BI497" s="343"/>
      <c r="BJ497" s="343"/>
      <c r="BK497" s="343"/>
      <c r="BL497" s="343"/>
      <c r="BM497" s="343"/>
      <c r="BN497" s="343"/>
      <c r="BO497" s="343"/>
      <c r="BP497" s="343"/>
      <c r="BQ497" s="343"/>
      <c r="BR497" s="343"/>
      <c r="BS497" s="343"/>
      <c r="BT497" s="343"/>
      <c r="BU497" s="343"/>
      <c r="BV497" s="343"/>
      <c r="BW497" s="343"/>
      <c r="BX497" s="343"/>
      <c r="BY497" s="343"/>
      <c r="BZ497" s="344"/>
      <c r="CA497" s="344"/>
      <c r="CB497" s="344"/>
      <c r="CC497" s="344"/>
      <c r="CD497" s="344"/>
      <c r="CE497" s="344"/>
      <c r="CF497" s="344"/>
      <c r="CG497" s="344"/>
      <c r="CH497" s="344"/>
      <c r="CI497" s="344"/>
      <c r="CJ497" s="344"/>
      <c r="CK497" s="344"/>
      <c r="CL497" s="344"/>
      <c r="CM497" s="344"/>
      <c r="CN497" s="344"/>
      <c r="CO497" s="344"/>
      <c r="CP497" s="344"/>
      <c r="CQ497" s="344"/>
      <c r="CR497" s="344"/>
      <c r="CS497" s="344"/>
      <c r="CT497" s="344"/>
      <c r="CU497" s="344"/>
      <c r="CV497" s="344"/>
      <c r="CW497" s="344"/>
      <c r="CX497" s="344"/>
      <c r="CY497" s="344"/>
      <c r="CZ497" s="344"/>
    </row>
    <row r="498" s="348" customFormat="true" ht="25.15" customHeight="true" x14ac:dyDescent="0.2">
      <c r="C498" s="1019" t="s">
        <v>475</v>
      </c>
      <c r="D498" s="1020"/>
      <c r="E498" s="712">
        <v>2.6199038884764677E-4</v>
      </c>
      <c r="F498" s="561"/>
      <c r="G498" s="561"/>
      <c r="H498" s="1019" t="s">
        <v>426</v>
      </c>
      <c r="I498" s="1020"/>
      <c r="J498" s="713">
        <v>0.48238561468414215</v>
      </c>
      <c r="K498" s="561"/>
      <c r="L498" s="561"/>
      <c r="M498" s="1019" t="s">
        <v>426</v>
      </c>
      <c r="N498" s="1020"/>
      <c r="O498" s="714">
        <v>9.2706900226171396E-2</v>
      </c>
      <c r="P498" s="561"/>
      <c r="Q498" s="561"/>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A498" s="343"/>
      <c r="BB498" s="394"/>
      <c r="BC498" s="343"/>
      <c r="BD498" s="343"/>
      <c r="BE498" s="343"/>
      <c r="BF498" s="343"/>
      <c r="BG498" s="343"/>
      <c r="BH498" s="343"/>
      <c r="BI498" s="343"/>
      <c r="BJ498" s="343"/>
      <c r="BK498" s="343"/>
      <c r="BL498" s="343"/>
      <c r="BM498" s="343"/>
      <c r="BN498" s="343"/>
      <c r="BO498" s="343"/>
      <c r="BP498" s="343"/>
      <c r="BQ498" s="343"/>
      <c r="BR498" s="343"/>
      <c r="BS498" s="343"/>
      <c r="BT498" s="343"/>
      <c r="BU498" s="343"/>
      <c r="BV498" s="343"/>
      <c r="BW498" s="343"/>
      <c r="BX498" s="343"/>
      <c r="BY498" s="343"/>
      <c r="BZ498" s="344"/>
      <c r="CA498" s="344"/>
      <c r="CB498" s="344"/>
      <c r="CC498" s="344"/>
      <c r="CD498" s="344"/>
      <c r="CE498" s="344"/>
      <c r="CF498" s="344"/>
      <c r="CG498" s="344"/>
      <c r="CH498" s="344"/>
      <c r="CI498" s="344"/>
      <c r="CJ498" s="344"/>
      <c r="CK498" s="344"/>
      <c r="CL498" s="344"/>
      <c r="CM498" s="344"/>
      <c r="CN498" s="344"/>
      <c r="CO498" s="344"/>
      <c r="CP498" s="344"/>
      <c r="CQ498" s="344"/>
      <c r="CR498" s="344"/>
      <c r="CS498" s="344"/>
      <c r="CT498" s="344"/>
      <c r="CU498" s="344"/>
      <c r="CV498" s="344"/>
      <c r="CW498" s="344"/>
      <c r="CX498" s="344"/>
      <c r="CY498" s="344"/>
      <c r="CZ498" s="344"/>
    </row>
    <row r="499" s="348" customFormat="true" ht="25.15" customHeight="true" x14ac:dyDescent="0.2">
      <c r="C499" s="1019" t="s">
        <v>442</v>
      </c>
      <c r="D499" s="1020"/>
      <c r="E499" s="712">
        <v>0.1703056633767408</v>
      </c>
      <c r="F499" s="561"/>
      <c r="G499" s="561"/>
      <c r="H499" s="1019" t="s">
        <v>441</v>
      </c>
      <c r="I499" s="1020"/>
      <c r="J499" s="713">
        <v>0.20295534176224911</v>
      </c>
      <c r="K499" s="561"/>
      <c r="L499" s="561"/>
      <c r="M499" s="1019" t="s">
        <v>441</v>
      </c>
      <c r="N499" s="1020"/>
      <c r="O499" s="714">
        <v>0.16422359070583456</v>
      </c>
      <c r="P499" s="561"/>
      <c r="Q499" s="561"/>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A499" s="343"/>
      <c r="BB499" s="394"/>
      <c r="BC499" s="343"/>
      <c r="BD499" s="343"/>
      <c r="BE499" s="343"/>
      <c r="BF499" s="343"/>
      <c r="BG499" s="343"/>
      <c r="BH499" s="343"/>
      <c r="BI499" s="343"/>
      <c r="BJ499" s="343"/>
      <c r="BK499" s="343"/>
      <c r="BL499" s="343"/>
      <c r="BM499" s="343"/>
      <c r="BN499" s="343"/>
      <c r="BO499" s="343"/>
      <c r="BP499" s="343"/>
      <c r="BQ499" s="343"/>
      <c r="BR499" s="343"/>
      <c r="BS499" s="343"/>
      <c r="BT499" s="343"/>
      <c r="BU499" s="343"/>
      <c r="BV499" s="343"/>
      <c r="BW499" s="343"/>
      <c r="BX499" s="343"/>
      <c r="BY499" s="343"/>
      <c r="BZ499" s="344"/>
      <c r="CA499" s="344"/>
      <c r="CB499" s="344"/>
      <c r="CC499" s="344"/>
      <c r="CD499" s="344"/>
      <c r="CE499" s="344"/>
      <c r="CF499" s="344"/>
      <c r="CG499" s="344"/>
      <c r="CH499" s="344"/>
      <c r="CI499" s="344"/>
      <c r="CJ499" s="344"/>
      <c r="CK499" s="344"/>
      <c r="CL499" s="344"/>
      <c r="CM499" s="344"/>
      <c r="CN499" s="344"/>
      <c r="CO499" s="344"/>
      <c r="CP499" s="344"/>
      <c r="CQ499" s="344"/>
      <c r="CR499" s="344"/>
      <c r="CS499" s="344"/>
      <c r="CT499" s="344"/>
      <c r="CU499" s="344"/>
      <c r="CV499" s="344"/>
      <c r="CW499" s="344"/>
      <c r="CX499" s="344"/>
      <c r="CY499" s="344"/>
      <c r="CZ499" s="344"/>
    </row>
    <row r="500" s="348" customFormat="true" ht="25.15" customHeight="true" x14ac:dyDescent="0.2">
      <c r="C500" s="1019" t="s">
        <v>461</v>
      </c>
      <c r="D500" s="1020"/>
      <c r="E500" s="712">
        <v>3.2235680920482686E-2</v>
      </c>
      <c r="F500" s="561"/>
      <c r="G500" s="561"/>
      <c r="H500" s="1019" t="s">
        <v>443</v>
      </c>
      <c r="I500" s="1020"/>
      <c r="J500" s="713">
        <v>3.770921582125792E-2</v>
      </c>
      <c r="K500" s="561"/>
      <c r="L500" s="561"/>
      <c r="M500" s="1019" t="s">
        <v>443</v>
      </c>
      <c r="N500" s="1020"/>
      <c r="O500" s="714">
        <v>0.16885455066158797</v>
      </c>
      <c r="P500" s="561"/>
      <c r="Q500" s="561"/>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A500" s="343"/>
      <c r="BB500" s="394"/>
      <c r="BC500" s="343"/>
      <c r="BD500" s="343"/>
      <c r="BE500" s="343"/>
      <c r="BF500" s="343"/>
      <c r="BG500" s="343"/>
      <c r="BH500" s="343"/>
      <c r="BI500" s="343"/>
      <c r="BJ500" s="343"/>
      <c r="BK500" s="343"/>
      <c r="BL500" s="343"/>
      <c r="BM500" s="343"/>
      <c r="BN500" s="343"/>
      <c r="BO500" s="343"/>
      <c r="BP500" s="343"/>
      <c r="BQ500" s="343"/>
      <c r="BR500" s="343"/>
      <c r="BS500" s="343"/>
      <c r="BT500" s="343"/>
      <c r="BU500" s="343"/>
      <c r="BV500" s="343"/>
      <c r="BW500" s="343"/>
      <c r="BX500" s="343"/>
      <c r="BY500" s="343"/>
      <c r="BZ500" s="344"/>
      <c r="CA500" s="344"/>
      <c r="CB500" s="344"/>
      <c r="CC500" s="344"/>
      <c r="CD500" s="344"/>
      <c r="CE500" s="344"/>
      <c r="CF500" s="344"/>
      <c r="CG500" s="344"/>
      <c r="CH500" s="344"/>
      <c r="CI500" s="344"/>
      <c r="CJ500" s="344"/>
      <c r="CK500" s="344"/>
      <c r="CL500" s="344"/>
      <c r="CM500" s="344"/>
      <c r="CN500" s="344"/>
      <c r="CO500" s="344"/>
      <c r="CP500" s="344"/>
      <c r="CQ500" s="344"/>
      <c r="CR500" s="344"/>
      <c r="CS500" s="344"/>
      <c r="CT500" s="344"/>
      <c r="CU500" s="344"/>
      <c r="CV500" s="344"/>
      <c r="CW500" s="344"/>
      <c r="CX500" s="344"/>
      <c r="CY500" s="344"/>
      <c r="CZ500" s="344"/>
    </row>
    <row r="501" s="348" customFormat="true" ht="25.15" customHeight="true" x14ac:dyDescent="0.2">
      <c r="C501" s="1019" t="s">
        <v>453</v>
      </c>
      <c r="D501" s="1020"/>
      <c r="E501" s="712">
        <v>4.9845893196465235E-2</v>
      </c>
      <c r="F501" s="561"/>
      <c r="G501" s="561"/>
      <c r="H501" s="1019" t="s">
        <v>450</v>
      </c>
      <c r="I501" s="1020"/>
      <c r="J501" s="713">
        <v>1.6016887236473126E-2</v>
      </c>
      <c r="K501" s="561"/>
      <c r="L501" s="561"/>
      <c r="M501" s="1019" t="s">
        <v>450</v>
      </c>
      <c r="N501" s="1020"/>
      <c r="O501" s="714">
        <v>8.400561474557991E-2</v>
      </c>
      <c r="P501" s="561"/>
      <c r="Q501" s="561"/>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A501" s="343"/>
      <c r="BB501" s="394"/>
      <c r="BC501" s="343"/>
      <c r="BD501" s="343"/>
      <c r="BE501" s="343"/>
      <c r="BF501" s="343"/>
      <c r="BG501" s="343"/>
      <c r="BH501" s="343"/>
      <c r="BI501" s="343"/>
      <c r="BJ501" s="343"/>
      <c r="BK501" s="343"/>
      <c r="BL501" s="343"/>
      <c r="BM501" s="343"/>
      <c r="BN501" s="343"/>
      <c r="BO501" s="343"/>
      <c r="BP501" s="343"/>
      <c r="BQ501" s="343"/>
      <c r="BR501" s="343"/>
      <c r="BS501" s="343"/>
      <c r="BT501" s="343"/>
      <c r="BU501" s="343"/>
      <c r="BV501" s="343"/>
      <c r="BW501" s="343"/>
      <c r="BX501" s="343"/>
      <c r="BY501" s="343"/>
      <c r="BZ501" s="344"/>
      <c r="CA501" s="344"/>
      <c r="CB501" s="344"/>
      <c r="CC501" s="344"/>
      <c r="CD501" s="344"/>
      <c r="CE501" s="344"/>
      <c r="CF501" s="344"/>
      <c r="CG501" s="344"/>
      <c r="CH501" s="344"/>
      <c r="CI501" s="344"/>
      <c r="CJ501" s="344"/>
      <c r="CK501" s="344"/>
      <c r="CL501" s="344"/>
      <c r="CM501" s="344"/>
      <c r="CN501" s="344"/>
      <c r="CO501" s="344"/>
      <c r="CP501" s="344"/>
      <c r="CQ501" s="344"/>
      <c r="CR501" s="344"/>
      <c r="CS501" s="344"/>
      <c r="CT501" s="344"/>
      <c r="CU501" s="344"/>
      <c r="CV501" s="344"/>
      <c r="CW501" s="344"/>
      <c r="CX501" s="344"/>
      <c r="CY501" s="344"/>
      <c r="CZ501" s="344"/>
    </row>
    <row r="502" s="348" customFormat="true" ht="25.15" customHeight="true" x14ac:dyDescent="0.2">
      <c r="C502" s="1019" t="s">
        <v>457</v>
      </c>
      <c r="D502" s="1020"/>
      <c r="E502" s="712">
        <v>5.0345988689855993E-2</v>
      </c>
      <c r="F502" s="561"/>
      <c r="G502" s="561"/>
      <c r="H502" s="1019" t="s">
        <v>456</v>
      </c>
      <c r="I502" s="1020"/>
      <c r="J502" s="713">
        <v>6.380949116115868E-2</v>
      </c>
      <c r="K502" s="561"/>
      <c r="L502" s="561"/>
      <c r="M502" s="1019" t="s">
        <v>456</v>
      </c>
      <c r="N502" s="1020"/>
      <c r="O502" s="714">
        <v>7.0626282284891003E-4</v>
      </c>
      <c r="P502" s="561"/>
      <c r="Q502" s="561"/>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A502" s="343"/>
      <c r="BB502" s="394"/>
      <c r="BC502" s="343"/>
      <c r="BD502" s="343"/>
      <c r="BE502" s="343"/>
      <c r="BF502" s="343"/>
      <c r="BG502" s="343"/>
      <c r="BH502" s="343"/>
      <c r="BI502" s="343"/>
      <c r="BJ502" s="343"/>
      <c r="BK502" s="343"/>
      <c r="BL502" s="343"/>
      <c r="BM502" s="343"/>
      <c r="BN502" s="343"/>
      <c r="BO502" s="343"/>
      <c r="BP502" s="343"/>
      <c r="BQ502" s="343"/>
      <c r="BR502" s="343"/>
      <c r="BS502" s="343"/>
      <c r="BT502" s="343"/>
      <c r="BU502" s="343"/>
      <c r="BV502" s="343"/>
      <c r="BW502" s="343"/>
      <c r="BX502" s="343"/>
      <c r="BY502" s="343"/>
      <c r="BZ502" s="344"/>
      <c r="CA502" s="344"/>
      <c r="CB502" s="344"/>
      <c r="CC502" s="344"/>
      <c r="CD502" s="344"/>
      <c r="CE502" s="344"/>
      <c r="CF502" s="344"/>
      <c r="CG502" s="344"/>
      <c r="CH502" s="344"/>
      <c r="CI502" s="344"/>
      <c r="CJ502" s="344"/>
      <c r="CK502" s="344"/>
      <c r="CL502" s="344"/>
      <c r="CM502" s="344"/>
      <c r="CN502" s="344"/>
      <c r="CO502" s="344"/>
      <c r="CP502" s="344"/>
      <c r="CQ502" s="344"/>
      <c r="CR502" s="344"/>
      <c r="CS502" s="344"/>
      <c r="CT502" s="344"/>
      <c r="CU502" s="344"/>
      <c r="CV502" s="344"/>
      <c r="CW502" s="344"/>
      <c r="CX502" s="344"/>
      <c r="CY502" s="344"/>
      <c r="CZ502" s="344"/>
    </row>
    <row r="503" s="348" customFormat="true" ht="25.15" customHeight="true" x14ac:dyDescent="0.2">
      <c r="C503" s="1019" t="s">
        <v>465</v>
      </c>
      <c r="D503" s="1020"/>
      <c r="E503" s="712">
        <v>1.0433845579199717E-2</v>
      </c>
      <c r="F503" s="561"/>
      <c r="G503" s="561"/>
      <c r="H503" s="1019" t="s">
        <v>433</v>
      </c>
      <c r="I503" s="1020"/>
      <c r="J503" s="713">
        <v>0.12042512415576567</v>
      </c>
      <c r="K503" s="561"/>
      <c r="L503" s="561"/>
      <c r="M503" s="1019" t="s">
        <v>433</v>
      </c>
      <c r="N503" s="1020"/>
      <c r="O503" s="714">
        <v>0.29495725148048779</v>
      </c>
      <c r="P503" s="561"/>
      <c r="Q503" s="561"/>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A503" s="343"/>
      <c r="BB503" s="394"/>
      <c r="BC503" s="343"/>
      <c r="BD503" s="343"/>
      <c r="BE503" s="343"/>
      <c r="BF503" s="343"/>
      <c r="BG503" s="343"/>
      <c r="BH503" s="343"/>
      <c r="BI503" s="343"/>
      <c r="BJ503" s="343"/>
      <c r="BK503" s="343"/>
      <c r="BL503" s="343"/>
      <c r="BM503" s="343"/>
      <c r="BN503" s="343"/>
      <c r="BO503" s="343"/>
      <c r="BP503" s="343"/>
      <c r="BQ503" s="343"/>
      <c r="BR503" s="343"/>
      <c r="BS503" s="343"/>
      <c r="BT503" s="343"/>
      <c r="BU503" s="343"/>
      <c r="BV503" s="343"/>
      <c r="BW503" s="343"/>
      <c r="BX503" s="343"/>
      <c r="BY503" s="343"/>
      <c r="BZ503" s="344"/>
      <c r="CA503" s="344"/>
      <c r="CB503" s="344"/>
      <c r="CC503" s="344"/>
      <c r="CD503" s="344"/>
      <c r="CE503" s="344"/>
      <c r="CF503" s="344"/>
      <c r="CG503" s="344"/>
      <c r="CH503" s="344"/>
      <c r="CI503" s="344"/>
      <c r="CJ503" s="344"/>
      <c r="CK503" s="344"/>
      <c r="CL503" s="344"/>
      <c r="CM503" s="344"/>
      <c r="CN503" s="344"/>
      <c r="CO503" s="344"/>
      <c r="CP503" s="344"/>
      <c r="CQ503" s="344"/>
      <c r="CR503" s="344"/>
      <c r="CS503" s="344"/>
      <c r="CT503" s="344"/>
      <c r="CU503" s="344"/>
      <c r="CV503" s="344"/>
      <c r="CW503" s="344"/>
      <c r="CX503" s="344"/>
      <c r="CY503" s="344"/>
      <c r="CZ503" s="344"/>
    </row>
    <row r="504" s="348" customFormat="true" ht="25.15" customHeight="true" x14ac:dyDescent="0.2">
      <c r="C504" s="1019" t="s">
        <v>469</v>
      </c>
      <c r="D504" s="1020"/>
      <c r="E504" s="712">
        <v>3.4144919965138514E-3</v>
      </c>
      <c r="F504" s="561"/>
      <c r="G504" s="561"/>
      <c r="H504" s="1019" t="s">
        <v>452</v>
      </c>
      <c r="I504" s="1020"/>
      <c r="J504" s="713">
        <v>9.8751668031546266E-2</v>
      </c>
      <c r="K504" s="561"/>
      <c r="L504" s="561"/>
      <c r="M504" s="1019" t="s">
        <v>452</v>
      </c>
      <c r="N504" s="1020"/>
      <c r="O504" s="719">
        <v>1.3945718775494687E-6</v>
      </c>
      <c r="P504" s="561"/>
      <c r="Q504" s="561"/>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A504" s="343"/>
      <c r="BB504" s="394"/>
      <c r="BC504" s="343"/>
      <c r="BD504" s="343"/>
      <c r="BE504" s="343"/>
      <c r="BF504" s="343"/>
      <c r="BG504" s="343"/>
      <c r="BH504" s="343"/>
      <c r="BI504" s="343"/>
      <c r="BJ504" s="343"/>
      <c r="BK504" s="343"/>
      <c r="BL504" s="343"/>
      <c r="BM504" s="343"/>
      <c r="BN504" s="343"/>
      <c r="BO504" s="343"/>
      <c r="BP504" s="343"/>
      <c r="BQ504" s="343"/>
      <c r="BR504" s="343"/>
      <c r="BS504" s="343"/>
      <c r="BT504" s="343"/>
      <c r="BU504" s="343"/>
      <c r="BV504" s="343"/>
      <c r="BW504" s="343"/>
      <c r="BX504" s="343"/>
      <c r="BY504" s="343"/>
      <c r="BZ504" s="344"/>
      <c r="CA504" s="344"/>
      <c r="CB504" s="344"/>
      <c r="CC504" s="344"/>
      <c r="CD504" s="344"/>
      <c r="CE504" s="344"/>
      <c r="CF504" s="344"/>
      <c r="CG504" s="344"/>
      <c r="CH504" s="344"/>
      <c r="CI504" s="344"/>
      <c r="CJ504" s="344"/>
      <c r="CK504" s="344"/>
      <c r="CL504" s="344"/>
      <c r="CM504" s="344"/>
      <c r="CN504" s="344"/>
      <c r="CO504" s="344"/>
      <c r="CP504" s="344"/>
      <c r="CQ504" s="344"/>
      <c r="CR504" s="344"/>
      <c r="CS504" s="344"/>
      <c r="CT504" s="344"/>
      <c r="CU504" s="344"/>
      <c r="CV504" s="344"/>
      <c r="CW504" s="344"/>
      <c r="CX504" s="344"/>
      <c r="CY504" s="344"/>
      <c r="CZ504" s="344"/>
    </row>
    <row r="505" s="348" customFormat="true" ht="25.15" customHeight="true" x14ac:dyDescent="0.2">
      <c r="C505" s="1019" t="s">
        <v>455</v>
      </c>
      <c r="D505" s="1020"/>
      <c r="E505" s="715">
        <v>7.6318906677468865E-2</v>
      </c>
      <c r="F505" s="561"/>
      <c r="G505" s="561"/>
      <c r="H505" s="1019" t="s">
        <v>435</v>
      </c>
      <c r="I505" s="1020"/>
      <c r="J505" s="713">
        <v>0.13594061689304193</v>
      </c>
      <c r="K505" s="561"/>
      <c r="L505" s="561"/>
      <c r="M505" s="1019" t="s">
        <v>435</v>
      </c>
      <c r="N505" s="1020"/>
      <c r="O505" s="714">
        <v>0.2863581457339941</v>
      </c>
      <c r="P505" s="561"/>
      <c r="Q505" s="561"/>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A505" s="343"/>
      <c r="BB505" s="394"/>
      <c r="BC505" s="343"/>
      <c r="BD505" s="343"/>
      <c r="BE505" s="343"/>
      <c r="BF505" s="343"/>
      <c r="BG505" s="343"/>
      <c r="BH505" s="343"/>
      <c r="BI505" s="343"/>
      <c r="BJ505" s="343"/>
      <c r="BK505" s="343"/>
      <c r="BL505" s="343"/>
      <c r="BM505" s="343"/>
      <c r="BN505" s="343"/>
      <c r="BO505" s="343"/>
      <c r="BP505" s="343"/>
      <c r="BQ505" s="343"/>
      <c r="BR505" s="343"/>
      <c r="BS505" s="343"/>
      <c r="BT505" s="343"/>
      <c r="BU505" s="343"/>
      <c r="BV505" s="343"/>
      <c r="BW505" s="343"/>
      <c r="BX505" s="343"/>
      <c r="BY505" s="343"/>
      <c r="BZ505" s="344"/>
      <c r="CA505" s="344"/>
      <c r="CB505" s="344"/>
      <c r="CC505" s="344"/>
      <c r="CD505" s="344"/>
      <c r="CE505" s="344"/>
      <c r="CF505" s="344"/>
      <c r="CG505" s="344"/>
      <c r="CH505" s="344"/>
      <c r="CI505" s="344"/>
      <c r="CJ505" s="344"/>
      <c r="CK505" s="344"/>
      <c r="CL505" s="344"/>
      <c r="CM505" s="344"/>
      <c r="CN505" s="344"/>
      <c r="CO505" s="344"/>
      <c r="CP505" s="344"/>
      <c r="CQ505" s="344"/>
      <c r="CR505" s="344"/>
      <c r="CS505" s="344"/>
      <c r="CT505" s="344"/>
      <c r="CU505" s="344"/>
      <c r="CV505" s="344"/>
      <c r="CW505" s="344"/>
      <c r="CX505" s="344"/>
      <c r="CY505" s="344"/>
      <c r="CZ505" s="344"/>
    </row>
    <row r="506" s="348" customFormat="true" ht="25.15" customHeight="true" x14ac:dyDescent="0.2">
      <c r="C506" s="1028"/>
      <c r="D506" s="1020"/>
      <c r="E506" s="577"/>
      <c r="F506" s="561"/>
      <c r="G506" s="561"/>
      <c r="H506" s="1019" t="s">
        <v>448</v>
      </c>
      <c r="I506" s="1020"/>
      <c r="J506" s="713">
        <v>8.7877393422670397E-2</v>
      </c>
      <c r="K506" s="561"/>
      <c r="L506" s="561"/>
      <c r="M506" s="1019" t="s">
        <v>448</v>
      </c>
      <c r="N506" s="1020"/>
      <c r="O506" s="714">
        <v>5.9573262170676489E-2</v>
      </c>
      <c r="P506" s="561"/>
      <c r="Q506" s="561"/>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A506" s="343"/>
      <c r="BB506" s="394"/>
      <c r="BC506" s="343"/>
      <c r="BD506" s="343"/>
      <c r="BE506" s="343"/>
      <c r="BF506" s="343"/>
      <c r="BG506" s="343"/>
      <c r="BH506" s="343"/>
      <c r="BI506" s="343"/>
      <c r="BJ506" s="343"/>
      <c r="BK506" s="343"/>
      <c r="BL506" s="343"/>
      <c r="BM506" s="343"/>
      <c r="BN506" s="343"/>
      <c r="BO506" s="343"/>
      <c r="BP506" s="343"/>
      <c r="BQ506" s="343"/>
      <c r="BR506" s="343"/>
      <c r="BS506" s="343"/>
      <c r="BT506" s="343"/>
      <c r="BU506" s="343"/>
      <c r="BV506" s="343"/>
      <c r="BW506" s="343"/>
      <c r="BX506" s="343"/>
      <c r="BY506" s="343"/>
      <c r="BZ506" s="344"/>
      <c r="CA506" s="344"/>
      <c r="CB506" s="344"/>
      <c r="CC506" s="344"/>
      <c r="CD506" s="344"/>
      <c r="CE506" s="344"/>
      <c r="CF506" s="344"/>
      <c r="CG506" s="344"/>
      <c r="CH506" s="344"/>
      <c r="CI506" s="344"/>
      <c r="CJ506" s="344"/>
      <c r="CK506" s="344"/>
      <c r="CL506" s="344"/>
      <c r="CM506" s="344"/>
      <c r="CN506" s="344"/>
      <c r="CO506" s="344"/>
      <c r="CP506" s="344"/>
      <c r="CQ506" s="344"/>
      <c r="CR506" s="344"/>
      <c r="CS506" s="344"/>
      <c r="CT506" s="344"/>
      <c r="CU506" s="344"/>
      <c r="CV506" s="344"/>
      <c r="CW506" s="344"/>
      <c r="CX506" s="344"/>
      <c r="CY506" s="344"/>
      <c r="CZ506" s="344"/>
    </row>
    <row r="507" s="348" customFormat="true" ht="25.15" customHeight="true" x14ac:dyDescent="0.2">
      <c r="C507" s="1028"/>
      <c r="D507" s="1020"/>
      <c r="E507" s="561"/>
      <c r="F507" s="561"/>
      <c r="G507" s="561"/>
      <c r="H507" s="1019" t="s">
        <v>212</v>
      </c>
      <c r="I507" s="1020"/>
      <c r="J507" s="713">
        <v>0.11777238919059314</v>
      </c>
      <c r="K507" s="561"/>
      <c r="L507" s="561"/>
      <c r="M507" s="1019" t="s">
        <v>212</v>
      </c>
      <c r="N507" s="1020"/>
      <c r="O507" s="714">
        <v>0.12087033322933663</v>
      </c>
      <c r="P507" s="561"/>
      <c r="Q507" s="561"/>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A507" s="343"/>
      <c r="BB507" s="394"/>
      <c r="BC507" s="343"/>
      <c r="BD507" s="343"/>
      <c r="BE507" s="343"/>
      <c r="BF507" s="343"/>
      <c r="BG507" s="343"/>
      <c r="BH507" s="343"/>
      <c r="BI507" s="343"/>
      <c r="BJ507" s="343"/>
      <c r="BK507" s="343"/>
      <c r="BL507" s="343"/>
      <c r="BM507" s="343"/>
      <c r="BN507" s="343"/>
      <c r="BO507" s="343"/>
      <c r="BP507" s="343"/>
      <c r="BQ507" s="343"/>
      <c r="BR507" s="343"/>
      <c r="BS507" s="343"/>
      <c r="BT507" s="343"/>
      <c r="BU507" s="343"/>
      <c r="BV507" s="343"/>
      <c r="BW507" s="343"/>
      <c r="BX507" s="343"/>
      <c r="BY507" s="343"/>
      <c r="BZ507" s="344"/>
      <c r="CA507" s="344"/>
      <c r="CB507" s="344"/>
      <c r="CC507" s="344"/>
      <c r="CD507" s="344"/>
      <c r="CE507" s="344"/>
      <c r="CF507" s="344"/>
      <c r="CG507" s="344"/>
      <c r="CH507" s="344"/>
      <c r="CI507" s="344"/>
      <c r="CJ507" s="344"/>
      <c r="CK507" s="344"/>
      <c r="CL507" s="344"/>
      <c r="CM507" s="344"/>
      <c r="CN507" s="344"/>
      <c r="CO507" s="344"/>
      <c r="CP507" s="344"/>
      <c r="CQ507" s="344"/>
      <c r="CR507" s="344"/>
      <c r="CS507" s="344"/>
      <c r="CT507" s="344"/>
      <c r="CU507" s="344"/>
      <c r="CV507" s="344"/>
      <c r="CW507" s="344"/>
      <c r="CX507" s="344"/>
      <c r="CY507" s="344"/>
      <c r="CZ507" s="344"/>
    </row>
    <row r="508" s="348" customFormat="true" ht="25.15" customHeight="true" x14ac:dyDescent="0.2">
      <c r="C508" s="1029" t="s">
        <v>241</v>
      </c>
      <c r="D508" s="1020"/>
      <c r="E508" s="1020"/>
      <c r="F508" s="1020"/>
      <c r="G508" s="1020"/>
      <c r="H508" s="1019" t="s">
        <v>431</v>
      </c>
      <c r="I508" s="1020"/>
      <c r="J508" s="713">
        <v>8.5591779972002249E-2</v>
      </c>
      <c r="K508" s="561"/>
      <c r="L508" s="561"/>
      <c r="M508" s="1019" t="s">
        <v>431</v>
      </c>
      <c r="N508" s="1020"/>
      <c r="O508" s="714">
        <v>0.30991829428278733</v>
      </c>
      <c r="P508" s="561"/>
      <c r="Q508" s="561"/>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A508" s="343"/>
      <c r="BB508" s="394"/>
      <c r="BC508" s="343"/>
      <c r="BD508" s="343"/>
      <c r="BE508" s="343"/>
      <c r="BF508" s="343"/>
      <c r="BG508" s="343"/>
      <c r="BH508" s="343"/>
      <c r="BI508" s="343"/>
      <c r="BJ508" s="343"/>
      <c r="BK508" s="343"/>
      <c r="BL508" s="343"/>
      <c r="BM508" s="343"/>
      <c r="BN508" s="343"/>
      <c r="BO508" s="343"/>
      <c r="BP508" s="343"/>
      <c r="BQ508" s="343"/>
      <c r="BR508" s="343"/>
      <c r="BS508" s="343"/>
      <c r="BT508" s="343"/>
      <c r="BU508" s="343"/>
      <c r="BV508" s="343"/>
      <c r="BW508" s="343"/>
      <c r="BX508" s="343"/>
      <c r="BY508" s="343"/>
      <c r="BZ508" s="344"/>
      <c r="CA508" s="344"/>
      <c r="CB508" s="344"/>
      <c r="CC508" s="344"/>
      <c r="CD508" s="344"/>
      <c r="CE508" s="344"/>
      <c r="CF508" s="344"/>
      <c r="CG508" s="344"/>
      <c r="CH508" s="344"/>
      <c r="CI508" s="344"/>
      <c r="CJ508" s="344"/>
      <c r="CK508" s="344"/>
      <c r="CL508" s="344"/>
      <c r="CM508" s="344"/>
      <c r="CN508" s="344"/>
      <c r="CO508" s="344"/>
      <c r="CP508" s="344"/>
      <c r="CQ508" s="344"/>
      <c r="CR508" s="344"/>
      <c r="CS508" s="344"/>
      <c r="CT508" s="344"/>
      <c r="CU508" s="344"/>
      <c r="CV508" s="344"/>
      <c r="CW508" s="344"/>
      <c r="CX508" s="344"/>
      <c r="CY508" s="344"/>
      <c r="CZ508" s="344"/>
    </row>
    <row r="509" s="348" customFormat="true" ht="25.15" customHeight="true" x14ac:dyDescent="0.2">
      <c r="C509" s="1030" t="s">
        <v>194</v>
      </c>
      <c r="D509" s="1020"/>
      <c r="E509" s="1030" t="s">
        <v>242</v>
      </c>
      <c r="F509" s="1031"/>
      <c r="G509" s="1032"/>
      <c r="H509" s="1019" t="s">
        <v>476</v>
      </c>
      <c r="I509" s="1020"/>
      <c r="J509" s="720">
        <v>5.4991024615499615E-8</v>
      </c>
      <c r="K509" s="561"/>
      <c r="L509" s="561"/>
      <c r="M509" s="1019" t="s">
        <v>476</v>
      </c>
      <c r="N509" s="1020"/>
      <c r="O509" s="719">
        <v>3.1739791305004316E-6</v>
      </c>
      <c r="P509" s="561"/>
      <c r="Q509" s="561"/>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A509" s="343"/>
      <c r="BB509" s="394"/>
      <c r="BC509" s="343"/>
      <c r="BD509" s="343"/>
      <c r="BE509" s="343"/>
      <c r="BF509" s="343"/>
      <c r="BG509" s="343"/>
      <c r="BH509" s="343"/>
      <c r="BI509" s="343"/>
      <c r="BJ509" s="343"/>
      <c r="BK509" s="343"/>
      <c r="BL509" s="343"/>
      <c r="BM509" s="343"/>
      <c r="BN509" s="343"/>
      <c r="BO509" s="343"/>
      <c r="BP509" s="343"/>
      <c r="BQ509" s="343"/>
      <c r="BR509" s="343"/>
      <c r="BS509" s="343"/>
      <c r="BT509" s="343"/>
      <c r="BU509" s="343"/>
      <c r="BV509" s="343"/>
      <c r="BW509" s="343"/>
      <c r="BX509" s="343"/>
      <c r="BY509" s="343"/>
      <c r="BZ509" s="344"/>
      <c r="CA509" s="344"/>
      <c r="CB509" s="344"/>
      <c r="CC509" s="344"/>
      <c r="CD509" s="344"/>
      <c r="CE509" s="344"/>
      <c r="CF509" s="344"/>
      <c r="CG509" s="344"/>
      <c r="CH509" s="344"/>
      <c r="CI509" s="344"/>
      <c r="CJ509" s="344"/>
      <c r="CK509" s="344"/>
      <c r="CL509" s="344"/>
      <c r="CM509" s="344"/>
      <c r="CN509" s="344"/>
      <c r="CO509" s="344"/>
      <c r="CP509" s="344"/>
      <c r="CQ509" s="344"/>
      <c r="CR509" s="344"/>
      <c r="CS509" s="344"/>
      <c r="CT509" s="344"/>
      <c r="CU509" s="344"/>
      <c r="CV509" s="344"/>
      <c r="CW509" s="344"/>
      <c r="CX509" s="344"/>
      <c r="CY509" s="344"/>
      <c r="CZ509" s="344"/>
    </row>
    <row r="510" s="348" customFormat="true" ht="25.15" customHeight="true" x14ac:dyDescent="0.2">
      <c r="C510" s="1020"/>
      <c r="D510" s="1020"/>
      <c r="E510" s="697" t="s">
        <v>174</v>
      </c>
      <c r="F510" s="698" t="s">
        <v>243</v>
      </c>
      <c r="G510" s="699" t="s">
        <v>244</v>
      </c>
      <c r="H510" s="1019" t="s">
        <v>467</v>
      </c>
      <c r="I510" s="1020"/>
      <c r="J510" s="713">
        <v>1.1564958863377491E-2</v>
      </c>
      <c r="K510" s="561"/>
      <c r="L510" s="561"/>
      <c r="M510" s="1019" t="s">
        <v>467</v>
      </c>
      <c r="N510" s="1020"/>
      <c r="O510" s="714">
        <v>1.0478226060099807E-4</v>
      </c>
      <c r="P510" s="561"/>
      <c r="Q510" s="561"/>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A510" s="343"/>
      <c r="BB510" s="394"/>
      <c r="BC510" s="343"/>
      <c r="BD510" s="343"/>
      <c r="BE510" s="343"/>
      <c r="BF510" s="343"/>
      <c r="BG510" s="343"/>
      <c r="BH510" s="343"/>
      <c r="BI510" s="343"/>
      <c r="BJ510" s="343"/>
      <c r="BK510" s="343"/>
      <c r="BL510" s="343"/>
      <c r="BM510" s="343"/>
      <c r="BN510" s="343"/>
      <c r="BO510" s="343"/>
      <c r="BP510" s="343"/>
      <c r="BQ510" s="343"/>
      <c r="BR510" s="343"/>
      <c r="BS510" s="343"/>
      <c r="BT510" s="343"/>
      <c r="BU510" s="343"/>
      <c r="BV510" s="343"/>
      <c r="BW510" s="343"/>
      <c r="BX510" s="343"/>
      <c r="BY510" s="343"/>
      <c r="BZ510" s="344"/>
      <c r="CA510" s="344"/>
      <c r="CB510" s="344"/>
      <c r="CC510" s="344"/>
      <c r="CD510" s="344"/>
      <c r="CE510" s="344"/>
      <c r="CF510" s="344"/>
      <c r="CG510" s="344"/>
      <c r="CH510" s="344"/>
      <c r="CI510" s="344"/>
      <c r="CJ510" s="344"/>
      <c r="CK510" s="344"/>
      <c r="CL510" s="344"/>
      <c r="CM510" s="344"/>
      <c r="CN510" s="344"/>
      <c r="CO510" s="344"/>
      <c r="CP510" s="344"/>
      <c r="CQ510" s="344"/>
      <c r="CR510" s="344"/>
      <c r="CS510" s="344"/>
      <c r="CT510" s="344"/>
      <c r="CU510" s="344"/>
      <c r="CV510" s="344"/>
      <c r="CW510" s="344"/>
      <c r="CX510" s="344"/>
      <c r="CY510" s="344"/>
      <c r="CZ510" s="344"/>
    </row>
    <row r="511" s="348" customFormat="true" ht="25.15" customHeight="true" x14ac:dyDescent="0.2">
      <c r="C511" s="1019" t="s">
        <v>195</v>
      </c>
      <c r="D511" s="1020"/>
      <c r="E511" s="721">
        <v>6.5154818274518549</v>
      </c>
      <c r="F511" s="722">
        <v>13.296901688677254</v>
      </c>
      <c r="G511" s="723">
        <v>13.296901688677254</v>
      </c>
      <c r="H511" s="1019" t="s">
        <v>471</v>
      </c>
      <c r="I511" s="1020"/>
      <c r="J511" s="713">
        <v>2.6154878862553479E-3</v>
      </c>
      <c r="K511" s="561"/>
      <c r="L511" s="561"/>
      <c r="M511" s="1019" t="s">
        <v>471</v>
      </c>
      <c r="N511" s="1020"/>
      <c r="O511" s="714">
        <v>1.9605537108480457E-3</v>
      </c>
      <c r="P511" s="561"/>
      <c r="Q511" s="561"/>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A511" s="343"/>
      <c r="BB511" s="394"/>
      <c r="BC511" s="343"/>
      <c r="BD511" s="343"/>
      <c r="BE511" s="343"/>
      <c r="BF511" s="343"/>
      <c r="BG511" s="343"/>
      <c r="BH511" s="343"/>
      <c r="BI511" s="343"/>
      <c r="BJ511" s="343"/>
      <c r="BK511" s="343"/>
      <c r="BL511" s="343"/>
      <c r="BM511" s="343"/>
      <c r="BN511" s="343"/>
      <c r="BO511" s="343"/>
      <c r="BP511" s="343"/>
      <c r="BQ511" s="343"/>
      <c r="BR511" s="343"/>
      <c r="BS511" s="343"/>
      <c r="BT511" s="343"/>
      <c r="BU511" s="343"/>
      <c r="BV511" s="343"/>
      <c r="BW511" s="343"/>
      <c r="BX511" s="343"/>
      <c r="BY511" s="343"/>
      <c r="BZ511" s="344"/>
      <c r="CA511" s="344"/>
      <c r="CB511" s="344"/>
      <c r="CC511" s="344"/>
      <c r="CD511" s="344"/>
      <c r="CE511" s="344"/>
      <c r="CF511" s="344"/>
      <c r="CG511" s="344"/>
      <c r="CH511" s="344"/>
      <c r="CI511" s="344"/>
      <c r="CJ511" s="344"/>
      <c r="CK511" s="344"/>
      <c r="CL511" s="344"/>
      <c r="CM511" s="344"/>
      <c r="CN511" s="344"/>
      <c r="CO511" s="344"/>
      <c r="CP511" s="344"/>
      <c r="CQ511" s="344"/>
      <c r="CR511" s="344"/>
      <c r="CS511" s="344"/>
      <c r="CT511" s="344"/>
      <c r="CU511" s="344"/>
      <c r="CV511" s="344"/>
      <c r="CW511" s="344"/>
      <c r="CX511" s="344"/>
      <c r="CY511" s="344"/>
      <c r="CZ511" s="344"/>
    </row>
    <row r="512" s="348" customFormat="true" ht="25.15" customHeight="true" x14ac:dyDescent="0.2">
      <c r="C512" s="1028"/>
      <c r="D512" s="1020"/>
      <c r="E512" s="577"/>
      <c r="F512" s="577"/>
      <c r="G512" s="577"/>
      <c r="H512" s="1019" t="s">
        <v>430</v>
      </c>
      <c r="I512" s="1020"/>
      <c r="J512" s="713">
        <v>0.32602830685269668</v>
      </c>
      <c r="K512" s="561"/>
      <c r="L512" s="561"/>
      <c r="M512" s="1019" t="s">
        <v>430</v>
      </c>
      <c r="N512" s="1020"/>
      <c r="O512" s="714">
        <v>6.8004979133229088E-2</v>
      </c>
      <c r="P512" s="561"/>
      <c r="Q512" s="561"/>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A512" s="343"/>
      <c r="BB512" s="394"/>
      <c r="BC512" s="343"/>
      <c r="BD512" s="343"/>
      <c r="BE512" s="343"/>
      <c r="BF512" s="343"/>
      <c r="BG512" s="343"/>
      <c r="BH512" s="343"/>
      <c r="BI512" s="343"/>
      <c r="BJ512" s="343"/>
      <c r="BK512" s="343"/>
      <c r="BL512" s="343"/>
      <c r="BM512" s="343"/>
      <c r="BN512" s="343"/>
      <c r="BO512" s="343"/>
      <c r="BP512" s="343"/>
      <c r="BQ512" s="343"/>
      <c r="BR512" s="343"/>
      <c r="BS512" s="343"/>
      <c r="BT512" s="343"/>
      <c r="BU512" s="343"/>
      <c r="BV512" s="343"/>
      <c r="BW512" s="343"/>
      <c r="BX512" s="343"/>
      <c r="BY512" s="343"/>
      <c r="BZ512" s="344"/>
      <c r="CA512" s="344"/>
      <c r="CB512" s="344"/>
      <c r="CC512" s="344"/>
      <c r="CD512" s="344"/>
      <c r="CE512" s="344"/>
      <c r="CF512" s="344"/>
      <c r="CG512" s="344"/>
      <c r="CH512" s="344"/>
      <c r="CI512" s="344"/>
      <c r="CJ512" s="344"/>
      <c r="CK512" s="344"/>
      <c r="CL512" s="344"/>
      <c r="CM512" s="344"/>
      <c r="CN512" s="344"/>
      <c r="CO512" s="344"/>
      <c r="CP512" s="344"/>
      <c r="CQ512" s="344"/>
      <c r="CR512" s="344"/>
      <c r="CS512" s="344"/>
      <c r="CT512" s="344"/>
      <c r="CU512" s="344"/>
      <c r="CV512" s="344"/>
      <c r="CW512" s="344"/>
      <c r="CX512" s="344"/>
      <c r="CY512" s="344"/>
      <c r="CZ512" s="344"/>
    </row>
    <row r="513" s="348" customFormat="true" ht="25.15" customHeight="true" x14ac:dyDescent="0.2">
      <c r="C513" s="1028"/>
      <c r="D513" s="1020"/>
      <c r="E513" s="561"/>
      <c r="F513" s="561"/>
      <c r="G513" s="561"/>
      <c r="H513" s="1019" t="s">
        <v>440</v>
      </c>
      <c r="I513" s="1020"/>
      <c r="J513" s="713">
        <v>6.8569958876198253E-2</v>
      </c>
      <c r="K513" s="561"/>
      <c r="L513" s="561"/>
      <c r="M513" s="1019" t="s">
        <v>440</v>
      </c>
      <c r="N513" s="1020"/>
      <c r="O513" s="714">
        <v>0.25261371811910049</v>
      </c>
      <c r="P513" s="561"/>
      <c r="Q513" s="561"/>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A513" s="343"/>
      <c r="BB513" s="394"/>
      <c r="BC513" s="343"/>
      <c r="BD513" s="343"/>
      <c r="BE513" s="343"/>
      <c r="BF513" s="343"/>
      <c r="BG513" s="343"/>
      <c r="BH513" s="343"/>
      <c r="BI513" s="343"/>
      <c r="BJ513" s="343"/>
      <c r="BK513" s="343"/>
      <c r="BL513" s="343"/>
      <c r="BM513" s="343"/>
      <c r="BN513" s="343"/>
      <c r="BO513" s="343"/>
      <c r="BP513" s="343"/>
      <c r="BQ513" s="343"/>
      <c r="BR513" s="343"/>
      <c r="BS513" s="343"/>
      <c r="BT513" s="343"/>
      <c r="BU513" s="343"/>
      <c r="BV513" s="343"/>
      <c r="BW513" s="343"/>
      <c r="BX513" s="343"/>
      <c r="BY513" s="343"/>
      <c r="BZ513" s="344"/>
      <c r="CA513" s="344"/>
      <c r="CB513" s="344"/>
      <c r="CC513" s="344"/>
      <c r="CD513" s="344"/>
      <c r="CE513" s="344"/>
      <c r="CF513" s="344"/>
      <c r="CG513" s="344"/>
      <c r="CH513" s="344"/>
      <c r="CI513" s="344"/>
      <c r="CJ513" s="344"/>
      <c r="CK513" s="344"/>
      <c r="CL513" s="344"/>
      <c r="CM513" s="344"/>
      <c r="CN513" s="344"/>
      <c r="CO513" s="344"/>
      <c r="CP513" s="344"/>
      <c r="CQ513" s="344"/>
      <c r="CR513" s="344"/>
      <c r="CS513" s="344"/>
      <c r="CT513" s="344"/>
      <c r="CU513" s="344"/>
      <c r="CV513" s="344"/>
      <c r="CW513" s="344"/>
      <c r="CX513" s="344"/>
      <c r="CY513" s="344"/>
      <c r="CZ513" s="344"/>
    </row>
    <row r="514" s="348" customFormat="true" ht="25.15" customHeight="true" x14ac:dyDescent="0.2">
      <c r="C514" s="1029" t="s">
        <v>245</v>
      </c>
      <c r="D514" s="1020"/>
      <c r="E514" s="1020"/>
      <c r="F514" s="561"/>
      <c r="G514" s="561"/>
      <c r="H514" s="1019" t="s">
        <v>449</v>
      </c>
      <c r="I514" s="1020"/>
      <c r="J514" s="713">
        <v>0.1277062204300867</v>
      </c>
      <c r="K514" s="561"/>
      <c r="L514" s="561"/>
      <c r="M514" s="1019" t="s">
        <v>449</v>
      </c>
      <c r="N514" s="1020"/>
      <c r="O514" s="714">
        <v>3.8680570889339252E-2</v>
      </c>
      <c r="P514" s="561"/>
      <c r="Q514" s="561"/>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A514" s="343"/>
      <c r="BB514" s="394"/>
      <c r="BC514" s="343"/>
      <c r="BD514" s="343"/>
      <c r="BE514" s="343"/>
      <c r="BF514" s="343"/>
      <c r="BG514" s="343"/>
      <c r="BH514" s="343"/>
      <c r="BI514" s="343"/>
      <c r="BJ514" s="343"/>
      <c r="BK514" s="343"/>
      <c r="BL514" s="343"/>
      <c r="BM514" s="343"/>
      <c r="BN514" s="343"/>
      <c r="BO514" s="343"/>
      <c r="BP514" s="343"/>
      <c r="BQ514" s="343"/>
      <c r="BR514" s="343"/>
      <c r="BS514" s="343"/>
      <c r="BT514" s="343"/>
      <c r="BU514" s="343"/>
      <c r="BV514" s="343"/>
      <c r="BW514" s="343"/>
      <c r="BX514" s="343"/>
      <c r="BY514" s="343"/>
      <c r="BZ514" s="344"/>
      <c r="CA514" s="344"/>
      <c r="CB514" s="344"/>
      <c r="CC514" s="344"/>
      <c r="CD514" s="344"/>
      <c r="CE514" s="344"/>
      <c r="CF514" s="344"/>
      <c r="CG514" s="344"/>
      <c r="CH514" s="344"/>
      <c r="CI514" s="344"/>
      <c r="CJ514" s="344"/>
      <c r="CK514" s="344"/>
      <c r="CL514" s="344"/>
      <c r="CM514" s="344"/>
      <c r="CN514" s="344"/>
      <c r="CO514" s="344"/>
      <c r="CP514" s="344"/>
      <c r="CQ514" s="344"/>
      <c r="CR514" s="344"/>
      <c r="CS514" s="344"/>
      <c r="CT514" s="344"/>
      <c r="CU514" s="344"/>
      <c r="CV514" s="344"/>
      <c r="CW514" s="344"/>
      <c r="CX514" s="344"/>
      <c r="CY514" s="344"/>
      <c r="CZ514" s="344"/>
    </row>
    <row r="515" s="348" customFormat="true" ht="25.15" customHeight="true" x14ac:dyDescent="0.2">
      <c r="C515" s="1028"/>
      <c r="D515" s="1020"/>
      <c r="E515" s="700" t="s">
        <v>194</v>
      </c>
      <c r="F515" s="561"/>
      <c r="G515" s="561"/>
      <c r="H515" s="1019" t="s">
        <v>472</v>
      </c>
      <c r="I515" s="1020"/>
      <c r="J515" s="713">
        <v>1.3857785778249633E-3</v>
      </c>
      <c r="K515" s="561"/>
      <c r="L515" s="561"/>
      <c r="M515" s="1019" t="s">
        <v>472</v>
      </c>
      <c r="N515" s="1020"/>
      <c r="O515" s="714">
        <v>3.8914481722006635E-3</v>
      </c>
      <c r="P515" s="561"/>
      <c r="Q515" s="561"/>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A515" s="343"/>
      <c r="BB515" s="394"/>
      <c r="BC515" s="343"/>
      <c r="BD515" s="343"/>
      <c r="BE515" s="343"/>
      <c r="BF515" s="343"/>
      <c r="BG515" s="343"/>
      <c r="BH515" s="343"/>
      <c r="BI515" s="343"/>
      <c r="BJ515" s="343"/>
      <c r="BK515" s="343"/>
      <c r="BL515" s="343"/>
      <c r="BM515" s="343"/>
      <c r="BN515" s="343"/>
      <c r="BO515" s="343"/>
      <c r="BP515" s="343"/>
      <c r="BQ515" s="343"/>
      <c r="BR515" s="343"/>
      <c r="BS515" s="343"/>
      <c r="BT515" s="343"/>
      <c r="BU515" s="343"/>
      <c r="BV515" s="343"/>
      <c r="BW515" s="343"/>
      <c r="BX515" s="343"/>
      <c r="BY515" s="343"/>
      <c r="BZ515" s="344"/>
      <c r="CA515" s="344"/>
      <c r="CB515" s="344"/>
      <c r="CC515" s="344"/>
      <c r="CD515" s="344"/>
      <c r="CE515" s="344"/>
      <c r="CF515" s="344"/>
      <c r="CG515" s="344"/>
      <c r="CH515" s="344"/>
      <c r="CI515" s="344"/>
      <c r="CJ515" s="344"/>
      <c r="CK515" s="344"/>
      <c r="CL515" s="344"/>
      <c r="CM515" s="344"/>
      <c r="CN515" s="344"/>
      <c r="CO515" s="344"/>
      <c r="CP515" s="344"/>
      <c r="CQ515" s="344"/>
      <c r="CR515" s="344"/>
      <c r="CS515" s="344"/>
      <c r="CT515" s="344"/>
      <c r="CU515" s="344"/>
      <c r="CV515" s="344"/>
      <c r="CW515" s="344"/>
      <c r="CX515" s="344"/>
      <c r="CY515" s="344"/>
      <c r="CZ515" s="344"/>
    </row>
    <row r="516" s="348" customFormat="true" ht="25.15" customHeight="true" x14ac:dyDescent="0.2">
      <c r="C516" s="1020"/>
      <c r="D516" s="1020"/>
      <c r="E516" s="724" t="s">
        <v>195</v>
      </c>
      <c r="F516" s="561"/>
      <c r="G516" s="561"/>
      <c r="H516" s="1019" t="s">
        <v>475</v>
      </c>
      <c r="I516" s="1020"/>
      <c r="J516" s="720">
        <v>6.5648915545617786E-5</v>
      </c>
      <c r="K516" s="561"/>
      <c r="L516" s="561"/>
      <c r="M516" s="1019" t="s">
        <v>475</v>
      </c>
      <c r="N516" s="1020"/>
      <c r="O516" s="714">
        <v>7.0241988421636118E-4</v>
      </c>
      <c r="P516" s="561"/>
      <c r="Q516" s="561"/>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A516" s="343"/>
      <c r="BB516" s="394"/>
      <c r="BC516" s="343"/>
      <c r="BD516" s="343"/>
      <c r="BE516" s="343"/>
      <c r="BF516" s="343"/>
      <c r="BG516" s="343"/>
      <c r="BH516" s="343"/>
      <c r="BI516" s="343"/>
      <c r="BJ516" s="343"/>
      <c r="BK516" s="343"/>
      <c r="BL516" s="343"/>
      <c r="BM516" s="343"/>
      <c r="BN516" s="343"/>
      <c r="BO516" s="343"/>
      <c r="BP516" s="343"/>
      <c r="BQ516" s="343"/>
      <c r="BR516" s="343"/>
      <c r="BS516" s="343"/>
      <c r="BT516" s="343"/>
      <c r="BU516" s="343"/>
      <c r="BV516" s="343"/>
      <c r="BW516" s="343"/>
      <c r="BX516" s="343"/>
      <c r="BY516" s="343"/>
      <c r="BZ516" s="344"/>
      <c r="CA516" s="344"/>
      <c r="CB516" s="344"/>
      <c r="CC516" s="344"/>
      <c r="CD516" s="344"/>
      <c r="CE516" s="344"/>
      <c r="CF516" s="344"/>
      <c r="CG516" s="344"/>
      <c r="CH516" s="344"/>
      <c r="CI516" s="344"/>
      <c r="CJ516" s="344"/>
      <c r="CK516" s="344"/>
      <c r="CL516" s="344"/>
      <c r="CM516" s="344"/>
      <c r="CN516" s="344"/>
      <c r="CO516" s="344"/>
      <c r="CP516" s="344"/>
      <c r="CQ516" s="344"/>
      <c r="CR516" s="344"/>
      <c r="CS516" s="344"/>
      <c r="CT516" s="344"/>
      <c r="CU516" s="344"/>
      <c r="CV516" s="344"/>
      <c r="CW516" s="344"/>
      <c r="CX516" s="344"/>
      <c r="CY516" s="344"/>
      <c r="CZ516" s="344"/>
    </row>
    <row r="517" s="348" customFormat="true" ht="25.15" customHeight="true" x14ac:dyDescent="0.2">
      <c r="C517" s="1019" t="s">
        <v>213</v>
      </c>
      <c r="D517" s="1020"/>
      <c r="E517" s="709">
        <v>2.7948299040258185E-2</v>
      </c>
      <c r="F517" s="561"/>
      <c r="G517" s="561"/>
      <c r="H517" s="1019" t="s">
        <v>442</v>
      </c>
      <c r="I517" s="1020"/>
      <c r="J517" s="713">
        <v>0.18378100815293524</v>
      </c>
      <c r="K517" s="561"/>
      <c r="L517" s="561"/>
      <c r="M517" s="1019" t="s">
        <v>442</v>
      </c>
      <c r="N517" s="1020"/>
      <c r="O517" s="714">
        <v>9.100681696182715E-2</v>
      </c>
      <c r="P517" s="561"/>
      <c r="Q517" s="561"/>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A517" s="343"/>
      <c r="BB517" s="394"/>
      <c r="BC517" s="343"/>
      <c r="BD517" s="343"/>
      <c r="BE517" s="343"/>
      <c r="BF517" s="343"/>
      <c r="BG517" s="343"/>
      <c r="BH517" s="343"/>
      <c r="BI517" s="343"/>
      <c r="BJ517" s="343"/>
      <c r="BK517" s="343"/>
      <c r="BL517" s="343"/>
      <c r="BM517" s="343"/>
      <c r="BN517" s="343"/>
      <c r="BO517" s="343"/>
      <c r="BP517" s="343"/>
      <c r="BQ517" s="343"/>
      <c r="BR517" s="343"/>
      <c r="BS517" s="343"/>
      <c r="BT517" s="343"/>
      <c r="BU517" s="343"/>
      <c r="BV517" s="343"/>
      <c r="BW517" s="343"/>
      <c r="BX517" s="343"/>
      <c r="BY517" s="343"/>
      <c r="BZ517" s="344"/>
      <c r="CA517" s="344"/>
      <c r="CB517" s="344"/>
      <c r="CC517" s="344"/>
      <c r="CD517" s="344"/>
      <c r="CE517" s="344"/>
      <c r="CF517" s="344"/>
      <c r="CG517" s="344"/>
      <c r="CH517" s="344"/>
      <c r="CI517" s="344"/>
      <c r="CJ517" s="344"/>
      <c r="CK517" s="344"/>
      <c r="CL517" s="344"/>
      <c r="CM517" s="344"/>
      <c r="CN517" s="344"/>
      <c r="CO517" s="344"/>
      <c r="CP517" s="344"/>
      <c r="CQ517" s="344"/>
      <c r="CR517" s="344"/>
      <c r="CS517" s="344"/>
      <c r="CT517" s="344"/>
      <c r="CU517" s="344"/>
      <c r="CV517" s="344"/>
      <c r="CW517" s="344"/>
      <c r="CX517" s="344"/>
      <c r="CY517" s="344"/>
      <c r="CZ517" s="344"/>
    </row>
    <row r="518" s="348" customFormat="true" ht="25.15" customHeight="true" x14ac:dyDescent="0.2">
      <c r="C518" s="1019" t="s">
        <v>206</v>
      </c>
      <c r="D518" s="1020"/>
      <c r="E518" s="712">
        <v>7.1020051959115635E-2</v>
      </c>
      <c r="F518" s="561"/>
      <c r="G518" s="561"/>
      <c r="H518" s="1019" t="s">
        <v>461</v>
      </c>
      <c r="I518" s="1020"/>
      <c r="J518" s="713">
        <v>8.6883500934645513E-3</v>
      </c>
      <c r="K518" s="561"/>
      <c r="L518" s="561"/>
      <c r="M518" s="1019" t="s">
        <v>461</v>
      </c>
      <c r="N518" s="1020"/>
      <c r="O518" s="714">
        <v>2.0596517272978135E-2</v>
      </c>
      <c r="P518" s="561"/>
      <c r="Q518" s="561"/>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A518" s="343"/>
      <c r="BB518" s="394"/>
      <c r="BC518" s="343"/>
      <c r="BD518" s="343"/>
      <c r="BE518" s="343"/>
      <c r="BF518" s="343"/>
      <c r="BG518" s="343"/>
      <c r="BH518" s="343"/>
      <c r="BI518" s="343"/>
      <c r="BJ518" s="343"/>
      <c r="BK518" s="343"/>
      <c r="BL518" s="343"/>
      <c r="BM518" s="343"/>
      <c r="BN518" s="343"/>
      <c r="BO518" s="343"/>
      <c r="BP518" s="343"/>
      <c r="BQ518" s="343"/>
      <c r="BR518" s="343"/>
      <c r="BS518" s="343"/>
      <c r="BT518" s="343"/>
      <c r="BU518" s="343"/>
      <c r="BV518" s="343"/>
      <c r="BW518" s="343"/>
      <c r="BX518" s="343"/>
      <c r="BY518" s="343"/>
      <c r="BZ518" s="344"/>
      <c r="CA518" s="344"/>
      <c r="CB518" s="344"/>
      <c r="CC518" s="344"/>
      <c r="CD518" s="344"/>
      <c r="CE518" s="344"/>
      <c r="CF518" s="344"/>
      <c r="CG518" s="344"/>
      <c r="CH518" s="344"/>
      <c r="CI518" s="344"/>
      <c r="CJ518" s="344"/>
      <c r="CK518" s="344"/>
      <c r="CL518" s="344"/>
      <c r="CM518" s="344"/>
      <c r="CN518" s="344"/>
      <c r="CO518" s="344"/>
      <c r="CP518" s="344"/>
      <c r="CQ518" s="344"/>
      <c r="CR518" s="344"/>
      <c r="CS518" s="344"/>
      <c r="CT518" s="344"/>
      <c r="CU518" s="344"/>
      <c r="CV518" s="344"/>
      <c r="CW518" s="344"/>
      <c r="CX518" s="344"/>
      <c r="CY518" s="344"/>
      <c r="CZ518" s="344"/>
    </row>
    <row r="519" s="348" customFormat="true" ht="25.15" customHeight="true" x14ac:dyDescent="0.2">
      <c r="C519" s="1019" t="s">
        <v>209</v>
      </c>
      <c r="D519" s="1020"/>
      <c r="E519" s="712">
        <v>5.9679314658763929E-2</v>
      </c>
      <c r="F519" s="561"/>
      <c r="G519" s="561"/>
      <c r="H519" s="1019" t="s">
        <v>453</v>
      </c>
      <c r="I519" s="1020"/>
      <c r="J519" s="713">
        <v>0.10107795907691973</v>
      </c>
      <c r="K519" s="561"/>
      <c r="L519" s="561"/>
      <c r="M519" s="1019" t="s">
        <v>453</v>
      </c>
      <c r="N519" s="1020"/>
      <c r="O519" s="714">
        <v>1.371606670800809E-3</v>
      </c>
      <c r="P519" s="561"/>
      <c r="Q519" s="561"/>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A519" s="343"/>
      <c r="BB519" s="394"/>
      <c r="BC519" s="343"/>
      <c r="BD519" s="343"/>
      <c r="BE519" s="343"/>
      <c r="BF519" s="343"/>
      <c r="BG519" s="343"/>
      <c r="BH519" s="343"/>
      <c r="BI519" s="343"/>
      <c r="BJ519" s="343"/>
      <c r="BK519" s="343"/>
      <c r="BL519" s="343"/>
      <c r="BM519" s="343"/>
      <c r="BN519" s="343"/>
      <c r="BO519" s="343"/>
      <c r="BP519" s="343"/>
      <c r="BQ519" s="343"/>
      <c r="BR519" s="343"/>
      <c r="BS519" s="343"/>
      <c r="BT519" s="343"/>
      <c r="BU519" s="343"/>
      <c r="BV519" s="343"/>
      <c r="BW519" s="343"/>
      <c r="BX519" s="343"/>
      <c r="BY519" s="343"/>
      <c r="BZ519" s="344"/>
      <c r="CA519" s="344"/>
      <c r="CB519" s="344"/>
      <c r="CC519" s="344"/>
      <c r="CD519" s="344"/>
      <c r="CE519" s="344"/>
      <c r="CF519" s="344"/>
      <c r="CG519" s="344"/>
      <c r="CH519" s="344"/>
      <c r="CI519" s="344"/>
      <c r="CJ519" s="344"/>
      <c r="CK519" s="344"/>
      <c r="CL519" s="344"/>
      <c r="CM519" s="344"/>
      <c r="CN519" s="344"/>
      <c r="CO519" s="344"/>
      <c r="CP519" s="344"/>
      <c r="CQ519" s="344"/>
      <c r="CR519" s="344"/>
      <c r="CS519" s="344"/>
      <c r="CT519" s="344"/>
      <c r="CU519" s="344"/>
      <c r="CV519" s="344"/>
      <c r="CW519" s="344"/>
      <c r="CX519" s="344"/>
      <c r="CY519" s="344"/>
      <c r="CZ519" s="344"/>
    </row>
    <row r="520" s="348" customFormat="true" ht="25.15" customHeight="true" x14ac:dyDescent="0.2">
      <c r="C520" s="1019" t="s">
        <v>196</v>
      </c>
      <c r="D520" s="1020"/>
      <c r="E520" s="712">
        <v>7.9814874093352389E-2</v>
      </c>
      <c r="F520" s="561"/>
      <c r="G520" s="561"/>
      <c r="H520" s="1019" t="s">
        <v>457</v>
      </c>
      <c r="I520" s="1020"/>
      <c r="J520" s="713">
        <v>1.2488815559246649E-2</v>
      </c>
      <c r="K520" s="561"/>
      <c r="L520" s="561"/>
      <c r="M520" s="1019" t="s">
        <v>457</v>
      </c>
      <c r="N520" s="1020"/>
      <c r="O520" s="714">
        <v>1.8719572213446705E-2</v>
      </c>
      <c r="P520" s="561"/>
      <c r="Q520" s="561"/>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A520" s="343"/>
      <c r="BB520" s="394"/>
      <c r="BC520" s="343"/>
      <c r="BD520" s="343"/>
      <c r="BE520" s="343"/>
      <c r="BF520" s="343"/>
      <c r="BG520" s="343"/>
      <c r="BH520" s="343"/>
      <c r="BI520" s="343"/>
      <c r="BJ520" s="343"/>
      <c r="BK520" s="343"/>
      <c r="BL520" s="343"/>
      <c r="BM520" s="343"/>
      <c r="BN520" s="343"/>
      <c r="BO520" s="343"/>
      <c r="BP520" s="343"/>
      <c r="BQ520" s="343"/>
      <c r="BR520" s="343"/>
      <c r="BS520" s="343"/>
      <c r="BT520" s="343"/>
      <c r="BU520" s="343"/>
      <c r="BV520" s="343"/>
      <c r="BW520" s="343"/>
      <c r="BX520" s="343"/>
      <c r="BY520" s="343"/>
      <c r="BZ520" s="344"/>
      <c r="CA520" s="344"/>
      <c r="CB520" s="344"/>
      <c r="CC520" s="344"/>
      <c r="CD520" s="344"/>
      <c r="CE520" s="344"/>
      <c r="CF520" s="344"/>
      <c r="CG520" s="344"/>
      <c r="CH520" s="344"/>
      <c r="CI520" s="344"/>
      <c r="CJ520" s="344"/>
      <c r="CK520" s="344"/>
      <c r="CL520" s="344"/>
      <c r="CM520" s="344"/>
      <c r="CN520" s="344"/>
      <c r="CO520" s="344"/>
      <c r="CP520" s="344"/>
      <c r="CQ520" s="344"/>
      <c r="CR520" s="344"/>
      <c r="CS520" s="344"/>
      <c r="CT520" s="344"/>
      <c r="CU520" s="344"/>
      <c r="CV520" s="344"/>
      <c r="CW520" s="344"/>
      <c r="CX520" s="344"/>
      <c r="CY520" s="344"/>
      <c r="CZ520" s="344"/>
    </row>
    <row r="521" s="348" customFormat="true" ht="25.15" customHeight="true" x14ac:dyDescent="0.2">
      <c r="C521" s="1019" t="s">
        <v>217</v>
      </c>
      <c r="D521" s="1020"/>
      <c r="E521" s="712">
        <v>-3.542876909462837E-3</v>
      </c>
      <c r="F521" s="561"/>
      <c r="G521" s="561"/>
      <c r="H521" s="1019" t="s">
        <v>465</v>
      </c>
      <c r="I521" s="1020"/>
      <c r="J521" s="713">
        <v>4.329239841152019E-3</v>
      </c>
      <c r="K521" s="561"/>
      <c r="L521" s="561"/>
      <c r="M521" s="1019" t="s">
        <v>465</v>
      </c>
      <c r="N521" s="1020"/>
      <c r="O521" s="714">
        <v>2.2379586316005049E-3</v>
      </c>
      <c r="P521" s="561"/>
      <c r="Q521" s="561"/>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A521" s="343"/>
      <c r="BB521" s="394"/>
      <c r="BC521" s="343"/>
      <c r="BD521" s="343"/>
      <c r="BE521" s="343"/>
      <c r="BF521" s="343"/>
      <c r="BG521" s="343"/>
      <c r="BH521" s="343"/>
      <c r="BI521" s="343"/>
      <c r="BJ521" s="343"/>
      <c r="BK521" s="343"/>
      <c r="BL521" s="343"/>
      <c r="BM521" s="343"/>
      <c r="BN521" s="343"/>
      <c r="BO521" s="343"/>
      <c r="BP521" s="343"/>
      <c r="BQ521" s="343"/>
      <c r="BR521" s="343"/>
      <c r="BS521" s="343"/>
      <c r="BT521" s="343"/>
      <c r="BU521" s="343"/>
      <c r="BV521" s="343"/>
      <c r="BW521" s="343"/>
      <c r="BX521" s="343"/>
      <c r="BY521" s="343"/>
      <c r="BZ521" s="344"/>
      <c r="CA521" s="344"/>
      <c r="CB521" s="344"/>
      <c r="CC521" s="344"/>
      <c r="CD521" s="344"/>
      <c r="CE521" s="344"/>
      <c r="CF521" s="344"/>
      <c r="CG521" s="344"/>
      <c r="CH521" s="344"/>
      <c r="CI521" s="344"/>
      <c r="CJ521" s="344"/>
      <c r="CK521" s="344"/>
      <c r="CL521" s="344"/>
      <c r="CM521" s="344"/>
      <c r="CN521" s="344"/>
      <c r="CO521" s="344"/>
      <c r="CP521" s="344"/>
      <c r="CQ521" s="344"/>
      <c r="CR521" s="344"/>
      <c r="CS521" s="344"/>
      <c r="CT521" s="344"/>
      <c r="CU521" s="344"/>
      <c r="CV521" s="344"/>
      <c r="CW521" s="344"/>
      <c r="CX521" s="344"/>
      <c r="CY521" s="344"/>
      <c r="CZ521" s="344"/>
    </row>
    <row r="522" s="348" customFormat="true" ht="25.15" customHeight="true" x14ac:dyDescent="0.2">
      <c r="C522" s="1019" t="s">
        <v>226</v>
      </c>
      <c r="D522" s="1020"/>
      <c r="E522" s="712">
        <v>6.2459899602126424E-3</v>
      </c>
      <c r="F522" s="561"/>
      <c r="G522" s="561"/>
      <c r="H522" s="1019" t="s">
        <v>469</v>
      </c>
      <c r="I522" s="1020"/>
      <c r="J522" s="713">
        <v>2.5189416681287995E-3</v>
      </c>
      <c r="K522" s="561"/>
      <c r="L522" s="561"/>
      <c r="M522" s="1019" t="s">
        <v>469</v>
      </c>
      <c r="N522" s="1020"/>
      <c r="O522" s="714">
        <v>3.3475495152547681E-3</v>
      </c>
      <c r="P522" s="561"/>
      <c r="Q522" s="561"/>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A522" s="343"/>
      <c r="BB522" s="394"/>
      <c r="BC522" s="343"/>
      <c r="BD522" s="343"/>
      <c r="BE522" s="343"/>
      <c r="BF522" s="343"/>
      <c r="BG522" s="343"/>
      <c r="BH522" s="343"/>
      <c r="BI522" s="343"/>
      <c r="BJ522" s="343"/>
      <c r="BK522" s="343"/>
      <c r="BL522" s="343"/>
      <c r="BM522" s="343"/>
      <c r="BN522" s="343"/>
      <c r="BO522" s="343"/>
      <c r="BP522" s="343"/>
      <c r="BQ522" s="343"/>
      <c r="BR522" s="343"/>
      <c r="BS522" s="343"/>
      <c r="BT522" s="343"/>
      <c r="BU522" s="343"/>
      <c r="BV522" s="343"/>
      <c r="BW522" s="343"/>
      <c r="BX522" s="343"/>
      <c r="BY522" s="343"/>
      <c r="BZ522" s="344"/>
      <c r="CA522" s="344"/>
      <c r="CB522" s="344"/>
      <c r="CC522" s="344"/>
      <c r="CD522" s="344"/>
      <c r="CE522" s="344"/>
      <c r="CF522" s="344"/>
      <c r="CG522" s="344"/>
      <c r="CH522" s="344"/>
      <c r="CI522" s="344"/>
      <c r="CJ522" s="344"/>
      <c r="CK522" s="344"/>
      <c r="CL522" s="344"/>
      <c r="CM522" s="344"/>
      <c r="CN522" s="344"/>
      <c r="CO522" s="344"/>
      <c r="CP522" s="344"/>
      <c r="CQ522" s="344"/>
      <c r="CR522" s="344"/>
      <c r="CS522" s="344"/>
      <c r="CT522" s="344"/>
      <c r="CU522" s="344"/>
      <c r="CV522" s="344"/>
      <c r="CW522" s="344"/>
      <c r="CX522" s="344"/>
      <c r="CY522" s="344"/>
      <c r="CZ522" s="344"/>
    </row>
    <row r="523" s="348" customFormat="true" ht="25.15" customHeight="true" x14ac:dyDescent="0.2">
      <c r="C523" s="1019" t="s">
        <v>215</v>
      </c>
      <c r="D523" s="1020"/>
      <c r="E523" s="712">
        <v>6.8662335753905346E-2</v>
      </c>
      <c r="F523" s="561"/>
      <c r="G523" s="561"/>
      <c r="H523" s="1019" t="s">
        <v>445</v>
      </c>
      <c r="I523" s="1020"/>
      <c r="J523" s="713">
        <v>0.11371794034313482</v>
      </c>
      <c r="K523" s="561"/>
      <c r="L523" s="561"/>
      <c r="M523" s="1019" t="s">
        <v>445</v>
      </c>
      <c r="N523" s="1020"/>
      <c r="O523" s="714">
        <v>0.13050624799413771</v>
      </c>
      <c r="P523" s="561"/>
      <c r="Q523" s="561"/>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A523" s="343"/>
      <c r="BB523" s="394"/>
      <c r="BC523" s="343"/>
      <c r="BD523" s="343"/>
      <c r="BE523" s="343"/>
      <c r="BF523" s="343"/>
      <c r="BG523" s="343"/>
      <c r="BH523" s="343"/>
      <c r="BI523" s="343"/>
      <c r="BJ523" s="343"/>
      <c r="BK523" s="343"/>
      <c r="BL523" s="343"/>
      <c r="BM523" s="343"/>
      <c r="BN523" s="343"/>
      <c r="BO523" s="343"/>
      <c r="BP523" s="343"/>
      <c r="BQ523" s="343"/>
      <c r="BR523" s="343"/>
      <c r="BS523" s="343"/>
      <c r="BT523" s="343"/>
      <c r="BU523" s="343"/>
      <c r="BV523" s="343"/>
      <c r="BW523" s="343"/>
      <c r="BX523" s="343"/>
      <c r="BY523" s="343"/>
      <c r="BZ523" s="344"/>
      <c r="CA523" s="344"/>
      <c r="CB523" s="344"/>
      <c r="CC523" s="344"/>
      <c r="CD523" s="344"/>
      <c r="CE523" s="344"/>
      <c r="CF523" s="344"/>
      <c r="CG523" s="344"/>
      <c r="CH523" s="344"/>
      <c r="CI523" s="344"/>
      <c r="CJ523" s="344"/>
      <c r="CK523" s="344"/>
      <c r="CL523" s="344"/>
      <c r="CM523" s="344"/>
      <c r="CN523" s="344"/>
      <c r="CO523" s="344"/>
      <c r="CP523" s="344"/>
      <c r="CQ523" s="344"/>
      <c r="CR523" s="344"/>
      <c r="CS523" s="344"/>
      <c r="CT523" s="344"/>
      <c r="CU523" s="344"/>
      <c r="CV523" s="344"/>
      <c r="CW523" s="344"/>
      <c r="CX523" s="344"/>
      <c r="CY523" s="344"/>
      <c r="CZ523" s="344"/>
    </row>
    <row r="524" s="348" customFormat="true" ht="25.15" customHeight="true" x14ac:dyDescent="0.2">
      <c r="C524" s="1019" t="s">
        <v>201</v>
      </c>
      <c r="D524" s="1020"/>
      <c r="E524" s="712">
        <v>8.0139428882410504E-2</v>
      </c>
      <c r="F524" s="561"/>
      <c r="G524" s="561"/>
      <c r="H524" s="1019" t="s">
        <v>459</v>
      </c>
      <c r="I524" s="1020"/>
      <c r="J524" s="720">
        <v>6.4022467186373292E-5</v>
      </c>
      <c r="K524" s="561"/>
      <c r="L524" s="561"/>
      <c r="M524" s="1019" t="s">
        <v>459</v>
      </c>
      <c r="N524" s="1020"/>
      <c r="O524" s="714">
        <v>3.1226388151014254E-2</v>
      </c>
      <c r="P524" s="561"/>
      <c r="Q524" s="561"/>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A524" s="343"/>
      <c r="BB524" s="394"/>
      <c r="BC524" s="343"/>
      <c r="BD524" s="343"/>
      <c r="BE524" s="343"/>
      <c r="BF524" s="343"/>
      <c r="BG524" s="343"/>
      <c r="BH524" s="343"/>
      <c r="BI524" s="343"/>
      <c r="BJ524" s="343"/>
      <c r="BK524" s="343"/>
      <c r="BL524" s="343"/>
      <c r="BM524" s="343"/>
      <c r="BN524" s="343"/>
      <c r="BO524" s="343"/>
      <c r="BP524" s="343"/>
      <c r="BQ524" s="343"/>
      <c r="BR524" s="343"/>
      <c r="BS524" s="343"/>
      <c r="BT524" s="343"/>
      <c r="BU524" s="343"/>
      <c r="BV524" s="343"/>
      <c r="BW524" s="343"/>
      <c r="BX524" s="343"/>
      <c r="BY524" s="343"/>
      <c r="BZ524" s="344"/>
      <c r="CA524" s="344"/>
      <c r="CB524" s="344"/>
      <c r="CC524" s="344"/>
      <c r="CD524" s="344"/>
      <c r="CE524" s="344"/>
      <c r="CF524" s="344"/>
      <c r="CG524" s="344"/>
      <c r="CH524" s="344"/>
      <c r="CI524" s="344"/>
      <c r="CJ524" s="344"/>
      <c r="CK524" s="344"/>
      <c r="CL524" s="344"/>
      <c r="CM524" s="344"/>
      <c r="CN524" s="344"/>
      <c r="CO524" s="344"/>
      <c r="CP524" s="344"/>
      <c r="CQ524" s="344"/>
      <c r="CR524" s="344"/>
      <c r="CS524" s="344"/>
      <c r="CT524" s="344"/>
      <c r="CU524" s="344"/>
      <c r="CV524" s="344"/>
      <c r="CW524" s="344"/>
      <c r="CX524" s="344"/>
      <c r="CY524" s="344"/>
      <c r="CZ524" s="344"/>
    </row>
    <row r="525" s="348" customFormat="true" ht="25.15" customHeight="true" x14ac:dyDescent="0.2">
      <c r="C525" s="1019" t="s">
        <v>438</v>
      </c>
      <c r="D525" s="1020"/>
      <c r="E525" s="712">
        <v>7.3503156652080487E-2</v>
      </c>
      <c r="F525" s="561"/>
      <c r="G525" s="561"/>
      <c r="H525" s="1019" t="s">
        <v>446</v>
      </c>
      <c r="I525" s="1020"/>
      <c r="J525" s="713">
        <v>0.11650522211350699</v>
      </c>
      <c r="K525" s="561"/>
      <c r="L525" s="561"/>
      <c r="M525" s="1019" t="s">
        <v>446</v>
      </c>
      <c r="N525" s="1020"/>
      <c r="O525" s="714">
        <v>0.12302520933431867</v>
      </c>
      <c r="P525" s="561"/>
      <c r="Q525" s="561"/>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A525" s="343"/>
      <c r="BB525" s="394"/>
      <c r="BC525" s="343"/>
      <c r="BD525" s="343"/>
      <c r="BE525" s="343"/>
      <c r="BF525" s="343"/>
      <c r="BG525" s="343"/>
      <c r="BH525" s="343"/>
      <c r="BI525" s="343"/>
      <c r="BJ525" s="343"/>
      <c r="BK525" s="343"/>
      <c r="BL525" s="343"/>
      <c r="BM525" s="343"/>
      <c r="BN525" s="343"/>
      <c r="BO525" s="343"/>
      <c r="BP525" s="343"/>
      <c r="BQ525" s="343"/>
      <c r="BR525" s="343"/>
      <c r="BS525" s="343"/>
      <c r="BT525" s="343"/>
      <c r="BU525" s="343"/>
      <c r="BV525" s="343"/>
      <c r="BW525" s="343"/>
      <c r="BX525" s="343"/>
      <c r="BY525" s="343"/>
      <c r="BZ525" s="344"/>
      <c r="CA525" s="344"/>
      <c r="CB525" s="344"/>
      <c r="CC525" s="344"/>
      <c r="CD525" s="344"/>
      <c r="CE525" s="344"/>
      <c r="CF525" s="344"/>
      <c r="CG525" s="344"/>
      <c r="CH525" s="344"/>
      <c r="CI525" s="344"/>
      <c r="CJ525" s="344"/>
      <c r="CK525" s="344"/>
      <c r="CL525" s="344"/>
      <c r="CM525" s="344"/>
      <c r="CN525" s="344"/>
      <c r="CO525" s="344"/>
      <c r="CP525" s="344"/>
      <c r="CQ525" s="344"/>
      <c r="CR525" s="344"/>
      <c r="CS525" s="344"/>
      <c r="CT525" s="344"/>
      <c r="CU525" s="344"/>
      <c r="CV525" s="344"/>
      <c r="CW525" s="344"/>
      <c r="CX525" s="344"/>
      <c r="CY525" s="344"/>
      <c r="CZ525" s="344"/>
    </row>
    <row r="526" s="348" customFormat="true" ht="25.15" customHeight="true" x14ac:dyDescent="0.2">
      <c r="C526" s="1019" t="s">
        <v>429</v>
      </c>
      <c r="D526" s="1020"/>
      <c r="E526" s="712">
        <v>7.4901013985822537E-2</v>
      </c>
      <c r="F526" s="561"/>
      <c r="G526" s="561"/>
      <c r="H526" s="1019" t="s">
        <v>474</v>
      </c>
      <c r="I526" s="1020"/>
      <c r="J526" s="713">
        <v>1.4586765424103983E-2</v>
      </c>
      <c r="K526" s="561"/>
      <c r="L526" s="561"/>
      <c r="M526" s="1019" t="s">
        <v>474</v>
      </c>
      <c r="N526" s="1020"/>
      <c r="O526" s="714">
        <v>3.8322673562807478E-3</v>
      </c>
      <c r="P526" s="561"/>
      <c r="Q526" s="561"/>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A526" s="343"/>
      <c r="BB526" s="394"/>
      <c r="BC526" s="343"/>
      <c r="BD526" s="343"/>
      <c r="BE526" s="343"/>
      <c r="BF526" s="343"/>
      <c r="BG526" s="343"/>
      <c r="BH526" s="343"/>
      <c r="BI526" s="343"/>
      <c r="BJ526" s="343"/>
      <c r="BK526" s="343"/>
      <c r="BL526" s="343"/>
      <c r="BM526" s="343"/>
      <c r="BN526" s="343"/>
      <c r="BO526" s="343"/>
      <c r="BP526" s="343"/>
      <c r="BQ526" s="343"/>
      <c r="BR526" s="343"/>
      <c r="BS526" s="343"/>
      <c r="BT526" s="343"/>
      <c r="BU526" s="343"/>
      <c r="BV526" s="343"/>
      <c r="BW526" s="343"/>
      <c r="BX526" s="343"/>
      <c r="BY526" s="343"/>
      <c r="BZ526" s="344"/>
      <c r="CA526" s="344"/>
      <c r="CB526" s="344"/>
      <c r="CC526" s="344"/>
      <c r="CD526" s="344"/>
      <c r="CE526" s="344"/>
      <c r="CF526" s="344"/>
      <c r="CG526" s="344"/>
      <c r="CH526" s="344"/>
      <c r="CI526" s="344"/>
      <c r="CJ526" s="344"/>
      <c r="CK526" s="344"/>
      <c r="CL526" s="344"/>
      <c r="CM526" s="344"/>
      <c r="CN526" s="344"/>
      <c r="CO526" s="344"/>
      <c r="CP526" s="344"/>
      <c r="CQ526" s="344"/>
      <c r="CR526" s="344"/>
      <c r="CS526" s="344"/>
      <c r="CT526" s="344"/>
      <c r="CU526" s="344"/>
      <c r="CV526" s="344"/>
      <c r="CW526" s="344"/>
      <c r="CX526" s="344"/>
      <c r="CY526" s="344"/>
      <c r="CZ526" s="344"/>
    </row>
    <row r="527" s="348" customFormat="true" ht="25.15" customHeight="true" x14ac:dyDescent="0.2">
      <c r="C527" s="1019" t="s">
        <v>464</v>
      </c>
      <c r="D527" s="1020"/>
      <c r="E527" s="712">
        <v>-1.8344859148603794E-2</v>
      </c>
      <c r="F527" s="561"/>
      <c r="G527" s="561"/>
      <c r="H527" s="1019" t="s">
        <v>458</v>
      </c>
      <c r="I527" s="1020"/>
      <c r="J527" s="713">
        <v>5.0635464778859759E-2</v>
      </c>
      <c r="K527" s="561"/>
      <c r="L527" s="561"/>
      <c r="M527" s="1019" t="s">
        <v>458</v>
      </c>
      <c r="N527" s="1020"/>
      <c r="O527" s="714">
        <v>3.6192709251191994E-2</v>
      </c>
      <c r="P527" s="561"/>
      <c r="Q527" s="561"/>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A527" s="343"/>
      <c r="BB527" s="394"/>
      <c r="BC527" s="343"/>
      <c r="BD527" s="343"/>
      <c r="BE527" s="343"/>
      <c r="BF527" s="343"/>
      <c r="BG527" s="343"/>
      <c r="BH527" s="343"/>
      <c r="BI527" s="343"/>
      <c r="BJ527" s="343"/>
      <c r="BK527" s="343"/>
      <c r="BL527" s="343"/>
      <c r="BM527" s="343"/>
      <c r="BN527" s="343"/>
      <c r="BO527" s="343"/>
      <c r="BP527" s="343"/>
      <c r="BQ527" s="343"/>
      <c r="BR527" s="343"/>
      <c r="BS527" s="343"/>
      <c r="BT527" s="343"/>
      <c r="BU527" s="343"/>
      <c r="BV527" s="343"/>
      <c r="BW527" s="343"/>
      <c r="BX527" s="343"/>
      <c r="BY527" s="343"/>
      <c r="BZ527" s="344"/>
      <c r="CA527" s="344"/>
      <c r="CB527" s="344"/>
      <c r="CC527" s="344"/>
      <c r="CD527" s="344"/>
      <c r="CE527" s="344"/>
      <c r="CF527" s="344"/>
      <c r="CG527" s="344"/>
      <c r="CH527" s="344"/>
      <c r="CI527" s="344"/>
      <c r="CJ527" s="344"/>
      <c r="CK527" s="344"/>
      <c r="CL527" s="344"/>
      <c r="CM527" s="344"/>
      <c r="CN527" s="344"/>
      <c r="CO527" s="344"/>
      <c r="CP527" s="344"/>
      <c r="CQ527" s="344"/>
      <c r="CR527" s="344"/>
      <c r="CS527" s="344"/>
      <c r="CT527" s="344"/>
      <c r="CU527" s="344"/>
      <c r="CV527" s="344"/>
      <c r="CW527" s="344"/>
      <c r="CX527" s="344"/>
      <c r="CY527" s="344"/>
      <c r="CZ527" s="344"/>
    </row>
    <row r="528" s="348" customFormat="true" ht="25.15" customHeight="true" x14ac:dyDescent="0.2">
      <c r="C528" s="1019" t="s">
        <v>436</v>
      </c>
      <c r="D528" s="1020"/>
      <c r="E528" s="712">
        <v>6.624962049744032E-2</v>
      </c>
      <c r="F528" s="561"/>
      <c r="G528" s="561"/>
      <c r="H528" s="1019" t="s">
        <v>455</v>
      </c>
      <c r="I528" s="1020"/>
      <c r="J528" s="713">
        <v>4.2618309283290204E-2</v>
      </c>
      <c r="K528" s="561"/>
      <c r="L528" s="561"/>
      <c r="M528" s="1019" t="s">
        <v>455</v>
      </c>
      <c r="N528" s="1020"/>
      <c r="O528" s="714">
        <v>4.4354558281690368E-2</v>
      </c>
      <c r="P528" s="561"/>
      <c r="Q528" s="561"/>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A528" s="343"/>
      <c r="BB528" s="394"/>
      <c r="BC528" s="343"/>
      <c r="BD528" s="343"/>
      <c r="BE528" s="343"/>
      <c r="BF528" s="343"/>
      <c r="BG528" s="343"/>
      <c r="BH528" s="343"/>
      <c r="BI528" s="343"/>
      <c r="BJ528" s="343"/>
      <c r="BK528" s="343"/>
      <c r="BL528" s="343"/>
      <c r="BM528" s="343"/>
      <c r="BN528" s="343"/>
      <c r="BO528" s="343"/>
      <c r="BP528" s="343"/>
      <c r="BQ528" s="343"/>
      <c r="BR528" s="343"/>
      <c r="BS528" s="343"/>
      <c r="BT528" s="343"/>
      <c r="BU528" s="343"/>
      <c r="BV528" s="343"/>
      <c r="BW528" s="343"/>
      <c r="BX528" s="343"/>
      <c r="BY528" s="343"/>
      <c r="BZ528" s="344"/>
      <c r="CA528" s="344"/>
      <c r="CB528" s="344"/>
      <c r="CC528" s="344"/>
      <c r="CD528" s="344"/>
      <c r="CE528" s="344"/>
      <c r="CF528" s="344"/>
      <c r="CG528" s="344"/>
      <c r="CH528" s="344"/>
      <c r="CI528" s="344"/>
      <c r="CJ528" s="344"/>
      <c r="CK528" s="344"/>
      <c r="CL528" s="344"/>
      <c r="CM528" s="344"/>
      <c r="CN528" s="344"/>
      <c r="CO528" s="344"/>
      <c r="CP528" s="344"/>
      <c r="CQ528" s="344"/>
      <c r="CR528" s="344"/>
      <c r="CS528" s="344"/>
      <c r="CT528" s="344"/>
      <c r="CU528" s="344"/>
      <c r="CV528" s="344"/>
      <c r="CW528" s="344"/>
      <c r="CX528" s="344"/>
      <c r="CY528" s="344"/>
      <c r="CZ528" s="344"/>
    </row>
    <row r="529" s="348" customFormat="true" ht="25.15" customHeight="true" x14ac:dyDescent="0.2">
      <c r="C529" s="1019" t="s">
        <v>427</v>
      </c>
      <c r="D529" s="1020"/>
      <c r="E529" s="712">
        <v>8.490224570025344E-2</v>
      </c>
      <c r="F529" s="561"/>
      <c r="G529" s="561"/>
      <c r="H529" s="1019" t="s">
        <v>480</v>
      </c>
      <c r="I529" s="1020"/>
      <c r="J529" s="713">
        <v>2.5885360740953794E-3</v>
      </c>
      <c r="K529" s="561"/>
      <c r="L529" s="561"/>
      <c r="M529" s="1019" t="s">
        <v>480</v>
      </c>
      <c r="N529" s="1020"/>
      <c r="O529" s="714">
        <v>2.1442497106682113E-3</v>
      </c>
      <c r="P529" s="561"/>
      <c r="Q529" s="561"/>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A529" s="343"/>
      <c r="BB529" s="394"/>
      <c r="BC529" s="343"/>
      <c r="BD529" s="343"/>
      <c r="BE529" s="343"/>
      <c r="BF529" s="343"/>
      <c r="BG529" s="343"/>
      <c r="BH529" s="343"/>
      <c r="BI529" s="343"/>
      <c r="BJ529" s="343"/>
      <c r="BK529" s="343"/>
      <c r="BL529" s="343"/>
      <c r="BM529" s="343"/>
      <c r="BN529" s="343"/>
      <c r="BO529" s="343"/>
      <c r="BP529" s="343"/>
      <c r="BQ529" s="343"/>
      <c r="BR529" s="343"/>
      <c r="BS529" s="343"/>
      <c r="BT529" s="343"/>
      <c r="BU529" s="343"/>
      <c r="BV529" s="343"/>
      <c r="BW529" s="343"/>
      <c r="BX529" s="343"/>
      <c r="BY529" s="343"/>
      <c r="BZ529" s="344"/>
      <c r="CA529" s="344"/>
      <c r="CB529" s="344"/>
      <c r="CC529" s="344"/>
      <c r="CD529" s="344"/>
      <c r="CE529" s="344"/>
      <c r="CF529" s="344"/>
      <c r="CG529" s="344"/>
      <c r="CH529" s="344"/>
      <c r="CI529" s="344"/>
      <c r="CJ529" s="344"/>
      <c r="CK529" s="344"/>
      <c r="CL529" s="344"/>
      <c r="CM529" s="344"/>
      <c r="CN529" s="344"/>
      <c r="CO529" s="344"/>
      <c r="CP529" s="344"/>
      <c r="CQ529" s="344"/>
      <c r="CR529" s="344"/>
      <c r="CS529" s="344"/>
      <c r="CT529" s="344"/>
      <c r="CU529" s="344"/>
      <c r="CV529" s="344"/>
      <c r="CW529" s="344"/>
      <c r="CX529" s="344"/>
      <c r="CY529" s="344"/>
      <c r="CZ529" s="344"/>
    </row>
    <row r="530" s="348" customFormat="true" ht="25.15" customHeight="true" x14ac:dyDescent="0.2">
      <c r="C530" s="1019" t="s">
        <v>444</v>
      </c>
      <c r="D530" s="1020"/>
      <c r="E530" s="712">
        <v>-4.9775056727102807E-2</v>
      </c>
      <c r="F530" s="561"/>
      <c r="G530" s="561"/>
      <c r="H530" s="1019" t="s">
        <v>451</v>
      </c>
      <c r="I530" s="1020"/>
      <c r="J530" s="713">
        <v>0.11238693887322132</v>
      </c>
      <c r="K530" s="561"/>
      <c r="L530" s="561"/>
      <c r="M530" s="1019" t="s">
        <v>451</v>
      </c>
      <c r="N530" s="1020"/>
      <c r="O530" s="714">
        <v>4.5294451502516223E-2</v>
      </c>
      <c r="P530" s="561"/>
      <c r="Q530" s="561"/>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A530" s="343"/>
      <c r="BB530" s="394"/>
      <c r="BC530" s="343"/>
      <c r="BD530" s="343"/>
      <c r="BE530" s="343"/>
      <c r="BF530" s="343"/>
      <c r="BG530" s="343"/>
      <c r="BH530" s="343"/>
      <c r="BI530" s="343"/>
      <c r="BJ530" s="343"/>
      <c r="BK530" s="343"/>
      <c r="BL530" s="343"/>
      <c r="BM530" s="343"/>
      <c r="BN530" s="343"/>
      <c r="BO530" s="343"/>
      <c r="BP530" s="343"/>
      <c r="BQ530" s="343"/>
      <c r="BR530" s="343"/>
      <c r="BS530" s="343"/>
      <c r="BT530" s="343"/>
      <c r="BU530" s="343"/>
      <c r="BV530" s="343"/>
      <c r="BW530" s="343"/>
      <c r="BX530" s="343"/>
      <c r="BY530" s="343"/>
      <c r="BZ530" s="344"/>
      <c r="CA530" s="344"/>
      <c r="CB530" s="344"/>
      <c r="CC530" s="344"/>
      <c r="CD530" s="344"/>
      <c r="CE530" s="344"/>
      <c r="CF530" s="344"/>
      <c r="CG530" s="344"/>
      <c r="CH530" s="344"/>
      <c r="CI530" s="344"/>
      <c r="CJ530" s="344"/>
      <c r="CK530" s="344"/>
      <c r="CL530" s="344"/>
      <c r="CM530" s="344"/>
      <c r="CN530" s="344"/>
      <c r="CO530" s="344"/>
      <c r="CP530" s="344"/>
      <c r="CQ530" s="344"/>
      <c r="CR530" s="344"/>
      <c r="CS530" s="344"/>
      <c r="CT530" s="344"/>
      <c r="CU530" s="344"/>
      <c r="CV530" s="344"/>
      <c r="CW530" s="344"/>
      <c r="CX530" s="344"/>
      <c r="CY530" s="344"/>
      <c r="CZ530" s="344"/>
    </row>
    <row r="531" s="348" customFormat="true" ht="25.15" customHeight="true" x14ac:dyDescent="0.2">
      <c r="C531" s="1019" t="s">
        <v>434</v>
      </c>
      <c r="D531" s="1020"/>
      <c r="E531" s="712">
        <v>7.1630818208751196E-2</v>
      </c>
      <c r="F531" s="561"/>
      <c r="G531" s="561"/>
      <c r="H531" s="1019" t="s">
        <v>468</v>
      </c>
      <c r="I531" s="1020"/>
      <c r="J531" s="713">
        <v>2.8931001889602424E-2</v>
      </c>
      <c r="K531" s="561"/>
      <c r="L531" s="561"/>
      <c r="M531" s="1019" t="s">
        <v>468</v>
      </c>
      <c r="N531" s="1020"/>
      <c r="O531" s="714">
        <v>4.0580183789444358E-3</v>
      </c>
      <c r="P531" s="561"/>
      <c r="Q531" s="561"/>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A531" s="343"/>
      <c r="BB531" s="394"/>
      <c r="BC531" s="343"/>
      <c r="BD531" s="343"/>
      <c r="BE531" s="343"/>
      <c r="BF531" s="343"/>
      <c r="BG531" s="343"/>
      <c r="BH531" s="343"/>
      <c r="BI531" s="343"/>
      <c r="BJ531" s="343"/>
      <c r="BK531" s="343"/>
      <c r="BL531" s="343"/>
      <c r="BM531" s="343"/>
      <c r="BN531" s="343"/>
      <c r="BO531" s="343"/>
      <c r="BP531" s="343"/>
      <c r="BQ531" s="343"/>
      <c r="BR531" s="343"/>
      <c r="BS531" s="343"/>
      <c r="BT531" s="343"/>
      <c r="BU531" s="343"/>
      <c r="BV531" s="343"/>
      <c r="BW531" s="343"/>
      <c r="BX531" s="343"/>
      <c r="BY531" s="343"/>
      <c r="BZ531" s="344"/>
      <c r="CA531" s="344"/>
      <c r="CB531" s="344"/>
      <c r="CC531" s="344"/>
      <c r="CD531" s="344"/>
      <c r="CE531" s="344"/>
      <c r="CF531" s="344"/>
      <c r="CG531" s="344"/>
      <c r="CH531" s="344"/>
      <c r="CI531" s="344"/>
      <c r="CJ531" s="344"/>
      <c r="CK531" s="344"/>
      <c r="CL531" s="344"/>
      <c r="CM531" s="344"/>
      <c r="CN531" s="344"/>
      <c r="CO531" s="344"/>
      <c r="CP531" s="344"/>
      <c r="CQ531" s="344"/>
      <c r="CR531" s="344"/>
      <c r="CS531" s="344"/>
      <c r="CT531" s="344"/>
      <c r="CU531" s="344"/>
      <c r="CV531" s="344"/>
      <c r="CW531" s="344"/>
      <c r="CX531" s="344"/>
      <c r="CY531" s="344"/>
      <c r="CZ531" s="344"/>
    </row>
    <row r="532" s="348" customFormat="true" ht="25.15" customHeight="true" x14ac:dyDescent="0.2">
      <c r="C532" s="1019" t="s">
        <v>428</v>
      </c>
      <c r="D532" s="1020"/>
      <c r="E532" s="712">
        <v>8.3993874677829233E-2</v>
      </c>
      <c r="F532" s="561"/>
      <c r="G532" s="561"/>
      <c r="H532" s="1019" t="s">
        <v>473</v>
      </c>
      <c r="I532" s="1020"/>
      <c r="J532" s="713">
        <v>1.9715637048366038E-2</v>
      </c>
      <c r="K532" s="561"/>
      <c r="L532" s="561"/>
      <c r="M532" s="1019" t="s">
        <v>473</v>
      </c>
      <c r="N532" s="1020"/>
      <c r="O532" s="714">
        <v>6.1473780348409125E-3</v>
      </c>
      <c r="P532" s="561"/>
      <c r="Q532" s="561"/>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A532" s="343"/>
      <c r="BB532" s="394"/>
      <c r="BC532" s="343"/>
      <c r="BD532" s="343"/>
      <c r="BE532" s="343"/>
      <c r="BF532" s="343"/>
      <c r="BG532" s="343"/>
      <c r="BH532" s="343"/>
      <c r="BI532" s="343"/>
      <c r="BJ532" s="343"/>
      <c r="BK532" s="343"/>
      <c r="BL532" s="343"/>
      <c r="BM532" s="343"/>
      <c r="BN532" s="343"/>
      <c r="BO532" s="343"/>
      <c r="BP532" s="343"/>
      <c r="BQ532" s="343"/>
      <c r="BR532" s="343"/>
      <c r="BS532" s="343"/>
      <c r="BT532" s="343"/>
      <c r="BU532" s="343"/>
      <c r="BV532" s="343"/>
      <c r="BW532" s="343"/>
      <c r="BX532" s="343"/>
      <c r="BY532" s="343"/>
      <c r="BZ532" s="344"/>
      <c r="CA532" s="344"/>
      <c r="CB532" s="344"/>
      <c r="CC532" s="344"/>
      <c r="CD532" s="344"/>
      <c r="CE532" s="344"/>
      <c r="CF532" s="344"/>
      <c r="CG532" s="344"/>
      <c r="CH532" s="344"/>
      <c r="CI532" s="344"/>
      <c r="CJ532" s="344"/>
      <c r="CK532" s="344"/>
      <c r="CL532" s="344"/>
      <c r="CM532" s="344"/>
      <c r="CN532" s="344"/>
      <c r="CO532" s="344"/>
      <c r="CP532" s="344"/>
      <c r="CQ532" s="344"/>
      <c r="CR532" s="344"/>
      <c r="CS532" s="344"/>
      <c r="CT532" s="344"/>
      <c r="CU532" s="344"/>
      <c r="CV532" s="344"/>
      <c r="CW532" s="344"/>
      <c r="CX532" s="344"/>
      <c r="CY532" s="344"/>
      <c r="CZ532" s="344"/>
    </row>
    <row r="533" s="348" customFormat="true" ht="25.15" customHeight="true" x14ac:dyDescent="0.2">
      <c r="C533" s="1019" t="s">
        <v>463</v>
      </c>
      <c r="D533" s="1020"/>
      <c r="E533" s="712">
        <v>1.8572583190865431E-2</v>
      </c>
      <c r="F533" s="561"/>
      <c r="G533" s="561"/>
      <c r="H533" s="1019" t="s">
        <v>462</v>
      </c>
      <c r="I533" s="1020"/>
      <c r="J533" s="713">
        <v>4.3840068173902132E-2</v>
      </c>
      <c r="K533" s="561"/>
      <c r="L533" s="561"/>
      <c r="M533" s="1019" t="s">
        <v>462</v>
      </c>
      <c r="N533" s="1020"/>
      <c r="O533" s="714">
        <v>1.107238764415518E-2</v>
      </c>
      <c r="P533" s="561"/>
      <c r="Q533" s="561"/>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A533" s="343"/>
      <c r="BB533" s="394"/>
      <c r="BC533" s="343"/>
      <c r="BD533" s="343"/>
      <c r="BE533" s="343"/>
      <c r="BF533" s="343"/>
      <c r="BG533" s="343"/>
      <c r="BH533" s="343"/>
      <c r="BI533" s="343"/>
      <c r="BJ533" s="343"/>
      <c r="BK533" s="343"/>
      <c r="BL533" s="343"/>
      <c r="BM533" s="343"/>
      <c r="BN533" s="343"/>
      <c r="BO533" s="343"/>
      <c r="BP533" s="343"/>
      <c r="BQ533" s="343"/>
      <c r="BR533" s="343"/>
      <c r="BS533" s="343"/>
      <c r="BT533" s="343"/>
      <c r="BU533" s="343"/>
      <c r="BV533" s="343"/>
      <c r="BW533" s="343"/>
      <c r="BX533" s="343"/>
      <c r="BY533" s="343"/>
      <c r="BZ533" s="344"/>
      <c r="CA533" s="344"/>
      <c r="CB533" s="344"/>
      <c r="CC533" s="344"/>
      <c r="CD533" s="344"/>
      <c r="CE533" s="344"/>
      <c r="CF533" s="344"/>
      <c r="CG533" s="344"/>
      <c r="CH533" s="344"/>
      <c r="CI533" s="344"/>
      <c r="CJ533" s="344"/>
      <c r="CK533" s="344"/>
      <c r="CL533" s="344"/>
      <c r="CM533" s="344"/>
      <c r="CN533" s="344"/>
      <c r="CO533" s="344"/>
      <c r="CP533" s="344"/>
      <c r="CQ533" s="344"/>
      <c r="CR533" s="344"/>
      <c r="CS533" s="344"/>
      <c r="CT533" s="344"/>
      <c r="CU533" s="344"/>
      <c r="CV533" s="344"/>
      <c r="CW533" s="344"/>
      <c r="CX533" s="344"/>
      <c r="CY533" s="344"/>
      <c r="CZ533" s="344"/>
    </row>
    <row r="534" s="348" customFormat="true" ht="25.15" customHeight="true" x14ac:dyDescent="0.2">
      <c r="C534" s="1019" t="s">
        <v>437</v>
      </c>
      <c r="D534" s="1020"/>
      <c r="E534" s="712">
        <v>5.5666002991743742E-2</v>
      </c>
      <c r="F534" s="561"/>
      <c r="G534" s="561"/>
      <c r="H534" s="1019" t="s">
        <v>466</v>
      </c>
      <c r="I534" s="1020"/>
      <c r="J534" s="713">
        <v>2.2075723229707189E-2</v>
      </c>
      <c r="K534" s="561"/>
      <c r="L534" s="561"/>
      <c r="M534" s="1019" t="s">
        <v>466</v>
      </c>
      <c r="N534" s="1020"/>
      <c r="O534" s="714">
        <v>1.019457465809725E-2</v>
      </c>
      <c r="P534" s="561"/>
      <c r="Q534" s="561"/>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A534" s="343"/>
      <c r="BB534" s="394"/>
      <c r="BC534" s="343"/>
      <c r="BD534" s="343"/>
      <c r="BE534" s="343"/>
      <c r="BF534" s="343"/>
      <c r="BG534" s="343"/>
      <c r="BH534" s="343"/>
      <c r="BI534" s="343"/>
      <c r="BJ534" s="343"/>
      <c r="BK534" s="343"/>
      <c r="BL534" s="343"/>
      <c r="BM534" s="343"/>
      <c r="BN534" s="343"/>
      <c r="BO534" s="343"/>
      <c r="BP534" s="343"/>
      <c r="BQ534" s="343"/>
      <c r="BR534" s="343"/>
      <c r="BS534" s="343"/>
      <c r="BT534" s="343"/>
      <c r="BU534" s="343"/>
      <c r="BV534" s="343"/>
      <c r="BW534" s="343"/>
      <c r="BX534" s="343"/>
      <c r="BY534" s="343"/>
      <c r="BZ534" s="344"/>
      <c r="CA534" s="344"/>
      <c r="CB534" s="344"/>
      <c r="CC534" s="344"/>
      <c r="CD534" s="344"/>
      <c r="CE534" s="344"/>
      <c r="CF534" s="344"/>
      <c r="CG534" s="344"/>
      <c r="CH534" s="344"/>
      <c r="CI534" s="344"/>
      <c r="CJ534" s="344"/>
      <c r="CK534" s="344"/>
      <c r="CL534" s="344"/>
      <c r="CM534" s="344"/>
      <c r="CN534" s="344"/>
      <c r="CO534" s="344"/>
      <c r="CP534" s="344"/>
      <c r="CQ534" s="344"/>
      <c r="CR534" s="344"/>
      <c r="CS534" s="344"/>
      <c r="CT534" s="344"/>
      <c r="CU534" s="344"/>
      <c r="CV534" s="344"/>
      <c r="CW534" s="344"/>
      <c r="CX534" s="344"/>
      <c r="CY534" s="344"/>
      <c r="CZ534" s="344"/>
    </row>
    <row r="535" s="348" customFormat="true" ht="25.15" customHeight="true" x14ac:dyDescent="0.2">
      <c r="C535" s="1019" t="s">
        <v>439</v>
      </c>
      <c r="D535" s="1020"/>
      <c r="E535" s="712">
        <v>6.5727100108031594E-2</v>
      </c>
      <c r="F535" s="561"/>
      <c r="G535" s="561"/>
      <c r="H535" s="1019" t="s">
        <v>479</v>
      </c>
      <c r="I535" s="1020"/>
      <c r="J535" s="713">
        <v>1.0753857164825747E-2</v>
      </c>
      <c r="K535" s="561"/>
      <c r="L535" s="561"/>
      <c r="M535" s="1019" t="s">
        <v>479</v>
      </c>
      <c r="N535" s="1020"/>
      <c r="O535" s="714">
        <v>7.5322109085230332E-4</v>
      </c>
      <c r="P535" s="561"/>
      <c r="Q535" s="561"/>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A535" s="343"/>
      <c r="BB535" s="394"/>
      <c r="BC535" s="343"/>
      <c r="BD535" s="343"/>
      <c r="BE535" s="343"/>
      <c r="BF535" s="343"/>
      <c r="BG535" s="343"/>
      <c r="BH535" s="343"/>
      <c r="BI535" s="343"/>
      <c r="BJ535" s="343"/>
      <c r="BK535" s="343"/>
      <c r="BL535" s="343"/>
      <c r="BM535" s="343"/>
      <c r="BN535" s="343"/>
      <c r="BO535" s="343"/>
      <c r="BP535" s="343"/>
      <c r="BQ535" s="343"/>
      <c r="BR535" s="343"/>
      <c r="BS535" s="343"/>
      <c r="BT535" s="343"/>
      <c r="BU535" s="343"/>
      <c r="BV535" s="343"/>
      <c r="BW535" s="343"/>
      <c r="BX535" s="343"/>
      <c r="BY535" s="343"/>
      <c r="BZ535" s="344"/>
      <c r="CA535" s="344"/>
      <c r="CB535" s="344"/>
      <c r="CC535" s="344"/>
      <c r="CD535" s="344"/>
      <c r="CE535" s="344"/>
      <c r="CF535" s="344"/>
      <c r="CG535" s="344"/>
      <c r="CH535" s="344"/>
      <c r="CI535" s="344"/>
      <c r="CJ535" s="344"/>
      <c r="CK535" s="344"/>
      <c r="CL535" s="344"/>
      <c r="CM535" s="344"/>
      <c r="CN535" s="344"/>
      <c r="CO535" s="344"/>
      <c r="CP535" s="344"/>
      <c r="CQ535" s="344"/>
      <c r="CR535" s="344"/>
      <c r="CS535" s="344"/>
      <c r="CT535" s="344"/>
      <c r="CU535" s="344"/>
      <c r="CV535" s="344"/>
      <c r="CW535" s="344"/>
      <c r="CX535" s="344"/>
      <c r="CY535" s="344"/>
      <c r="CZ535" s="344"/>
    </row>
    <row r="536" s="348" customFormat="true" ht="25.15" customHeight="true" x14ac:dyDescent="0.2">
      <c r="C536" s="1019" t="s">
        <v>432</v>
      </c>
      <c r="D536" s="1020"/>
      <c r="E536" s="712">
        <v>8.0244422514074848E-2</v>
      </c>
      <c r="F536" s="561"/>
      <c r="G536" s="561"/>
      <c r="H536" s="1019" t="s">
        <v>460</v>
      </c>
      <c r="I536" s="1020"/>
      <c r="J536" s="713">
        <v>5.2338751211605881E-2</v>
      </c>
      <c r="K536" s="561"/>
      <c r="L536" s="561"/>
      <c r="M536" s="1019" t="s">
        <v>460</v>
      </c>
      <c r="N536" s="1020"/>
      <c r="O536" s="714">
        <v>1.6640154158451036E-3</v>
      </c>
      <c r="P536" s="561"/>
      <c r="Q536" s="561"/>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A536" s="343"/>
      <c r="BB536" s="394"/>
      <c r="BC536" s="343"/>
      <c r="BD536" s="343"/>
      <c r="BE536" s="343"/>
      <c r="BF536" s="343"/>
      <c r="BG536" s="343"/>
      <c r="BH536" s="343"/>
      <c r="BI536" s="343"/>
      <c r="BJ536" s="343"/>
      <c r="BK536" s="343"/>
      <c r="BL536" s="343"/>
      <c r="BM536" s="343"/>
      <c r="BN536" s="343"/>
      <c r="BO536" s="343"/>
      <c r="BP536" s="343"/>
      <c r="BQ536" s="343"/>
      <c r="BR536" s="343"/>
      <c r="BS536" s="343"/>
      <c r="BT536" s="343"/>
      <c r="BU536" s="343"/>
      <c r="BV536" s="343"/>
      <c r="BW536" s="343"/>
      <c r="BX536" s="343"/>
      <c r="BY536" s="343"/>
      <c r="BZ536" s="344"/>
      <c r="CA536" s="344"/>
      <c r="CB536" s="344"/>
      <c r="CC536" s="344"/>
      <c r="CD536" s="344"/>
      <c r="CE536" s="344"/>
      <c r="CF536" s="344"/>
      <c r="CG536" s="344"/>
      <c r="CH536" s="344"/>
      <c r="CI536" s="344"/>
      <c r="CJ536" s="344"/>
      <c r="CK536" s="344"/>
      <c r="CL536" s="344"/>
      <c r="CM536" s="344"/>
      <c r="CN536" s="344"/>
      <c r="CO536" s="344"/>
      <c r="CP536" s="344"/>
      <c r="CQ536" s="344"/>
      <c r="CR536" s="344"/>
      <c r="CS536" s="344"/>
      <c r="CT536" s="344"/>
      <c r="CU536" s="344"/>
      <c r="CV536" s="344"/>
      <c r="CW536" s="344"/>
      <c r="CX536" s="344"/>
      <c r="CY536" s="344"/>
      <c r="CZ536" s="344"/>
    </row>
    <row r="537" s="348" customFormat="true" ht="25.15" customHeight="true" x14ac:dyDescent="0.2">
      <c r="C537" s="1019" t="s">
        <v>447</v>
      </c>
      <c r="D537" s="1020"/>
      <c r="E537" s="712">
        <v>5.4184021868367634E-2</v>
      </c>
      <c r="F537" s="561"/>
      <c r="G537" s="561"/>
      <c r="H537" s="1019" t="s">
        <v>477</v>
      </c>
      <c r="I537" s="1020"/>
      <c r="J537" s="713">
        <v>1.1850591630792091E-2</v>
      </c>
      <c r="K537" s="561"/>
      <c r="L537" s="561"/>
      <c r="M537" s="1019" t="s">
        <v>477</v>
      </c>
      <c r="N537" s="1020"/>
      <c r="O537" s="714">
        <v>7.8165360988180336E-4</v>
      </c>
      <c r="P537" s="561"/>
      <c r="Q537" s="561"/>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A537" s="343"/>
      <c r="BB537" s="394"/>
      <c r="BC537" s="343"/>
      <c r="BD537" s="343"/>
      <c r="BE537" s="343"/>
      <c r="BF537" s="343"/>
      <c r="BG537" s="343"/>
      <c r="BH537" s="343"/>
      <c r="BI537" s="343"/>
      <c r="BJ537" s="343"/>
      <c r="BK537" s="343"/>
      <c r="BL537" s="343"/>
      <c r="BM537" s="343"/>
      <c r="BN537" s="343"/>
      <c r="BO537" s="343"/>
      <c r="BP537" s="343"/>
      <c r="BQ537" s="343"/>
      <c r="BR537" s="343"/>
      <c r="BS537" s="343"/>
      <c r="BT537" s="343"/>
      <c r="BU537" s="343"/>
      <c r="BV537" s="343"/>
      <c r="BW537" s="343"/>
      <c r="BX537" s="343"/>
      <c r="BY537" s="343"/>
      <c r="BZ537" s="344"/>
      <c r="CA537" s="344"/>
      <c r="CB537" s="344"/>
      <c r="CC537" s="344"/>
      <c r="CD537" s="344"/>
      <c r="CE537" s="344"/>
      <c r="CF537" s="344"/>
      <c r="CG537" s="344"/>
      <c r="CH537" s="344"/>
      <c r="CI537" s="344"/>
      <c r="CJ537" s="344"/>
      <c r="CK537" s="344"/>
      <c r="CL537" s="344"/>
      <c r="CM537" s="344"/>
      <c r="CN537" s="344"/>
      <c r="CO537" s="344"/>
      <c r="CP537" s="344"/>
      <c r="CQ537" s="344"/>
      <c r="CR537" s="344"/>
      <c r="CS537" s="344"/>
      <c r="CT537" s="344"/>
      <c r="CU537" s="344"/>
      <c r="CV537" s="344"/>
      <c r="CW537" s="344"/>
      <c r="CX537" s="344"/>
      <c r="CY537" s="344"/>
      <c r="CZ537" s="344"/>
    </row>
    <row r="538" s="348" customFormat="true" ht="25.15" customHeight="true" x14ac:dyDescent="0.2">
      <c r="C538" s="1019" t="s">
        <v>425</v>
      </c>
      <c r="D538" s="1020"/>
      <c r="E538" s="712">
        <v>0.10740761644262384</v>
      </c>
      <c r="F538" s="561"/>
      <c r="G538" s="561"/>
      <c r="H538" s="1019" t="s">
        <v>470</v>
      </c>
      <c r="I538" s="1020"/>
      <c r="J538" s="713">
        <v>2.6184438776626698E-2</v>
      </c>
      <c r="K538" s="561"/>
      <c r="L538" s="561"/>
      <c r="M538" s="1019" t="s">
        <v>470</v>
      </c>
      <c r="N538" s="1020"/>
      <c r="O538" s="719">
        <v>4.8488687626526723E-5</v>
      </c>
      <c r="P538" s="561"/>
      <c r="Q538" s="561"/>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A538" s="343"/>
      <c r="BB538" s="394"/>
      <c r="BC538" s="343"/>
      <c r="BD538" s="343"/>
      <c r="BE538" s="343"/>
      <c r="BF538" s="343"/>
      <c r="BG538" s="343"/>
      <c r="BH538" s="343"/>
      <c r="BI538" s="343"/>
      <c r="BJ538" s="343"/>
      <c r="BK538" s="343"/>
      <c r="BL538" s="343"/>
      <c r="BM538" s="343"/>
      <c r="BN538" s="343"/>
      <c r="BO538" s="343"/>
      <c r="BP538" s="343"/>
      <c r="BQ538" s="343"/>
      <c r="BR538" s="343"/>
      <c r="BS538" s="343"/>
      <c r="BT538" s="343"/>
      <c r="BU538" s="343"/>
      <c r="BV538" s="343"/>
      <c r="BW538" s="343"/>
      <c r="BX538" s="343"/>
      <c r="BY538" s="343"/>
      <c r="BZ538" s="344"/>
      <c r="CA538" s="344"/>
      <c r="CB538" s="344"/>
      <c r="CC538" s="344"/>
      <c r="CD538" s="344"/>
      <c r="CE538" s="344"/>
      <c r="CF538" s="344"/>
      <c r="CG538" s="344"/>
      <c r="CH538" s="344"/>
      <c r="CI538" s="344"/>
      <c r="CJ538" s="344"/>
      <c r="CK538" s="344"/>
      <c r="CL538" s="344"/>
      <c r="CM538" s="344"/>
      <c r="CN538" s="344"/>
      <c r="CO538" s="344"/>
      <c r="CP538" s="344"/>
      <c r="CQ538" s="344"/>
      <c r="CR538" s="344"/>
      <c r="CS538" s="344"/>
      <c r="CT538" s="344"/>
      <c r="CU538" s="344"/>
      <c r="CV538" s="344"/>
      <c r="CW538" s="344"/>
      <c r="CX538" s="344"/>
      <c r="CY538" s="344"/>
      <c r="CZ538" s="344"/>
    </row>
    <row r="539" s="348" customFormat="true" ht="25.15" customHeight="true" x14ac:dyDescent="0.2">
      <c r="C539" s="1019" t="s">
        <v>454</v>
      </c>
      <c r="D539" s="1020"/>
      <c r="E539" s="712">
        <v>4.3924988669197695E-2</v>
      </c>
      <c r="F539" s="561"/>
      <c r="G539" s="561"/>
      <c r="H539" s="1019" t="s">
        <v>478</v>
      </c>
      <c r="I539" s="1020"/>
      <c r="J539" s="713">
        <v>1.1474798532735668E-2</v>
      </c>
      <c r="K539" s="561"/>
      <c r="L539" s="561"/>
      <c r="M539" s="1019" t="s">
        <v>478</v>
      </c>
      <c r="N539" s="1020"/>
      <c r="O539" s="714">
        <v>7.2385945393999549E-4</v>
      </c>
      <c r="P539" s="561"/>
      <c r="Q539" s="561"/>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A539" s="343"/>
      <c r="BB539" s="394"/>
      <c r="BC539" s="343"/>
      <c r="BD539" s="343"/>
      <c r="BE539" s="343"/>
      <c r="BF539" s="343"/>
      <c r="BG539" s="343"/>
      <c r="BH539" s="343"/>
      <c r="BI539" s="343"/>
      <c r="BJ539" s="343"/>
      <c r="BK539" s="343"/>
      <c r="BL539" s="343"/>
      <c r="BM539" s="343"/>
      <c r="BN539" s="343"/>
      <c r="BO539" s="343"/>
      <c r="BP539" s="343"/>
      <c r="BQ539" s="343"/>
      <c r="BR539" s="343"/>
      <c r="BS539" s="343"/>
      <c r="BT539" s="343"/>
      <c r="BU539" s="343"/>
      <c r="BV539" s="343"/>
      <c r="BW539" s="343"/>
      <c r="BX539" s="343"/>
      <c r="BY539" s="343"/>
      <c r="BZ539" s="344"/>
      <c r="CA539" s="344"/>
      <c r="CB539" s="344"/>
      <c r="CC539" s="344"/>
      <c r="CD539" s="344"/>
      <c r="CE539" s="344"/>
      <c r="CF539" s="344"/>
      <c r="CG539" s="344"/>
      <c r="CH539" s="344"/>
      <c r="CI539" s="344"/>
      <c r="CJ539" s="344"/>
      <c r="CK539" s="344"/>
      <c r="CL539" s="344"/>
      <c r="CM539" s="344"/>
      <c r="CN539" s="344"/>
      <c r="CO539" s="344"/>
      <c r="CP539" s="344"/>
      <c r="CQ539" s="344"/>
      <c r="CR539" s="344"/>
      <c r="CS539" s="344"/>
      <c r="CT539" s="344"/>
      <c r="CU539" s="344"/>
      <c r="CV539" s="344"/>
      <c r="CW539" s="344"/>
      <c r="CX539" s="344"/>
      <c r="CY539" s="344"/>
      <c r="CZ539" s="344"/>
    </row>
    <row r="540" s="348" customFormat="true" ht="25.15" customHeight="true" x14ac:dyDescent="0.2">
      <c r="C540" s="1019" t="s">
        <v>426</v>
      </c>
      <c r="D540" s="1020"/>
      <c r="E540" s="712">
        <v>0.1015476263449842</v>
      </c>
      <c r="F540" s="561"/>
      <c r="G540" s="561"/>
      <c r="H540" s="1019" t="s">
        <v>482</v>
      </c>
      <c r="I540" s="1020"/>
      <c r="J540" s="713">
        <v>8.8436178883857265E-4</v>
      </c>
      <c r="K540" s="561"/>
      <c r="L540" s="561"/>
      <c r="M540" s="1019" t="s">
        <v>482</v>
      </c>
      <c r="N540" s="1020"/>
      <c r="O540" s="719">
        <v>6.8560115656899037E-5</v>
      </c>
      <c r="P540" s="561"/>
      <c r="Q540" s="561"/>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A540" s="343"/>
      <c r="BB540" s="394"/>
      <c r="BC540" s="343"/>
      <c r="BD540" s="343"/>
      <c r="BE540" s="343"/>
      <c r="BF540" s="343"/>
      <c r="BG540" s="343"/>
      <c r="BH540" s="343"/>
      <c r="BI540" s="343"/>
      <c r="BJ540" s="343"/>
      <c r="BK540" s="343"/>
      <c r="BL540" s="343"/>
      <c r="BM540" s="343"/>
      <c r="BN540" s="343"/>
      <c r="BO540" s="343"/>
      <c r="BP540" s="343"/>
      <c r="BQ540" s="343"/>
      <c r="BR540" s="343"/>
      <c r="BS540" s="343"/>
      <c r="BT540" s="343"/>
      <c r="BU540" s="343"/>
      <c r="BV540" s="343"/>
      <c r="BW540" s="343"/>
      <c r="BX540" s="343"/>
      <c r="BY540" s="343"/>
      <c r="BZ540" s="344"/>
      <c r="CA540" s="344"/>
      <c r="CB540" s="344"/>
      <c r="CC540" s="344"/>
      <c r="CD540" s="344"/>
      <c r="CE540" s="344"/>
      <c r="CF540" s="344"/>
      <c r="CG540" s="344"/>
      <c r="CH540" s="344"/>
      <c r="CI540" s="344"/>
      <c r="CJ540" s="344"/>
      <c r="CK540" s="344"/>
      <c r="CL540" s="344"/>
      <c r="CM540" s="344"/>
      <c r="CN540" s="344"/>
      <c r="CO540" s="344"/>
      <c r="CP540" s="344"/>
      <c r="CQ540" s="344"/>
      <c r="CR540" s="344"/>
      <c r="CS540" s="344"/>
      <c r="CT540" s="344"/>
      <c r="CU540" s="344"/>
      <c r="CV540" s="344"/>
      <c r="CW540" s="344"/>
      <c r="CX540" s="344"/>
      <c r="CY540" s="344"/>
      <c r="CZ540" s="344"/>
    </row>
    <row r="541" s="348" customFormat="true" ht="25.15" customHeight="true" x14ac:dyDescent="0.2">
      <c r="C541" s="1019" t="s">
        <v>441</v>
      </c>
      <c r="D541" s="1020"/>
      <c r="E541" s="712">
        <v>-3.428699419135408E-2</v>
      </c>
      <c r="F541" s="561"/>
      <c r="G541" s="561"/>
      <c r="H541" s="1019" t="s">
        <v>481</v>
      </c>
      <c r="I541" s="1020"/>
      <c r="J541" s="716">
        <v>2.7029419556148025E-3</v>
      </c>
      <c r="K541" s="561"/>
      <c r="L541" s="561"/>
      <c r="M541" s="1019" t="s">
        <v>481</v>
      </c>
      <c r="N541" s="1020"/>
      <c r="O541" s="725">
        <v>2.1704136703729053E-5</v>
      </c>
      <c r="P541" s="561"/>
      <c r="Q541" s="561"/>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A541" s="343"/>
      <c r="BB541" s="394"/>
      <c r="BC541" s="343"/>
      <c r="BD541" s="343"/>
      <c r="BE541" s="343"/>
      <c r="BF541" s="343"/>
      <c r="BG541" s="343"/>
      <c r="BH541" s="343"/>
      <c r="BI541" s="343"/>
      <c r="BJ541" s="343"/>
      <c r="BK541" s="343"/>
      <c r="BL541" s="343"/>
      <c r="BM541" s="343"/>
      <c r="BN541" s="343"/>
      <c r="BO541" s="343"/>
      <c r="BP541" s="343"/>
      <c r="BQ541" s="343"/>
      <c r="BR541" s="343"/>
      <c r="BS541" s="343"/>
      <c r="BT541" s="343"/>
      <c r="BU541" s="343"/>
      <c r="BV541" s="343"/>
      <c r="BW541" s="343"/>
      <c r="BX541" s="343"/>
      <c r="BY541" s="343"/>
      <c r="BZ541" s="344"/>
      <c r="CA541" s="344"/>
      <c r="CB541" s="344"/>
      <c r="CC541" s="344"/>
      <c r="CD541" s="344"/>
      <c r="CE541" s="344"/>
      <c r="CF541" s="344"/>
      <c r="CG541" s="344"/>
      <c r="CH541" s="344"/>
      <c r="CI541" s="344"/>
      <c r="CJ541" s="344"/>
      <c r="CK541" s="344"/>
      <c r="CL541" s="344"/>
      <c r="CM541" s="344"/>
      <c r="CN541" s="344"/>
      <c r="CO541" s="344"/>
      <c r="CP541" s="344"/>
      <c r="CQ541" s="344"/>
      <c r="CR541" s="344"/>
      <c r="CS541" s="344"/>
      <c r="CT541" s="344"/>
      <c r="CU541" s="344"/>
      <c r="CV541" s="344"/>
      <c r="CW541" s="344"/>
      <c r="CX541" s="344"/>
      <c r="CY541" s="344"/>
      <c r="CZ541" s="344"/>
    </row>
    <row r="542" s="348" customFormat="true" ht="25.15" customHeight="true" x14ac:dyDescent="0.2">
      <c r="C542" s="1019" t="s">
        <v>443</v>
      </c>
      <c r="D542" s="1020"/>
      <c r="E542" s="712">
        <v>4.4026905348301726E-2</v>
      </c>
      <c r="F542" s="561"/>
      <c r="G542" s="561"/>
      <c r="H542" s="1028"/>
      <c r="I542" s="1020"/>
      <c r="J542" s="577"/>
      <c r="K542" s="561"/>
      <c r="L542" s="561"/>
      <c r="M542" s="1028"/>
      <c r="N542" s="1020"/>
      <c r="O542" s="577"/>
      <c r="P542" s="561"/>
      <c r="Q542" s="561"/>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A542" s="343"/>
      <c r="BB542" s="394"/>
      <c r="BC542" s="343"/>
      <c r="BD542" s="343"/>
      <c r="BE542" s="343"/>
      <c r="BF542" s="343"/>
      <c r="BG542" s="343"/>
      <c r="BH542" s="343"/>
      <c r="BI542" s="343"/>
      <c r="BJ542" s="343"/>
      <c r="BK542" s="343"/>
      <c r="BL542" s="343"/>
      <c r="BM542" s="343"/>
      <c r="BN542" s="343"/>
      <c r="BO542" s="343"/>
      <c r="BP542" s="343"/>
      <c r="BQ542" s="343"/>
      <c r="BR542" s="343"/>
      <c r="BS542" s="343"/>
      <c r="BT542" s="343"/>
      <c r="BU542" s="343"/>
      <c r="BV542" s="343"/>
      <c r="BW542" s="343"/>
      <c r="BX542" s="343"/>
      <c r="BY542" s="343"/>
      <c r="BZ542" s="344"/>
      <c r="CA542" s="344"/>
      <c r="CB542" s="344"/>
      <c r="CC542" s="344"/>
      <c r="CD542" s="344"/>
      <c r="CE542" s="344"/>
      <c r="CF542" s="344"/>
      <c r="CG542" s="344"/>
      <c r="CH542" s="344"/>
      <c r="CI542" s="344"/>
      <c r="CJ542" s="344"/>
      <c r="CK542" s="344"/>
      <c r="CL542" s="344"/>
      <c r="CM542" s="344"/>
      <c r="CN542" s="344"/>
      <c r="CO542" s="344"/>
      <c r="CP542" s="344"/>
      <c r="CQ542" s="344"/>
      <c r="CR542" s="344"/>
      <c r="CS542" s="344"/>
      <c r="CT542" s="344"/>
      <c r="CU542" s="344"/>
      <c r="CV542" s="344"/>
      <c r="CW542" s="344"/>
      <c r="CX542" s="344"/>
      <c r="CY542" s="344"/>
      <c r="CZ542" s="344"/>
    </row>
    <row r="543" s="348" customFormat="true" ht="25.15" customHeight="true" x14ac:dyDescent="0.2">
      <c r="C543" s="1019" t="s">
        <v>450</v>
      </c>
      <c r="D543" s="1020"/>
      <c r="E543" s="712">
        <v>2.6765745155965033E-2</v>
      </c>
      <c r="F543" s="561"/>
      <c r="G543" s="561"/>
      <c r="H543" s="1028"/>
      <c r="I543" s="1020"/>
      <c r="J543" s="561"/>
      <c r="K543" s="561"/>
      <c r="L543" s="561"/>
      <c r="M543" s="1028"/>
      <c r="N543" s="1020"/>
      <c r="O543" s="561"/>
      <c r="P543" s="561"/>
      <c r="Q543" s="561"/>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A543" s="343"/>
      <c r="BB543" s="394"/>
      <c r="BC543" s="343"/>
      <c r="BD543" s="343"/>
      <c r="BE543" s="343"/>
      <c r="BF543" s="343"/>
      <c r="BG543" s="343"/>
      <c r="BH543" s="343"/>
      <c r="BI543" s="343"/>
      <c r="BJ543" s="343"/>
      <c r="BK543" s="343"/>
      <c r="BL543" s="343"/>
      <c r="BM543" s="343"/>
      <c r="BN543" s="343"/>
      <c r="BO543" s="343"/>
      <c r="BP543" s="343"/>
      <c r="BQ543" s="343"/>
      <c r="BR543" s="343"/>
      <c r="BS543" s="343"/>
      <c r="BT543" s="343"/>
      <c r="BU543" s="343"/>
      <c r="BV543" s="343"/>
      <c r="BW543" s="343"/>
      <c r="BX543" s="343"/>
      <c r="BY543" s="343"/>
      <c r="BZ543" s="344"/>
      <c r="CA543" s="344"/>
      <c r="CB543" s="344"/>
      <c r="CC543" s="344"/>
      <c r="CD543" s="344"/>
      <c r="CE543" s="344"/>
      <c r="CF543" s="344"/>
      <c r="CG543" s="344"/>
      <c r="CH543" s="344"/>
      <c r="CI543" s="344"/>
      <c r="CJ543" s="344"/>
      <c r="CK543" s="344"/>
      <c r="CL543" s="344"/>
      <c r="CM543" s="344"/>
      <c r="CN543" s="344"/>
      <c r="CO543" s="344"/>
      <c r="CP543" s="344"/>
      <c r="CQ543" s="344"/>
      <c r="CR543" s="344"/>
      <c r="CS543" s="344"/>
      <c r="CT543" s="344"/>
      <c r="CU543" s="344"/>
      <c r="CV543" s="344"/>
      <c r="CW543" s="344"/>
      <c r="CX543" s="344"/>
      <c r="CY543" s="344"/>
      <c r="CZ543" s="344"/>
    </row>
    <row r="544" s="348" customFormat="true" ht="25.15" customHeight="true" x14ac:dyDescent="0.2">
      <c r="C544" s="1019" t="s">
        <v>456</v>
      </c>
      <c r="D544" s="1020"/>
      <c r="E544" s="712">
        <v>-3.8561469248823886E-2</v>
      </c>
      <c r="F544" s="561"/>
      <c r="G544" s="561"/>
      <c r="H544" s="1029" t="s">
        <v>241</v>
      </c>
      <c r="I544" s="1020"/>
      <c r="J544" s="1020"/>
      <c r="K544" s="1020"/>
      <c r="L544" s="1020"/>
      <c r="M544" s="1029" t="s">
        <v>241</v>
      </c>
      <c r="N544" s="1020"/>
      <c r="O544" s="1020"/>
      <c r="P544" s="1020"/>
      <c r="Q544" s="1020"/>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A544" s="343"/>
      <c r="BB544" s="394"/>
      <c r="BC544" s="343"/>
      <c r="BD544" s="343"/>
      <c r="BE544" s="343"/>
      <c r="BF544" s="343"/>
      <c r="BG544" s="343"/>
      <c r="BH544" s="343"/>
      <c r="BI544" s="343"/>
      <c r="BJ544" s="343"/>
      <c r="BK544" s="343"/>
      <c r="BL544" s="343"/>
      <c r="BM544" s="343"/>
      <c r="BN544" s="343"/>
      <c r="BO544" s="343"/>
      <c r="BP544" s="343"/>
      <c r="BQ544" s="343"/>
      <c r="BR544" s="343"/>
      <c r="BS544" s="343"/>
      <c r="BT544" s="343"/>
      <c r="BU544" s="343"/>
      <c r="BV544" s="343"/>
      <c r="BW544" s="343"/>
      <c r="BX544" s="343"/>
      <c r="BY544" s="343"/>
      <c r="BZ544" s="344"/>
      <c r="CA544" s="344"/>
      <c r="CB544" s="344"/>
      <c r="CC544" s="344"/>
      <c r="CD544" s="344"/>
      <c r="CE544" s="344"/>
      <c r="CF544" s="344"/>
      <c r="CG544" s="344"/>
      <c r="CH544" s="344"/>
      <c r="CI544" s="344"/>
      <c r="CJ544" s="344"/>
      <c r="CK544" s="344"/>
      <c r="CL544" s="344"/>
      <c r="CM544" s="344"/>
      <c r="CN544" s="344"/>
      <c r="CO544" s="344"/>
      <c r="CP544" s="344"/>
      <c r="CQ544" s="344"/>
      <c r="CR544" s="344"/>
      <c r="CS544" s="344"/>
      <c r="CT544" s="344"/>
      <c r="CU544" s="344"/>
      <c r="CV544" s="344"/>
      <c r="CW544" s="344"/>
      <c r="CX544" s="344"/>
      <c r="CY544" s="344"/>
      <c r="CZ544" s="344"/>
    </row>
    <row r="545" s="348" customFormat="true" ht="25.15" customHeight="true" x14ac:dyDescent="0.2">
      <c r="C545" s="1019" t="s">
        <v>433</v>
      </c>
      <c r="D545" s="1020"/>
      <c r="E545" s="712">
        <v>6.4544517754741695E-2</v>
      </c>
      <c r="F545" s="561"/>
      <c r="G545" s="561"/>
      <c r="H545" s="1030" t="s">
        <v>194</v>
      </c>
      <c r="I545" s="1020"/>
      <c r="J545" s="1030" t="s">
        <v>242</v>
      </c>
      <c r="K545" s="1031"/>
      <c r="L545" s="1032"/>
      <c r="M545" s="1030" t="s">
        <v>194</v>
      </c>
      <c r="N545" s="1020"/>
      <c r="O545" s="1030" t="s">
        <v>242</v>
      </c>
      <c r="P545" s="1031"/>
      <c r="Q545" s="1032"/>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A545" s="343"/>
      <c r="BB545" s="394"/>
      <c r="BC545" s="343"/>
      <c r="BD545" s="343"/>
      <c r="BE545" s="343"/>
      <c r="BF545" s="343"/>
      <c r="BG545" s="343"/>
      <c r="BH545" s="343"/>
      <c r="BI545" s="343"/>
      <c r="BJ545" s="343"/>
      <c r="BK545" s="343"/>
      <c r="BL545" s="343"/>
      <c r="BM545" s="343"/>
      <c r="BN545" s="343"/>
      <c r="BO545" s="343"/>
      <c r="BP545" s="343"/>
      <c r="BQ545" s="343"/>
      <c r="BR545" s="343"/>
      <c r="BS545" s="343"/>
      <c r="BT545" s="343"/>
      <c r="BU545" s="343"/>
      <c r="BV545" s="343"/>
      <c r="BW545" s="343"/>
      <c r="BX545" s="343"/>
      <c r="BY545" s="343"/>
      <c r="BZ545" s="344"/>
      <c r="CA545" s="344"/>
      <c r="CB545" s="344"/>
      <c r="CC545" s="344"/>
      <c r="CD545" s="344"/>
      <c r="CE545" s="344"/>
      <c r="CF545" s="344"/>
      <c r="CG545" s="344"/>
      <c r="CH545" s="344"/>
      <c r="CI545" s="344"/>
      <c r="CJ545" s="344"/>
      <c r="CK545" s="344"/>
      <c r="CL545" s="344"/>
      <c r="CM545" s="344"/>
      <c r="CN545" s="344"/>
      <c r="CO545" s="344"/>
      <c r="CP545" s="344"/>
      <c r="CQ545" s="344"/>
      <c r="CR545" s="344"/>
      <c r="CS545" s="344"/>
      <c r="CT545" s="344"/>
      <c r="CU545" s="344"/>
      <c r="CV545" s="344"/>
      <c r="CW545" s="344"/>
      <c r="CX545" s="344"/>
      <c r="CY545" s="344"/>
      <c r="CZ545" s="344"/>
    </row>
    <row r="546" s="348" customFormat="true" ht="25.15" customHeight="true" x14ac:dyDescent="0.2">
      <c r="C546" s="1019" t="s">
        <v>452</v>
      </c>
      <c r="D546" s="1020"/>
      <c r="E546" s="712">
        <v>-4.4443849704301389E-2</v>
      </c>
      <c r="F546" s="561"/>
      <c r="G546" s="561"/>
      <c r="H546" s="1020"/>
      <c r="I546" s="1020"/>
      <c r="J546" s="701" t="s">
        <v>174</v>
      </c>
      <c r="K546" s="702" t="s">
        <v>243</v>
      </c>
      <c r="L546" s="703" t="s">
        <v>244</v>
      </c>
      <c r="M546" s="1020"/>
      <c r="N546" s="1020"/>
      <c r="O546" s="704" t="s">
        <v>174</v>
      </c>
      <c r="P546" s="705" t="s">
        <v>243</v>
      </c>
      <c r="Q546" s="706" t="s">
        <v>244</v>
      </c>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A546" s="343"/>
      <c r="BB546" s="394"/>
      <c r="BC546" s="343"/>
      <c r="BD546" s="343"/>
      <c r="BE546" s="343"/>
      <c r="BF546" s="343"/>
      <c r="BG546" s="343"/>
      <c r="BH546" s="343"/>
      <c r="BI546" s="343"/>
      <c r="BJ546" s="343"/>
      <c r="BK546" s="343"/>
      <c r="BL546" s="343"/>
      <c r="BM546" s="343"/>
      <c r="BN546" s="343"/>
      <c r="BO546" s="343"/>
      <c r="BP546" s="343"/>
      <c r="BQ546" s="343"/>
      <c r="BR546" s="343"/>
      <c r="BS546" s="343"/>
      <c r="BT546" s="343"/>
      <c r="BU546" s="343"/>
      <c r="BV546" s="343"/>
      <c r="BW546" s="343"/>
      <c r="BX546" s="343"/>
      <c r="BY546" s="343"/>
      <c r="BZ546" s="344"/>
      <c r="CA546" s="344"/>
      <c r="CB546" s="344"/>
      <c r="CC546" s="344"/>
      <c r="CD546" s="344"/>
      <c r="CE546" s="344"/>
      <c r="CF546" s="344"/>
      <c r="CG546" s="344"/>
      <c r="CH546" s="344"/>
      <c r="CI546" s="344"/>
      <c r="CJ546" s="344"/>
      <c r="CK546" s="344"/>
      <c r="CL546" s="344"/>
      <c r="CM546" s="344"/>
      <c r="CN546" s="344"/>
      <c r="CO546" s="344"/>
      <c r="CP546" s="344"/>
      <c r="CQ546" s="344"/>
      <c r="CR546" s="344"/>
      <c r="CS546" s="344"/>
      <c r="CT546" s="344"/>
      <c r="CU546" s="344"/>
      <c r="CV546" s="344"/>
      <c r="CW546" s="344"/>
      <c r="CX546" s="344"/>
      <c r="CY546" s="344"/>
      <c r="CZ546" s="344"/>
    </row>
    <row r="547" s="348" customFormat="true" ht="25.15" customHeight="true" x14ac:dyDescent="0.2">
      <c r="C547" s="1019" t="s">
        <v>435</v>
      </c>
      <c r="D547" s="1020"/>
      <c r="E547" s="712">
        <v>7.1838845628375059E-2</v>
      </c>
      <c r="F547" s="561"/>
      <c r="G547" s="561"/>
      <c r="H547" s="1019" t="s">
        <v>195</v>
      </c>
      <c r="I547" s="1020"/>
      <c r="J547" s="726">
        <v>6.5483237683910644</v>
      </c>
      <c r="K547" s="727">
        <v>9.7736175647627821</v>
      </c>
      <c r="L547" s="728">
        <v>9.7736175647627821</v>
      </c>
      <c r="M547" s="1019" t="s">
        <v>195</v>
      </c>
      <c r="N547" s="1020"/>
      <c r="O547" s="729">
        <v>5.7066137476100396</v>
      </c>
      <c r="P547" s="730">
        <v>8.5173339516567754</v>
      </c>
      <c r="Q547" s="731">
        <v>8.5173339516567754</v>
      </c>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A547" s="343"/>
      <c r="BB547" s="394"/>
      <c r="BC547" s="343"/>
      <c r="BD547" s="343"/>
      <c r="BE547" s="343"/>
      <c r="BF547" s="343"/>
      <c r="BG547" s="343"/>
      <c r="BH547" s="343"/>
      <c r="BI547" s="343"/>
      <c r="BJ547" s="343"/>
      <c r="BK547" s="343"/>
      <c r="BL547" s="343"/>
      <c r="BM547" s="343"/>
      <c r="BN547" s="343"/>
      <c r="BO547" s="343"/>
      <c r="BP547" s="343"/>
      <c r="BQ547" s="343"/>
      <c r="BR547" s="343"/>
      <c r="BS547" s="343"/>
      <c r="BT547" s="343"/>
      <c r="BU547" s="343"/>
      <c r="BV547" s="343"/>
      <c r="BW547" s="343"/>
      <c r="BX547" s="343"/>
      <c r="BY547" s="343"/>
      <c r="BZ547" s="344"/>
      <c r="CA547" s="344"/>
      <c r="CB547" s="344"/>
      <c r="CC547" s="344"/>
      <c r="CD547" s="344"/>
      <c r="CE547" s="344"/>
      <c r="CF547" s="344"/>
      <c r="CG547" s="344"/>
      <c r="CH547" s="344"/>
      <c r="CI547" s="344"/>
      <c r="CJ547" s="344"/>
      <c r="CK547" s="344"/>
      <c r="CL547" s="344"/>
      <c r="CM547" s="344"/>
      <c r="CN547" s="344"/>
      <c r="CO547" s="344"/>
      <c r="CP547" s="344"/>
      <c r="CQ547" s="344"/>
      <c r="CR547" s="344"/>
      <c r="CS547" s="344"/>
      <c r="CT547" s="344"/>
      <c r="CU547" s="344"/>
      <c r="CV547" s="344"/>
      <c r="CW547" s="344"/>
      <c r="CX547" s="344"/>
      <c r="CY547" s="344"/>
      <c r="CZ547" s="344"/>
    </row>
    <row r="548" s="348" customFormat="true" ht="25.15" customHeight="true" x14ac:dyDescent="0.2">
      <c r="C548" s="1019" t="s">
        <v>448</v>
      </c>
      <c r="D548" s="1020"/>
      <c r="E548" s="712">
        <v>-5.9727466805293741E-2</v>
      </c>
      <c r="F548" s="561"/>
      <c r="G548" s="561"/>
      <c r="H548" s="1028"/>
      <c r="I548" s="1020"/>
      <c r="J548" s="577"/>
      <c r="K548" s="577"/>
      <c r="L548" s="577"/>
      <c r="M548" s="1028"/>
      <c r="N548" s="1020"/>
      <c r="O548" s="577"/>
      <c r="P548" s="577"/>
      <c r="Q548" s="577"/>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A548" s="343"/>
      <c r="BB548" s="394"/>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c r="BZ548" s="344"/>
      <c r="CA548" s="344"/>
      <c r="CB548" s="344"/>
      <c r="CC548" s="344"/>
      <c r="CD548" s="344"/>
      <c r="CE548" s="344"/>
      <c r="CF548" s="344"/>
      <c r="CG548" s="344"/>
      <c r="CH548" s="344"/>
      <c r="CI548" s="344"/>
      <c r="CJ548" s="344"/>
      <c r="CK548" s="344"/>
      <c r="CL548" s="344"/>
      <c r="CM548" s="344"/>
      <c r="CN548" s="344"/>
      <c r="CO548" s="344"/>
      <c r="CP548" s="344"/>
      <c r="CQ548" s="344"/>
      <c r="CR548" s="344"/>
      <c r="CS548" s="344"/>
      <c r="CT548" s="344"/>
      <c r="CU548" s="344"/>
      <c r="CV548" s="344"/>
      <c r="CW548" s="344"/>
      <c r="CX548" s="344"/>
      <c r="CY548" s="344"/>
      <c r="CZ548" s="344"/>
    </row>
    <row r="549" s="348" customFormat="true" ht="25.15" customHeight="true" x14ac:dyDescent="0.2">
      <c r="C549" s="1019" t="s">
        <v>212</v>
      </c>
      <c r="D549" s="1020"/>
      <c r="E549" s="712">
        <v>-5.3245621174017571E-2</v>
      </c>
      <c r="F549" s="561"/>
      <c r="G549" s="561"/>
      <c r="H549" s="1028"/>
      <c r="I549" s="1020"/>
      <c r="J549" s="561"/>
      <c r="K549" s="561"/>
      <c r="L549" s="561"/>
      <c r="M549" s="1028"/>
      <c r="N549" s="1020"/>
      <c r="O549" s="561"/>
      <c r="P549" s="561"/>
      <c r="Q549" s="561"/>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A549" s="343"/>
      <c r="BB549" s="394"/>
      <c r="BC549" s="343"/>
      <c r="BD549" s="343"/>
      <c r="BE549" s="343"/>
      <c r="BF549" s="343"/>
      <c r="BG549" s="343"/>
      <c r="BH549" s="343"/>
      <c r="BI549" s="343"/>
      <c r="BJ549" s="343"/>
      <c r="BK549" s="343"/>
      <c r="BL549" s="343"/>
      <c r="BM549" s="343"/>
      <c r="BN549" s="343"/>
      <c r="BO549" s="343"/>
      <c r="BP549" s="343"/>
      <c r="BQ549" s="343"/>
      <c r="BR549" s="343"/>
      <c r="BS549" s="343"/>
      <c r="BT549" s="343"/>
      <c r="BU549" s="343"/>
      <c r="BV549" s="343"/>
      <c r="BW549" s="343"/>
      <c r="BX549" s="343"/>
      <c r="BY549" s="343"/>
      <c r="BZ549" s="344"/>
      <c r="CA549" s="344"/>
      <c r="CB549" s="344"/>
      <c r="CC549" s="344"/>
      <c r="CD549" s="344"/>
      <c r="CE549" s="344"/>
      <c r="CF549" s="344"/>
      <c r="CG549" s="344"/>
      <c r="CH549" s="344"/>
      <c r="CI549" s="344"/>
      <c r="CJ549" s="344"/>
      <c r="CK549" s="344"/>
      <c r="CL549" s="344"/>
      <c r="CM549" s="344"/>
      <c r="CN549" s="344"/>
      <c r="CO549" s="344"/>
      <c r="CP549" s="344"/>
      <c r="CQ549" s="344"/>
      <c r="CR549" s="344"/>
      <c r="CS549" s="344"/>
      <c r="CT549" s="344"/>
      <c r="CU549" s="344"/>
      <c r="CV549" s="344"/>
      <c r="CW549" s="344"/>
      <c r="CX549" s="344"/>
      <c r="CY549" s="344"/>
      <c r="CZ549" s="344"/>
    </row>
    <row r="550" s="348" customFormat="true" ht="25.15" customHeight="true" x14ac:dyDescent="0.2">
      <c r="C550" s="1019" t="s">
        <v>431</v>
      </c>
      <c r="D550" s="1020"/>
      <c r="E550" s="712">
        <v>-7.1327751447106694E-2</v>
      </c>
      <c r="F550" s="561"/>
      <c r="G550" s="561"/>
      <c r="H550" s="1029" t="s">
        <v>245</v>
      </c>
      <c r="I550" s="1020"/>
      <c r="J550" s="1020"/>
      <c r="K550" s="561"/>
      <c r="L550" s="561"/>
      <c r="M550" s="1029" t="s">
        <v>245</v>
      </c>
      <c r="N550" s="1020"/>
      <c r="O550" s="1020"/>
      <c r="P550" s="561"/>
      <c r="Q550" s="561"/>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A550" s="343"/>
      <c r="BB550" s="394"/>
      <c r="BC550" s="343"/>
      <c r="BD550" s="343"/>
      <c r="BE550" s="343"/>
      <c r="BF550" s="343"/>
      <c r="BG550" s="343"/>
      <c r="BH550" s="343"/>
      <c r="BI550" s="343"/>
      <c r="BJ550" s="343"/>
      <c r="BK550" s="343"/>
      <c r="BL550" s="343"/>
      <c r="BM550" s="343"/>
      <c r="BN550" s="343"/>
      <c r="BO550" s="343"/>
      <c r="BP550" s="343"/>
      <c r="BQ550" s="343"/>
      <c r="BR550" s="343"/>
      <c r="BS550" s="343"/>
      <c r="BT550" s="343"/>
      <c r="BU550" s="343"/>
      <c r="BV550" s="343"/>
      <c r="BW550" s="343"/>
      <c r="BX550" s="343"/>
      <c r="BY550" s="343"/>
      <c r="BZ550" s="344"/>
      <c r="CA550" s="344"/>
      <c r="CB550" s="344"/>
      <c r="CC550" s="344"/>
      <c r="CD550" s="344"/>
      <c r="CE550" s="344"/>
      <c r="CF550" s="344"/>
      <c r="CG550" s="344"/>
      <c r="CH550" s="344"/>
      <c r="CI550" s="344"/>
      <c r="CJ550" s="344"/>
      <c r="CK550" s="344"/>
      <c r="CL550" s="344"/>
      <c r="CM550" s="344"/>
      <c r="CN550" s="344"/>
      <c r="CO550" s="344"/>
      <c r="CP550" s="344"/>
      <c r="CQ550" s="344"/>
      <c r="CR550" s="344"/>
      <c r="CS550" s="344"/>
      <c r="CT550" s="344"/>
      <c r="CU550" s="344"/>
      <c r="CV550" s="344"/>
      <c r="CW550" s="344"/>
      <c r="CX550" s="344"/>
      <c r="CY550" s="344"/>
      <c r="CZ550" s="344"/>
    </row>
    <row r="551" s="348" customFormat="true" ht="25.15" customHeight="true" x14ac:dyDescent="0.2">
      <c r="C551" s="1019" t="s">
        <v>476</v>
      </c>
      <c r="D551" s="1020"/>
      <c r="E551" s="712">
        <v>5.5750508811422688E-4</v>
      </c>
      <c r="F551" s="561"/>
      <c r="G551" s="561"/>
      <c r="H551" s="1028"/>
      <c r="I551" s="1020"/>
      <c r="J551" s="707" t="s">
        <v>194</v>
      </c>
      <c r="K551" s="561"/>
      <c r="L551" s="561"/>
      <c r="M551" s="1028"/>
      <c r="N551" s="1020"/>
      <c r="O551" s="708" t="s">
        <v>194</v>
      </c>
      <c r="P551" s="561"/>
      <c r="Q551" s="561"/>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A551" s="343"/>
      <c r="BB551" s="394"/>
      <c r="BC551" s="343"/>
      <c r="BD551" s="343"/>
      <c r="BE551" s="343"/>
      <c r="BF551" s="343"/>
      <c r="BG551" s="343"/>
      <c r="BH551" s="343"/>
      <c r="BI551" s="343"/>
      <c r="BJ551" s="343"/>
      <c r="BK551" s="343"/>
      <c r="BL551" s="343"/>
      <c r="BM551" s="343"/>
      <c r="BN551" s="343"/>
      <c r="BO551" s="343"/>
      <c r="BP551" s="343"/>
      <c r="BQ551" s="343"/>
      <c r="BR551" s="343"/>
      <c r="BS551" s="343"/>
      <c r="BT551" s="343"/>
      <c r="BU551" s="343"/>
      <c r="BV551" s="343"/>
      <c r="BW551" s="343"/>
      <c r="BX551" s="343"/>
      <c r="BY551" s="343"/>
      <c r="BZ551" s="344"/>
      <c r="CA551" s="344"/>
      <c r="CB551" s="344"/>
      <c r="CC551" s="344"/>
      <c r="CD551" s="344"/>
      <c r="CE551" s="344"/>
      <c r="CF551" s="344"/>
      <c r="CG551" s="344"/>
      <c r="CH551" s="344"/>
      <c r="CI551" s="344"/>
      <c r="CJ551" s="344"/>
      <c r="CK551" s="344"/>
      <c r="CL551" s="344"/>
      <c r="CM551" s="344"/>
      <c r="CN551" s="344"/>
      <c r="CO551" s="344"/>
      <c r="CP551" s="344"/>
      <c r="CQ551" s="344"/>
      <c r="CR551" s="344"/>
      <c r="CS551" s="344"/>
      <c r="CT551" s="344"/>
      <c r="CU551" s="344"/>
      <c r="CV551" s="344"/>
      <c r="CW551" s="344"/>
      <c r="CX551" s="344"/>
      <c r="CY551" s="344"/>
      <c r="CZ551" s="344"/>
    </row>
    <row r="552" s="348" customFormat="true" ht="25.15" customHeight="true" x14ac:dyDescent="0.2">
      <c r="C552" s="1019" t="s">
        <v>467</v>
      </c>
      <c r="D552" s="1020"/>
      <c r="E552" s="712">
        <v>1.4550893024506057E-2</v>
      </c>
      <c r="F552" s="561"/>
      <c r="G552" s="561"/>
      <c r="H552" s="1020"/>
      <c r="I552" s="1020"/>
      <c r="J552" s="732" t="s">
        <v>195</v>
      </c>
      <c r="K552" s="561"/>
      <c r="L552" s="561"/>
      <c r="M552" s="1020"/>
      <c r="N552" s="1020"/>
      <c r="O552" s="733" t="s">
        <v>195</v>
      </c>
      <c r="P552" s="561"/>
      <c r="Q552" s="561"/>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A552" s="343"/>
      <c r="BB552" s="394"/>
      <c r="BC552" s="343"/>
      <c r="BD552" s="343"/>
      <c r="BE552" s="343"/>
      <c r="BF552" s="343"/>
      <c r="BG552" s="343"/>
      <c r="BH552" s="343"/>
      <c r="BI552" s="343"/>
      <c r="BJ552" s="343"/>
      <c r="BK552" s="343"/>
      <c r="BL552" s="343"/>
      <c r="BM552" s="343"/>
      <c r="BN552" s="343"/>
      <c r="BO552" s="343"/>
      <c r="BP552" s="343"/>
      <c r="BQ552" s="343"/>
      <c r="BR552" s="343"/>
      <c r="BS552" s="343"/>
      <c r="BT552" s="343"/>
      <c r="BU552" s="343"/>
      <c r="BV552" s="343"/>
      <c r="BW552" s="343"/>
      <c r="BX552" s="343"/>
      <c r="BY552" s="343"/>
      <c r="BZ552" s="344"/>
      <c r="CA552" s="344"/>
      <c r="CB552" s="344"/>
      <c r="CC552" s="344"/>
      <c r="CD552" s="344"/>
      <c r="CE552" s="344"/>
      <c r="CF552" s="344"/>
      <c r="CG552" s="344"/>
      <c r="CH552" s="344"/>
      <c r="CI552" s="344"/>
      <c r="CJ552" s="344"/>
      <c r="CK552" s="344"/>
      <c r="CL552" s="344"/>
      <c r="CM552" s="344"/>
      <c r="CN552" s="344"/>
      <c r="CO552" s="344"/>
      <c r="CP552" s="344"/>
      <c r="CQ552" s="344"/>
      <c r="CR552" s="344"/>
      <c r="CS552" s="344"/>
      <c r="CT552" s="344"/>
      <c r="CU552" s="344"/>
      <c r="CV552" s="344"/>
      <c r="CW552" s="344"/>
      <c r="CX552" s="344"/>
      <c r="CY552" s="344"/>
      <c r="CZ552" s="344"/>
    </row>
    <row r="553" s="348" customFormat="true" ht="25.15" customHeight="true" x14ac:dyDescent="0.2">
      <c r="C553" s="1019" t="s">
        <v>471</v>
      </c>
      <c r="D553" s="1020"/>
      <c r="E553" s="712">
        <v>8.7478303717715231E-3</v>
      </c>
      <c r="F553" s="561"/>
      <c r="G553" s="561"/>
      <c r="H553" s="1019" t="s">
        <v>213</v>
      </c>
      <c r="I553" s="1020"/>
      <c r="J553" s="710">
        <v>1.5044816408664652E-2</v>
      </c>
      <c r="K553" s="561"/>
      <c r="L553" s="561"/>
      <c r="M553" s="1019" t="s">
        <v>213</v>
      </c>
      <c r="N553" s="1020"/>
      <c r="O553" s="711">
        <v>4.9880973486722435E-2</v>
      </c>
      <c r="P553" s="561"/>
      <c r="Q553" s="561"/>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A553" s="343"/>
      <c r="BB553" s="394"/>
      <c r="BC553" s="343"/>
      <c r="BD553" s="343"/>
      <c r="BE553" s="343"/>
      <c r="BF553" s="343"/>
      <c r="BG553" s="343"/>
      <c r="BH553" s="343"/>
      <c r="BI553" s="343"/>
      <c r="BJ553" s="343"/>
      <c r="BK553" s="343"/>
      <c r="BL553" s="343"/>
      <c r="BM553" s="343"/>
      <c r="BN553" s="343"/>
      <c r="BO553" s="343"/>
      <c r="BP553" s="343"/>
      <c r="BQ553" s="343"/>
      <c r="BR553" s="343"/>
      <c r="BS553" s="343"/>
      <c r="BT553" s="343"/>
      <c r="BU553" s="343"/>
      <c r="BV553" s="343"/>
      <c r="BW553" s="343"/>
      <c r="BX553" s="343"/>
      <c r="BY553" s="343"/>
      <c r="BZ553" s="344"/>
      <c r="CA553" s="344"/>
      <c r="CB553" s="344"/>
      <c r="CC553" s="344"/>
      <c r="CD553" s="344"/>
      <c r="CE553" s="344"/>
      <c r="CF553" s="344"/>
      <c r="CG553" s="344"/>
      <c r="CH553" s="344"/>
      <c r="CI553" s="344"/>
      <c r="CJ553" s="344"/>
      <c r="CK553" s="344"/>
      <c r="CL553" s="344"/>
      <c r="CM553" s="344"/>
      <c r="CN553" s="344"/>
      <c r="CO553" s="344"/>
      <c r="CP553" s="344"/>
      <c r="CQ553" s="344"/>
      <c r="CR553" s="344"/>
      <c r="CS553" s="344"/>
      <c r="CT553" s="344"/>
      <c r="CU553" s="344"/>
      <c r="CV553" s="344"/>
      <c r="CW553" s="344"/>
      <c r="CX553" s="344"/>
      <c r="CY553" s="344"/>
      <c r="CZ553" s="344"/>
    </row>
    <row r="554" s="348" customFormat="true" ht="25.15" customHeight="true" x14ac:dyDescent="0.2">
      <c r="C554" s="1019" t="s">
        <v>430</v>
      </c>
      <c r="D554" s="1020"/>
      <c r="E554" s="712">
        <v>8.0232896055609682E-2</v>
      </c>
      <c r="F554" s="561"/>
      <c r="G554" s="561"/>
      <c r="H554" s="1019" t="s">
        <v>206</v>
      </c>
      <c r="I554" s="1020"/>
      <c r="J554" s="713">
        <v>6.3128373425745274E-2</v>
      </c>
      <c r="K554" s="561"/>
      <c r="L554" s="561"/>
      <c r="M554" s="1019" t="s">
        <v>206</v>
      </c>
      <c r="N554" s="1020"/>
      <c r="O554" s="714">
        <v>8.9079410455232141E-2</v>
      </c>
      <c r="P554" s="561"/>
      <c r="Q554" s="561"/>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A554" s="343"/>
      <c r="BB554" s="394"/>
      <c r="BC554" s="343"/>
      <c r="BD554" s="343"/>
      <c r="BE554" s="343"/>
      <c r="BF554" s="343"/>
      <c r="BG554" s="343"/>
      <c r="BH554" s="343"/>
      <c r="BI554" s="343"/>
      <c r="BJ554" s="343"/>
      <c r="BK554" s="343"/>
      <c r="BL554" s="343"/>
      <c r="BM554" s="343"/>
      <c r="BN554" s="343"/>
      <c r="BO554" s="343"/>
      <c r="BP554" s="343"/>
      <c r="BQ554" s="343"/>
      <c r="BR554" s="343"/>
      <c r="BS554" s="343"/>
      <c r="BT554" s="343"/>
      <c r="BU554" s="343"/>
      <c r="BV554" s="343"/>
      <c r="BW554" s="343"/>
      <c r="BX554" s="343"/>
      <c r="BY554" s="343"/>
      <c r="BZ554" s="344"/>
      <c r="CA554" s="344"/>
      <c r="CB554" s="344"/>
      <c r="CC554" s="344"/>
      <c r="CD554" s="344"/>
      <c r="CE554" s="344"/>
      <c r="CF554" s="344"/>
      <c r="CG554" s="344"/>
      <c r="CH554" s="344"/>
      <c r="CI554" s="344"/>
      <c r="CJ554" s="344"/>
      <c r="CK554" s="344"/>
      <c r="CL554" s="344"/>
      <c r="CM554" s="344"/>
      <c r="CN554" s="344"/>
      <c r="CO554" s="344"/>
      <c r="CP554" s="344"/>
      <c r="CQ554" s="344"/>
      <c r="CR554" s="344"/>
      <c r="CS554" s="344"/>
      <c r="CT554" s="344"/>
      <c r="CU554" s="344"/>
      <c r="CV554" s="344"/>
      <c r="CW554" s="344"/>
      <c r="CX554" s="344"/>
      <c r="CY554" s="344"/>
      <c r="CZ554" s="344"/>
    </row>
    <row r="555" s="348" customFormat="true" ht="25.15" customHeight="true" x14ac:dyDescent="0.2">
      <c r="C555" s="1019" t="s">
        <v>440</v>
      </c>
      <c r="D555" s="1020"/>
      <c r="E555" s="712">
        <v>2.9386808740684608E-2</v>
      </c>
      <c r="F555" s="561"/>
      <c r="G555" s="561"/>
      <c r="H555" s="1019" t="s">
        <v>209</v>
      </c>
      <c r="I555" s="1020"/>
      <c r="J555" s="713">
        <v>4.8752690500717441E-2</v>
      </c>
      <c r="K555" s="561"/>
      <c r="L555" s="561"/>
      <c r="M555" s="1019" t="s">
        <v>209</v>
      </c>
      <c r="N555" s="1020"/>
      <c r="O555" s="714">
        <v>8.6469909208524459E-2</v>
      </c>
      <c r="P555" s="561"/>
      <c r="Q555" s="561"/>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A555" s="343"/>
      <c r="BB555" s="394"/>
      <c r="BC555" s="343"/>
      <c r="BD555" s="343"/>
      <c r="BE555" s="343"/>
      <c r="BF555" s="343"/>
      <c r="BG555" s="343"/>
      <c r="BH555" s="343"/>
      <c r="BI555" s="343"/>
      <c r="BJ555" s="343"/>
      <c r="BK555" s="343"/>
      <c r="BL555" s="343"/>
      <c r="BM555" s="343"/>
      <c r="BN555" s="343"/>
      <c r="BO555" s="343"/>
      <c r="BP555" s="343"/>
      <c r="BQ555" s="343"/>
      <c r="BR555" s="343"/>
      <c r="BS555" s="343"/>
      <c r="BT555" s="343"/>
      <c r="BU555" s="343"/>
      <c r="BV555" s="343"/>
      <c r="BW555" s="343"/>
      <c r="BX555" s="343"/>
      <c r="BY555" s="343"/>
      <c r="BZ555" s="344"/>
      <c r="CA555" s="344"/>
      <c r="CB555" s="344"/>
      <c r="CC555" s="344"/>
      <c r="CD555" s="344"/>
      <c r="CE555" s="344"/>
      <c r="CF555" s="344"/>
      <c r="CG555" s="344"/>
      <c r="CH555" s="344"/>
      <c r="CI555" s="344"/>
      <c r="CJ555" s="344"/>
      <c r="CK555" s="344"/>
      <c r="CL555" s="344"/>
      <c r="CM555" s="344"/>
      <c r="CN555" s="344"/>
      <c r="CO555" s="344"/>
      <c r="CP555" s="344"/>
      <c r="CQ555" s="344"/>
      <c r="CR555" s="344"/>
      <c r="CS555" s="344"/>
      <c r="CT555" s="344"/>
      <c r="CU555" s="344"/>
      <c r="CV555" s="344"/>
      <c r="CW555" s="344"/>
      <c r="CX555" s="344"/>
      <c r="CY555" s="344"/>
      <c r="CZ555" s="344"/>
    </row>
    <row r="556" s="348" customFormat="true" ht="25.15" customHeight="true" x14ac:dyDescent="0.2">
      <c r="C556" s="1019" t="s">
        <v>449</v>
      </c>
      <c r="D556" s="1020"/>
      <c r="E556" s="712">
        <v>-5.460451965707646E-2</v>
      </c>
      <c r="F556" s="561"/>
      <c r="G556" s="561"/>
      <c r="H556" s="1019" t="s">
        <v>196</v>
      </c>
      <c r="I556" s="1020"/>
      <c r="J556" s="713">
        <v>6.0775479585518787E-2</v>
      </c>
      <c r="K556" s="561"/>
      <c r="L556" s="561"/>
      <c r="M556" s="1019" t="s">
        <v>196</v>
      </c>
      <c r="N556" s="1020"/>
      <c r="O556" s="714">
        <v>0.11335582331768836</v>
      </c>
      <c r="P556" s="561"/>
      <c r="Q556" s="561"/>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A556" s="343"/>
      <c r="BB556" s="394"/>
      <c r="BC556" s="343"/>
      <c r="BD556" s="343"/>
      <c r="BE556" s="343"/>
      <c r="BF556" s="343"/>
      <c r="BG556" s="343"/>
      <c r="BH556" s="343"/>
      <c r="BI556" s="343"/>
      <c r="BJ556" s="343"/>
      <c r="BK556" s="343"/>
      <c r="BL556" s="343"/>
      <c r="BM556" s="343"/>
      <c r="BN556" s="343"/>
      <c r="BO556" s="343"/>
      <c r="BP556" s="343"/>
      <c r="BQ556" s="343"/>
      <c r="BR556" s="343"/>
      <c r="BS556" s="343"/>
      <c r="BT556" s="343"/>
      <c r="BU556" s="343"/>
      <c r="BV556" s="343"/>
      <c r="BW556" s="343"/>
      <c r="BX556" s="343"/>
      <c r="BY556" s="343"/>
      <c r="BZ556" s="344"/>
      <c r="CA556" s="344"/>
      <c r="CB556" s="344"/>
      <c r="CC556" s="344"/>
      <c r="CD556" s="344"/>
      <c r="CE556" s="344"/>
      <c r="CF556" s="344"/>
      <c r="CG556" s="344"/>
      <c r="CH556" s="344"/>
      <c r="CI556" s="344"/>
      <c r="CJ556" s="344"/>
      <c r="CK556" s="344"/>
      <c r="CL556" s="344"/>
      <c r="CM556" s="344"/>
      <c r="CN556" s="344"/>
      <c r="CO556" s="344"/>
      <c r="CP556" s="344"/>
      <c r="CQ556" s="344"/>
      <c r="CR556" s="344"/>
      <c r="CS556" s="344"/>
      <c r="CT556" s="344"/>
      <c r="CU556" s="344"/>
      <c r="CV556" s="344"/>
      <c r="CW556" s="344"/>
      <c r="CX556" s="344"/>
      <c r="CY556" s="344"/>
      <c r="CZ556" s="344"/>
    </row>
    <row r="557" s="348" customFormat="true" ht="25.15" customHeight="true" x14ac:dyDescent="0.2">
      <c r="C557" s="1019" t="s">
        <v>472</v>
      </c>
      <c r="D557" s="1020"/>
      <c r="E557" s="712">
        <v>8.1407496775081304E-3</v>
      </c>
      <c r="F557" s="561"/>
      <c r="G557" s="561"/>
      <c r="H557" s="1019" t="s">
        <v>217</v>
      </c>
      <c r="I557" s="1020"/>
      <c r="J557" s="713">
        <v>-7.3322300913115082E-3</v>
      </c>
      <c r="K557" s="561"/>
      <c r="L557" s="561"/>
      <c r="M557" s="1019" t="s">
        <v>217</v>
      </c>
      <c r="N557" s="1020"/>
      <c r="O557" s="714">
        <v>1.4828487436763231E-2</v>
      </c>
      <c r="P557" s="561"/>
      <c r="Q557" s="561"/>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A557" s="343"/>
      <c r="BB557" s="394"/>
      <c r="BC557" s="343"/>
      <c r="BD557" s="343"/>
      <c r="BE557" s="343"/>
      <c r="BF557" s="343"/>
      <c r="BG557" s="343"/>
      <c r="BH557" s="343"/>
      <c r="BI557" s="343"/>
      <c r="BJ557" s="343"/>
      <c r="BK557" s="343"/>
      <c r="BL557" s="343"/>
      <c r="BM557" s="343"/>
      <c r="BN557" s="343"/>
      <c r="BO557" s="343"/>
      <c r="BP557" s="343"/>
      <c r="BQ557" s="343"/>
      <c r="BR557" s="343"/>
      <c r="BS557" s="343"/>
      <c r="BT557" s="343"/>
      <c r="BU557" s="343"/>
      <c r="BV557" s="343"/>
      <c r="BW557" s="343"/>
      <c r="BX557" s="343"/>
      <c r="BY557" s="343"/>
      <c r="BZ557" s="344"/>
      <c r="CA557" s="344"/>
      <c r="CB557" s="344"/>
      <c r="CC557" s="344"/>
      <c r="CD557" s="344"/>
      <c r="CE557" s="344"/>
      <c r="CF557" s="344"/>
      <c r="CG557" s="344"/>
      <c r="CH557" s="344"/>
      <c r="CI557" s="344"/>
      <c r="CJ557" s="344"/>
      <c r="CK557" s="344"/>
      <c r="CL557" s="344"/>
      <c r="CM557" s="344"/>
      <c r="CN557" s="344"/>
      <c r="CO557" s="344"/>
      <c r="CP557" s="344"/>
      <c r="CQ557" s="344"/>
      <c r="CR557" s="344"/>
      <c r="CS557" s="344"/>
      <c r="CT557" s="344"/>
      <c r="CU557" s="344"/>
      <c r="CV557" s="344"/>
      <c r="CW557" s="344"/>
      <c r="CX557" s="344"/>
      <c r="CY557" s="344"/>
      <c r="CZ557" s="344"/>
    </row>
    <row r="558" s="348" customFormat="true" ht="25.15" customHeight="true" x14ac:dyDescent="0.2">
      <c r="C558" s="1019" t="s">
        <v>475</v>
      </c>
      <c r="D558" s="1020"/>
      <c r="E558" s="712">
        <v>-2.4842548245366525E-3</v>
      </c>
      <c r="F558" s="561"/>
      <c r="G558" s="561"/>
      <c r="H558" s="1019" t="s">
        <v>226</v>
      </c>
      <c r="I558" s="1020"/>
      <c r="J558" s="713">
        <v>2.4239472199287055E-3</v>
      </c>
      <c r="K558" s="561"/>
      <c r="L558" s="561"/>
      <c r="M558" s="1019" t="s">
        <v>226</v>
      </c>
      <c r="N558" s="1020"/>
      <c r="O558" s="714">
        <v>1.5175780218153932E-2</v>
      </c>
      <c r="P558" s="561"/>
      <c r="Q558" s="561"/>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A558" s="343"/>
      <c r="BB558" s="394"/>
      <c r="BC558" s="343"/>
      <c r="BD558" s="343"/>
      <c r="BE558" s="343"/>
      <c r="BF558" s="343"/>
      <c r="BG558" s="343"/>
      <c r="BH558" s="343"/>
      <c r="BI558" s="343"/>
      <c r="BJ558" s="343"/>
      <c r="BK558" s="343"/>
      <c r="BL558" s="343"/>
      <c r="BM558" s="343"/>
      <c r="BN558" s="343"/>
      <c r="BO558" s="343"/>
      <c r="BP558" s="343"/>
      <c r="BQ558" s="343"/>
      <c r="BR558" s="343"/>
      <c r="BS558" s="343"/>
      <c r="BT558" s="343"/>
      <c r="BU558" s="343"/>
      <c r="BV558" s="343"/>
      <c r="BW558" s="343"/>
      <c r="BX558" s="343"/>
      <c r="BY558" s="343"/>
      <c r="BZ558" s="344"/>
      <c r="CA558" s="344"/>
      <c r="CB558" s="344"/>
      <c r="CC558" s="344"/>
      <c r="CD558" s="344"/>
      <c r="CE558" s="344"/>
      <c r="CF558" s="344"/>
      <c r="CG558" s="344"/>
      <c r="CH558" s="344"/>
      <c r="CI558" s="344"/>
      <c r="CJ558" s="344"/>
      <c r="CK558" s="344"/>
      <c r="CL558" s="344"/>
      <c r="CM558" s="344"/>
      <c r="CN558" s="344"/>
      <c r="CO558" s="344"/>
      <c r="CP558" s="344"/>
      <c r="CQ558" s="344"/>
      <c r="CR558" s="344"/>
      <c r="CS558" s="344"/>
      <c r="CT558" s="344"/>
      <c r="CU558" s="344"/>
      <c r="CV558" s="344"/>
      <c r="CW558" s="344"/>
      <c r="CX558" s="344"/>
      <c r="CY558" s="344"/>
      <c r="CZ558" s="344"/>
    </row>
    <row r="559" s="348" customFormat="true" ht="25.15" customHeight="true" x14ac:dyDescent="0.2">
      <c r="C559" s="1019" t="s">
        <v>442</v>
      </c>
      <c r="D559" s="1020"/>
      <c r="E559" s="712">
        <v>6.3338534019799803E-2</v>
      </c>
      <c r="F559" s="561"/>
      <c r="G559" s="561"/>
      <c r="H559" s="1019" t="s">
        <v>215</v>
      </c>
      <c r="I559" s="1020"/>
      <c r="J559" s="713">
        <v>7.5030091303525448E-2</v>
      </c>
      <c r="K559" s="561"/>
      <c r="L559" s="561"/>
      <c r="M559" s="1019" t="s">
        <v>215</v>
      </c>
      <c r="N559" s="1020"/>
      <c r="O559" s="714">
        <v>2.9676673450326953E-2</v>
      </c>
      <c r="P559" s="561"/>
      <c r="Q559" s="561"/>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A559" s="343"/>
      <c r="BB559" s="394"/>
      <c r="BC559" s="343"/>
      <c r="BD559" s="343"/>
      <c r="BE559" s="343"/>
      <c r="BF559" s="343"/>
      <c r="BG559" s="343"/>
      <c r="BH559" s="343"/>
      <c r="BI559" s="343"/>
      <c r="BJ559" s="343"/>
      <c r="BK559" s="343"/>
      <c r="BL559" s="343"/>
      <c r="BM559" s="343"/>
      <c r="BN559" s="343"/>
      <c r="BO559" s="343"/>
      <c r="BP559" s="343"/>
      <c r="BQ559" s="343"/>
      <c r="BR559" s="343"/>
      <c r="BS559" s="343"/>
      <c r="BT559" s="343"/>
      <c r="BU559" s="343"/>
      <c r="BV559" s="343"/>
      <c r="BW559" s="343"/>
      <c r="BX559" s="343"/>
      <c r="BY559" s="343"/>
      <c r="BZ559" s="344"/>
      <c r="CA559" s="344"/>
      <c r="CB559" s="344"/>
      <c r="CC559" s="344"/>
      <c r="CD559" s="344"/>
      <c r="CE559" s="344"/>
      <c r="CF559" s="344"/>
      <c r="CG559" s="344"/>
      <c r="CH559" s="344"/>
      <c r="CI559" s="344"/>
      <c r="CJ559" s="344"/>
      <c r="CK559" s="344"/>
      <c r="CL559" s="344"/>
      <c r="CM559" s="344"/>
      <c r="CN559" s="344"/>
      <c r="CO559" s="344"/>
      <c r="CP559" s="344"/>
      <c r="CQ559" s="344"/>
      <c r="CR559" s="344"/>
      <c r="CS559" s="344"/>
      <c r="CT559" s="344"/>
      <c r="CU559" s="344"/>
      <c r="CV559" s="344"/>
      <c r="CW559" s="344"/>
      <c r="CX559" s="344"/>
      <c r="CY559" s="344"/>
      <c r="CZ559" s="344"/>
    </row>
    <row r="560" s="348" customFormat="true" ht="25.15" customHeight="true" x14ac:dyDescent="0.2">
      <c r="C560" s="1019" t="s">
        <v>461</v>
      </c>
      <c r="D560" s="1020"/>
      <c r="E560" s="712">
        <v>2.7556362319024245E-2</v>
      </c>
      <c r="F560" s="561"/>
      <c r="G560" s="561"/>
      <c r="H560" s="1019" t="s">
        <v>201</v>
      </c>
      <c r="I560" s="1020"/>
      <c r="J560" s="713">
        <v>7.2433277081879174E-2</v>
      </c>
      <c r="K560" s="561"/>
      <c r="L560" s="561"/>
      <c r="M560" s="1019" t="s">
        <v>201</v>
      </c>
      <c r="N560" s="1020"/>
      <c r="O560" s="714">
        <v>7.72922908195217E-2</v>
      </c>
      <c r="P560" s="561"/>
      <c r="Q560" s="561"/>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A560" s="343"/>
      <c r="BB560" s="394"/>
      <c r="BC560" s="343"/>
      <c r="BD560" s="343"/>
      <c r="BE560" s="343"/>
      <c r="BF560" s="343"/>
      <c r="BG560" s="343"/>
      <c r="BH560" s="343"/>
      <c r="BI560" s="343"/>
      <c r="BJ560" s="343"/>
      <c r="BK560" s="343"/>
      <c r="BL560" s="343"/>
      <c r="BM560" s="343"/>
      <c r="BN560" s="343"/>
      <c r="BO560" s="343"/>
      <c r="BP560" s="343"/>
      <c r="BQ560" s="343"/>
      <c r="BR560" s="343"/>
      <c r="BS560" s="343"/>
      <c r="BT560" s="343"/>
      <c r="BU560" s="343"/>
      <c r="BV560" s="343"/>
      <c r="BW560" s="343"/>
      <c r="BX560" s="343"/>
      <c r="BY560" s="343"/>
      <c r="BZ560" s="344"/>
      <c r="CA560" s="344"/>
      <c r="CB560" s="344"/>
      <c r="CC560" s="344"/>
      <c r="CD560" s="344"/>
      <c r="CE560" s="344"/>
      <c r="CF560" s="344"/>
      <c r="CG560" s="344"/>
      <c r="CH560" s="344"/>
      <c r="CI560" s="344"/>
      <c r="CJ560" s="344"/>
      <c r="CK560" s="344"/>
      <c r="CL560" s="344"/>
      <c r="CM560" s="344"/>
      <c r="CN560" s="344"/>
      <c r="CO560" s="344"/>
      <c r="CP560" s="344"/>
      <c r="CQ560" s="344"/>
      <c r="CR560" s="344"/>
      <c r="CS560" s="344"/>
      <c r="CT560" s="344"/>
      <c r="CU560" s="344"/>
      <c r="CV560" s="344"/>
      <c r="CW560" s="344"/>
      <c r="CX560" s="344"/>
      <c r="CY560" s="344"/>
      <c r="CZ560" s="344"/>
    </row>
    <row r="561" s="348" customFormat="true" ht="25.15" customHeight="true" x14ac:dyDescent="0.2">
      <c r="C561" s="1019" t="s">
        <v>453</v>
      </c>
      <c r="D561" s="1020"/>
      <c r="E561" s="712">
        <v>-3.426637422116318E-2</v>
      </c>
      <c r="F561" s="561"/>
      <c r="G561" s="561"/>
      <c r="H561" s="1019" t="s">
        <v>438</v>
      </c>
      <c r="I561" s="1020"/>
      <c r="J561" s="713">
        <v>6.5251257138019617E-2</v>
      </c>
      <c r="K561" s="561"/>
      <c r="L561" s="561"/>
      <c r="M561" s="1019" t="s">
        <v>438</v>
      </c>
      <c r="N561" s="1020"/>
      <c r="O561" s="714">
        <v>5.8423659662834623E-2</v>
      </c>
      <c r="P561" s="561"/>
      <c r="Q561" s="561"/>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A561" s="343"/>
      <c r="BB561" s="394"/>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3"/>
      <c r="BZ561" s="344"/>
      <c r="CA561" s="344"/>
      <c r="CB561" s="344"/>
      <c r="CC561" s="344"/>
      <c r="CD561" s="344"/>
      <c r="CE561" s="344"/>
      <c r="CF561" s="344"/>
      <c r="CG561" s="344"/>
      <c r="CH561" s="344"/>
      <c r="CI561" s="344"/>
      <c r="CJ561" s="344"/>
      <c r="CK561" s="344"/>
      <c r="CL561" s="344"/>
      <c r="CM561" s="344"/>
      <c r="CN561" s="344"/>
      <c r="CO561" s="344"/>
      <c r="CP561" s="344"/>
      <c r="CQ561" s="344"/>
      <c r="CR561" s="344"/>
      <c r="CS561" s="344"/>
      <c r="CT561" s="344"/>
      <c r="CU561" s="344"/>
      <c r="CV561" s="344"/>
      <c r="CW561" s="344"/>
      <c r="CX561" s="344"/>
      <c r="CY561" s="344"/>
      <c r="CZ561" s="344"/>
    </row>
    <row r="562" s="348" customFormat="true" ht="25.15" customHeight="true" x14ac:dyDescent="0.2">
      <c r="C562" s="1019" t="s">
        <v>457</v>
      </c>
      <c r="D562" s="1020"/>
      <c r="E562" s="712">
        <v>-3.443783961873699E-2</v>
      </c>
      <c r="F562" s="561"/>
      <c r="G562" s="561"/>
      <c r="H562" s="1019" t="s">
        <v>429</v>
      </c>
      <c r="I562" s="1020"/>
      <c r="J562" s="713">
        <v>5.6089729224517861E-2</v>
      </c>
      <c r="K562" s="561"/>
      <c r="L562" s="561"/>
      <c r="M562" s="1019" t="s">
        <v>429</v>
      </c>
      <c r="N562" s="1020"/>
      <c r="O562" s="714">
        <v>9.9621068804720755E-2</v>
      </c>
      <c r="P562" s="561"/>
      <c r="Q562" s="561"/>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A562" s="343"/>
      <c r="BB562" s="394"/>
      <c r="BC562" s="343"/>
      <c r="BD562" s="343"/>
      <c r="BE562" s="343"/>
      <c r="BF562" s="343"/>
      <c r="BG562" s="343"/>
      <c r="BH562" s="343"/>
      <c r="BI562" s="343"/>
      <c r="BJ562" s="343"/>
      <c r="BK562" s="343"/>
      <c r="BL562" s="343"/>
      <c r="BM562" s="343"/>
      <c r="BN562" s="343"/>
      <c r="BO562" s="343"/>
      <c r="BP562" s="343"/>
      <c r="BQ562" s="343"/>
      <c r="BR562" s="343"/>
      <c r="BS562" s="343"/>
      <c r="BT562" s="343"/>
      <c r="BU562" s="343"/>
      <c r="BV562" s="343"/>
      <c r="BW562" s="343"/>
      <c r="BX562" s="343"/>
      <c r="BY562" s="343"/>
      <c r="BZ562" s="344"/>
      <c r="CA562" s="344"/>
      <c r="CB562" s="344"/>
      <c r="CC562" s="344"/>
      <c r="CD562" s="344"/>
      <c r="CE562" s="344"/>
      <c r="CF562" s="344"/>
      <c r="CG562" s="344"/>
      <c r="CH562" s="344"/>
      <c r="CI562" s="344"/>
      <c r="CJ562" s="344"/>
      <c r="CK562" s="344"/>
      <c r="CL562" s="344"/>
      <c r="CM562" s="344"/>
      <c r="CN562" s="344"/>
      <c r="CO562" s="344"/>
      <c r="CP562" s="344"/>
      <c r="CQ562" s="344"/>
      <c r="CR562" s="344"/>
      <c r="CS562" s="344"/>
      <c r="CT562" s="344"/>
      <c r="CU562" s="344"/>
      <c r="CV562" s="344"/>
      <c r="CW562" s="344"/>
      <c r="CX562" s="344"/>
      <c r="CY562" s="344"/>
      <c r="CZ562" s="344"/>
    </row>
    <row r="563" s="348" customFormat="true" ht="25.15" customHeight="true" x14ac:dyDescent="0.2">
      <c r="C563" s="1019" t="s">
        <v>465</v>
      </c>
      <c r="D563" s="1020"/>
      <c r="E563" s="712">
        <v>-1.5677458673272079E-2</v>
      </c>
      <c r="F563" s="561"/>
      <c r="G563" s="561"/>
      <c r="H563" s="1019" t="s">
        <v>464</v>
      </c>
      <c r="I563" s="1020"/>
      <c r="J563" s="713">
        <v>-2.7758505004979273E-2</v>
      </c>
      <c r="K563" s="561"/>
      <c r="L563" s="561"/>
      <c r="M563" s="1019" t="s">
        <v>464</v>
      </c>
      <c r="N563" s="1020"/>
      <c r="O563" s="714">
        <v>-5.5012447912500375E-3</v>
      </c>
      <c r="P563" s="561"/>
      <c r="Q563" s="561"/>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A563" s="343"/>
      <c r="BB563" s="394"/>
      <c r="BC563" s="343"/>
      <c r="BD563" s="343"/>
      <c r="BE563" s="343"/>
      <c r="BF563" s="343"/>
      <c r="BG563" s="343"/>
      <c r="BH563" s="343"/>
      <c r="BI563" s="343"/>
      <c r="BJ563" s="343"/>
      <c r="BK563" s="343"/>
      <c r="BL563" s="343"/>
      <c r="BM563" s="343"/>
      <c r="BN563" s="343"/>
      <c r="BO563" s="343"/>
      <c r="BP563" s="343"/>
      <c r="BQ563" s="343"/>
      <c r="BR563" s="343"/>
      <c r="BS563" s="343"/>
      <c r="BT563" s="343"/>
      <c r="BU563" s="343"/>
      <c r="BV563" s="343"/>
      <c r="BW563" s="343"/>
      <c r="BX563" s="343"/>
      <c r="BY563" s="343"/>
      <c r="BZ563" s="344"/>
      <c r="CA563" s="344"/>
      <c r="CB563" s="344"/>
      <c r="CC563" s="344"/>
      <c r="CD563" s="344"/>
      <c r="CE563" s="344"/>
      <c r="CF563" s="344"/>
      <c r="CG563" s="344"/>
      <c r="CH563" s="344"/>
      <c r="CI563" s="344"/>
      <c r="CJ563" s="344"/>
      <c r="CK563" s="344"/>
      <c r="CL563" s="344"/>
      <c r="CM563" s="344"/>
      <c r="CN563" s="344"/>
      <c r="CO563" s="344"/>
      <c r="CP563" s="344"/>
      <c r="CQ563" s="344"/>
      <c r="CR563" s="344"/>
      <c r="CS563" s="344"/>
      <c r="CT563" s="344"/>
      <c r="CU563" s="344"/>
      <c r="CV563" s="344"/>
      <c r="CW563" s="344"/>
      <c r="CX563" s="344"/>
      <c r="CY563" s="344"/>
      <c r="CZ563" s="344"/>
    </row>
    <row r="564" s="348" customFormat="true" ht="25.15" customHeight="true" x14ac:dyDescent="0.2">
      <c r="C564" s="1019" t="s">
        <v>469</v>
      </c>
      <c r="D564" s="1020"/>
      <c r="E564" s="712">
        <v>-8.9684318372724482E-3</v>
      </c>
      <c r="F564" s="561"/>
      <c r="G564" s="561"/>
      <c r="H564" s="1019" t="s">
        <v>436</v>
      </c>
      <c r="I564" s="1020"/>
      <c r="J564" s="713">
        <v>7.3231400534589611E-2</v>
      </c>
      <c r="K564" s="561"/>
      <c r="L564" s="561"/>
      <c r="M564" s="1019" t="s">
        <v>436</v>
      </c>
      <c r="N564" s="1020"/>
      <c r="O564" s="714">
        <v>2.6417412022695888E-2</v>
      </c>
      <c r="P564" s="561"/>
      <c r="Q564" s="561"/>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A564" s="343"/>
      <c r="BB564" s="394"/>
      <c r="BC564" s="343"/>
      <c r="BD564" s="343"/>
      <c r="BE564" s="343"/>
      <c r="BF564" s="343"/>
      <c r="BG564" s="343"/>
      <c r="BH564" s="343"/>
      <c r="BI564" s="343"/>
      <c r="BJ564" s="343"/>
      <c r="BK564" s="343"/>
      <c r="BL564" s="343"/>
      <c r="BM564" s="343"/>
      <c r="BN564" s="343"/>
      <c r="BO564" s="343"/>
      <c r="BP564" s="343"/>
      <c r="BQ564" s="343"/>
      <c r="BR564" s="343"/>
      <c r="BS564" s="343"/>
      <c r="BT564" s="343"/>
      <c r="BU564" s="343"/>
      <c r="BV564" s="343"/>
      <c r="BW564" s="343"/>
      <c r="BX564" s="343"/>
      <c r="BY564" s="343"/>
      <c r="BZ564" s="344"/>
      <c r="CA564" s="344"/>
      <c r="CB564" s="344"/>
      <c r="CC564" s="344"/>
      <c r="CD564" s="344"/>
      <c r="CE564" s="344"/>
      <c r="CF564" s="344"/>
      <c r="CG564" s="344"/>
      <c r="CH564" s="344"/>
      <c r="CI564" s="344"/>
      <c r="CJ564" s="344"/>
      <c r="CK564" s="344"/>
      <c r="CL564" s="344"/>
      <c r="CM564" s="344"/>
      <c r="CN564" s="344"/>
      <c r="CO564" s="344"/>
      <c r="CP564" s="344"/>
      <c r="CQ564" s="344"/>
      <c r="CR564" s="344"/>
      <c r="CS564" s="344"/>
      <c r="CT564" s="344"/>
      <c r="CU564" s="344"/>
      <c r="CV564" s="344"/>
      <c r="CW564" s="344"/>
      <c r="CX564" s="344"/>
      <c r="CY564" s="344"/>
      <c r="CZ564" s="344"/>
    </row>
    <row r="565" s="348" customFormat="true" ht="25.15" customHeight="true" x14ac:dyDescent="0.2">
      <c r="C565" s="1019" t="s">
        <v>455</v>
      </c>
      <c r="D565" s="1020"/>
      <c r="E565" s="715">
        <v>-4.2400358855875224E-2</v>
      </c>
      <c r="F565" s="561"/>
      <c r="G565" s="561"/>
      <c r="H565" s="1019" t="s">
        <v>427</v>
      </c>
      <c r="I565" s="1020"/>
      <c r="J565" s="713">
        <v>6.8851670784171967E-2</v>
      </c>
      <c r="K565" s="561"/>
      <c r="L565" s="561"/>
      <c r="M565" s="1019" t="s">
        <v>427</v>
      </c>
      <c r="N565" s="1020"/>
      <c r="O565" s="714">
        <v>0.11532992265086826</v>
      </c>
      <c r="P565" s="561"/>
      <c r="Q565" s="561"/>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A565" s="343"/>
      <c r="BB565" s="394"/>
      <c r="BC565" s="343"/>
      <c r="BD565" s="343"/>
      <c r="BE565" s="343"/>
      <c r="BF565" s="343"/>
      <c r="BG565" s="343"/>
      <c r="BH565" s="343"/>
      <c r="BI565" s="343"/>
      <c r="BJ565" s="343"/>
      <c r="BK565" s="343"/>
      <c r="BL565" s="343"/>
      <c r="BM565" s="343"/>
      <c r="BN565" s="343"/>
      <c r="BO565" s="343"/>
      <c r="BP565" s="343"/>
      <c r="BQ565" s="343"/>
      <c r="BR565" s="343"/>
      <c r="BS565" s="343"/>
      <c r="BT565" s="343"/>
      <c r="BU565" s="343"/>
      <c r="BV565" s="343"/>
      <c r="BW565" s="343"/>
      <c r="BX565" s="343"/>
      <c r="BY565" s="343"/>
      <c r="BZ565" s="344"/>
      <c r="CA565" s="344"/>
      <c r="CB565" s="344"/>
      <c r="CC565" s="344"/>
      <c r="CD565" s="344"/>
      <c r="CE565" s="344"/>
      <c r="CF565" s="344"/>
      <c r="CG565" s="344"/>
      <c r="CH565" s="344"/>
      <c r="CI565" s="344"/>
      <c r="CJ565" s="344"/>
      <c r="CK565" s="344"/>
      <c r="CL565" s="344"/>
      <c r="CM565" s="344"/>
      <c r="CN565" s="344"/>
      <c r="CO565" s="344"/>
      <c r="CP565" s="344"/>
      <c r="CQ565" s="344"/>
      <c r="CR565" s="344"/>
      <c r="CS565" s="344"/>
      <c r="CT565" s="344"/>
      <c r="CU565" s="344"/>
      <c r="CV565" s="344"/>
      <c r="CW565" s="344"/>
      <c r="CX565" s="344"/>
      <c r="CY565" s="344"/>
      <c r="CZ565" s="344"/>
    </row>
    <row r="566" s="348" customFormat="true" ht="25.15" customHeight="true" x14ac:dyDescent="0.2">
      <c r="C566" s="1028"/>
      <c r="D566" s="1020"/>
      <c r="E566" s="577"/>
      <c r="F566" s="561"/>
      <c r="G566" s="561"/>
      <c r="H566" s="1019" t="s">
        <v>444</v>
      </c>
      <c r="I566" s="1020"/>
      <c r="J566" s="713">
        <v>-3.819363296201396E-2</v>
      </c>
      <c r="K566" s="561"/>
      <c r="L566" s="561"/>
      <c r="M566" s="1019" t="s">
        <v>444</v>
      </c>
      <c r="N566" s="1020"/>
      <c r="O566" s="714">
        <v>-6.3651253933168242E-2</v>
      </c>
      <c r="P566" s="561"/>
      <c r="Q566" s="561"/>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A566" s="343"/>
      <c r="BB566" s="394"/>
      <c r="BC566" s="343"/>
      <c r="BD566" s="343"/>
      <c r="BE566" s="343"/>
      <c r="BF566" s="343"/>
      <c r="BG566" s="343"/>
      <c r="BH566" s="343"/>
      <c r="BI566" s="343"/>
      <c r="BJ566" s="343"/>
      <c r="BK566" s="343"/>
      <c r="BL566" s="343"/>
      <c r="BM566" s="343"/>
      <c r="BN566" s="343"/>
      <c r="BO566" s="343"/>
      <c r="BP566" s="343"/>
      <c r="BQ566" s="343"/>
      <c r="BR566" s="343"/>
      <c r="BS566" s="343"/>
      <c r="BT566" s="343"/>
      <c r="BU566" s="343"/>
      <c r="BV566" s="343"/>
      <c r="BW566" s="343"/>
      <c r="BX566" s="343"/>
      <c r="BY566" s="343"/>
      <c r="BZ566" s="344"/>
      <c r="CA566" s="344"/>
      <c r="CB566" s="344"/>
      <c r="CC566" s="344"/>
      <c r="CD566" s="344"/>
      <c r="CE566" s="344"/>
      <c r="CF566" s="344"/>
      <c r="CG566" s="344"/>
      <c r="CH566" s="344"/>
      <c r="CI566" s="344"/>
      <c r="CJ566" s="344"/>
      <c r="CK566" s="344"/>
      <c r="CL566" s="344"/>
      <c r="CM566" s="344"/>
      <c r="CN566" s="344"/>
      <c r="CO566" s="344"/>
      <c r="CP566" s="344"/>
      <c r="CQ566" s="344"/>
      <c r="CR566" s="344"/>
      <c r="CS566" s="344"/>
      <c r="CT566" s="344"/>
      <c r="CU566" s="344"/>
      <c r="CV566" s="344"/>
      <c r="CW566" s="344"/>
      <c r="CX566" s="344"/>
      <c r="CY566" s="344"/>
      <c r="CZ566" s="344"/>
    </row>
    <row r="567" s="348" customFormat="true" ht="25.15" customHeight="true" x14ac:dyDescent="0.2">
      <c r="C567" s="1028"/>
      <c r="D567" s="1020"/>
      <c r="E567" s="561"/>
      <c r="F567" s="561"/>
      <c r="G567" s="561"/>
      <c r="H567" s="1019" t="s">
        <v>434</v>
      </c>
      <c r="I567" s="1020"/>
      <c r="J567" s="713">
        <v>7.5752331222546612E-2</v>
      </c>
      <c r="K567" s="561"/>
      <c r="L567" s="561"/>
      <c r="M567" s="1019" t="s">
        <v>434</v>
      </c>
      <c r="N567" s="1020"/>
      <c r="O567" s="714">
        <v>3.6556226883667699E-2</v>
      </c>
      <c r="P567" s="561"/>
      <c r="Q567" s="561"/>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A567" s="343"/>
      <c r="BB567" s="394"/>
      <c r="BC567" s="343"/>
      <c r="BD567" s="343"/>
      <c r="BE567" s="343"/>
      <c r="BF567" s="343"/>
      <c r="BG567" s="343"/>
      <c r="BH567" s="343"/>
      <c r="BI567" s="343"/>
      <c r="BJ567" s="343"/>
      <c r="BK567" s="343"/>
      <c r="BL567" s="343"/>
      <c r="BM567" s="343"/>
      <c r="BN567" s="343"/>
      <c r="BO567" s="343"/>
      <c r="BP567" s="343"/>
      <c r="BQ567" s="343"/>
      <c r="BR567" s="343"/>
      <c r="BS567" s="343"/>
      <c r="BT567" s="343"/>
      <c r="BU567" s="343"/>
      <c r="BV567" s="343"/>
      <c r="BW567" s="343"/>
      <c r="BX567" s="343"/>
      <c r="BY567" s="343"/>
      <c r="BZ567" s="344"/>
      <c r="CA567" s="344"/>
      <c r="CB567" s="344"/>
      <c r="CC567" s="344"/>
      <c r="CD567" s="344"/>
      <c r="CE567" s="344"/>
      <c r="CF567" s="344"/>
      <c r="CG567" s="344"/>
      <c r="CH567" s="344"/>
      <c r="CI567" s="344"/>
      <c r="CJ567" s="344"/>
      <c r="CK567" s="344"/>
      <c r="CL567" s="344"/>
      <c r="CM567" s="344"/>
      <c r="CN567" s="344"/>
      <c r="CO567" s="344"/>
      <c r="CP567" s="344"/>
      <c r="CQ567" s="344"/>
      <c r="CR567" s="344"/>
      <c r="CS567" s="344"/>
      <c r="CT567" s="344"/>
      <c r="CU567" s="344"/>
      <c r="CV567" s="344"/>
      <c r="CW567" s="344"/>
      <c r="CX567" s="344"/>
      <c r="CY567" s="344"/>
      <c r="CZ567" s="344"/>
    </row>
    <row r="568" s="348" customFormat="true" ht="25.15" customHeight="true" x14ac:dyDescent="0.2">
      <c r="C568" s="1029" t="s">
        <v>246</v>
      </c>
      <c r="D568" s="1020"/>
      <c r="E568" s="1020"/>
      <c r="F568" s="561"/>
      <c r="G568" s="561"/>
      <c r="H568" s="1019" t="s">
        <v>428</v>
      </c>
      <c r="I568" s="1020"/>
      <c r="J568" s="713">
        <v>8.7772104978154061E-2</v>
      </c>
      <c r="K568" s="561"/>
      <c r="L568" s="561"/>
      <c r="M568" s="1019" t="s">
        <v>428</v>
      </c>
      <c r="N568" s="1020"/>
      <c r="O568" s="714">
        <v>4.6644383297876464E-2</v>
      </c>
      <c r="P568" s="561"/>
      <c r="Q568" s="561"/>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A568" s="343"/>
      <c r="BB568" s="394"/>
      <c r="BC568" s="343"/>
      <c r="BD568" s="343"/>
      <c r="BE568" s="343"/>
      <c r="BF568" s="343"/>
      <c r="BG568" s="343"/>
      <c r="BH568" s="343"/>
      <c r="BI568" s="343"/>
      <c r="BJ568" s="343"/>
      <c r="BK568" s="343"/>
      <c r="BL568" s="343"/>
      <c r="BM568" s="343"/>
      <c r="BN568" s="343"/>
      <c r="BO568" s="343"/>
      <c r="BP568" s="343"/>
      <c r="BQ568" s="343"/>
      <c r="BR568" s="343"/>
      <c r="BS568" s="343"/>
      <c r="BT568" s="343"/>
      <c r="BU568" s="343"/>
      <c r="BV568" s="343"/>
      <c r="BW568" s="343"/>
      <c r="BX568" s="343"/>
      <c r="BY568" s="343"/>
      <c r="BZ568" s="344"/>
      <c r="CA568" s="344"/>
      <c r="CB568" s="344"/>
      <c r="CC568" s="344"/>
      <c r="CD568" s="344"/>
      <c r="CE568" s="344"/>
      <c r="CF568" s="344"/>
      <c r="CG568" s="344"/>
      <c r="CH568" s="344"/>
      <c r="CI568" s="344"/>
      <c r="CJ568" s="344"/>
      <c r="CK568" s="344"/>
      <c r="CL568" s="344"/>
      <c r="CM568" s="344"/>
      <c r="CN568" s="344"/>
      <c r="CO568" s="344"/>
      <c r="CP568" s="344"/>
      <c r="CQ568" s="344"/>
      <c r="CR568" s="344"/>
      <c r="CS568" s="344"/>
      <c r="CT568" s="344"/>
      <c r="CU568" s="344"/>
      <c r="CV568" s="344"/>
      <c r="CW568" s="344"/>
      <c r="CX568" s="344"/>
      <c r="CY568" s="344"/>
      <c r="CZ568" s="344"/>
    </row>
    <row r="569" s="348" customFormat="true" ht="25.15" customHeight="true" x14ac:dyDescent="0.2">
      <c r="C569" s="1030" t="s">
        <v>194</v>
      </c>
      <c r="D569" s="1020"/>
      <c r="E569" s="734" t="s">
        <v>195</v>
      </c>
      <c r="F569" s="561"/>
      <c r="G569" s="561"/>
      <c r="H569" s="1019" t="s">
        <v>463</v>
      </c>
      <c r="I569" s="1020"/>
      <c r="J569" s="713">
        <v>1.2782380182968019E-2</v>
      </c>
      <c r="K569" s="561"/>
      <c r="L569" s="561"/>
      <c r="M569" s="1019" t="s">
        <v>463</v>
      </c>
      <c r="N569" s="1020"/>
      <c r="O569" s="714">
        <v>1.5413806711262806E-2</v>
      </c>
      <c r="P569" s="561"/>
      <c r="Q569" s="561"/>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A569" s="343"/>
      <c r="BB569" s="394"/>
      <c r="BC569" s="343"/>
      <c r="BD569" s="343"/>
      <c r="BE569" s="343"/>
      <c r="BF569" s="343"/>
      <c r="BG569" s="343"/>
      <c r="BH569" s="343"/>
      <c r="BI569" s="343"/>
      <c r="BJ569" s="343"/>
      <c r="BK569" s="343"/>
      <c r="BL569" s="343"/>
      <c r="BM569" s="343"/>
      <c r="BN569" s="343"/>
      <c r="BO569" s="343"/>
      <c r="BP569" s="343"/>
      <c r="BQ569" s="343"/>
      <c r="BR569" s="343"/>
      <c r="BS569" s="343"/>
      <c r="BT569" s="343"/>
      <c r="BU569" s="343"/>
      <c r="BV569" s="343"/>
      <c r="BW569" s="343"/>
      <c r="BX569" s="343"/>
      <c r="BY569" s="343"/>
      <c r="BZ569" s="344"/>
      <c r="CA569" s="344"/>
      <c r="CB569" s="344"/>
      <c r="CC569" s="344"/>
      <c r="CD569" s="344"/>
      <c r="CE569" s="344"/>
      <c r="CF569" s="344"/>
      <c r="CG569" s="344"/>
      <c r="CH569" s="344"/>
      <c r="CI569" s="344"/>
      <c r="CJ569" s="344"/>
      <c r="CK569" s="344"/>
      <c r="CL569" s="344"/>
      <c r="CM569" s="344"/>
      <c r="CN569" s="344"/>
      <c r="CO569" s="344"/>
      <c r="CP569" s="344"/>
      <c r="CQ569" s="344"/>
      <c r="CR569" s="344"/>
      <c r="CS569" s="344"/>
      <c r="CT569" s="344"/>
      <c r="CU569" s="344"/>
      <c r="CV569" s="344"/>
      <c r="CW569" s="344"/>
      <c r="CX569" s="344"/>
      <c r="CY569" s="344"/>
      <c r="CZ569" s="344"/>
    </row>
    <row r="570" s="348" customFormat="true" ht="25.15" customHeight="true" x14ac:dyDescent="0.2">
      <c r="C570" s="1019" t="s">
        <v>195</v>
      </c>
      <c r="D570" s="1020"/>
      <c r="E570" s="735">
        <v>1</v>
      </c>
      <c r="F570" s="561"/>
      <c r="G570" s="561"/>
      <c r="H570" s="1019" t="s">
        <v>437</v>
      </c>
      <c r="I570" s="1020"/>
      <c r="J570" s="713">
        <v>4.0368842930371379E-2</v>
      </c>
      <c r="K570" s="561"/>
      <c r="L570" s="561"/>
      <c r="M570" s="1019" t="s">
        <v>437</v>
      </c>
      <c r="N570" s="1020"/>
      <c r="O570" s="714">
        <v>8.9881098232986623E-2</v>
      </c>
      <c r="P570" s="561"/>
      <c r="Q570" s="561"/>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A570" s="343"/>
      <c r="BB570" s="394"/>
      <c r="BC570" s="343"/>
      <c r="BD570" s="343"/>
      <c r="BE570" s="343"/>
      <c r="BF570" s="343"/>
      <c r="BG570" s="343"/>
      <c r="BH570" s="343"/>
      <c r="BI570" s="343"/>
      <c r="BJ570" s="343"/>
      <c r="BK570" s="343"/>
      <c r="BL570" s="343"/>
      <c r="BM570" s="343"/>
      <c r="BN570" s="343"/>
      <c r="BO570" s="343"/>
      <c r="BP570" s="343"/>
      <c r="BQ570" s="343"/>
      <c r="BR570" s="343"/>
      <c r="BS570" s="343"/>
      <c r="BT570" s="343"/>
      <c r="BU570" s="343"/>
      <c r="BV570" s="343"/>
      <c r="BW570" s="343"/>
      <c r="BX570" s="343"/>
      <c r="BY570" s="343"/>
      <c r="BZ570" s="344"/>
      <c r="CA570" s="344"/>
      <c r="CB570" s="344"/>
      <c r="CC570" s="344"/>
      <c r="CD570" s="344"/>
      <c r="CE570" s="344"/>
      <c r="CF570" s="344"/>
      <c r="CG570" s="344"/>
      <c r="CH570" s="344"/>
      <c r="CI570" s="344"/>
      <c r="CJ570" s="344"/>
      <c r="CK570" s="344"/>
      <c r="CL570" s="344"/>
      <c r="CM570" s="344"/>
      <c r="CN570" s="344"/>
      <c r="CO570" s="344"/>
      <c r="CP570" s="344"/>
      <c r="CQ570" s="344"/>
      <c r="CR570" s="344"/>
      <c r="CS570" s="344"/>
      <c r="CT570" s="344"/>
      <c r="CU570" s="344"/>
      <c r="CV570" s="344"/>
      <c r="CW570" s="344"/>
      <c r="CX570" s="344"/>
      <c r="CY570" s="344"/>
      <c r="CZ570" s="344"/>
    </row>
    <row r="571" s="348" customFormat="true" ht="25.15" customHeight="true" x14ac:dyDescent="0.2">
      <c r="C571" s="1028"/>
      <c r="D571" s="1020"/>
      <c r="E571" s="577"/>
      <c r="F571" s="561"/>
      <c r="G571" s="561"/>
      <c r="H571" s="1019" t="s">
        <v>439</v>
      </c>
      <c r="I571" s="1020"/>
      <c r="J571" s="713">
        <v>7.1365664235124138E-2</v>
      </c>
      <c r="K571" s="561"/>
      <c r="L571" s="561"/>
      <c r="M571" s="1019" t="s">
        <v>439</v>
      </c>
      <c r="N571" s="1020"/>
      <c r="O571" s="714">
        <v>2.0732564858582662E-2</v>
      </c>
      <c r="P571" s="561"/>
      <c r="Q571" s="561"/>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A571" s="343"/>
      <c r="BB571" s="394"/>
      <c r="BC571" s="343"/>
      <c r="BD571" s="343"/>
      <c r="BE571" s="343"/>
      <c r="BF571" s="343"/>
      <c r="BG571" s="343"/>
      <c r="BH571" s="343"/>
      <c r="BI571" s="343"/>
      <c r="BJ571" s="343"/>
      <c r="BK571" s="343"/>
      <c r="BL571" s="343"/>
      <c r="BM571" s="343"/>
      <c r="BN571" s="343"/>
      <c r="BO571" s="343"/>
      <c r="BP571" s="343"/>
      <c r="BQ571" s="343"/>
      <c r="BR571" s="343"/>
      <c r="BS571" s="343"/>
      <c r="BT571" s="343"/>
      <c r="BU571" s="343"/>
      <c r="BV571" s="343"/>
      <c r="BW571" s="343"/>
      <c r="BX571" s="343"/>
      <c r="BY571" s="343"/>
      <c r="BZ571" s="344"/>
      <c r="CA571" s="344"/>
      <c r="CB571" s="344"/>
      <c r="CC571" s="344"/>
      <c r="CD571" s="344"/>
      <c r="CE571" s="344"/>
      <c r="CF571" s="344"/>
      <c r="CG571" s="344"/>
      <c r="CH571" s="344"/>
      <c r="CI571" s="344"/>
      <c r="CJ571" s="344"/>
      <c r="CK571" s="344"/>
      <c r="CL571" s="344"/>
      <c r="CM571" s="344"/>
      <c r="CN571" s="344"/>
      <c r="CO571" s="344"/>
      <c r="CP571" s="344"/>
      <c r="CQ571" s="344"/>
      <c r="CR571" s="344"/>
      <c r="CS571" s="344"/>
      <c r="CT571" s="344"/>
      <c r="CU571" s="344"/>
      <c r="CV571" s="344"/>
      <c r="CW571" s="344"/>
      <c r="CX571" s="344"/>
      <c r="CY571" s="344"/>
      <c r="CZ571" s="344"/>
    </row>
    <row r="572" s="348" customFormat="true" ht="25.15" customHeight="true" x14ac:dyDescent="0.2">
      <c r="C572" s="1028"/>
      <c r="D572" s="1020"/>
      <c r="E572" s="561"/>
      <c r="F572" s="561"/>
      <c r="G572" s="561"/>
      <c r="H572" s="1019" t="s">
        <v>432</v>
      </c>
      <c r="I572" s="1020"/>
      <c r="J572" s="713">
        <v>7.8510258856950024E-2</v>
      </c>
      <c r="K572" s="561"/>
      <c r="L572" s="561"/>
      <c r="M572" s="1019" t="s">
        <v>432</v>
      </c>
      <c r="N572" s="1020"/>
      <c r="O572" s="714">
        <v>8.0414637072353967E-2</v>
      </c>
      <c r="P572" s="561"/>
      <c r="Q572" s="561"/>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A572" s="343"/>
      <c r="BB572" s="394"/>
      <c r="BC572" s="343"/>
      <c r="BD572" s="343"/>
      <c r="BE572" s="343"/>
      <c r="BF572" s="343"/>
      <c r="BG572" s="343"/>
      <c r="BH572" s="343"/>
      <c r="BI572" s="343"/>
      <c r="BJ572" s="343"/>
      <c r="BK572" s="343"/>
      <c r="BL572" s="343"/>
      <c r="BM572" s="343"/>
      <c r="BN572" s="343"/>
      <c r="BO572" s="343"/>
      <c r="BP572" s="343"/>
      <c r="BQ572" s="343"/>
      <c r="BR572" s="343"/>
      <c r="BS572" s="343"/>
      <c r="BT572" s="343"/>
      <c r="BU572" s="343"/>
      <c r="BV572" s="343"/>
      <c r="BW572" s="343"/>
      <c r="BX572" s="343"/>
      <c r="BY572" s="343"/>
      <c r="BZ572" s="344"/>
      <c r="CA572" s="344"/>
      <c r="CB572" s="344"/>
      <c r="CC572" s="344"/>
      <c r="CD572" s="344"/>
      <c r="CE572" s="344"/>
      <c r="CF572" s="344"/>
      <c r="CG572" s="344"/>
      <c r="CH572" s="344"/>
      <c r="CI572" s="344"/>
      <c r="CJ572" s="344"/>
      <c r="CK572" s="344"/>
      <c r="CL572" s="344"/>
      <c r="CM572" s="344"/>
      <c r="CN572" s="344"/>
      <c r="CO572" s="344"/>
      <c r="CP572" s="344"/>
      <c r="CQ572" s="344"/>
      <c r="CR572" s="344"/>
      <c r="CS572" s="344"/>
      <c r="CT572" s="344"/>
      <c r="CU572" s="344"/>
      <c r="CV572" s="344"/>
      <c r="CW572" s="344"/>
      <c r="CX572" s="344"/>
      <c r="CY572" s="344"/>
      <c r="CZ572" s="344"/>
    </row>
    <row r="573" s="348" customFormat="true" ht="25.15" customHeight="true" x14ac:dyDescent="0.2">
      <c r="C573" s="1028"/>
      <c r="D573" s="1020"/>
      <c r="E573" s="561"/>
      <c r="F573" s="561"/>
      <c r="G573" s="561"/>
      <c r="H573" s="1019" t="s">
        <v>447</v>
      </c>
      <c r="I573" s="1020"/>
      <c r="J573" s="713">
        <v>5.5422462495801003E-2</v>
      </c>
      <c r="K573" s="561"/>
      <c r="L573" s="561"/>
      <c r="M573" s="1019" t="s">
        <v>447</v>
      </c>
      <c r="N573" s="1020"/>
      <c r="O573" s="714">
        <v>1.8151570243137474E-2</v>
      </c>
      <c r="P573" s="561"/>
      <c r="Q573" s="561"/>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A573" s="343"/>
      <c r="BB573" s="394"/>
      <c r="BC573" s="343"/>
      <c r="BD573" s="343"/>
      <c r="BE573" s="343"/>
      <c r="BF573" s="343"/>
      <c r="BG573" s="343"/>
      <c r="BH573" s="343"/>
      <c r="BI573" s="343"/>
      <c r="BJ573" s="343"/>
      <c r="BK573" s="343"/>
      <c r="BL573" s="343"/>
      <c r="BM573" s="343"/>
      <c r="BN573" s="343"/>
      <c r="BO573" s="343"/>
      <c r="BP573" s="343"/>
      <c r="BQ573" s="343"/>
      <c r="BR573" s="343"/>
      <c r="BS573" s="343"/>
      <c r="BT573" s="343"/>
      <c r="BU573" s="343"/>
      <c r="BV573" s="343"/>
      <c r="BW573" s="343"/>
      <c r="BX573" s="343"/>
      <c r="BY573" s="343"/>
      <c r="BZ573" s="344"/>
      <c r="CA573" s="344"/>
      <c r="CB573" s="344"/>
      <c r="CC573" s="344"/>
      <c r="CD573" s="344"/>
      <c r="CE573" s="344"/>
      <c r="CF573" s="344"/>
      <c r="CG573" s="344"/>
      <c r="CH573" s="344"/>
      <c r="CI573" s="344"/>
      <c r="CJ573" s="344"/>
      <c r="CK573" s="344"/>
      <c r="CL573" s="344"/>
      <c r="CM573" s="344"/>
      <c r="CN573" s="344"/>
      <c r="CO573" s="344"/>
      <c r="CP573" s="344"/>
      <c r="CQ573" s="344"/>
      <c r="CR573" s="344"/>
      <c r="CS573" s="344"/>
      <c r="CT573" s="344"/>
      <c r="CU573" s="344"/>
      <c r="CV573" s="344"/>
      <c r="CW573" s="344"/>
      <c r="CX573" s="344"/>
      <c r="CY573" s="344"/>
      <c r="CZ573" s="344"/>
    </row>
    <row r="574" s="348" customFormat="true" ht="25.15" customHeight="true" x14ac:dyDescent="0.2">
      <c r="C574" s="1028"/>
      <c r="D574" s="1020"/>
      <c r="E574" s="561"/>
      <c r="F574" s="561"/>
      <c r="G574" s="561"/>
      <c r="H574" s="1019" t="s">
        <v>425</v>
      </c>
      <c r="I574" s="1020"/>
      <c r="J574" s="713">
        <v>0.10147944240927159</v>
      </c>
      <c r="K574" s="561"/>
      <c r="L574" s="561"/>
      <c r="M574" s="1019" t="s">
        <v>425</v>
      </c>
      <c r="N574" s="1020"/>
      <c r="O574" s="714">
        <v>9.3308363973659741E-2</v>
      </c>
      <c r="P574" s="561"/>
      <c r="Q574" s="561"/>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A574" s="343"/>
      <c r="BB574" s="394"/>
      <c r="BC574" s="343"/>
      <c r="BD574" s="343"/>
      <c r="BE574" s="343"/>
      <c r="BF574" s="343"/>
      <c r="BG574" s="343"/>
      <c r="BH574" s="343"/>
      <c r="BI574" s="343"/>
      <c r="BJ574" s="343"/>
      <c r="BK574" s="343"/>
      <c r="BL574" s="343"/>
      <c r="BM574" s="343"/>
      <c r="BN574" s="343"/>
      <c r="BO574" s="343"/>
      <c r="BP574" s="343"/>
      <c r="BQ574" s="343"/>
      <c r="BR574" s="343"/>
      <c r="BS574" s="343"/>
      <c r="BT574" s="343"/>
      <c r="BU574" s="343"/>
      <c r="BV574" s="343"/>
      <c r="BW574" s="343"/>
      <c r="BX574" s="343"/>
      <c r="BY574" s="343"/>
      <c r="BZ574" s="344"/>
      <c r="CA574" s="344"/>
      <c r="CB574" s="344"/>
      <c r="CC574" s="344"/>
      <c r="CD574" s="344"/>
      <c r="CE574" s="344"/>
      <c r="CF574" s="344"/>
      <c r="CG574" s="344"/>
      <c r="CH574" s="344"/>
      <c r="CI574" s="344"/>
      <c r="CJ574" s="344"/>
      <c r="CK574" s="344"/>
      <c r="CL574" s="344"/>
      <c r="CM574" s="344"/>
      <c r="CN574" s="344"/>
      <c r="CO574" s="344"/>
      <c r="CP574" s="344"/>
      <c r="CQ574" s="344"/>
      <c r="CR574" s="344"/>
      <c r="CS574" s="344"/>
      <c r="CT574" s="344"/>
      <c r="CU574" s="344"/>
      <c r="CV574" s="344"/>
      <c r="CW574" s="344"/>
      <c r="CX574" s="344"/>
      <c r="CY574" s="344"/>
      <c r="CZ574" s="344"/>
    </row>
    <row r="575" s="348" customFormat="true" ht="25.15" customHeight="true" x14ac:dyDescent="0.2">
      <c r="C575" s="1028"/>
      <c r="D575" s="1020"/>
      <c r="E575" s="561"/>
      <c r="F575" s="561"/>
      <c r="G575" s="561"/>
      <c r="H575" s="1019" t="s">
        <v>454</v>
      </c>
      <c r="I575" s="1020"/>
      <c r="J575" s="713">
        <v>4.8041398377099566E-2</v>
      </c>
      <c r="K575" s="561"/>
      <c r="L575" s="561"/>
      <c r="M575" s="1019" t="s">
        <v>454</v>
      </c>
      <c r="N575" s="1020"/>
      <c r="O575" s="714">
        <v>8.9855578356521967E-3</v>
      </c>
      <c r="P575" s="561"/>
      <c r="Q575" s="561"/>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A575" s="343"/>
      <c r="BB575" s="394"/>
      <c r="BC575" s="343"/>
      <c r="BD575" s="343"/>
      <c r="BE575" s="343"/>
      <c r="BF575" s="343"/>
      <c r="BG575" s="343"/>
      <c r="BH575" s="343"/>
      <c r="BI575" s="343"/>
      <c r="BJ575" s="343"/>
      <c r="BK575" s="343"/>
      <c r="BL575" s="343"/>
      <c r="BM575" s="343"/>
      <c r="BN575" s="343"/>
      <c r="BO575" s="343"/>
      <c r="BP575" s="343"/>
      <c r="BQ575" s="343"/>
      <c r="BR575" s="343"/>
      <c r="BS575" s="343"/>
      <c r="BT575" s="343"/>
      <c r="BU575" s="343"/>
      <c r="BV575" s="343"/>
      <c r="BW575" s="343"/>
      <c r="BX575" s="343"/>
      <c r="BY575" s="343"/>
      <c r="BZ575" s="344"/>
      <c r="CA575" s="344"/>
      <c r="CB575" s="344"/>
      <c r="CC575" s="344"/>
      <c r="CD575" s="344"/>
      <c r="CE575" s="344"/>
      <c r="CF575" s="344"/>
      <c r="CG575" s="344"/>
      <c r="CH575" s="344"/>
      <c r="CI575" s="344"/>
      <c r="CJ575" s="344"/>
      <c r="CK575" s="344"/>
      <c r="CL575" s="344"/>
      <c r="CM575" s="344"/>
      <c r="CN575" s="344"/>
      <c r="CO575" s="344"/>
      <c r="CP575" s="344"/>
      <c r="CQ575" s="344"/>
      <c r="CR575" s="344"/>
      <c r="CS575" s="344"/>
      <c r="CT575" s="344"/>
      <c r="CU575" s="344"/>
      <c r="CV575" s="344"/>
      <c r="CW575" s="344"/>
      <c r="CX575" s="344"/>
      <c r="CY575" s="344"/>
      <c r="CZ575" s="344"/>
    </row>
    <row r="576" s="348" customFormat="true" ht="25.15" customHeight="true" x14ac:dyDescent="0.2">
      <c r="C576" s="1028"/>
      <c r="D576" s="1020"/>
      <c r="E576" s="561"/>
      <c r="F576" s="561"/>
      <c r="G576" s="561"/>
      <c r="H576" s="1019" t="s">
        <v>426</v>
      </c>
      <c r="I576" s="1020"/>
      <c r="J576" s="713">
        <v>0.10606376269796504</v>
      </c>
      <c r="K576" s="561"/>
      <c r="L576" s="561"/>
      <c r="M576" s="1019" t="s">
        <v>426</v>
      </c>
      <c r="N576" s="1020"/>
      <c r="O576" s="714">
        <v>5.3355298232255759E-2</v>
      </c>
      <c r="P576" s="561"/>
      <c r="Q576" s="561"/>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A576" s="343"/>
      <c r="BB576" s="394"/>
      <c r="BC576" s="343"/>
      <c r="BD576" s="343"/>
      <c r="BE576" s="343"/>
      <c r="BF576" s="343"/>
      <c r="BG576" s="343"/>
      <c r="BH576" s="343"/>
      <c r="BI576" s="343"/>
      <c r="BJ576" s="343"/>
      <c r="BK576" s="343"/>
      <c r="BL576" s="343"/>
      <c r="BM576" s="343"/>
      <c r="BN576" s="343"/>
      <c r="BO576" s="343"/>
      <c r="BP576" s="343"/>
      <c r="BQ576" s="343"/>
      <c r="BR576" s="343"/>
      <c r="BS576" s="343"/>
      <c r="BT576" s="343"/>
      <c r="BU576" s="343"/>
      <c r="BV576" s="343"/>
      <c r="BW576" s="343"/>
      <c r="BX576" s="343"/>
      <c r="BY576" s="343"/>
      <c r="BZ576" s="344"/>
      <c r="CA576" s="344"/>
      <c r="CB576" s="344"/>
      <c r="CC576" s="344"/>
      <c r="CD576" s="344"/>
      <c r="CE576" s="344"/>
      <c r="CF576" s="344"/>
      <c r="CG576" s="344"/>
      <c r="CH576" s="344"/>
      <c r="CI576" s="344"/>
      <c r="CJ576" s="344"/>
      <c r="CK576" s="344"/>
      <c r="CL576" s="344"/>
      <c r="CM576" s="344"/>
      <c r="CN576" s="344"/>
      <c r="CO576" s="344"/>
      <c r="CP576" s="344"/>
      <c r="CQ576" s="344"/>
      <c r="CR576" s="344"/>
      <c r="CS576" s="344"/>
      <c r="CT576" s="344"/>
      <c r="CU576" s="344"/>
      <c r="CV576" s="344"/>
      <c r="CW576" s="344"/>
      <c r="CX576" s="344"/>
      <c r="CY576" s="344"/>
      <c r="CZ576" s="344"/>
    </row>
    <row r="577" s="348" customFormat="true" ht="25.15" customHeight="true" x14ac:dyDescent="0.2">
      <c r="C577" s="1028"/>
      <c r="D577" s="1020"/>
      <c r="E577" s="561"/>
      <c r="F577" s="561"/>
      <c r="G577" s="561"/>
      <c r="H577" s="1019" t="s">
        <v>441</v>
      </c>
      <c r="I577" s="1020"/>
      <c r="J577" s="713">
        <v>-6.8797094818924279E-2</v>
      </c>
      <c r="K577" s="561"/>
      <c r="L577" s="561"/>
      <c r="M577" s="1019" t="s">
        <v>441</v>
      </c>
      <c r="N577" s="1020"/>
      <c r="O577" s="714">
        <v>7.1013234374843776E-2</v>
      </c>
      <c r="P577" s="561"/>
      <c r="Q577" s="561"/>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A577" s="343"/>
      <c r="BB577" s="394"/>
      <c r="BC577" s="343"/>
      <c r="BD577" s="343"/>
      <c r="BE577" s="343"/>
      <c r="BF577" s="343"/>
      <c r="BG577" s="343"/>
      <c r="BH577" s="343"/>
      <c r="BI577" s="343"/>
      <c r="BJ577" s="343"/>
      <c r="BK577" s="343"/>
      <c r="BL577" s="343"/>
      <c r="BM577" s="343"/>
      <c r="BN577" s="343"/>
      <c r="BO577" s="343"/>
      <c r="BP577" s="343"/>
      <c r="BQ577" s="343"/>
      <c r="BR577" s="343"/>
      <c r="BS577" s="343"/>
      <c r="BT577" s="343"/>
      <c r="BU577" s="343"/>
      <c r="BV577" s="343"/>
      <c r="BW577" s="343"/>
      <c r="BX577" s="343"/>
      <c r="BY577" s="343"/>
      <c r="BZ577" s="344"/>
      <c r="CA577" s="344"/>
      <c r="CB577" s="344"/>
      <c r="CC577" s="344"/>
      <c r="CD577" s="344"/>
      <c r="CE577" s="344"/>
      <c r="CF577" s="344"/>
      <c r="CG577" s="344"/>
      <c r="CH577" s="344"/>
      <c r="CI577" s="344"/>
      <c r="CJ577" s="344"/>
      <c r="CK577" s="344"/>
      <c r="CL577" s="344"/>
      <c r="CM577" s="344"/>
      <c r="CN577" s="344"/>
      <c r="CO577" s="344"/>
      <c r="CP577" s="344"/>
      <c r="CQ577" s="344"/>
      <c r="CR577" s="344"/>
      <c r="CS577" s="344"/>
      <c r="CT577" s="344"/>
      <c r="CU577" s="344"/>
      <c r="CV577" s="344"/>
      <c r="CW577" s="344"/>
      <c r="CX577" s="344"/>
      <c r="CY577" s="344"/>
      <c r="CZ577" s="344"/>
    </row>
    <row r="578" s="348" customFormat="true" ht="25.15" customHeight="true" x14ac:dyDescent="0.2">
      <c r="C578" s="1028"/>
      <c r="D578" s="1020"/>
      <c r="E578" s="561"/>
      <c r="F578" s="561"/>
      <c r="G578" s="561"/>
      <c r="H578" s="1019" t="s">
        <v>443</v>
      </c>
      <c r="I578" s="1020"/>
      <c r="J578" s="713">
        <v>2.9654704891626169E-2</v>
      </c>
      <c r="K578" s="561"/>
      <c r="L578" s="561"/>
      <c r="M578" s="1019" t="s">
        <v>443</v>
      </c>
      <c r="N578" s="1020"/>
      <c r="O578" s="714">
        <v>7.2007528739674601E-2</v>
      </c>
      <c r="P578" s="561"/>
      <c r="Q578" s="561"/>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A578" s="343"/>
      <c r="BB578" s="394"/>
      <c r="BC578" s="343"/>
      <c r="BD578" s="343"/>
      <c r="BE578" s="343"/>
      <c r="BF578" s="343"/>
      <c r="BG578" s="343"/>
      <c r="BH578" s="343"/>
      <c r="BI578" s="343"/>
      <c r="BJ578" s="343"/>
      <c r="BK578" s="343"/>
      <c r="BL578" s="343"/>
      <c r="BM578" s="343"/>
      <c r="BN578" s="343"/>
      <c r="BO578" s="343"/>
      <c r="BP578" s="343"/>
      <c r="BQ578" s="343"/>
      <c r="BR578" s="343"/>
      <c r="BS578" s="343"/>
      <c r="BT578" s="343"/>
      <c r="BU578" s="343"/>
      <c r="BV578" s="343"/>
      <c r="BW578" s="343"/>
      <c r="BX578" s="343"/>
      <c r="BY578" s="343"/>
      <c r="BZ578" s="344"/>
      <c r="CA578" s="344"/>
      <c r="CB578" s="344"/>
      <c r="CC578" s="344"/>
      <c r="CD578" s="344"/>
      <c r="CE578" s="344"/>
      <c r="CF578" s="344"/>
      <c r="CG578" s="344"/>
      <c r="CH578" s="344"/>
      <c r="CI578" s="344"/>
      <c r="CJ578" s="344"/>
      <c r="CK578" s="344"/>
      <c r="CL578" s="344"/>
      <c r="CM578" s="344"/>
      <c r="CN578" s="344"/>
      <c r="CO578" s="344"/>
      <c r="CP578" s="344"/>
      <c r="CQ578" s="344"/>
      <c r="CR578" s="344"/>
      <c r="CS578" s="344"/>
      <c r="CT578" s="344"/>
      <c r="CU578" s="344"/>
      <c r="CV578" s="344"/>
      <c r="CW578" s="344"/>
      <c r="CX578" s="344"/>
      <c r="CY578" s="344"/>
      <c r="CZ578" s="344"/>
    </row>
    <row r="579" s="348" customFormat="true" ht="25.15" customHeight="true" x14ac:dyDescent="0.2">
      <c r="C579" s="1028"/>
      <c r="D579" s="1020"/>
      <c r="E579" s="561"/>
      <c r="F579" s="561"/>
      <c r="G579" s="561"/>
      <c r="H579" s="1019" t="s">
        <v>450</v>
      </c>
      <c r="I579" s="1020"/>
      <c r="J579" s="713">
        <v>1.932675382922586E-2</v>
      </c>
      <c r="K579" s="561"/>
      <c r="L579" s="561"/>
      <c r="M579" s="1019" t="s">
        <v>450</v>
      </c>
      <c r="N579" s="1020"/>
      <c r="O579" s="714">
        <v>5.0789703655637827E-2</v>
      </c>
      <c r="P579" s="561"/>
      <c r="Q579" s="561"/>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A579" s="343"/>
      <c r="BB579" s="394"/>
      <c r="BC579" s="343"/>
      <c r="BD579" s="343"/>
      <c r="BE579" s="343"/>
      <c r="BF579" s="343"/>
      <c r="BG579" s="343"/>
      <c r="BH579" s="343"/>
      <c r="BI579" s="343"/>
      <c r="BJ579" s="343"/>
      <c r="BK579" s="343"/>
      <c r="BL579" s="343"/>
      <c r="BM579" s="343"/>
      <c r="BN579" s="343"/>
      <c r="BO579" s="343"/>
      <c r="BP579" s="343"/>
      <c r="BQ579" s="343"/>
      <c r="BR579" s="343"/>
      <c r="BS579" s="343"/>
      <c r="BT579" s="343"/>
      <c r="BU579" s="343"/>
      <c r="BV579" s="343"/>
      <c r="BW579" s="343"/>
      <c r="BX579" s="343"/>
      <c r="BY579" s="343"/>
      <c r="BZ579" s="344"/>
      <c r="CA579" s="344"/>
      <c r="CB579" s="344"/>
      <c r="CC579" s="344"/>
      <c r="CD579" s="344"/>
      <c r="CE579" s="344"/>
      <c r="CF579" s="344"/>
      <c r="CG579" s="344"/>
      <c r="CH579" s="344"/>
      <c r="CI579" s="344"/>
      <c r="CJ579" s="344"/>
      <c r="CK579" s="344"/>
      <c r="CL579" s="344"/>
      <c r="CM579" s="344"/>
      <c r="CN579" s="344"/>
      <c r="CO579" s="344"/>
      <c r="CP579" s="344"/>
      <c r="CQ579" s="344"/>
      <c r="CR579" s="344"/>
      <c r="CS579" s="344"/>
      <c r="CT579" s="344"/>
      <c r="CU579" s="344"/>
      <c r="CV579" s="344"/>
      <c r="CW579" s="344"/>
      <c r="CX579" s="344"/>
      <c r="CY579" s="344"/>
      <c r="CZ579" s="344"/>
    </row>
    <row r="580" s="348" customFormat="true" ht="25.15" customHeight="true" x14ac:dyDescent="0.2">
      <c r="C580" s="1028"/>
      <c r="D580" s="1020"/>
      <c r="E580" s="561"/>
      <c r="F580" s="561"/>
      <c r="G580" s="561"/>
      <c r="H580" s="1019" t="s">
        <v>456</v>
      </c>
      <c r="I580" s="1020"/>
      <c r="J580" s="713">
        <v>-3.8575582847685863E-2</v>
      </c>
      <c r="K580" s="561"/>
      <c r="L580" s="561"/>
      <c r="M580" s="1019" t="s">
        <v>456</v>
      </c>
      <c r="N580" s="1020"/>
      <c r="O580" s="714">
        <v>4.6569834512284634E-3</v>
      </c>
      <c r="P580" s="561"/>
      <c r="Q580" s="561"/>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A580" s="343"/>
      <c r="BB580" s="394"/>
      <c r="BC580" s="343"/>
      <c r="BD580" s="343"/>
      <c r="BE580" s="343"/>
      <c r="BF580" s="343"/>
      <c r="BG580" s="343"/>
      <c r="BH580" s="343"/>
      <c r="BI580" s="343"/>
      <c r="BJ580" s="343"/>
      <c r="BK580" s="343"/>
      <c r="BL580" s="343"/>
      <c r="BM580" s="343"/>
      <c r="BN580" s="343"/>
      <c r="BO580" s="343"/>
      <c r="BP580" s="343"/>
      <c r="BQ580" s="343"/>
      <c r="BR580" s="343"/>
      <c r="BS580" s="343"/>
      <c r="BT580" s="343"/>
      <c r="BU580" s="343"/>
      <c r="BV580" s="343"/>
      <c r="BW580" s="343"/>
      <c r="BX580" s="343"/>
      <c r="BY580" s="343"/>
      <c r="BZ580" s="344"/>
      <c r="CA580" s="344"/>
      <c r="CB580" s="344"/>
      <c r="CC580" s="344"/>
      <c r="CD580" s="344"/>
      <c r="CE580" s="344"/>
      <c r="CF580" s="344"/>
      <c r="CG580" s="344"/>
      <c r="CH580" s="344"/>
      <c r="CI580" s="344"/>
      <c r="CJ580" s="344"/>
      <c r="CK580" s="344"/>
      <c r="CL580" s="344"/>
      <c r="CM580" s="344"/>
      <c r="CN580" s="344"/>
      <c r="CO580" s="344"/>
      <c r="CP580" s="344"/>
      <c r="CQ580" s="344"/>
      <c r="CR580" s="344"/>
      <c r="CS580" s="344"/>
      <c r="CT580" s="344"/>
      <c r="CU580" s="344"/>
      <c r="CV580" s="344"/>
      <c r="CW580" s="344"/>
      <c r="CX580" s="344"/>
      <c r="CY580" s="344"/>
      <c r="CZ580" s="344"/>
    </row>
    <row r="581" s="348" customFormat="true" ht="25.15" customHeight="true" x14ac:dyDescent="0.2">
      <c r="C581" s="1028"/>
      <c r="D581" s="1020"/>
      <c r="E581" s="561"/>
      <c r="F581" s="561"/>
      <c r="G581" s="561"/>
      <c r="H581" s="1019" t="s">
        <v>433</v>
      </c>
      <c r="I581" s="1020"/>
      <c r="J581" s="713">
        <v>5.2994208159219305E-2</v>
      </c>
      <c r="K581" s="561"/>
      <c r="L581" s="561"/>
      <c r="M581" s="1019" t="s">
        <v>433</v>
      </c>
      <c r="N581" s="1020"/>
      <c r="O581" s="714">
        <v>9.5170217216764386E-2</v>
      </c>
      <c r="P581" s="561"/>
      <c r="Q581" s="561"/>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A581" s="343"/>
      <c r="BB581" s="394"/>
      <c r="BC581" s="343"/>
      <c r="BD581" s="343"/>
      <c r="BE581" s="343"/>
      <c r="BF581" s="343"/>
      <c r="BG581" s="343"/>
      <c r="BH581" s="343"/>
      <c r="BI581" s="343"/>
      <c r="BJ581" s="343"/>
      <c r="BK581" s="343"/>
      <c r="BL581" s="343"/>
      <c r="BM581" s="343"/>
      <c r="BN581" s="343"/>
      <c r="BO581" s="343"/>
      <c r="BP581" s="343"/>
      <c r="BQ581" s="343"/>
      <c r="BR581" s="343"/>
      <c r="BS581" s="343"/>
      <c r="BT581" s="343"/>
      <c r="BU581" s="343"/>
      <c r="BV581" s="343"/>
      <c r="BW581" s="343"/>
      <c r="BX581" s="343"/>
      <c r="BY581" s="343"/>
      <c r="BZ581" s="344"/>
      <c r="CA581" s="344"/>
      <c r="CB581" s="344"/>
      <c r="CC581" s="344"/>
      <c r="CD581" s="344"/>
      <c r="CE581" s="344"/>
      <c r="CF581" s="344"/>
      <c r="CG581" s="344"/>
      <c r="CH581" s="344"/>
      <c r="CI581" s="344"/>
      <c r="CJ581" s="344"/>
      <c r="CK581" s="344"/>
      <c r="CL581" s="344"/>
      <c r="CM581" s="344"/>
      <c r="CN581" s="344"/>
      <c r="CO581" s="344"/>
      <c r="CP581" s="344"/>
      <c r="CQ581" s="344"/>
      <c r="CR581" s="344"/>
      <c r="CS581" s="344"/>
      <c r="CT581" s="344"/>
      <c r="CU581" s="344"/>
      <c r="CV581" s="344"/>
      <c r="CW581" s="344"/>
      <c r="CX581" s="344"/>
      <c r="CY581" s="344"/>
      <c r="CZ581" s="344"/>
    </row>
    <row r="582" s="348" customFormat="true" ht="25.15" customHeight="true" x14ac:dyDescent="0.2">
      <c r="C582" s="1028"/>
      <c r="D582" s="1020"/>
      <c r="E582" s="561"/>
      <c r="F582" s="561"/>
      <c r="G582" s="561"/>
      <c r="H582" s="1019" t="s">
        <v>452</v>
      </c>
      <c r="I582" s="1020"/>
      <c r="J582" s="713">
        <v>-4.7989041529128737E-2</v>
      </c>
      <c r="K582" s="561"/>
      <c r="L582" s="561"/>
      <c r="M582" s="1019" t="s">
        <v>452</v>
      </c>
      <c r="N582" s="1020"/>
      <c r="O582" s="714">
        <v>2.0693882234512138E-4</v>
      </c>
      <c r="P582" s="561"/>
      <c r="Q582" s="561"/>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A582" s="343"/>
      <c r="BB582" s="394"/>
      <c r="BC582" s="343"/>
      <c r="BD582" s="343"/>
      <c r="BE582" s="343"/>
      <c r="BF582" s="343"/>
      <c r="BG582" s="343"/>
      <c r="BH582" s="343"/>
      <c r="BI582" s="343"/>
      <c r="BJ582" s="343"/>
      <c r="BK582" s="343"/>
      <c r="BL582" s="343"/>
      <c r="BM582" s="343"/>
      <c r="BN582" s="343"/>
      <c r="BO582" s="343"/>
      <c r="BP582" s="343"/>
      <c r="BQ582" s="343"/>
      <c r="BR582" s="343"/>
      <c r="BS582" s="343"/>
      <c r="BT582" s="343"/>
      <c r="BU582" s="343"/>
      <c r="BV582" s="343"/>
      <c r="BW582" s="343"/>
      <c r="BX582" s="343"/>
      <c r="BY582" s="343"/>
      <c r="BZ582" s="344"/>
      <c r="CA582" s="344"/>
      <c r="CB582" s="344"/>
      <c r="CC582" s="344"/>
      <c r="CD582" s="344"/>
      <c r="CE582" s="344"/>
      <c r="CF582" s="344"/>
      <c r="CG582" s="344"/>
      <c r="CH582" s="344"/>
      <c r="CI582" s="344"/>
      <c r="CJ582" s="344"/>
      <c r="CK582" s="344"/>
      <c r="CL582" s="344"/>
      <c r="CM582" s="344"/>
      <c r="CN582" s="344"/>
      <c r="CO582" s="344"/>
      <c r="CP582" s="344"/>
      <c r="CQ582" s="344"/>
      <c r="CR582" s="344"/>
      <c r="CS582" s="344"/>
      <c r="CT582" s="344"/>
      <c r="CU582" s="344"/>
      <c r="CV582" s="344"/>
      <c r="CW582" s="344"/>
      <c r="CX582" s="344"/>
      <c r="CY582" s="344"/>
      <c r="CZ582" s="344"/>
    </row>
    <row r="583" s="348" customFormat="true" ht="25.15" customHeight="true" x14ac:dyDescent="0.2">
      <c r="C583" s="1028"/>
      <c r="D583" s="1020"/>
      <c r="E583" s="561"/>
      <c r="F583" s="561"/>
      <c r="G583" s="561"/>
      <c r="H583" s="1019" t="s">
        <v>435</v>
      </c>
      <c r="I583" s="1020"/>
      <c r="J583" s="713">
        <v>5.6304677351500264E-2</v>
      </c>
      <c r="K583" s="561"/>
      <c r="L583" s="561"/>
      <c r="M583" s="1019" t="s">
        <v>435</v>
      </c>
      <c r="N583" s="1020"/>
      <c r="O583" s="714">
        <v>9.3772672282531541E-2</v>
      </c>
      <c r="P583" s="561"/>
      <c r="Q583" s="561"/>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A583" s="343"/>
      <c r="BB583" s="394"/>
      <c r="BC583" s="343"/>
      <c r="BD583" s="343"/>
      <c r="BE583" s="343"/>
      <c r="BF583" s="343"/>
      <c r="BG583" s="343"/>
      <c r="BH583" s="343"/>
      <c r="BI583" s="343"/>
      <c r="BJ583" s="343"/>
      <c r="BK583" s="343"/>
      <c r="BL583" s="343"/>
      <c r="BM583" s="343"/>
      <c r="BN583" s="343"/>
      <c r="BO583" s="343"/>
      <c r="BP583" s="343"/>
      <c r="BQ583" s="343"/>
      <c r="BR583" s="343"/>
      <c r="BS583" s="343"/>
      <c r="BT583" s="343"/>
      <c r="BU583" s="343"/>
      <c r="BV583" s="343"/>
      <c r="BW583" s="343"/>
      <c r="BX583" s="343"/>
      <c r="BY583" s="343"/>
      <c r="BZ583" s="344"/>
      <c r="CA583" s="344"/>
      <c r="CB583" s="344"/>
      <c r="CC583" s="344"/>
      <c r="CD583" s="344"/>
      <c r="CE583" s="344"/>
      <c r="CF583" s="344"/>
      <c r="CG583" s="344"/>
      <c r="CH583" s="344"/>
      <c r="CI583" s="344"/>
      <c r="CJ583" s="344"/>
      <c r="CK583" s="344"/>
      <c r="CL583" s="344"/>
      <c r="CM583" s="344"/>
      <c r="CN583" s="344"/>
      <c r="CO583" s="344"/>
      <c r="CP583" s="344"/>
      <c r="CQ583" s="344"/>
      <c r="CR583" s="344"/>
      <c r="CS583" s="344"/>
      <c r="CT583" s="344"/>
      <c r="CU583" s="344"/>
      <c r="CV583" s="344"/>
      <c r="CW583" s="344"/>
      <c r="CX583" s="344"/>
      <c r="CY583" s="344"/>
      <c r="CZ583" s="344"/>
    </row>
    <row r="584" s="348" customFormat="true" ht="25.15" customHeight="true" x14ac:dyDescent="0.2">
      <c r="C584" s="1028"/>
      <c r="D584" s="1020"/>
      <c r="E584" s="561"/>
      <c r="F584" s="561"/>
      <c r="G584" s="561"/>
      <c r="H584" s="1019" t="s">
        <v>448</v>
      </c>
      <c r="I584" s="1020"/>
      <c r="J584" s="713">
        <v>-4.5269785764160818E-2</v>
      </c>
      <c r="K584" s="561"/>
      <c r="L584" s="561"/>
      <c r="M584" s="1019" t="s">
        <v>448</v>
      </c>
      <c r="N584" s="1020"/>
      <c r="O584" s="714">
        <v>-4.2770784173992396E-2</v>
      </c>
      <c r="P584" s="561"/>
      <c r="Q584" s="561"/>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A584" s="343"/>
      <c r="BB584" s="394"/>
      <c r="BC584" s="343"/>
      <c r="BD584" s="343"/>
      <c r="BE584" s="343"/>
      <c r="BF584" s="343"/>
      <c r="BG584" s="343"/>
      <c r="BH584" s="343"/>
      <c r="BI584" s="343"/>
      <c r="BJ584" s="343"/>
      <c r="BK584" s="343"/>
      <c r="BL584" s="343"/>
      <c r="BM584" s="343"/>
      <c r="BN584" s="343"/>
      <c r="BO584" s="343"/>
      <c r="BP584" s="343"/>
      <c r="BQ584" s="343"/>
      <c r="BR584" s="343"/>
      <c r="BS584" s="343"/>
      <c r="BT584" s="343"/>
      <c r="BU584" s="343"/>
      <c r="BV584" s="343"/>
      <c r="BW584" s="343"/>
      <c r="BX584" s="343"/>
      <c r="BY584" s="343"/>
      <c r="BZ584" s="344"/>
      <c r="CA584" s="344"/>
      <c r="CB584" s="344"/>
      <c r="CC584" s="344"/>
      <c r="CD584" s="344"/>
      <c r="CE584" s="344"/>
      <c r="CF584" s="344"/>
      <c r="CG584" s="344"/>
      <c r="CH584" s="344"/>
      <c r="CI584" s="344"/>
      <c r="CJ584" s="344"/>
      <c r="CK584" s="344"/>
      <c r="CL584" s="344"/>
      <c r="CM584" s="344"/>
      <c r="CN584" s="344"/>
      <c r="CO584" s="344"/>
      <c r="CP584" s="344"/>
      <c r="CQ584" s="344"/>
      <c r="CR584" s="344"/>
      <c r="CS584" s="344"/>
      <c r="CT584" s="344"/>
      <c r="CU584" s="344"/>
      <c r="CV584" s="344"/>
      <c r="CW584" s="344"/>
      <c r="CX584" s="344"/>
      <c r="CY584" s="344"/>
      <c r="CZ584" s="344"/>
    </row>
    <row r="585" s="348" customFormat="true" ht="25.15" customHeight="true" x14ac:dyDescent="0.2">
      <c r="C585" s="1028"/>
      <c r="D585" s="1020"/>
      <c r="E585" s="561"/>
      <c r="F585" s="561"/>
      <c r="G585" s="561"/>
      <c r="H585" s="1019" t="s">
        <v>212</v>
      </c>
      <c r="I585" s="1020"/>
      <c r="J585" s="713">
        <v>-5.2407277438715864E-2</v>
      </c>
      <c r="K585" s="561"/>
      <c r="L585" s="561"/>
      <c r="M585" s="1019" t="s">
        <v>212</v>
      </c>
      <c r="N585" s="1020"/>
      <c r="O585" s="714">
        <v>-6.092301409499027E-2</v>
      </c>
      <c r="P585" s="561"/>
      <c r="Q585" s="561"/>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A585" s="343"/>
      <c r="BB585" s="394"/>
      <c r="BC585" s="343"/>
      <c r="BD585" s="343"/>
      <c r="BE585" s="343"/>
      <c r="BF585" s="343"/>
      <c r="BG585" s="343"/>
      <c r="BH585" s="343"/>
      <c r="BI585" s="343"/>
      <c r="BJ585" s="343"/>
      <c r="BK585" s="343"/>
      <c r="BL585" s="343"/>
      <c r="BM585" s="343"/>
      <c r="BN585" s="343"/>
      <c r="BO585" s="343"/>
      <c r="BP585" s="343"/>
      <c r="BQ585" s="343"/>
      <c r="BR585" s="343"/>
      <c r="BS585" s="343"/>
      <c r="BT585" s="343"/>
      <c r="BU585" s="343"/>
      <c r="BV585" s="343"/>
      <c r="BW585" s="343"/>
      <c r="BX585" s="343"/>
      <c r="BY585" s="343"/>
      <c r="BZ585" s="344"/>
      <c r="CA585" s="344"/>
      <c r="CB585" s="344"/>
      <c r="CC585" s="344"/>
      <c r="CD585" s="344"/>
      <c r="CE585" s="344"/>
      <c r="CF585" s="344"/>
      <c r="CG585" s="344"/>
      <c r="CH585" s="344"/>
      <c r="CI585" s="344"/>
      <c r="CJ585" s="344"/>
      <c r="CK585" s="344"/>
      <c r="CL585" s="344"/>
      <c r="CM585" s="344"/>
      <c r="CN585" s="344"/>
      <c r="CO585" s="344"/>
      <c r="CP585" s="344"/>
      <c r="CQ585" s="344"/>
      <c r="CR585" s="344"/>
      <c r="CS585" s="344"/>
      <c r="CT585" s="344"/>
      <c r="CU585" s="344"/>
      <c r="CV585" s="344"/>
      <c r="CW585" s="344"/>
      <c r="CX585" s="344"/>
      <c r="CY585" s="344"/>
      <c r="CZ585" s="344"/>
    </row>
    <row r="586" s="348" customFormat="true" ht="25.15" customHeight="true" x14ac:dyDescent="0.2">
      <c r="C586" s="1028"/>
      <c r="D586" s="1020"/>
      <c r="E586" s="561"/>
      <c r="F586" s="561"/>
      <c r="G586" s="561"/>
      <c r="H586" s="1019" t="s">
        <v>431</v>
      </c>
      <c r="I586" s="1020"/>
      <c r="J586" s="713">
        <v>-4.4677193590036787E-2</v>
      </c>
      <c r="K586" s="561"/>
      <c r="L586" s="561"/>
      <c r="M586" s="1019" t="s">
        <v>431</v>
      </c>
      <c r="N586" s="1020"/>
      <c r="O586" s="714">
        <v>-9.7554010516428785E-2</v>
      </c>
      <c r="P586" s="561"/>
      <c r="Q586" s="561"/>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A586" s="343"/>
      <c r="BB586" s="394"/>
      <c r="BC586" s="343"/>
      <c r="BD586" s="343"/>
      <c r="BE586" s="343"/>
      <c r="BF586" s="343"/>
      <c r="BG586" s="343"/>
      <c r="BH586" s="343"/>
      <c r="BI586" s="343"/>
      <c r="BJ586" s="343"/>
      <c r="BK586" s="343"/>
      <c r="BL586" s="343"/>
      <c r="BM586" s="343"/>
      <c r="BN586" s="343"/>
      <c r="BO586" s="343"/>
      <c r="BP586" s="343"/>
      <c r="BQ586" s="343"/>
      <c r="BR586" s="343"/>
      <c r="BS586" s="343"/>
      <c r="BT586" s="343"/>
      <c r="BU586" s="343"/>
      <c r="BV586" s="343"/>
      <c r="BW586" s="343"/>
      <c r="BX586" s="343"/>
      <c r="BY586" s="343"/>
      <c r="BZ586" s="344"/>
      <c r="CA586" s="344"/>
      <c r="CB586" s="344"/>
      <c r="CC586" s="344"/>
      <c r="CD586" s="344"/>
      <c r="CE586" s="344"/>
      <c r="CF586" s="344"/>
      <c r="CG586" s="344"/>
      <c r="CH586" s="344"/>
      <c r="CI586" s="344"/>
      <c r="CJ586" s="344"/>
      <c r="CK586" s="344"/>
      <c r="CL586" s="344"/>
      <c r="CM586" s="344"/>
      <c r="CN586" s="344"/>
      <c r="CO586" s="344"/>
      <c r="CP586" s="344"/>
      <c r="CQ586" s="344"/>
      <c r="CR586" s="344"/>
      <c r="CS586" s="344"/>
      <c r="CT586" s="344"/>
      <c r="CU586" s="344"/>
      <c r="CV586" s="344"/>
      <c r="CW586" s="344"/>
      <c r="CX586" s="344"/>
      <c r="CY586" s="344"/>
      <c r="CZ586" s="344"/>
    </row>
    <row r="587" s="348" customFormat="true" ht="25.15" customHeight="true" x14ac:dyDescent="0.2">
      <c r="C587" s="1028"/>
      <c r="D587" s="1020"/>
      <c r="E587" s="561"/>
      <c r="F587" s="561"/>
      <c r="G587" s="561"/>
      <c r="H587" s="1019" t="s">
        <v>476</v>
      </c>
      <c r="I587" s="1020"/>
      <c r="J587" s="713">
        <v>-3.581094336818298E-5</v>
      </c>
      <c r="K587" s="561"/>
      <c r="L587" s="561"/>
      <c r="M587" s="1019" t="s">
        <v>476</v>
      </c>
      <c r="N587" s="1020"/>
      <c r="O587" s="714">
        <v>-3.1219328326657404E-4</v>
      </c>
      <c r="P587" s="561"/>
      <c r="Q587" s="561"/>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A587" s="343"/>
      <c r="BB587" s="394"/>
      <c r="BC587" s="343"/>
      <c r="BD587" s="343"/>
      <c r="BE587" s="343"/>
      <c r="BF587" s="343"/>
      <c r="BG587" s="343"/>
      <c r="BH587" s="343"/>
      <c r="BI587" s="343"/>
      <c r="BJ587" s="343"/>
      <c r="BK587" s="343"/>
      <c r="BL587" s="343"/>
      <c r="BM587" s="343"/>
      <c r="BN587" s="343"/>
      <c r="BO587" s="343"/>
      <c r="BP587" s="343"/>
      <c r="BQ587" s="343"/>
      <c r="BR587" s="343"/>
      <c r="BS587" s="343"/>
      <c r="BT587" s="343"/>
      <c r="BU587" s="343"/>
      <c r="BV587" s="343"/>
      <c r="BW587" s="343"/>
      <c r="BX587" s="343"/>
      <c r="BY587" s="343"/>
      <c r="BZ587" s="344"/>
      <c r="CA587" s="344"/>
      <c r="CB587" s="344"/>
      <c r="CC587" s="344"/>
      <c r="CD587" s="344"/>
      <c r="CE587" s="344"/>
      <c r="CF587" s="344"/>
      <c r="CG587" s="344"/>
      <c r="CH587" s="344"/>
      <c r="CI587" s="344"/>
      <c r="CJ587" s="344"/>
      <c r="CK587" s="344"/>
      <c r="CL587" s="344"/>
      <c r="CM587" s="344"/>
      <c r="CN587" s="344"/>
      <c r="CO587" s="344"/>
      <c r="CP587" s="344"/>
      <c r="CQ587" s="344"/>
      <c r="CR587" s="344"/>
      <c r="CS587" s="344"/>
      <c r="CT587" s="344"/>
      <c r="CU587" s="344"/>
      <c r="CV587" s="344"/>
      <c r="CW587" s="344"/>
      <c r="CX587" s="344"/>
      <c r="CY587" s="344"/>
      <c r="CZ587" s="344"/>
    </row>
    <row r="588" s="348" customFormat="true" ht="25.15" customHeight="true" x14ac:dyDescent="0.2">
      <c r="C588" s="1028"/>
      <c r="D588" s="1020"/>
      <c r="E588" s="561"/>
      <c r="F588" s="561"/>
      <c r="G588" s="561"/>
      <c r="H588" s="1019" t="s">
        <v>467</v>
      </c>
      <c r="I588" s="1020"/>
      <c r="J588" s="713">
        <v>1.6422599510397876E-2</v>
      </c>
      <c r="K588" s="561"/>
      <c r="L588" s="561"/>
      <c r="M588" s="1019" t="s">
        <v>467</v>
      </c>
      <c r="N588" s="1020"/>
      <c r="O588" s="714">
        <v>1.7937644126836802E-3</v>
      </c>
      <c r="P588" s="561"/>
      <c r="Q588" s="561"/>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A588" s="343"/>
      <c r="BB588" s="394"/>
      <c r="BC588" s="343"/>
      <c r="BD588" s="343"/>
      <c r="BE588" s="343"/>
      <c r="BF588" s="343"/>
      <c r="BG588" s="343"/>
      <c r="BH588" s="343"/>
      <c r="BI588" s="343"/>
      <c r="BJ588" s="343"/>
      <c r="BK588" s="343"/>
      <c r="BL588" s="343"/>
      <c r="BM588" s="343"/>
      <c r="BN588" s="343"/>
      <c r="BO588" s="343"/>
      <c r="BP588" s="343"/>
      <c r="BQ588" s="343"/>
      <c r="BR588" s="343"/>
      <c r="BS588" s="343"/>
      <c r="BT588" s="343"/>
      <c r="BU588" s="343"/>
      <c r="BV588" s="343"/>
      <c r="BW588" s="343"/>
      <c r="BX588" s="343"/>
      <c r="BY588" s="343"/>
      <c r="BZ588" s="344"/>
      <c r="CA588" s="344"/>
      <c r="CB588" s="344"/>
      <c r="CC588" s="344"/>
      <c r="CD588" s="344"/>
      <c r="CE588" s="344"/>
      <c r="CF588" s="344"/>
      <c r="CG588" s="344"/>
      <c r="CH588" s="344"/>
      <c r="CI588" s="344"/>
      <c r="CJ588" s="344"/>
      <c r="CK588" s="344"/>
      <c r="CL588" s="344"/>
      <c r="CM588" s="344"/>
      <c r="CN588" s="344"/>
      <c r="CO588" s="344"/>
      <c r="CP588" s="344"/>
      <c r="CQ588" s="344"/>
      <c r="CR588" s="344"/>
      <c r="CS588" s="344"/>
      <c r="CT588" s="344"/>
      <c r="CU588" s="344"/>
      <c r="CV588" s="344"/>
      <c r="CW588" s="344"/>
      <c r="CX588" s="344"/>
      <c r="CY588" s="344"/>
      <c r="CZ588" s="344"/>
    </row>
    <row r="589" s="348" customFormat="true" ht="25.15" customHeight="true" x14ac:dyDescent="0.2">
      <c r="C589" s="1028"/>
      <c r="D589" s="1020"/>
      <c r="E589" s="561"/>
      <c r="F589" s="561"/>
      <c r="G589" s="561"/>
      <c r="H589" s="1019" t="s">
        <v>471</v>
      </c>
      <c r="I589" s="1020"/>
      <c r="J589" s="713">
        <v>7.8099132947559123E-3</v>
      </c>
      <c r="K589" s="561"/>
      <c r="L589" s="561"/>
      <c r="M589" s="1019" t="s">
        <v>471</v>
      </c>
      <c r="N589" s="1020"/>
      <c r="O589" s="714">
        <v>7.7590918687792405E-3</v>
      </c>
      <c r="P589" s="561"/>
      <c r="Q589" s="561"/>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A589" s="343"/>
      <c r="BB589" s="394"/>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c r="BZ589" s="344"/>
      <c r="CA589" s="344"/>
      <c r="CB589" s="344"/>
      <c r="CC589" s="344"/>
      <c r="CD589" s="344"/>
      <c r="CE589" s="344"/>
      <c r="CF589" s="344"/>
      <c r="CG589" s="344"/>
      <c r="CH589" s="344"/>
      <c r="CI589" s="344"/>
      <c r="CJ589" s="344"/>
      <c r="CK589" s="344"/>
      <c r="CL589" s="344"/>
      <c r="CM589" s="344"/>
      <c r="CN589" s="344"/>
      <c r="CO589" s="344"/>
      <c r="CP589" s="344"/>
      <c r="CQ589" s="344"/>
      <c r="CR589" s="344"/>
      <c r="CS589" s="344"/>
      <c r="CT589" s="344"/>
      <c r="CU589" s="344"/>
      <c r="CV589" s="344"/>
      <c r="CW589" s="344"/>
      <c r="CX589" s="344"/>
      <c r="CY589" s="344"/>
      <c r="CZ589" s="344"/>
    </row>
    <row r="590" s="348" customFormat="true" ht="25.15" customHeight="true" x14ac:dyDescent="0.2">
      <c r="C590" s="1028"/>
      <c r="D590" s="1020"/>
      <c r="E590" s="561"/>
      <c r="F590" s="561"/>
      <c r="G590" s="561"/>
      <c r="H590" s="1019" t="s">
        <v>430</v>
      </c>
      <c r="I590" s="1020"/>
      <c r="J590" s="713">
        <v>8.7196190238481769E-2</v>
      </c>
      <c r="K590" s="561"/>
      <c r="L590" s="561"/>
      <c r="M590" s="1019" t="s">
        <v>430</v>
      </c>
      <c r="N590" s="1020"/>
      <c r="O590" s="714">
        <v>4.5697440657292837E-2</v>
      </c>
      <c r="P590" s="561"/>
      <c r="Q590" s="561"/>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A590" s="343"/>
      <c r="BB590" s="394"/>
      <c r="BC590" s="343"/>
      <c r="BD590" s="343"/>
      <c r="BE590" s="343"/>
      <c r="BF590" s="343"/>
      <c r="BG590" s="343"/>
      <c r="BH590" s="343"/>
      <c r="BI590" s="343"/>
      <c r="BJ590" s="343"/>
      <c r="BK590" s="343"/>
      <c r="BL590" s="343"/>
      <c r="BM590" s="343"/>
      <c r="BN590" s="343"/>
      <c r="BO590" s="343"/>
      <c r="BP590" s="343"/>
      <c r="BQ590" s="343"/>
      <c r="BR590" s="343"/>
      <c r="BS590" s="343"/>
      <c r="BT590" s="343"/>
      <c r="BU590" s="343"/>
      <c r="BV590" s="343"/>
      <c r="BW590" s="343"/>
      <c r="BX590" s="343"/>
      <c r="BY590" s="343"/>
      <c r="BZ590" s="344"/>
      <c r="CA590" s="344"/>
      <c r="CB590" s="344"/>
      <c r="CC590" s="344"/>
      <c r="CD590" s="344"/>
      <c r="CE590" s="344"/>
      <c r="CF590" s="344"/>
      <c r="CG590" s="344"/>
      <c r="CH590" s="344"/>
      <c r="CI590" s="344"/>
      <c r="CJ590" s="344"/>
      <c r="CK590" s="344"/>
      <c r="CL590" s="344"/>
      <c r="CM590" s="344"/>
      <c r="CN590" s="344"/>
      <c r="CO590" s="344"/>
      <c r="CP590" s="344"/>
      <c r="CQ590" s="344"/>
      <c r="CR590" s="344"/>
      <c r="CS590" s="344"/>
      <c r="CT590" s="344"/>
      <c r="CU590" s="344"/>
      <c r="CV590" s="344"/>
      <c r="CW590" s="344"/>
      <c r="CX590" s="344"/>
      <c r="CY590" s="344"/>
      <c r="CZ590" s="344"/>
    </row>
    <row r="591" s="348" customFormat="true" ht="25.15" customHeight="true" x14ac:dyDescent="0.2">
      <c r="C591" s="1028"/>
      <c r="D591" s="1020"/>
      <c r="E591" s="561"/>
      <c r="F591" s="561"/>
      <c r="G591" s="561"/>
      <c r="H591" s="1019" t="s">
        <v>440</v>
      </c>
      <c r="I591" s="1020"/>
      <c r="J591" s="713">
        <v>-3.9988655308472829E-2</v>
      </c>
      <c r="K591" s="561"/>
      <c r="L591" s="561"/>
      <c r="M591" s="1019" t="s">
        <v>440</v>
      </c>
      <c r="N591" s="1020"/>
      <c r="O591" s="714">
        <v>8.8074459619223847E-2</v>
      </c>
      <c r="P591" s="561"/>
      <c r="Q591" s="561"/>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A591" s="343"/>
      <c r="BB591" s="394"/>
      <c r="BC591" s="343"/>
      <c r="BD591" s="343"/>
      <c r="BE591" s="343"/>
      <c r="BF591" s="343"/>
      <c r="BG591" s="343"/>
      <c r="BH591" s="343"/>
      <c r="BI591" s="343"/>
      <c r="BJ591" s="343"/>
      <c r="BK591" s="343"/>
      <c r="BL591" s="343"/>
      <c r="BM591" s="343"/>
      <c r="BN591" s="343"/>
      <c r="BO591" s="343"/>
      <c r="BP591" s="343"/>
      <c r="BQ591" s="343"/>
      <c r="BR591" s="343"/>
      <c r="BS591" s="343"/>
      <c r="BT591" s="343"/>
      <c r="BU591" s="343"/>
      <c r="BV591" s="343"/>
      <c r="BW591" s="343"/>
      <c r="BX591" s="343"/>
      <c r="BY591" s="343"/>
      <c r="BZ591" s="344"/>
      <c r="CA591" s="344"/>
      <c r="CB591" s="344"/>
      <c r="CC591" s="344"/>
      <c r="CD591" s="344"/>
      <c r="CE591" s="344"/>
      <c r="CF591" s="344"/>
      <c r="CG591" s="344"/>
      <c r="CH591" s="344"/>
      <c r="CI591" s="344"/>
      <c r="CJ591" s="344"/>
      <c r="CK591" s="344"/>
      <c r="CL591" s="344"/>
      <c r="CM591" s="344"/>
      <c r="CN591" s="344"/>
      <c r="CO591" s="344"/>
      <c r="CP591" s="344"/>
      <c r="CQ591" s="344"/>
      <c r="CR591" s="344"/>
      <c r="CS591" s="344"/>
      <c r="CT591" s="344"/>
      <c r="CU591" s="344"/>
      <c r="CV591" s="344"/>
      <c r="CW591" s="344"/>
      <c r="CX591" s="344"/>
      <c r="CY591" s="344"/>
      <c r="CZ591" s="344"/>
    </row>
    <row r="592" s="348" customFormat="true" ht="25.15" customHeight="true" x14ac:dyDescent="0.2">
      <c r="C592" s="1028"/>
      <c r="D592" s="1020"/>
      <c r="E592" s="561"/>
      <c r="F592" s="561"/>
      <c r="G592" s="561"/>
      <c r="H592" s="1019" t="s">
        <v>449</v>
      </c>
      <c r="I592" s="1020"/>
      <c r="J592" s="713">
        <v>-5.4572755373498899E-2</v>
      </c>
      <c r="K592" s="561"/>
      <c r="L592" s="561"/>
      <c r="M592" s="1019" t="s">
        <v>449</v>
      </c>
      <c r="N592" s="1020"/>
      <c r="O592" s="714">
        <v>-3.4464180750261211E-2</v>
      </c>
      <c r="P592" s="561"/>
      <c r="Q592" s="561"/>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A592" s="343"/>
      <c r="BB592" s="394"/>
      <c r="BC592" s="343"/>
      <c r="BD592" s="343"/>
      <c r="BE592" s="343"/>
      <c r="BF592" s="343"/>
      <c r="BG592" s="343"/>
      <c r="BH592" s="343"/>
      <c r="BI592" s="343"/>
      <c r="BJ592" s="343"/>
      <c r="BK592" s="343"/>
      <c r="BL592" s="343"/>
      <c r="BM592" s="343"/>
      <c r="BN592" s="343"/>
      <c r="BO592" s="343"/>
      <c r="BP592" s="343"/>
      <c r="BQ592" s="343"/>
      <c r="BR592" s="343"/>
      <c r="BS592" s="343"/>
      <c r="BT592" s="343"/>
      <c r="BU592" s="343"/>
      <c r="BV592" s="343"/>
      <c r="BW592" s="343"/>
      <c r="BX592" s="343"/>
      <c r="BY592" s="343"/>
      <c r="BZ592" s="344"/>
      <c r="CA592" s="344"/>
      <c r="CB592" s="344"/>
      <c r="CC592" s="344"/>
      <c r="CD592" s="344"/>
      <c r="CE592" s="344"/>
      <c r="CF592" s="344"/>
      <c r="CG592" s="344"/>
      <c r="CH592" s="344"/>
      <c r="CI592" s="344"/>
      <c r="CJ592" s="344"/>
      <c r="CK592" s="344"/>
      <c r="CL592" s="344"/>
      <c r="CM592" s="344"/>
      <c r="CN592" s="344"/>
      <c r="CO592" s="344"/>
      <c r="CP592" s="344"/>
      <c r="CQ592" s="344"/>
      <c r="CR592" s="344"/>
      <c r="CS592" s="344"/>
      <c r="CT592" s="344"/>
      <c r="CU592" s="344"/>
      <c r="CV592" s="344"/>
      <c r="CW592" s="344"/>
      <c r="CX592" s="344"/>
      <c r="CY592" s="344"/>
      <c r="CZ592" s="344"/>
    </row>
    <row r="593" s="348" customFormat="true" ht="25.15" customHeight="true" x14ac:dyDescent="0.2">
      <c r="C593" s="1028"/>
      <c r="D593" s="1020"/>
      <c r="E593" s="561"/>
      <c r="F593" s="561"/>
      <c r="G593" s="561"/>
      <c r="H593" s="1019" t="s">
        <v>472</v>
      </c>
      <c r="I593" s="1020"/>
      <c r="J593" s="713">
        <v>5.6848207802930508E-3</v>
      </c>
      <c r="K593" s="561"/>
      <c r="L593" s="561"/>
      <c r="M593" s="1019" t="s">
        <v>472</v>
      </c>
      <c r="N593" s="1020"/>
      <c r="O593" s="714">
        <v>1.0931434252845856E-2</v>
      </c>
      <c r="P593" s="561"/>
      <c r="Q593" s="561"/>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A593" s="343"/>
      <c r="BB593" s="394"/>
      <c r="BC593" s="343"/>
      <c r="BD593" s="343"/>
      <c r="BE593" s="343"/>
      <c r="BF593" s="343"/>
      <c r="BG593" s="343"/>
      <c r="BH593" s="343"/>
      <c r="BI593" s="343"/>
      <c r="BJ593" s="343"/>
      <c r="BK593" s="343"/>
      <c r="BL593" s="343"/>
      <c r="BM593" s="343"/>
      <c r="BN593" s="343"/>
      <c r="BO593" s="343"/>
      <c r="BP593" s="343"/>
      <c r="BQ593" s="343"/>
      <c r="BR593" s="343"/>
      <c r="BS593" s="343"/>
      <c r="BT593" s="343"/>
      <c r="BU593" s="343"/>
      <c r="BV593" s="343"/>
      <c r="BW593" s="343"/>
      <c r="BX593" s="343"/>
      <c r="BY593" s="343"/>
      <c r="BZ593" s="344"/>
      <c r="CA593" s="344"/>
      <c r="CB593" s="344"/>
      <c r="CC593" s="344"/>
      <c r="CD593" s="344"/>
      <c r="CE593" s="344"/>
      <c r="CF593" s="344"/>
      <c r="CG593" s="344"/>
      <c r="CH593" s="344"/>
      <c r="CI593" s="344"/>
      <c r="CJ593" s="344"/>
      <c r="CK593" s="344"/>
      <c r="CL593" s="344"/>
      <c r="CM593" s="344"/>
      <c r="CN593" s="344"/>
      <c r="CO593" s="344"/>
      <c r="CP593" s="344"/>
      <c r="CQ593" s="344"/>
      <c r="CR593" s="344"/>
      <c r="CS593" s="344"/>
      <c r="CT593" s="344"/>
      <c r="CU593" s="344"/>
      <c r="CV593" s="344"/>
      <c r="CW593" s="344"/>
      <c r="CX593" s="344"/>
      <c r="CY593" s="344"/>
      <c r="CZ593" s="344"/>
    </row>
    <row r="594" s="348" customFormat="true" ht="25.15" customHeight="true" x14ac:dyDescent="0.2">
      <c r="C594" s="1028"/>
      <c r="D594" s="1020"/>
      <c r="E594" s="561"/>
      <c r="F594" s="561"/>
      <c r="G594" s="561"/>
      <c r="H594" s="1019" t="s">
        <v>475</v>
      </c>
      <c r="I594" s="1020"/>
      <c r="J594" s="713">
        <v>1.2373245619259194E-3</v>
      </c>
      <c r="K594" s="561"/>
      <c r="L594" s="561"/>
      <c r="M594" s="1019" t="s">
        <v>475</v>
      </c>
      <c r="N594" s="1020"/>
      <c r="O594" s="714">
        <v>-4.6442963096705705E-3</v>
      </c>
      <c r="P594" s="561"/>
      <c r="Q594" s="561"/>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A594" s="343"/>
      <c r="BB594" s="394"/>
      <c r="BC594" s="343"/>
      <c r="BD594" s="343"/>
      <c r="BE594" s="343"/>
      <c r="BF594" s="343"/>
      <c r="BG594" s="343"/>
      <c r="BH594" s="343"/>
      <c r="BI594" s="343"/>
      <c r="BJ594" s="343"/>
      <c r="BK594" s="343"/>
      <c r="BL594" s="343"/>
      <c r="BM594" s="343"/>
      <c r="BN594" s="343"/>
      <c r="BO594" s="343"/>
      <c r="BP594" s="343"/>
      <c r="BQ594" s="343"/>
      <c r="BR594" s="343"/>
      <c r="BS594" s="343"/>
      <c r="BT594" s="343"/>
      <c r="BU594" s="343"/>
      <c r="BV594" s="343"/>
      <c r="BW594" s="343"/>
      <c r="BX594" s="343"/>
      <c r="BY594" s="343"/>
      <c r="BZ594" s="344"/>
      <c r="CA594" s="344"/>
      <c r="CB594" s="344"/>
      <c r="CC594" s="344"/>
      <c r="CD594" s="344"/>
      <c r="CE594" s="344"/>
      <c r="CF594" s="344"/>
      <c r="CG594" s="344"/>
      <c r="CH594" s="344"/>
      <c r="CI594" s="344"/>
      <c r="CJ594" s="344"/>
      <c r="CK594" s="344"/>
      <c r="CL594" s="344"/>
      <c r="CM594" s="344"/>
      <c r="CN594" s="344"/>
      <c r="CO594" s="344"/>
      <c r="CP594" s="344"/>
      <c r="CQ594" s="344"/>
      <c r="CR594" s="344"/>
      <c r="CS594" s="344"/>
      <c r="CT594" s="344"/>
      <c r="CU594" s="344"/>
      <c r="CV594" s="344"/>
      <c r="CW594" s="344"/>
      <c r="CX594" s="344"/>
      <c r="CY594" s="344"/>
      <c r="CZ594" s="344"/>
    </row>
    <row r="595" s="348" customFormat="true" ht="25.15" customHeight="true" x14ac:dyDescent="0.2">
      <c r="C595" s="1028"/>
      <c r="D595" s="1020"/>
      <c r="E595" s="561"/>
      <c r="F595" s="561"/>
      <c r="G595" s="561"/>
      <c r="H595" s="1019" t="s">
        <v>442</v>
      </c>
      <c r="I595" s="1020"/>
      <c r="J595" s="713">
        <v>6.5466657921636348E-2</v>
      </c>
      <c r="K595" s="561"/>
      <c r="L595" s="561"/>
      <c r="M595" s="1019" t="s">
        <v>442</v>
      </c>
      <c r="N595" s="1020"/>
      <c r="O595" s="714">
        <v>5.2863812887093617E-2</v>
      </c>
      <c r="P595" s="561"/>
      <c r="Q595" s="561"/>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A595" s="343"/>
      <c r="BB595" s="394"/>
      <c r="BC595" s="343"/>
      <c r="BD595" s="343"/>
      <c r="BE595" s="343"/>
      <c r="BF595" s="343"/>
      <c r="BG595" s="343"/>
      <c r="BH595" s="343"/>
      <c r="BI595" s="343"/>
      <c r="BJ595" s="343"/>
      <c r="BK595" s="343"/>
      <c r="BL595" s="343"/>
      <c r="BM595" s="343"/>
      <c r="BN595" s="343"/>
      <c r="BO595" s="343"/>
      <c r="BP595" s="343"/>
      <c r="BQ595" s="343"/>
      <c r="BR595" s="343"/>
      <c r="BS595" s="343"/>
      <c r="BT595" s="343"/>
      <c r="BU595" s="343"/>
      <c r="BV595" s="343"/>
      <c r="BW595" s="343"/>
      <c r="BX595" s="343"/>
      <c r="BY595" s="343"/>
      <c r="BZ595" s="344"/>
      <c r="CA595" s="344"/>
      <c r="CB595" s="344"/>
      <c r="CC595" s="344"/>
      <c r="CD595" s="344"/>
      <c r="CE595" s="344"/>
      <c r="CF595" s="344"/>
      <c r="CG595" s="344"/>
      <c r="CH595" s="344"/>
      <c r="CI595" s="344"/>
      <c r="CJ595" s="344"/>
      <c r="CK595" s="344"/>
      <c r="CL595" s="344"/>
      <c r="CM595" s="344"/>
      <c r="CN595" s="344"/>
      <c r="CO595" s="344"/>
      <c r="CP595" s="344"/>
      <c r="CQ595" s="344"/>
      <c r="CR595" s="344"/>
      <c r="CS595" s="344"/>
      <c r="CT595" s="344"/>
      <c r="CU595" s="344"/>
      <c r="CV595" s="344"/>
      <c r="CW595" s="344"/>
      <c r="CX595" s="344"/>
      <c r="CY595" s="344"/>
      <c r="CZ595" s="344"/>
    </row>
    <row r="596" s="348" customFormat="true" ht="25.15" customHeight="true" x14ac:dyDescent="0.2">
      <c r="C596" s="1028"/>
      <c r="D596" s="1020"/>
      <c r="E596" s="561"/>
      <c r="F596" s="561"/>
      <c r="G596" s="561"/>
      <c r="H596" s="1019" t="s">
        <v>461</v>
      </c>
      <c r="I596" s="1020"/>
      <c r="J596" s="713">
        <v>-1.4234378575848179E-2</v>
      </c>
      <c r="K596" s="561"/>
      <c r="L596" s="561"/>
      <c r="M596" s="1019" t="s">
        <v>461</v>
      </c>
      <c r="N596" s="1020"/>
      <c r="O596" s="714">
        <v>2.5148866582542954E-2</v>
      </c>
      <c r="P596" s="561"/>
      <c r="Q596" s="561"/>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A596" s="343"/>
      <c r="BB596" s="394"/>
      <c r="BC596" s="343"/>
      <c r="BD596" s="343"/>
      <c r="BE596" s="343"/>
      <c r="BF596" s="343"/>
      <c r="BG596" s="343"/>
      <c r="BH596" s="343"/>
      <c r="BI596" s="343"/>
      <c r="BJ596" s="343"/>
      <c r="BK596" s="343"/>
      <c r="BL596" s="343"/>
      <c r="BM596" s="343"/>
      <c r="BN596" s="343"/>
      <c r="BO596" s="343"/>
      <c r="BP596" s="343"/>
      <c r="BQ596" s="343"/>
      <c r="BR596" s="343"/>
      <c r="BS596" s="343"/>
      <c r="BT596" s="343"/>
      <c r="BU596" s="343"/>
      <c r="BV596" s="343"/>
      <c r="BW596" s="343"/>
      <c r="BX596" s="343"/>
      <c r="BY596" s="343"/>
      <c r="BZ596" s="344"/>
      <c r="CA596" s="344"/>
      <c r="CB596" s="344"/>
      <c r="CC596" s="344"/>
      <c r="CD596" s="344"/>
      <c r="CE596" s="344"/>
      <c r="CF596" s="344"/>
      <c r="CG596" s="344"/>
      <c r="CH596" s="344"/>
      <c r="CI596" s="344"/>
      <c r="CJ596" s="344"/>
      <c r="CK596" s="344"/>
      <c r="CL596" s="344"/>
      <c r="CM596" s="344"/>
      <c r="CN596" s="344"/>
      <c r="CO596" s="344"/>
      <c r="CP596" s="344"/>
      <c r="CQ596" s="344"/>
      <c r="CR596" s="344"/>
      <c r="CS596" s="344"/>
      <c r="CT596" s="344"/>
      <c r="CU596" s="344"/>
      <c r="CV596" s="344"/>
      <c r="CW596" s="344"/>
      <c r="CX596" s="344"/>
      <c r="CY596" s="344"/>
      <c r="CZ596" s="344"/>
    </row>
    <row r="597" s="348" customFormat="true" ht="25.15" customHeight="true" x14ac:dyDescent="0.2">
      <c r="C597" s="1028"/>
      <c r="D597" s="1020"/>
      <c r="E597" s="561"/>
      <c r="F597" s="561"/>
      <c r="G597" s="561"/>
      <c r="H597" s="1019" t="s">
        <v>453</v>
      </c>
      <c r="I597" s="1020"/>
      <c r="J597" s="713">
        <v>-4.8550989782221415E-2</v>
      </c>
      <c r="K597" s="561"/>
      <c r="L597" s="561"/>
      <c r="M597" s="1019" t="s">
        <v>453</v>
      </c>
      <c r="N597" s="1020"/>
      <c r="O597" s="714">
        <v>-6.489874760615002E-3</v>
      </c>
      <c r="P597" s="561"/>
      <c r="Q597" s="561"/>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A597" s="343"/>
      <c r="BB597" s="394"/>
      <c r="BC597" s="343"/>
      <c r="BD597" s="343"/>
      <c r="BE597" s="343"/>
      <c r="BF597" s="343"/>
      <c r="BG597" s="343"/>
      <c r="BH597" s="343"/>
      <c r="BI597" s="343"/>
      <c r="BJ597" s="343"/>
      <c r="BK597" s="343"/>
      <c r="BL597" s="343"/>
      <c r="BM597" s="343"/>
      <c r="BN597" s="343"/>
      <c r="BO597" s="343"/>
      <c r="BP597" s="343"/>
      <c r="BQ597" s="343"/>
      <c r="BR597" s="343"/>
      <c r="BS597" s="343"/>
      <c r="BT597" s="343"/>
      <c r="BU597" s="343"/>
      <c r="BV597" s="343"/>
      <c r="BW597" s="343"/>
      <c r="BX597" s="343"/>
      <c r="BY597" s="343"/>
      <c r="BZ597" s="344"/>
      <c r="CA597" s="344"/>
      <c r="CB597" s="344"/>
      <c r="CC597" s="344"/>
      <c r="CD597" s="344"/>
      <c r="CE597" s="344"/>
      <c r="CF597" s="344"/>
      <c r="CG597" s="344"/>
      <c r="CH597" s="344"/>
      <c r="CI597" s="344"/>
      <c r="CJ597" s="344"/>
      <c r="CK597" s="344"/>
      <c r="CL597" s="344"/>
      <c r="CM597" s="344"/>
      <c r="CN597" s="344"/>
      <c r="CO597" s="344"/>
      <c r="CP597" s="344"/>
      <c r="CQ597" s="344"/>
      <c r="CR597" s="344"/>
      <c r="CS597" s="344"/>
      <c r="CT597" s="344"/>
      <c r="CU597" s="344"/>
      <c r="CV597" s="344"/>
      <c r="CW597" s="344"/>
      <c r="CX597" s="344"/>
      <c r="CY597" s="344"/>
      <c r="CZ597" s="344"/>
    </row>
    <row r="598" s="348" customFormat="true" ht="25.15" customHeight="true" x14ac:dyDescent="0.2">
      <c r="C598" s="1028"/>
      <c r="D598" s="1020"/>
      <c r="E598" s="561"/>
      <c r="F598" s="561"/>
      <c r="G598" s="561"/>
      <c r="H598" s="1019" t="s">
        <v>457</v>
      </c>
      <c r="I598" s="1020"/>
      <c r="J598" s="713">
        <v>-1.7065950508013204E-2</v>
      </c>
      <c r="K598" s="561"/>
      <c r="L598" s="561"/>
      <c r="M598" s="1019" t="s">
        <v>457</v>
      </c>
      <c r="N598" s="1020"/>
      <c r="O598" s="714">
        <v>-2.3975599847367697E-2</v>
      </c>
      <c r="P598" s="561"/>
      <c r="Q598" s="561"/>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A598" s="343"/>
      <c r="BB598" s="394"/>
      <c r="BC598" s="343"/>
      <c r="BD598" s="343"/>
      <c r="BE598" s="343"/>
      <c r="BF598" s="343"/>
      <c r="BG598" s="343"/>
      <c r="BH598" s="343"/>
      <c r="BI598" s="343"/>
      <c r="BJ598" s="343"/>
      <c r="BK598" s="343"/>
      <c r="BL598" s="343"/>
      <c r="BM598" s="343"/>
      <c r="BN598" s="343"/>
      <c r="BO598" s="343"/>
      <c r="BP598" s="343"/>
      <c r="BQ598" s="343"/>
      <c r="BR598" s="343"/>
      <c r="BS598" s="343"/>
      <c r="BT598" s="343"/>
      <c r="BU598" s="343"/>
      <c r="BV598" s="343"/>
      <c r="BW598" s="343"/>
      <c r="BX598" s="343"/>
      <c r="BY598" s="343"/>
      <c r="BZ598" s="344"/>
      <c r="CA598" s="344"/>
      <c r="CB598" s="344"/>
      <c r="CC598" s="344"/>
      <c r="CD598" s="344"/>
      <c r="CE598" s="344"/>
      <c r="CF598" s="344"/>
      <c r="CG598" s="344"/>
      <c r="CH598" s="344"/>
      <c r="CI598" s="344"/>
      <c r="CJ598" s="344"/>
      <c r="CK598" s="344"/>
      <c r="CL598" s="344"/>
      <c r="CM598" s="344"/>
      <c r="CN598" s="344"/>
      <c r="CO598" s="344"/>
      <c r="CP598" s="344"/>
      <c r="CQ598" s="344"/>
      <c r="CR598" s="344"/>
      <c r="CS598" s="344"/>
      <c r="CT598" s="344"/>
      <c r="CU598" s="344"/>
      <c r="CV598" s="344"/>
      <c r="CW598" s="344"/>
      <c r="CX598" s="344"/>
      <c r="CY598" s="344"/>
      <c r="CZ598" s="344"/>
    </row>
    <row r="599" s="348" customFormat="true" ht="25.15" customHeight="true" x14ac:dyDescent="0.2">
      <c r="C599" s="1028"/>
      <c r="D599" s="1020"/>
      <c r="E599" s="561"/>
      <c r="F599" s="561"/>
      <c r="G599" s="561"/>
      <c r="H599" s="1019" t="s">
        <v>465</v>
      </c>
      <c r="I599" s="1020"/>
      <c r="J599" s="713">
        <v>-1.0047908676509381E-2</v>
      </c>
      <c r="K599" s="561"/>
      <c r="L599" s="561"/>
      <c r="M599" s="1019" t="s">
        <v>465</v>
      </c>
      <c r="N599" s="1020"/>
      <c r="O599" s="714">
        <v>-8.2898667321107695E-3</v>
      </c>
      <c r="P599" s="561"/>
      <c r="Q599" s="561"/>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A599" s="343"/>
      <c r="BB599" s="394"/>
      <c r="BC599" s="343"/>
      <c r="BD599" s="343"/>
      <c r="BE599" s="343"/>
      <c r="BF599" s="343"/>
      <c r="BG599" s="343"/>
      <c r="BH599" s="343"/>
      <c r="BI599" s="343"/>
      <c r="BJ599" s="343"/>
      <c r="BK599" s="343"/>
      <c r="BL599" s="343"/>
      <c r="BM599" s="343"/>
      <c r="BN599" s="343"/>
      <c r="BO599" s="343"/>
      <c r="BP599" s="343"/>
      <c r="BQ599" s="343"/>
      <c r="BR599" s="343"/>
      <c r="BS599" s="343"/>
      <c r="BT599" s="343"/>
      <c r="BU599" s="343"/>
      <c r="BV599" s="343"/>
      <c r="BW599" s="343"/>
      <c r="BX599" s="343"/>
      <c r="BY599" s="343"/>
      <c r="BZ599" s="344"/>
      <c r="CA599" s="344"/>
      <c r="CB599" s="344"/>
      <c r="CC599" s="344"/>
      <c r="CD599" s="344"/>
      <c r="CE599" s="344"/>
      <c r="CF599" s="344"/>
      <c r="CG599" s="344"/>
      <c r="CH599" s="344"/>
      <c r="CI599" s="344"/>
      <c r="CJ599" s="344"/>
      <c r="CK599" s="344"/>
      <c r="CL599" s="344"/>
      <c r="CM599" s="344"/>
      <c r="CN599" s="344"/>
      <c r="CO599" s="344"/>
      <c r="CP599" s="344"/>
      <c r="CQ599" s="344"/>
      <c r="CR599" s="344"/>
      <c r="CS599" s="344"/>
      <c r="CT599" s="344"/>
      <c r="CU599" s="344"/>
      <c r="CV599" s="344"/>
      <c r="CW599" s="344"/>
      <c r="CX599" s="344"/>
      <c r="CY599" s="344"/>
      <c r="CZ599" s="344"/>
    </row>
    <row r="600" s="348" customFormat="true" ht="25.15" customHeight="true" x14ac:dyDescent="0.2">
      <c r="C600" s="1028"/>
      <c r="D600" s="1020"/>
      <c r="E600" s="561"/>
      <c r="F600" s="561"/>
      <c r="G600" s="561"/>
      <c r="H600" s="1019" t="s">
        <v>469</v>
      </c>
      <c r="I600" s="1020"/>
      <c r="J600" s="713">
        <v>-7.6644132181676854E-3</v>
      </c>
      <c r="K600" s="561"/>
      <c r="L600" s="561"/>
      <c r="M600" s="1019" t="s">
        <v>469</v>
      </c>
      <c r="N600" s="1020"/>
      <c r="O600" s="714">
        <v>-1.013876428934189E-2</v>
      </c>
      <c r="P600" s="561"/>
      <c r="Q600" s="561"/>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A600" s="343"/>
      <c r="BB600" s="394"/>
      <c r="BC600" s="343"/>
      <c r="BD600" s="343"/>
      <c r="BE600" s="343"/>
      <c r="BF600" s="343"/>
      <c r="BG600" s="343"/>
      <c r="BH600" s="343"/>
      <c r="BI600" s="343"/>
      <c r="BJ600" s="343"/>
      <c r="BK600" s="343"/>
      <c r="BL600" s="343"/>
      <c r="BM600" s="343"/>
      <c r="BN600" s="343"/>
      <c r="BO600" s="343"/>
      <c r="BP600" s="343"/>
      <c r="BQ600" s="343"/>
      <c r="BR600" s="343"/>
      <c r="BS600" s="343"/>
      <c r="BT600" s="343"/>
      <c r="BU600" s="343"/>
      <c r="BV600" s="343"/>
      <c r="BW600" s="343"/>
      <c r="BX600" s="343"/>
      <c r="BY600" s="343"/>
      <c r="BZ600" s="344"/>
      <c r="CA600" s="344"/>
      <c r="CB600" s="344"/>
      <c r="CC600" s="344"/>
      <c r="CD600" s="344"/>
      <c r="CE600" s="344"/>
      <c r="CF600" s="344"/>
      <c r="CG600" s="344"/>
      <c r="CH600" s="344"/>
      <c r="CI600" s="344"/>
      <c r="CJ600" s="344"/>
      <c r="CK600" s="344"/>
      <c r="CL600" s="344"/>
      <c r="CM600" s="344"/>
      <c r="CN600" s="344"/>
      <c r="CO600" s="344"/>
      <c r="CP600" s="344"/>
      <c r="CQ600" s="344"/>
      <c r="CR600" s="344"/>
      <c r="CS600" s="344"/>
      <c r="CT600" s="344"/>
      <c r="CU600" s="344"/>
      <c r="CV600" s="344"/>
      <c r="CW600" s="344"/>
      <c r="CX600" s="344"/>
      <c r="CY600" s="344"/>
      <c r="CZ600" s="344"/>
    </row>
    <row r="601" s="348" customFormat="true" ht="25.15" customHeight="true" x14ac:dyDescent="0.2">
      <c r="C601" s="1028"/>
      <c r="D601" s="1020"/>
      <c r="E601" s="561"/>
      <c r="F601" s="561"/>
      <c r="G601" s="561"/>
      <c r="H601" s="1019" t="s">
        <v>445</v>
      </c>
      <c r="I601" s="1020"/>
      <c r="J601" s="713">
        <v>5.1497286826550616E-2</v>
      </c>
      <c r="K601" s="561"/>
      <c r="L601" s="561"/>
      <c r="M601" s="1019" t="s">
        <v>445</v>
      </c>
      <c r="N601" s="1020"/>
      <c r="O601" s="714">
        <v>6.3304877644133631E-2</v>
      </c>
      <c r="P601" s="561"/>
      <c r="Q601" s="561"/>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A601" s="343"/>
      <c r="BB601" s="394"/>
      <c r="BC601" s="343"/>
      <c r="BD601" s="343"/>
      <c r="BE601" s="343"/>
      <c r="BF601" s="343"/>
      <c r="BG601" s="343"/>
      <c r="BH601" s="343"/>
      <c r="BI601" s="343"/>
      <c r="BJ601" s="343"/>
      <c r="BK601" s="343"/>
      <c r="BL601" s="343"/>
      <c r="BM601" s="343"/>
      <c r="BN601" s="343"/>
      <c r="BO601" s="343"/>
      <c r="BP601" s="343"/>
      <c r="BQ601" s="343"/>
      <c r="BR601" s="343"/>
      <c r="BS601" s="343"/>
      <c r="BT601" s="343"/>
      <c r="BU601" s="343"/>
      <c r="BV601" s="343"/>
      <c r="BW601" s="343"/>
      <c r="BX601" s="343"/>
      <c r="BY601" s="343"/>
      <c r="BZ601" s="344"/>
      <c r="CA601" s="344"/>
      <c r="CB601" s="344"/>
      <c r="CC601" s="344"/>
      <c r="CD601" s="344"/>
      <c r="CE601" s="344"/>
      <c r="CF601" s="344"/>
      <c r="CG601" s="344"/>
      <c r="CH601" s="344"/>
      <c r="CI601" s="344"/>
      <c r="CJ601" s="344"/>
      <c r="CK601" s="344"/>
      <c r="CL601" s="344"/>
      <c r="CM601" s="344"/>
      <c r="CN601" s="344"/>
      <c r="CO601" s="344"/>
      <c r="CP601" s="344"/>
      <c r="CQ601" s="344"/>
      <c r="CR601" s="344"/>
      <c r="CS601" s="344"/>
      <c r="CT601" s="344"/>
      <c r="CU601" s="344"/>
      <c r="CV601" s="344"/>
      <c r="CW601" s="344"/>
      <c r="CX601" s="344"/>
      <c r="CY601" s="344"/>
      <c r="CZ601" s="344"/>
    </row>
    <row r="602" s="348" customFormat="true" ht="25.15" customHeight="true" x14ac:dyDescent="0.2">
      <c r="C602" s="1028"/>
      <c r="D602" s="1020"/>
      <c r="E602" s="561"/>
      <c r="F602" s="561"/>
      <c r="G602" s="561"/>
      <c r="H602" s="1019" t="s">
        <v>459</v>
      </c>
      <c r="I602" s="1020"/>
      <c r="J602" s="713">
        <v>1.221901109190263E-3</v>
      </c>
      <c r="K602" s="561"/>
      <c r="L602" s="561"/>
      <c r="M602" s="1019" t="s">
        <v>459</v>
      </c>
      <c r="N602" s="1020"/>
      <c r="O602" s="714">
        <v>3.0965806710943917E-2</v>
      </c>
      <c r="P602" s="561"/>
      <c r="Q602" s="561"/>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A602" s="343"/>
      <c r="BB602" s="394"/>
      <c r="BC602" s="343"/>
      <c r="BD602" s="343"/>
      <c r="BE602" s="343"/>
      <c r="BF602" s="343"/>
      <c r="BG602" s="343"/>
      <c r="BH602" s="343"/>
      <c r="BI602" s="343"/>
      <c r="BJ602" s="343"/>
      <c r="BK602" s="343"/>
      <c r="BL602" s="343"/>
      <c r="BM602" s="343"/>
      <c r="BN602" s="343"/>
      <c r="BO602" s="343"/>
      <c r="BP602" s="343"/>
      <c r="BQ602" s="343"/>
      <c r="BR602" s="343"/>
      <c r="BS602" s="343"/>
      <c r="BT602" s="343"/>
      <c r="BU602" s="343"/>
      <c r="BV602" s="343"/>
      <c r="BW602" s="343"/>
      <c r="BX602" s="343"/>
      <c r="BY602" s="343"/>
      <c r="BZ602" s="344"/>
      <c r="CA602" s="344"/>
      <c r="CB602" s="344"/>
      <c r="CC602" s="344"/>
      <c r="CD602" s="344"/>
      <c r="CE602" s="344"/>
      <c r="CF602" s="344"/>
      <c r="CG602" s="344"/>
      <c r="CH602" s="344"/>
      <c r="CI602" s="344"/>
      <c r="CJ602" s="344"/>
      <c r="CK602" s="344"/>
      <c r="CL602" s="344"/>
      <c r="CM602" s="344"/>
      <c r="CN602" s="344"/>
      <c r="CO602" s="344"/>
      <c r="CP602" s="344"/>
      <c r="CQ602" s="344"/>
      <c r="CR602" s="344"/>
      <c r="CS602" s="344"/>
      <c r="CT602" s="344"/>
      <c r="CU602" s="344"/>
      <c r="CV602" s="344"/>
      <c r="CW602" s="344"/>
      <c r="CX602" s="344"/>
      <c r="CY602" s="344"/>
      <c r="CZ602" s="344"/>
    </row>
    <row r="603" s="348" customFormat="true" ht="25.15" customHeight="true" x14ac:dyDescent="0.2">
      <c r="C603" s="1028"/>
      <c r="D603" s="1020"/>
      <c r="E603" s="561"/>
      <c r="F603" s="561"/>
      <c r="G603" s="561"/>
      <c r="H603" s="1019" t="s">
        <v>446</v>
      </c>
      <c r="I603" s="1020"/>
      <c r="J603" s="713">
        <v>-5.2124578008339147E-2</v>
      </c>
      <c r="K603" s="561"/>
      <c r="L603" s="561"/>
      <c r="M603" s="1019" t="s">
        <v>446</v>
      </c>
      <c r="N603" s="1020"/>
      <c r="O603" s="714">
        <v>-6.1463682679231663E-2</v>
      </c>
      <c r="P603" s="561"/>
      <c r="Q603" s="561"/>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A603" s="343"/>
      <c r="BB603" s="394"/>
      <c r="BC603" s="343"/>
      <c r="BD603" s="343"/>
      <c r="BE603" s="343"/>
      <c r="BF603" s="343"/>
      <c r="BG603" s="343"/>
      <c r="BH603" s="343"/>
      <c r="BI603" s="343"/>
      <c r="BJ603" s="343"/>
      <c r="BK603" s="343"/>
      <c r="BL603" s="343"/>
      <c r="BM603" s="343"/>
      <c r="BN603" s="343"/>
      <c r="BO603" s="343"/>
      <c r="BP603" s="343"/>
      <c r="BQ603" s="343"/>
      <c r="BR603" s="343"/>
      <c r="BS603" s="343"/>
      <c r="BT603" s="343"/>
      <c r="BU603" s="343"/>
      <c r="BV603" s="343"/>
      <c r="BW603" s="343"/>
      <c r="BX603" s="343"/>
      <c r="BY603" s="343"/>
      <c r="BZ603" s="344"/>
      <c r="CA603" s="344"/>
      <c r="CB603" s="344"/>
      <c r="CC603" s="344"/>
      <c r="CD603" s="344"/>
      <c r="CE603" s="344"/>
      <c r="CF603" s="344"/>
      <c r="CG603" s="344"/>
      <c r="CH603" s="344"/>
      <c r="CI603" s="344"/>
      <c r="CJ603" s="344"/>
      <c r="CK603" s="344"/>
      <c r="CL603" s="344"/>
      <c r="CM603" s="344"/>
      <c r="CN603" s="344"/>
      <c r="CO603" s="344"/>
      <c r="CP603" s="344"/>
      <c r="CQ603" s="344"/>
      <c r="CR603" s="344"/>
      <c r="CS603" s="344"/>
      <c r="CT603" s="344"/>
      <c r="CU603" s="344"/>
      <c r="CV603" s="344"/>
      <c r="CW603" s="344"/>
      <c r="CX603" s="344"/>
      <c r="CY603" s="344"/>
      <c r="CZ603" s="344"/>
    </row>
    <row r="604" s="348" customFormat="true" ht="25.15" customHeight="true" x14ac:dyDescent="0.2">
      <c r="C604" s="1028"/>
      <c r="D604" s="1020"/>
      <c r="E604" s="561"/>
      <c r="F604" s="561"/>
      <c r="G604" s="561"/>
      <c r="H604" s="1019" t="s">
        <v>474</v>
      </c>
      <c r="I604" s="1020"/>
      <c r="J604" s="713">
        <v>-1.8443755459641838E-2</v>
      </c>
      <c r="K604" s="561"/>
      <c r="L604" s="561"/>
      <c r="M604" s="1019" t="s">
        <v>474</v>
      </c>
      <c r="N604" s="1020"/>
      <c r="O604" s="714">
        <v>-1.084799363243524E-2</v>
      </c>
      <c r="P604" s="561"/>
      <c r="Q604" s="561"/>
      <c r="Z604" s="341"/>
      <c r="AA604" s="341"/>
      <c r="AB604" s="341"/>
      <c r="AC604" s="341"/>
      <c r="AD604" s="341"/>
      <c r="AE604" s="341"/>
      <c r="AF604" s="341"/>
      <c r="AG604" s="341"/>
      <c r="AH604" s="341"/>
      <c r="AI604" s="341"/>
      <c r="AJ604" s="341"/>
      <c r="AK604" s="341"/>
      <c r="AL604" s="341"/>
      <c r="AM604" s="341"/>
      <c r="AN604" s="341"/>
      <c r="AO604" s="341"/>
      <c r="AP604" s="341"/>
      <c r="AQ604" s="341"/>
      <c r="AR604" s="341"/>
      <c r="AS604" s="341"/>
      <c r="AT604" s="341"/>
      <c r="AU604" s="341"/>
      <c r="AV604" s="341"/>
      <c r="AW604" s="341"/>
      <c r="AX604" s="341"/>
      <c r="AY604" s="341"/>
      <c r="AZ604" s="341"/>
      <c r="BA604" s="344"/>
      <c r="BB604" s="395"/>
      <c r="BC604" s="344"/>
      <c r="BD604" s="344"/>
      <c r="BE604" s="344"/>
      <c r="BF604" s="344"/>
      <c r="BG604" s="344"/>
      <c r="BH604" s="344"/>
      <c r="BI604" s="344"/>
      <c r="BJ604" s="344"/>
      <c r="BK604" s="344"/>
      <c r="BL604" s="344"/>
      <c r="BM604" s="344"/>
      <c r="BN604" s="344"/>
      <c r="BO604" s="344"/>
      <c r="BP604" s="344"/>
      <c r="BQ604" s="344"/>
      <c r="BR604" s="344"/>
      <c r="BS604" s="344"/>
      <c r="BT604" s="344"/>
      <c r="BU604" s="344"/>
      <c r="BV604" s="344"/>
      <c r="BW604" s="344"/>
      <c r="BX604" s="344"/>
      <c r="BY604" s="344"/>
      <c r="BZ604" s="344"/>
      <c r="CA604" s="344"/>
      <c r="CB604" s="344"/>
      <c r="CC604" s="344"/>
      <c r="CD604" s="344"/>
      <c r="CE604" s="344"/>
      <c r="CF604" s="344"/>
      <c r="CG604" s="344"/>
      <c r="CH604" s="344"/>
      <c r="CI604" s="344"/>
      <c r="CJ604" s="344"/>
      <c r="CK604" s="344"/>
      <c r="CL604" s="344"/>
      <c r="CM604" s="344"/>
      <c r="CN604" s="344"/>
      <c r="CO604" s="344"/>
      <c r="CP604" s="344"/>
      <c r="CQ604" s="344"/>
      <c r="CR604" s="344"/>
      <c r="CS604" s="344"/>
      <c r="CT604" s="344"/>
      <c r="CU604" s="344"/>
      <c r="CV604" s="344"/>
      <c r="CW604" s="344"/>
      <c r="CX604" s="344"/>
      <c r="CY604" s="344"/>
      <c r="CZ604" s="344"/>
    </row>
    <row r="605" s="348" customFormat="true" ht="25.15" customHeight="true" x14ac:dyDescent="0.2">
      <c r="C605" s="1028"/>
      <c r="D605" s="1020"/>
      <c r="E605" s="561"/>
      <c r="F605" s="561"/>
      <c r="G605" s="561"/>
      <c r="H605" s="1019" t="s">
        <v>458</v>
      </c>
      <c r="I605" s="1020"/>
      <c r="J605" s="713">
        <v>-3.4363489317476473E-2</v>
      </c>
      <c r="K605" s="561"/>
      <c r="L605" s="561"/>
      <c r="M605" s="1019" t="s">
        <v>458</v>
      </c>
      <c r="N605" s="1020"/>
      <c r="O605" s="714">
        <v>-3.3337426307639501E-2</v>
      </c>
      <c r="P605" s="561"/>
      <c r="Q605" s="561"/>
      <c r="Z605" s="341"/>
      <c r="AA605" s="341"/>
      <c r="AB605" s="341"/>
      <c r="AC605" s="341"/>
      <c r="AD605" s="341"/>
      <c r="AE605" s="341"/>
      <c r="AF605" s="341"/>
      <c r="AG605" s="341"/>
      <c r="AH605" s="341"/>
      <c r="AI605" s="341"/>
      <c r="AJ605" s="341"/>
      <c r="AK605" s="341"/>
      <c r="AL605" s="341"/>
      <c r="AM605" s="341"/>
      <c r="AN605" s="341"/>
      <c r="AO605" s="341"/>
      <c r="AP605" s="341"/>
      <c r="AQ605" s="341"/>
      <c r="AR605" s="341"/>
      <c r="AS605" s="341"/>
      <c r="AT605" s="341"/>
      <c r="AU605" s="341"/>
      <c r="AV605" s="341"/>
      <c r="AW605" s="341"/>
      <c r="AX605" s="341"/>
      <c r="AY605" s="341"/>
      <c r="AZ605" s="341"/>
      <c r="BA605" s="344"/>
      <c r="BB605" s="395"/>
      <c r="BC605" s="344"/>
      <c r="BD605" s="344"/>
      <c r="BE605" s="344"/>
      <c r="BF605" s="344"/>
      <c r="BG605" s="344"/>
      <c r="BH605" s="344"/>
      <c r="BI605" s="344"/>
      <c r="BJ605" s="344"/>
      <c r="BK605" s="344"/>
      <c r="BL605" s="344"/>
      <c r="BM605" s="344"/>
      <c r="BN605" s="344"/>
      <c r="BO605" s="344"/>
      <c r="BP605" s="344"/>
      <c r="BQ605" s="344"/>
      <c r="BR605" s="344"/>
      <c r="BS605" s="344"/>
      <c r="BT605" s="344"/>
      <c r="BU605" s="344"/>
      <c r="BV605" s="344"/>
      <c r="BW605" s="344"/>
      <c r="BX605" s="344"/>
      <c r="BY605" s="344"/>
      <c r="BZ605" s="344"/>
      <c r="CA605" s="344"/>
      <c r="CB605" s="344"/>
      <c r="CC605" s="344"/>
      <c r="CD605" s="344"/>
      <c r="CE605" s="344"/>
      <c r="CF605" s="344"/>
      <c r="CG605" s="344"/>
      <c r="CH605" s="344"/>
      <c r="CI605" s="344"/>
      <c r="CJ605" s="344"/>
      <c r="CK605" s="344"/>
      <c r="CL605" s="344"/>
      <c r="CM605" s="344"/>
      <c r="CN605" s="344"/>
      <c r="CO605" s="344"/>
      <c r="CP605" s="344"/>
      <c r="CQ605" s="344"/>
      <c r="CR605" s="344"/>
      <c r="CS605" s="344"/>
      <c r="CT605" s="344"/>
      <c r="CU605" s="344"/>
      <c r="CV605" s="344"/>
      <c r="CW605" s="344"/>
      <c r="CX605" s="344"/>
      <c r="CY605" s="344"/>
      <c r="CZ605" s="344"/>
    </row>
    <row r="606" s="348" customFormat="true" ht="25.15" customHeight="true" x14ac:dyDescent="0.2">
      <c r="C606" s="1028"/>
      <c r="D606" s="1020"/>
      <c r="E606" s="561"/>
      <c r="F606" s="561"/>
      <c r="G606" s="561"/>
      <c r="H606" s="1019" t="s">
        <v>455</v>
      </c>
      <c r="I606" s="1020"/>
      <c r="J606" s="713">
        <v>-3.1525934166679329E-2</v>
      </c>
      <c r="K606" s="561"/>
      <c r="L606" s="561"/>
      <c r="M606" s="1019" t="s">
        <v>455</v>
      </c>
      <c r="N606" s="1020"/>
      <c r="O606" s="714">
        <v>-3.690546238842022E-2</v>
      </c>
      <c r="P606" s="561"/>
      <c r="Q606" s="561"/>
      <c r="Z606" s="341"/>
      <c r="AA606" s="341"/>
      <c r="AB606" s="341"/>
      <c r="AC606" s="341"/>
      <c r="AD606" s="341"/>
      <c r="AE606" s="341"/>
      <c r="AF606" s="341"/>
      <c r="AG606" s="341"/>
      <c r="AH606" s="341"/>
      <c r="AI606" s="341"/>
      <c r="AJ606" s="341"/>
      <c r="AK606" s="341"/>
      <c r="AL606" s="341"/>
      <c r="AM606" s="341"/>
      <c r="AN606" s="341"/>
      <c r="AO606" s="341"/>
      <c r="AP606" s="341"/>
      <c r="AQ606" s="341"/>
      <c r="AR606" s="341"/>
      <c r="AS606" s="341"/>
      <c r="AT606" s="341"/>
      <c r="AU606" s="341"/>
      <c r="AV606" s="341"/>
      <c r="AW606" s="341"/>
      <c r="AX606" s="341"/>
      <c r="AY606" s="341"/>
      <c r="AZ606" s="341"/>
      <c r="BA606" s="344"/>
      <c r="BB606" s="395"/>
      <c r="BC606" s="344"/>
      <c r="BD606" s="344"/>
      <c r="BE606" s="344"/>
      <c r="BF606" s="344"/>
      <c r="BG606" s="344"/>
      <c r="BH606" s="344"/>
      <c r="BI606" s="344"/>
      <c r="BJ606" s="344"/>
      <c r="BK606" s="344"/>
      <c r="BL606" s="344"/>
      <c r="BM606" s="344"/>
      <c r="BN606" s="344"/>
      <c r="BO606" s="344"/>
      <c r="BP606" s="344"/>
      <c r="BQ606" s="344"/>
      <c r="BR606" s="344"/>
      <c r="BS606" s="344"/>
      <c r="BT606" s="344"/>
      <c r="BU606" s="344"/>
      <c r="BV606" s="344"/>
      <c r="BW606" s="344"/>
      <c r="BX606" s="344"/>
      <c r="BY606" s="344"/>
      <c r="BZ606" s="344"/>
      <c r="CA606" s="344"/>
      <c r="CB606" s="344"/>
      <c r="CC606" s="344"/>
      <c r="CD606" s="344"/>
      <c r="CE606" s="344"/>
      <c r="CF606" s="344"/>
      <c r="CG606" s="344"/>
      <c r="CH606" s="344"/>
      <c r="CI606" s="344"/>
      <c r="CJ606" s="344"/>
      <c r="CK606" s="344"/>
      <c r="CL606" s="344"/>
      <c r="CM606" s="344"/>
      <c r="CN606" s="344"/>
      <c r="CO606" s="344"/>
      <c r="CP606" s="344"/>
      <c r="CQ606" s="344"/>
      <c r="CR606" s="344"/>
      <c r="CS606" s="344"/>
      <c r="CT606" s="344"/>
      <c r="CU606" s="344"/>
      <c r="CV606" s="344"/>
      <c r="CW606" s="344"/>
      <c r="CX606" s="344"/>
      <c r="CY606" s="344"/>
      <c r="CZ606" s="344"/>
    </row>
    <row r="607" s="348" customFormat="true" ht="25.15" customHeight="true" x14ac:dyDescent="0.2">
      <c r="C607" s="1028"/>
      <c r="D607" s="1020"/>
      <c r="E607" s="561"/>
      <c r="F607" s="561"/>
      <c r="G607" s="561"/>
      <c r="H607" s="1019" t="s">
        <v>480</v>
      </c>
      <c r="I607" s="1020"/>
      <c r="J607" s="713">
        <v>-7.7695696954578697E-3</v>
      </c>
      <c r="K607" s="561"/>
      <c r="L607" s="561"/>
      <c r="M607" s="1019" t="s">
        <v>480</v>
      </c>
      <c r="N607" s="1020"/>
      <c r="O607" s="714">
        <v>-8.1144521155943287E-3</v>
      </c>
      <c r="P607" s="561"/>
      <c r="Q607" s="561"/>
      <c r="Z607" s="341"/>
      <c r="AA607" s="341"/>
      <c r="AB607" s="341"/>
      <c r="AC607" s="341"/>
      <c r="AD607" s="341"/>
      <c r="AE607" s="341"/>
      <c r="AF607" s="341"/>
      <c r="AG607" s="341"/>
      <c r="AH607" s="341"/>
      <c r="AI607" s="341"/>
      <c r="AJ607" s="341"/>
      <c r="AK607" s="341"/>
      <c r="AL607" s="341"/>
      <c r="AM607" s="341"/>
      <c r="AN607" s="341"/>
      <c r="AO607" s="341"/>
      <c r="AP607" s="341"/>
      <c r="AQ607" s="341"/>
      <c r="AR607" s="341"/>
      <c r="AS607" s="341"/>
      <c r="AT607" s="341"/>
      <c r="AU607" s="341"/>
      <c r="AV607" s="341"/>
      <c r="AW607" s="341"/>
      <c r="AX607" s="341"/>
      <c r="AY607" s="341"/>
      <c r="AZ607" s="341"/>
      <c r="BA607" s="344"/>
      <c r="BB607" s="395"/>
      <c r="BC607" s="344"/>
      <c r="BD607" s="344"/>
      <c r="BE607" s="344"/>
      <c r="BF607" s="344"/>
      <c r="BG607" s="344"/>
      <c r="BH607" s="344"/>
      <c r="BI607" s="344"/>
      <c r="BJ607" s="344"/>
      <c r="BK607" s="344"/>
      <c r="BL607" s="344"/>
      <c r="BM607" s="344"/>
      <c r="BN607" s="344"/>
      <c r="BO607" s="344"/>
      <c r="BP607" s="344"/>
      <c r="BQ607" s="344"/>
      <c r="BR607" s="344"/>
      <c r="BS607" s="344"/>
      <c r="BT607" s="344"/>
      <c r="BU607" s="344"/>
      <c r="BV607" s="344"/>
      <c r="BW607" s="344"/>
      <c r="BX607" s="344"/>
      <c r="BY607" s="344"/>
      <c r="BZ607" s="344"/>
      <c r="CA607" s="344"/>
      <c r="CB607" s="344"/>
      <c r="CC607" s="344"/>
      <c r="CD607" s="344"/>
      <c r="CE607" s="344"/>
      <c r="CF607" s="344"/>
      <c r="CG607" s="344"/>
      <c r="CH607" s="344"/>
      <c r="CI607" s="344"/>
      <c r="CJ607" s="344"/>
      <c r="CK607" s="344"/>
      <c r="CL607" s="344"/>
      <c r="CM607" s="344"/>
      <c r="CN607" s="344"/>
      <c r="CO607" s="344"/>
      <c r="CP607" s="344"/>
      <c r="CQ607" s="344"/>
      <c r="CR607" s="344"/>
      <c r="CS607" s="344"/>
      <c r="CT607" s="344"/>
      <c r="CU607" s="344"/>
      <c r="CV607" s="344"/>
      <c r="CW607" s="344"/>
      <c r="CX607" s="344"/>
      <c r="CY607" s="344"/>
      <c r="CZ607" s="344"/>
    </row>
    <row r="608" s="348" customFormat="true" ht="25.15" customHeight="true" x14ac:dyDescent="0.2">
      <c r="C608" s="1028"/>
      <c r="D608" s="1020"/>
      <c r="E608" s="561"/>
      <c r="F608" s="561"/>
      <c r="G608" s="561"/>
      <c r="H608" s="1019" t="s">
        <v>451</v>
      </c>
      <c r="I608" s="1020"/>
      <c r="J608" s="713">
        <v>-5.1195027084582102E-2</v>
      </c>
      <c r="K608" s="561"/>
      <c r="L608" s="561"/>
      <c r="M608" s="1019" t="s">
        <v>451</v>
      </c>
      <c r="N608" s="1020"/>
      <c r="O608" s="714">
        <v>-3.7294434316720762E-2</v>
      </c>
      <c r="P608" s="561"/>
      <c r="Q608" s="561"/>
      <c r="Z608" s="341"/>
      <c r="AA608" s="341"/>
      <c r="AB608" s="341"/>
      <c r="AC608" s="341"/>
      <c r="AD608" s="341"/>
      <c r="AE608" s="341"/>
      <c r="AF608" s="341"/>
      <c r="AG608" s="341"/>
      <c r="AH608" s="341"/>
      <c r="AI608" s="341"/>
      <c r="AJ608" s="341"/>
      <c r="AK608" s="341"/>
      <c r="AL608" s="341"/>
      <c r="AM608" s="341"/>
      <c r="AN608" s="341"/>
      <c r="AO608" s="341"/>
      <c r="AP608" s="341"/>
      <c r="AQ608" s="341"/>
      <c r="AR608" s="341"/>
      <c r="AS608" s="341"/>
      <c r="AT608" s="341"/>
      <c r="AU608" s="341"/>
      <c r="AV608" s="341"/>
      <c r="AW608" s="341"/>
      <c r="AX608" s="341"/>
      <c r="AY608" s="341"/>
      <c r="AZ608" s="341"/>
      <c r="BA608" s="344"/>
      <c r="BB608" s="395"/>
      <c r="BC608" s="344"/>
      <c r="BD608" s="344"/>
      <c r="BE608" s="344"/>
      <c r="BF608" s="344"/>
      <c r="BG608" s="344"/>
      <c r="BH608" s="344"/>
      <c r="BI608" s="344"/>
      <c r="BJ608" s="344"/>
      <c r="BK608" s="344"/>
      <c r="BL608" s="344"/>
      <c r="BM608" s="344"/>
      <c r="BN608" s="344"/>
      <c r="BO608" s="344"/>
      <c r="BP608" s="344"/>
      <c r="BQ608" s="344"/>
      <c r="BR608" s="344"/>
      <c r="BS608" s="344"/>
      <c r="BT608" s="344"/>
      <c r="BU608" s="344"/>
      <c r="BV608" s="344"/>
      <c r="BW608" s="344"/>
      <c r="BX608" s="344"/>
      <c r="BY608" s="344"/>
      <c r="BZ608" s="344"/>
      <c r="CA608" s="344"/>
      <c r="CB608" s="344"/>
      <c r="CC608" s="344"/>
      <c r="CD608" s="344"/>
      <c r="CE608" s="344"/>
      <c r="CF608" s="344"/>
      <c r="CG608" s="344"/>
      <c r="CH608" s="344"/>
      <c r="CI608" s="344"/>
      <c r="CJ608" s="344"/>
      <c r="CK608" s="344"/>
      <c r="CL608" s="344"/>
      <c r="CM608" s="344"/>
      <c r="CN608" s="344"/>
      <c r="CO608" s="344"/>
      <c r="CP608" s="344"/>
      <c r="CQ608" s="344"/>
      <c r="CR608" s="344"/>
      <c r="CS608" s="344"/>
      <c r="CT608" s="344"/>
      <c r="CU608" s="344"/>
      <c r="CV608" s="344"/>
      <c r="CW608" s="344"/>
      <c r="CX608" s="344"/>
      <c r="CY608" s="344"/>
      <c r="CZ608" s="344"/>
    </row>
    <row r="609" s="348" customFormat="true" ht="25.15" customHeight="true" x14ac:dyDescent="0.2">
      <c r="C609" s="1028"/>
      <c r="D609" s="1020"/>
      <c r="E609" s="561"/>
      <c r="F609" s="561"/>
      <c r="G609" s="561"/>
      <c r="H609" s="1019" t="s">
        <v>468</v>
      </c>
      <c r="I609" s="1020"/>
      <c r="J609" s="713">
        <v>-2.597476294757534E-2</v>
      </c>
      <c r="K609" s="561"/>
      <c r="L609" s="561"/>
      <c r="M609" s="1019" t="s">
        <v>468</v>
      </c>
      <c r="N609" s="1020"/>
      <c r="O609" s="714">
        <v>-1.1162938356791276E-2</v>
      </c>
      <c r="P609" s="561"/>
      <c r="Q609" s="561"/>
      <c r="Z609" s="341"/>
      <c r="AA609" s="341"/>
      <c r="AB609" s="341"/>
      <c r="AC609" s="341"/>
      <c r="AD609" s="341"/>
      <c r="AE609" s="341"/>
      <c r="AF609" s="341"/>
      <c r="AG609" s="341"/>
      <c r="AH609" s="341"/>
      <c r="AI609" s="341"/>
      <c r="AJ609" s="341"/>
      <c r="AK609" s="341"/>
      <c r="AL609" s="341"/>
      <c r="AM609" s="341"/>
      <c r="AN609" s="341"/>
      <c r="AO609" s="341"/>
      <c r="AP609" s="341"/>
      <c r="AQ609" s="341"/>
      <c r="AR609" s="341"/>
      <c r="AS609" s="341"/>
      <c r="AT609" s="341"/>
      <c r="AU609" s="341"/>
      <c r="AV609" s="341"/>
      <c r="AW609" s="341"/>
      <c r="AX609" s="341"/>
      <c r="AY609" s="341"/>
      <c r="AZ609" s="341"/>
      <c r="BA609" s="344"/>
      <c r="BB609" s="395"/>
      <c r="BC609" s="344"/>
      <c r="BD609" s="344"/>
      <c r="BE609" s="344"/>
      <c r="BF609" s="344"/>
      <c r="BG609" s="344"/>
      <c r="BH609" s="344"/>
      <c r="BI609" s="344"/>
      <c r="BJ609" s="344"/>
      <c r="BK609" s="344"/>
      <c r="BL609" s="344"/>
      <c r="BM609" s="344"/>
      <c r="BN609" s="344"/>
      <c r="BO609" s="344"/>
      <c r="BP609" s="344"/>
      <c r="BQ609" s="344"/>
      <c r="BR609" s="344"/>
      <c r="BS609" s="344"/>
      <c r="BT609" s="344"/>
      <c r="BU609" s="344"/>
      <c r="BV609" s="344"/>
      <c r="BW609" s="344"/>
      <c r="BX609" s="344"/>
      <c r="BY609" s="344"/>
      <c r="BZ609" s="344"/>
      <c r="CA609" s="344"/>
      <c r="CB609" s="344"/>
      <c r="CC609" s="344"/>
      <c r="CD609" s="344"/>
      <c r="CE609" s="344"/>
      <c r="CF609" s="344"/>
      <c r="CG609" s="344"/>
      <c r="CH609" s="344"/>
      <c r="CI609" s="344"/>
      <c r="CJ609" s="344"/>
      <c r="CK609" s="344"/>
      <c r="CL609" s="344"/>
      <c r="CM609" s="344"/>
      <c r="CN609" s="344"/>
      <c r="CO609" s="344"/>
      <c r="CP609" s="344"/>
      <c r="CQ609" s="344"/>
      <c r="CR609" s="344"/>
      <c r="CS609" s="344"/>
      <c r="CT609" s="344"/>
      <c r="CU609" s="344"/>
      <c r="CV609" s="344"/>
      <c r="CW609" s="344"/>
      <c r="CX609" s="344"/>
      <c r="CY609" s="344"/>
      <c r="CZ609" s="344"/>
    </row>
    <row r="610" s="348" customFormat="true" ht="25.15" customHeight="true" x14ac:dyDescent="0.2">
      <c r="C610" s="1028"/>
      <c r="D610" s="1020"/>
      <c r="E610" s="561"/>
      <c r="F610" s="561"/>
      <c r="G610" s="561"/>
      <c r="H610" s="1019" t="s">
        <v>473</v>
      </c>
      <c r="I610" s="1020"/>
      <c r="J610" s="713">
        <v>-2.1442492318820817E-2</v>
      </c>
      <c r="K610" s="561"/>
      <c r="L610" s="561"/>
      <c r="M610" s="1019" t="s">
        <v>473</v>
      </c>
      <c r="N610" s="1020"/>
      <c r="O610" s="714">
        <v>-1.3739359338662121E-2</v>
      </c>
      <c r="P610" s="561"/>
      <c r="Q610" s="561"/>
      <c r="Z610" s="341"/>
      <c r="AA610" s="341"/>
      <c r="AB610" s="341"/>
      <c r="AC610" s="341"/>
      <c r="AD610" s="341"/>
      <c r="AE610" s="341"/>
      <c r="AF610" s="341"/>
      <c r="AG610" s="341"/>
      <c r="AH610" s="341"/>
      <c r="AI610" s="341"/>
      <c r="AJ610" s="341"/>
      <c r="AK610" s="341"/>
      <c r="AL610" s="341"/>
      <c r="AM610" s="341"/>
      <c r="AN610" s="341"/>
      <c r="AO610" s="341"/>
      <c r="AP610" s="341"/>
      <c r="AQ610" s="341"/>
      <c r="AR610" s="341"/>
      <c r="AS610" s="341"/>
      <c r="AT610" s="341"/>
      <c r="AU610" s="341"/>
      <c r="AV610" s="341"/>
      <c r="AW610" s="341"/>
      <c r="AX610" s="341"/>
      <c r="AY610" s="341"/>
      <c r="AZ610" s="341"/>
      <c r="BA610" s="344"/>
      <c r="BB610" s="395"/>
      <c r="BC610" s="344"/>
      <c r="BD610" s="344"/>
      <c r="BE610" s="344"/>
      <c r="BF610" s="344"/>
      <c r="BG610" s="344"/>
      <c r="BH610" s="344"/>
      <c r="BI610" s="344"/>
      <c r="BJ610" s="344"/>
      <c r="BK610" s="344"/>
      <c r="BL610" s="344"/>
      <c r="BM610" s="344"/>
      <c r="BN610" s="344"/>
      <c r="BO610" s="344"/>
      <c r="BP610" s="344"/>
      <c r="BQ610" s="344"/>
      <c r="BR610" s="344"/>
      <c r="BS610" s="344"/>
      <c r="BT610" s="344"/>
      <c r="BU610" s="344"/>
      <c r="BV610" s="344"/>
      <c r="BW610" s="344"/>
      <c r="BX610" s="344"/>
      <c r="BY610" s="344"/>
      <c r="BZ610" s="344"/>
      <c r="CA610" s="344"/>
      <c r="CB610" s="344"/>
      <c r="CC610" s="344"/>
      <c r="CD610" s="344"/>
      <c r="CE610" s="344"/>
      <c r="CF610" s="344"/>
      <c r="CG610" s="344"/>
      <c r="CH610" s="344"/>
      <c r="CI610" s="344"/>
      <c r="CJ610" s="344"/>
      <c r="CK610" s="344"/>
      <c r="CL610" s="344"/>
      <c r="CM610" s="344"/>
      <c r="CN610" s="344"/>
      <c r="CO610" s="344"/>
      <c r="CP610" s="344"/>
      <c r="CQ610" s="344"/>
      <c r="CR610" s="344"/>
      <c r="CS610" s="344"/>
      <c r="CT610" s="344"/>
      <c r="CU610" s="344"/>
      <c r="CV610" s="344"/>
      <c r="CW610" s="344"/>
      <c r="CX610" s="344"/>
      <c r="CY610" s="344"/>
      <c r="CZ610" s="344"/>
    </row>
    <row r="611" s="348" customFormat="true" ht="25.15" customHeight="true" x14ac:dyDescent="0.2">
      <c r="C611" s="1028"/>
      <c r="D611" s="1020"/>
      <c r="E611" s="561"/>
      <c r="F611" s="561"/>
      <c r="G611" s="561"/>
      <c r="H611" s="1019" t="s">
        <v>462</v>
      </c>
      <c r="I611" s="1020"/>
      <c r="J611" s="713">
        <v>-3.1974625485515953E-2</v>
      </c>
      <c r="K611" s="561"/>
      <c r="L611" s="561"/>
      <c r="M611" s="1019" t="s">
        <v>462</v>
      </c>
      <c r="N611" s="1020"/>
      <c r="O611" s="714">
        <v>-1.8439203728153861E-2</v>
      </c>
      <c r="P611" s="561"/>
      <c r="Q611" s="561"/>
      <c r="Z611" s="341"/>
      <c r="AA611" s="341"/>
      <c r="AB611" s="341"/>
      <c r="AC611" s="341"/>
      <c r="AD611" s="341"/>
      <c r="AE611" s="341"/>
      <c r="AF611" s="341"/>
      <c r="AG611" s="341"/>
      <c r="AH611" s="341"/>
      <c r="AI611" s="341"/>
      <c r="AJ611" s="341"/>
      <c r="AK611" s="341"/>
      <c r="AL611" s="341"/>
      <c r="AM611" s="341"/>
      <c r="AN611" s="341"/>
      <c r="AO611" s="341"/>
      <c r="AP611" s="341"/>
      <c r="AQ611" s="341"/>
      <c r="AR611" s="341"/>
      <c r="AS611" s="341"/>
      <c r="AT611" s="341"/>
      <c r="AU611" s="341"/>
      <c r="AV611" s="341"/>
      <c r="AW611" s="341"/>
      <c r="AX611" s="341"/>
      <c r="AY611" s="341"/>
      <c r="AZ611" s="341"/>
      <c r="BA611" s="344"/>
      <c r="BB611" s="395"/>
      <c r="BC611" s="344"/>
      <c r="BD611" s="344"/>
      <c r="BE611" s="344"/>
      <c r="BF611" s="344"/>
      <c r="BG611" s="344"/>
      <c r="BH611" s="344"/>
      <c r="BI611" s="344"/>
      <c r="BJ611" s="344"/>
      <c r="BK611" s="344"/>
      <c r="BL611" s="344"/>
      <c r="BM611" s="344"/>
      <c r="BN611" s="344"/>
      <c r="BO611" s="344"/>
      <c r="BP611" s="344"/>
      <c r="BQ611" s="344"/>
      <c r="BR611" s="344"/>
      <c r="BS611" s="344"/>
      <c r="BT611" s="344"/>
      <c r="BU611" s="344"/>
      <c r="BV611" s="344"/>
      <c r="BW611" s="344"/>
      <c r="BX611" s="344"/>
      <c r="BY611" s="344"/>
      <c r="BZ611" s="344"/>
      <c r="CA611" s="344"/>
      <c r="CB611" s="344"/>
      <c r="CC611" s="344"/>
      <c r="CD611" s="344"/>
      <c r="CE611" s="344"/>
      <c r="CF611" s="344"/>
      <c r="CG611" s="344"/>
      <c r="CH611" s="344"/>
      <c r="CI611" s="344"/>
      <c r="CJ611" s="344"/>
      <c r="CK611" s="344"/>
      <c r="CL611" s="344"/>
      <c r="CM611" s="344"/>
      <c r="CN611" s="344"/>
      <c r="CO611" s="344"/>
      <c r="CP611" s="344"/>
      <c r="CQ611" s="344"/>
      <c r="CR611" s="344"/>
      <c r="CS611" s="344"/>
      <c r="CT611" s="344"/>
      <c r="CU611" s="344"/>
      <c r="CV611" s="344"/>
      <c r="CW611" s="344"/>
      <c r="CX611" s="344"/>
      <c r="CY611" s="344"/>
      <c r="CZ611" s="344"/>
    </row>
    <row r="612" s="348" customFormat="true" ht="25.15" customHeight="true" x14ac:dyDescent="0.2">
      <c r="C612" s="1028"/>
      <c r="D612" s="1020"/>
      <c r="E612" s="561"/>
      <c r="F612" s="561"/>
      <c r="G612" s="561"/>
      <c r="H612" s="1019" t="s">
        <v>466</v>
      </c>
      <c r="I612" s="1020"/>
      <c r="J612" s="713">
        <v>-2.2689625418346609E-2</v>
      </c>
      <c r="K612" s="561"/>
      <c r="L612" s="561"/>
      <c r="M612" s="1019" t="s">
        <v>466</v>
      </c>
      <c r="N612" s="1020"/>
      <c r="O612" s="714">
        <v>-1.7693187384300004E-2</v>
      </c>
      <c r="P612" s="561"/>
      <c r="Q612" s="561"/>
      <c r="Z612" s="341"/>
      <c r="AA612" s="341"/>
      <c r="AB612" s="341"/>
      <c r="AC612" s="341"/>
      <c r="AD612" s="341"/>
      <c r="AE612" s="341"/>
      <c r="AF612" s="341"/>
      <c r="AG612" s="341"/>
      <c r="AH612" s="341"/>
      <c r="AI612" s="341"/>
      <c r="AJ612" s="341"/>
      <c r="AK612" s="341"/>
      <c r="AL612" s="341"/>
      <c r="AM612" s="341"/>
      <c r="AN612" s="341"/>
      <c r="AO612" s="341"/>
      <c r="AP612" s="341"/>
      <c r="AQ612" s="341"/>
      <c r="AR612" s="341"/>
      <c r="AS612" s="341"/>
      <c r="AT612" s="341"/>
      <c r="AU612" s="341"/>
      <c r="AV612" s="341"/>
      <c r="AW612" s="341"/>
      <c r="AX612" s="341"/>
      <c r="AY612" s="341"/>
      <c r="AZ612" s="341"/>
      <c r="BA612" s="344"/>
      <c r="BB612" s="395"/>
      <c r="BC612" s="344"/>
      <c r="BD612" s="344"/>
      <c r="BE612" s="344"/>
      <c r="BF612" s="344"/>
      <c r="BG612" s="344"/>
      <c r="BH612" s="344"/>
      <c r="BI612" s="344"/>
      <c r="BJ612" s="344"/>
      <c r="BK612" s="344"/>
      <c r="BL612" s="344"/>
      <c r="BM612" s="344"/>
      <c r="BN612" s="344"/>
      <c r="BO612" s="344"/>
      <c r="BP612" s="344"/>
      <c r="BQ612" s="344"/>
      <c r="BR612" s="344"/>
      <c r="BS612" s="344"/>
      <c r="BT612" s="344"/>
      <c r="BU612" s="344"/>
      <c r="BV612" s="344"/>
      <c r="BW612" s="344"/>
      <c r="BX612" s="344"/>
      <c r="BY612" s="344"/>
      <c r="BZ612" s="344"/>
      <c r="CA612" s="344"/>
      <c r="CB612" s="344"/>
      <c r="CC612" s="344"/>
      <c r="CD612" s="344"/>
      <c r="CE612" s="344"/>
      <c r="CF612" s="344"/>
      <c r="CG612" s="344"/>
      <c r="CH612" s="344"/>
      <c r="CI612" s="344"/>
      <c r="CJ612" s="344"/>
      <c r="CK612" s="344"/>
      <c r="CL612" s="344"/>
      <c r="CM612" s="344"/>
      <c r="CN612" s="344"/>
      <c r="CO612" s="344"/>
      <c r="CP612" s="344"/>
      <c r="CQ612" s="344"/>
      <c r="CR612" s="344"/>
      <c r="CS612" s="344"/>
      <c r="CT612" s="344"/>
      <c r="CU612" s="344"/>
      <c r="CV612" s="344"/>
      <c r="CW612" s="344"/>
      <c r="CX612" s="344"/>
      <c r="CY612" s="344"/>
      <c r="CZ612" s="344"/>
    </row>
    <row r="613" s="348" customFormat="true" ht="25.15" customHeight="true" x14ac:dyDescent="0.2">
      <c r="C613" s="1028"/>
      <c r="D613" s="1020"/>
      <c r="E613" s="561"/>
      <c r="F613" s="561"/>
      <c r="G613" s="561"/>
      <c r="H613" s="1019" t="s">
        <v>479</v>
      </c>
      <c r="I613" s="1020"/>
      <c r="J613" s="713">
        <v>-1.5836236824374367E-2</v>
      </c>
      <c r="K613" s="561"/>
      <c r="L613" s="561"/>
      <c r="M613" s="1019" t="s">
        <v>479</v>
      </c>
      <c r="N613" s="1020"/>
      <c r="O613" s="714">
        <v>-4.8093098438867551E-3</v>
      </c>
      <c r="P613" s="561"/>
      <c r="Q613" s="561"/>
      <c r="Z613" s="341"/>
      <c r="AA613" s="341"/>
      <c r="AB613" s="341"/>
      <c r="AC613" s="341"/>
      <c r="AD613" s="341"/>
      <c r="AE613" s="341"/>
      <c r="AF613" s="341"/>
      <c r="AG613" s="341"/>
      <c r="AH613" s="341"/>
      <c r="AI613" s="341"/>
      <c r="AJ613" s="341"/>
      <c r="AK613" s="341"/>
      <c r="AL613" s="341"/>
      <c r="AM613" s="341"/>
      <c r="AN613" s="341"/>
      <c r="AO613" s="341"/>
      <c r="AP613" s="341"/>
      <c r="AQ613" s="341"/>
      <c r="AR613" s="341"/>
      <c r="AS613" s="341"/>
      <c r="AT613" s="341"/>
      <c r="AU613" s="341"/>
      <c r="AV613" s="341"/>
      <c r="AW613" s="341"/>
      <c r="AX613" s="341"/>
      <c r="AY613" s="341"/>
      <c r="AZ613" s="341"/>
      <c r="BA613" s="344"/>
      <c r="BB613" s="395"/>
      <c r="BC613" s="344"/>
      <c r="BD613" s="344"/>
      <c r="BE613" s="344"/>
      <c r="BF613" s="344"/>
      <c r="BG613" s="344"/>
      <c r="BH613" s="344"/>
      <c r="BI613" s="344"/>
      <c r="BJ613" s="344"/>
      <c r="BK613" s="344"/>
      <c r="BL613" s="344"/>
      <c r="BM613" s="344"/>
      <c r="BN613" s="344"/>
      <c r="BO613" s="344"/>
      <c r="BP613" s="344"/>
      <c r="BQ613" s="344"/>
      <c r="BR613" s="344"/>
      <c r="BS613" s="344"/>
      <c r="BT613" s="344"/>
      <c r="BU613" s="344"/>
      <c r="BV613" s="344"/>
      <c r="BW613" s="344"/>
      <c r="BX613" s="344"/>
      <c r="BY613" s="344"/>
      <c r="BZ613" s="344"/>
      <c r="CA613" s="344"/>
      <c r="CB613" s="344"/>
      <c r="CC613" s="344"/>
      <c r="CD613" s="344"/>
      <c r="CE613" s="344"/>
      <c r="CF613" s="344"/>
      <c r="CG613" s="344"/>
      <c r="CH613" s="344"/>
      <c r="CI613" s="344"/>
      <c r="CJ613" s="344"/>
      <c r="CK613" s="344"/>
      <c r="CL613" s="344"/>
      <c r="CM613" s="344"/>
      <c r="CN613" s="344"/>
      <c r="CO613" s="344"/>
      <c r="CP613" s="344"/>
      <c r="CQ613" s="344"/>
      <c r="CR613" s="344"/>
      <c r="CS613" s="344"/>
      <c r="CT613" s="344"/>
      <c r="CU613" s="344"/>
      <c r="CV613" s="344"/>
      <c r="CW613" s="344"/>
      <c r="CX613" s="344"/>
      <c r="CY613" s="344"/>
      <c r="CZ613" s="344"/>
    </row>
    <row r="614" s="348" customFormat="true" ht="25.15" customHeight="true" x14ac:dyDescent="0.2">
      <c r="C614" s="1028"/>
      <c r="D614" s="1020"/>
      <c r="E614" s="561"/>
      <c r="F614" s="561"/>
      <c r="G614" s="561"/>
      <c r="H614" s="1019" t="s">
        <v>460</v>
      </c>
      <c r="I614" s="1020"/>
      <c r="J614" s="713">
        <v>-3.4936672121437654E-2</v>
      </c>
      <c r="K614" s="561"/>
      <c r="L614" s="561"/>
      <c r="M614" s="1019" t="s">
        <v>460</v>
      </c>
      <c r="N614" s="1020"/>
      <c r="O614" s="714">
        <v>-7.1482575952133247E-3</v>
      </c>
      <c r="P614" s="561"/>
      <c r="Q614" s="561"/>
      <c r="Z614" s="341"/>
      <c r="AA614" s="341"/>
      <c r="AB614" s="341"/>
      <c r="AC614" s="341"/>
      <c r="AD614" s="341"/>
      <c r="AE614" s="341"/>
      <c r="AF614" s="341"/>
      <c r="AG614" s="341"/>
      <c r="AH614" s="341"/>
      <c r="AI614" s="341"/>
      <c r="AJ614" s="341"/>
      <c r="AK614" s="341"/>
      <c r="AL614" s="341"/>
      <c r="AM614" s="341"/>
      <c r="AN614" s="341"/>
      <c r="AO614" s="341"/>
      <c r="AP614" s="341"/>
      <c r="AQ614" s="341"/>
      <c r="AR614" s="341"/>
      <c r="AS614" s="341"/>
      <c r="AT614" s="341"/>
      <c r="AU614" s="341"/>
      <c r="AV614" s="341"/>
      <c r="AW614" s="341"/>
      <c r="AX614" s="341"/>
      <c r="AY614" s="341"/>
      <c r="AZ614" s="341"/>
      <c r="BA614" s="344"/>
      <c r="BB614" s="395"/>
      <c r="BC614" s="344"/>
      <c r="BD614" s="344"/>
      <c r="BE614" s="344"/>
      <c r="BF614" s="344"/>
      <c r="BG614" s="344"/>
      <c r="BH614" s="344"/>
      <c r="BI614" s="344"/>
      <c r="BJ614" s="344"/>
      <c r="BK614" s="344"/>
      <c r="BL614" s="344"/>
      <c r="BM614" s="344"/>
      <c r="BN614" s="344"/>
      <c r="BO614" s="344"/>
      <c r="BP614" s="344"/>
      <c r="BQ614" s="344"/>
      <c r="BR614" s="344"/>
      <c r="BS614" s="344"/>
      <c r="BT614" s="344"/>
      <c r="BU614" s="344"/>
      <c r="BV614" s="344"/>
      <c r="BW614" s="344"/>
      <c r="BX614" s="344"/>
      <c r="BY614" s="344"/>
      <c r="BZ614" s="344"/>
      <c r="CA614" s="344"/>
      <c r="CB614" s="344"/>
      <c r="CC614" s="344"/>
      <c r="CD614" s="344"/>
      <c r="CE614" s="344"/>
      <c r="CF614" s="344"/>
      <c r="CG614" s="344"/>
      <c r="CH614" s="344"/>
      <c r="CI614" s="344"/>
      <c r="CJ614" s="344"/>
      <c r="CK614" s="344"/>
      <c r="CL614" s="344"/>
      <c r="CM614" s="344"/>
      <c r="CN614" s="344"/>
      <c r="CO614" s="344"/>
      <c r="CP614" s="344"/>
      <c r="CQ614" s="344"/>
      <c r="CR614" s="344"/>
      <c r="CS614" s="344"/>
      <c r="CT614" s="344"/>
      <c r="CU614" s="344"/>
      <c r="CV614" s="344"/>
      <c r="CW614" s="344"/>
      <c r="CX614" s="344"/>
      <c r="CY614" s="344"/>
      <c r="CZ614" s="344"/>
    </row>
    <row r="615" s="348" customFormat="true" ht="25.15" customHeight="true" x14ac:dyDescent="0.2">
      <c r="C615" s="1028"/>
      <c r="D615" s="1020"/>
      <c r="E615" s="561"/>
      <c r="F615" s="561"/>
      <c r="G615" s="561"/>
      <c r="H615" s="1019" t="s">
        <v>477</v>
      </c>
      <c r="I615" s="1020"/>
      <c r="J615" s="713">
        <v>-1.6624166206803785E-2</v>
      </c>
      <c r="K615" s="561"/>
      <c r="L615" s="561"/>
      <c r="M615" s="1019" t="s">
        <v>477</v>
      </c>
      <c r="N615" s="1020"/>
      <c r="O615" s="714">
        <v>-4.8992397271069212E-3</v>
      </c>
      <c r="P615" s="561"/>
      <c r="Q615" s="561"/>
      <c r="Z615" s="341"/>
      <c r="AA615" s="341"/>
      <c r="AB615" s="341"/>
      <c r="AC615" s="341"/>
      <c r="AD615" s="341"/>
      <c r="AE615" s="341"/>
      <c r="AF615" s="341"/>
      <c r="AG615" s="341"/>
      <c r="AH615" s="341"/>
      <c r="AI615" s="341"/>
      <c r="AJ615" s="341"/>
      <c r="AK615" s="341"/>
      <c r="AL615" s="341"/>
      <c r="AM615" s="341"/>
      <c r="AN615" s="341"/>
      <c r="AO615" s="341"/>
      <c r="AP615" s="341"/>
      <c r="AQ615" s="341"/>
      <c r="AR615" s="341"/>
      <c r="AS615" s="341"/>
      <c r="AT615" s="341"/>
      <c r="AU615" s="341"/>
      <c r="AV615" s="341"/>
      <c r="AW615" s="341"/>
      <c r="AX615" s="341"/>
      <c r="AY615" s="341"/>
      <c r="AZ615" s="341"/>
      <c r="BA615" s="344"/>
      <c r="BB615" s="395"/>
      <c r="BC615" s="344"/>
      <c r="BD615" s="344"/>
      <c r="BE615" s="344"/>
      <c r="BF615" s="344"/>
      <c r="BG615" s="344"/>
      <c r="BH615" s="344"/>
      <c r="BI615" s="344"/>
      <c r="BJ615" s="344"/>
      <c r="BK615" s="344"/>
      <c r="BL615" s="344"/>
      <c r="BM615" s="344"/>
      <c r="BN615" s="344"/>
      <c r="BO615" s="344"/>
      <c r="BP615" s="344"/>
      <c r="BQ615" s="344"/>
      <c r="BR615" s="344"/>
      <c r="BS615" s="344"/>
      <c r="BT615" s="344"/>
      <c r="BU615" s="344"/>
      <c r="BV615" s="344"/>
      <c r="BW615" s="344"/>
      <c r="BX615" s="344"/>
      <c r="BY615" s="344"/>
      <c r="BZ615" s="344"/>
      <c r="CA615" s="344"/>
      <c r="CB615" s="344"/>
      <c r="CC615" s="344"/>
      <c r="CD615" s="344"/>
      <c r="CE615" s="344"/>
      <c r="CF615" s="344"/>
      <c r="CG615" s="344"/>
      <c r="CH615" s="344"/>
      <c r="CI615" s="344"/>
      <c r="CJ615" s="344"/>
      <c r="CK615" s="344"/>
      <c r="CL615" s="344"/>
      <c r="CM615" s="344"/>
      <c r="CN615" s="344"/>
      <c r="CO615" s="344"/>
      <c r="CP615" s="344"/>
      <c r="CQ615" s="344"/>
      <c r="CR615" s="344"/>
      <c r="CS615" s="344"/>
      <c r="CT615" s="344"/>
      <c r="CU615" s="344"/>
      <c r="CV615" s="344"/>
      <c r="CW615" s="344"/>
      <c r="CX615" s="344"/>
      <c r="CY615" s="344"/>
      <c r="CZ615" s="344"/>
    </row>
    <row r="616" s="348" customFormat="true" ht="25.15" customHeight="true" x14ac:dyDescent="0.2">
      <c r="C616" s="1028"/>
      <c r="D616" s="1020"/>
      <c r="E616" s="561"/>
      <c r="F616" s="561"/>
      <c r="G616" s="561"/>
      <c r="H616" s="1019" t="s">
        <v>470</v>
      </c>
      <c r="I616" s="1020"/>
      <c r="J616" s="713">
        <v>-2.4711066582311501E-2</v>
      </c>
      <c r="K616" s="561"/>
      <c r="L616" s="561"/>
      <c r="M616" s="1019" t="s">
        <v>470</v>
      </c>
      <c r="N616" s="1020"/>
      <c r="O616" s="714">
        <v>1.2202301081023284E-3</v>
      </c>
      <c r="P616" s="561"/>
      <c r="Q616" s="561"/>
      <c r="Z616" s="341"/>
      <c r="AA616" s="341"/>
      <c r="AB616" s="341"/>
      <c r="AC616" s="341"/>
      <c r="AD616" s="341"/>
      <c r="AE616" s="341"/>
      <c r="AF616" s="341"/>
      <c r="AG616" s="341"/>
      <c r="AH616" s="341"/>
      <c r="AI616" s="341"/>
      <c r="AJ616" s="341"/>
      <c r="AK616" s="341"/>
      <c r="AL616" s="341"/>
      <c r="AM616" s="341"/>
      <c r="AN616" s="341"/>
      <c r="AO616" s="341"/>
      <c r="AP616" s="341"/>
      <c r="AQ616" s="341"/>
      <c r="AR616" s="341"/>
      <c r="AS616" s="341"/>
      <c r="AT616" s="341"/>
      <c r="AU616" s="341"/>
      <c r="AV616" s="341"/>
      <c r="AW616" s="341"/>
      <c r="AX616" s="341"/>
      <c r="AY616" s="341"/>
      <c r="AZ616" s="341"/>
      <c r="BA616" s="344"/>
      <c r="BB616" s="395"/>
      <c r="BC616" s="344"/>
      <c r="BD616" s="344"/>
      <c r="BE616" s="344"/>
      <c r="BF616" s="344"/>
      <c r="BG616" s="344"/>
      <c r="BH616" s="344"/>
      <c r="BI616" s="344"/>
      <c r="BJ616" s="344"/>
      <c r="BK616" s="344"/>
      <c r="BL616" s="344"/>
      <c r="BM616" s="344"/>
      <c r="BN616" s="344"/>
      <c r="BO616" s="344"/>
      <c r="BP616" s="344"/>
      <c r="BQ616" s="344"/>
      <c r="BR616" s="344"/>
      <c r="BS616" s="344"/>
      <c r="BT616" s="344"/>
      <c r="BU616" s="344"/>
      <c r="BV616" s="344"/>
      <c r="BW616" s="344"/>
      <c r="BX616" s="344"/>
      <c r="BY616" s="344"/>
      <c r="BZ616" s="344"/>
      <c r="CA616" s="344"/>
      <c r="CB616" s="344"/>
      <c r="CC616" s="344"/>
      <c r="CD616" s="344"/>
      <c r="CE616" s="344"/>
      <c r="CF616" s="344"/>
      <c r="CG616" s="344"/>
      <c r="CH616" s="344"/>
      <c r="CI616" s="344"/>
      <c r="CJ616" s="344"/>
      <c r="CK616" s="344"/>
      <c r="CL616" s="344"/>
      <c r="CM616" s="344"/>
      <c r="CN616" s="344"/>
      <c r="CO616" s="344"/>
      <c r="CP616" s="344"/>
      <c r="CQ616" s="344"/>
      <c r="CR616" s="344"/>
      <c r="CS616" s="344"/>
      <c r="CT616" s="344"/>
      <c r="CU616" s="344"/>
      <c r="CV616" s="344"/>
      <c r="CW616" s="344"/>
      <c r="CX616" s="344"/>
      <c r="CY616" s="344"/>
      <c r="CZ616" s="344"/>
    </row>
    <row r="617" s="348" customFormat="true" ht="25.15" customHeight="true" x14ac:dyDescent="0.2">
      <c r="C617" s="1028"/>
      <c r="D617" s="1020"/>
      <c r="E617" s="561"/>
      <c r="F617" s="561"/>
      <c r="G617" s="561"/>
      <c r="H617" s="1019" t="s">
        <v>478</v>
      </c>
      <c r="I617" s="1020"/>
      <c r="J617" s="713">
        <v>-1.6358459026175408E-2</v>
      </c>
      <c r="K617" s="561"/>
      <c r="L617" s="561"/>
      <c r="M617" s="1019" t="s">
        <v>478</v>
      </c>
      <c r="N617" s="1020"/>
      <c r="O617" s="714">
        <v>-4.7146412006706081E-3</v>
      </c>
      <c r="P617" s="561"/>
      <c r="Q617" s="561"/>
      <c r="Z617" s="341"/>
      <c r="AA617" s="341"/>
      <c r="AB617" s="341"/>
      <c r="AC617" s="341"/>
      <c r="AD617" s="341"/>
      <c r="AE617" s="341"/>
      <c r="AF617" s="341"/>
      <c r="AG617" s="341"/>
      <c r="AH617" s="341"/>
      <c r="AI617" s="341"/>
      <c r="AJ617" s="341"/>
      <c r="AK617" s="341"/>
      <c r="AL617" s="341"/>
      <c r="AM617" s="341"/>
      <c r="AN617" s="341"/>
      <c r="AO617" s="341"/>
      <c r="AP617" s="341"/>
      <c r="AQ617" s="341"/>
      <c r="AR617" s="341"/>
      <c r="AS617" s="341"/>
      <c r="AT617" s="341"/>
      <c r="AU617" s="341"/>
      <c r="AV617" s="341"/>
      <c r="AW617" s="341"/>
      <c r="AX617" s="341"/>
      <c r="AY617" s="341"/>
      <c r="AZ617" s="341"/>
      <c r="BA617" s="344"/>
      <c r="BB617" s="395"/>
      <c r="BC617" s="344"/>
      <c r="BD617" s="344"/>
      <c r="BE617" s="344"/>
      <c r="BF617" s="344"/>
      <c r="BG617" s="344"/>
      <c r="BH617" s="344"/>
      <c r="BI617" s="344"/>
      <c r="BJ617" s="344"/>
      <c r="BK617" s="344"/>
      <c r="BL617" s="344"/>
      <c r="BM617" s="344"/>
      <c r="BN617" s="344"/>
      <c r="BO617" s="344"/>
      <c r="BP617" s="344"/>
      <c r="BQ617" s="344"/>
      <c r="BR617" s="344"/>
      <c r="BS617" s="344"/>
      <c r="BT617" s="344"/>
      <c r="BU617" s="344"/>
      <c r="BV617" s="344"/>
      <c r="BW617" s="344"/>
      <c r="BX617" s="344"/>
      <c r="BY617" s="344"/>
      <c r="BZ617" s="344"/>
      <c r="CA617" s="344"/>
      <c r="CB617" s="344"/>
      <c r="CC617" s="344"/>
      <c r="CD617" s="344"/>
      <c r="CE617" s="344"/>
      <c r="CF617" s="344"/>
      <c r="CG617" s="344"/>
      <c r="CH617" s="344"/>
      <c r="CI617" s="344"/>
      <c r="CJ617" s="344"/>
      <c r="CK617" s="344"/>
      <c r="CL617" s="344"/>
      <c r="CM617" s="344"/>
      <c r="CN617" s="344"/>
      <c r="CO617" s="344"/>
      <c r="CP617" s="344"/>
      <c r="CQ617" s="344"/>
      <c r="CR617" s="344"/>
      <c r="CS617" s="344"/>
      <c r="CT617" s="344"/>
      <c r="CU617" s="344"/>
      <c r="CV617" s="344"/>
      <c r="CW617" s="344"/>
      <c r="CX617" s="344"/>
      <c r="CY617" s="344"/>
      <c r="CZ617" s="344"/>
    </row>
    <row r="618" s="348" customFormat="true" ht="25.15" customHeight="true" x14ac:dyDescent="0.2">
      <c r="C618" s="1028"/>
      <c r="D618" s="1020"/>
      <c r="E618" s="561"/>
      <c r="F618" s="561"/>
      <c r="G618" s="561"/>
      <c r="H618" s="1019" t="s">
        <v>482</v>
      </c>
      <c r="I618" s="1020"/>
      <c r="J618" s="713">
        <v>-4.5413486048948631E-3</v>
      </c>
      <c r="K618" s="561"/>
      <c r="L618" s="561"/>
      <c r="M618" s="1019" t="s">
        <v>482</v>
      </c>
      <c r="N618" s="1020"/>
      <c r="O618" s="714">
        <v>-1.4509661890625331E-3</v>
      </c>
      <c r="P618" s="561"/>
      <c r="Q618" s="561"/>
      <c r="Z618" s="341"/>
      <c r="AA618" s="341"/>
      <c r="AB618" s="341"/>
      <c r="AC618" s="341"/>
      <c r="AD618" s="341"/>
      <c r="AE618" s="341"/>
      <c r="AF618" s="341"/>
      <c r="AG618" s="341"/>
      <c r="AH618" s="341"/>
      <c r="AI618" s="341"/>
      <c r="AJ618" s="341"/>
      <c r="AK618" s="341"/>
      <c r="AL618" s="341"/>
      <c r="AM618" s="341"/>
      <c r="AN618" s="341"/>
      <c r="AO618" s="341"/>
      <c r="AP618" s="341"/>
      <c r="AQ618" s="341"/>
      <c r="AR618" s="341"/>
      <c r="AS618" s="341"/>
      <c r="AT618" s="341"/>
      <c r="AU618" s="341"/>
      <c r="AV618" s="341"/>
      <c r="AW618" s="341"/>
      <c r="AX618" s="341"/>
      <c r="AY618" s="341"/>
      <c r="AZ618" s="341"/>
      <c r="BA618" s="344"/>
      <c r="BB618" s="395"/>
      <c r="BC618" s="344"/>
      <c r="BD618" s="344"/>
      <c r="BE618" s="344"/>
      <c r="BF618" s="344"/>
      <c r="BG618" s="344"/>
      <c r="BH618" s="344"/>
      <c r="BI618" s="344"/>
      <c r="BJ618" s="344"/>
      <c r="BK618" s="344"/>
      <c r="BL618" s="344"/>
      <c r="BM618" s="344"/>
      <c r="BN618" s="344"/>
      <c r="BO618" s="344"/>
      <c r="BP618" s="344"/>
      <c r="BQ618" s="344"/>
      <c r="BR618" s="344"/>
      <c r="BS618" s="344"/>
      <c r="BT618" s="344"/>
      <c r="BU618" s="344"/>
      <c r="BV618" s="344"/>
      <c r="BW618" s="344"/>
      <c r="BX618" s="344"/>
      <c r="BY618" s="344"/>
      <c r="BZ618" s="344"/>
      <c r="CA618" s="344"/>
      <c r="CB618" s="344"/>
      <c r="CC618" s="344"/>
      <c r="CD618" s="344"/>
      <c r="CE618" s="344"/>
      <c r="CF618" s="344"/>
      <c r="CG618" s="344"/>
      <c r="CH618" s="344"/>
      <c r="CI618" s="344"/>
      <c r="CJ618" s="344"/>
      <c r="CK618" s="344"/>
      <c r="CL618" s="344"/>
      <c r="CM618" s="344"/>
      <c r="CN618" s="344"/>
      <c r="CO618" s="344"/>
      <c r="CP618" s="344"/>
      <c r="CQ618" s="344"/>
      <c r="CR618" s="344"/>
      <c r="CS618" s="344"/>
      <c r="CT618" s="344"/>
      <c r="CU618" s="344"/>
      <c r="CV618" s="344"/>
      <c r="CW618" s="344"/>
      <c r="CX618" s="344"/>
      <c r="CY618" s="344"/>
      <c r="CZ618" s="344"/>
    </row>
    <row r="619" s="348" customFormat="true" ht="25.15" customHeight="true" x14ac:dyDescent="0.2">
      <c r="C619" s="1028"/>
      <c r="D619" s="1020"/>
      <c r="E619" s="561"/>
      <c r="F619" s="561"/>
      <c r="G619" s="561"/>
      <c r="H619" s="1019" t="s">
        <v>481</v>
      </c>
      <c r="I619" s="1020"/>
      <c r="J619" s="716">
        <v>-7.9394097390027805E-3</v>
      </c>
      <c r="K619" s="561"/>
      <c r="L619" s="561"/>
      <c r="M619" s="1019" t="s">
        <v>481</v>
      </c>
      <c r="N619" s="1020"/>
      <c r="O619" s="717">
        <v>-8.1638079538456411E-4</v>
      </c>
      <c r="P619" s="561"/>
      <c r="Q619" s="561"/>
      <c r="Z619" s="341"/>
      <c r="AA619" s="341"/>
      <c r="AB619" s="341"/>
      <c r="AC619" s="341"/>
      <c r="AD619" s="341"/>
      <c r="AE619" s="341"/>
      <c r="AF619" s="341"/>
      <c r="AG619" s="341"/>
      <c r="AH619" s="341"/>
      <c r="AI619" s="341"/>
      <c r="AJ619" s="341"/>
      <c r="AK619" s="341"/>
      <c r="AL619" s="341"/>
      <c r="AM619" s="341"/>
      <c r="AN619" s="341"/>
      <c r="AO619" s="341"/>
      <c r="AP619" s="341"/>
      <c r="AQ619" s="341"/>
      <c r="AR619" s="341"/>
      <c r="AS619" s="341"/>
      <c r="AT619" s="341"/>
      <c r="AU619" s="341"/>
      <c r="AV619" s="341"/>
      <c r="AW619" s="341"/>
      <c r="AX619" s="341"/>
      <c r="AY619" s="341"/>
      <c r="AZ619" s="341"/>
      <c r="BA619" s="344"/>
      <c r="BB619" s="395"/>
      <c r="BC619" s="344"/>
      <c r="BD619" s="344"/>
      <c r="BE619" s="344"/>
      <c r="BF619" s="344"/>
      <c r="BG619" s="344"/>
      <c r="BH619" s="344"/>
      <c r="BI619" s="344"/>
      <c r="BJ619" s="344"/>
      <c r="BK619" s="344"/>
      <c r="BL619" s="344"/>
      <c r="BM619" s="344"/>
      <c r="BN619" s="344"/>
      <c r="BO619" s="344"/>
      <c r="BP619" s="344"/>
      <c r="BQ619" s="344"/>
      <c r="BR619" s="344"/>
      <c r="BS619" s="344"/>
      <c r="BT619" s="344"/>
      <c r="BU619" s="344"/>
      <c r="BV619" s="344"/>
      <c r="BW619" s="344"/>
      <c r="BX619" s="344"/>
      <c r="BY619" s="344"/>
      <c r="BZ619" s="344"/>
      <c r="CA619" s="344"/>
      <c r="CB619" s="344"/>
      <c r="CC619" s="344"/>
      <c r="CD619" s="344"/>
      <c r="CE619" s="344"/>
      <c r="CF619" s="344"/>
      <c r="CG619" s="344"/>
      <c r="CH619" s="344"/>
      <c r="CI619" s="344"/>
      <c r="CJ619" s="344"/>
      <c r="CK619" s="344"/>
      <c r="CL619" s="344"/>
      <c r="CM619" s="344"/>
      <c r="CN619" s="344"/>
      <c r="CO619" s="344"/>
      <c r="CP619" s="344"/>
      <c r="CQ619" s="344"/>
      <c r="CR619" s="344"/>
      <c r="CS619" s="344"/>
      <c r="CT619" s="344"/>
      <c r="CU619" s="344"/>
      <c r="CV619" s="344"/>
      <c r="CW619" s="344"/>
      <c r="CX619" s="344"/>
      <c r="CY619" s="344"/>
      <c r="CZ619" s="344"/>
    </row>
    <row r="620" s="348" customFormat="true" ht="25.15" customHeight="true" x14ac:dyDescent="0.2">
      <c r="C620" s="1028"/>
      <c r="D620" s="1020"/>
      <c r="E620" s="561"/>
      <c r="F620" s="561"/>
      <c r="G620" s="561"/>
      <c r="H620" s="1028"/>
      <c r="I620" s="1020"/>
      <c r="J620" s="577"/>
      <c r="K620" s="561"/>
      <c r="L620" s="561"/>
      <c r="M620" s="1028"/>
      <c r="N620" s="1020"/>
      <c r="O620" s="577"/>
      <c r="P620" s="561"/>
      <c r="Q620" s="561"/>
      <c r="Z620" s="341"/>
      <c r="AA620" s="341"/>
      <c r="AB620" s="341"/>
      <c r="AC620" s="341"/>
      <c r="AD620" s="341"/>
      <c r="AE620" s="341"/>
      <c r="AF620" s="341"/>
      <c r="AG620" s="341"/>
      <c r="AH620" s="341"/>
      <c r="AI620" s="341"/>
      <c r="AJ620" s="341"/>
      <c r="AK620" s="341"/>
      <c r="AL620" s="341"/>
      <c r="AM620" s="341"/>
      <c r="AN620" s="341"/>
      <c r="AO620" s="341"/>
      <c r="AP620" s="341"/>
      <c r="AQ620" s="341"/>
      <c r="AR620" s="341"/>
      <c r="AS620" s="341"/>
      <c r="AT620" s="341"/>
      <c r="AU620" s="341"/>
      <c r="AV620" s="341"/>
      <c r="AW620" s="341"/>
      <c r="AX620" s="341"/>
      <c r="AY620" s="341"/>
      <c r="AZ620" s="341"/>
      <c r="BA620" s="344"/>
      <c r="BB620" s="395"/>
      <c r="BC620" s="344"/>
      <c r="BD620" s="344"/>
      <c r="BE620" s="344"/>
      <c r="BF620" s="344"/>
      <c r="BG620" s="344"/>
      <c r="BH620" s="344"/>
      <c r="BI620" s="344"/>
      <c r="BJ620" s="344"/>
      <c r="BK620" s="344"/>
      <c r="BL620" s="344"/>
      <c r="BM620" s="344"/>
      <c r="BN620" s="344"/>
      <c r="BO620" s="344"/>
      <c r="BP620" s="344"/>
      <c r="BQ620" s="344"/>
      <c r="BR620" s="344"/>
      <c r="BS620" s="344"/>
      <c r="BT620" s="344"/>
      <c r="BU620" s="344"/>
      <c r="BV620" s="344"/>
      <c r="BW620" s="344"/>
      <c r="BX620" s="344"/>
      <c r="BY620" s="344"/>
      <c r="BZ620" s="344"/>
      <c r="CA620" s="344"/>
      <c r="CB620" s="344"/>
      <c r="CC620" s="344"/>
      <c r="CD620" s="344"/>
      <c r="CE620" s="344"/>
      <c r="CF620" s="344"/>
      <c r="CG620" s="344"/>
      <c r="CH620" s="344"/>
      <c r="CI620" s="344"/>
      <c r="CJ620" s="344"/>
      <c r="CK620" s="344"/>
      <c r="CL620" s="344"/>
      <c r="CM620" s="344"/>
      <c r="CN620" s="344"/>
      <c r="CO620" s="344"/>
      <c r="CP620" s="344"/>
      <c r="CQ620" s="344"/>
      <c r="CR620" s="344"/>
      <c r="CS620" s="344"/>
      <c r="CT620" s="344"/>
      <c r="CU620" s="344"/>
      <c r="CV620" s="344"/>
      <c r="CW620" s="344"/>
      <c r="CX620" s="344"/>
      <c r="CY620" s="344"/>
      <c r="CZ620" s="344"/>
    </row>
    <row r="621" s="348" customFormat="true" ht="25.15" customHeight="true" x14ac:dyDescent="0.2">
      <c r="C621" s="1028"/>
      <c r="D621" s="1020"/>
      <c r="E621" s="561"/>
      <c r="F621" s="561"/>
      <c r="G621" s="561"/>
      <c r="H621" s="1028"/>
      <c r="I621" s="1020"/>
      <c r="J621" s="561"/>
      <c r="K621" s="561"/>
      <c r="L621" s="561"/>
      <c r="M621" s="1028"/>
      <c r="N621" s="1020"/>
      <c r="O621" s="561"/>
      <c r="P621" s="561"/>
      <c r="Q621" s="561"/>
      <c r="Z621" s="341"/>
      <c r="AA621" s="341"/>
      <c r="AB621" s="341"/>
      <c r="AC621" s="341"/>
      <c r="AD621" s="341"/>
      <c r="AE621" s="341"/>
      <c r="AF621" s="341"/>
      <c r="AG621" s="341"/>
      <c r="AH621" s="341"/>
      <c r="AI621" s="341"/>
      <c r="AJ621" s="341"/>
      <c r="AK621" s="341"/>
      <c r="AL621" s="341"/>
      <c r="AM621" s="341"/>
      <c r="AN621" s="341"/>
      <c r="AO621" s="341"/>
      <c r="AP621" s="341"/>
      <c r="AQ621" s="341"/>
      <c r="AR621" s="341"/>
      <c r="AS621" s="341"/>
      <c r="AT621" s="341"/>
      <c r="AU621" s="341"/>
      <c r="AV621" s="341"/>
      <c r="AW621" s="341"/>
      <c r="AX621" s="341"/>
      <c r="AY621" s="341"/>
      <c r="AZ621" s="341"/>
      <c r="BA621" s="344"/>
      <c r="BB621" s="395"/>
      <c r="BC621" s="344"/>
      <c r="BD621" s="344"/>
      <c r="BE621" s="344"/>
      <c r="BF621" s="344"/>
      <c r="BG621" s="344"/>
      <c r="BH621" s="344"/>
      <c r="BI621" s="344"/>
      <c r="BJ621" s="344"/>
      <c r="BK621" s="344"/>
      <c r="BL621" s="344"/>
      <c r="BM621" s="344"/>
      <c r="BN621" s="344"/>
      <c r="BO621" s="344"/>
      <c r="BP621" s="344"/>
      <c r="BQ621" s="344"/>
      <c r="BR621" s="344"/>
      <c r="BS621" s="344"/>
      <c r="BT621" s="344"/>
      <c r="BU621" s="344"/>
      <c r="BV621" s="344"/>
      <c r="BW621" s="344"/>
      <c r="BX621" s="344"/>
      <c r="BY621" s="344"/>
      <c r="BZ621" s="344"/>
      <c r="CA621" s="344"/>
      <c r="CB621" s="344"/>
      <c r="CC621" s="344"/>
      <c r="CD621" s="344"/>
      <c r="CE621" s="344"/>
      <c r="CF621" s="344"/>
      <c r="CG621" s="344"/>
      <c r="CH621" s="344"/>
      <c r="CI621" s="344"/>
      <c r="CJ621" s="344"/>
      <c r="CK621" s="344"/>
      <c r="CL621" s="344"/>
      <c r="CM621" s="344"/>
      <c r="CN621" s="344"/>
      <c r="CO621" s="344"/>
      <c r="CP621" s="344"/>
      <c r="CQ621" s="344"/>
      <c r="CR621" s="344"/>
      <c r="CS621" s="344"/>
      <c r="CT621" s="344"/>
      <c r="CU621" s="344"/>
      <c r="CV621" s="344"/>
      <c r="CW621" s="344"/>
      <c r="CX621" s="344"/>
      <c r="CY621" s="344"/>
      <c r="CZ621" s="344"/>
    </row>
    <row r="622" s="348" customFormat="true" ht="25.15" customHeight="true" x14ac:dyDescent="0.2">
      <c r="C622" s="1028"/>
      <c r="D622" s="1020"/>
      <c r="E622" s="561"/>
      <c r="F622" s="561"/>
      <c r="G622" s="561"/>
      <c r="H622" s="1029" t="s">
        <v>246</v>
      </c>
      <c r="I622" s="1020"/>
      <c r="J622" s="1020"/>
      <c r="K622" s="561"/>
      <c r="L622" s="561"/>
      <c r="M622" s="1029" t="s">
        <v>246</v>
      </c>
      <c r="N622" s="1020"/>
      <c r="O622" s="1020"/>
      <c r="P622" s="561"/>
      <c r="Q622" s="561"/>
      <c r="Z622" s="341"/>
      <c r="AA622" s="341"/>
      <c r="AB622" s="341"/>
      <c r="AC622" s="341"/>
      <c r="AD622" s="341"/>
      <c r="AE622" s="341"/>
      <c r="AF622" s="341"/>
      <c r="AG622" s="341"/>
      <c r="AH622" s="341"/>
      <c r="AI622" s="341"/>
      <c r="AJ622" s="341"/>
      <c r="AK622" s="341"/>
      <c r="AL622" s="341"/>
      <c r="AM622" s="341"/>
      <c r="AN622" s="341"/>
      <c r="AO622" s="341"/>
      <c r="AP622" s="341"/>
      <c r="AQ622" s="341"/>
      <c r="AR622" s="341"/>
      <c r="AS622" s="341"/>
      <c r="AT622" s="341"/>
      <c r="AU622" s="341"/>
      <c r="AV622" s="341"/>
      <c r="AW622" s="341"/>
      <c r="AX622" s="341"/>
      <c r="AY622" s="341"/>
      <c r="AZ622" s="341"/>
      <c r="BA622" s="344"/>
      <c r="BB622" s="395"/>
      <c r="BC622" s="344"/>
      <c r="BD622" s="344"/>
      <c r="BE622" s="344"/>
      <c r="BF622" s="344"/>
      <c r="BG622" s="344"/>
      <c r="BH622" s="344"/>
      <c r="BI622" s="344"/>
      <c r="BJ622" s="344"/>
      <c r="BK622" s="344"/>
      <c r="BL622" s="344"/>
      <c r="BM622" s="344"/>
      <c r="BN622" s="344"/>
      <c r="BO622" s="344"/>
      <c r="BP622" s="344"/>
      <c r="BQ622" s="344"/>
      <c r="BR622" s="344"/>
      <c r="BS622" s="344"/>
      <c r="BT622" s="344"/>
      <c r="BU622" s="344"/>
      <c r="BV622" s="344"/>
      <c r="BW622" s="344"/>
      <c r="BX622" s="344"/>
      <c r="BY622" s="344"/>
      <c r="BZ622" s="344"/>
      <c r="CA622" s="344"/>
      <c r="CB622" s="344"/>
      <c r="CC622" s="344"/>
      <c r="CD622" s="344"/>
      <c r="CE622" s="344"/>
      <c r="CF622" s="344"/>
      <c r="CG622" s="344"/>
      <c r="CH622" s="344"/>
      <c r="CI622" s="344"/>
      <c r="CJ622" s="344"/>
      <c r="CK622" s="344"/>
      <c r="CL622" s="344"/>
      <c r="CM622" s="344"/>
      <c r="CN622" s="344"/>
      <c r="CO622" s="344"/>
      <c r="CP622" s="344"/>
      <c r="CQ622" s="344"/>
      <c r="CR622" s="344"/>
      <c r="CS622" s="344"/>
      <c r="CT622" s="344"/>
      <c r="CU622" s="344"/>
      <c r="CV622" s="344"/>
      <c r="CW622" s="344"/>
      <c r="CX622" s="344"/>
      <c r="CY622" s="344"/>
      <c r="CZ622" s="344"/>
    </row>
    <row r="623" s="348" customFormat="true" ht="25.15" customHeight="true" x14ac:dyDescent="0.2">
      <c r="C623" s="1028"/>
      <c r="D623" s="1020"/>
      <c r="E623" s="561"/>
      <c r="F623" s="561"/>
      <c r="G623" s="561"/>
      <c r="H623" s="1030" t="s">
        <v>194</v>
      </c>
      <c r="I623" s="1020"/>
      <c r="J623" s="736" t="s">
        <v>195</v>
      </c>
      <c r="K623" s="561"/>
      <c r="L623" s="561"/>
      <c r="M623" s="1030" t="s">
        <v>194</v>
      </c>
      <c r="N623" s="1020"/>
      <c r="O623" s="737" t="s">
        <v>195</v>
      </c>
      <c r="P623" s="561"/>
      <c r="Q623" s="561"/>
      <c r="Z623" s="341"/>
      <c r="AA623" s="341"/>
      <c r="AB623" s="341"/>
      <c r="AC623" s="341"/>
      <c r="AD623" s="341"/>
      <c r="AE623" s="341"/>
      <c r="AF623" s="341"/>
      <c r="AG623" s="341"/>
      <c r="AH623" s="341"/>
      <c r="AI623" s="341"/>
      <c r="AJ623" s="341"/>
      <c r="AK623" s="341"/>
      <c r="AL623" s="341"/>
      <c r="AM623" s="341"/>
      <c r="AN623" s="341"/>
      <c r="AO623" s="341"/>
      <c r="AP623" s="341"/>
      <c r="AQ623" s="341"/>
      <c r="AR623" s="341"/>
      <c r="AS623" s="341"/>
      <c r="AT623" s="341"/>
      <c r="AU623" s="341"/>
      <c r="AV623" s="341"/>
      <c r="AW623" s="341"/>
      <c r="AX623" s="341"/>
      <c r="AY623" s="341"/>
      <c r="AZ623" s="341"/>
      <c r="BA623" s="344"/>
      <c r="BB623" s="395"/>
      <c r="BC623" s="344"/>
      <c r="BD623" s="344"/>
      <c r="BE623" s="344"/>
      <c r="BF623" s="344"/>
      <c r="BG623" s="344"/>
      <c r="BH623" s="344"/>
      <c r="BI623" s="344"/>
      <c r="BJ623" s="344"/>
      <c r="BK623" s="344"/>
      <c r="BL623" s="344"/>
      <c r="BM623" s="344"/>
      <c r="BN623" s="344"/>
      <c r="BO623" s="344"/>
      <c r="BP623" s="344"/>
      <c r="BQ623" s="344"/>
      <c r="BR623" s="344"/>
      <c r="BS623" s="344"/>
      <c r="BT623" s="344"/>
      <c r="BU623" s="344"/>
      <c r="BV623" s="344"/>
      <c r="BW623" s="344"/>
      <c r="BX623" s="344"/>
      <c r="BY623" s="344"/>
      <c r="BZ623" s="344"/>
      <c r="CA623" s="344"/>
      <c r="CB623" s="344"/>
      <c r="CC623" s="344"/>
      <c r="CD623" s="344"/>
      <c r="CE623" s="344"/>
      <c r="CF623" s="344"/>
      <c r="CG623" s="344"/>
      <c r="CH623" s="344"/>
      <c r="CI623" s="344"/>
      <c r="CJ623" s="344"/>
      <c r="CK623" s="344"/>
      <c r="CL623" s="344"/>
      <c r="CM623" s="344"/>
      <c r="CN623" s="344"/>
      <c r="CO623" s="344"/>
      <c r="CP623" s="344"/>
      <c r="CQ623" s="344"/>
      <c r="CR623" s="344"/>
      <c r="CS623" s="344"/>
      <c r="CT623" s="344"/>
      <c r="CU623" s="344"/>
      <c r="CV623" s="344"/>
      <c r="CW623" s="344"/>
      <c r="CX623" s="344"/>
      <c r="CY623" s="344"/>
      <c r="CZ623" s="344"/>
    </row>
    <row r="624" s="348" customFormat="true" ht="25.15" customHeight="true" x14ac:dyDescent="0.2">
      <c r="C624" s="1028"/>
      <c r="D624" s="1020"/>
      <c r="E624" s="561"/>
      <c r="F624" s="561"/>
      <c r="G624" s="561"/>
      <c r="H624" s="1019" t="s">
        <v>195</v>
      </c>
      <c r="I624" s="1020"/>
      <c r="J624" s="738">
        <v>0.99999999999999978</v>
      </c>
      <c r="K624" s="561"/>
      <c r="L624" s="561"/>
      <c r="M624" s="1019" t="s">
        <v>195</v>
      </c>
      <c r="N624" s="1020"/>
      <c r="O624" s="739">
        <v>1</v>
      </c>
      <c r="P624" s="561"/>
      <c r="Q624" s="561"/>
      <c r="Z624" s="341"/>
      <c r="AA624" s="341"/>
      <c r="AB624" s="341"/>
      <c r="AC624" s="341"/>
      <c r="AD624" s="341"/>
      <c r="AE624" s="341"/>
      <c r="AF624" s="341"/>
      <c r="AG624" s="341"/>
      <c r="AH624" s="341"/>
      <c r="AI624" s="341"/>
      <c r="AJ624" s="341"/>
      <c r="AK624" s="341"/>
      <c r="AL624" s="341"/>
      <c r="AM624" s="341"/>
      <c r="AN624" s="341"/>
      <c r="AO624" s="341"/>
      <c r="AP624" s="341"/>
      <c r="AQ624" s="341"/>
      <c r="AR624" s="341"/>
      <c r="AS624" s="341"/>
      <c r="AT624" s="341"/>
      <c r="AU624" s="341"/>
      <c r="AV624" s="341"/>
      <c r="AW624" s="341"/>
      <c r="AX624" s="341"/>
      <c r="AY624" s="341"/>
      <c r="AZ624" s="341"/>
      <c r="BA624" s="344"/>
      <c r="BB624" s="395"/>
      <c r="BC624" s="344"/>
      <c r="BD624" s="344"/>
      <c r="BE624" s="344"/>
      <c r="BF624" s="344"/>
      <c r="BG624" s="344"/>
      <c r="BH624" s="344"/>
      <c r="BI624" s="344"/>
      <c r="BJ624" s="344"/>
      <c r="BK624" s="344"/>
      <c r="BL624" s="344"/>
      <c r="BM624" s="344"/>
      <c r="BN624" s="344"/>
      <c r="BO624" s="344"/>
      <c r="BP624" s="344"/>
      <c r="BQ624" s="344"/>
      <c r="BR624" s="344"/>
      <c r="BS624" s="344"/>
      <c r="BT624" s="344"/>
      <c r="BU624" s="344"/>
      <c r="BV624" s="344"/>
      <c r="BW624" s="344"/>
      <c r="BX624" s="344"/>
      <c r="BY624" s="344"/>
      <c r="BZ624" s="344"/>
      <c r="CA624" s="344"/>
      <c r="CB624" s="344"/>
      <c r="CC624" s="344"/>
      <c r="CD624" s="344"/>
      <c r="CE624" s="344"/>
      <c r="CF624" s="344"/>
      <c r="CG624" s="344"/>
      <c r="CH624" s="344"/>
      <c r="CI624" s="344"/>
      <c r="CJ624" s="344"/>
      <c r="CK624" s="344"/>
      <c r="CL624" s="344"/>
      <c r="CM624" s="344"/>
      <c r="CN624" s="344"/>
      <c r="CO624" s="344"/>
      <c r="CP624" s="344"/>
      <c r="CQ624" s="344"/>
      <c r="CR624" s="344"/>
      <c r="CS624" s="344"/>
      <c r="CT624" s="344"/>
      <c r="CU624" s="344"/>
      <c r="CV624" s="344"/>
      <c r="CW624" s="344"/>
      <c r="CX624" s="344"/>
      <c r="CY624" s="344"/>
      <c r="CZ624" s="344"/>
    </row>
    <row r="625" s="348" customFormat="true" ht="25.15" customHeight="true" x14ac:dyDescent="0.2">
      <c r="C625" s="1028"/>
      <c r="D625" s="1020"/>
      <c r="E625" s="561"/>
      <c r="F625" s="561"/>
      <c r="G625" s="561"/>
      <c r="H625" s="1028"/>
      <c r="I625" s="1020"/>
      <c r="J625" s="577"/>
      <c r="K625" s="561"/>
      <c r="L625" s="561"/>
      <c r="M625" s="1028"/>
      <c r="N625" s="1020"/>
      <c r="O625" s="577"/>
      <c r="P625" s="561"/>
      <c r="Q625" s="561"/>
      <c r="Z625" s="341"/>
      <c r="AA625" s="341"/>
      <c r="AB625" s="341"/>
      <c r="AC625" s="341"/>
      <c r="AD625" s="341"/>
      <c r="AE625" s="341"/>
      <c r="AF625" s="341"/>
      <c r="AG625" s="341"/>
      <c r="AH625" s="341"/>
      <c r="AI625" s="341"/>
      <c r="AJ625" s="341"/>
      <c r="AK625" s="341"/>
      <c r="AL625" s="341"/>
      <c r="AM625" s="341"/>
      <c r="AN625" s="341"/>
      <c r="AO625" s="341"/>
      <c r="AP625" s="341"/>
      <c r="AQ625" s="341"/>
      <c r="AR625" s="341"/>
      <c r="AS625" s="341"/>
      <c r="AT625" s="341"/>
      <c r="AU625" s="341"/>
      <c r="AV625" s="341"/>
      <c r="AW625" s="341"/>
      <c r="AX625" s="341"/>
      <c r="AY625" s="341"/>
      <c r="AZ625" s="341"/>
      <c r="BA625" s="344"/>
      <c r="BB625" s="395"/>
      <c r="BC625" s="344"/>
      <c r="BD625" s="344"/>
      <c r="BE625" s="344"/>
      <c r="BF625" s="344"/>
      <c r="BG625" s="344"/>
      <c r="BH625" s="344"/>
      <c r="BI625" s="344"/>
      <c r="BJ625" s="344"/>
      <c r="BK625" s="344"/>
      <c r="BL625" s="344"/>
      <c r="BM625" s="344"/>
      <c r="BN625" s="344"/>
      <c r="BO625" s="344"/>
      <c r="BP625" s="344"/>
      <c r="BQ625" s="344"/>
      <c r="BR625" s="344"/>
      <c r="BS625" s="344"/>
      <c r="BT625" s="344"/>
      <c r="BU625" s="344"/>
      <c r="BV625" s="344"/>
      <c r="BW625" s="344"/>
      <c r="BX625" s="344"/>
      <c r="BY625" s="344"/>
      <c r="BZ625" s="344"/>
      <c r="CA625" s="344"/>
      <c r="CB625" s="344"/>
      <c r="CC625" s="344"/>
      <c r="CD625" s="344"/>
      <c r="CE625" s="344"/>
      <c r="CF625" s="344"/>
      <c r="CG625" s="344"/>
      <c r="CH625" s="344"/>
      <c r="CI625" s="344"/>
      <c r="CJ625" s="344"/>
      <c r="CK625" s="344"/>
      <c r="CL625" s="344"/>
      <c r="CM625" s="344"/>
      <c r="CN625" s="344"/>
      <c r="CO625" s="344"/>
      <c r="CP625" s="344"/>
      <c r="CQ625" s="344"/>
      <c r="CR625" s="344"/>
      <c r="CS625" s="344"/>
      <c r="CT625" s="344"/>
      <c r="CU625" s="344"/>
      <c r="CV625" s="344"/>
      <c r="CW625" s="344"/>
      <c r="CX625" s="344"/>
      <c r="CY625" s="344"/>
      <c r="CZ625" s="344"/>
    </row>
    <row r="626" s="348" customFormat="true" ht="25.15" customHeight="true" x14ac:dyDescent="0.2">
      <c r="C626" s="1028"/>
      <c r="D626" s="1020"/>
      <c r="E626" s="561"/>
      <c r="F626" s="561"/>
      <c r="G626" s="561"/>
      <c r="H626" s="1028"/>
      <c r="I626" s="1020"/>
      <c r="J626" s="561"/>
      <c r="K626" s="561"/>
      <c r="L626" s="561"/>
      <c r="M626" s="1028"/>
      <c r="N626" s="1020"/>
      <c r="O626" s="561"/>
      <c r="P626" s="561"/>
      <c r="Q626" s="561"/>
      <c r="Z626" s="341"/>
      <c r="AA626" s="341"/>
      <c r="AB626" s="341"/>
      <c r="AC626" s="341"/>
      <c r="AD626" s="341"/>
      <c r="AE626" s="341"/>
      <c r="AF626" s="341"/>
      <c r="AG626" s="341"/>
      <c r="AH626" s="341"/>
      <c r="AI626" s="341"/>
      <c r="AJ626" s="341"/>
      <c r="AK626" s="341"/>
      <c r="AL626" s="341"/>
      <c r="AM626" s="341"/>
      <c r="AN626" s="341"/>
      <c r="AO626" s="341"/>
      <c r="AP626" s="341"/>
      <c r="AQ626" s="341"/>
      <c r="AR626" s="341"/>
      <c r="AS626" s="341"/>
      <c r="AT626" s="341"/>
      <c r="AU626" s="341"/>
      <c r="AV626" s="341"/>
      <c r="AW626" s="341"/>
      <c r="AX626" s="341"/>
      <c r="AY626" s="341"/>
      <c r="AZ626" s="341"/>
      <c r="BA626" s="344"/>
      <c r="BB626" s="395"/>
      <c r="BC626" s="344"/>
      <c r="BD626" s="344"/>
      <c r="BE626" s="344"/>
      <c r="BF626" s="344"/>
      <c r="BG626" s="344"/>
      <c r="BH626" s="344"/>
      <c r="BI626" s="344"/>
      <c r="BJ626" s="344"/>
      <c r="BK626" s="344"/>
      <c r="BL626" s="344"/>
      <c r="BM626" s="344"/>
      <c r="BN626" s="344"/>
      <c r="BO626" s="344"/>
      <c r="BP626" s="344"/>
      <c r="BQ626" s="344"/>
      <c r="BR626" s="344"/>
      <c r="BS626" s="344"/>
      <c r="BT626" s="344"/>
      <c r="BU626" s="344"/>
      <c r="BV626" s="344"/>
      <c r="BW626" s="344"/>
      <c r="BX626" s="344"/>
      <c r="BY626" s="344"/>
      <c r="BZ626" s="344"/>
      <c r="CA626" s="344"/>
      <c r="CB626" s="344"/>
      <c r="CC626" s="344"/>
      <c r="CD626" s="344"/>
      <c r="CE626" s="344"/>
      <c r="CF626" s="344"/>
      <c r="CG626" s="344"/>
      <c r="CH626" s="344"/>
      <c r="CI626" s="344"/>
      <c r="CJ626" s="344"/>
      <c r="CK626" s="344"/>
      <c r="CL626" s="344"/>
      <c r="CM626" s="344"/>
      <c r="CN626" s="344"/>
      <c r="CO626" s="344"/>
      <c r="CP626" s="344"/>
      <c r="CQ626" s="344"/>
      <c r="CR626" s="344"/>
      <c r="CS626" s="344"/>
      <c r="CT626" s="344"/>
      <c r="CU626" s="344"/>
      <c r="CV626" s="344"/>
      <c r="CW626" s="344"/>
      <c r="CX626" s="344"/>
      <c r="CY626" s="344"/>
      <c r="CZ626" s="344"/>
    </row>
    <row r="627" s="348" customFormat="true" ht="25.15" customHeight="true" x14ac:dyDescent="0.2">
      <c r="C627" s="1028"/>
      <c r="D627" s="1020"/>
      <c r="E627" s="561"/>
      <c r="F627" s="561"/>
      <c r="G627" s="561"/>
      <c r="H627" s="1028"/>
      <c r="I627" s="1020"/>
      <c r="J627" s="561"/>
      <c r="K627" s="561"/>
      <c r="L627" s="561"/>
      <c r="M627" s="1028"/>
      <c r="N627" s="1020"/>
      <c r="O627" s="561"/>
      <c r="P627" s="561"/>
      <c r="Q627" s="561"/>
      <c r="Z627" s="341"/>
      <c r="AA627" s="341"/>
      <c r="AB627" s="341"/>
      <c r="AC627" s="341"/>
      <c r="AD627" s="341"/>
      <c r="AE627" s="341"/>
      <c r="AF627" s="341"/>
      <c r="AG627" s="341"/>
      <c r="AH627" s="341"/>
      <c r="AI627" s="341"/>
      <c r="AJ627" s="341"/>
      <c r="AK627" s="341"/>
      <c r="AL627" s="341"/>
      <c r="AM627" s="341"/>
      <c r="AN627" s="341"/>
      <c r="AO627" s="341"/>
      <c r="AP627" s="341"/>
      <c r="AQ627" s="341"/>
      <c r="AR627" s="341"/>
      <c r="AS627" s="341"/>
      <c r="AT627" s="341"/>
      <c r="AU627" s="341"/>
      <c r="AV627" s="341"/>
      <c r="AW627" s="341"/>
      <c r="AX627" s="341"/>
      <c r="AY627" s="341"/>
      <c r="AZ627" s="341"/>
      <c r="BA627" s="344"/>
      <c r="BB627" s="395"/>
      <c r="BC627" s="344"/>
      <c r="BD627" s="344"/>
      <c r="BE627" s="344"/>
      <c r="BF627" s="344"/>
      <c r="BG627" s="344"/>
      <c r="BH627" s="344"/>
      <c r="BI627" s="344"/>
      <c r="BJ627" s="344"/>
      <c r="BK627" s="344"/>
      <c r="BL627" s="344"/>
      <c r="BM627" s="344"/>
      <c r="BN627" s="344"/>
      <c r="BO627" s="344"/>
      <c r="BP627" s="344"/>
      <c r="BQ627" s="344"/>
      <c r="BR627" s="344"/>
      <c r="BS627" s="344"/>
      <c r="BT627" s="344"/>
      <c r="BU627" s="344"/>
      <c r="BV627" s="344"/>
      <c r="BW627" s="344"/>
      <c r="BX627" s="344"/>
      <c r="BY627" s="344"/>
      <c r="BZ627" s="344"/>
      <c r="CA627" s="344"/>
      <c r="CB627" s="344"/>
      <c r="CC627" s="344"/>
      <c r="CD627" s="344"/>
      <c r="CE627" s="344"/>
      <c r="CF627" s="344"/>
      <c r="CG627" s="344"/>
      <c r="CH627" s="344"/>
      <c r="CI627" s="344"/>
      <c r="CJ627" s="344"/>
      <c r="CK627" s="344"/>
      <c r="CL627" s="344"/>
      <c r="CM627" s="344"/>
      <c r="CN627" s="344"/>
      <c r="CO627" s="344"/>
      <c r="CP627" s="344"/>
      <c r="CQ627" s="344"/>
      <c r="CR627" s="344"/>
      <c r="CS627" s="344"/>
      <c r="CT627" s="344"/>
      <c r="CU627" s="344"/>
      <c r="CV627" s="344"/>
      <c r="CW627" s="344"/>
      <c r="CX627" s="344"/>
      <c r="CY627" s="344"/>
      <c r="CZ627" s="344"/>
    </row>
    <row r="628" s="348" customFormat="true" ht="25.15" customHeight="true" x14ac:dyDescent="0.2">
      <c r="C628" s="1028"/>
      <c r="D628" s="1020"/>
      <c r="E628" s="561"/>
      <c r="F628" s="561"/>
      <c r="G628" s="561"/>
      <c r="H628" s="1028"/>
      <c r="I628" s="1020"/>
      <c r="J628" s="561"/>
      <c r="K628" s="561"/>
      <c r="L628" s="561"/>
      <c r="M628" s="1028"/>
      <c r="N628" s="1020"/>
      <c r="O628" s="561"/>
      <c r="P628" s="561"/>
      <c r="Q628" s="561"/>
      <c r="Z628" s="341"/>
      <c r="AA628" s="341"/>
      <c r="AB628" s="341"/>
      <c r="AC628" s="341"/>
      <c r="AD628" s="341"/>
      <c r="AE628" s="341"/>
      <c r="AF628" s="341"/>
      <c r="AG628" s="341"/>
      <c r="AH628" s="341"/>
      <c r="AI628" s="341"/>
      <c r="AJ628" s="341"/>
      <c r="AK628" s="341"/>
      <c r="AL628" s="341"/>
      <c r="AM628" s="341"/>
      <c r="AN628" s="341"/>
      <c r="AO628" s="341"/>
      <c r="AP628" s="341"/>
      <c r="AQ628" s="341"/>
      <c r="AR628" s="341"/>
      <c r="AS628" s="341"/>
      <c r="AT628" s="341"/>
      <c r="AU628" s="341"/>
      <c r="AV628" s="341"/>
      <c r="AW628" s="341"/>
      <c r="AX628" s="341"/>
      <c r="AY628" s="341"/>
      <c r="AZ628" s="341"/>
      <c r="BA628" s="344"/>
      <c r="BB628" s="395"/>
      <c r="BC628" s="344"/>
      <c r="BD628" s="344"/>
      <c r="BE628" s="344"/>
      <c r="BF628" s="344"/>
      <c r="BG628" s="344"/>
      <c r="BH628" s="344"/>
      <c r="BI628" s="344"/>
      <c r="BJ628" s="344"/>
      <c r="BK628" s="344"/>
      <c r="BL628" s="344"/>
      <c r="BM628" s="344"/>
      <c r="BN628" s="344"/>
      <c r="BO628" s="344"/>
      <c r="BP628" s="344"/>
      <c r="BQ628" s="344"/>
      <c r="BR628" s="344"/>
      <c r="BS628" s="344"/>
      <c r="BT628" s="344"/>
      <c r="BU628" s="344"/>
      <c r="BV628" s="344"/>
      <c r="BW628" s="344"/>
      <c r="BX628" s="344"/>
      <c r="BY628" s="344"/>
      <c r="BZ628" s="344"/>
      <c r="CA628" s="344"/>
      <c r="CB628" s="344"/>
      <c r="CC628" s="344"/>
      <c r="CD628" s="344"/>
      <c r="CE628" s="344"/>
      <c r="CF628" s="344"/>
      <c r="CG628" s="344"/>
      <c r="CH628" s="344"/>
      <c r="CI628" s="344"/>
      <c r="CJ628" s="344"/>
      <c r="CK628" s="344"/>
      <c r="CL628" s="344"/>
      <c r="CM628" s="344"/>
      <c r="CN628" s="344"/>
      <c r="CO628" s="344"/>
      <c r="CP628" s="344"/>
      <c r="CQ628" s="344"/>
      <c r="CR628" s="344"/>
      <c r="CS628" s="344"/>
      <c r="CT628" s="344"/>
      <c r="CU628" s="344"/>
      <c r="CV628" s="344"/>
      <c r="CW628" s="344"/>
      <c r="CX628" s="344"/>
      <c r="CY628" s="344"/>
      <c r="CZ628" s="344"/>
    </row>
    <row r="629" s="348" customFormat="true" ht="25.15" customHeight="true" x14ac:dyDescent="0.2">
      <c r="C629" s="1028"/>
      <c r="D629" s="1020"/>
      <c r="E629" s="561"/>
      <c r="F629" s="561"/>
      <c r="G629" s="561"/>
      <c r="H629" s="1028"/>
      <c r="I629" s="1020"/>
      <c r="J629" s="561"/>
      <c r="K629" s="561"/>
      <c r="L629" s="561"/>
      <c r="M629" s="1028"/>
      <c r="N629" s="1020"/>
      <c r="O629" s="561"/>
      <c r="P629" s="561"/>
      <c r="Q629" s="561"/>
      <c r="Z629" s="341"/>
      <c r="AA629" s="341"/>
      <c r="AB629" s="341"/>
      <c r="AC629" s="341"/>
      <c r="AD629" s="341"/>
      <c r="AE629" s="341"/>
      <c r="AF629" s="341"/>
      <c r="AG629" s="341"/>
      <c r="AH629" s="341"/>
      <c r="AI629" s="341"/>
      <c r="AJ629" s="341"/>
      <c r="AK629" s="341"/>
      <c r="AL629" s="341"/>
      <c r="AM629" s="341"/>
      <c r="AN629" s="341"/>
      <c r="AO629" s="341"/>
      <c r="AP629" s="341"/>
      <c r="AQ629" s="341"/>
      <c r="AR629" s="341"/>
      <c r="AS629" s="341"/>
      <c r="AT629" s="341"/>
      <c r="AU629" s="341"/>
      <c r="AV629" s="341"/>
      <c r="AW629" s="341"/>
      <c r="AX629" s="341"/>
      <c r="AY629" s="341"/>
      <c r="AZ629" s="341"/>
      <c r="BA629" s="344"/>
      <c r="BB629" s="395"/>
      <c r="BC629" s="344"/>
      <c r="BD629" s="344"/>
      <c r="BE629" s="344"/>
      <c r="BF629" s="344"/>
      <c r="BG629" s="344"/>
      <c r="BH629" s="344"/>
      <c r="BI629" s="344"/>
      <c r="BJ629" s="344"/>
      <c r="BK629" s="344"/>
      <c r="BL629" s="344"/>
      <c r="BM629" s="344"/>
      <c r="BN629" s="344"/>
      <c r="BO629" s="344"/>
      <c r="BP629" s="344"/>
      <c r="BQ629" s="344"/>
      <c r="BR629" s="344"/>
      <c r="BS629" s="344"/>
      <c r="BT629" s="344"/>
      <c r="BU629" s="344"/>
      <c r="BV629" s="344"/>
      <c r="BW629" s="344"/>
      <c r="BX629" s="344"/>
      <c r="BY629" s="344"/>
      <c r="BZ629" s="344"/>
      <c r="CA629" s="344"/>
      <c r="CB629" s="344"/>
      <c r="CC629" s="344"/>
      <c r="CD629" s="344"/>
      <c r="CE629" s="344"/>
      <c r="CF629" s="344"/>
      <c r="CG629" s="344"/>
      <c r="CH629" s="344"/>
      <c r="CI629" s="344"/>
      <c r="CJ629" s="344"/>
      <c r="CK629" s="344"/>
      <c r="CL629" s="344"/>
      <c r="CM629" s="344"/>
      <c r="CN629" s="344"/>
      <c r="CO629" s="344"/>
      <c r="CP629" s="344"/>
      <c r="CQ629" s="344"/>
      <c r="CR629" s="344"/>
      <c r="CS629" s="344"/>
      <c r="CT629" s="344"/>
      <c r="CU629" s="344"/>
      <c r="CV629" s="344"/>
      <c r="CW629" s="344"/>
      <c r="CX629" s="344"/>
      <c r="CY629" s="344"/>
      <c r="CZ629" s="344"/>
    </row>
    <row r="630" s="348" customFormat="true" ht="25.15" customHeight="true" x14ac:dyDescent="0.2">
      <c r="C630" s="1028"/>
      <c r="D630" s="1020"/>
      <c r="E630" s="561"/>
      <c r="F630" s="561"/>
      <c r="G630" s="561"/>
      <c r="H630" s="1028"/>
      <c r="I630" s="1020"/>
      <c r="J630" s="561"/>
      <c r="K630" s="561"/>
      <c r="L630" s="561"/>
      <c r="M630" s="1028"/>
      <c r="N630" s="1020"/>
      <c r="O630" s="561"/>
      <c r="P630" s="561"/>
      <c r="Q630" s="561"/>
      <c r="Z630" s="341"/>
      <c r="AA630" s="341"/>
      <c r="AB630" s="341"/>
      <c r="AC630" s="341"/>
      <c r="AD630" s="341"/>
      <c r="AE630" s="341"/>
      <c r="AF630" s="341"/>
      <c r="AG630" s="341"/>
      <c r="AH630" s="341"/>
      <c r="AI630" s="341"/>
      <c r="AJ630" s="341"/>
      <c r="AK630" s="341"/>
      <c r="AL630" s="341"/>
      <c r="AM630" s="341"/>
      <c r="AN630" s="341"/>
      <c r="AO630" s="341"/>
      <c r="AP630" s="341"/>
      <c r="AQ630" s="341"/>
      <c r="AR630" s="341"/>
      <c r="AS630" s="341"/>
      <c r="AT630" s="341"/>
      <c r="AU630" s="341"/>
      <c r="AV630" s="341"/>
      <c r="AW630" s="341"/>
      <c r="AX630" s="341"/>
      <c r="AY630" s="341"/>
      <c r="AZ630" s="341"/>
      <c r="BA630" s="344"/>
      <c r="BB630" s="395"/>
      <c r="BC630" s="344"/>
      <c r="BD630" s="344"/>
      <c r="BE630" s="344"/>
      <c r="BF630" s="344"/>
      <c r="BG630" s="344"/>
      <c r="BH630" s="344"/>
      <c r="BI630" s="344"/>
      <c r="BJ630" s="344"/>
      <c r="BK630" s="344"/>
      <c r="BL630" s="344"/>
      <c r="BM630" s="344"/>
      <c r="BN630" s="344"/>
      <c r="BO630" s="344"/>
      <c r="BP630" s="344"/>
      <c r="BQ630" s="344"/>
      <c r="BR630" s="344"/>
      <c r="BS630" s="344"/>
      <c r="BT630" s="344"/>
      <c r="BU630" s="344"/>
      <c r="BV630" s="344"/>
      <c r="BW630" s="344"/>
      <c r="BX630" s="344"/>
      <c r="BY630" s="344"/>
      <c r="BZ630" s="344"/>
      <c r="CA630" s="344"/>
      <c r="CB630" s="344"/>
      <c r="CC630" s="344"/>
      <c r="CD630" s="344"/>
      <c r="CE630" s="344"/>
      <c r="CF630" s="344"/>
      <c r="CG630" s="344"/>
      <c r="CH630" s="344"/>
      <c r="CI630" s="344"/>
      <c r="CJ630" s="344"/>
      <c r="CK630" s="344"/>
      <c r="CL630" s="344"/>
      <c r="CM630" s="344"/>
      <c r="CN630" s="344"/>
      <c r="CO630" s="344"/>
      <c r="CP630" s="344"/>
      <c r="CQ630" s="344"/>
      <c r="CR630" s="344"/>
      <c r="CS630" s="344"/>
      <c r="CT630" s="344"/>
      <c r="CU630" s="344"/>
      <c r="CV630" s="344"/>
      <c r="CW630" s="344"/>
      <c r="CX630" s="344"/>
      <c r="CY630" s="344"/>
      <c r="CZ630" s="344"/>
    </row>
    <row r="631" s="348" customFormat="true" ht="25.15" customHeight="true" x14ac:dyDescent="0.2">
      <c r="C631" s="1028"/>
      <c r="D631" s="1020"/>
      <c r="E631" s="561"/>
      <c r="F631" s="561"/>
      <c r="G631" s="561"/>
      <c r="H631" s="1028"/>
      <c r="I631" s="1020"/>
      <c r="J631" s="561"/>
      <c r="K631" s="561"/>
      <c r="L631" s="561"/>
      <c r="M631" s="1028"/>
      <c r="N631" s="1020"/>
      <c r="O631" s="561"/>
      <c r="P631" s="561"/>
      <c r="Q631" s="561"/>
      <c r="Z631" s="341"/>
      <c r="AA631" s="341"/>
      <c r="AB631" s="341"/>
      <c r="AC631" s="341"/>
      <c r="AD631" s="341"/>
      <c r="AE631" s="341"/>
      <c r="AF631" s="341"/>
      <c r="AG631" s="341"/>
      <c r="AH631" s="341"/>
      <c r="AI631" s="341"/>
      <c r="AJ631" s="341"/>
      <c r="AK631" s="341"/>
      <c r="AL631" s="341"/>
      <c r="AM631" s="341"/>
      <c r="AN631" s="341"/>
      <c r="AO631" s="341"/>
      <c r="AP631" s="341"/>
      <c r="AQ631" s="341"/>
      <c r="AR631" s="341"/>
      <c r="AS631" s="341"/>
      <c r="AT631" s="341"/>
      <c r="AU631" s="341"/>
      <c r="AV631" s="341"/>
      <c r="AW631" s="341"/>
      <c r="AX631" s="341"/>
      <c r="AY631" s="341"/>
      <c r="AZ631" s="341"/>
      <c r="BA631" s="344"/>
      <c r="BB631" s="395"/>
      <c r="BC631" s="344"/>
      <c r="BD631" s="344"/>
      <c r="BE631" s="344"/>
      <c r="BF631" s="344"/>
      <c r="BG631" s="344"/>
      <c r="BH631" s="344"/>
      <c r="BI631" s="344"/>
      <c r="BJ631" s="344"/>
      <c r="BK631" s="344"/>
      <c r="BL631" s="344"/>
      <c r="BM631" s="344"/>
      <c r="BN631" s="344"/>
      <c r="BO631" s="344"/>
      <c r="BP631" s="344"/>
      <c r="BQ631" s="344"/>
      <c r="BR631" s="344"/>
      <c r="BS631" s="344"/>
      <c r="BT631" s="344"/>
      <c r="BU631" s="344"/>
      <c r="BV631" s="344"/>
      <c r="BW631" s="344"/>
      <c r="BX631" s="344"/>
      <c r="BY631" s="344"/>
      <c r="BZ631" s="344"/>
      <c r="CA631" s="344"/>
      <c r="CB631" s="344"/>
      <c r="CC631" s="344"/>
      <c r="CD631" s="344"/>
      <c r="CE631" s="344"/>
      <c r="CF631" s="344"/>
      <c r="CG631" s="344"/>
      <c r="CH631" s="344"/>
      <c r="CI631" s="344"/>
      <c r="CJ631" s="344"/>
      <c r="CK631" s="344"/>
      <c r="CL631" s="344"/>
      <c r="CM631" s="344"/>
      <c r="CN631" s="344"/>
      <c r="CO631" s="344"/>
      <c r="CP631" s="344"/>
      <c r="CQ631" s="344"/>
      <c r="CR631" s="344"/>
      <c r="CS631" s="344"/>
      <c r="CT631" s="344"/>
      <c r="CU631" s="344"/>
      <c r="CV631" s="344"/>
      <c r="CW631" s="344"/>
      <c r="CX631" s="344"/>
      <c r="CY631" s="344"/>
      <c r="CZ631" s="344"/>
    </row>
    <row r="632" s="348" customFormat="true" ht="25.15" customHeight="true" x14ac:dyDescent="0.2">
      <c r="C632" s="1028"/>
      <c r="D632" s="1020"/>
      <c r="E632" s="561"/>
      <c r="F632" s="561"/>
      <c r="G632" s="561"/>
      <c r="H632" s="1028"/>
      <c r="I632" s="1020"/>
      <c r="J632" s="561"/>
      <c r="K632" s="561"/>
      <c r="L632" s="561"/>
      <c r="M632" s="1028"/>
      <c r="N632" s="1020"/>
      <c r="O632" s="561"/>
      <c r="P632" s="561"/>
      <c r="Q632" s="561"/>
      <c r="Z632" s="341"/>
      <c r="AA632" s="341"/>
      <c r="AB632" s="341"/>
      <c r="AC632" s="341"/>
      <c r="AD632" s="341"/>
      <c r="AE632" s="341"/>
      <c r="AF632" s="341"/>
      <c r="AG632" s="341"/>
      <c r="AH632" s="341"/>
      <c r="AI632" s="341"/>
      <c r="AJ632" s="341"/>
      <c r="AK632" s="341"/>
      <c r="AL632" s="341"/>
      <c r="AM632" s="341"/>
      <c r="AN632" s="341"/>
      <c r="AO632" s="341"/>
      <c r="AP632" s="341"/>
      <c r="AQ632" s="341"/>
      <c r="AR632" s="341"/>
      <c r="AS632" s="341"/>
      <c r="AT632" s="341"/>
      <c r="AU632" s="341"/>
      <c r="AV632" s="341"/>
      <c r="AW632" s="341"/>
      <c r="AX632" s="341"/>
      <c r="AY632" s="341"/>
      <c r="AZ632" s="341"/>
      <c r="BA632" s="344"/>
      <c r="BB632" s="395"/>
      <c r="BC632" s="344"/>
      <c r="BD632" s="344"/>
      <c r="BE632" s="344"/>
      <c r="BF632" s="344"/>
      <c r="BG632" s="344"/>
      <c r="BH632" s="344"/>
      <c r="BI632" s="344"/>
      <c r="BJ632" s="344"/>
      <c r="BK632" s="344"/>
      <c r="BL632" s="344"/>
      <c r="BM632" s="344"/>
      <c r="BN632" s="344"/>
      <c r="BO632" s="344"/>
      <c r="BP632" s="344"/>
      <c r="BQ632" s="344"/>
      <c r="BR632" s="344"/>
      <c r="BS632" s="344"/>
      <c r="BT632" s="344"/>
      <c r="BU632" s="344"/>
      <c r="BV632" s="344"/>
      <c r="BW632" s="344"/>
      <c r="BX632" s="344"/>
      <c r="BY632" s="344"/>
      <c r="BZ632" s="344"/>
      <c r="CA632" s="344"/>
      <c r="CB632" s="344"/>
      <c r="CC632" s="344"/>
      <c r="CD632" s="344"/>
      <c r="CE632" s="344"/>
      <c r="CF632" s="344"/>
      <c r="CG632" s="344"/>
      <c r="CH632" s="344"/>
      <c r="CI632" s="344"/>
      <c r="CJ632" s="344"/>
      <c r="CK632" s="344"/>
      <c r="CL632" s="344"/>
      <c r="CM632" s="344"/>
      <c r="CN632" s="344"/>
      <c r="CO632" s="344"/>
      <c r="CP632" s="344"/>
      <c r="CQ632" s="344"/>
      <c r="CR632" s="344"/>
      <c r="CS632" s="344"/>
      <c r="CT632" s="344"/>
      <c r="CU632" s="344"/>
      <c r="CV632" s="344"/>
      <c r="CW632" s="344"/>
      <c r="CX632" s="344"/>
      <c r="CY632" s="344"/>
      <c r="CZ632" s="344"/>
    </row>
    <row r="633" s="348" customFormat="true" ht="25.15" customHeight="true" x14ac:dyDescent="0.2">
      <c r="C633" s="1028"/>
      <c r="D633" s="1020"/>
      <c r="E633" s="561"/>
      <c r="F633" s="561"/>
      <c r="G633" s="561"/>
      <c r="H633" s="1028"/>
      <c r="I633" s="1020"/>
      <c r="J633" s="561"/>
      <c r="K633" s="561"/>
      <c r="L633" s="561"/>
      <c r="M633" s="1028"/>
      <c r="N633" s="1020"/>
      <c r="O633" s="561"/>
      <c r="P633" s="561"/>
      <c r="Q633" s="561"/>
      <c r="Z633" s="341"/>
      <c r="AA633" s="341"/>
      <c r="AB633" s="341"/>
      <c r="AC633" s="341"/>
      <c r="AD633" s="341"/>
      <c r="AE633" s="341"/>
      <c r="AF633" s="341"/>
      <c r="AG633" s="341"/>
      <c r="AH633" s="341"/>
      <c r="AI633" s="341"/>
      <c r="AJ633" s="341"/>
      <c r="AK633" s="341"/>
      <c r="AL633" s="341"/>
      <c r="AM633" s="341"/>
      <c r="AN633" s="341"/>
      <c r="AO633" s="341"/>
      <c r="AP633" s="341"/>
      <c r="AQ633" s="341"/>
      <c r="AR633" s="341"/>
      <c r="AS633" s="341"/>
      <c r="AT633" s="341"/>
      <c r="AU633" s="341"/>
      <c r="AV633" s="341"/>
      <c r="AW633" s="341"/>
      <c r="AX633" s="341"/>
      <c r="AY633" s="341"/>
      <c r="AZ633" s="341"/>
      <c r="BA633" s="344"/>
      <c r="BB633" s="395"/>
      <c r="BC633" s="344"/>
      <c r="BD633" s="344"/>
      <c r="BE633" s="344"/>
      <c r="BF633" s="344"/>
      <c r="BG633" s="344"/>
      <c r="BH633" s="344"/>
      <c r="BI633" s="344"/>
      <c r="BJ633" s="344"/>
      <c r="BK633" s="344"/>
      <c r="BL633" s="344"/>
      <c r="BM633" s="344"/>
      <c r="BN633" s="344"/>
      <c r="BO633" s="344"/>
      <c r="BP633" s="344"/>
      <c r="BQ633" s="344"/>
      <c r="BR633" s="344"/>
      <c r="BS633" s="344"/>
      <c r="BT633" s="344"/>
      <c r="BU633" s="344"/>
      <c r="BV633" s="344"/>
      <c r="BW633" s="344"/>
      <c r="BX633" s="344"/>
      <c r="BY633" s="344"/>
      <c r="BZ633" s="344"/>
      <c r="CA633" s="344"/>
      <c r="CB633" s="344"/>
      <c r="CC633" s="344"/>
      <c r="CD633" s="344"/>
      <c r="CE633" s="344"/>
      <c r="CF633" s="344"/>
      <c r="CG633" s="344"/>
      <c r="CH633" s="344"/>
      <c r="CI633" s="344"/>
      <c r="CJ633" s="344"/>
      <c r="CK633" s="344"/>
      <c r="CL633" s="344"/>
      <c r="CM633" s="344"/>
      <c r="CN633" s="344"/>
      <c r="CO633" s="344"/>
      <c r="CP633" s="344"/>
      <c r="CQ633" s="344"/>
      <c r="CR633" s="344"/>
      <c r="CS633" s="344"/>
      <c r="CT633" s="344"/>
      <c r="CU633" s="344"/>
      <c r="CV633" s="344"/>
      <c r="CW633" s="344"/>
      <c r="CX633" s="344"/>
      <c r="CY633" s="344"/>
      <c r="CZ633" s="344"/>
    </row>
    <row r="634" s="348" customFormat="true" ht="25.15" customHeight="true" x14ac:dyDescent="0.2">
      <c r="C634" s="1028"/>
      <c r="D634" s="1020"/>
      <c r="E634" s="561"/>
      <c r="F634" s="561"/>
      <c r="G634" s="561"/>
      <c r="H634" s="1028"/>
      <c r="I634" s="1020"/>
      <c r="J634" s="561"/>
      <c r="K634" s="561"/>
      <c r="L634" s="561"/>
      <c r="M634" s="1028"/>
      <c r="N634" s="1020"/>
      <c r="O634" s="561"/>
      <c r="P634" s="561"/>
      <c r="Q634" s="561"/>
      <c r="Z634" s="341"/>
      <c r="AA634" s="341"/>
      <c r="AB634" s="341"/>
      <c r="AC634" s="341"/>
      <c r="AD634" s="341"/>
      <c r="AE634" s="341"/>
      <c r="AF634" s="341"/>
      <c r="AG634" s="341"/>
      <c r="AH634" s="341"/>
      <c r="AI634" s="341"/>
      <c r="AJ634" s="341"/>
      <c r="AK634" s="341"/>
      <c r="AL634" s="341"/>
      <c r="AM634" s="341"/>
      <c r="AN634" s="341"/>
      <c r="AO634" s="341"/>
      <c r="AP634" s="341"/>
      <c r="AQ634" s="341"/>
      <c r="AR634" s="341"/>
      <c r="AS634" s="341"/>
      <c r="AT634" s="341"/>
      <c r="AU634" s="341"/>
      <c r="AV634" s="341"/>
      <c r="AW634" s="341"/>
      <c r="AX634" s="341"/>
      <c r="AY634" s="341"/>
      <c r="AZ634" s="341"/>
      <c r="BA634" s="344"/>
      <c r="BB634" s="395"/>
      <c r="BC634" s="344"/>
      <c r="BD634" s="344"/>
      <c r="BE634" s="344"/>
      <c r="BF634" s="344"/>
      <c r="BG634" s="344"/>
      <c r="BH634" s="344"/>
      <c r="BI634" s="344"/>
      <c r="BJ634" s="344"/>
      <c r="BK634" s="344"/>
      <c r="BL634" s="344"/>
      <c r="BM634" s="344"/>
      <c r="BN634" s="344"/>
      <c r="BO634" s="344"/>
      <c r="BP634" s="344"/>
      <c r="BQ634" s="344"/>
      <c r="BR634" s="344"/>
      <c r="BS634" s="344"/>
      <c r="BT634" s="344"/>
      <c r="BU634" s="344"/>
      <c r="BV634" s="344"/>
      <c r="BW634" s="344"/>
      <c r="BX634" s="344"/>
      <c r="BY634" s="344"/>
      <c r="BZ634" s="344"/>
      <c r="CA634" s="344"/>
      <c r="CB634" s="344"/>
      <c r="CC634" s="344"/>
      <c r="CD634" s="344"/>
      <c r="CE634" s="344"/>
      <c r="CF634" s="344"/>
      <c r="CG634" s="344"/>
      <c r="CH634" s="344"/>
      <c r="CI634" s="344"/>
      <c r="CJ634" s="344"/>
      <c r="CK634" s="344"/>
      <c r="CL634" s="344"/>
      <c r="CM634" s="344"/>
      <c r="CN634" s="344"/>
      <c r="CO634" s="344"/>
      <c r="CP634" s="344"/>
      <c r="CQ634" s="344"/>
      <c r="CR634" s="344"/>
      <c r="CS634" s="344"/>
      <c r="CT634" s="344"/>
      <c r="CU634" s="344"/>
      <c r="CV634" s="344"/>
      <c r="CW634" s="344"/>
      <c r="CX634" s="344"/>
      <c r="CY634" s="344"/>
      <c r="CZ634" s="344"/>
    </row>
    <row r="635" s="348" customFormat="true" ht="25.15" customHeight="true" x14ac:dyDescent="0.2">
      <c r="C635" s="1028"/>
      <c r="D635" s="1020"/>
      <c r="E635" s="561"/>
      <c r="F635" s="561"/>
      <c r="G635" s="561"/>
      <c r="H635" s="1028"/>
      <c r="I635" s="1020"/>
      <c r="J635" s="561"/>
      <c r="K635" s="561"/>
      <c r="L635" s="561"/>
      <c r="M635" s="1028"/>
      <c r="N635" s="1020"/>
      <c r="O635" s="561"/>
      <c r="P635" s="561"/>
      <c r="Q635" s="561"/>
      <c r="Z635" s="341"/>
      <c r="AA635" s="341"/>
      <c r="AB635" s="341"/>
      <c r="AC635" s="341"/>
      <c r="AD635" s="341"/>
      <c r="AE635" s="341"/>
      <c r="AF635" s="341"/>
      <c r="AG635" s="341"/>
      <c r="AH635" s="341"/>
      <c r="AI635" s="341"/>
      <c r="AJ635" s="341"/>
      <c r="AK635" s="341"/>
      <c r="AL635" s="341"/>
      <c r="AM635" s="341"/>
      <c r="AN635" s="341"/>
      <c r="AO635" s="341"/>
      <c r="AP635" s="341"/>
      <c r="AQ635" s="341"/>
      <c r="AR635" s="341"/>
      <c r="AS635" s="341"/>
      <c r="AT635" s="341"/>
      <c r="AU635" s="341"/>
      <c r="AV635" s="341"/>
      <c r="AW635" s="341"/>
      <c r="AX635" s="341"/>
      <c r="AY635" s="341"/>
      <c r="AZ635" s="341"/>
      <c r="BA635" s="344"/>
      <c r="BB635" s="395"/>
      <c r="BC635" s="344"/>
      <c r="BD635" s="344"/>
      <c r="BE635" s="344"/>
      <c r="BF635" s="344"/>
      <c r="BG635" s="344"/>
      <c r="BH635" s="344"/>
      <c r="BI635" s="344"/>
      <c r="BJ635" s="344"/>
      <c r="BK635" s="344"/>
      <c r="BL635" s="344"/>
      <c r="BM635" s="344"/>
      <c r="BN635" s="344"/>
      <c r="BO635" s="344"/>
      <c r="BP635" s="344"/>
      <c r="BQ635" s="344"/>
      <c r="BR635" s="344"/>
      <c r="BS635" s="344"/>
      <c r="BT635" s="344"/>
      <c r="BU635" s="344"/>
      <c r="BV635" s="344"/>
      <c r="BW635" s="344"/>
      <c r="BX635" s="344"/>
      <c r="BY635" s="344"/>
      <c r="BZ635" s="344"/>
      <c r="CA635" s="344"/>
      <c r="CB635" s="344"/>
      <c r="CC635" s="344"/>
      <c r="CD635" s="344"/>
      <c r="CE635" s="344"/>
      <c r="CF635" s="344"/>
      <c r="CG635" s="344"/>
      <c r="CH635" s="344"/>
      <c r="CI635" s="344"/>
      <c r="CJ635" s="344"/>
      <c r="CK635" s="344"/>
      <c r="CL635" s="344"/>
      <c r="CM635" s="344"/>
      <c r="CN635" s="344"/>
      <c r="CO635" s="344"/>
      <c r="CP635" s="344"/>
      <c r="CQ635" s="344"/>
      <c r="CR635" s="344"/>
      <c r="CS635" s="344"/>
      <c r="CT635" s="344"/>
      <c r="CU635" s="344"/>
      <c r="CV635" s="344"/>
      <c r="CW635" s="344"/>
      <c r="CX635" s="344"/>
      <c r="CY635" s="344"/>
      <c r="CZ635" s="344"/>
    </row>
    <row r="636" s="348" customFormat="true" ht="25.15" customHeight="true" x14ac:dyDescent="0.2">
      <c r="C636" s="1028"/>
      <c r="D636" s="1020"/>
      <c r="E636" s="561"/>
      <c r="F636" s="561"/>
      <c r="G636" s="561"/>
      <c r="H636" s="1028"/>
      <c r="I636" s="1020"/>
      <c r="J636" s="561"/>
      <c r="K636" s="561"/>
      <c r="L636" s="561"/>
      <c r="M636" s="1028"/>
      <c r="N636" s="1020"/>
      <c r="O636" s="561"/>
      <c r="P636" s="561"/>
      <c r="Q636" s="561"/>
      <c r="Z636" s="341"/>
      <c r="AA636" s="341"/>
      <c r="AB636" s="341"/>
      <c r="AC636" s="341"/>
      <c r="AD636" s="341"/>
      <c r="AE636" s="341"/>
      <c r="AF636" s="341"/>
      <c r="AG636" s="341"/>
      <c r="AH636" s="341"/>
      <c r="AI636" s="341"/>
      <c r="AJ636" s="341"/>
      <c r="AK636" s="341"/>
      <c r="AL636" s="341"/>
      <c r="AM636" s="341"/>
      <c r="AN636" s="341"/>
      <c r="AO636" s="341"/>
      <c r="AP636" s="341"/>
      <c r="AQ636" s="341"/>
      <c r="AR636" s="341"/>
      <c r="AS636" s="341"/>
      <c r="AT636" s="341"/>
      <c r="AU636" s="341"/>
      <c r="AV636" s="341"/>
      <c r="AW636" s="341"/>
      <c r="AX636" s="341"/>
      <c r="AY636" s="341"/>
      <c r="AZ636" s="341"/>
      <c r="BA636" s="344"/>
      <c r="BB636" s="395"/>
      <c r="BC636" s="344"/>
      <c r="BD636" s="344"/>
      <c r="BE636" s="344"/>
      <c r="BF636" s="344"/>
      <c r="BG636" s="344"/>
      <c r="BH636" s="344"/>
      <c r="BI636" s="344"/>
      <c r="BJ636" s="344"/>
      <c r="BK636" s="344"/>
      <c r="BL636" s="344"/>
      <c r="BM636" s="344"/>
      <c r="BN636" s="344"/>
      <c r="BO636" s="344"/>
      <c r="BP636" s="344"/>
      <c r="BQ636" s="344"/>
      <c r="BR636" s="344"/>
      <c r="BS636" s="344"/>
      <c r="BT636" s="344"/>
      <c r="BU636" s="344"/>
      <c r="BV636" s="344"/>
      <c r="BW636" s="344"/>
      <c r="BX636" s="344"/>
      <c r="BY636" s="344"/>
      <c r="BZ636" s="344"/>
      <c r="CA636" s="344"/>
      <c r="CB636" s="344"/>
      <c r="CC636" s="344"/>
      <c r="CD636" s="344"/>
      <c r="CE636" s="344"/>
      <c r="CF636" s="344"/>
      <c r="CG636" s="344"/>
      <c r="CH636" s="344"/>
      <c r="CI636" s="344"/>
      <c r="CJ636" s="344"/>
      <c r="CK636" s="344"/>
      <c r="CL636" s="344"/>
      <c r="CM636" s="344"/>
      <c r="CN636" s="344"/>
      <c r="CO636" s="344"/>
      <c r="CP636" s="344"/>
      <c r="CQ636" s="344"/>
      <c r="CR636" s="344"/>
      <c r="CS636" s="344"/>
      <c r="CT636" s="344"/>
      <c r="CU636" s="344"/>
      <c r="CV636" s="344"/>
      <c r="CW636" s="344"/>
      <c r="CX636" s="344"/>
      <c r="CY636" s="344"/>
      <c r="CZ636" s="344"/>
    </row>
    <row r="637" s="348" customFormat="true" ht="25.15" customHeight="true" x14ac:dyDescent="0.2">
      <c r="C637" s="1028"/>
      <c r="D637" s="1020"/>
      <c r="E637" s="561"/>
      <c r="F637" s="561"/>
      <c r="G637" s="561"/>
      <c r="H637" s="1028"/>
      <c r="I637" s="1020"/>
      <c r="J637" s="561"/>
      <c r="K637" s="561"/>
      <c r="L637" s="561"/>
      <c r="M637" s="1028"/>
      <c r="N637" s="1020"/>
      <c r="O637" s="561"/>
      <c r="P637" s="561"/>
      <c r="Q637" s="561"/>
      <c r="Z637" s="341"/>
      <c r="AA637" s="341"/>
      <c r="AB637" s="341"/>
      <c r="AC637" s="341"/>
      <c r="AD637" s="341"/>
      <c r="AE637" s="341"/>
      <c r="AF637" s="341"/>
      <c r="AG637" s="341"/>
      <c r="AH637" s="341"/>
      <c r="AI637" s="341"/>
      <c r="AJ637" s="341"/>
      <c r="AK637" s="341"/>
      <c r="AL637" s="341"/>
      <c r="AM637" s="341"/>
      <c r="AN637" s="341"/>
      <c r="AO637" s="341"/>
      <c r="AP637" s="341"/>
      <c r="AQ637" s="341"/>
      <c r="AR637" s="341"/>
      <c r="AS637" s="341"/>
      <c r="AT637" s="341"/>
      <c r="AU637" s="341"/>
      <c r="AV637" s="341"/>
      <c r="AW637" s="341"/>
      <c r="AX637" s="341"/>
      <c r="AY637" s="341"/>
      <c r="AZ637" s="341"/>
      <c r="BA637" s="344"/>
      <c r="BB637" s="395"/>
      <c r="BC637" s="344"/>
      <c r="BD637" s="344"/>
      <c r="BE637" s="344"/>
      <c r="BF637" s="344"/>
      <c r="BG637" s="344"/>
      <c r="BH637" s="344"/>
      <c r="BI637" s="344"/>
      <c r="BJ637" s="344"/>
      <c r="BK637" s="344"/>
      <c r="BL637" s="344"/>
      <c r="BM637" s="344"/>
      <c r="BN637" s="344"/>
      <c r="BO637" s="344"/>
      <c r="BP637" s="344"/>
      <c r="BQ637" s="344"/>
      <c r="BR637" s="344"/>
      <c r="BS637" s="344"/>
      <c r="BT637" s="344"/>
      <c r="BU637" s="344"/>
      <c r="BV637" s="344"/>
      <c r="BW637" s="344"/>
      <c r="BX637" s="344"/>
      <c r="BY637" s="344"/>
      <c r="BZ637" s="344"/>
      <c r="CA637" s="344"/>
      <c r="CB637" s="344"/>
      <c r="CC637" s="344"/>
      <c r="CD637" s="344"/>
      <c r="CE637" s="344"/>
      <c r="CF637" s="344"/>
      <c r="CG637" s="344"/>
      <c r="CH637" s="344"/>
      <c r="CI637" s="344"/>
      <c r="CJ637" s="344"/>
      <c r="CK637" s="344"/>
      <c r="CL637" s="344"/>
      <c r="CM637" s="344"/>
      <c r="CN637" s="344"/>
      <c r="CO637" s="344"/>
      <c r="CP637" s="344"/>
      <c r="CQ637" s="344"/>
      <c r="CR637" s="344"/>
      <c r="CS637" s="344"/>
      <c r="CT637" s="344"/>
      <c r="CU637" s="344"/>
      <c r="CV637" s="344"/>
      <c r="CW637" s="344"/>
      <c r="CX637" s="344"/>
      <c r="CY637" s="344"/>
      <c r="CZ637" s="344"/>
    </row>
    <row r="638" s="348" customFormat="true" ht="25.15" customHeight="true" x14ac:dyDescent="0.2">
      <c r="C638" s="1028"/>
      <c r="D638" s="1020"/>
      <c r="E638" s="561"/>
      <c r="F638" s="561"/>
      <c r="G638" s="561"/>
      <c r="H638" s="1028"/>
      <c r="I638" s="1020"/>
      <c r="J638" s="561"/>
      <c r="K638" s="561"/>
      <c r="L638" s="561"/>
      <c r="M638" s="1028"/>
      <c r="N638" s="1020"/>
      <c r="O638" s="561"/>
      <c r="P638" s="561"/>
      <c r="Q638" s="561"/>
      <c r="Z638" s="341"/>
      <c r="AA638" s="341"/>
      <c r="AB638" s="341"/>
      <c r="AC638" s="341"/>
      <c r="AD638" s="341"/>
      <c r="AE638" s="341"/>
      <c r="AF638" s="341"/>
      <c r="AG638" s="341"/>
      <c r="AH638" s="341"/>
      <c r="AI638" s="341"/>
      <c r="AJ638" s="341"/>
      <c r="AK638" s="341"/>
      <c r="AL638" s="341"/>
      <c r="AM638" s="341"/>
      <c r="AN638" s="341"/>
      <c r="AO638" s="341"/>
      <c r="AP638" s="341"/>
      <c r="AQ638" s="341"/>
      <c r="AR638" s="341"/>
      <c r="AS638" s="341"/>
      <c r="AT638" s="341"/>
      <c r="AU638" s="341"/>
      <c r="AV638" s="341"/>
      <c r="AW638" s="341"/>
      <c r="AX638" s="341"/>
      <c r="AY638" s="341"/>
      <c r="AZ638" s="341"/>
      <c r="BA638" s="344"/>
      <c r="BB638" s="395"/>
      <c r="BC638" s="344"/>
      <c r="BD638" s="344"/>
      <c r="BE638" s="344"/>
      <c r="BF638" s="344"/>
      <c r="BG638" s="344"/>
      <c r="BH638" s="344"/>
      <c r="BI638" s="344"/>
      <c r="BJ638" s="344"/>
      <c r="BK638" s="344"/>
      <c r="BL638" s="344"/>
      <c r="BM638" s="344"/>
      <c r="BN638" s="344"/>
      <c r="BO638" s="344"/>
      <c r="BP638" s="344"/>
      <c r="BQ638" s="344"/>
      <c r="BR638" s="344"/>
      <c r="BS638" s="344"/>
      <c r="BT638" s="344"/>
      <c r="BU638" s="344"/>
      <c r="BV638" s="344"/>
      <c r="BW638" s="344"/>
      <c r="BX638" s="344"/>
      <c r="BY638" s="344"/>
      <c r="BZ638" s="344"/>
      <c r="CA638" s="344"/>
      <c r="CB638" s="344"/>
      <c r="CC638" s="344"/>
      <c r="CD638" s="344"/>
      <c r="CE638" s="344"/>
      <c r="CF638" s="344"/>
      <c r="CG638" s="344"/>
      <c r="CH638" s="344"/>
      <c r="CI638" s="344"/>
      <c r="CJ638" s="344"/>
      <c r="CK638" s="344"/>
      <c r="CL638" s="344"/>
      <c r="CM638" s="344"/>
      <c r="CN638" s="344"/>
      <c r="CO638" s="344"/>
      <c r="CP638" s="344"/>
      <c r="CQ638" s="344"/>
      <c r="CR638" s="344"/>
      <c r="CS638" s="344"/>
      <c r="CT638" s="344"/>
      <c r="CU638" s="344"/>
      <c r="CV638" s="344"/>
      <c r="CW638" s="344"/>
      <c r="CX638" s="344"/>
      <c r="CY638" s="344"/>
      <c r="CZ638" s="344"/>
    </row>
    <row r="639" s="348" customFormat="true" ht="25.15" customHeight="true" x14ac:dyDescent="0.2">
      <c r="C639" s="1028"/>
      <c r="D639" s="1020"/>
      <c r="E639" s="561"/>
      <c r="F639" s="561"/>
      <c r="G639" s="561"/>
      <c r="H639" s="1028"/>
      <c r="I639" s="1020"/>
      <c r="J639" s="561"/>
      <c r="K639" s="561"/>
      <c r="L639" s="561"/>
      <c r="M639" s="1028"/>
      <c r="N639" s="1020"/>
      <c r="O639" s="561"/>
      <c r="P639" s="561"/>
      <c r="Q639" s="561"/>
      <c r="Z639" s="341"/>
      <c r="AA639" s="341"/>
      <c r="AB639" s="341"/>
      <c r="AC639" s="341"/>
      <c r="AD639" s="341"/>
      <c r="AE639" s="341"/>
      <c r="AF639" s="341"/>
      <c r="AG639" s="341"/>
      <c r="AH639" s="341"/>
      <c r="AI639" s="341"/>
      <c r="AJ639" s="341"/>
      <c r="AK639" s="341"/>
      <c r="AL639" s="341"/>
      <c r="AM639" s="341"/>
      <c r="AN639" s="341"/>
      <c r="AO639" s="341"/>
      <c r="AP639" s="341"/>
      <c r="AQ639" s="341"/>
      <c r="AR639" s="341"/>
      <c r="AS639" s="341"/>
      <c r="AT639" s="341"/>
      <c r="AU639" s="341"/>
      <c r="AV639" s="341"/>
      <c r="AW639" s="341"/>
      <c r="AX639" s="341"/>
      <c r="AY639" s="341"/>
      <c r="AZ639" s="341"/>
      <c r="BA639" s="344"/>
      <c r="BB639" s="395"/>
      <c r="BC639" s="344"/>
      <c r="BD639" s="344"/>
      <c r="BE639" s="344"/>
      <c r="BF639" s="344"/>
      <c r="BG639" s="344"/>
      <c r="BH639" s="344"/>
      <c r="BI639" s="344"/>
      <c r="BJ639" s="344"/>
      <c r="BK639" s="344"/>
      <c r="BL639" s="344"/>
      <c r="BM639" s="344"/>
      <c r="BN639" s="344"/>
      <c r="BO639" s="344"/>
      <c r="BP639" s="344"/>
      <c r="BQ639" s="344"/>
      <c r="BR639" s="344"/>
      <c r="BS639" s="344"/>
      <c r="BT639" s="344"/>
      <c r="BU639" s="344"/>
      <c r="BV639" s="344"/>
      <c r="BW639" s="344"/>
      <c r="BX639" s="344"/>
      <c r="BY639" s="344"/>
      <c r="BZ639" s="344"/>
      <c r="CA639" s="344"/>
      <c r="CB639" s="344"/>
      <c r="CC639" s="344"/>
      <c r="CD639" s="344"/>
      <c r="CE639" s="344"/>
      <c r="CF639" s="344"/>
      <c r="CG639" s="344"/>
      <c r="CH639" s="344"/>
      <c r="CI639" s="344"/>
      <c r="CJ639" s="344"/>
      <c r="CK639" s="344"/>
      <c r="CL639" s="344"/>
      <c r="CM639" s="344"/>
      <c r="CN639" s="344"/>
      <c r="CO639" s="344"/>
      <c r="CP639" s="344"/>
      <c r="CQ639" s="344"/>
      <c r="CR639" s="344"/>
      <c r="CS639" s="344"/>
      <c r="CT639" s="344"/>
      <c r="CU639" s="344"/>
      <c r="CV639" s="344"/>
      <c r="CW639" s="344"/>
      <c r="CX639" s="344"/>
      <c r="CY639" s="344"/>
      <c r="CZ639" s="344"/>
    </row>
    <row r="640" s="348" customFormat="true" ht="25.15" customHeight="true" x14ac:dyDescent="0.2">
      <c r="C640" s="1028"/>
      <c r="D640" s="1020"/>
      <c r="E640" s="561"/>
      <c r="F640" s="561"/>
      <c r="G640" s="561"/>
      <c r="H640" s="1028"/>
      <c r="I640" s="1020"/>
      <c r="J640" s="561"/>
      <c r="K640" s="561"/>
      <c r="L640" s="561"/>
      <c r="M640" s="1028"/>
      <c r="N640" s="1020"/>
      <c r="O640" s="561"/>
      <c r="P640" s="561"/>
      <c r="Q640" s="561"/>
      <c r="Z640" s="341"/>
      <c r="AA640" s="341"/>
      <c r="AB640" s="341"/>
      <c r="AC640" s="341"/>
      <c r="AD640" s="341"/>
      <c r="AE640" s="341"/>
      <c r="AF640" s="341"/>
      <c r="AG640" s="341"/>
      <c r="AH640" s="341"/>
      <c r="AI640" s="341"/>
      <c r="AJ640" s="341"/>
      <c r="AK640" s="341"/>
      <c r="AL640" s="341"/>
      <c r="AM640" s="341"/>
      <c r="AN640" s="341"/>
      <c r="AO640" s="341"/>
      <c r="AP640" s="341"/>
      <c r="AQ640" s="341"/>
      <c r="AR640" s="341"/>
      <c r="AS640" s="341"/>
      <c r="AT640" s="341"/>
      <c r="AU640" s="341"/>
      <c r="AV640" s="341"/>
      <c r="AW640" s="341"/>
      <c r="AX640" s="341"/>
      <c r="AY640" s="341"/>
      <c r="AZ640" s="341"/>
      <c r="BA640" s="344"/>
      <c r="BB640" s="395"/>
      <c r="BC640" s="344"/>
      <c r="BD640" s="344"/>
      <c r="BE640" s="344"/>
      <c r="BF640" s="344"/>
      <c r="BG640" s="344"/>
      <c r="BH640" s="344"/>
      <c r="BI640" s="344"/>
      <c r="BJ640" s="344"/>
      <c r="BK640" s="344"/>
      <c r="BL640" s="344"/>
      <c r="BM640" s="344"/>
      <c r="BN640" s="344"/>
      <c r="BO640" s="344"/>
      <c r="BP640" s="344"/>
      <c r="BQ640" s="344"/>
      <c r="BR640" s="344"/>
      <c r="BS640" s="344"/>
      <c r="BT640" s="344"/>
      <c r="BU640" s="344"/>
      <c r="BV640" s="344"/>
      <c r="BW640" s="344"/>
      <c r="BX640" s="344"/>
      <c r="BY640" s="344"/>
      <c r="BZ640" s="344"/>
      <c r="CA640" s="344"/>
      <c r="CB640" s="344"/>
      <c r="CC640" s="344"/>
      <c r="CD640" s="344"/>
      <c r="CE640" s="344"/>
      <c r="CF640" s="344"/>
      <c r="CG640" s="344"/>
      <c r="CH640" s="344"/>
      <c r="CI640" s="344"/>
      <c r="CJ640" s="344"/>
      <c r="CK640" s="344"/>
      <c r="CL640" s="344"/>
      <c r="CM640" s="344"/>
      <c r="CN640" s="344"/>
      <c r="CO640" s="344"/>
      <c r="CP640" s="344"/>
      <c r="CQ640" s="344"/>
      <c r="CR640" s="344"/>
      <c r="CS640" s="344"/>
      <c r="CT640" s="344"/>
      <c r="CU640" s="344"/>
      <c r="CV640" s="344"/>
      <c r="CW640" s="344"/>
      <c r="CX640" s="344"/>
      <c r="CY640" s="344"/>
      <c r="CZ640" s="344"/>
    </row>
    <row r="641" s="348" customFormat="true" ht="25.15" customHeight="true" x14ac:dyDescent="0.2">
      <c r="C641" s="1028"/>
      <c r="D641" s="1020"/>
      <c r="E641" s="561"/>
      <c r="F641" s="561"/>
      <c r="G641" s="561"/>
      <c r="H641" s="1028"/>
      <c r="I641" s="1020"/>
      <c r="J641" s="561"/>
      <c r="K641" s="561"/>
      <c r="L641" s="561"/>
      <c r="M641" s="1028"/>
      <c r="N641" s="1020"/>
      <c r="O641" s="561"/>
      <c r="P641" s="561"/>
      <c r="Q641" s="561"/>
      <c r="Z641" s="341"/>
      <c r="AA641" s="341"/>
      <c r="AB641" s="341"/>
      <c r="AC641" s="341"/>
      <c r="AD641" s="341"/>
      <c r="AE641" s="341"/>
      <c r="AF641" s="341"/>
      <c r="AG641" s="341"/>
      <c r="AH641" s="341"/>
      <c r="AI641" s="341"/>
      <c r="AJ641" s="341"/>
      <c r="AK641" s="341"/>
      <c r="AL641" s="341"/>
      <c r="AM641" s="341"/>
      <c r="AN641" s="341"/>
      <c r="AO641" s="341"/>
      <c r="AP641" s="341"/>
      <c r="AQ641" s="341"/>
      <c r="AR641" s="341"/>
      <c r="AS641" s="341"/>
      <c r="AT641" s="341"/>
      <c r="AU641" s="341"/>
      <c r="AV641" s="341"/>
      <c r="AW641" s="341"/>
      <c r="AX641" s="341"/>
      <c r="AY641" s="341"/>
      <c r="AZ641" s="341"/>
      <c r="BA641" s="344"/>
      <c r="BB641" s="395"/>
      <c r="BC641" s="344"/>
      <c r="BD641" s="344"/>
      <c r="BE641" s="344"/>
      <c r="BF641" s="344"/>
      <c r="BG641" s="344"/>
      <c r="BH641" s="344"/>
      <c r="BI641" s="344"/>
      <c r="BJ641" s="344"/>
      <c r="BK641" s="344"/>
      <c r="BL641" s="344"/>
      <c r="BM641" s="344"/>
      <c r="BN641" s="344"/>
      <c r="BO641" s="344"/>
      <c r="BP641" s="344"/>
      <c r="BQ641" s="344"/>
      <c r="BR641" s="344"/>
      <c r="BS641" s="344"/>
      <c r="BT641" s="344"/>
      <c r="BU641" s="344"/>
      <c r="BV641" s="344"/>
      <c r="BW641" s="344"/>
      <c r="BX641" s="344"/>
      <c r="BY641" s="344"/>
      <c r="BZ641" s="344"/>
      <c r="CA641" s="344"/>
      <c r="CB641" s="344"/>
      <c r="CC641" s="344"/>
      <c r="CD641" s="344"/>
      <c r="CE641" s="344"/>
      <c r="CF641" s="344"/>
      <c r="CG641" s="344"/>
      <c r="CH641" s="344"/>
      <c r="CI641" s="344"/>
      <c r="CJ641" s="344"/>
      <c r="CK641" s="344"/>
      <c r="CL641" s="344"/>
      <c r="CM641" s="344"/>
      <c r="CN641" s="344"/>
      <c r="CO641" s="344"/>
      <c r="CP641" s="344"/>
      <c r="CQ641" s="344"/>
      <c r="CR641" s="344"/>
      <c r="CS641" s="344"/>
      <c r="CT641" s="344"/>
      <c r="CU641" s="344"/>
      <c r="CV641" s="344"/>
      <c r="CW641" s="344"/>
      <c r="CX641" s="344"/>
      <c r="CY641" s="344"/>
      <c r="CZ641" s="344"/>
    </row>
    <row r="642" s="348" customFormat="true" ht="25.15" customHeight="true" x14ac:dyDescent="0.2">
      <c r="C642" s="1028"/>
      <c r="D642" s="1020"/>
      <c r="E642" s="561"/>
      <c r="F642" s="561"/>
      <c r="G642" s="561"/>
      <c r="H642" s="1028"/>
      <c r="I642" s="1020"/>
      <c r="J642" s="561"/>
      <c r="K642" s="561"/>
      <c r="L642" s="561"/>
      <c r="M642" s="1028"/>
      <c r="N642" s="1020"/>
      <c r="O642" s="561"/>
      <c r="P642" s="561"/>
      <c r="Q642" s="561"/>
      <c r="Z642" s="341"/>
      <c r="AA642" s="341"/>
      <c r="AB642" s="341"/>
      <c r="AC642" s="341"/>
      <c r="AD642" s="341"/>
      <c r="AE642" s="341"/>
      <c r="AF642" s="341"/>
      <c r="AG642" s="341"/>
      <c r="AH642" s="341"/>
      <c r="AI642" s="341"/>
      <c r="AJ642" s="341"/>
      <c r="AK642" s="341"/>
      <c r="AL642" s="341"/>
      <c r="AM642" s="341"/>
      <c r="AN642" s="341"/>
      <c r="AO642" s="341"/>
      <c r="AP642" s="341"/>
      <c r="AQ642" s="341"/>
      <c r="AR642" s="341"/>
      <c r="AS642" s="341"/>
      <c r="AT642" s="341"/>
      <c r="AU642" s="341"/>
      <c r="AV642" s="341"/>
      <c r="AW642" s="341"/>
      <c r="AX642" s="341"/>
      <c r="AY642" s="341"/>
      <c r="AZ642" s="341"/>
      <c r="BA642" s="344"/>
      <c r="BB642" s="395"/>
      <c r="BC642" s="344"/>
      <c r="BD642" s="344"/>
      <c r="BE642" s="344"/>
      <c r="BF642" s="344"/>
      <c r="BG642" s="344"/>
      <c r="BH642" s="344"/>
      <c r="BI642" s="344"/>
      <c r="BJ642" s="344"/>
      <c r="BK642" s="344"/>
      <c r="BL642" s="344"/>
      <c r="BM642" s="344"/>
      <c r="BN642" s="344"/>
      <c r="BO642" s="344"/>
      <c r="BP642" s="344"/>
      <c r="BQ642" s="344"/>
      <c r="BR642" s="344"/>
      <c r="BS642" s="344"/>
      <c r="BT642" s="344"/>
      <c r="BU642" s="344"/>
      <c r="BV642" s="344"/>
      <c r="BW642" s="344"/>
      <c r="BX642" s="344"/>
      <c r="BY642" s="344"/>
      <c r="BZ642" s="344"/>
      <c r="CA642" s="344"/>
      <c r="CB642" s="344"/>
      <c r="CC642" s="344"/>
      <c r="CD642" s="344"/>
      <c r="CE642" s="344"/>
      <c r="CF642" s="344"/>
      <c r="CG642" s="344"/>
      <c r="CH642" s="344"/>
      <c r="CI642" s="344"/>
      <c r="CJ642" s="344"/>
      <c r="CK642" s="344"/>
      <c r="CL642" s="344"/>
      <c r="CM642" s="344"/>
      <c r="CN642" s="344"/>
      <c r="CO642" s="344"/>
      <c r="CP642" s="344"/>
      <c r="CQ642" s="344"/>
      <c r="CR642" s="344"/>
      <c r="CS642" s="344"/>
      <c r="CT642" s="344"/>
      <c r="CU642" s="344"/>
      <c r="CV642" s="344"/>
      <c r="CW642" s="344"/>
      <c r="CX642" s="344"/>
      <c r="CY642" s="344"/>
      <c r="CZ642" s="344"/>
    </row>
    <row r="643" s="348" customFormat="true" ht="25.15" customHeight="true" x14ac:dyDescent="0.2">
      <c r="C643" s="1028"/>
      <c r="D643" s="1020"/>
      <c r="E643" s="561"/>
      <c r="F643" s="561"/>
      <c r="G643" s="561"/>
      <c r="H643" s="1028"/>
      <c r="I643" s="1020"/>
      <c r="J643" s="561"/>
      <c r="K643" s="561"/>
      <c r="L643" s="561"/>
      <c r="M643" s="1028"/>
      <c r="N643" s="1020"/>
      <c r="O643" s="561"/>
      <c r="P643" s="561"/>
      <c r="Q643" s="561"/>
      <c r="Z643" s="341"/>
      <c r="AA643" s="341"/>
      <c r="AB643" s="341"/>
      <c r="AC643" s="341"/>
      <c r="AD643" s="341"/>
      <c r="AE643" s="341"/>
      <c r="AF643" s="341"/>
      <c r="AG643" s="341"/>
      <c r="AH643" s="341"/>
      <c r="AI643" s="341"/>
      <c r="AJ643" s="341"/>
      <c r="AK643" s="341"/>
      <c r="AL643" s="341"/>
      <c r="AM643" s="341"/>
      <c r="AN643" s="341"/>
      <c r="AO643" s="341"/>
      <c r="AP643" s="341"/>
      <c r="AQ643" s="341"/>
      <c r="AR643" s="341"/>
      <c r="AS643" s="341"/>
      <c r="AT643" s="341"/>
      <c r="AU643" s="341"/>
      <c r="AV643" s="341"/>
      <c r="AW643" s="341"/>
      <c r="AX643" s="341"/>
      <c r="AY643" s="341"/>
      <c r="AZ643" s="341"/>
      <c r="BA643" s="344"/>
      <c r="BB643" s="395"/>
      <c r="BC643" s="344"/>
      <c r="BD643" s="344"/>
      <c r="BE643" s="344"/>
      <c r="BF643" s="344"/>
      <c r="BG643" s="344"/>
      <c r="BH643" s="344"/>
      <c r="BI643" s="344"/>
      <c r="BJ643" s="344"/>
      <c r="BK643" s="344"/>
      <c r="BL643" s="344"/>
      <c r="BM643" s="344"/>
      <c r="BN643" s="344"/>
      <c r="BO643" s="344"/>
      <c r="BP643" s="344"/>
      <c r="BQ643" s="344"/>
      <c r="BR643" s="344"/>
      <c r="BS643" s="344"/>
      <c r="BT643" s="344"/>
      <c r="BU643" s="344"/>
      <c r="BV643" s="344"/>
      <c r="BW643" s="344"/>
      <c r="BX643" s="344"/>
      <c r="BY643" s="344"/>
      <c r="BZ643" s="344"/>
      <c r="CA643" s="344"/>
      <c r="CB643" s="344"/>
      <c r="CC643" s="344"/>
      <c r="CD643" s="344"/>
      <c r="CE643" s="344"/>
      <c r="CF643" s="344"/>
      <c r="CG643" s="344"/>
      <c r="CH643" s="344"/>
      <c r="CI643" s="344"/>
      <c r="CJ643" s="344"/>
      <c r="CK643" s="344"/>
      <c r="CL643" s="344"/>
      <c r="CM643" s="344"/>
      <c r="CN643" s="344"/>
      <c r="CO643" s="344"/>
      <c r="CP643" s="344"/>
      <c r="CQ643" s="344"/>
      <c r="CR643" s="344"/>
      <c r="CS643" s="344"/>
      <c r="CT643" s="344"/>
      <c r="CU643" s="344"/>
      <c r="CV643" s="344"/>
      <c r="CW643" s="344"/>
      <c r="CX643" s="344"/>
      <c r="CY643" s="344"/>
      <c r="CZ643" s="344"/>
    </row>
    <row r="644" s="348" customFormat="true" ht="25.15" customHeight="true" x14ac:dyDescent="0.2">
      <c r="C644" s="1028"/>
      <c r="D644" s="1020"/>
      <c r="E644" s="561"/>
      <c r="F644" s="561"/>
      <c r="G644" s="561"/>
      <c r="H644" s="1028"/>
      <c r="I644" s="1020"/>
      <c r="J644" s="561"/>
      <c r="K644" s="561"/>
      <c r="L644" s="561"/>
      <c r="M644" s="1028"/>
      <c r="N644" s="1020"/>
      <c r="O644" s="561"/>
      <c r="P644" s="561"/>
      <c r="Q644" s="561"/>
      <c r="Z644" s="341"/>
      <c r="AA644" s="341"/>
      <c r="AB644" s="341"/>
      <c r="AC644" s="341"/>
      <c r="AD644" s="341"/>
      <c r="AE644" s="341"/>
      <c r="AF644" s="341"/>
      <c r="AG644" s="341"/>
      <c r="AH644" s="341"/>
      <c r="AI644" s="341"/>
      <c r="AJ644" s="341"/>
      <c r="AK644" s="341"/>
      <c r="AL644" s="341"/>
      <c r="AM644" s="341"/>
      <c r="AN644" s="341"/>
      <c r="AO644" s="341"/>
      <c r="AP644" s="341"/>
      <c r="AQ644" s="341"/>
      <c r="AR644" s="341"/>
      <c r="AS644" s="341"/>
      <c r="AT644" s="341"/>
      <c r="AU644" s="341"/>
      <c r="AV644" s="341"/>
      <c r="AW644" s="341"/>
      <c r="AX644" s="341"/>
      <c r="AY644" s="341"/>
      <c r="AZ644" s="341"/>
      <c r="BA644" s="344"/>
      <c r="BB644" s="395"/>
      <c r="BC644" s="344"/>
      <c r="BD644" s="344"/>
      <c r="BE644" s="344"/>
      <c r="BF644" s="344"/>
      <c r="BG644" s="344"/>
      <c r="BH644" s="344"/>
      <c r="BI644" s="344"/>
      <c r="BJ644" s="344"/>
      <c r="BK644" s="344"/>
      <c r="BL644" s="344"/>
      <c r="BM644" s="344"/>
      <c r="BN644" s="344"/>
      <c r="BO644" s="344"/>
      <c r="BP644" s="344"/>
      <c r="BQ644" s="344"/>
      <c r="BR644" s="344"/>
      <c r="BS644" s="344"/>
      <c r="BT644" s="344"/>
      <c r="BU644" s="344"/>
      <c r="BV644" s="344"/>
      <c r="BW644" s="344"/>
      <c r="BX644" s="344"/>
      <c r="BY644" s="344"/>
      <c r="BZ644" s="344"/>
      <c r="CA644" s="344"/>
      <c r="CB644" s="344"/>
      <c r="CC644" s="344"/>
      <c r="CD644" s="344"/>
      <c r="CE644" s="344"/>
      <c r="CF644" s="344"/>
      <c r="CG644" s="344"/>
      <c r="CH644" s="344"/>
      <c r="CI644" s="344"/>
      <c r="CJ644" s="344"/>
      <c r="CK644" s="344"/>
      <c r="CL644" s="344"/>
      <c r="CM644" s="344"/>
      <c r="CN644" s="344"/>
      <c r="CO644" s="344"/>
      <c r="CP644" s="344"/>
      <c r="CQ644" s="344"/>
      <c r="CR644" s="344"/>
      <c r="CS644" s="344"/>
      <c r="CT644" s="344"/>
      <c r="CU644" s="344"/>
      <c r="CV644" s="344"/>
      <c r="CW644" s="344"/>
      <c r="CX644" s="344"/>
      <c r="CY644" s="344"/>
      <c r="CZ644" s="344"/>
    </row>
    <row r="645" s="348" customFormat="true" ht="25.15" customHeight="true" x14ac:dyDescent="0.2">
      <c r="C645" s="1028"/>
      <c r="D645" s="1020"/>
      <c r="E645" s="561"/>
      <c r="F645" s="561"/>
      <c r="G645" s="561"/>
      <c r="H645" s="1028"/>
      <c r="I645" s="1020"/>
      <c r="J645" s="561"/>
      <c r="K645" s="561"/>
      <c r="L645" s="561"/>
      <c r="M645" s="1028"/>
      <c r="N645" s="1020"/>
      <c r="O645" s="561"/>
      <c r="P645" s="561"/>
      <c r="Q645" s="561"/>
      <c r="Z645" s="341"/>
      <c r="AA645" s="341"/>
      <c r="AB645" s="341"/>
      <c r="AC645" s="341"/>
      <c r="AD645" s="341"/>
      <c r="AE645" s="341"/>
      <c r="AF645" s="341"/>
      <c r="AG645" s="341"/>
      <c r="AH645" s="341"/>
      <c r="AI645" s="341"/>
      <c r="AJ645" s="341"/>
      <c r="AK645" s="341"/>
      <c r="AL645" s="341"/>
      <c r="AM645" s="341"/>
      <c r="AN645" s="341"/>
      <c r="AO645" s="341"/>
      <c r="AP645" s="341"/>
      <c r="AQ645" s="341"/>
      <c r="AR645" s="341"/>
      <c r="AS645" s="341"/>
      <c r="AT645" s="341"/>
      <c r="AU645" s="341"/>
      <c r="AV645" s="341"/>
      <c r="AW645" s="341"/>
      <c r="AX645" s="341"/>
      <c r="AY645" s="341"/>
      <c r="AZ645" s="341"/>
      <c r="BA645" s="344"/>
      <c r="BB645" s="395"/>
      <c r="BC645" s="344"/>
      <c r="BD645" s="344"/>
      <c r="BE645" s="344"/>
      <c r="BF645" s="344"/>
      <c r="BG645" s="344"/>
      <c r="BH645" s="344"/>
      <c r="BI645" s="344"/>
      <c r="BJ645" s="344"/>
      <c r="BK645" s="344"/>
      <c r="BL645" s="344"/>
      <c r="BM645" s="344"/>
      <c r="BN645" s="344"/>
      <c r="BO645" s="344"/>
      <c r="BP645" s="344"/>
      <c r="BQ645" s="344"/>
      <c r="BR645" s="344"/>
      <c r="BS645" s="344"/>
      <c r="BT645" s="344"/>
      <c r="BU645" s="344"/>
      <c r="BV645" s="344"/>
      <c r="BW645" s="344"/>
      <c r="BX645" s="344"/>
      <c r="BY645" s="344"/>
      <c r="BZ645" s="344"/>
      <c r="CA645" s="344"/>
      <c r="CB645" s="344"/>
      <c r="CC645" s="344"/>
      <c r="CD645" s="344"/>
      <c r="CE645" s="344"/>
      <c r="CF645" s="344"/>
      <c r="CG645" s="344"/>
      <c r="CH645" s="344"/>
      <c r="CI645" s="344"/>
      <c r="CJ645" s="344"/>
      <c r="CK645" s="344"/>
      <c r="CL645" s="344"/>
      <c r="CM645" s="344"/>
      <c r="CN645" s="344"/>
      <c r="CO645" s="344"/>
      <c r="CP645" s="344"/>
      <c r="CQ645" s="344"/>
      <c r="CR645" s="344"/>
      <c r="CS645" s="344"/>
      <c r="CT645" s="344"/>
      <c r="CU645" s="344"/>
      <c r="CV645" s="344"/>
      <c r="CW645" s="344"/>
      <c r="CX645" s="344"/>
      <c r="CY645" s="344"/>
      <c r="CZ645" s="344"/>
    </row>
    <row r="646" s="348" customFormat="true" ht="25.15" customHeight="true" x14ac:dyDescent="0.2">
      <c r="C646" s="1028"/>
      <c r="D646" s="1020"/>
      <c r="E646" s="561"/>
      <c r="F646" s="561"/>
      <c r="G646" s="561"/>
      <c r="H646" s="1028"/>
      <c r="I646" s="1020"/>
      <c r="J646" s="561"/>
      <c r="K646" s="561"/>
      <c r="L646" s="561"/>
      <c r="M646" s="1028"/>
      <c r="N646" s="1020"/>
      <c r="O646" s="561"/>
      <c r="P646" s="561"/>
      <c r="Q646" s="561"/>
      <c r="Z646" s="341"/>
      <c r="AA646" s="341"/>
      <c r="AB646" s="341"/>
      <c r="AC646" s="341"/>
      <c r="AD646" s="341"/>
      <c r="AE646" s="341"/>
      <c r="AF646" s="341"/>
      <c r="AG646" s="341"/>
      <c r="AH646" s="341"/>
      <c r="AI646" s="341"/>
      <c r="AJ646" s="341"/>
      <c r="AK646" s="341"/>
      <c r="AL646" s="341"/>
      <c r="AM646" s="341"/>
      <c r="AN646" s="341"/>
      <c r="AO646" s="341"/>
      <c r="AP646" s="341"/>
      <c r="AQ646" s="341"/>
      <c r="AR646" s="341"/>
      <c r="AS646" s="341"/>
      <c r="AT646" s="341"/>
      <c r="AU646" s="341"/>
      <c r="AV646" s="341"/>
      <c r="AW646" s="341"/>
      <c r="AX646" s="341"/>
      <c r="AY646" s="341"/>
      <c r="AZ646" s="341"/>
      <c r="BA646" s="344"/>
      <c r="BB646" s="395"/>
      <c r="BC646" s="344"/>
      <c r="BD646" s="344"/>
      <c r="BE646" s="344"/>
      <c r="BF646" s="344"/>
      <c r="BG646" s="344"/>
      <c r="BH646" s="344"/>
      <c r="BI646" s="344"/>
      <c r="BJ646" s="344"/>
      <c r="BK646" s="344"/>
      <c r="BL646" s="344"/>
      <c r="BM646" s="344"/>
      <c r="BN646" s="344"/>
      <c r="BO646" s="344"/>
      <c r="BP646" s="344"/>
      <c r="BQ646" s="344"/>
      <c r="BR646" s="344"/>
      <c r="BS646" s="344"/>
      <c r="BT646" s="344"/>
      <c r="BU646" s="344"/>
      <c r="BV646" s="344"/>
      <c r="BW646" s="344"/>
      <c r="BX646" s="344"/>
      <c r="BY646" s="344"/>
      <c r="BZ646" s="344"/>
      <c r="CA646" s="344"/>
      <c r="CB646" s="344"/>
      <c r="CC646" s="344"/>
      <c r="CD646" s="344"/>
      <c r="CE646" s="344"/>
      <c r="CF646" s="344"/>
      <c r="CG646" s="344"/>
      <c r="CH646" s="344"/>
      <c r="CI646" s="344"/>
      <c r="CJ646" s="344"/>
      <c r="CK646" s="344"/>
      <c r="CL646" s="344"/>
      <c r="CM646" s="344"/>
      <c r="CN646" s="344"/>
      <c r="CO646" s="344"/>
      <c r="CP646" s="344"/>
      <c r="CQ646" s="344"/>
      <c r="CR646" s="344"/>
      <c r="CS646" s="344"/>
      <c r="CT646" s="344"/>
      <c r="CU646" s="344"/>
      <c r="CV646" s="344"/>
      <c r="CW646" s="344"/>
      <c r="CX646" s="344"/>
      <c r="CY646" s="344"/>
      <c r="CZ646" s="344"/>
    </row>
    <row r="647" s="348" customFormat="true" ht="25.15" customHeight="true" x14ac:dyDescent="0.2">
      <c r="C647" s="1028"/>
      <c r="D647" s="1020"/>
      <c r="E647" s="561"/>
      <c r="F647" s="561"/>
      <c r="G647" s="561"/>
      <c r="H647" s="1028"/>
      <c r="I647" s="1020"/>
      <c r="J647" s="561"/>
      <c r="K647" s="561"/>
      <c r="L647" s="561"/>
      <c r="M647" s="1028"/>
      <c r="N647" s="1020"/>
      <c r="O647" s="561"/>
      <c r="P647" s="561"/>
      <c r="Q647" s="561"/>
      <c r="Z647" s="341"/>
      <c r="AA647" s="341"/>
      <c r="AB647" s="341"/>
      <c r="AC647" s="341"/>
      <c r="AD647" s="341"/>
      <c r="AE647" s="341"/>
      <c r="AF647" s="341"/>
      <c r="AG647" s="341"/>
      <c r="AH647" s="341"/>
      <c r="AI647" s="341"/>
      <c r="AJ647" s="341"/>
      <c r="AK647" s="341"/>
      <c r="AL647" s="341"/>
      <c r="AM647" s="341"/>
      <c r="AN647" s="341"/>
      <c r="AO647" s="341"/>
      <c r="AP647" s="341"/>
      <c r="AQ647" s="341"/>
      <c r="AR647" s="341"/>
      <c r="AS647" s="341"/>
      <c r="AT647" s="341"/>
      <c r="AU647" s="341"/>
      <c r="AV647" s="341"/>
      <c r="AW647" s="341"/>
      <c r="AX647" s="341"/>
      <c r="AY647" s="341"/>
      <c r="AZ647" s="341"/>
      <c r="BA647" s="344"/>
      <c r="BB647" s="395"/>
      <c r="BC647" s="344"/>
      <c r="BD647" s="344"/>
      <c r="BE647" s="344"/>
      <c r="BF647" s="344"/>
      <c r="BG647" s="344"/>
      <c r="BH647" s="344"/>
      <c r="BI647" s="344"/>
      <c r="BJ647" s="344"/>
      <c r="BK647" s="344"/>
      <c r="BL647" s="344"/>
      <c r="BM647" s="344"/>
      <c r="BN647" s="344"/>
      <c r="BO647" s="344"/>
      <c r="BP647" s="344"/>
      <c r="BQ647" s="344"/>
      <c r="BR647" s="344"/>
      <c r="BS647" s="344"/>
      <c r="BT647" s="344"/>
      <c r="BU647" s="344"/>
      <c r="BV647" s="344"/>
      <c r="BW647" s="344"/>
      <c r="BX647" s="344"/>
      <c r="BY647" s="344"/>
      <c r="BZ647" s="344"/>
      <c r="CA647" s="344"/>
      <c r="CB647" s="344"/>
      <c r="CC647" s="344"/>
      <c r="CD647" s="344"/>
      <c r="CE647" s="344"/>
      <c r="CF647" s="344"/>
      <c r="CG647" s="344"/>
      <c r="CH647" s="344"/>
      <c r="CI647" s="344"/>
      <c r="CJ647" s="344"/>
      <c r="CK647" s="344"/>
      <c r="CL647" s="344"/>
      <c r="CM647" s="344"/>
      <c r="CN647" s="344"/>
      <c r="CO647" s="344"/>
      <c r="CP647" s="344"/>
      <c r="CQ647" s="344"/>
      <c r="CR647" s="344"/>
      <c r="CS647" s="344"/>
      <c r="CT647" s="344"/>
      <c r="CU647" s="344"/>
      <c r="CV647" s="344"/>
      <c r="CW647" s="344"/>
      <c r="CX647" s="344"/>
      <c r="CY647" s="344"/>
      <c r="CZ647" s="344"/>
    </row>
    <row r="648" s="348" customFormat="true" ht="25.15" customHeight="true" x14ac:dyDescent="0.2">
      <c r="C648" s="1028"/>
      <c r="D648" s="1020"/>
      <c r="E648" s="561"/>
      <c r="F648" s="561"/>
      <c r="G648" s="561"/>
      <c r="H648" s="1028"/>
      <c r="I648" s="1020"/>
      <c r="J648" s="561"/>
      <c r="K648" s="561"/>
      <c r="L648" s="561"/>
      <c r="M648" s="1028"/>
      <c r="N648" s="1020"/>
      <c r="O648" s="561"/>
      <c r="P648" s="561"/>
      <c r="Q648" s="561"/>
      <c r="Z648" s="341"/>
      <c r="AA648" s="341"/>
      <c r="AB648" s="341"/>
      <c r="AC648" s="341"/>
      <c r="AD648" s="341"/>
      <c r="AE648" s="341"/>
      <c r="AF648" s="341"/>
      <c r="AG648" s="341"/>
      <c r="AH648" s="341"/>
      <c r="AI648" s="341"/>
      <c r="AJ648" s="341"/>
      <c r="AK648" s="341"/>
      <c r="AL648" s="341"/>
      <c r="AM648" s="341"/>
      <c r="AN648" s="341"/>
      <c r="AO648" s="341"/>
      <c r="AP648" s="341"/>
      <c r="AQ648" s="341"/>
      <c r="AR648" s="341"/>
      <c r="AS648" s="341"/>
      <c r="AT648" s="341"/>
      <c r="AU648" s="341"/>
      <c r="AV648" s="341"/>
      <c r="AW648" s="341"/>
      <c r="AX648" s="341"/>
      <c r="AY648" s="341"/>
      <c r="AZ648" s="341"/>
      <c r="BA648" s="344"/>
      <c r="BB648" s="395"/>
      <c r="BC648" s="344"/>
      <c r="BD648" s="344"/>
      <c r="BE648" s="344"/>
      <c r="BF648" s="344"/>
      <c r="BG648" s="344"/>
      <c r="BH648" s="344"/>
      <c r="BI648" s="344"/>
      <c r="BJ648" s="344"/>
      <c r="BK648" s="344"/>
      <c r="BL648" s="344"/>
      <c r="BM648" s="344"/>
      <c r="BN648" s="344"/>
      <c r="BO648" s="344"/>
      <c r="BP648" s="344"/>
      <c r="BQ648" s="344"/>
      <c r="BR648" s="344"/>
      <c r="BS648" s="344"/>
      <c r="BT648" s="344"/>
      <c r="BU648" s="344"/>
      <c r="BV648" s="344"/>
      <c r="BW648" s="344"/>
      <c r="BX648" s="344"/>
      <c r="BY648" s="344"/>
      <c r="BZ648" s="344"/>
      <c r="CA648" s="344"/>
      <c r="CB648" s="344"/>
      <c r="CC648" s="344"/>
      <c r="CD648" s="344"/>
      <c r="CE648" s="344"/>
      <c r="CF648" s="344"/>
      <c r="CG648" s="344"/>
      <c r="CH648" s="344"/>
      <c r="CI648" s="344"/>
      <c r="CJ648" s="344"/>
      <c r="CK648" s="344"/>
      <c r="CL648" s="344"/>
      <c r="CM648" s="344"/>
      <c r="CN648" s="344"/>
      <c r="CO648" s="344"/>
      <c r="CP648" s="344"/>
      <c r="CQ648" s="344"/>
      <c r="CR648" s="344"/>
      <c r="CS648" s="344"/>
      <c r="CT648" s="344"/>
      <c r="CU648" s="344"/>
      <c r="CV648" s="344"/>
      <c r="CW648" s="344"/>
      <c r="CX648" s="344"/>
      <c r="CY648" s="344"/>
      <c r="CZ648" s="344"/>
    </row>
    <row r="649" s="348" customFormat="true" ht="25.15" customHeight="true" x14ac:dyDescent="0.2">
      <c r="C649" s="1028"/>
      <c r="D649" s="1020"/>
      <c r="E649" s="561"/>
      <c r="F649" s="561"/>
      <c r="G649" s="561"/>
      <c r="H649" s="1028"/>
      <c r="I649" s="1020"/>
      <c r="J649" s="561"/>
      <c r="K649" s="561"/>
      <c r="L649" s="561"/>
      <c r="M649" s="1028"/>
      <c r="N649" s="1020"/>
      <c r="O649" s="561"/>
      <c r="P649" s="561"/>
      <c r="Q649" s="561"/>
      <c r="Z649" s="341"/>
      <c r="AA649" s="341"/>
      <c r="AB649" s="341"/>
      <c r="AC649" s="341"/>
      <c r="AD649" s="341"/>
      <c r="AE649" s="341"/>
      <c r="AF649" s="341"/>
      <c r="AG649" s="341"/>
      <c r="AH649" s="341"/>
      <c r="AI649" s="341"/>
      <c r="AJ649" s="341"/>
      <c r="AK649" s="341"/>
      <c r="AL649" s="341"/>
      <c r="AM649" s="341"/>
      <c r="AN649" s="341"/>
      <c r="AO649" s="341"/>
      <c r="AP649" s="341"/>
      <c r="AQ649" s="341"/>
      <c r="AR649" s="341"/>
      <c r="AS649" s="341"/>
      <c r="AT649" s="341"/>
      <c r="AU649" s="341"/>
      <c r="AV649" s="341"/>
      <c r="AW649" s="341"/>
      <c r="AX649" s="341"/>
      <c r="AY649" s="341"/>
      <c r="AZ649" s="341"/>
      <c r="BA649" s="344"/>
      <c r="BB649" s="395"/>
      <c r="BC649" s="344"/>
      <c r="BD649" s="344"/>
      <c r="BE649" s="344"/>
      <c r="BF649" s="344"/>
      <c r="BG649" s="344"/>
      <c r="BH649" s="344"/>
      <c r="BI649" s="344"/>
      <c r="BJ649" s="344"/>
      <c r="BK649" s="344"/>
      <c r="BL649" s="344"/>
      <c r="BM649" s="344"/>
      <c r="BN649" s="344"/>
      <c r="BO649" s="344"/>
      <c r="BP649" s="344"/>
      <c r="BQ649" s="344"/>
      <c r="BR649" s="344"/>
      <c r="BS649" s="344"/>
      <c r="BT649" s="344"/>
      <c r="BU649" s="344"/>
      <c r="BV649" s="344"/>
      <c r="BW649" s="344"/>
      <c r="BX649" s="344"/>
      <c r="BY649" s="344"/>
      <c r="BZ649" s="344"/>
      <c r="CA649" s="344"/>
      <c r="CB649" s="344"/>
      <c r="CC649" s="344"/>
      <c r="CD649" s="344"/>
      <c r="CE649" s="344"/>
      <c r="CF649" s="344"/>
      <c r="CG649" s="344"/>
      <c r="CH649" s="344"/>
      <c r="CI649" s="344"/>
      <c r="CJ649" s="344"/>
      <c r="CK649" s="344"/>
      <c r="CL649" s="344"/>
      <c r="CM649" s="344"/>
      <c r="CN649" s="344"/>
      <c r="CO649" s="344"/>
      <c r="CP649" s="344"/>
      <c r="CQ649" s="344"/>
      <c r="CR649" s="344"/>
      <c r="CS649" s="344"/>
      <c r="CT649" s="344"/>
      <c r="CU649" s="344"/>
      <c r="CV649" s="344"/>
      <c r="CW649" s="344"/>
      <c r="CX649" s="344"/>
      <c r="CY649" s="344"/>
      <c r="CZ649" s="344"/>
    </row>
    <row r="650" s="348" customFormat="true" ht="25.15" customHeight="true" x14ac:dyDescent="0.2">
      <c r="C650" s="1028"/>
      <c r="D650" s="1020"/>
      <c r="E650" s="561"/>
      <c r="F650" s="561"/>
      <c r="G650" s="561"/>
      <c r="H650" s="1028"/>
      <c r="I650" s="1020"/>
      <c r="J650" s="561"/>
      <c r="K650" s="561"/>
      <c r="L650" s="561"/>
      <c r="M650" s="1028"/>
      <c r="N650" s="1020"/>
      <c r="O650" s="561"/>
      <c r="P650" s="561"/>
      <c r="Q650" s="561"/>
      <c r="Z650" s="341"/>
      <c r="AA650" s="341"/>
      <c r="AB650" s="341"/>
      <c r="AC650" s="341"/>
      <c r="AD650" s="341"/>
      <c r="AE650" s="341"/>
      <c r="AF650" s="341"/>
      <c r="AG650" s="341"/>
      <c r="AH650" s="341"/>
      <c r="AI650" s="341"/>
      <c r="AJ650" s="341"/>
      <c r="AK650" s="341"/>
      <c r="AL650" s="341"/>
      <c r="AM650" s="341"/>
      <c r="AN650" s="341"/>
      <c r="AO650" s="341"/>
      <c r="AP650" s="341"/>
      <c r="AQ650" s="341"/>
      <c r="AR650" s="341"/>
      <c r="AS650" s="341"/>
      <c r="AT650" s="341"/>
      <c r="AU650" s="341"/>
      <c r="AV650" s="341"/>
      <c r="AW650" s="341"/>
      <c r="AX650" s="341"/>
      <c r="AY650" s="341"/>
      <c r="AZ650" s="341"/>
      <c r="BA650" s="344"/>
      <c r="BB650" s="395"/>
      <c r="BC650" s="344"/>
      <c r="BD650" s="344"/>
      <c r="BE650" s="344"/>
      <c r="BF650" s="344"/>
      <c r="BG650" s="344"/>
      <c r="BH650" s="344"/>
      <c r="BI650" s="344"/>
      <c r="BJ650" s="344"/>
      <c r="BK650" s="344"/>
      <c r="BL650" s="344"/>
      <c r="BM650" s="344"/>
      <c r="BN650" s="344"/>
      <c r="BO650" s="344"/>
      <c r="BP650" s="344"/>
      <c r="BQ650" s="344"/>
      <c r="BR650" s="344"/>
      <c r="BS650" s="344"/>
      <c r="BT650" s="344"/>
      <c r="BU650" s="344"/>
      <c r="BV650" s="344"/>
      <c r="BW650" s="344"/>
      <c r="BX650" s="344"/>
      <c r="BY650" s="344"/>
      <c r="BZ650" s="344"/>
      <c r="CA650" s="344"/>
      <c r="CB650" s="344"/>
      <c r="CC650" s="344"/>
      <c r="CD650" s="344"/>
      <c r="CE650" s="344"/>
      <c r="CF650" s="344"/>
      <c r="CG650" s="344"/>
      <c r="CH650" s="344"/>
      <c r="CI650" s="344"/>
      <c r="CJ650" s="344"/>
      <c r="CK650" s="344"/>
      <c r="CL650" s="344"/>
      <c r="CM650" s="344"/>
      <c r="CN650" s="344"/>
      <c r="CO650" s="344"/>
      <c r="CP650" s="344"/>
      <c r="CQ650" s="344"/>
      <c r="CR650" s="344"/>
      <c r="CS650" s="344"/>
      <c r="CT650" s="344"/>
      <c r="CU650" s="344"/>
      <c r="CV650" s="344"/>
      <c r="CW650" s="344"/>
      <c r="CX650" s="344"/>
      <c r="CY650" s="344"/>
      <c r="CZ650" s="344"/>
    </row>
    <row r="651" s="348" customFormat="true" ht="25.15" customHeight="true" x14ac:dyDescent="0.2">
      <c r="C651" s="1028"/>
      <c r="D651" s="1020"/>
      <c r="E651" s="561"/>
      <c r="F651" s="561"/>
      <c r="G651" s="561"/>
      <c r="H651" s="1028"/>
      <c r="I651" s="1020"/>
      <c r="J651" s="561"/>
      <c r="K651" s="561"/>
      <c r="L651" s="561"/>
      <c r="M651" s="1028"/>
      <c r="N651" s="1020"/>
      <c r="O651" s="561"/>
      <c r="P651" s="561"/>
      <c r="Q651" s="561"/>
      <c r="Z651" s="341"/>
      <c r="AA651" s="341"/>
      <c r="AB651" s="341"/>
      <c r="AC651" s="341"/>
      <c r="AD651" s="341"/>
      <c r="AE651" s="341"/>
      <c r="AF651" s="341"/>
      <c r="AG651" s="341"/>
      <c r="AH651" s="341"/>
      <c r="AI651" s="341"/>
      <c r="AJ651" s="341"/>
      <c r="AK651" s="341"/>
      <c r="AL651" s="341"/>
      <c r="AM651" s="341"/>
      <c r="AN651" s="341"/>
      <c r="AO651" s="341"/>
      <c r="AP651" s="341"/>
      <c r="AQ651" s="341"/>
      <c r="AR651" s="341"/>
      <c r="AS651" s="341"/>
      <c r="AT651" s="341"/>
      <c r="AU651" s="341"/>
      <c r="AV651" s="341"/>
      <c r="AW651" s="341"/>
      <c r="AX651" s="341"/>
      <c r="AY651" s="341"/>
      <c r="AZ651" s="341"/>
      <c r="BA651" s="344"/>
      <c r="BB651" s="395"/>
      <c r="BC651" s="344"/>
      <c r="BD651" s="344"/>
      <c r="BE651" s="344"/>
      <c r="BF651" s="344"/>
      <c r="BG651" s="344"/>
      <c r="BH651" s="344"/>
      <c r="BI651" s="344"/>
      <c r="BJ651" s="344"/>
      <c r="BK651" s="344"/>
      <c r="BL651" s="344"/>
      <c r="BM651" s="344"/>
      <c r="BN651" s="344"/>
      <c r="BO651" s="344"/>
      <c r="BP651" s="344"/>
      <c r="BQ651" s="344"/>
      <c r="BR651" s="344"/>
      <c r="BS651" s="344"/>
      <c r="BT651" s="344"/>
      <c r="BU651" s="344"/>
      <c r="BV651" s="344"/>
      <c r="BW651" s="344"/>
      <c r="BX651" s="344"/>
      <c r="BY651" s="344"/>
      <c r="BZ651" s="344"/>
      <c r="CA651" s="344"/>
      <c r="CB651" s="344"/>
      <c r="CC651" s="344"/>
      <c r="CD651" s="344"/>
      <c r="CE651" s="344"/>
      <c r="CF651" s="344"/>
      <c r="CG651" s="344"/>
      <c r="CH651" s="344"/>
      <c r="CI651" s="344"/>
      <c r="CJ651" s="344"/>
      <c r="CK651" s="344"/>
      <c r="CL651" s="344"/>
      <c r="CM651" s="344"/>
      <c r="CN651" s="344"/>
      <c r="CO651" s="344"/>
      <c r="CP651" s="344"/>
      <c r="CQ651" s="344"/>
      <c r="CR651" s="344"/>
      <c r="CS651" s="344"/>
      <c r="CT651" s="344"/>
      <c r="CU651" s="344"/>
      <c r="CV651" s="344"/>
      <c r="CW651" s="344"/>
      <c r="CX651" s="344"/>
      <c r="CY651" s="344"/>
      <c r="CZ651" s="344"/>
    </row>
    <row r="652" s="348" customFormat="true" ht="25.15" customHeight="true" x14ac:dyDescent="0.2">
      <c r="C652" s="1028"/>
      <c r="D652" s="1020"/>
      <c r="E652" s="561"/>
      <c r="F652" s="561"/>
      <c r="G652" s="561"/>
      <c r="H652" s="1028"/>
      <c r="I652" s="1020"/>
      <c r="J652" s="561"/>
      <c r="K652" s="561"/>
      <c r="L652" s="561"/>
      <c r="M652" s="1028"/>
      <c r="N652" s="1020"/>
      <c r="O652" s="561"/>
      <c r="P652" s="561"/>
      <c r="Q652" s="561"/>
      <c r="Z652" s="341"/>
      <c r="AA652" s="341"/>
      <c r="AB652" s="341"/>
      <c r="AC652" s="341"/>
      <c r="AD652" s="341"/>
      <c r="AE652" s="341"/>
      <c r="AF652" s="341"/>
      <c r="AG652" s="341"/>
      <c r="AH652" s="341"/>
      <c r="AI652" s="341"/>
      <c r="AJ652" s="341"/>
      <c r="AK652" s="341"/>
      <c r="AL652" s="341"/>
      <c r="AM652" s="341"/>
      <c r="AN652" s="341"/>
      <c r="AO652" s="341"/>
      <c r="AP652" s="341"/>
      <c r="AQ652" s="341"/>
      <c r="AR652" s="341"/>
      <c r="AS652" s="341"/>
      <c r="AT652" s="341"/>
      <c r="AU652" s="341"/>
      <c r="AV652" s="341"/>
      <c r="AW652" s="341"/>
      <c r="AX652" s="341"/>
      <c r="AY652" s="341"/>
      <c r="AZ652" s="341"/>
      <c r="BA652" s="344"/>
      <c r="BB652" s="395"/>
      <c r="BC652" s="344"/>
      <c r="BD652" s="344"/>
      <c r="BE652" s="344"/>
      <c r="BF652" s="344"/>
      <c r="BG652" s="344"/>
      <c r="BH652" s="344"/>
      <c r="BI652" s="344"/>
      <c r="BJ652" s="344"/>
      <c r="BK652" s="344"/>
      <c r="BL652" s="344"/>
      <c r="BM652" s="344"/>
      <c r="BN652" s="344"/>
      <c r="BO652" s="344"/>
      <c r="BP652" s="344"/>
      <c r="BQ652" s="344"/>
      <c r="BR652" s="344"/>
      <c r="BS652" s="344"/>
      <c r="BT652" s="344"/>
      <c r="BU652" s="344"/>
      <c r="BV652" s="344"/>
      <c r="BW652" s="344"/>
      <c r="BX652" s="344"/>
      <c r="BY652" s="344"/>
      <c r="BZ652" s="344"/>
      <c r="CA652" s="344"/>
      <c r="CB652" s="344"/>
      <c r="CC652" s="344"/>
      <c r="CD652" s="344"/>
      <c r="CE652" s="344"/>
      <c r="CF652" s="344"/>
      <c r="CG652" s="344"/>
      <c r="CH652" s="344"/>
      <c r="CI652" s="344"/>
      <c r="CJ652" s="344"/>
      <c r="CK652" s="344"/>
      <c r="CL652" s="344"/>
      <c r="CM652" s="344"/>
      <c r="CN652" s="344"/>
      <c r="CO652" s="344"/>
      <c r="CP652" s="344"/>
      <c r="CQ652" s="344"/>
      <c r="CR652" s="344"/>
      <c r="CS652" s="344"/>
      <c r="CT652" s="344"/>
      <c r="CU652" s="344"/>
      <c r="CV652" s="344"/>
      <c r="CW652" s="344"/>
      <c r="CX652" s="344"/>
      <c r="CY652" s="344"/>
      <c r="CZ652" s="344"/>
    </row>
    <row r="653" s="348" customFormat="true" ht="25.15" customHeight="true" x14ac:dyDescent="0.2">
      <c r="C653" s="1028"/>
      <c r="D653" s="1020"/>
      <c r="E653" s="561"/>
      <c r="F653" s="561"/>
      <c r="G653" s="561"/>
      <c r="H653" s="1028"/>
      <c r="I653" s="1020"/>
      <c r="J653" s="561"/>
      <c r="K653" s="561"/>
      <c r="L653" s="561"/>
      <c r="M653" s="1028"/>
      <c r="N653" s="1020"/>
      <c r="O653" s="561"/>
      <c r="P653" s="561"/>
      <c r="Q653" s="561"/>
      <c r="Z653" s="341"/>
      <c r="AA653" s="341"/>
      <c r="AB653" s="341"/>
      <c r="AC653" s="341"/>
      <c r="AD653" s="341"/>
      <c r="AE653" s="341"/>
      <c r="AF653" s="341"/>
      <c r="AG653" s="341"/>
      <c r="AH653" s="341"/>
      <c r="AI653" s="341"/>
      <c r="AJ653" s="341"/>
      <c r="AK653" s="341"/>
      <c r="AL653" s="341"/>
      <c r="AM653" s="341"/>
      <c r="AN653" s="341"/>
      <c r="AO653" s="341"/>
      <c r="AP653" s="341"/>
      <c r="AQ653" s="341"/>
      <c r="AR653" s="341"/>
      <c r="AS653" s="341"/>
      <c r="AT653" s="341"/>
      <c r="AU653" s="341"/>
      <c r="AV653" s="341"/>
      <c r="AW653" s="341"/>
      <c r="AX653" s="341"/>
      <c r="AY653" s="341"/>
      <c r="AZ653" s="341"/>
      <c r="BA653" s="344"/>
      <c r="BB653" s="395"/>
      <c r="BC653" s="344"/>
      <c r="BD653" s="344"/>
      <c r="BE653" s="344"/>
      <c r="BF653" s="344"/>
      <c r="BG653" s="344"/>
      <c r="BH653" s="344"/>
      <c r="BI653" s="344"/>
      <c r="BJ653" s="344"/>
      <c r="BK653" s="344"/>
      <c r="BL653" s="344"/>
      <c r="BM653" s="344"/>
      <c r="BN653" s="344"/>
      <c r="BO653" s="344"/>
      <c r="BP653" s="344"/>
      <c r="BQ653" s="344"/>
      <c r="BR653" s="344"/>
      <c r="BS653" s="344"/>
      <c r="BT653" s="344"/>
      <c r="BU653" s="344"/>
      <c r="BV653" s="344"/>
      <c r="BW653" s="344"/>
      <c r="BX653" s="344"/>
      <c r="BY653" s="344"/>
      <c r="BZ653" s="344"/>
      <c r="CA653" s="344"/>
      <c r="CB653" s="344"/>
      <c r="CC653" s="344"/>
      <c r="CD653" s="344"/>
      <c r="CE653" s="344"/>
      <c r="CF653" s="344"/>
      <c r="CG653" s="344"/>
      <c r="CH653" s="344"/>
      <c r="CI653" s="344"/>
      <c r="CJ653" s="344"/>
      <c r="CK653" s="344"/>
      <c r="CL653" s="344"/>
      <c r="CM653" s="344"/>
      <c r="CN653" s="344"/>
      <c r="CO653" s="344"/>
      <c r="CP653" s="344"/>
      <c r="CQ653" s="344"/>
      <c r="CR653" s="344"/>
      <c r="CS653" s="344"/>
      <c r="CT653" s="344"/>
      <c r="CU653" s="344"/>
      <c r="CV653" s="344"/>
      <c r="CW653" s="344"/>
      <c r="CX653" s="344"/>
      <c r="CY653" s="344"/>
      <c r="CZ653" s="344"/>
    </row>
    <row r="654" s="348" customFormat="true" ht="25.15" customHeight="true" x14ac:dyDescent="0.2">
      <c r="C654" s="1028"/>
      <c r="D654" s="1020"/>
      <c r="E654" s="561"/>
      <c r="F654" s="561"/>
      <c r="G654" s="561"/>
      <c r="H654" s="1028"/>
      <c r="I654" s="1020"/>
      <c r="J654" s="561"/>
      <c r="K654" s="561"/>
      <c r="L654" s="561"/>
      <c r="M654" s="1028"/>
      <c r="N654" s="1020"/>
      <c r="O654" s="561"/>
      <c r="P654" s="561"/>
      <c r="Q654" s="561"/>
      <c r="Z654" s="341"/>
      <c r="AA654" s="341"/>
      <c r="AB654" s="341"/>
      <c r="AC654" s="341"/>
      <c r="AD654" s="341"/>
      <c r="AE654" s="341"/>
      <c r="AF654" s="341"/>
      <c r="AG654" s="341"/>
      <c r="AH654" s="341"/>
      <c r="AI654" s="341"/>
      <c r="AJ654" s="341"/>
      <c r="AK654" s="341"/>
      <c r="AL654" s="341"/>
      <c r="AM654" s="341"/>
      <c r="AN654" s="341"/>
      <c r="AO654" s="341"/>
      <c r="AP654" s="341"/>
      <c r="AQ654" s="341"/>
      <c r="AR654" s="341"/>
      <c r="AS654" s="341"/>
      <c r="AT654" s="341"/>
      <c r="AU654" s="341"/>
      <c r="AV654" s="341"/>
      <c r="AW654" s="341"/>
      <c r="AX654" s="341"/>
      <c r="AY654" s="341"/>
      <c r="AZ654" s="341"/>
      <c r="BA654" s="344"/>
      <c r="BB654" s="395"/>
      <c r="BC654" s="344"/>
      <c r="BD654" s="344"/>
      <c r="BE654" s="344"/>
      <c r="BF654" s="344"/>
      <c r="BG654" s="344"/>
      <c r="BH654" s="344"/>
      <c r="BI654" s="344"/>
      <c r="BJ654" s="344"/>
      <c r="BK654" s="344"/>
      <c r="BL654" s="344"/>
      <c r="BM654" s="344"/>
      <c r="BN654" s="344"/>
      <c r="BO654" s="344"/>
      <c r="BP654" s="344"/>
      <c r="BQ654" s="344"/>
      <c r="BR654" s="344"/>
      <c r="BS654" s="344"/>
      <c r="BT654" s="344"/>
      <c r="BU654" s="344"/>
      <c r="BV654" s="344"/>
      <c r="BW654" s="344"/>
      <c r="BX654" s="344"/>
      <c r="BY654" s="344"/>
      <c r="BZ654" s="344"/>
      <c r="CA654" s="344"/>
      <c r="CB654" s="344"/>
      <c r="CC654" s="344"/>
      <c r="CD654" s="344"/>
      <c r="CE654" s="344"/>
      <c r="CF654" s="344"/>
      <c r="CG654" s="344"/>
      <c r="CH654" s="344"/>
      <c r="CI654" s="344"/>
      <c r="CJ654" s="344"/>
      <c r="CK654" s="344"/>
      <c r="CL654" s="344"/>
      <c r="CM654" s="344"/>
      <c r="CN654" s="344"/>
      <c r="CO654" s="344"/>
      <c r="CP654" s="344"/>
      <c r="CQ654" s="344"/>
      <c r="CR654" s="344"/>
      <c r="CS654" s="344"/>
      <c r="CT654" s="344"/>
      <c r="CU654" s="344"/>
      <c r="CV654" s="344"/>
      <c r="CW654" s="344"/>
      <c r="CX654" s="344"/>
      <c r="CY654" s="344"/>
      <c r="CZ654" s="344"/>
    </row>
    <row r="655" s="348" customFormat="true" ht="25.15" customHeight="true" x14ac:dyDescent="0.2">
      <c r="C655" s="1028"/>
      <c r="D655" s="1020"/>
      <c r="E655" s="561"/>
      <c r="F655" s="561"/>
      <c r="G655" s="561"/>
      <c r="H655" s="1028"/>
      <c r="I655" s="1020"/>
      <c r="J655" s="561"/>
      <c r="K655" s="561"/>
      <c r="L655" s="561"/>
      <c r="M655" s="1028"/>
      <c r="N655" s="1020"/>
      <c r="O655" s="561"/>
      <c r="P655" s="561"/>
      <c r="Q655" s="561"/>
      <c r="Z655" s="341"/>
      <c r="AA655" s="341"/>
      <c r="AB655" s="341"/>
      <c r="AC655" s="341"/>
      <c r="AD655" s="341"/>
      <c r="AE655" s="341"/>
      <c r="AF655" s="341"/>
      <c r="AG655" s="341"/>
      <c r="AH655" s="341"/>
      <c r="AI655" s="341"/>
      <c r="AJ655" s="341"/>
      <c r="AK655" s="341"/>
      <c r="AL655" s="341"/>
      <c r="AM655" s="341"/>
      <c r="AN655" s="341"/>
      <c r="AO655" s="341"/>
      <c r="AP655" s="341"/>
      <c r="AQ655" s="341"/>
      <c r="AR655" s="341"/>
      <c r="AS655" s="341"/>
      <c r="AT655" s="341"/>
      <c r="AU655" s="341"/>
      <c r="AV655" s="341"/>
      <c r="AW655" s="341"/>
      <c r="AX655" s="341"/>
      <c r="AY655" s="341"/>
      <c r="AZ655" s="341"/>
      <c r="BA655" s="344"/>
      <c r="BB655" s="395"/>
      <c r="BC655" s="344"/>
      <c r="BD655" s="344"/>
      <c r="BE655" s="344"/>
      <c r="BF655" s="344"/>
      <c r="BG655" s="344"/>
      <c r="BH655" s="344"/>
      <c r="BI655" s="344"/>
      <c r="BJ655" s="344"/>
      <c r="BK655" s="344"/>
      <c r="BL655" s="344"/>
      <c r="BM655" s="344"/>
      <c r="BN655" s="344"/>
      <c r="BO655" s="344"/>
      <c r="BP655" s="344"/>
      <c r="BQ655" s="344"/>
      <c r="BR655" s="344"/>
      <c r="BS655" s="344"/>
      <c r="BT655" s="344"/>
      <c r="BU655" s="344"/>
      <c r="BV655" s="344"/>
      <c r="BW655" s="344"/>
      <c r="BX655" s="344"/>
      <c r="BY655" s="344"/>
      <c r="BZ655" s="344"/>
      <c r="CA655" s="344"/>
      <c r="CB655" s="344"/>
      <c r="CC655" s="344"/>
      <c r="CD655" s="344"/>
      <c r="CE655" s="344"/>
      <c r="CF655" s="344"/>
      <c r="CG655" s="344"/>
      <c r="CH655" s="344"/>
      <c r="CI655" s="344"/>
      <c r="CJ655" s="344"/>
      <c r="CK655" s="344"/>
      <c r="CL655" s="344"/>
      <c r="CM655" s="344"/>
      <c r="CN655" s="344"/>
      <c r="CO655" s="344"/>
      <c r="CP655" s="344"/>
      <c r="CQ655" s="344"/>
      <c r="CR655" s="344"/>
      <c r="CS655" s="344"/>
      <c r="CT655" s="344"/>
      <c r="CU655" s="344"/>
      <c r="CV655" s="344"/>
      <c r="CW655" s="344"/>
      <c r="CX655" s="344"/>
      <c r="CY655" s="344"/>
      <c r="CZ655" s="344"/>
    </row>
    <row r="656" s="348" customFormat="true" ht="25.15" customHeight="true" x14ac:dyDescent="0.2">
      <c r="C656" s="1028"/>
      <c r="D656" s="1020"/>
      <c r="E656" s="561"/>
      <c r="F656" s="561"/>
      <c r="G656" s="561"/>
      <c r="H656" s="1028"/>
      <c r="I656" s="1020"/>
      <c r="J656" s="561"/>
      <c r="K656" s="561"/>
      <c r="L656" s="561"/>
      <c r="M656" s="1028"/>
      <c r="N656" s="1020"/>
      <c r="O656" s="561"/>
      <c r="P656" s="561"/>
      <c r="Q656" s="561"/>
      <c r="Z656" s="341"/>
      <c r="AA656" s="341"/>
      <c r="AB656" s="341"/>
      <c r="AC656" s="341"/>
      <c r="AD656" s="341"/>
      <c r="AE656" s="341"/>
      <c r="AF656" s="341"/>
      <c r="AG656" s="341"/>
      <c r="AH656" s="341"/>
      <c r="AI656" s="341"/>
      <c r="AJ656" s="341"/>
      <c r="AK656" s="341"/>
      <c r="AL656" s="341"/>
      <c r="AM656" s="341"/>
      <c r="AN656" s="341"/>
      <c r="AO656" s="341"/>
      <c r="AP656" s="341"/>
      <c r="AQ656" s="341"/>
      <c r="AR656" s="341"/>
      <c r="AS656" s="341"/>
      <c r="AT656" s="341"/>
      <c r="AU656" s="341"/>
      <c r="AV656" s="341"/>
      <c r="AW656" s="341"/>
      <c r="AX656" s="341"/>
      <c r="AY656" s="341"/>
      <c r="AZ656" s="341"/>
      <c r="BA656" s="344"/>
      <c r="BB656" s="395"/>
      <c r="BC656" s="344"/>
      <c r="BD656" s="344"/>
      <c r="BE656" s="344"/>
      <c r="BF656" s="344"/>
      <c r="BG656" s="344"/>
      <c r="BH656" s="344"/>
      <c r="BI656" s="344"/>
      <c r="BJ656" s="344"/>
      <c r="BK656" s="344"/>
      <c r="BL656" s="344"/>
      <c r="BM656" s="344"/>
      <c r="BN656" s="344"/>
      <c r="BO656" s="344"/>
      <c r="BP656" s="344"/>
      <c r="BQ656" s="344"/>
      <c r="BR656" s="344"/>
      <c r="BS656" s="344"/>
      <c r="BT656" s="344"/>
      <c r="BU656" s="344"/>
      <c r="BV656" s="344"/>
      <c r="BW656" s="344"/>
      <c r="BX656" s="344"/>
      <c r="BY656" s="344"/>
      <c r="BZ656" s="344"/>
      <c r="CA656" s="344"/>
      <c r="CB656" s="344"/>
      <c r="CC656" s="344"/>
      <c r="CD656" s="344"/>
      <c r="CE656" s="344"/>
      <c r="CF656" s="344"/>
      <c r="CG656" s="344"/>
      <c r="CH656" s="344"/>
      <c r="CI656" s="344"/>
      <c r="CJ656" s="344"/>
      <c r="CK656" s="344"/>
      <c r="CL656" s="344"/>
      <c r="CM656" s="344"/>
      <c r="CN656" s="344"/>
      <c r="CO656" s="344"/>
      <c r="CP656" s="344"/>
      <c r="CQ656" s="344"/>
      <c r="CR656" s="344"/>
      <c r="CS656" s="344"/>
      <c r="CT656" s="344"/>
      <c r="CU656" s="344"/>
      <c r="CV656" s="344"/>
      <c r="CW656" s="344"/>
      <c r="CX656" s="344"/>
      <c r="CY656" s="344"/>
      <c r="CZ656" s="344"/>
    </row>
    <row r="657" s="348" customFormat="true" ht="25.15" customHeight="true" x14ac:dyDescent="0.2">
      <c r="C657" s="1028"/>
      <c r="D657" s="1020"/>
      <c r="E657" s="561"/>
      <c r="F657" s="561"/>
      <c r="G657" s="561"/>
      <c r="H657" s="1028"/>
      <c r="I657" s="1020"/>
      <c r="J657" s="561"/>
      <c r="K657" s="561"/>
      <c r="L657" s="561"/>
      <c r="M657" s="1028"/>
      <c r="N657" s="1020"/>
      <c r="O657" s="561"/>
      <c r="P657" s="561"/>
      <c r="Q657" s="561"/>
      <c r="Z657" s="341"/>
      <c r="AA657" s="341"/>
      <c r="AB657" s="341"/>
      <c r="AC657" s="341"/>
      <c r="AD657" s="341"/>
      <c r="AE657" s="341"/>
      <c r="AF657" s="341"/>
      <c r="AG657" s="341"/>
      <c r="AH657" s="341"/>
      <c r="AI657" s="341"/>
      <c r="AJ657" s="341"/>
      <c r="AK657" s="341"/>
      <c r="AL657" s="341"/>
      <c r="AM657" s="341"/>
      <c r="AN657" s="341"/>
      <c r="AO657" s="341"/>
      <c r="AP657" s="341"/>
      <c r="AQ657" s="341"/>
      <c r="AR657" s="341"/>
      <c r="AS657" s="341"/>
      <c r="AT657" s="341"/>
      <c r="AU657" s="341"/>
      <c r="AV657" s="341"/>
      <c r="AW657" s="341"/>
      <c r="AX657" s="341"/>
      <c r="AY657" s="341"/>
      <c r="AZ657" s="341"/>
      <c r="BA657" s="344"/>
      <c r="BB657" s="395"/>
      <c r="BC657" s="344"/>
      <c r="BD657" s="344"/>
      <c r="BE657" s="344"/>
      <c r="BF657" s="344"/>
      <c r="BG657" s="344"/>
      <c r="BH657" s="344"/>
      <c r="BI657" s="344"/>
      <c r="BJ657" s="344"/>
      <c r="BK657" s="344"/>
      <c r="BL657" s="344"/>
      <c r="BM657" s="344"/>
      <c r="BN657" s="344"/>
      <c r="BO657" s="344"/>
      <c r="BP657" s="344"/>
      <c r="BQ657" s="344"/>
      <c r="BR657" s="344"/>
      <c r="BS657" s="344"/>
      <c r="BT657" s="344"/>
      <c r="BU657" s="344"/>
      <c r="BV657" s="344"/>
      <c r="BW657" s="344"/>
      <c r="BX657" s="344"/>
      <c r="BY657" s="344"/>
      <c r="BZ657" s="344"/>
      <c r="CA657" s="344"/>
      <c r="CB657" s="344"/>
      <c r="CC657" s="344"/>
      <c r="CD657" s="344"/>
      <c r="CE657" s="344"/>
      <c r="CF657" s="344"/>
      <c r="CG657" s="344"/>
      <c r="CH657" s="344"/>
      <c r="CI657" s="344"/>
      <c r="CJ657" s="344"/>
      <c r="CK657" s="344"/>
      <c r="CL657" s="344"/>
      <c r="CM657" s="344"/>
      <c r="CN657" s="344"/>
      <c r="CO657" s="344"/>
      <c r="CP657" s="344"/>
      <c r="CQ657" s="344"/>
      <c r="CR657" s="344"/>
      <c r="CS657" s="344"/>
      <c r="CT657" s="344"/>
      <c r="CU657" s="344"/>
      <c r="CV657" s="344"/>
      <c r="CW657" s="344"/>
      <c r="CX657" s="344"/>
      <c r="CY657" s="344"/>
      <c r="CZ657" s="344"/>
    </row>
    <row r="658" s="348" customFormat="true" ht="25.15" customHeight="true" x14ac:dyDescent="0.2">
      <c r="C658" s="1028"/>
      <c r="D658" s="1020"/>
      <c r="E658" s="561"/>
      <c r="F658" s="561"/>
      <c r="G658" s="561"/>
      <c r="H658" s="1028"/>
      <c r="I658" s="1020"/>
      <c r="J658" s="561"/>
      <c r="K658" s="561"/>
      <c r="L658" s="561"/>
      <c r="M658" s="1028"/>
      <c r="N658" s="1020"/>
      <c r="O658" s="561"/>
      <c r="P658" s="561"/>
      <c r="Q658" s="561"/>
      <c r="Z658" s="341"/>
      <c r="AA658" s="341"/>
      <c r="AB658" s="341"/>
      <c r="AC658" s="341"/>
      <c r="AD658" s="341"/>
      <c r="AE658" s="341"/>
      <c r="AF658" s="341"/>
      <c r="AG658" s="341"/>
      <c r="AH658" s="341"/>
      <c r="AI658" s="341"/>
      <c r="AJ658" s="341"/>
      <c r="AK658" s="341"/>
      <c r="AL658" s="341"/>
      <c r="AM658" s="341"/>
      <c r="AN658" s="341"/>
      <c r="AO658" s="341"/>
      <c r="AP658" s="341"/>
      <c r="AQ658" s="341"/>
      <c r="AR658" s="341"/>
      <c r="AS658" s="341"/>
      <c r="AT658" s="341"/>
      <c r="AU658" s="341"/>
      <c r="AV658" s="341"/>
      <c r="AW658" s="341"/>
      <c r="AX658" s="341"/>
      <c r="AY658" s="341"/>
      <c r="AZ658" s="341"/>
      <c r="BA658" s="344"/>
      <c r="BB658" s="395"/>
      <c r="BC658" s="344"/>
      <c r="BD658" s="344"/>
      <c r="BE658" s="344"/>
      <c r="BF658" s="344"/>
      <c r="BG658" s="344"/>
      <c r="BH658" s="344"/>
      <c r="BI658" s="344"/>
      <c r="BJ658" s="344"/>
      <c r="BK658" s="344"/>
      <c r="BL658" s="344"/>
      <c r="BM658" s="344"/>
      <c r="BN658" s="344"/>
      <c r="BO658" s="344"/>
      <c r="BP658" s="344"/>
      <c r="BQ658" s="344"/>
      <c r="BR658" s="344"/>
      <c r="BS658" s="344"/>
      <c r="BT658" s="344"/>
      <c r="BU658" s="344"/>
      <c r="BV658" s="344"/>
      <c r="BW658" s="344"/>
      <c r="BX658" s="344"/>
      <c r="BY658" s="344"/>
      <c r="BZ658" s="344"/>
      <c r="CA658" s="344"/>
      <c r="CB658" s="344"/>
      <c r="CC658" s="344"/>
      <c r="CD658" s="344"/>
      <c r="CE658" s="344"/>
      <c r="CF658" s="344"/>
      <c r="CG658" s="344"/>
      <c r="CH658" s="344"/>
      <c r="CI658" s="344"/>
      <c r="CJ658" s="344"/>
      <c r="CK658" s="344"/>
      <c r="CL658" s="344"/>
      <c r="CM658" s="344"/>
      <c r="CN658" s="344"/>
      <c r="CO658" s="344"/>
      <c r="CP658" s="344"/>
      <c r="CQ658" s="344"/>
      <c r="CR658" s="344"/>
      <c r="CS658" s="344"/>
      <c r="CT658" s="344"/>
      <c r="CU658" s="344"/>
      <c r="CV658" s="344"/>
      <c r="CW658" s="344"/>
      <c r="CX658" s="344"/>
      <c r="CY658" s="344"/>
      <c r="CZ658" s="344"/>
    </row>
    <row r="659" s="348" customFormat="true" ht="25.15" customHeight="true" x14ac:dyDescent="0.2">
      <c r="C659" s="1028"/>
      <c r="D659" s="1020"/>
      <c r="E659" s="561"/>
      <c r="F659" s="561"/>
      <c r="G659" s="561"/>
      <c r="H659" s="1028"/>
      <c r="I659" s="1020"/>
      <c r="J659" s="561"/>
      <c r="K659" s="561"/>
      <c r="L659" s="561"/>
      <c r="M659" s="1028"/>
      <c r="N659" s="1020"/>
      <c r="O659" s="561"/>
      <c r="P659" s="561"/>
      <c r="Q659" s="561"/>
      <c r="Z659" s="341"/>
      <c r="AA659" s="341"/>
      <c r="AB659" s="341"/>
      <c r="AC659" s="341"/>
      <c r="AD659" s="341"/>
      <c r="AE659" s="341"/>
      <c r="AF659" s="341"/>
      <c r="AG659" s="341"/>
      <c r="AH659" s="341"/>
      <c r="AI659" s="341"/>
      <c r="AJ659" s="341"/>
      <c r="AK659" s="341"/>
      <c r="AL659" s="341"/>
      <c r="AM659" s="341"/>
      <c r="AN659" s="341"/>
      <c r="AO659" s="341"/>
      <c r="AP659" s="341"/>
      <c r="AQ659" s="341"/>
      <c r="AR659" s="341"/>
      <c r="AS659" s="341"/>
      <c r="AT659" s="341"/>
      <c r="AU659" s="341"/>
      <c r="AV659" s="341"/>
      <c r="AW659" s="341"/>
      <c r="AX659" s="341"/>
      <c r="AY659" s="341"/>
      <c r="AZ659" s="341"/>
      <c r="BA659" s="344"/>
      <c r="BB659" s="395"/>
      <c r="BC659" s="344"/>
      <c r="BD659" s="344"/>
      <c r="BE659" s="344"/>
      <c r="BF659" s="344"/>
      <c r="BG659" s="344"/>
      <c r="BH659" s="344"/>
      <c r="BI659" s="344"/>
      <c r="BJ659" s="344"/>
      <c r="BK659" s="344"/>
      <c r="BL659" s="344"/>
      <c r="BM659" s="344"/>
      <c r="BN659" s="344"/>
      <c r="BO659" s="344"/>
      <c r="BP659" s="344"/>
      <c r="BQ659" s="344"/>
      <c r="BR659" s="344"/>
      <c r="BS659" s="344"/>
      <c r="BT659" s="344"/>
      <c r="BU659" s="344"/>
      <c r="BV659" s="344"/>
      <c r="BW659" s="344"/>
      <c r="BX659" s="344"/>
      <c r="BY659" s="344"/>
      <c r="BZ659" s="344"/>
      <c r="CA659" s="344"/>
      <c r="CB659" s="344"/>
      <c r="CC659" s="344"/>
      <c r="CD659" s="344"/>
      <c r="CE659" s="344"/>
      <c r="CF659" s="344"/>
      <c r="CG659" s="344"/>
      <c r="CH659" s="344"/>
      <c r="CI659" s="344"/>
      <c r="CJ659" s="344"/>
      <c r="CK659" s="344"/>
      <c r="CL659" s="344"/>
      <c r="CM659" s="344"/>
      <c r="CN659" s="344"/>
      <c r="CO659" s="344"/>
      <c r="CP659" s="344"/>
      <c r="CQ659" s="344"/>
      <c r="CR659" s="344"/>
      <c r="CS659" s="344"/>
      <c r="CT659" s="344"/>
      <c r="CU659" s="344"/>
      <c r="CV659" s="344"/>
      <c r="CW659" s="344"/>
      <c r="CX659" s="344"/>
      <c r="CY659" s="344"/>
      <c r="CZ659" s="344"/>
    </row>
    <row r="660" s="348" customFormat="true" ht="25.15" customHeight="true" x14ac:dyDescent="0.2">
      <c r="C660" s="1028"/>
      <c r="D660" s="1020"/>
      <c r="E660" s="561"/>
      <c r="F660" s="561"/>
      <c r="G660" s="561"/>
      <c r="H660" s="1028"/>
      <c r="I660" s="1020"/>
      <c r="J660" s="561"/>
      <c r="K660" s="561"/>
      <c r="L660" s="561"/>
      <c r="M660" s="1028"/>
      <c r="N660" s="1020"/>
      <c r="O660" s="561"/>
      <c r="P660" s="561"/>
      <c r="Q660" s="561"/>
      <c r="Z660" s="341"/>
      <c r="AA660" s="341"/>
      <c r="AB660" s="341"/>
      <c r="AC660" s="341"/>
      <c r="AD660" s="341"/>
      <c r="AE660" s="341"/>
      <c r="AF660" s="341"/>
      <c r="AG660" s="341"/>
      <c r="AH660" s="341"/>
      <c r="AI660" s="341"/>
      <c r="AJ660" s="341"/>
      <c r="AK660" s="341"/>
      <c r="AL660" s="341"/>
      <c r="AM660" s="341"/>
      <c r="AN660" s="341"/>
      <c r="AO660" s="341"/>
      <c r="AP660" s="341"/>
      <c r="AQ660" s="341"/>
      <c r="AR660" s="341"/>
      <c r="AS660" s="341"/>
      <c r="AT660" s="341"/>
      <c r="AU660" s="341"/>
      <c r="AV660" s="341"/>
      <c r="AW660" s="341"/>
      <c r="AX660" s="341"/>
      <c r="AY660" s="341"/>
      <c r="AZ660" s="341"/>
      <c r="BA660" s="344"/>
      <c r="BB660" s="395"/>
      <c r="BC660" s="344"/>
      <c r="BD660" s="344"/>
      <c r="BE660" s="344"/>
      <c r="BF660" s="344"/>
      <c r="BG660" s="344"/>
      <c r="BH660" s="344"/>
      <c r="BI660" s="344"/>
      <c r="BJ660" s="344"/>
      <c r="BK660" s="344"/>
      <c r="BL660" s="344"/>
      <c r="BM660" s="344"/>
      <c r="BN660" s="344"/>
      <c r="BO660" s="344"/>
      <c r="BP660" s="344"/>
      <c r="BQ660" s="344"/>
      <c r="BR660" s="344"/>
      <c r="BS660" s="344"/>
      <c r="BT660" s="344"/>
      <c r="BU660" s="344"/>
      <c r="BV660" s="344"/>
      <c r="BW660" s="344"/>
      <c r="BX660" s="344"/>
      <c r="BY660" s="344"/>
      <c r="BZ660" s="344"/>
      <c r="CA660" s="344"/>
      <c r="CB660" s="344"/>
      <c r="CC660" s="344"/>
      <c r="CD660" s="344"/>
      <c r="CE660" s="344"/>
      <c r="CF660" s="344"/>
      <c r="CG660" s="344"/>
      <c r="CH660" s="344"/>
      <c r="CI660" s="344"/>
      <c r="CJ660" s="344"/>
      <c r="CK660" s="344"/>
      <c r="CL660" s="344"/>
      <c r="CM660" s="344"/>
      <c r="CN660" s="344"/>
      <c r="CO660" s="344"/>
      <c r="CP660" s="344"/>
      <c r="CQ660" s="344"/>
      <c r="CR660" s="344"/>
      <c r="CS660" s="344"/>
      <c r="CT660" s="344"/>
      <c r="CU660" s="344"/>
      <c r="CV660" s="344"/>
      <c r="CW660" s="344"/>
      <c r="CX660" s="344"/>
      <c r="CY660" s="344"/>
      <c r="CZ660" s="344"/>
    </row>
    <row r="661" s="348" customFormat="true" ht="25.15" customHeight="true" x14ac:dyDescent="0.2">
      <c r="C661" s="1028"/>
      <c r="D661" s="1020"/>
      <c r="E661" s="561"/>
      <c r="F661" s="561"/>
      <c r="G661" s="561"/>
      <c r="H661" s="1028"/>
      <c r="I661" s="1020"/>
      <c r="J661" s="561"/>
      <c r="K661" s="561"/>
      <c r="L661" s="561"/>
      <c r="M661" s="1028"/>
      <c r="N661" s="1020"/>
      <c r="O661" s="561"/>
      <c r="P661" s="561"/>
      <c r="Q661" s="561"/>
      <c r="Z661" s="341"/>
      <c r="AA661" s="341"/>
      <c r="AB661" s="341"/>
      <c r="AC661" s="341"/>
      <c r="AD661" s="341"/>
      <c r="AE661" s="341"/>
      <c r="AF661" s="341"/>
      <c r="AG661" s="341"/>
      <c r="AH661" s="341"/>
      <c r="AI661" s="341"/>
      <c r="AJ661" s="341"/>
      <c r="AK661" s="341"/>
      <c r="AL661" s="341"/>
      <c r="AM661" s="341"/>
      <c r="AN661" s="341"/>
      <c r="AO661" s="341"/>
      <c r="AP661" s="341"/>
      <c r="AQ661" s="341"/>
      <c r="AR661" s="341"/>
      <c r="AS661" s="341"/>
      <c r="AT661" s="341"/>
      <c r="AU661" s="341"/>
      <c r="AV661" s="341"/>
      <c r="AW661" s="341"/>
      <c r="AX661" s="341"/>
      <c r="AY661" s="341"/>
      <c r="AZ661" s="341"/>
      <c r="BA661" s="344"/>
      <c r="BB661" s="395"/>
      <c r="BC661" s="344"/>
      <c r="BD661" s="344"/>
      <c r="BE661" s="344"/>
      <c r="BF661" s="344"/>
      <c r="BG661" s="344"/>
      <c r="BH661" s="344"/>
      <c r="BI661" s="344"/>
      <c r="BJ661" s="344"/>
      <c r="BK661" s="344"/>
      <c r="BL661" s="344"/>
      <c r="BM661" s="344"/>
      <c r="BN661" s="344"/>
      <c r="BO661" s="344"/>
      <c r="BP661" s="344"/>
      <c r="BQ661" s="344"/>
      <c r="BR661" s="344"/>
      <c r="BS661" s="344"/>
      <c r="BT661" s="344"/>
      <c r="BU661" s="344"/>
      <c r="BV661" s="344"/>
      <c r="BW661" s="344"/>
      <c r="BX661" s="344"/>
      <c r="BY661" s="344"/>
      <c r="BZ661" s="344"/>
      <c r="CA661" s="344"/>
      <c r="CB661" s="344"/>
      <c r="CC661" s="344"/>
      <c r="CD661" s="344"/>
      <c r="CE661" s="344"/>
      <c r="CF661" s="344"/>
      <c r="CG661" s="344"/>
      <c r="CH661" s="344"/>
      <c r="CI661" s="344"/>
      <c r="CJ661" s="344"/>
      <c r="CK661" s="344"/>
      <c r="CL661" s="344"/>
      <c r="CM661" s="344"/>
      <c r="CN661" s="344"/>
      <c r="CO661" s="344"/>
      <c r="CP661" s="344"/>
      <c r="CQ661" s="344"/>
      <c r="CR661" s="344"/>
      <c r="CS661" s="344"/>
      <c r="CT661" s="344"/>
      <c r="CU661" s="344"/>
      <c r="CV661" s="344"/>
      <c r="CW661" s="344"/>
      <c r="CX661" s="344"/>
      <c r="CY661" s="344"/>
      <c r="CZ661" s="344"/>
    </row>
    <row r="662" s="348" customFormat="true" ht="25.15" customHeight="true" x14ac:dyDescent="0.2">
      <c r="C662" s="1028"/>
      <c r="D662" s="1020"/>
      <c r="E662" s="561"/>
      <c r="F662" s="561"/>
      <c r="G662" s="561"/>
      <c r="H662" s="1028"/>
      <c r="I662" s="1020"/>
      <c r="J662" s="561"/>
      <c r="K662" s="561"/>
      <c r="L662" s="561"/>
      <c r="M662" s="1028"/>
      <c r="N662" s="1020"/>
      <c r="O662" s="561"/>
      <c r="P662" s="561"/>
      <c r="Q662" s="561"/>
      <c r="Z662" s="341"/>
      <c r="AA662" s="341"/>
      <c r="AB662" s="341"/>
      <c r="AC662" s="341"/>
      <c r="AD662" s="341"/>
      <c r="AE662" s="341"/>
      <c r="AF662" s="341"/>
      <c r="AG662" s="341"/>
      <c r="AH662" s="341"/>
      <c r="AI662" s="341"/>
      <c r="AJ662" s="341"/>
      <c r="AK662" s="341"/>
      <c r="AL662" s="341"/>
      <c r="AM662" s="341"/>
      <c r="AN662" s="341"/>
      <c r="AO662" s="341"/>
      <c r="AP662" s="341"/>
      <c r="AQ662" s="341"/>
      <c r="AR662" s="341"/>
      <c r="AS662" s="341"/>
      <c r="AT662" s="341"/>
      <c r="AU662" s="341"/>
      <c r="AV662" s="341"/>
      <c r="AW662" s="341"/>
      <c r="AX662" s="341"/>
      <c r="AY662" s="341"/>
      <c r="AZ662" s="341"/>
      <c r="BA662" s="344"/>
      <c r="BB662" s="395"/>
      <c r="BC662" s="344"/>
      <c r="BD662" s="344"/>
      <c r="BE662" s="344"/>
      <c r="BF662" s="344"/>
      <c r="BG662" s="344"/>
      <c r="BH662" s="344"/>
      <c r="BI662" s="344"/>
      <c r="BJ662" s="344"/>
      <c r="BK662" s="344"/>
      <c r="BL662" s="344"/>
      <c r="BM662" s="344"/>
      <c r="BN662" s="344"/>
      <c r="BO662" s="344"/>
      <c r="BP662" s="344"/>
      <c r="BQ662" s="344"/>
      <c r="BR662" s="344"/>
      <c r="BS662" s="344"/>
      <c r="BT662" s="344"/>
      <c r="BU662" s="344"/>
      <c r="BV662" s="344"/>
      <c r="BW662" s="344"/>
      <c r="BX662" s="344"/>
      <c r="BY662" s="344"/>
      <c r="BZ662" s="344"/>
      <c r="CA662" s="344"/>
      <c r="CB662" s="344"/>
      <c r="CC662" s="344"/>
      <c r="CD662" s="344"/>
      <c r="CE662" s="344"/>
      <c r="CF662" s="344"/>
      <c r="CG662" s="344"/>
      <c r="CH662" s="344"/>
      <c r="CI662" s="344"/>
      <c r="CJ662" s="344"/>
      <c r="CK662" s="344"/>
      <c r="CL662" s="344"/>
      <c r="CM662" s="344"/>
      <c r="CN662" s="344"/>
      <c r="CO662" s="344"/>
      <c r="CP662" s="344"/>
      <c r="CQ662" s="344"/>
      <c r="CR662" s="344"/>
      <c r="CS662" s="344"/>
      <c r="CT662" s="344"/>
      <c r="CU662" s="344"/>
      <c r="CV662" s="344"/>
      <c r="CW662" s="344"/>
      <c r="CX662" s="344"/>
      <c r="CY662" s="344"/>
      <c r="CZ662" s="344"/>
    </row>
    <row r="663" s="348" customFormat="true" ht="25.15" customHeight="true" x14ac:dyDescent="0.2">
      <c r="C663" s="1028"/>
      <c r="D663" s="1020"/>
      <c r="E663" s="561"/>
      <c r="F663" s="561"/>
      <c r="G663" s="561"/>
      <c r="H663" s="1028"/>
      <c r="I663" s="1020"/>
      <c r="J663" s="561"/>
      <c r="K663" s="561"/>
      <c r="L663" s="561"/>
      <c r="M663" s="1028"/>
      <c r="N663" s="1020"/>
      <c r="O663" s="561"/>
      <c r="P663" s="561"/>
      <c r="Q663" s="561"/>
      <c r="Z663" s="341"/>
      <c r="AA663" s="341"/>
      <c r="AB663" s="341"/>
      <c r="AC663" s="341"/>
      <c r="AD663" s="341"/>
      <c r="AE663" s="341"/>
      <c r="AF663" s="341"/>
      <c r="AG663" s="341"/>
      <c r="AH663" s="341"/>
      <c r="AI663" s="341"/>
      <c r="AJ663" s="341"/>
      <c r="AK663" s="341"/>
      <c r="AL663" s="341"/>
      <c r="AM663" s="341"/>
      <c r="AN663" s="341"/>
      <c r="AO663" s="341"/>
      <c r="AP663" s="341"/>
      <c r="AQ663" s="341"/>
      <c r="AR663" s="341"/>
      <c r="AS663" s="341"/>
      <c r="AT663" s="341"/>
      <c r="AU663" s="341"/>
      <c r="AV663" s="341"/>
      <c r="AW663" s="341"/>
      <c r="AX663" s="341"/>
      <c r="AY663" s="341"/>
      <c r="AZ663" s="341"/>
      <c r="BA663" s="344"/>
      <c r="BB663" s="395"/>
      <c r="BC663" s="344"/>
      <c r="BD663" s="344"/>
      <c r="BE663" s="344"/>
      <c r="BF663" s="344"/>
      <c r="BG663" s="344"/>
      <c r="BH663" s="344"/>
      <c r="BI663" s="344"/>
      <c r="BJ663" s="344"/>
      <c r="BK663" s="344"/>
      <c r="BL663" s="344"/>
      <c r="BM663" s="344"/>
      <c r="BN663" s="344"/>
      <c r="BO663" s="344"/>
      <c r="BP663" s="344"/>
      <c r="BQ663" s="344"/>
      <c r="BR663" s="344"/>
      <c r="BS663" s="344"/>
      <c r="BT663" s="344"/>
      <c r="BU663" s="344"/>
      <c r="BV663" s="344"/>
      <c r="BW663" s="344"/>
      <c r="BX663" s="344"/>
      <c r="BY663" s="344"/>
      <c r="BZ663" s="344"/>
      <c r="CA663" s="344"/>
      <c r="CB663" s="344"/>
      <c r="CC663" s="344"/>
      <c r="CD663" s="344"/>
      <c r="CE663" s="344"/>
      <c r="CF663" s="344"/>
      <c r="CG663" s="344"/>
      <c r="CH663" s="344"/>
      <c r="CI663" s="344"/>
      <c r="CJ663" s="344"/>
      <c r="CK663" s="344"/>
      <c r="CL663" s="344"/>
      <c r="CM663" s="344"/>
      <c r="CN663" s="344"/>
      <c r="CO663" s="344"/>
      <c r="CP663" s="344"/>
      <c r="CQ663" s="344"/>
      <c r="CR663" s="344"/>
      <c r="CS663" s="344"/>
      <c r="CT663" s="344"/>
      <c r="CU663" s="344"/>
      <c r="CV663" s="344"/>
      <c r="CW663" s="344"/>
      <c r="CX663" s="344"/>
      <c r="CY663" s="344"/>
      <c r="CZ663" s="344"/>
    </row>
    <row r="664" s="348" customFormat="true" ht="25.15" customHeight="true" x14ac:dyDescent="0.2">
      <c r="C664" s="1028"/>
      <c r="D664" s="1020"/>
      <c r="E664" s="561"/>
      <c r="F664" s="561"/>
      <c r="G664" s="561"/>
      <c r="H664" s="1028"/>
      <c r="I664" s="1020"/>
      <c r="J664" s="561"/>
      <c r="K664" s="561"/>
      <c r="L664" s="561"/>
      <c r="M664" s="1028"/>
      <c r="N664" s="1020"/>
      <c r="O664" s="561"/>
      <c r="P664" s="561"/>
      <c r="Q664" s="561"/>
      <c r="Z664" s="341"/>
      <c r="AA664" s="341"/>
      <c r="AB664" s="341"/>
      <c r="AC664" s="341"/>
      <c r="AD664" s="341"/>
      <c r="AE664" s="341"/>
      <c r="AF664" s="341"/>
      <c r="AG664" s="341"/>
      <c r="AH664" s="341"/>
      <c r="AI664" s="341"/>
      <c r="AJ664" s="341"/>
      <c r="AK664" s="341"/>
      <c r="AL664" s="341"/>
      <c r="AM664" s="341"/>
      <c r="AN664" s="341"/>
      <c r="AO664" s="341"/>
      <c r="AP664" s="341"/>
      <c r="AQ664" s="341"/>
      <c r="AR664" s="341"/>
      <c r="AS664" s="341"/>
      <c r="AT664" s="341"/>
      <c r="AU664" s="341"/>
      <c r="AV664" s="341"/>
      <c r="AW664" s="341"/>
      <c r="AX664" s="341"/>
      <c r="AY664" s="341"/>
      <c r="AZ664" s="341"/>
      <c r="BA664" s="344"/>
      <c r="BB664" s="395"/>
      <c r="BC664" s="344"/>
      <c r="BD664" s="344"/>
      <c r="BE664" s="344"/>
      <c r="BF664" s="344"/>
      <c r="BG664" s="344"/>
      <c r="BH664" s="344"/>
      <c r="BI664" s="344"/>
      <c r="BJ664" s="344"/>
      <c r="BK664" s="344"/>
      <c r="BL664" s="344"/>
      <c r="BM664" s="344"/>
      <c r="BN664" s="344"/>
      <c r="BO664" s="344"/>
      <c r="BP664" s="344"/>
      <c r="BQ664" s="344"/>
      <c r="BR664" s="344"/>
      <c r="BS664" s="344"/>
      <c r="BT664" s="344"/>
      <c r="BU664" s="344"/>
      <c r="BV664" s="344"/>
      <c r="BW664" s="344"/>
      <c r="BX664" s="344"/>
      <c r="BY664" s="344"/>
      <c r="BZ664" s="344"/>
      <c r="CA664" s="344"/>
      <c r="CB664" s="344"/>
      <c r="CC664" s="344"/>
      <c r="CD664" s="344"/>
      <c r="CE664" s="344"/>
      <c r="CF664" s="344"/>
      <c r="CG664" s="344"/>
      <c r="CH664" s="344"/>
      <c r="CI664" s="344"/>
      <c r="CJ664" s="344"/>
      <c r="CK664" s="344"/>
      <c r="CL664" s="344"/>
      <c r="CM664" s="344"/>
      <c r="CN664" s="344"/>
      <c r="CO664" s="344"/>
      <c r="CP664" s="344"/>
      <c r="CQ664" s="344"/>
      <c r="CR664" s="344"/>
      <c r="CS664" s="344"/>
      <c r="CT664" s="344"/>
      <c r="CU664" s="344"/>
      <c r="CV664" s="344"/>
      <c r="CW664" s="344"/>
      <c r="CX664" s="344"/>
      <c r="CY664" s="344"/>
      <c r="CZ664" s="344"/>
    </row>
    <row r="665" s="348" customFormat="true" ht="25.15" customHeight="true" x14ac:dyDescent="0.2">
      <c r="C665" s="1028"/>
      <c r="D665" s="1020"/>
      <c r="E665" s="561"/>
      <c r="F665" s="561"/>
      <c r="G665" s="561"/>
      <c r="H665" s="1028"/>
      <c r="I665" s="1020"/>
      <c r="J665" s="561"/>
      <c r="K665" s="561"/>
      <c r="L665" s="561"/>
      <c r="M665" s="1028"/>
      <c r="N665" s="1020"/>
      <c r="O665" s="561"/>
      <c r="P665" s="561"/>
      <c r="Q665" s="561"/>
      <c r="Z665" s="341"/>
      <c r="AA665" s="341"/>
      <c r="AB665" s="341"/>
      <c r="AC665" s="341"/>
      <c r="AD665" s="341"/>
      <c r="AE665" s="341"/>
      <c r="AF665" s="341"/>
      <c r="AG665" s="341"/>
      <c r="AH665" s="341"/>
      <c r="AI665" s="341"/>
      <c r="AJ665" s="341"/>
      <c r="AK665" s="341"/>
      <c r="AL665" s="341"/>
      <c r="AM665" s="341"/>
      <c r="AN665" s="341"/>
      <c r="AO665" s="341"/>
      <c r="AP665" s="341"/>
      <c r="AQ665" s="341"/>
      <c r="AR665" s="341"/>
      <c r="AS665" s="341"/>
      <c r="AT665" s="341"/>
      <c r="AU665" s="341"/>
      <c r="AV665" s="341"/>
      <c r="AW665" s="341"/>
      <c r="AX665" s="341"/>
      <c r="AY665" s="341"/>
      <c r="AZ665" s="341"/>
      <c r="BA665" s="344"/>
      <c r="BB665" s="395"/>
      <c r="BC665" s="344"/>
      <c r="BD665" s="344"/>
      <c r="BE665" s="344"/>
      <c r="BF665" s="344"/>
      <c r="BG665" s="344"/>
      <c r="BH665" s="344"/>
      <c r="BI665" s="344"/>
      <c r="BJ665" s="344"/>
      <c r="BK665" s="344"/>
      <c r="BL665" s="344"/>
      <c r="BM665" s="344"/>
      <c r="BN665" s="344"/>
      <c r="BO665" s="344"/>
      <c r="BP665" s="344"/>
      <c r="BQ665" s="344"/>
      <c r="BR665" s="344"/>
      <c r="BS665" s="344"/>
      <c r="BT665" s="344"/>
      <c r="BU665" s="344"/>
      <c r="BV665" s="344"/>
      <c r="BW665" s="344"/>
      <c r="BX665" s="344"/>
      <c r="BY665" s="344"/>
      <c r="BZ665" s="344"/>
      <c r="CA665" s="344"/>
      <c r="CB665" s="344"/>
      <c r="CC665" s="344"/>
      <c r="CD665" s="344"/>
      <c r="CE665" s="344"/>
      <c r="CF665" s="344"/>
      <c r="CG665" s="344"/>
      <c r="CH665" s="344"/>
      <c r="CI665" s="344"/>
      <c r="CJ665" s="344"/>
      <c r="CK665" s="344"/>
      <c r="CL665" s="344"/>
      <c r="CM665" s="344"/>
      <c r="CN665" s="344"/>
      <c r="CO665" s="344"/>
      <c r="CP665" s="344"/>
      <c r="CQ665" s="344"/>
      <c r="CR665" s="344"/>
      <c r="CS665" s="344"/>
      <c r="CT665" s="344"/>
      <c r="CU665" s="344"/>
      <c r="CV665" s="344"/>
      <c r="CW665" s="344"/>
      <c r="CX665" s="344"/>
      <c r="CY665" s="344"/>
      <c r="CZ665" s="344"/>
    </row>
    <row r="666" s="348" customFormat="true" ht="25.15" customHeight="true" x14ac:dyDescent="0.2">
      <c r="C666" s="1028"/>
      <c r="D666" s="1020"/>
      <c r="E666" s="561"/>
      <c r="F666" s="561"/>
      <c r="G666" s="561"/>
      <c r="H666" s="1028"/>
      <c r="I666" s="1020"/>
      <c r="J666" s="561"/>
      <c r="K666" s="561"/>
      <c r="L666" s="561"/>
      <c r="M666" s="1028"/>
      <c r="N666" s="1020"/>
      <c r="O666" s="561"/>
      <c r="P666" s="561"/>
      <c r="Q666" s="561"/>
      <c r="Z666" s="341"/>
      <c r="AA666" s="341"/>
      <c r="AB666" s="341"/>
      <c r="AC666" s="341"/>
      <c r="AD666" s="341"/>
      <c r="AE666" s="341"/>
      <c r="AF666" s="341"/>
      <c r="AG666" s="341"/>
      <c r="AH666" s="341"/>
      <c r="AI666" s="341"/>
      <c r="AJ666" s="341"/>
      <c r="AK666" s="341"/>
      <c r="AL666" s="341"/>
      <c r="AM666" s="341"/>
      <c r="AN666" s="341"/>
      <c r="AO666" s="341"/>
      <c r="AP666" s="341"/>
      <c r="AQ666" s="341"/>
      <c r="AR666" s="341"/>
      <c r="AS666" s="341"/>
      <c r="AT666" s="341"/>
      <c r="AU666" s="341"/>
      <c r="AV666" s="341"/>
      <c r="AW666" s="341"/>
      <c r="AX666" s="341"/>
      <c r="AY666" s="341"/>
      <c r="AZ666" s="341"/>
      <c r="BA666" s="344"/>
      <c r="BB666" s="395"/>
      <c r="BC666" s="344"/>
      <c r="BD666" s="344"/>
      <c r="BE666" s="344"/>
      <c r="BF666" s="344"/>
      <c r="BG666" s="344"/>
      <c r="BH666" s="344"/>
      <c r="BI666" s="344"/>
      <c r="BJ666" s="344"/>
      <c r="BK666" s="344"/>
      <c r="BL666" s="344"/>
      <c r="BM666" s="344"/>
      <c r="BN666" s="344"/>
      <c r="BO666" s="344"/>
      <c r="BP666" s="344"/>
      <c r="BQ666" s="344"/>
      <c r="BR666" s="344"/>
      <c r="BS666" s="344"/>
      <c r="BT666" s="344"/>
      <c r="BU666" s="344"/>
      <c r="BV666" s="344"/>
      <c r="BW666" s="344"/>
      <c r="BX666" s="344"/>
      <c r="BY666" s="344"/>
      <c r="BZ666" s="344"/>
      <c r="CA666" s="344"/>
      <c r="CB666" s="344"/>
      <c r="CC666" s="344"/>
      <c r="CD666" s="344"/>
      <c r="CE666" s="344"/>
      <c r="CF666" s="344"/>
      <c r="CG666" s="344"/>
      <c r="CH666" s="344"/>
      <c r="CI666" s="344"/>
      <c r="CJ666" s="344"/>
      <c r="CK666" s="344"/>
      <c r="CL666" s="344"/>
      <c r="CM666" s="344"/>
      <c r="CN666" s="344"/>
      <c r="CO666" s="344"/>
      <c r="CP666" s="344"/>
      <c r="CQ666" s="344"/>
      <c r="CR666" s="344"/>
      <c r="CS666" s="344"/>
      <c r="CT666" s="344"/>
      <c r="CU666" s="344"/>
      <c r="CV666" s="344"/>
      <c r="CW666" s="344"/>
      <c r="CX666" s="344"/>
      <c r="CY666" s="344"/>
      <c r="CZ666" s="344"/>
    </row>
    <row r="667" s="348" customFormat="true" ht="25.15" customHeight="true" x14ac:dyDescent="0.2">
      <c r="C667" s="1028"/>
      <c r="D667" s="1020"/>
      <c r="E667" s="561"/>
      <c r="F667" s="561"/>
      <c r="G667" s="561"/>
      <c r="H667" s="1028"/>
      <c r="I667" s="1020"/>
      <c r="J667" s="561"/>
      <c r="K667" s="561"/>
      <c r="L667" s="561"/>
      <c r="M667" s="1028"/>
      <c r="N667" s="1020"/>
      <c r="O667" s="561"/>
      <c r="P667" s="561"/>
      <c r="Q667" s="561"/>
      <c r="Z667" s="341"/>
      <c r="AA667" s="341"/>
      <c r="AB667" s="341"/>
      <c r="AC667" s="341"/>
      <c r="AD667" s="341"/>
      <c r="AE667" s="341"/>
      <c r="AF667" s="341"/>
      <c r="AG667" s="341"/>
      <c r="AH667" s="341"/>
      <c r="AI667" s="341"/>
      <c r="AJ667" s="341"/>
      <c r="AK667" s="341"/>
      <c r="AL667" s="341"/>
      <c r="AM667" s="341"/>
      <c r="AN667" s="341"/>
      <c r="AO667" s="341"/>
      <c r="AP667" s="341"/>
      <c r="AQ667" s="341"/>
      <c r="AR667" s="341"/>
      <c r="AS667" s="341"/>
      <c r="AT667" s="341"/>
      <c r="AU667" s="341"/>
      <c r="AV667" s="341"/>
      <c r="AW667" s="341"/>
      <c r="AX667" s="341"/>
      <c r="AY667" s="341"/>
      <c r="AZ667" s="341"/>
      <c r="BA667" s="344"/>
      <c r="BB667" s="395"/>
      <c r="BC667" s="344"/>
      <c r="BD667" s="344"/>
      <c r="BE667" s="344"/>
      <c r="BF667" s="344"/>
      <c r="BG667" s="344"/>
      <c r="BH667" s="344"/>
      <c r="BI667" s="344"/>
      <c r="BJ667" s="344"/>
      <c r="BK667" s="344"/>
      <c r="BL667" s="344"/>
      <c r="BM667" s="344"/>
      <c r="BN667" s="344"/>
      <c r="BO667" s="344"/>
      <c r="BP667" s="344"/>
      <c r="BQ667" s="344"/>
      <c r="BR667" s="344"/>
      <c r="BS667" s="344"/>
      <c r="BT667" s="344"/>
      <c r="BU667" s="344"/>
      <c r="BV667" s="344"/>
      <c r="BW667" s="344"/>
      <c r="BX667" s="344"/>
      <c r="BY667" s="344"/>
      <c r="BZ667" s="344"/>
      <c r="CA667" s="344"/>
      <c r="CB667" s="344"/>
      <c r="CC667" s="344"/>
      <c r="CD667" s="344"/>
      <c r="CE667" s="344"/>
      <c r="CF667" s="344"/>
      <c r="CG667" s="344"/>
      <c r="CH667" s="344"/>
      <c r="CI667" s="344"/>
      <c r="CJ667" s="344"/>
      <c r="CK667" s="344"/>
      <c r="CL667" s="344"/>
      <c r="CM667" s="344"/>
      <c r="CN667" s="344"/>
      <c r="CO667" s="344"/>
      <c r="CP667" s="344"/>
      <c r="CQ667" s="344"/>
      <c r="CR667" s="344"/>
      <c r="CS667" s="344"/>
      <c r="CT667" s="344"/>
      <c r="CU667" s="344"/>
      <c r="CV667" s="344"/>
      <c r="CW667" s="344"/>
      <c r="CX667" s="344"/>
      <c r="CY667" s="344"/>
      <c r="CZ667" s="344"/>
    </row>
    <row r="668" s="348" customFormat="true" ht="25.15" customHeight="true" x14ac:dyDescent="0.2">
      <c r="C668" s="1028"/>
      <c r="D668" s="1020"/>
      <c r="E668" s="561"/>
      <c r="F668" s="561"/>
      <c r="G668" s="561"/>
      <c r="H668" s="1028"/>
      <c r="I668" s="1020"/>
      <c r="J668" s="561"/>
      <c r="K668" s="561"/>
      <c r="L668" s="561"/>
      <c r="M668" s="1028"/>
      <c r="N668" s="1020"/>
      <c r="O668" s="561"/>
      <c r="P668" s="561"/>
      <c r="Q668" s="561"/>
      <c r="Z668" s="341"/>
      <c r="AA668" s="341"/>
      <c r="AB668" s="341"/>
      <c r="AC668" s="341"/>
      <c r="AD668" s="341"/>
      <c r="AE668" s="341"/>
      <c r="AF668" s="341"/>
      <c r="AG668" s="341"/>
      <c r="AH668" s="341"/>
      <c r="AI668" s="341"/>
      <c r="AJ668" s="341"/>
      <c r="AK668" s="341"/>
      <c r="AL668" s="341"/>
      <c r="AM668" s="341"/>
      <c r="AN668" s="341"/>
      <c r="AO668" s="341"/>
      <c r="AP668" s="341"/>
      <c r="AQ668" s="341"/>
      <c r="AR668" s="341"/>
      <c r="AS668" s="341"/>
      <c r="AT668" s="341"/>
      <c r="AU668" s="341"/>
      <c r="AV668" s="341"/>
      <c r="AW668" s="341"/>
      <c r="AX668" s="341"/>
      <c r="AY668" s="341"/>
      <c r="AZ668" s="341"/>
      <c r="BA668" s="344"/>
      <c r="BB668" s="395"/>
      <c r="BC668" s="344"/>
      <c r="BD668" s="344"/>
      <c r="BE668" s="344"/>
      <c r="BF668" s="344"/>
      <c r="BG668" s="344"/>
      <c r="BH668" s="344"/>
      <c r="BI668" s="344"/>
      <c r="BJ668" s="344"/>
      <c r="BK668" s="344"/>
      <c r="BL668" s="344"/>
      <c r="BM668" s="344"/>
      <c r="BN668" s="344"/>
      <c r="BO668" s="344"/>
      <c r="BP668" s="344"/>
      <c r="BQ668" s="344"/>
      <c r="BR668" s="344"/>
      <c r="BS668" s="344"/>
      <c r="BT668" s="344"/>
      <c r="BU668" s="344"/>
      <c r="BV668" s="344"/>
      <c r="BW668" s="344"/>
      <c r="BX668" s="344"/>
      <c r="BY668" s="344"/>
      <c r="BZ668" s="344"/>
      <c r="CA668" s="344"/>
      <c r="CB668" s="344"/>
      <c r="CC668" s="344"/>
      <c r="CD668" s="344"/>
      <c r="CE668" s="344"/>
      <c r="CF668" s="344"/>
      <c r="CG668" s="344"/>
      <c r="CH668" s="344"/>
      <c r="CI668" s="344"/>
      <c r="CJ668" s="344"/>
      <c r="CK668" s="344"/>
      <c r="CL668" s="344"/>
      <c r="CM668" s="344"/>
      <c r="CN668" s="344"/>
      <c r="CO668" s="344"/>
      <c r="CP668" s="344"/>
      <c r="CQ668" s="344"/>
      <c r="CR668" s="344"/>
      <c r="CS668" s="344"/>
      <c r="CT668" s="344"/>
      <c r="CU668" s="344"/>
      <c r="CV668" s="344"/>
      <c r="CW668" s="344"/>
      <c r="CX668" s="344"/>
      <c r="CY668" s="344"/>
      <c r="CZ668" s="344"/>
    </row>
    <row r="669" s="348" customFormat="true" ht="25.15" customHeight="true" x14ac:dyDescent="0.2">
      <c r="C669" s="1028"/>
      <c r="D669" s="1020"/>
      <c r="E669" s="561"/>
      <c r="F669" s="561"/>
      <c r="G669" s="561"/>
      <c r="H669" s="1028"/>
      <c r="I669" s="1020"/>
      <c r="J669" s="561"/>
      <c r="K669" s="561"/>
      <c r="L669" s="561"/>
      <c r="M669" s="1028"/>
      <c r="N669" s="1020"/>
      <c r="O669" s="561"/>
      <c r="P669" s="561"/>
      <c r="Q669" s="561"/>
      <c r="Z669" s="341"/>
      <c r="AA669" s="341"/>
      <c r="AB669" s="341"/>
      <c r="AC669" s="341"/>
      <c r="AD669" s="341"/>
      <c r="AE669" s="341"/>
      <c r="AF669" s="341"/>
      <c r="AG669" s="341"/>
      <c r="AH669" s="341"/>
      <c r="AI669" s="341"/>
      <c r="AJ669" s="341"/>
      <c r="AK669" s="341"/>
      <c r="AL669" s="341"/>
      <c r="AM669" s="341"/>
      <c r="AN669" s="341"/>
      <c r="AO669" s="341"/>
      <c r="AP669" s="341"/>
      <c r="AQ669" s="341"/>
      <c r="AR669" s="341"/>
      <c r="AS669" s="341"/>
      <c r="AT669" s="341"/>
      <c r="AU669" s="341"/>
      <c r="AV669" s="341"/>
      <c r="AW669" s="341"/>
      <c r="AX669" s="341"/>
      <c r="AY669" s="341"/>
      <c r="AZ669" s="341"/>
      <c r="BA669" s="344"/>
      <c r="BB669" s="395"/>
      <c r="BC669" s="344"/>
      <c r="BD669" s="344"/>
      <c r="BE669" s="344"/>
      <c r="BF669" s="344"/>
      <c r="BG669" s="344"/>
      <c r="BH669" s="344"/>
      <c r="BI669" s="344"/>
      <c r="BJ669" s="344"/>
      <c r="BK669" s="344"/>
      <c r="BL669" s="344"/>
      <c r="BM669" s="344"/>
      <c r="BN669" s="344"/>
      <c r="BO669" s="344"/>
      <c r="BP669" s="344"/>
      <c r="BQ669" s="344"/>
      <c r="BR669" s="344"/>
      <c r="BS669" s="344"/>
      <c r="BT669" s="344"/>
      <c r="BU669" s="344"/>
      <c r="BV669" s="344"/>
      <c r="BW669" s="344"/>
      <c r="BX669" s="344"/>
      <c r="BY669" s="344"/>
      <c r="BZ669" s="344"/>
      <c r="CA669" s="344"/>
      <c r="CB669" s="344"/>
      <c r="CC669" s="344"/>
      <c r="CD669" s="344"/>
      <c r="CE669" s="344"/>
      <c r="CF669" s="344"/>
      <c r="CG669" s="344"/>
      <c r="CH669" s="344"/>
      <c r="CI669" s="344"/>
      <c r="CJ669" s="344"/>
      <c r="CK669" s="344"/>
      <c r="CL669" s="344"/>
      <c r="CM669" s="344"/>
      <c r="CN669" s="344"/>
      <c r="CO669" s="344"/>
      <c r="CP669" s="344"/>
      <c r="CQ669" s="344"/>
      <c r="CR669" s="344"/>
      <c r="CS669" s="344"/>
      <c r="CT669" s="344"/>
      <c r="CU669" s="344"/>
      <c r="CV669" s="344"/>
      <c r="CW669" s="344"/>
      <c r="CX669" s="344"/>
      <c r="CY669" s="344"/>
      <c r="CZ669" s="344"/>
    </row>
    <row r="670" s="348" customFormat="true" ht="25.15" customHeight="true" x14ac:dyDescent="0.2">
      <c r="C670" s="1028"/>
      <c r="D670" s="1020"/>
      <c r="E670" s="561"/>
      <c r="F670" s="561"/>
      <c r="G670" s="561"/>
      <c r="H670" s="1028"/>
      <c r="I670" s="1020"/>
      <c r="J670" s="561"/>
      <c r="K670" s="561"/>
      <c r="L670" s="561"/>
      <c r="M670" s="1028"/>
      <c r="N670" s="1020"/>
      <c r="O670" s="561"/>
      <c r="P670" s="561"/>
      <c r="Q670" s="561"/>
      <c r="Z670" s="341"/>
      <c r="AA670" s="341"/>
      <c r="AB670" s="341"/>
      <c r="AC670" s="341"/>
      <c r="AD670" s="341"/>
      <c r="AE670" s="341"/>
      <c r="AF670" s="341"/>
      <c r="AG670" s="341"/>
      <c r="AH670" s="341"/>
      <c r="AI670" s="341"/>
      <c r="AJ670" s="341"/>
      <c r="AK670" s="341"/>
      <c r="AL670" s="341"/>
      <c r="AM670" s="341"/>
      <c r="AN670" s="341"/>
      <c r="AO670" s="341"/>
      <c r="AP670" s="341"/>
      <c r="AQ670" s="341"/>
      <c r="AR670" s="341"/>
      <c r="AS670" s="341"/>
      <c r="AT670" s="341"/>
      <c r="AU670" s="341"/>
      <c r="AV670" s="341"/>
      <c r="AW670" s="341"/>
      <c r="AX670" s="341"/>
      <c r="AY670" s="341"/>
      <c r="AZ670" s="341"/>
      <c r="BA670" s="344"/>
      <c r="BB670" s="395"/>
      <c r="BC670" s="344"/>
      <c r="BD670" s="344"/>
      <c r="BE670" s="344"/>
      <c r="BF670" s="344"/>
      <c r="BG670" s="344"/>
      <c r="BH670" s="344"/>
      <c r="BI670" s="344"/>
      <c r="BJ670" s="344"/>
      <c r="BK670" s="344"/>
      <c r="BL670" s="344"/>
      <c r="BM670" s="344"/>
      <c r="BN670" s="344"/>
      <c r="BO670" s="344"/>
      <c r="BP670" s="344"/>
      <c r="BQ670" s="344"/>
      <c r="BR670" s="344"/>
      <c r="BS670" s="344"/>
      <c r="BT670" s="344"/>
      <c r="BU670" s="344"/>
      <c r="BV670" s="344"/>
      <c r="BW670" s="344"/>
      <c r="BX670" s="344"/>
      <c r="BY670" s="344"/>
      <c r="BZ670" s="344"/>
      <c r="CA670" s="344"/>
      <c r="CB670" s="344"/>
      <c r="CC670" s="344"/>
      <c r="CD670" s="344"/>
      <c r="CE670" s="344"/>
      <c r="CF670" s="344"/>
      <c r="CG670" s="344"/>
      <c r="CH670" s="344"/>
      <c r="CI670" s="344"/>
      <c r="CJ670" s="344"/>
      <c r="CK670" s="344"/>
      <c r="CL670" s="344"/>
      <c r="CM670" s="344"/>
      <c r="CN670" s="344"/>
      <c r="CO670" s="344"/>
      <c r="CP670" s="344"/>
      <c r="CQ670" s="344"/>
      <c r="CR670" s="344"/>
      <c r="CS670" s="344"/>
      <c r="CT670" s="344"/>
      <c r="CU670" s="344"/>
      <c r="CV670" s="344"/>
      <c r="CW670" s="344"/>
      <c r="CX670" s="344"/>
      <c r="CY670" s="344"/>
      <c r="CZ670" s="344"/>
    </row>
    <row r="671" s="348" customFormat="true" ht="25.15" customHeight="true" x14ac:dyDescent="0.2">
      <c r="C671" s="1028"/>
      <c r="D671" s="1020"/>
      <c r="E671" s="561"/>
      <c r="F671" s="561"/>
      <c r="G671" s="561"/>
      <c r="H671" s="1028"/>
      <c r="I671" s="1020"/>
      <c r="J671" s="561"/>
      <c r="K671" s="561"/>
      <c r="L671" s="561"/>
      <c r="M671" s="1028"/>
      <c r="N671" s="1020"/>
      <c r="O671" s="561"/>
      <c r="P671" s="561"/>
      <c r="Q671" s="561"/>
      <c r="Z671" s="341"/>
      <c r="AA671" s="341"/>
      <c r="AB671" s="341"/>
      <c r="AC671" s="341"/>
      <c r="AD671" s="341"/>
      <c r="AE671" s="341"/>
      <c r="AF671" s="341"/>
      <c r="AG671" s="341"/>
      <c r="AH671" s="341"/>
      <c r="AI671" s="341"/>
      <c r="AJ671" s="341"/>
      <c r="AK671" s="341"/>
      <c r="AL671" s="341"/>
      <c r="AM671" s="341"/>
      <c r="AN671" s="341"/>
      <c r="AO671" s="341"/>
      <c r="AP671" s="341"/>
      <c r="AQ671" s="341"/>
      <c r="AR671" s="341"/>
      <c r="AS671" s="341"/>
      <c r="AT671" s="341"/>
      <c r="AU671" s="341"/>
      <c r="AV671" s="341"/>
      <c r="AW671" s="341"/>
      <c r="AX671" s="341"/>
      <c r="AY671" s="341"/>
      <c r="AZ671" s="341"/>
      <c r="BA671" s="344"/>
      <c r="BB671" s="395"/>
      <c r="BC671" s="344"/>
      <c r="BD671" s="344"/>
      <c r="BE671" s="344"/>
      <c r="BF671" s="344"/>
      <c r="BG671" s="344"/>
      <c r="BH671" s="344"/>
      <c r="BI671" s="344"/>
      <c r="BJ671" s="344"/>
      <c r="BK671" s="344"/>
      <c r="BL671" s="344"/>
      <c r="BM671" s="344"/>
      <c r="BN671" s="344"/>
      <c r="BO671" s="344"/>
      <c r="BP671" s="344"/>
      <c r="BQ671" s="344"/>
      <c r="BR671" s="344"/>
      <c r="BS671" s="344"/>
      <c r="BT671" s="344"/>
      <c r="BU671" s="344"/>
      <c r="BV671" s="344"/>
      <c r="BW671" s="344"/>
      <c r="BX671" s="344"/>
      <c r="BY671" s="344"/>
      <c r="BZ671" s="344"/>
      <c r="CA671" s="344"/>
      <c r="CB671" s="344"/>
      <c r="CC671" s="344"/>
      <c r="CD671" s="344"/>
      <c r="CE671" s="344"/>
      <c r="CF671" s="344"/>
      <c r="CG671" s="344"/>
      <c r="CH671" s="344"/>
      <c r="CI671" s="344"/>
      <c r="CJ671" s="344"/>
      <c r="CK671" s="344"/>
      <c r="CL671" s="344"/>
      <c r="CM671" s="344"/>
      <c r="CN671" s="344"/>
      <c r="CO671" s="344"/>
      <c r="CP671" s="344"/>
      <c r="CQ671" s="344"/>
      <c r="CR671" s="344"/>
      <c r="CS671" s="344"/>
      <c r="CT671" s="344"/>
      <c r="CU671" s="344"/>
      <c r="CV671" s="344"/>
      <c r="CW671" s="344"/>
      <c r="CX671" s="344"/>
      <c r="CY671" s="344"/>
      <c r="CZ671" s="344"/>
    </row>
    <row r="672" s="348" customFormat="true" ht="25.15" customHeight="true" x14ac:dyDescent="0.2">
      <c r="C672" s="1028"/>
      <c r="D672" s="1020"/>
      <c r="E672" s="561"/>
      <c r="F672" s="561"/>
      <c r="G672" s="561"/>
      <c r="H672" s="1028"/>
      <c r="I672" s="1020"/>
      <c r="J672" s="561"/>
      <c r="K672" s="561"/>
      <c r="L672" s="561"/>
      <c r="M672" s="1028"/>
      <c r="N672" s="1020"/>
      <c r="O672" s="561"/>
      <c r="P672" s="561"/>
      <c r="Q672" s="561"/>
      <c r="Z672" s="341"/>
      <c r="AA672" s="341"/>
      <c r="AB672" s="341"/>
      <c r="AC672" s="341"/>
      <c r="AD672" s="341"/>
      <c r="AE672" s="341"/>
      <c r="AF672" s="341"/>
      <c r="AG672" s="341"/>
      <c r="AH672" s="341"/>
      <c r="AI672" s="341"/>
      <c r="AJ672" s="341"/>
      <c r="AK672" s="341"/>
      <c r="AL672" s="341"/>
      <c r="AM672" s="341"/>
      <c r="AN672" s="341"/>
      <c r="AO672" s="341"/>
      <c r="AP672" s="341"/>
      <c r="AQ672" s="341"/>
      <c r="AR672" s="341"/>
      <c r="AS672" s="341"/>
      <c r="AT672" s="341"/>
      <c r="AU672" s="341"/>
      <c r="AV672" s="341"/>
      <c r="AW672" s="341"/>
      <c r="AX672" s="341"/>
      <c r="AY672" s="341"/>
      <c r="AZ672" s="341"/>
      <c r="BA672" s="344"/>
      <c r="BB672" s="395"/>
      <c r="BC672" s="344"/>
      <c r="BD672" s="344"/>
      <c r="BE672" s="344"/>
      <c r="BF672" s="344"/>
      <c r="BG672" s="344"/>
      <c r="BH672" s="344"/>
      <c r="BI672" s="344"/>
      <c r="BJ672" s="344"/>
      <c r="BK672" s="344"/>
      <c r="BL672" s="344"/>
      <c r="BM672" s="344"/>
      <c r="BN672" s="344"/>
      <c r="BO672" s="344"/>
      <c r="BP672" s="344"/>
      <c r="BQ672" s="344"/>
      <c r="BR672" s="344"/>
      <c r="BS672" s="344"/>
      <c r="BT672" s="344"/>
      <c r="BU672" s="344"/>
      <c r="BV672" s="344"/>
      <c r="BW672" s="344"/>
      <c r="BX672" s="344"/>
      <c r="BY672" s="344"/>
      <c r="BZ672" s="344"/>
      <c r="CA672" s="344"/>
      <c r="CB672" s="344"/>
      <c r="CC672" s="344"/>
      <c r="CD672" s="344"/>
      <c r="CE672" s="344"/>
      <c r="CF672" s="344"/>
      <c r="CG672" s="344"/>
      <c r="CH672" s="344"/>
      <c r="CI672" s="344"/>
      <c r="CJ672" s="344"/>
      <c r="CK672" s="344"/>
      <c r="CL672" s="344"/>
      <c r="CM672" s="344"/>
      <c r="CN672" s="344"/>
      <c r="CO672" s="344"/>
      <c r="CP672" s="344"/>
      <c r="CQ672" s="344"/>
      <c r="CR672" s="344"/>
      <c r="CS672" s="344"/>
      <c r="CT672" s="344"/>
      <c r="CU672" s="344"/>
      <c r="CV672" s="344"/>
      <c r="CW672" s="344"/>
      <c r="CX672" s="344"/>
      <c r="CY672" s="344"/>
      <c r="CZ672" s="344"/>
    </row>
    <row r="673" s="348" customFormat="true" ht="25.15" customHeight="true" x14ac:dyDescent="0.2">
      <c r="C673" s="1028"/>
      <c r="D673" s="1020"/>
      <c r="E673" s="561"/>
      <c r="F673" s="561"/>
      <c r="G673" s="561"/>
      <c r="H673" s="1028"/>
      <c r="I673" s="1020"/>
      <c r="J673" s="561"/>
      <c r="K673" s="561"/>
      <c r="L673" s="561"/>
      <c r="M673" s="1028"/>
      <c r="N673" s="1020"/>
      <c r="O673" s="561"/>
      <c r="P673" s="561"/>
      <c r="Q673" s="561"/>
      <c r="Z673" s="341"/>
      <c r="AA673" s="341"/>
      <c r="AB673" s="341"/>
      <c r="AC673" s="341"/>
      <c r="AD673" s="341"/>
      <c r="AE673" s="341"/>
      <c r="AF673" s="341"/>
      <c r="AG673" s="341"/>
      <c r="AH673" s="341"/>
      <c r="AI673" s="341"/>
      <c r="AJ673" s="341"/>
      <c r="AK673" s="341"/>
      <c r="AL673" s="341"/>
      <c r="AM673" s="341"/>
      <c r="AN673" s="341"/>
      <c r="AO673" s="341"/>
      <c r="AP673" s="341"/>
      <c r="AQ673" s="341"/>
      <c r="AR673" s="341"/>
      <c r="AS673" s="341"/>
      <c r="AT673" s="341"/>
      <c r="AU673" s="341"/>
      <c r="AV673" s="341"/>
      <c r="AW673" s="341"/>
      <c r="AX673" s="341"/>
      <c r="AY673" s="341"/>
      <c r="AZ673" s="341"/>
      <c r="BA673" s="344"/>
      <c r="BB673" s="395"/>
      <c r="BC673" s="344"/>
      <c r="BD673" s="344"/>
      <c r="BE673" s="344"/>
      <c r="BF673" s="344"/>
      <c r="BG673" s="344"/>
      <c r="BH673" s="344"/>
      <c r="BI673" s="344"/>
      <c r="BJ673" s="344"/>
      <c r="BK673" s="344"/>
      <c r="BL673" s="344"/>
      <c r="BM673" s="344"/>
      <c r="BN673" s="344"/>
      <c r="BO673" s="344"/>
      <c r="BP673" s="344"/>
      <c r="BQ673" s="344"/>
      <c r="BR673" s="344"/>
      <c r="BS673" s="344"/>
      <c r="BT673" s="344"/>
      <c r="BU673" s="344"/>
      <c r="BV673" s="344"/>
      <c r="BW673" s="344"/>
      <c r="BX673" s="344"/>
      <c r="BY673" s="344"/>
      <c r="BZ673" s="344"/>
      <c r="CA673" s="344"/>
      <c r="CB673" s="344"/>
      <c r="CC673" s="344"/>
      <c r="CD673" s="344"/>
      <c r="CE673" s="344"/>
      <c r="CF673" s="344"/>
      <c r="CG673" s="344"/>
      <c r="CH673" s="344"/>
      <c r="CI673" s="344"/>
      <c r="CJ673" s="344"/>
      <c r="CK673" s="344"/>
      <c r="CL673" s="344"/>
      <c r="CM673" s="344"/>
      <c r="CN673" s="344"/>
      <c r="CO673" s="344"/>
      <c r="CP673" s="344"/>
      <c r="CQ673" s="344"/>
      <c r="CR673" s="344"/>
      <c r="CS673" s="344"/>
      <c r="CT673" s="344"/>
      <c r="CU673" s="344"/>
      <c r="CV673" s="344"/>
      <c r="CW673" s="344"/>
      <c r="CX673" s="344"/>
      <c r="CY673" s="344"/>
      <c r="CZ673" s="344"/>
    </row>
    <row r="674" s="348" customFormat="true" ht="25.15" customHeight="true" x14ac:dyDescent="0.2">
      <c r="C674" s="1028"/>
      <c r="D674" s="1020"/>
      <c r="E674" s="561"/>
      <c r="F674" s="561"/>
      <c r="G674" s="561"/>
      <c r="H674" s="1028"/>
      <c r="I674" s="1020"/>
      <c r="J674" s="561"/>
      <c r="K674" s="561"/>
      <c r="L674" s="561"/>
      <c r="M674" s="1028"/>
      <c r="N674" s="1020"/>
      <c r="O674" s="561"/>
      <c r="P674" s="561"/>
      <c r="Q674" s="561"/>
      <c r="Z674" s="341"/>
      <c r="AA674" s="341"/>
      <c r="AB674" s="341"/>
      <c r="AC674" s="341"/>
      <c r="AD674" s="341"/>
      <c r="AE674" s="341"/>
      <c r="AF674" s="341"/>
      <c r="AG674" s="341"/>
      <c r="AH674" s="341"/>
      <c r="AI674" s="341"/>
      <c r="AJ674" s="341"/>
      <c r="AK674" s="341"/>
      <c r="AL674" s="341"/>
      <c r="AM674" s="341"/>
      <c r="AN674" s="341"/>
      <c r="AO674" s="341"/>
      <c r="AP674" s="341"/>
      <c r="AQ674" s="341"/>
      <c r="AR674" s="341"/>
      <c r="AS674" s="341"/>
      <c r="AT674" s="341"/>
      <c r="AU674" s="341"/>
      <c r="AV674" s="341"/>
      <c r="AW674" s="341"/>
      <c r="AX674" s="341"/>
      <c r="AY674" s="341"/>
      <c r="AZ674" s="341"/>
      <c r="BA674" s="344"/>
      <c r="BB674" s="395"/>
      <c r="BC674" s="344"/>
      <c r="BD674" s="344"/>
      <c r="BE674" s="344"/>
      <c r="BF674" s="344"/>
      <c r="BG674" s="344"/>
      <c r="BH674" s="344"/>
      <c r="BI674" s="344"/>
      <c r="BJ674" s="344"/>
      <c r="BK674" s="344"/>
      <c r="BL674" s="344"/>
      <c r="BM674" s="344"/>
      <c r="BN674" s="344"/>
      <c r="BO674" s="344"/>
      <c r="BP674" s="344"/>
      <c r="BQ674" s="344"/>
      <c r="BR674" s="344"/>
      <c r="BS674" s="344"/>
      <c r="BT674" s="344"/>
      <c r="BU674" s="344"/>
      <c r="BV674" s="344"/>
      <c r="BW674" s="344"/>
      <c r="BX674" s="344"/>
      <c r="BY674" s="344"/>
      <c r="BZ674" s="344"/>
      <c r="CA674" s="344"/>
      <c r="CB674" s="344"/>
      <c r="CC674" s="344"/>
      <c r="CD674" s="344"/>
      <c r="CE674" s="344"/>
      <c r="CF674" s="344"/>
      <c r="CG674" s="344"/>
      <c r="CH674" s="344"/>
      <c r="CI674" s="344"/>
      <c r="CJ674" s="344"/>
      <c r="CK674" s="344"/>
      <c r="CL674" s="344"/>
      <c r="CM674" s="344"/>
      <c r="CN674" s="344"/>
      <c r="CO674" s="344"/>
      <c r="CP674" s="344"/>
      <c r="CQ674" s="344"/>
      <c r="CR674" s="344"/>
      <c r="CS674" s="344"/>
      <c r="CT674" s="344"/>
      <c r="CU674" s="344"/>
      <c r="CV674" s="344"/>
      <c r="CW674" s="344"/>
      <c r="CX674" s="344"/>
      <c r="CY674" s="344"/>
      <c r="CZ674" s="344"/>
    </row>
    <row r="675" s="348" customFormat="true" ht="25.15" customHeight="true" x14ac:dyDescent="0.2">
      <c r="C675" s="1028"/>
      <c r="D675" s="1020"/>
      <c r="E675" s="561"/>
      <c r="F675" s="561"/>
      <c r="G675" s="561"/>
      <c r="H675" s="1028"/>
      <c r="I675" s="1020"/>
      <c r="J675" s="561"/>
      <c r="K675" s="561"/>
      <c r="L675" s="561"/>
      <c r="M675" s="1028"/>
      <c r="N675" s="1020"/>
      <c r="O675" s="561"/>
      <c r="P675" s="561"/>
      <c r="Q675" s="561"/>
      <c r="Z675" s="341"/>
      <c r="AA675" s="341"/>
      <c r="AB675" s="341"/>
      <c r="AC675" s="341"/>
      <c r="AD675" s="341"/>
      <c r="AE675" s="341"/>
      <c r="AF675" s="341"/>
      <c r="AG675" s="341"/>
      <c r="AH675" s="341"/>
      <c r="AI675" s="341"/>
      <c r="AJ675" s="341"/>
      <c r="AK675" s="341"/>
      <c r="AL675" s="341"/>
      <c r="AM675" s="341"/>
      <c r="AN675" s="341"/>
      <c r="AO675" s="341"/>
      <c r="AP675" s="341"/>
      <c r="AQ675" s="341"/>
      <c r="AR675" s="341"/>
      <c r="AS675" s="341"/>
      <c r="AT675" s="341"/>
      <c r="AU675" s="341"/>
      <c r="AV675" s="341"/>
      <c r="AW675" s="341"/>
      <c r="AX675" s="341"/>
      <c r="AY675" s="341"/>
      <c r="AZ675" s="341"/>
      <c r="BA675" s="344"/>
      <c r="BB675" s="395"/>
      <c r="BC675" s="344"/>
      <c r="BD675" s="344"/>
      <c r="BE675" s="344"/>
      <c r="BF675" s="344"/>
      <c r="BG675" s="344"/>
      <c r="BH675" s="344"/>
      <c r="BI675" s="344"/>
      <c r="BJ675" s="344"/>
      <c r="BK675" s="344"/>
      <c r="BL675" s="344"/>
      <c r="BM675" s="344"/>
      <c r="BN675" s="344"/>
      <c r="BO675" s="344"/>
      <c r="BP675" s="344"/>
      <c r="BQ675" s="344"/>
      <c r="BR675" s="344"/>
      <c r="BS675" s="344"/>
      <c r="BT675" s="344"/>
      <c r="BU675" s="344"/>
      <c r="BV675" s="344"/>
      <c r="BW675" s="344"/>
      <c r="BX675" s="344"/>
      <c r="BY675" s="344"/>
      <c r="BZ675" s="344"/>
      <c r="CA675" s="344"/>
      <c r="CB675" s="344"/>
      <c r="CC675" s="344"/>
      <c r="CD675" s="344"/>
      <c r="CE675" s="344"/>
      <c r="CF675" s="344"/>
      <c r="CG675" s="344"/>
      <c r="CH675" s="344"/>
      <c r="CI675" s="344"/>
      <c r="CJ675" s="344"/>
      <c r="CK675" s="344"/>
      <c r="CL675" s="344"/>
      <c r="CM675" s="344"/>
      <c r="CN675" s="344"/>
      <c r="CO675" s="344"/>
      <c r="CP675" s="344"/>
      <c r="CQ675" s="344"/>
      <c r="CR675" s="344"/>
      <c r="CS675" s="344"/>
      <c r="CT675" s="344"/>
      <c r="CU675" s="344"/>
      <c r="CV675" s="344"/>
      <c r="CW675" s="344"/>
      <c r="CX675" s="344"/>
      <c r="CY675" s="344"/>
      <c r="CZ675" s="344"/>
    </row>
    <row r="676" s="348" customFormat="true" ht="25.15" customHeight="true" x14ac:dyDescent="0.2">
      <c r="C676" s="1028"/>
      <c r="D676" s="1020"/>
      <c r="E676" s="561"/>
      <c r="F676" s="561"/>
      <c r="G676" s="561"/>
      <c r="H676" s="1028"/>
      <c r="I676" s="1020"/>
      <c r="J676" s="561"/>
      <c r="K676" s="561"/>
      <c r="L676" s="561"/>
      <c r="M676" s="1028"/>
      <c r="N676" s="1020"/>
      <c r="O676" s="561"/>
      <c r="P676" s="561"/>
      <c r="Q676" s="561"/>
      <c r="Z676" s="341"/>
      <c r="AA676" s="341"/>
      <c r="AB676" s="341"/>
      <c r="AC676" s="341"/>
      <c r="AD676" s="341"/>
      <c r="AE676" s="341"/>
      <c r="AF676" s="341"/>
      <c r="AG676" s="341"/>
      <c r="AH676" s="341"/>
      <c r="AI676" s="341"/>
      <c r="AJ676" s="341"/>
      <c r="AK676" s="341"/>
      <c r="AL676" s="341"/>
      <c r="AM676" s="341"/>
      <c r="AN676" s="341"/>
      <c r="AO676" s="341"/>
      <c r="AP676" s="341"/>
      <c r="AQ676" s="341"/>
      <c r="AR676" s="341"/>
      <c r="AS676" s="341"/>
      <c r="AT676" s="341"/>
      <c r="AU676" s="341"/>
      <c r="AV676" s="341"/>
      <c r="AW676" s="341"/>
      <c r="AX676" s="341"/>
      <c r="AY676" s="341"/>
      <c r="AZ676" s="341"/>
      <c r="BA676" s="344"/>
      <c r="BB676" s="395"/>
      <c r="BC676" s="344"/>
      <c r="BD676" s="344"/>
      <c r="BE676" s="344"/>
      <c r="BF676" s="344"/>
      <c r="BG676" s="344"/>
      <c r="BH676" s="344"/>
      <c r="BI676" s="344"/>
      <c r="BJ676" s="344"/>
      <c r="BK676" s="344"/>
      <c r="BL676" s="344"/>
      <c r="BM676" s="344"/>
      <c r="BN676" s="344"/>
      <c r="BO676" s="344"/>
      <c r="BP676" s="344"/>
      <c r="BQ676" s="344"/>
      <c r="BR676" s="344"/>
      <c r="BS676" s="344"/>
      <c r="BT676" s="344"/>
      <c r="BU676" s="344"/>
      <c r="BV676" s="344"/>
      <c r="BW676" s="344"/>
      <c r="BX676" s="344"/>
      <c r="BY676" s="344"/>
      <c r="BZ676" s="344"/>
      <c r="CA676" s="344"/>
      <c r="CB676" s="344"/>
      <c r="CC676" s="344"/>
      <c r="CD676" s="344"/>
      <c r="CE676" s="344"/>
      <c r="CF676" s="344"/>
      <c r="CG676" s="344"/>
      <c r="CH676" s="344"/>
      <c r="CI676" s="344"/>
      <c r="CJ676" s="344"/>
      <c r="CK676" s="344"/>
      <c r="CL676" s="344"/>
      <c r="CM676" s="344"/>
      <c r="CN676" s="344"/>
      <c r="CO676" s="344"/>
      <c r="CP676" s="344"/>
      <c r="CQ676" s="344"/>
      <c r="CR676" s="344"/>
      <c r="CS676" s="344"/>
      <c r="CT676" s="344"/>
      <c r="CU676" s="344"/>
      <c r="CV676" s="344"/>
      <c r="CW676" s="344"/>
      <c r="CX676" s="344"/>
      <c r="CY676" s="344"/>
      <c r="CZ676" s="344"/>
    </row>
    <row r="677" s="348" customFormat="true" ht="25.15" customHeight="true" x14ac:dyDescent="0.2">
      <c r="C677" s="1028"/>
      <c r="D677" s="1020"/>
      <c r="E677" s="561"/>
      <c r="F677" s="561"/>
      <c r="G677" s="561"/>
      <c r="H677" s="1028"/>
      <c r="I677" s="1020"/>
      <c r="J677" s="561"/>
      <c r="K677" s="561"/>
      <c r="L677" s="561"/>
      <c r="M677" s="1028"/>
      <c r="N677" s="1020"/>
      <c r="O677" s="561"/>
      <c r="P677" s="561"/>
      <c r="Q677" s="561"/>
      <c r="Z677" s="341"/>
      <c r="AA677" s="341"/>
      <c r="AB677" s="341"/>
      <c r="AC677" s="341"/>
      <c r="AD677" s="341"/>
      <c r="AE677" s="341"/>
      <c r="AF677" s="341"/>
      <c r="AG677" s="341"/>
      <c r="AH677" s="341"/>
      <c r="AI677" s="341"/>
      <c r="AJ677" s="341"/>
      <c r="AK677" s="341"/>
      <c r="AL677" s="341"/>
      <c r="AM677" s="341"/>
      <c r="AN677" s="341"/>
      <c r="AO677" s="341"/>
      <c r="AP677" s="341"/>
      <c r="AQ677" s="341"/>
      <c r="AR677" s="341"/>
      <c r="AS677" s="341"/>
      <c r="AT677" s="341"/>
      <c r="AU677" s="341"/>
      <c r="AV677" s="341"/>
      <c r="AW677" s="341"/>
      <c r="AX677" s="341"/>
      <c r="AY677" s="341"/>
      <c r="AZ677" s="341"/>
      <c r="BA677" s="344"/>
      <c r="BB677" s="395"/>
      <c r="BC677" s="344"/>
      <c r="BD677" s="344"/>
      <c r="BE677" s="344"/>
      <c r="BF677" s="344"/>
      <c r="BG677" s="344"/>
      <c r="BH677" s="344"/>
      <c r="BI677" s="344"/>
      <c r="BJ677" s="344"/>
      <c r="BK677" s="344"/>
      <c r="BL677" s="344"/>
      <c r="BM677" s="344"/>
      <c r="BN677" s="344"/>
      <c r="BO677" s="344"/>
      <c r="BP677" s="344"/>
      <c r="BQ677" s="344"/>
      <c r="BR677" s="344"/>
      <c r="BS677" s="344"/>
      <c r="BT677" s="344"/>
      <c r="BU677" s="344"/>
      <c r="BV677" s="344"/>
      <c r="BW677" s="344"/>
      <c r="BX677" s="344"/>
      <c r="BY677" s="344"/>
      <c r="BZ677" s="344"/>
      <c r="CA677" s="344"/>
      <c r="CB677" s="344"/>
      <c r="CC677" s="344"/>
      <c r="CD677" s="344"/>
      <c r="CE677" s="344"/>
      <c r="CF677" s="344"/>
      <c r="CG677" s="344"/>
      <c r="CH677" s="344"/>
      <c r="CI677" s="344"/>
      <c r="CJ677" s="344"/>
      <c r="CK677" s="344"/>
      <c r="CL677" s="344"/>
      <c r="CM677" s="344"/>
      <c r="CN677" s="344"/>
      <c r="CO677" s="344"/>
      <c r="CP677" s="344"/>
      <c r="CQ677" s="344"/>
      <c r="CR677" s="344"/>
      <c r="CS677" s="344"/>
      <c r="CT677" s="344"/>
      <c r="CU677" s="344"/>
      <c r="CV677" s="344"/>
      <c r="CW677" s="344"/>
      <c r="CX677" s="344"/>
      <c r="CY677" s="344"/>
      <c r="CZ677" s="344"/>
    </row>
    <row r="678" s="348" customFormat="true" ht="25.15" customHeight="true" x14ac:dyDescent="0.2">
      <c r="C678" s="1028"/>
      <c r="D678" s="1020"/>
      <c r="E678" s="561"/>
      <c r="F678" s="561"/>
      <c r="G678" s="561"/>
      <c r="H678" s="1028"/>
      <c r="I678" s="1020"/>
      <c r="J678" s="561"/>
      <c r="K678" s="561"/>
      <c r="L678" s="561"/>
      <c r="M678" s="1028"/>
      <c r="N678" s="1020"/>
      <c r="O678" s="561"/>
      <c r="P678" s="561"/>
      <c r="Q678" s="561"/>
      <c r="Z678" s="341"/>
      <c r="AA678" s="341"/>
      <c r="AB678" s="341"/>
      <c r="AC678" s="341"/>
      <c r="AD678" s="341"/>
      <c r="AE678" s="341"/>
      <c r="AF678" s="341"/>
      <c r="AG678" s="341"/>
      <c r="AH678" s="341"/>
      <c r="AI678" s="341"/>
      <c r="AJ678" s="341"/>
      <c r="AK678" s="341"/>
      <c r="AL678" s="341"/>
      <c r="AM678" s="341"/>
      <c r="AN678" s="341"/>
      <c r="AO678" s="341"/>
      <c r="AP678" s="341"/>
      <c r="AQ678" s="341"/>
      <c r="AR678" s="341"/>
      <c r="AS678" s="341"/>
      <c r="AT678" s="341"/>
      <c r="AU678" s="341"/>
      <c r="AV678" s="341"/>
      <c r="AW678" s="341"/>
      <c r="AX678" s="341"/>
      <c r="AY678" s="341"/>
      <c r="AZ678" s="341"/>
      <c r="BA678" s="344"/>
      <c r="BB678" s="395"/>
      <c r="BC678" s="344"/>
      <c r="BD678" s="344"/>
      <c r="BE678" s="344"/>
      <c r="BF678" s="344"/>
      <c r="BG678" s="344"/>
      <c r="BH678" s="344"/>
      <c r="BI678" s="344"/>
      <c r="BJ678" s="344"/>
      <c r="BK678" s="344"/>
      <c r="BL678" s="344"/>
      <c r="BM678" s="344"/>
      <c r="BN678" s="344"/>
      <c r="BO678" s="344"/>
      <c r="BP678" s="344"/>
      <c r="BQ678" s="344"/>
      <c r="BR678" s="344"/>
      <c r="BS678" s="344"/>
      <c r="BT678" s="344"/>
      <c r="BU678" s="344"/>
      <c r="BV678" s="344"/>
      <c r="BW678" s="344"/>
      <c r="BX678" s="344"/>
      <c r="BY678" s="344"/>
      <c r="BZ678" s="344"/>
      <c r="CA678" s="344"/>
      <c r="CB678" s="344"/>
      <c r="CC678" s="344"/>
      <c r="CD678" s="344"/>
      <c r="CE678" s="344"/>
      <c r="CF678" s="344"/>
      <c r="CG678" s="344"/>
      <c r="CH678" s="344"/>
      <c r="CI678" s="344"/>
      <c r="CJ678" s="344"/>
      <c r="CK678" s="344"/>
      <c r="CL678" s="344"/>
      <c r="CM678" s="344"/>
      <c r="CN678" s="344"/>
      <c r="CO678" s="344"/>
      <c r="CP678" s="344"/>
      <c r="CQ678" s="344"/>
      <c r="CR678" s="344"/>
      <c r="CS678" s="344"/>
      <c r="CT678" s="344"/>
      <c r="CU678" s="344"/>
      <c r="CV678" s="344"/>
      <c r="CW678" s="344"/>
      <c r="CX678" s="344"/>
      <c r="CY678" s="344"/>
      <c r="CZ678" s="344"/>
    </row>
    <row r="679" s="348" customFormat="true" ht="25.15" customHeight="true" x14ac:dyDescent="0.2">
      <c r="C679" s="1028"/>
      <c r="D679" s="1020"/>
      <c r="E679" s="561"/>
      <c r="F679" s="561"/>
      <c r="G679" s="561"/>
      <c r="H679" s="1028"/>
      <c r="I679" s="1020"/>
      <c r="J679" s="561"/>
      <c r="K679" s="561"/>
      <c r="L679" s="561"/>
      <c r="M679" s="1028"/>
      <c r="N679" s="1020"/>
      <c r="O679" s="561"/>
      <c r="P679" s="561"/>
      <c r="Q679" s="561"/>
      <c r="Z679" s="341"/>
      <c r="AA679" s="341"/>
      <c r="AB679" s="341"/>
      <c r="AC679" s="341"/>
      <c r="AD679" s="341"/>
      <c r="AE679" s="341"/>
      <c r="AF679" s="341"/>
      <c r="AG679" s="341"/>
      <c r="AH679" s="341"/>
      <c r="AI679" s="341"/>
      <c r="AJ679" s="341"/>
      <c r="AK679" s="341"/>
      <c r="AL679" s="341"/>
      <c r="AM679" s="341"/>
      <c r="AN679" s="341"/>
      <c r="AO679" s="341"/>
      <c r="AP679" s="341"/>
      <c r="AQ679" s="341"/>
      <c r="AR679" s="341"/>
      <c r="AS679" s="341"/>
      <c r="AT679" s="341"/>
      <c r="AU679" s="341"/>
      <c r="AV679" s="341"/>
      <c r="AW679" s="341"/>
      <c r="AX679" s="341"/>
      <c r="AY679" s="341"/>
      <c r="AZ679" s="341"/>
      <c r="BA679" s="344"/>
      <c r="BB679" s="395"/>
      <c r="BC679" s="344"/>
      <c r="BD679" s="344"/>
      <c r="BE679" s="344"/>
      <c r="BF679" s="344"/>
      <c r="BG679" s="344"/>
      <c r="BH679" s="344"/>
      <c r="BI679" s="344"/>
      <c r="BJ679" s="344"/>
      <c r="BK679" s="344"/>
      <c r="BL679" s="344"/>
      <c r="BM679" s="344"/>
      <c r="BN679" s="344"/>
      <c r="BO679" s="344"/>
      <c r="BP679" s="344"/>
      <c r="BQ679" s="344"/>
      <c r="BR679" s="344"/>
      <c r="BS679" s="344"/>
      <c r="BT679" s="344"/>
      <c r="BU679" s="344"/>
      <c r="BV679" s="344"/>
      <c r="BW679" s="344"/>
      <c r="BX679" s="344"/>
      <c r="BY679" s="344"/>
      <c r="BZ679" s="344"/>
      <c r="CA679" s="344"/>
      <c r="CB679" s="344"/>
      <c r="CC679" s="344"/>
      <c r="CD679" s="344"/>
      <c r="CE679" s="344"/>
      <c r="CF679" s="344"/>
      <c r="CG679" s="344"/>
      <c r="CH679" s="344"/>
      <c r="CI679" s="344"/>
      <c r="CJ679" s="344"/>
      <c r="CK679" s="344"/>
      <c r="CL679" s="344"/>
      <c r="CM679" s="344"/>
      <c r="CN679" s="344"/>
      <c r="CO679" s="344"/>
      <c r="CP679" s="344"/>
      <c r="CQ679" s="344"/>
      <c r="CR679" s="344"/>
      <c r="CS679" s="344"/>
      <c r="CT679" s="344"/>
      <c r="CU679" s="344"/>
      <c r="CV679" s="344"/>
      <c r="CW679" s="344"/>
      <c r="CX679" s="344"/>
      <c r="CY679" s="344"/>
      <c r="CZ679" s="344"/>
    </row>
    <row r="680" s="348" customFormat="true" ht="25.15" customHeight="true" x14ac:dyDescent="0.2">
      <c r="C680" s="1028"/>
      <c r="D680" s="1020"/>
      <c r="E680" s="561"/>
      <c r="F680" s="561"/>
      <c r="G680" s="561"/>
      <c r="H680" s="1028"/>
      <c r="I680" s="1020"/>
      <c r="J680" s="561"/>
      <c r="K680" s="561"/>
      <c r="L680" s="561"/>
      <c r="M680" s="1028"/>
      <c r="N680" s="1020"/>
      <c r="O680" s="561"/>
      <c r="P680" s="561"/>
      <c r="Q680" s="561"/>
      <c r="Z680" s="341"/>
      <c r="AA680" s="341"/>
      <c r="AB680" s="341"/>
      <c r="AC680" s="341"/>
      <c r="AD680" s="341"/>
      <c r="AE680" s="341"/>
      <c r="AF680" s="341"/>
      <c r="AG680" s="341"/>
      <c r="AH680" s="341"/>
      <c r="AI680" s="341"/>
      <c r="AJ680" s="341"/>
      <c r="AK680" s="341"/>
      <c r="AL680" s="341"/>
      <c r="AM680" s="341"/>
      <c r="AN680" s="341"/>
      <c r="AO680" s="341"/>
      <c r="AP680" s="341"/>
      <c r="AQ680" s="341"/>
      <c r="AR680" s="341"/>
      <c r="AS680" s="341"/>
      <c r="AT680" s="341"/>
      <c r="AU680" s="341"/>
      <c r="AV680" s="341"/>
      <c r="AW680" s="341"/>
      <c r="AX680" s="341"/>
      <c r="AY680" s="341"/>
      <c r="AZ680" s="341"/>
      <c r="BA680" s="344"/>
      <c r="BB680" s="395"/>
      <c r="BC680" s="344"/>
      <c r="BD680" s="344"/>
      <c r="BE680" s="344"/>
      <c r="BF680" s="344"/>
      <c r="BG680" s="344"/>
      <c r="BH680" s="344"/>
      <c r="BI680" s="344"/>
      <c r="BJ680" s="344"/>
      <c r="BK680" s="344"/>
      <c r="BL680" s="344"/>
      <c r="BM680" s="344"/>
      <c r="BN680" s="344"/>
      <c r="BO680" s="344"/>
      <c r="BP680" s="344"/>
      <c r="BQ680" s="344"/>
      <c r="BR680" s="344"/>
      <c r="BS680" s="344"/>
      <c r="BT680" s="344"/>
      <c r="BU680" s="344"/>
      <c r="BV680" s="344"/>
      <c r="BW680" s="344"/>
      <c r="BX680" s="344"/>
      <c r="BY680" s="344"/>
      <c r="BZ680" s="344"/>
      <c r="CA680" s="344"/>
      <c r="CB680" s="344"/>
      <c r="CC680" s="344"/>
      <c r="CD680" s="344"/>
      <c r="CE680" s="344"/>
      <c r="CF680" s="344"/>
      <c r="CG680" s="344"/>
      <c r="CH680" s="344"/>
      <c r="CI680" s="344"/>
      <c r="CJ680" s="344"/>
      <c r="CK680" s="344"/>
      <c r="CL680" s="344"/>
      <c r="CM680" s="344"/>
      <c r="CN680" s="344"/>
      <c r="CO680" s="344"/>
      <c r="CP680" s="344"/>
      <c r="CQ680" s="344"/>
      <c r="CR680" s="344"/>
      <c r="CS680" s="344"/>
      <c r="CT680" s="344"/>
      <c r="CU680" s="344"/>
      <c r="CV680" s="344"/>
      <c r="CW680" s="344"/>
      <c r="CX680" s="344"/>
      <c r="CY680" s="344"/>
      <c r="CZ680" s="344"/>
    </row>
    <row r="681" s="348" customFormat="true" ht="25.15" customHeight="true" x14ac:dyDescent="0.2">
      <c r="C681" s="1028"/>
      <c r="D681" s="1020"/>
      <c r="E681" s="561"/>
      <c r="F681" s="561"/>
      <c r="G681" s="561"/>
      <c r="H681" s="1028"/>
      <c r="I681" s="1020"/>
      <c r="J681" s="561"/>
      <c r="K681" s="561"/>
      <c r="L681" s="561"/>
      <c r="M681" s="1028"/>
      <c r="N681" s="1020"/>
      <c r="O681" s="561"/>
      <c r="P681" s="561"/>
      <c r="Q681" s="561"/>
      <c r="Z681" s="341"/>
      <c r="AA681" s="341"/>
      <c r="AB681" s="341"/>
      <c r="AC681" s="341"/>
      <c r="AD681" s="341"/>
      <c r="AE681" s="341"/>
      <c r="AF681" s="341"/>
      <c r="AG681" s="341"/>
      <c r="AH681" s="341"/>
      <c r="AI681" s="341"/>
      <c r="AJ681" s="341"/>
      <c r="AK681" s="341"/>
      <c r="AL681" s="341"/>
      <c r="AM681" s="341"/>
      <c r="AN681" s="341"/>
      <c r="AO681" s="341"/>
      <c r="AP681" s="341"/>
      <c r="AQ681" s="341"/>
      <c r="AR681" s="341"/>
      <c r="AS681" s="341"/>
      <c r="AT681" s="341"/>
      <c r="AU681" s="341"/>
      <c r="AV681" s="341"/>
      <c r="AW681" s="341"/>
      <c r="AX681" s="341"/>
      <c r="AY681" s="341"/>
      <c r="AZ681" s="341"/>
      <c r="BA681" s="344"/>
      <c r="BB681" s="395"/>
      <c r="BC681" s="344"/>
      <c r="BD681" s="344"/>
      <c r="BE681" s="344"/>
      <c r="BF681" s="344"/>
      <c r="BG681" s="344"/>
      <c r="BH681" s="344"/>
      <c r="BI681" s="344"/>
      <c r="BJ681" s="344"/>
      <c r="BK681" s="344"/>
      <c r="BL681" s="344"/>
      <c r="BM681" s="344"/>
      <c r="BN681" s="344"/>
      <c r="BO681" s="344"/>
      <c r="BP681" s="344"/>
      <c r="BQ681" s="344"/>
      <c r="BR681" s="344"/>
      <c r="BS681" s="344"/>
      <c r="BT681" s="344"/>
      <c r="BU681" s="344"/>
      <c r="BV681" s="344"/>
      <c r="BW681" s="344"/>
      <c r="BX681" s="344"/>
      <c r="BY681" s="344"/>
      <c r="BZ681" s="344"/>
      <c r="CA681" s="344"/>
      <c r="CB681" s="344"/>
      <c r="CC681" s="344"/>
      <c r="CD681" s="344"/>
      <c r="CE681" s="344"/>
      <c r="CF681" s="344"/>
      <c r="CG681" s="344"/>
      <c r="CH681" s="344"/>
      <c r="CI681" s="344"/>
      <c r="CJ681" s="344"/>
      <c r="CK681" s="344"/>
      <c r="CL681" s="344"/>
      <c r="CM681" s="344"/>
      <c r="CN681" s="344"/>
      <c r="CO681" s="344"/>
      <c r="CP681" s="344"/>
      <c r="CQ681" s="344"/>
      <c r="CR681" s="344"/>
      <c r="CS681" s="344"/>
      <c r="CT681" s="344"/>
      <c r="CU681" s="344"/>
      <c r="CV681" s="344"/>
      <c r="CW681" s="344"/>
      <c r="CX681" s="344"/>
      <c r="CY681" s="344"/>
      <c r="CZ681" s="344"/>
    </row>
    <row r="682" s="348" customFormat="true" ht="25.15" customHeight="true" x14ac:dyDescent="0.2">
      <c r="C682" s="1028"/>
      <c r="D682" s="1020"/>
      <c r="E682" s="561"/>
      <c r="F682" s="561"/>
      <c r="G682" s="561"/>
      <c r="H682" s="1028"/>
      <c r="I682" s="1020"/>
      <c r="J682" s="561"/>
      <c r="K682" s="561"/>
      <c r="L682" s="561"/>
      <c r="M682" s="1028"/>
      <c r="N682" s="1020"/>
      <c r="O682" s="561"/>
      <c r="P682" s="561"/>
      <c r="Q682" s="561"/>
      <c r="Z682" s="341"/>
      <c r="AA682" s="341"/>
      <c r="AB682" s="341"/>
      <c r="AC682" s="341"/>
      <c r="AD682" s="341"/>
      <c r="AE682" s="341"/>
      <c r="AF682" s="341"/>
      <c r="AG682" s="341"/>
      <c r="AH682" s="341"/>
      <c r="AI682" s="341"/>
      <c r="AJ682" s="341"/>
      <c r="AK682" s="341"/>
      <c r="AL682" s="341"/>
      <c r="AM682" s="341"/>
      <c r="AN682" s="341"/>
      <c r="AO682" s="341"/>
      <c r="AP682" s="341"/>
      <c r="AQ682" s="341"/>
      <c r="AR682" s="341"/>
      <c r="AS682" s="341"/>
      <c r="AT682" s="341"/>
      <c r="AU682" s="341"/>
      <c r="AV682" s="341"/>
      <c r="AW682" s="341"/>
      <c r="AX682" s="341"/>
      <c r="AY682" s="341"/>
      <c r="AZ682" s="341"/>
      <c r="BA682" s="344"/>
      <c r="BB682" s="395"/>
      <c r="BC682" s="344"/>
      <c r="BD682" s="344"/>
      <c r="BE682" s="344"/>
      <c r="BF682" s="344"/>
      <c r="BG682" s="344"/>
      <c r="BH682" s="344"/>
      <c r="BI682" s="344"/>
      <c r="BJ682" s="344"/>
      <c r="BK682" s="344"/>
      <c r="BL682" s="344"/>
      <c r="BM682" s="344"/>
      <c r="BN682" s="344"/>
      <c r="BO682" s="344"/>
      <c r="BP682" s="344"/>
      <c r="BQ682" s="344"/>
      <c r="BR682" s="344"/>
      <c r="BS682" s="344"/>
      <c r="BT682" s="344"/>
      <c r="BU682" s="344"/>
      <c r="BV682" s="344"/>
      <c r="BW682" s="344"/>
      <c r="BX682" s="344"/>
      <c r="BY682" s="344"/>
      <c r="BZ682" s="344"/>
      <c r="CA682" s="344"/>
      <c r="CB682" s="344"/>
      <c r="CC682" s="344"/>
      <c r="CD682" s="344"/>
      <c r="CE682" s="344"/>
      <c r="CF682" s="344"/>
      <c r="CG682" s="344"/>
      <c r="CH682" s="344"/>
      <c r="CI682" s="344"/>
      <c r="CJ682" s="344"/>
      <c r="CK682" s="344"/>
      <c r="CL682" s="344"/>
      <c r="CM682" s="344"/>
      <c r="CN682" s="344"/>
      <c r="CO682" s="344"/>
      <c r="CP682" s="344"/>
      <c r="CQ682" s="344"/>
      <c r="CR682" s="344"/>
      <c r="CS682" s="344"/>
      <c r="CT682" s="344"/>
      <c r="CU682" s="344"/>
      <c r="CV682" s="344"/>
      <c r="CW682" s="344"/>
      <c r="CX682" s="344"/>
      <c r="CY682" s="344"/>
      <c r="CZ682" s="344"/>
    </row>
    <row r="683" s="348" customFormat="true" ht="25.15" customHeight="true" x14ac:dyDescent="0.2">
      <c r="C683" s="1028"/>
      <c r="D683" s="1020"/>
      <c r="E683" s="561"/>
      <c r="F683" s="561"/>
      <c r="G683" s="561"/>
      <c r="H683" s="1028"/>
      <c r="I683" s="1020"/>
      <c r="J683" s="561"/>
      <c r="K683" s="561"/>
      <c r="L683" s="561"/>
      <c r="M683" s="1028"/>
      <c r="N683" s="1020"/>
      <c r="O683" s="561"/>
      <c r="P683" s="561"/>
      <c r="Q683" s="561"/>
      <c r="Z683" s="341"/>
      <c r="AA683" s="341"/>
      <c r="AB683" s="341"/>
      <c r="AC683" s="341"/>
      <c r="AD683" s="341"/>
      <c r="AE683" s="341"/>
      <c r="AF683" s="341"/>
      <c r="AG683" s="341"/>
      <c r="AH683" s="341"/>
      <c r="AI683" s="341"/>
      <c r="AJ683" s="341"/>
      <c r="AK683" s="341"/>
      <c r="AL683" s="341"/>
      <c r="AM683" s="341"/>
      <c r="AN683" s="341"/>
      <c r="AO683" s="341"/>
      <c r="AP683" s="341"/>
      <c r="AQ683" s="341"/>
      <c r="AR683" s="341"/>
      <c r="AS683" s="341"/>
      <c r="AT683" s="341"/>
      <c r="AU683" s="341"/>
      <c r="AV683" s="341"/>
      <c r="AW683" s="341"/>
      <c r="AX683" s="341"/>
      <c r="AY683" s="341"/>
      <c r="AZ683" s="341"/>
      <c r="BA683" s="344"/>
      <c r="BB683" s="395"/>
      <c r="BC683" s="344"/>
      <c r="BD683" s="344"/>
      <c r="BE683" s="344"/>
      <c r="BF683" s="344"/>
      <c r="BG683" s="344"/>
      <c r="BH683" s="344"/>
      <c r="BI683" s="344"/>
      <c r="BJ683" s="344"/>
      <c r="BK683" s="344"/>
      <c r="BL683" s="344"/>
      <c r="BM683" s="344"/>
      <c r="BN683" s="344"/>
      <c r="BO683" s="344"/>
      <c r="BP683" s="344"/>
      <c r="BQ683" s="344"/>
      <c r="BR683" s="344"/>
      <c r="BS683" s="344"/>
      <c r="BT683" s="344"/>
      <c r="BU683" s="344"/>
      <c r="BV683" s="344"/>
      <c r="BW683" s="344"/>
      <c r="BX683" s="344"/>
      <c r="BY683" s="344"/>
      <c r="BZ683" s="344"/>
      <c r="CA683" s="344"/>
      <c r="CB683" s="344"/>
      <c r="CC683" s="344"/>
      <c r="CD683" s="344"/>
      <c r="CE683" s="344"/>
      <c r="CF683" s="344"/>
      <c r="CG683" s="344"/>
      <c r="CH683" s="344"/>
      <c r="CI683" s="344"/>
      <c r="CJ683" s="344"/>
      <c r="CK683" s="344"/>
      <c r="CL683" s="344"/>
      <c r="CM683" s="344"/>
      <c r="CN683" s="344"/>
      <c r="CO683" s="344"/>
      <c r="CP683" s="344"/>
      <c r="CQ683" s="344"/>
      <c r="CR683" s="344"/>
      <c r="CS683" s="344"/>
      <c r="CT683" s="344"/>
      <c r="CU683" s="344"/>
      <c r="CV683" s="344"/>
      <c r="CW683" s="344"/>
      <c r="CX683" s="344"/>
      <c r="CY683" s="344"/>
      <c r="CZ683" s="344"/>
    </row>
    <row r="684" s="348" customFormat="true" ht="25.15" customHeight="true" x14ac:dyDescent="0.2">
      <c r="C684" s="1028"/>
      <c r="D684" s="1020"/>
      <c r="E684" s="561"/>
      <c r="F684" s="561"/>
      <c r="G684" s="561"/>
      <c r="H684" s="1028"/>
      <c r="I684" s="1020"/>
      <c r="J684" s="561"/>
      <c r="K684" s="561"/>
      <c r="L684" s="561"/>
      <c r="M684" s="1028"/>
      <c r="N684" s="1020"/>
      <c r="O684" s="561"/>
      <c r="P684" s="561"/>
      <c r="Q684" s="561"/>
      <c r="Z684" s="341"/>
      <c r="AA684" s="341"/>
      <c r="AB684" s="341"/>
      <c r="AC684" s="341"/>
      <c r="AD684" s="341"/>
      <c r="AE684" s="341"/>
      <c r="AF684" s="341"/>
      <c r="AG684" s="341"/>
      <c r="AH684" s="341"/>
      <c r="AI684" s="341"/>
      <c r="AJ684" s="341"/>
      <c r="AK684" s="341"/>
      <c r="AL684" s="341"/>
      <c r="AM684" s="341"/>
      <c r="AN684" s="341"/>
      <c r="AO684" s="341"/>
      <c r="AP684" s="341"/>
      <c r="AQ684" s="341"/>
      <c r="AR684" s="341"/>
      <c r="AS684" s="341"/>
      <c r="AT684" s="341"/>
      <c r="AU684" s="341"/>
      <c r="AV684" s="341"/>
      <c r="AW684" s="341"/>
      <c r="AX684" s="341"/>
      <c r="AY684" s="341"/>
      <c r="AZ684" s="341"/>
      <c r="BA684" s="344"/>
      <c r="BB684" s="395"/>
      <c r="BC684" s="344"/>
      <c r="BD684" s="344"/>
      <c r="BE684" s="344"/>
      <c r="BF684" s="344"/>
      <c r="BG684" s="344"/>
      <c r="BH684" s="344"/>
      <c r="BI684" s="344"/>
      <c r="BJ684" s="344"/>
      <c r="BK684" s="344"/>
      <c r="BL684" s="344"/>
      <c r="BM684" s="344"/>
      <c r="BN684" s="344"/>
      <c r="BO684" s="344"/>
      <c r="BP684" s="344"/>
      <c r="BQ684" s="344"/>
      <c r="BR684" s="344"/>
      <c r="BS684" s="344"/>
      <c r="BT684" s="344"/>
      <c r="BU684" s="344"/>
      <c r="BV684" s="344"/>
      <c r="BW684" s="344"/>
      <c r="BX684" s="344"/>
      <c r="BY684" s="344"/>
      <c r="BZ684" s="344"/>
      <c r="CA684" s="344"/>
      <c r="CB684" s="344"/>
      <c r="CC684" s="344"/>
      <c r="CD684" s="344"/>
      <c r="CE684" s="344"/>
      <c r="CF684" s="344"/>
      <c r="CG684" s="344"/>
      <c r="CH684" s="344"/>
      <c r="CI684" s="344"/>
      <c r="CJ684" s="344"/>
      <c r="CK684" s="344"/>
      <c r="CL684" s="344"/>
      <c r="CM684" s="344"/>
      <c r="CN684" s="344"/>
      <c r="CO684" s="344"/>
      <c r="CP684" s="344"/>
      <c r="CQ684" s="344"/>
      <c r="CR684" s="344"/>
      <c r="CS684" s="344"/>
      <c r="CT684" s="344"/>
      <c r="CU684" s="344"/>
      <c r="CV684" s="344"/>
      <c r="CW684" s="344"/>
      <c r="CX684" s="344"/>
      <c r="CY684" s="344"/>
      <c r="CZ684" s="344"/>
    </row>
    <row r="685" s="348" customFormat="true" ht="25.15" customHeight="true" x14ac:dyDescent="0.2">
      <c r="C685" s="1028"/>
      <c r="D685" s="1020"/>
      <c r="E685" s="561"/>
      <c r="F685" s="561"/>
      <c r="G685" s="561"/>
      <c r="H685" s="1028"/>
      <c r="I685" s="1020"/>
      <c r="J685" s="561"/>
      <c r="K685" s="561"/>
      <c r="L685" s="561"/>
      <c r="M685" s="1028"/>
      <c r="N685" s="1020"/>
      <c r="O685" s="561"/>
      <c r="P685" s="561"/>
      <c r="Q685" s="561"/>
      <c r="Z685" s="341"/>
      <c r="AA685" s="341"/>
      <c r="AB685" s="341"/>
      <c r="AC685" s="341"/>
      <c r="AD685" s="341"/>
      <c r="AE685" s="341"/>
      <c r="AF685" s="341"/>
      <c r="AG685" s="341"/>
      <c r="AH685" s="341"/>
      <c r="AI685" s="341"/>
      <c r="AJ685" s="341"/>
      <c r="AK685" s="341"/>
      <c r="AL685" s="341"/>
      <c r="AM685" s="341"/>
      <c r="AN685" s="341"/>
      <c r="AO685" s="341"/>
      <c r="AP685" s="341"/>
      <c r="AQ685" s="341"/>
      <c r="AR685" s="341"/>
      <c r="AS685" s="341"/>
      <c r="AT685" s="341"/>
      <c r="AU685" s="341"/>
      <c r="AV685" s="341"/>
      <c r="AW685" s="341"/>
      <c r="AX685" s="341"/>
      <c r="AY685" s="341"/>
      <c r="AZ685" s="341"/>
      <c r="BA685" s="344"/>
      <c r="BB685" s="395"/>
      <c r="BC685" s="344"/>
      <c r="BD685" s="344"/>
      <c r="BE685" s="344"/>
      <c r="BF685" s="344"/>
      <c r="BG685" s="344"/>
      <c r="BH685" s="344"/>
      <c r="BI685" s="344"/>
      <c r="BJ685" s="344"/>
      <c r="BK685" s="344"/>
      <c r="BL685" s="344"/>
      <c r="BM685" s="344"/>
      <c r="BN685" s="344"/>
      <c r="BO685" s="344"/>
      <c r="BP685" s="344"/>
      <c r="BQ685" s="344"/>
      <c r="BR685" s="344"/>
      <c r="BS685" s="344"/>
      <c r="BT685" s="344"/>
      <c r="BU685" s="344"/>
      <c r="BV685" s="344"/>
      <c r="BW685" s="344"/>
      <c r="BX685" s="344"/>
      <c r="BY685" s="344"/>
      <c r="BZ685" s="344"/>
      <c r="CA685" s="344"/>
      <c r="CB685" s="344"/>
      <c r="CC685" s="344"/>
      <c r="CD685" s="344"/>
      <c r="CE685" s="344"/>
      <c r="CF685" s="344"/>
      <c r="CG685" s="344"/>
      <c r="CH685" s="344"/>
      <c r="CI685" s="344"/>
      <c r="CJ685" s="344"/>
      <c r="CK685" s="344"/>
      <c r="CL685" s="344"/>
      <c r="CM685" s="344"/>
      <c r="CN685" s="344"/>
      <c r="CO685" s="344"/>
      <c r="CP685" s="344"/>
      <c r="CQ685" s="344"/>
      <c r="CR685" s="344"/>
      <c r="CS685" s="344"/>
      <c r="CT685" s="344"/>
      <c r="CU685" s="344"/>
      <c r="CV685" s="344"/>
      <c r="CW685" s="344"/>
      <c r="CX685" s="344"/>
      <c r="CY685" s="344"/>
      <c r="CZ685" s="344"/>
    </row>
    <row r="686" s="348" customFormat="true" ht="25.15" customHeight="true" x14ac:dyDescent="0.2">
      <c r="C686" s="1028"/>
      <c r="D686" s="1020"/>
      <c r="E686" s="561"/>
      <c r="F686" s="561"/>
      <c r="G686" s="561"/>
      <c r="H686" s="1028"/>
      <c r="I686" s="1020"/>
      <c r="J686" s="561"/>
      <c r="K686" s="561"/>
      <c r="L686" s="561"/>
      <c r="M686" s="1028"/>
      <c r="N686" s="1020"/>
      <c r="O686" s="561"/>
      <c r="P686" s="561"/>
      <c r="Q686" s="561"/>
      <c r="Z686" s="341"/>
      <c r="AA686" s="341"/>
      <c r="AB686" s="341"/>
      <c r="AC686" s="341"/>
      <c r="AD686" s="341"/>
      <c r="AE686" s="341"/>
      <c r="AF686" s="341"/>
      <c r="AG686" s="341"/>
      <c r="AH686" s="341"/>
      <c r="AI686" s="341"/>
      <c r="AJ686" s="341"/>
      <c r="AK686" s="341"/>
      <c r="AL686" s="341"/>
      <c r="AM686" s="341"/>
      <c r="AN686" s="341"/>
      <c r="AO686" s="341"/>
      <c r="AP686" s="341"/>
      <c r="AQ686" s="341"/>
      <c r="AR686" s="341"/>
      <c r="AS686" s="341"/>
      <c r="AT686" s="341"/>
      <c r="AU686" s="341"/>
      <c r="AV686" s="341"/>
      <c r="AW686" s="341"/>
      <c r="AX686" s="341"/>
      <c r="AY686" s="341"/>
      <c r="AZ686" s="341"/>
      <c r="BA686" s="344"/>
      <c r="BB686" s="395"/>
      <c r="BC686" s="344"/>
      <c r="BD686" s="344"/>
      <c r="BE686" s="344"/>
      <c r="BF686" s="344"/>
      <c r="BG686" s="344"/>
      <c r="BH686" s="344"/>
      <c r="BI686" s="344"/>
      <c r="BJ686" s="344"/>
      <c r="BK686" s="344"/>
      <c r="BL686" s="344"/>
      <c r="BM686" s="344"/>
      <c r="BN686" s="344"/>
      <c r="BO686" s="344"/>
      <c r="BP686" s="344"/>
      <c r="BQ686" s="344"/>
      <c r="BR686" s="344"/>
      <c r="BS686" s="344"/>
      <c r="BT686" s="344"/>
      <c r="BU686" s="344"/>
      <c r="BV686" s="344"/>
      <c r="BW686" s="344"/>
      <c r="BX686" s="344"/>
      <c r="BY686" s="344"/>
      <c r="BZ686" s="344"/>
      <c r="CA686" s="344"/>
      <c r="CB686" s="344"/>
      <c r="CC686" s="344"/>
      <c r="CD686" s="344"/>
      <c r="CE686" s="344"/>
      <c r="CF686" s="344"/>
      <c r="CG686" s="344"/>
      <c r="CH686" s="344"/>
      <c r="CI686" s="344"/>
      <c r="CJ686" s="344"/>
      <c r="CK686" s="344"/>
      <c r="CL686" s="344"/>
      <c r="CM686" s="344"/>
      <c r="CN686" s="344"/>
      <c r="CO686" s="344"/>
      <c r="CP686" s="344"/>
      <c r="CQ686" s="344"/>
      <c r="CR686" s="344"/>
      <c r="CS686" s="344"/>
      <c r="CT686" s="344"/>
      <c r="CU686" s="344"/>
      <c r="CV686" s="344"/>
      <c r="CW686" s="344"/>
      <c r="CX686" s="344"/>
      <c r="CY686" s="344"/>
      <c r="CZ686" s="344"/>
    </row>
    <row r="687" s="348" customFormat="true" ht="25.15" customHeight="true" x14ac:dyDescent="0.2">
      <c r="C687" s="1028"/>
      <c r="D687" s="1020"/>
      <c r="E687" s="561"/>
      <c r="F687" s="561"/>
      <c r="G687" s="561"/>
      <c r="H687" s="1028"/>
      <c r="I687" s="1020"/>
      <c r="J687" s="561"/>
      <c r="K687" s="561"/>
      <c r="L687" s="561"/>
      <c r="M687" s="1028"/>
      <c r="N687" s="1020"/>
      <c r="O687" s="561"/>
      <c r="P687" s="561"/>
      <c r="Q687" s="561"/>
      <c r="Z687" s="341"/>
      <c r="AA687" s="341"/>
      <c r="AB687" s="341"/>
      <c r="AC687" s="341"/>
      <c r="AD687" s="341"/>
      <c r="AE687" s="341"/>
      <c r="AF687" s="341"/>
      <c r="AG687" s="341"/>
      <c r="AH687" s="341"/>
      <c r="AI687" s="341"/>
      <c r="AJ687" s="341"/>
      <c r="AK687" s="341"/>
      <c r="AL687" s="341"/>
      <c r="AM687" s="341"/>
      <c r="AN687" s="341"/>
      <c r="AO687" s="341"/>
      <c r="AP687" s="341"/>
      <c r="AQ687" s="341"/>
      <c r="AR687" s="341"/>
      <c r="AS687" s="341"/>
      <c r="AT687" s="341"/>
      <c r="AU687" s="341"/>
      <c r="AV687" s="341"/>
      <c r="AW687" s="341"/>
      <c r="AX687" s="341"/>
      <c r="AY687" s="341"/>
      <c r="AZ687" s="341"/>
      <c r="BA687" s="344"/>
      <c r="BB687" s="395"/>
      <c r="BC687" s="344"/>
      <c r="BD687" s="344"/>
      <c r="BE687" s="344"/>
      <c r="BF687" s="344"/>
      <c r="BG687" s="344"/>
      <c r="BH687" s="344"/>
      <c r="BI687" s="344"/>
      <c r="BJ687" s="344"/>
      <c r="BK687" s="344"/>
      <c r="BL687" s="344"/>
      <c r="BM687" s="344"/>
      <c r="BN687" s="344"/>
      <c r="BO687" s="344"/>
      <c r="BP687" s="344"/>
      <c r="BQ687" s="344"/>
      <c r="BR687" s="344"/>
      <c r="BS687" s="344"/>
      <c r="BT687" s="344"/>
      <c r="BU687" s="344"/>
      <c r="BV687" s="344"/>
      <c r="BW687" s="344"/>
      <c r="BX687" s="344"/>
      <c r="BY687" s="344"/>
      <c r="BZ687" s="344"/>
      <c r="CA687" s="344"/>
      <c r="CB687" s="344"/>
      <c r="CC687" s="344"/>
      <c r="CD687" s="344"/>
      <c r="CE687" s="344"/>
      <c r="CF687" s="344"/>
      <c r="CG687" s="344"/>
      <c r="CH687" s="344"/>
      <c r="CI687" s="344"/>
      <c r="CJ687" s="344"/>
      <c r="CK687" s="344"/>
      <c r="CL687" s="344"/>
      <c r="CM687" s="344"/>
      <c r="CN687" s="344"/>
      <c r="CO687" s="344"/>
      <c r="CP687" s="344"/>
      <c r="CQ687" s="344"/>
      <c r="CR687" s="344"/>
      <c r="CS687" s="344"/>
      <c r="CT687" s="344"/>
      <c r="CU687" s="344"/>
      <c r="CV687" s="344"/>
      <c r="CW687" s="344"/>
      <c r="CX687" s="344"/>
      <c r="CY687" s="344"/>
      <c r="CZ687" s="344"/>
    </row>
    <row r="688" s="348" customFormat="true" ht="25.15" customHeight="true" x14ac:dyDescent="0.2">
      <c r="C688" s="1028"/>
      <c r="D688" s="1020"/>
      <c r="E688" s="561"/>
      <c r="F688" s="561"/>
      <c r="G688" s="561"/>
      <c r="H688" s="1028"/>
      <c r="I688" s="1020"/>
      <c r="J688" s="561"/>
      <c r="K688" s="561"/>
      <c r="L688" s="561"/>
      <c r="M688" s="1028"/>
      <c r="N688" s="1020"/>
      <c r="O688" s="561"/>
      <c r="P688" s="561"/>
      <c r="Q688" s="561"/>
      <c r="Z688" s="341"/>
      <c r="AA688" s="341"/>
      <c r="AB688" s="341"/>
      <c r="AC688" s="341"/>
      <c r="AD688" s="341"/>
      <c r="AE688" s="341"/>
      <c r="AF688" s="341"/>
      <c r="AG688" s="341"/>
      <c r="AH688" s="341"/>
      <c r="AI688" s="341"/>
      <c r="AJ688" s="341"/>
      <c r="AK688" s="341"/>
      <c r="AL688" s="341"/>
      <c r="AM688" s="341"/>
      <c r="AN688" s="341"/>
      <c r="AO688" s="341"/>
      <c r="AP688" s="341"/>
      <c r="AQ688" s="341"/>
      <c r="AR688" s="341"/>
      <c r="AS688" s="341"/>
      <c r="AT688" s="341"/>
      <c r="AU688" s="341"/>
      <c r="AV688" s="341"/>
      <c r="AW688" s="341"/>
      <c r="AX688" s="341"/>
      <c r="AY688" s="341"/>
      <c r="AZ688" s="341"/>
      <c r="BA688" s="344"/>
      <c r="BB688" s="395"/>
      <c r="BC688" s="344"/>
      <c r="BD688" s="344"/>
      <c r="BE688" s="344"/>
      <c r="BF688" s="344"/>
      <c r="BG688" s="344"/>
      <c r="BH688" s="344"/>
      <c r="BI688" s="344"/>
      <c r="BJ688" s="344"/>
      <c r="BK688" s="344"/>
      <c r="BL688" s="344"/>
      <c r="BM688" s="344"/>
      <c r="BN688" s="344"/>
      <c r="BO688" s="344"/>
      <c r="BP688" s="344"/>
      <c r="BQ688" s="344"/>
      <c r="BR688" s="344"/>
      <c r="BS688" s="344"/>
      <c r="BT688" s="344"/>
      <c r="BU688" s="344"/>
      <c r="BV688" s="344"/>
      <c r="BW688" s="344"/>
      <c r="BX688" s="344"/>
      <c r="BY688" s="344"/>
      <c r="BZ688" s="344"/>
      <c r="CA688" s="344"/>
      <c r="CB688" s="344"/>
      <c r="CC688" s="344"/>
      <c r="CD688" s="344"/>
      <c r="CE688" s="344"/>
      <c r="CF688" s="344"/>
      <c r="CG688" s="344"/>
      <c r="CH688" s="344"/>
      <c r="CI688" s="344"/>
      <c r="CJ688" s="344"/>
      <c r="CK688" s="344"/>
      <c r="CL688" s="344"/>
      <c r="CM688" s="344"/>
      <c r="CN688" s="344"/>
      <c r="CO688" s="344"/>
      <c r="CP688" s="344"/>
      <c r="CQ688" s="344"/>
      <c r="CR688" s="344"/>
      <c r="CS688" s="344"/>
      <c r="CT688" s="344"/>
      <c r="CU688" s="344"/>
      <c r="CV688" s="344"/>
      <c r="CW688" s="344"/>
      <c r="CX688" s="344"/>
      <c r="CY688" s="344"/>
      <c r="CZ688" s="344"/>
    </row>
    <row r="689" s="348" customFormat="true" ht="25.15" customHeight="true" x14ac:dyDescent="0.2">
      <c r="C689" s="1028"/>
      <c r="D689" s="1020"/>
      <c r="E689" s="561"/>
      <c r="F689" s="561"/>
      <c r="G689" s="561"/>
      <c r="H689" s="1028"/>
      <c r="I689" s="1020"/>
      <c r="J689" s="561"/>
      <c r="K689" s="561"/>
      <c r="L689" s="561"/>
      <c r="M689" s="1028"/>
      <c r="N689" s="1020"/>
      <c r="O689" s="561"/>
      <c r="P689" s="561"/>
      <c r="Q689" s="561"/>
      <c r="Z689" s="341"/>
      <c r="AA689" s="341"/>
      <c r="AB689" s="341"/>
      <c r="AC689" s="341"/>
      <c r="AD689" s="341"/>
      <c r="AE689" s="341"/>
      <c r="AF689" s="341"/>
      <c r="AG689" s="341"/>
      <c r="AH689" s="341"/>
      <c r="AI689" s="341"/>
      <c r="AJ689" s="341"/>
      <c r="AK689" s="341"/>
      <c r="AL689" s="341"/>
      <c r="AM689" s="341"/>
      <c r="AN689" s="341"/>
      <c r="AO689" s="341"/>
      <c r="AP689" s="341"/>
      <c r="AQ689" s="341"/>
      <c r="AR689" s="341"/>
      <c r="AS689" s="341"/>
      <c r="AT689" s="341"/>
      <c r="AU689" s="341"/>
      <c r="AV689" s="341"/>
      <c r="AW689" s="341"/>
      <c r="AX689" s="341"/>
      <c r="AY689" s="341"/>
      <c r="AZ689" s="341"/>
      <c r="BA689" s="344"/>
      <c r="BB689" s="395"/>
      <c r="BC689" s="344"/>
      <c r="BD689" s="344"/>
      <c r="BE689" s="344"/>
      <c r="BF689" s="344"/>
      <c r="BG689" s="344"/>
      <c r="BH689" s="344"/>
      <c r="BI689" s="344"/>
      <c r="BJ689" s="344"/>
      <c r="BK689" s="344"/>
      <c r="BL689" s="344"/>
      <c r="BM689" s="344"/>
      <c r="BN689" s="344"/>
      <c r="BO689" s="344"/>
      <c r="BP689" s="344"/>
      <c r="BQ689" s="344"/>
      <c r="BR689" s="344"/>
      <c r="BS689" s="344"/>
      <c r="BT689" s="344"/>
      <c r="BU689" s="344"/>
      <c r="BV689" s="344"/>
      <c r="BW689" s="344"/>
      <c r="BX689" s="344"/>
      <c r="BY689" s="344"/>
      <c r="BZ689" s="344"/>
      <c r="CA689" s="344"/>
      <c r="CB689" s="344"/>
      <c r="CC689" s="344"/>
      <c r="CD689" s="344"/>
      <c r="CE689" s="344"/>
      <c r="CF689" s="344"/>
      <c r="CG689" s="344"/>
      <c r="CH689" s="344"/>
      <c r="CI689" s="344"/>
      <c r="CJ689" s="344"/>
      <c r="CK689" s="344"/>
      <c r="CL689" s="344"/>
      <c r="CM689" s="344"/>
      <c r="CN689" s="344"/>
      <c r="CO689" s="344"/>
      <c r="CP689" s="344"/>
      <c r="CQ689" s="344"/>
      <c r="CR689" s="344"/>
      <c r="CS689" s="344"/>
      <c r="CT689" s="344"/>
      <c r="CU689" s="344"/>
      <c r="CV689" s="344"/>
      <c r="CW689" s="344"/>
      <c r="CX689" s="344"/>
      <c r="CY689" s="344"/>
      <c r="CZ689" s="344"/>
    </row>
    <row r="690" s="348" customFormat="true" ht="25.15" customHeight="true" x14ac:dyDescent="0.2">
      <c r="C690" s="1028"/>
      <c r="D690" s="1020"/>
      <c r="E690" s="561"/>
      <c r="F690" s="561"/>
      <c r="G690" s="561"/>
      <c r="H690" s="1028"/>
      <c r="I690" s="1020"/>
      <c r="J690" s="561"/>
      <c r="K690" s="561"/>
      <c r="L690" s="561"/>
      <c r="M690" s="1028"/>
      <c r="N690" s="1020"/>
      <c r="O690" s="561"/>
      <c r="P690" s="561"/>
      <c r="Q690" s="561"/>
      <c r="Z690" s="341"/>
      <c r="AA690" s="341"/>
      <c r="AB690" s="341"/>
      <c r="AC690" s="341"/>
      <c r="AD690" s="341"/>
      <c r="AE690" s="341"/>
      <c r="AF690" s="341"/>
      <c r="AG690" s="341"/>
      <c r="AH690" s="341"/>
      <c r="AI690" s="341"/>
      <c r="AJ690" s="341"/>
      <c r="AK690" s="341"/>
      <c r="AL690" s="341"/>
      <c r="AM690" s="341"/>
      <c r="AN690" s="341"/>
      <c r="AO690" s="341"/>
      <c r="AP690" s="341"/>
      <c r="AQ690" s="341"/>
      <c r="AR690" s="341"/>
      <c r="AS690" s="341"/>
      <c r="AT690" s="341"/>
      <c r="AU690" s="341"/>
      <c r="AV690" s="341"/>
      <c r="AW690" s="341"/>
      <c r="AX690" s="341"/>
      <c r="AY690" s="341"/>
      <c r="AZ690" s="341"/>
      <c r="BA690" s="344"/>
      <c r="BB690" s="395"/>
      <c r="BC690" s="344"/>
      <c r="BD690" s="344"/>
      <c r="BE690" s="344"/>
      <c r="BF690" s="344"/>
      <c r="BG690" s="344"/>
      <c r="BH690" s="344"/>
      <c r="BI690" s="344"/>
      <c r="BJ690" s="344"/>
      <c r="BK690" s="344"/>
      <c r="BL690" s="344"/>
      <c r="BM690" s="344"/>
      <c r="BN690" s="344"/>
      <c r="BO690" s="344"/>
      <c r="BP690" s="344"/>
      <c r="BQ690" s="344"/>
      <c r="BR690" s="344"/>
      <c r="BS690" s="344"/>
      <c r="BT690" s="344"/>
      <c r="BU690" s="344"/>
      <c r="BV690" s="344"/>
      <c r="BW690" s="344"/>
      <c r="BX690" s="344"/>
      <c r="BY690" s="344"/>
      <c r="BZ690" s="344"/>
      <c r="CA690" s="344"/>
      <c r="CB690" s="344"/>
      <c r="CC690" s="344"/>
      <c r="CD690" s="344"/>
      <c r="CE690" s="344"/>
      <c r="CF690" s="344"/>
      <c r="CG690" s="344"/>
      <c r="CH690" s="344"/>
      <c r="CI690" s="344"/>
      <c r="CJ690" s="344"/>
      <c r="CK690" s="344"/>
      <c r="CL690" s="344"/>
      <c r="CM690" s="344"/>
      <c r="CN690" s="344"/>
      <c r="CO690" s="344"/>
      <c r="CP690" s="344"/>
      <c r="CQ690" s="344"/>
      <c r="CR690" s="344"/>
      <c r="CS690" s="344"/>
      <c r="CT690" s="344"/>
      <c r="CU690" s="344"/>
      <c r="CV690" s="344"/>
      <c r="CW690" s="344"/>
      <c r="CX690" s="344"/>
      <c r="CY690" s="344"/>
      <c r="CZ690" s="344"/>
    </row>
    <row r="691" s="348" customFormat="true" ht="25.15" customHeight="true" x14ac:dyDescent="0.2">
      <c r="C691" s="1028"/>
      <c r="D691" s="1020"/>
      <c r="E691" s="561"/>
      <c r="F691" s="561"/>
      <c r="G691" s="561"/>
      <c r="H691" s="1028"/>
      <c r="I691" s="1020"/>
      <c r="J691" s="561"/>
      <c r="K691" s="561"/>
      <c r="L691" s="561"/>
      <c r="M691" s="1028"/>
      <c r="N691" s="1020"/>
      <c r="O691" s="561"/>
      <c r="P691" s="561"/>
      <c r="Q691" s="561"/>
      <c r="Z691" s="341"/>
      <c r="AA691" s="341"/>
      <c r="AB691" s="341"/>
      <c r="AC691" s="341"/>
      <c r="AD691" s="341"/>
      <c r="AE691" s="341"/>
      <c r="AF691" s="341"/>
      <c r="AG691" s="341"/>
      <c r="AH691" s="341"/>
      <c r="AI691" s="341"/>
      <c r="AJ691" s="341"/>
      <c r="AK691" s="341"/>
      <c r="AL691" s="341"/>
      <c r="AM691" s="341"/>
      <c r="AN691" s="341"/>
      <c r="AO691" s="341"/>
      <c r="AP691" s="341"/>
      <c r="AQ691" s="341"/>
      <c r="AR691" s="341"/>
      <c r="AS691" s="341"/>
      <c r="AT691" s="341"/>
      <c r="AU691" s="341"/>
      <c r="AV691" s="341"/>
      <c r="AW691" s="341"/>
      <c r="AX691" s="341"/>
      <c r="AY691" s="341"/>
      <c r="AZ691" s="341"/>
      <c r="BA691" s="344"/>
      <c r="BB691" s="395"/>
      <c r="BC691" s="344"/>
      <c r="BD691" s="344"/>
      <c r="BE691" s="344"/>
      <c r="BF691" s="344"/>
      <c r="BG691" s="344"/>
      <c r="BH691" s="344"/>
      <c r="BI691" s="344"/>
      <c r="BJ691" s="344"/>
      <c r="BK691" s="344"/>
      <c r="BL691" s="344"/>
      <c r="BM691" s="344"/>
      <c r="BN691" s="344"/>
      <c r="BO691" s="344"/>
      <c r="BP691" s="344"/>
      <c r="BQ691" s="344"/>
      <c r="BR691" s="344"/>
      <c r="BS691" s="344"/>
      <c r="BT691" s="344"/>
      <c r="BU691" s="344"/>
      <c r="BV691" s="344"/>
      <c r="BW691" s="344"/>
      <c r="BX691" s="344"/>
      <c r="BY691" s="344"/>
      <c r="BZ691" s="344"/>
      <c r="CA691" s="344"/>
      <c r="CB691" s="344"/>
      <c r="CC691" s="344"/>
      <c r="CD691" s="344"/>
      <c r="CE691" s="344"/>
      <c r="CF691" s="344"/>
      <c r="CG691" s="344"/>
      <c r="CH691" s="344"/>
      <c r="CI691" s="344"/>
      <c r="CJ691" s="344"/>
      <c r="CK691" s="344"/>
      <c r="CL691" s="344"/>
      <c r="CM691" s="344"/>
      <c r="CN691" s="344"/>
      <c r="CO691" s="344"/>
      <c r="CP691" s="344"/>
      <c r="CQ691" s="344"/>
      <c r="CR691" s="344"/>
      <c r="CS691" s="344"/>
      <c r="CT691" s="344"/>
      <c r="CU691" s="344"/>
      <c r="CV691" s="344"/>
      <c r="CW691" s="344"/>
      <c r="CX691" s="344"/>
      <c r="CY691" s="344"/>
      <c r="CZ691" s="344"/>
    </row>
    <row r="692" s="348" customFormat="true" ht="25.15" customHeight="true" x14ac:dyDescent="0.2">
      <c r="C692" s="1028"/>
      <c r="D692" s="1020"/>
      <c r="E692" s="561"/>
      <c r="F692" s="561"/>
      <c r="G692" s="561"/>
      <c r="H692" s="1028"/>
      <c r="I692" s="1020"/>
      <c r="J692" s="561"/>
      <c r="K692" s="561"/>
      <c r="L692" s="561"/>
      <c r="M692" s="1028"/>
      <c r="N692" s="1020"/>
      <c r="O692" s="561"/>
      <c r="P692" s="561"/>
      <c r="Q692" s="561"/>
      <c r="Z692" s="341"/>
      <c r="AA692" s="341"/>
      <c r="AB692" s="341"/>
      <c r="AC692" s="341"/>
      <c r="AD692" s="341"/>
      <c r="AE692" s="341"/>
      <c r="AF692" s="341"/>
      <c r="AG692" s="341"/>
      <c r="AH692" s="341"/>
      <c r="AI692" s="341"/>
      <c r="AJ692" s="341"/>
      <c r="AK692" s="341"/>
      <c r="AL692" s="341"/>
      <c r="AM692" s="341"/>
      <c r="AN692" s="341"/>
      <c r="AO692" s="341"/>
      <c r="AP692" s="341"/>
      <c r="AQ692" s="341"/>
      <c r="AR692" s="341"/>
      <c r="AS692" s="341"/>
      <c r="AT692" s="341"/>
      <c r="AU692" s="341"/>
      <c r="AV692" s="341"/>
      <c r="AW692" s="341"/>
      <c r="AX692" s="341"/>
      <c r="AY692" s="341"/>
      <c r="AZ692" s="341"/>
      <c r="BA692" s="344"/>
      <c r="BB692" s="395"/>
      <c r="BC692" s="344"/>
      <c r="BD692" s="344"/>
      <c r="BE692" s="344"/>
      <c r="BF692" s="344"/>
      <c r="BG692" s="344"/>
      <c r="BH692" s="344"/>
      <c r="BI692" s="344"/>
      <c r="BJ692" s="344"/>
      <c r="BK692" s="344"/>
      <c r="BL692" s="344"/>
      <c r="BM692" s="344"/>
      <c r="BN692" s="344"/>
      <c r="BO692" s="344"/>
      <c r="BP692" s="344"/>
      <c r="BQ692" s="344"/>
      <c r="BR692" s="344"/>
      <c r="BS692" s="344"/>
      <c r="BT692" s="344"/>
      <c r="BU692" s="344"/>
      <c r="BV692" s="344"/>
      <c r="BW692" s="344"/>
      <c r="BX692" s="344"/>
      <c r="BY692" s="344"/>
      <c r="BZ692" s="344"/>
      <c r="CA692" s="344"/>
      <c r="CB692" s="344"/>
      <c r="CC692" s="344"/>
      <c r="CD692" s="344"/>
      <c r="CE692" s="344"/>
      <c r="CF692" s="344"/>
      <c r="CG692" s="344"/>
      <c r="CH692" s="344"/>
      <c r="CI692" s="344"/>
      <c r="CJ692" s="344"/>
      <c r="CK692" s="344"/>
      <c r="CL692" s="344"/>
      <c r="CM692" s="344"/>
      <c r="CN692" s="344"/>
      <c r="CO692" s="344"/>
      <c r="CP692" s="344"/>
      <c r="CQ692" s="344"/>
      <c r="CR692" s="344"/>
      <c r="CS692" s="344"/>
      <c r="CT692" s="344"/>
      <c r="CU692" s="344"/>
      <c r="CV692" s="344"/>
      <c r="CW692" s="344"/>
      <c r="CX692" s="344"/>
      <c r="CY692" s="344"/>
      <c r="CZ692" s="344"/>
    </row>
    <row r="693" s="348" customFormat="true" ht="25.15" customHeight="true" x14ac:dyDescent="0.2">
      <c r="C693" s="1028"/>
      <c r="D693" s="1020"/>
      <c r="E693" s="561"/>
      <c r="F693" s="561"/>
      <c r="G693" s="561"/>
      <c r="H693" s="1028"/>
      <c r="I693" s="1020"/>
      <c r="J693" s="561"/>
      <c r="K693" s="561"/>
      <c r="L693" s="561"/>
      <c r="M693" s="1028"/>
      <c r="N693" s="1020"/>
      <c r="O693" s="561"/>
      <c r="P693" s="561"/>
      <c r="Q693" s="561"/>
      <c r="Z693" s="341"/>
      <c r="AA693" s="341"/>
      <c r="AB693" s="341"/>
      <c r="AC693" s="341"/>
      <c r="AD693" s="341"/>
      <c r="AE693" s="341"/>
      <c r="AF693" s="341"/>
      <c r="AG693" s="341"/>
      <c r="AH693" s="341"/>
      <c r="AI693" s="341"/>
      <c r="AJ693" s="341"/>
      <c r="AK693" s="341"/>
      <c r="AL693" s="341"/>
      <c r="AM693" s="341"/>
      <c r="AN693" s="341"/>
      <c r="AO693" s="341"/>
      <c r="AP693" s="341"/>
      <c r="AQ693" s="341"/>
      <c r="AR693" s="341"/>
      <c r="AS693" s="341"/>
      <c r="AT693" s="341"/>
      <c r="AU693" s="341"/>
      <c r="AV693" s="341"/>
      <c r="AW693" s="341"/>
      <c r="AX693" s="341"/>
      <c r="AY693" s="341"/>
      <c r="AZ693" s="341"/>
      <c r="BA693" s="344"/>
      <c r="BB693" s="395"/>
      <c r="BC693" s="344"/>
      <c r="BD693" s="344"/>
      <c r="BE693" s="344"/>
      <c r="BF693" s="344"/>
      <c r="BG693" s="344"/>
      <c r="BH693" s="344"/>
      <c r="BI693" s="344"/>
      <c r="BJ693" s="344"/>
      <c r="BK693" s="344"/>
      <c r="BL693" s="344"/>
      <c r="BM693" s="344"/>
      <c r="BN693" s="344"/>
      <c r="BO693" s="344"/>
      <c r="BP693" s="344"/>
      <c r="BQ693" s="344"/>
      <c r="BR693" s="344"/>
      <c r="BS693" s="344"/>
      <c r="BT693" s="344"/>
      <c r="BU693" s="344"/>
      <c r="BV693" s="344"/>
      <c r="BW693" s="344"/>
      <c r="BX693" s="344"/>
      <c r="BY693" s="344"/>
      <c r="BZ693" s="344"/>
      <c r="CA693" s="344"/>
      <c r="CB693" s="344"/>
      <c r="CC693" s="344"/>
      <c r="CD693" s="344"/>
      <c r="CE693" s="344"/>
      <c r="CF693" s="344"/>
      <c r="CG693" s="344"/>
      <c r="CH693" s="344"/>
      <c r="CI693" s="344"/>
      <c r="CJ693" s="344"/>
      <c r="CK693" s="344"/>
      <c r="CL693" s="344"/>
      <c r="CM693" s="344"/>
      <c r="CN693" s="344"/>
      <c r="CO693" s="344"/>
      <c r="CP693" s="344"/>
      <c r="CQ693" s="344"/>
      <c r="CR693" s="344"/>
      <c r="CS693" s="344"/>
      <c r="CT693" s="344"/>
      <c r="CU693" s="344"/>
      <c r="CV693" s="344"/>
      <c r="CW693" s="344"/>
      <c r="CX693" s="344"/>
      <c r="CY693" s="344"/>
      <c r="CZ693" s="344"/>
    </row>
    <row r="694" s="348" customFormat="true" ht="25.15" customHeight="true" x14ac:dyDescent="0.2">
      <c r="C694" s="1028"/>
      <c r="D694" s="1020"/>
      <c r="E694" s="561"/>
      <c r="F694" s="561"/>
      <c r="G694" s="561"/>
      <c r="H694" s="1028"/>
      <c r="I694" s="1020"/>
      <c r="J694" s="561"/>
      <c r="K694" s="561"/>
      <c r="L694" s="561"/>
      <c r="M694" s="1028"/>
      <c r="N694" s="1020"/>
      <c r="O694" s="561"/>
      <c r="P694" s="561"/>
      <c r="Q694" s="561"/>
      <c r="Z694" s="341"/>
      <c r="AA694" s="341"/>
      <c r="AB694" s="341"/>
      <c r="AC694" s="341"/>
      <c r="AD694" s="341"/>
      <c r="AE694" s="341"/>
      <c r="AF694" s="341"/>
      <c r="AG694" s="341"/>
      <c r="AH694" s="341"/>
      <c r="AI694" s="341"/>
      <c r="AJ694" s="341"/>
      <c r="AK694" s="341"/>
      <c r="AL694" s="341"/>
      <c r="AM694" s="341"/>
      <c r="AN694" s="341"/>
      <c r="AO694" s="341"/>
      <c r="AP694" s="341"/>
      <c r="AQ694" s="341"/>
      <c r="AR694" s="341"/>
      <c r="AS694" s="341"/>
      <c r="AT694" s="341"/>
      <c r="AU694" s="341"/>
      <c r="AV694" s="341"/>
      <c r="AW694" s="341"/>
      <c r="AX694" s="341"/>
      <c r="AY694" s="341"/>
      <c r="AZ694" s="341"/>
      <c r="BA694" s="344"/>
      <c r="BB694" s="395"/>
      <c r="BC694" s="344"/>
      <c r="BD694" s="344"/>
      <c r="BE694" s="344"/>
      <c r="BF694" s="344"/>
      <c r="BG694" s="344"/>
      <c r="BH694" s="344"/>
      <c r="BI694" s="344"/>
      <c r="BJ694" s="344"/>
      <c r="BK694" s="344"/>
      <c r="BL694" s="344"/>
      <c r="BM694" s="344"/>
      <c r="BN694" s="344"/>
      <c r="BO694" s="344"/>
      <c r="BP694" s="344"/>
      <c r="BQ694" s="344"/>
      <c r="BR694" s="344"/>
      <c r="BS694" s="344"/>
      <c r="BT694" s="344"/>
      <c r="BU694" s="344"/>
      <c r="BV694" s="344"/>
      <c r="BW694" s="344"/>
      <c r="BX694" s="344"/>
      <c r="BY694" s="344"/>
      <c r="BZ694" s="344"/>
      <c r="CA694" s="344"/>
      <c r="CB694" s="344"/>
      <c r="CC694" s="344"/>
      <c r="CD694" s="344"/>
      <c r="CE694" s="344"/>
      <c r="CF694" s="344"/>
      <c r="CG694" s="344"/>
      <c r="CH694" s="344"/>
      <c r="CI694" s="344"/>
      <c r="CJ694" s="344"/>
      <c r="CK694" s="344"/>
      <c r="CL694" s="344"/>
      <c r="CM694" s="344"/>
      <c r="CN694" s="344"/>
      <c r="CO694" s="344"/>
      <c r="CP694" s="344"/>
      <c r="CQ694" s="344"/>
      <c r="CR694" s="344"/>
      <c r="CS694" s="344"/>
      <c r="CT694" s="344"/>
      <c r="CU694" s="344"/>
      <c r="CV694" s="344"/>
      <c r="CW694" s="344"/>
      <c r="CX694" s="344"/>
      <c r="CY694" s="344"/>
      <c r="CZ694" s="344"/>
    </row>
    <row r="695" s="348" customFormat="true" ht="25.15" customHeight="true" x14ac:dyDescent="0.2">
      <c r="C695" s="561"/>
      <c r="D695" s="561"/>
      <c r="E695" s="561"/>
      <c r="F695" s="561"/>
      <c r="G695" s="561"/>
      <c r="H695" s="561"/>
      <c r="I695" s="561"/>
      <c r="J695" s="561"/>
      <c r="K695" s="561"/>
      <c r="L695" s="561"/>
      <c r="M695" s="561"/>
      <c r="N695" s="561"/>
      <c r="O695" s="561"/>
      <c r="P695" s="561"/>
      <c r="Q695" s="561"/>
      <c r="Z695" s="341"/>
      <c r="AA695" s="341"/>
      <c r="AB695" s="341"/>
      <c r="AC695" s="341"/>
      <c r="AD695" s="341"/>
      <c r="AE695" s="341"/>
      <c r="AF695" s="341"/>
      <c r="AG695" s="341"/>
      <c r="AH695" s="341"/>
      <c r="AI695" s="341"/>
      <c r="AJ695" s="341"/>
      <c r="AK695" s="341"/>
      <c r="AL695" s="341"/>
      <c r="AM695" s="341"/>
      <c r="AN695" s="341"/>
      <c r="AO695" s="341"/>
      <c r="AP695" s="341"/>
      <c r="AQ695" s="341"/>
      <c r="AR695" s="341"/>
      <c r="AS695" s="341"/>
      <c r="AT695" s="341"/>
      <c r="AU695" s="341"/>
      <c r="AV695" s="341"/>
      <c r="AW695" s="341"/>
      <c r="AX695" s="341"/>
      <c r="AY695" s="341"/>
      <c r="AZ695" s="341"/>
      <c r="BA695" s="344"/>
      <c r="BB695" s="395"/>
      <c r="BC695" s="344"/>
      <c r="BD695" s="344"/>
      <c r="BE695" s="344"/>
      <c r="BF695" s="344"/>
      <c r="BG695" s="344"/>
      <c r="BH695" s="344"/>
      <c r="BI695" s="344"/>
      <c r="BJ695" s="344"/>
      <c r="BK695" s="344"/>
      <c r="BL695" s="344"/>
      <c r="BM695" s="344"/>
      <c r="BN695" s="344"/>
      <c r="BO695" s="344"/>
      <c r="BP695" s="344"/>
      <c r="BQ695" s="344"/>
      <c r="BR695" s="344"/>
      <c r="BS695" s="344"/>
      <c r="BT695" s="344"/>
      <c r="BU695" s="344"/>
      <c r="BV695" s="344"/>
      <c r="BW695" s="344"/>
      <c r="BX695" s="344"/>
      <c r="BY695" s="344"/>
      <c r="BZ695" s="344"/>
      <c r="CA695" s="344"/>
      <c r="CB695" s="344"/>
      <c r="CC695" s="344"/>
      <c r="CD695" s="344"/>
      <c r="CE695" s="344"/>
      <c r="CF695" s="344"/>
      <c r="CG695" s="344"/>
      <c r="CH695" s="344"/>
      <c r="CI695" s="344"/>
      <c r="CJ695" s="344"/>
      <c r="CK695" s="344"/>
      <c r="CL695" s="344"/>
      <c r="CM695" s="344"/>
      <c r="CN695" s="344"/>
      <c r="CO695" s="344"/>
      <c r="CP695" s="344"/>
      <c r="CQ695" s="344"/>
      <c r="CR695" s="344"/>
      <c r="CS695" s="344"/>
      <c r="CT695" s="344"/>
      <c r="CU695" s="344"/>
      <c r="CV695" s="344"/>
      <c r="CW695" s="344"/>
      <c r="CX695" s="344"/>
      <c r="CY695" s="344"/>
      <c r="CZ695" s="344"/>
    </row>
    <row r="696" s="348" customFormat="true" ht="25.15" customHeight="true" x14ac:dyDescent="0.2">
      <c r="C696" s="561"/>
      <c r="D696" s="561"/>
      <c r="E696" s="561"/>
      <c r="F696" s="561"/>
      <c r="G696" s="561"/>
      <c r="H696" s="561"/>
      <c r="I696" s="561"/>
      <c r="J696" s="561"/>
      <c r="K696" s="561"/>
      <c r="L696" s="561"/>
      <c r="M696" s="561"/>
      <c r="N696" s="561"/>
      <c r="O696" s="561"/>
      <c r="P696" s="561"/>
      <c r="Q696" s="561"/>
      <c r="Z696" s="341"/>
      <c r="AA696" s="341"/>
      <c r="AB696" s="341"/>
      <c r="AC696" s="341"/>
      <c r="AD696" s="341"/>
      <c r="AE696" s="341"/>
      <c r="AF696" s="341"/>
      <c r="AG696" s="341"/>
      <c r="AH696" s="341"/>
      <c r="AI696" s="341"/>
      <c r="AJ696" s="341"/>
      <c r="AK696" s="341"/>
      <c r="AL696" s="341"/>
      <c r="AM696" s="341"/>
      <c r="AN696" s="341"/>
      <c r="AO696" s="341"/>
      <c r="AP696" s="341"/>
      <c r="AQ696" s="341"/>
      <c r="AR696" s="341"/>
      <c r="AS696" s="341"/>
      <c r="AT696" s="341"/>
      <c r="AU696" s="341"/>
      <c r="AV696" s="341"/>
      <c r="AW696" s="341"/>
      <c r="AX696" s="341"/>
      <c r="AY696" s="341"/>
      <c r="AZ696" s="341"/>
      <c r="BA696" s="344"/>
      <c r="BB696" s="395"/>
      <c r="BC696" s="344"/>
      <c r="BD696" s="344"/>
      <c r="BE696" s="344"/>
      <c r="BF696" s="344"/>
      <c r="BG696" s="344"/>
      <c r="BH696" s="344"/>
      <c r="BI696" s="344"/>
      <c r="BJ696" s="344"/>
      <c r="BK696" s="344"/>
      <c r="BL696" s="344"/>
      <c r="BM696" s="344"/>
      <c r="BN696" s="344"/>
      <c r="BO696" s="344"/>
      <c r="BP696" s="344"/>
      <c r="BQ696" s="344"/>
      <c r="BR696" s="344"/>
      <c r="BS696" s="344"/>
      <c r="BT696" s="344"/>
      <c r="BU696" s="344"/>
      <c r="BV696" s="344"/>
      <c r="BW696" s="344"/>
      <c r="BX696" s="344"/>
      <c r="BY696" s="344"/>
      <c r="BZ696" s="344"/>
      <c r="CA696" s="344"/>
      <c r="CB696" s="344"/>
      <c r="CC696" s="344"/>
      <c r="CD696" s="344"/>
      <c r="CE696" s="344"/>
      <c r="CF696" s="344"/>
      <c r="CG696" s="344"/>
      <c r="CH696" s="344"/>
      <c r="CI696" s="344"/>
      <c r="CJ696" s="344"/>
      <c r="CK696" s="344"/>
      <c r="CL696" s="344"/>
      <c r="CM696" s="344"/>
      <c r="CN696" s="344"/>
      <c r="CO696" s="344"/>
      <c r="CP696" s="344"/>
      <c r="CQ696" s="344"/>
      <c r="CR696" s="344"/>
      <c r="CS696" s="344"/>
      <c r="CT696" s="344"/>
      <c r="CU696" s="344"/>
      <c r="CV696" s="344"/>
      <c r="CW696" s="344"/>
      <c r="CX696" s="344"/>
      <c r="CY696" s="344"/>
      <c r="CZ696" s="344"/>
    </row>
    <row r="697" s="348" customFormat="true" ht="25.15" customHeight="true" x14ac:dyDescent="0.2">
      <c r="C697" s="561"/>
      <c r="D697" s="561"/>
      <c r="E697" s="561"/>
      <c r="F697" s="561"/>
      <c r="G697" s="561"/>
      <c r="H697" s="561"/>
      <c r="I697" s="561"/>
      <c r="J697" s="561"/>
      <c r="K697" s="561"/>
      <c r="L697" s="561"/>
      <c r="M697" s="561"/>
      <c r="N697" s="561"/>
      <c r="O697" s="561"/>
      <c r="P697" s="561"/>
      <c r="Q697" s="561"/>
      <c r="Z697" s="341"/>
      <c r="AA697" s="341"/>
      <c r="AB697" s="341"/>
      <c r="AC697" s="341"/>
      <c r="AD697" s="341"/>
      <c r="AE697" s="341"/>
      <c r="AF697" s="341"/>
      <c r="AG697" s="341"/>
      <c r="AH697" s="341"/>
      <c r="AI697" s="341"/>
      <c r="AJ697" s="341"/>
      <c r="AK697" s="341"/>
      <c r="AL697" s="341"/>
      <c r="AM697" s="341"/>
      <c r="AN697" s="341"/>
      <c r="AO697" s="341"/>
      <c r="AP697" s="341"/>
      <c r="AQ697" s="341"/>
      <c r="AR697" s="341"/>
      <c r="AS697" s="341"/>
      <c r="AT697" s="341"/>
      <c r="AU697" s="341"/>
      <c r="AV697" s="341"/>
      <c r="AW697" s="341"/>
      <c r="AX697" s="341"/>
      <c r="AY697" s="341"/>
      <c r="AZ697" s="341"/>
      <c r="BA697" s="344"/>
      <c r="BB697" s="395"/>
      <c r="BC697" s="344"/>
      <c r="BD697" s="344"/>
      <c r="BE697" s="344"/>
      <c r="BF697" s="344"/>
      <c r="BG697" s="344"/>
      <c r="BH697" s="344"/>
      <c r="BI697" s="344"/>
      <c r="BJ697" s="344"/>
      <c r="BK697" s="344"/>
      <c r="BL697" s="344"/>
      <c r="BM697" s="344"/>
      <c r="BN697" s="344"/>
      <c r="BO697" s="344"/>
      <c r="BP697" s="344"/>
      <c r="BQ697" s="344"/>
      <c r="BR697" s="344"/>
      <c r="BS697" s="344"/>
      <c r="BT697" s="344"/>
      <c r="BU697" s="344"/>
      <c r="BV697" s="344"/>
      <c r="BW697" s="344"/>
      <c r="BX697" s="344"/>
      <c r="BY697" s="344"/>
      <c r="BZ697" s="344"/>
      <c r="CA697" s="344"/>
      <c r="CB697" s="344"/>
      <c r="CC697" s="344"/>
      <c r="CD697" s="344"/>
      <c r="CE697" s="344"/>
      <c r="CF697" s="344"/>
      <c r="CG697" s="344"/>
      <c r="CH697" s="344"/>
      <c r="CI697" s="344"/>
      <c r="CJ697" s="344"/>
      <c r="CK697" s="344"/>
      <c r="CL697" s="344"/>
      <c r="CM697" s="344"/>
      <c r="CN697" s="344"/>
      <c r="CO697" s="344"/>
      <c r="CP697" s="344"/>
      <c r="CQ697" s="344"/>
      <c r="CR697" s="344"/>
      <c r="CS697" s="344"/>
      <c r="CT697" s="344"/>
      <c r="CU697" s="344"/>
      <c r="CV697" s="344"/>
      <c r="CW697" s="344"/>
      <c r="CX697" s="344"/>
      <c r="CY697" s="344"/>
      <c r="CZ697" s="344"/>
    </row>
    <row r="698" s="348" customFormat="true" ht="25.15" customHeight="true" x14ac:dyDescent="0.2">
      <c r="C698" s="561"/>
      <c r="D698" s="561"/>
      <c r="E698" s="561"/>
      <c r="F698" s="561"/>
      <c r="G698" s="561"/>
      <c r="H698" s="561"/>
      <c r="I698" s="561"/>
      <c r="J698" s="561"/>
      <c r="K698" s="561"/>
      <c r="L698" s="561"/>
      <c r="M698" s="561"/>
      <c r="N698" s="561"/>
      <c r="O698" s="561"/>
      <c r="P698" s="561"/>
      <c r="Q698" s="561"/>
      <c r="Z698" s="341"/>
      <c r="AA698" s="341"/>
      <c r="AB698" s="341"/>
      <c r="AC698" s="341"/>
      <c r="AD698" s="341"/>
      <c r="AE698" s="341"/>
      <c r="AF698" s="341"/>
      <c r="AG698" s="341"/>
      <c r="AH698" s="341"/>
      <c r="AI698" s="341"/>
      <c r="AJ698" s="341"/>
      <c r="AK698" s="341"/>
      <c r="AL698" s="341"/>
      <c r="AM698" s="341"/>
      <c r="AN698" s="341"/>
      <c r="AO698" s="341"/>
      <c r="AP698" s="341"/>
      <c r="AQ698" s="341"/>
      <c r="AR698" s="341"/>
      <c r="AS698" s="341"/>
      <c r="AT698" s="341"/>
      <c r="AU698" s="341"/>
      <c r="AV698" s="341"/>
      <c r="AW698" s="341"/>
      <c r="AX698" s="341"/>
      <c r="AY698" s="341"/>
      <c r="AZ698" s="341"/>
      <c r="BA698" s="344"/>
      <c r="BB698" s="395"/>
      <c r="BC698" s="344"/>
      <c r="BD698" s="344"/>
      <c r="BE698" s="344"/>
      <c r="BF698" s="344"/>
      <c r="BG698" s="344"/>
      <c r="BH698" s="344"/>
      <c r="BI698" s="344"/>
      <c r="BJ698" s="344"/>
      <c r="BK698" s="344"/>
      <c r="BL698" s="344"/>
      <c r="BM698" s="344"/>
      <c r="BN698" s="344"/>
      <c r="BO698" s="344"/>
      <c r="BP698" s="344"/>
      <c r="BQ698" s="344"/>
      <c r="BR698" s="344"/>
      <c r="BS698" s="344"/>
      <c r="BT698" s="344"/>
      <c r="BU698" s="344"/>
      <c r="BV698" s="344"/>
      <c r="BW698" s="344"/>
      <c r="BX698" s="344"/>
      <c r="BY698" s="344"/>
      <c r="BZ698" s="344"/>
      <c r="CA698" s="344"/>
      <c r="CB698" s="344"/>
      <c r="CC698" s="344"/>
      <c r="CD698" s="344"/>
      <c r="CE698" s="344"/>
      <c r="CF698" s="344"/>
      <c r="CG698" s="344"/>
      <c r="CH698" s="344"/>
      <c r="CI698" s="344"/>
      <c r="CJ698" s="344"/>
      <c r="CK698" s="344"/>
      <c r="CL698" s="344"/>
      <c r="CM698" s="344"/>
      <c r="CN698" s="344"/>
      <c r="CO698" s="344"/>
      <c r="CP698" s="344"/>
      <c r="CQ698" s="344"/>
      <c r="CR698" s="344"/>
      <c r="CS698" s="344"/>
      <c r="CT698" s="344"/>
      <c r="CU698" s="344"/>
      <c r="CV698" s="344"/>
      <c r="CW698" s="344"/>
      <c r="CX698" s="344"/>
      <c r="CY698" s="344"/>
      <c r="CZ698" s="344"/>
    </row>
    <row r="699" s="348" customFormat="true" ht="25.15" customHeight="true" x14ac:dyDescent="0.2">
      <c r="C699" s="561"/>
      <c r="D699" s="561"/>
      <c r="E699" s="561"/>
      <c r="F699" s="561"/>
      <c r="G699" s="561"/>
      <c r="H699" s="561"/>
      <c r="I699" s="561"/>
      <c r="J699" s="561"/>
      <c r="K699" s="561"/>
      <c r="L699" s="561"/>
      <c r="M699" s="561"/>
      <c r="N699" s="561"/>
      <c r="O699" s="561"/>
      <c r="P699" s="561"/>
      <c r="Q699" s="561"/>
      <c r="Z699" s="341"/>
      <c r="AA699" s="341"/>
      <c r="AB699" s="341"/>
      <c r="AC699" s="341"/>
      <c r="AD699" s="341"/>
      <c r="AE699" s="341"/>
      <c r="AF699" s="341"/>
      <c r="AG699" s="341"/>
      <c r="AH699" s="341"/>
      <c r="AI699" s="341"/>
      <c r="AJ699" s="341"/>
      <c r="AK699" s="341"/>
      <c r="AL699" s="341"/>
      <c r="AM699" s="341"/>
      <c r="AN699" s="341"/>
      <c r="AO699" s="341"/>
      <c r="AP699" s="341"/>
      <c r="AQ699" s="341"/>
      <c r="AR699" s="341"/>
      <c r="AS699" s="341"/>
      <c r="AT699" s="341"/>
      <c r="AU699" s="341"/>
      <c r="AV699" s="341"/>
      <c r="AW699" s="341"/>
      <c r="AX699" s="341"/>
      <c r="AY699" s="341"/>
      <c r="AZ699" s="341"/>
      <c r="BA699" s="344"/>
      <c r="BB699" s="395"/>
      <c r="BC699" s="344"/>
      <c r="BD699" s="344"/>
      <c r="BE699" s="344"/>
      <c r="BF699" s="344"/>
      <c r="BG699" s="344"/>
      <c r="BH699" s="344"/>
      <c r="BI699" s="344"/>
      <c r="BJ699" s="344"/>
      <c r="BK699" s="344"/>
      <c r="BL699" s="344"/>
      <c r="BM699" s="344"/>
      <c r="BN699" s="344"/>
      <c r="BO699" s="344"/>
      <c r="BP699" s="344"/>
      <c r="BQ699" s="344"/>
      <c r="BR699" s="344"/>
      <c r="BS699" s="344"/>
      <c r="BT699" s="344"/>
      <c r="BU699" s="344"/>
      <c r="BV699" s="344"/>
      <c r="BW699" s="344"/>
      <c r="BX699" s="344"/>
      <c r="BY699" s="344"/>
      <c r="BZ699" s="344"/>
      <c r="CA699" s="344"/>
      <c r="CB699" s="344"/>
      <c r="CC699" s="344"/>
      <c r="CD699" s="344"/>
      <c r="CE699" s="344"/>
      <c r="CF699" s="344"/>
      <c r="CG699" s="344"/>
      <c r="CH699" s="344"/>
      <c r="CI699" s="344"/>
      <c r="CJ699" s="344"/>
      <c r="CK699" s="344"/>
      <c r="CL699" s="344"/>
      <c r="CM699" s="344"/>
      <c r="CN699" s="344"/>
      <c r="CO699" s="344"/>
      <c r="CP699" s="344"/>
      <c r="CQ699" s="344"/>
      <c r="CR699" s="344"/>
      <c r="CS699" s="344"/>
      <c r="CT699" s="344"/>
      <c r="CU699" s="344"/>
      <c r="CV699" s="344"/>
      <c r="CW699" s="344"/>
      <c r="CX699" s="344"/>
      <c r="CY699" s="344"/>
      <c r="CZ699" s="344"/>
    </row>
    <row r="700" s="348" customFormat="true" ht="25.15" customHeight="true" x14ac:dyDescent="0.2">
      <c r="C700" s="561"/>
      <c r="D700" s="561"/>
      <c r="E700" s="561"/>
      <c r="F700" s="561"/>
      <c r="G700" s="561"/>
      <c r="H700" s="561"/>
      <c r="I700" s="561"/>
      <c r="J700" s="561"/>
      <c r="K700" s="561"/>
      <c r="L700" s="561"/>
      <c r="M700" s="561"/>
      <c r="N700" s="561"/>
      <c r="O700" s="561"/>
      <c r="P700" s="561"/>
      <c r="Q700" s="561"/>
      <c r="Z700" s="341"/>
      <c r="AA700" s="341"/>
      <c r="AB700" s="341"/>
      <c r="AC700" s="341"/>
      <c r="AD700" s="341"/>
      <c r="AE700" s="341"/>
      <c r="AF700" s="341"/>
      <c r="AG700" s="341"/>
      <c r="AH700" s="341"/>
      <c r="AI700" s="341"/>
      <c r="AJ700" s="341"/>
      <c r="AK700" s="341"/>
      <c r="AL700" s="341"/>
      <c r="AM700" s="341"/>
      <c r="AN700" s="341"/>
      <c r="AO700" s="341"/>
      <c r="AP700" s="341"/>
      <c r="AQ700" s="341"/>
      <c r="AR700" s="341"/>
      <c r="AS700" s="341"/>
      <c r="AT700" s="341"/>
      <c r="AU700" s="341"/>
      <c r="AV700" s="341"/>
      <c r="AW700" s="341"/>
      <c r="AX700" s="341"/>
      <c r="AY700" s="341"/>
      <c r="AZ700" s="341"/>
      <c r="BA700" s="344"/>
      <c r="BB700" s="395"/>
      <c r="BC700" s="344"/>
      <c r="BD700" s="344"/>
      <c r="BE700" s="344"/>
      <c r="BF700" s="344"/>
      <c r="BG700" s="344"/>
      <c r="BH700" s="344"/>
      <c r="BI700" s="344"/>
      <c r="BJ700" s="344"/>
      <c r="BK700" s="344"/>
      <c r="BL700" s="344"/>
      <c r="BM700" s="344"/>
      <c r="BN700" s="344"/>
      <c r="BO700" s="344"/>
      <c r="BP700" s="344"/>
      <c r="BQ700" s="344"/>
      <c r="BR700" s="344"/>
      <c r="BS700" s="344"/>
      <c r="BT700" s="344"/>
      <c r="BU700" s="344"/>
      <c r="BV700" s="344"/>
      <c r="BW700" s="344"/>
      <c r="BX700" s="344"/>
      <c r="BY700" s="344"/>
      <c r="BZ700" s="344"/>
      <c r="CA700" s="344"/>
      <c r="CB700" s="344"/>
      <c r="CC700" s="344"/>
      <c r="CD700" s="344"/>
      <c r="CE700" s="344"/>
      <c r="CF700" s="344"/>
      <c r="CG700" s="344"/>
      <c r="CH700" s="344"/>
      <c r="CI700" s="344"/>
      <c r="CJ700" s="344"/>
      <c r="CK700" s="344"/>
      <c r="CL700" s="344"/>
      <c r="CM700" s="344"/>
      <c r="CN700" s="344"/>
      <c r="CO700" s="344"/>
      <c r="CP700" s="344"/>
      <c r="CQ700" s="344"/>
      <c r="CR700" s="344"/>
      <c r="CS700" s="344"/>
      <c r="CT700" s="344"/>
      <c r="CU700" s="344"/>
      <c r="CV700" s="344"/>
      <c r="CW700" s="344"/>
      <c r="CX700" s="344"/>
      <c r="CY700" s="344"/>
      <c r="CZ700" s="344"/>
    </row>
    <row r="701" ht="25.15" customHeight="true" x14ac:dyDescent="0.2">
      <c r="C701" s="577"/>
      <c r="D701" s="577"/>
      <c r="E701" s="577"/>
      <c r="F701" s="577"/>
      <c r="G701" s="577"/>
      <c r="H701" s="577"/>
      <c r="I701" s="577"/>
      <c r="J701" s="577"/>
      <c r="K701" s="577"/>
      <c r="L701" s="577"/>
      <c r="M701" s="577"/>
      <c r="N701" s="577"/>
      <c r="O701" s="577"/>
      <c r="P701" s="577"/>
      <c r="Q701" s="577"/>
      <c r="BA701" s="344"/>
      <c r="BB701" s="395"/>
      <c r="BC701" s="344"/>
      <c r="BD701" s="344"/>
      <c r="BE701" s="344"/>
      <c r="BF701" s="344"/>
      <c r="BG701" s="344"/>
      <c r="BH701" s="344"/>
      <c r="BI701" s="344"/>
      <c r="BJ701" s="344"/>
      <c r="BK701" s="344"/>
      <c r="BL701" s="344"/>
      <c r="BM701" s="344"/>
      <c r="BN701" s="344"/>
      <c r="BO701" s="344"/>
      <c r="BP701" s="344"/>
      <c r="BQ701" s="344"/>
      <c r="BR701" s="344"/>
      <c r="BS701" s="344"/>
      <c r="BT701" s="344"/>
      <c r="BU701" s="344"/>
      <c r="BV701" s="344"/>
      <c r="BW701" s="344"/>
      <c r="BX701" s="344"/>
      <c r="BY701" s="344"/>
      <c r="BZ701" s="344"/>
      <c r="CA701" s="344"/>
      <c r="CB701" s="344"/>
      <c r="CC701" s="344"/>
      <c r="CD701" s="344"/>
      <c r="CE701" s="344"/>
      <c r="CF701" s="344"/>
      <c r="CG701" s="344"/>
      <c r="CH701" s="344"/>
      <c r="CI701" s="344"/>
      <c r="CJ701" s="344"/>
      <c r="CK701" s="344"/>
      <c r="CL701" s="344"/>
      <c r="CM701" s="344"/>
      <c r="CN701" s="344"/>
      <c r="CO701" s="344"/>
      <c r="CP701" s="344"/>
      <c r="CQ701" s="344"/>
      <c r="CR701" s="344"/>
      <c r="CS701" s="344"/>
      <c r="CT701" s="344"/>
      <c r="CU701" s="344"/>
      <c r="CV701" s="344"/>
      <c r="CW701" s="344"/>
      <c r="CX701" s="344"/>
      <c r="CY701" s="344"/>
      <c r="CZ701" s="344"/>
    </row>
    <row r="702" ht="25.15" customHeight="true" x14ac:dyDescent="0.2">
      <c r="C702" s="577"/>
      <c r="D702" s="577"/>
      <c r="E702" s="577"/>
      <c r="F702" s="577"/>
      <c r="G702" s="577"/>
      <c r="H702" s="577"/>
      <c r="I702" s="577"/>
      <c r="J702" s="577"/>
      <c r="K702" s="577"/>
      <c r="L702" s="577"/>
      <c r="M702" s="577"/>
      <c r="N702" s="577"/>
      <c r="O702" s="577"/>
      <c r="P702" s="577"/>
      <c r="Q702" s="577"/>
      <c r="BA702" s="344"/>
      <c r="BB702" s="395"/>
      <c r="BC702" s="344"/>
      <c r="BD702" s="344"/>
      <c r="BE702" s="344"/>
      <c r="BF702" s="344"/>
      <c r="BG702" s="344"/>
      <c r="BH702" s="344"/>
      <c r="BI702" s="344"/>
      <c r="BJ702" s="344"/>
      <c r="BK702" s="344"/>
      <c r="BL702" s="344"/>
      <c r="BM702" s="344"/>
      <c r="BN702" s="344"/>
      <c r="BO702" s="344"/>
      <c r="BP702" s="344"/>
      <c r="BQ702" s="344"/>
      <c r="BR702" s="344"/>
      <c r="BS702" s="344"/>
      <c r="BT702" s="344"/>
      <c r="BU702" s="344"/>
      <c r="BV702" s="344"/>
      <c r="BW702" s="344"/>
      <c r="BX702" s="344"/>
      <c r="BY702" s="344"/>
      <c r="BZ702" s="344"/>
      <c r="CA702" s="344"/>
      <c r="CB702" s="344"/>
      <c r="CC702" s="344"/>
      <c r="CD702" s="344"/>
      <c r="CE702" s="344"/>
      <c r="CF702" s="344"/>
      <c r="CG702" s="344"/>
      <c r="CH702" s="344"/>
      <c r="CI702" s="344"/>
      <c r="CJ702" s="344"/>
      <c r="CK702" s="344"/>
      <c r="CL702" s="344"/>
      <c r="CM702" s="344"/>
      <c r="CN702" s="344"/>
      <c r="CO702" s="344"/>
      <c r="CP702" s="344"/>
      <c r="CQ702" s="344"/>
      <c r="CR702" s="344"/>
      <c r="CS702" s="344"/>
      <c r="CT702" s="344"/>
      <c r="CU702" s="344"/>
      <c r="CV702" s="344"/>
      <c r="CW702" s="344"/>
      <c r="CX702" s="344"/>
      <c r="CY702" s="344"/>
      <c r="CZ702" s="344"/>
    </row>
    <row r="703" ht="25.15" customHeight="true" x14ac:dyDescent="0.2">
      <c r="C703" s="577"/>
      <c r="D703" s="577"/>
      <c r="E703" s="577"/>
      <c r="F703" s="577"/>
      <c r="G703" s="577"/>
      <c r="H703" s="577"/>
      <c r="I703" s="577"/>
      <c r="J703" s="577"/>
      <c r="K703" s="577"/>
      <c r="L703" s="577"/>
      <c r="M703" s="577"/>
      <c r="N703" s="577"/>
      <c r="O703" s="577"/>
      <c r="P703" s="577"/>
      <c r="Q703" s="577"/>
      <c r="BA703" s="344"/>
      <c r="BB703" s="395"/>
      <c r="BC703" s="344"/>
      <c r="BD703" s="344"/>
      <c r="BE703" s="344"/>
      <c r="BF703" s="344"/>
      <c r="BG703" s="344"/>
      <c r="BH703" s="344"/>
      <c r="BI703" s="344"/>
      <c r="BJ703" s="344"/>
      <c r="BK703" s="344"/>
      <c r="BL703" s="344"/>
      <c r="BM703" s="344"/>
      <c r="BN703" s="344"/>
      <c r="BO703" s="344"/>
      <c r="BP703" s="344"/>
      <c r="BQ703" s="344"/>
      <c r="BR703" s="344"/>
      <c r="BS703" s="344"/>
      <c r="BT703" s="344"/>
      <c r="BU703" s="344"/>
      <c r="BV703" s="344"/>
      <c r="BW703" s="344"/>
      <c r="BX703" s="344"/>
      <c r="BY703" s="344"/>
      <c r="BZ703" s="344"/>
      <c r="CA703" s="344"/>
      <c r="CB703" s="344"/>
      <c r="CC703" s="344"/>
      <c r="CD703" s="344"/>
      <c r="CE703" s="344"/>
      <c r="CF703" s="344"/>
      <c r="CG703" s="344"/>
      <c r="CH703" s="344"/>
      <c r="CI703" s="344"/>
      <c r="CJ703" s="344"/>
      <c r="CK703" s="344"/>
      <c r="CL703" s="344"/>
      <c r="CM703" s="344"/>
      <c r="CN703" s="344"/>
      <c r="CO703" s="344"/>
      <c r="CP703" s="344"/>
      <c r="CQ703" s="344"/>
      <c r="CR703" s="344"/>
      <c r="CS703" s="344"/>
      <c r="CT703" s="344"/>
      <c r="CU703" s="344"/>
      <c r="CV703" s="344"/>
      <c r="CW703" s="344"/>
      <c r="CX703" s="344"/>
      <c r="CY703" s="344"/>
      <c r="CZ703" s="344"/>
    </row>
    <row r="704" ht="25.15" customHeight="true" x14ac:dyDescent="0.2">
      <c r="C704" s="577"/>
      <c r="D704" s="577"/>
      <c r="E704" s="577"/>
      <c r="F704" s="577"/>
      <c r="G704" s="577"/>
      <c r="H704" s="577"/>
      <c r="I704" s="577"/>
      <c r="J704" s="577"/>
      <c r="K704" s="577"/>
      <c r="L704" s="577"/>
      <c r="M704" s="577"/>
      <c r="N704" s="577"/>
      <c r="O704" s="577"/>
      <c r="P704" s="577"/>
      <c r="Q704" s="577"/>
      <c r="BA704" s="344"/>
      <c r="BB704" s="395"/>
      <c r="BC704" s="344"/>
      <c r="BD704" s="344"/>
      <c r="BE704" s="344"/>
      <c r="BF704" s="344"/>
      <c r="BG704" s="344"/>
      <c r="BH704" s="344"/>
      <c r="BI704" s="344"/>
      <c r="BJ704" s="344"/>
      <c r="BK704" s="344"/>
      <c r="BL704" s="344"/>
      <c r="BM704" s="344"/>
      <c r="BN704" s="344"/>
      <c r="BO704" s="344"/>
      <c r="BP704" s="344"/>
      <c r="BQ704" s="344"/>
      <c r="BR704" s="344"/>
      <c r="BS704" s="344"/>
      <c r="BT704" s="344"/>
      <c r="BU704" s="344"/>
      <c r="BV704" s="344"/>
      <c r="BW704" s="344"/>
      <c r="BX704" s="344"/>
      <c r="BY704" s="344"/>
      <c r="BZ704" s="344"/>
      <c r="CA704" s="344"/>
      <c r="CB704" s="344"/>
      <c r="CC704" s="344"/>
      <c r="CD704" s="344"/>
      <c r="CE704" s="344"/>
      <c r="CF704" s="344"/>
      <c r="CG704" s="344"/>
      <c r="CH704" s="344"/>
      <c r="CI704" s="344"/>
      <c r="CJ704" s="344"/>
      <c r="CK704" s="344"/>
      <c r="CL704" s="344"/>
      <c r="CM704" s="344"/>
      <c r="CN704" s="344"/>
      <c r="CO704" s="344"/>
      <c r="CP704" s="344"/>
      <c r="CQ704" s="344"/>
      <c r="CR704" s="344"/>
      <c r="CS704" s="344"/>
      <c r="CT704" s="344"/>
      <c r="CU704" s="344"/>
      <c r="CV704" s="344"/>
      <c r="CW704" s="344"/>
      <c r="CX704" s="344"/>
      <c r="CY704" s="344"/>
      <c r="CZ704" s="344"/>
    </row>
    <row r="705" ht="25.15" customHeight="true" x14ac:dyDescent="0.2">
      <c r="C705" s="577"/>
      <c r="D705" s="577"/>
      <c r="E705" s="577"/>
      <c r="F705" s="577"/>
      <c r="G705" s="577"/>
      <c r="H705" s="577"/>
      <c r="I705" s="577"/>
      <c r="J705" s="577"/>
      <c r="K705" s="577"/>
      <c r="L705" s="577"/>
      <c r="M705" s="577"/>
      <c r="N705" s="577"/>
      <c r="O705" s="577"/>
      <c r="P705" s="577"/>
      <c r="Q705" s="577"/>
      <c r="BA705" s="344"/>
      <c r="BB705" s="395"/>
      <c r="BC705" s="344"/>
      <c r="BD705" s="344"/>
      <c r="BE705" s="344"/>
      <c r="BF705" s="344"/>
      <c r="BG705" s="344"/>
      <c r="BH705" s="344"/>
      <c r="BI705" s="344"/>
      <c r="BJ705" s="344"/>
      <c r="BK705" s="344"/>
      <c r="BL705" s="344"/>
      <c r="BM705" s="344"/>
      <c r="BN705" s="344"/>
      <c r="BO705" s="344"/>
      <c r="BP705" s="344"/>
      <c r="BQ705" s="344"/>
      <c r="BR705" s="344"/>
      <c r="BS705" s="344"/>
      <c r="BT705" s="344"/>
      <c r="BU705" s="344"/>
      <c r="BV705" s="344"/>
      <c r="BW705" s="344"/>
      <c r="BX705" s="344"/>
      <c r="BY705" s="344"/>
      <c r="BZ705" s="344"/>
      <c r="CA705" s="344"/>
      <c r="CB705" s="344"/>
      <c r="CC705" s="344"/>
      <c r="CD705" s="344"/>
      <c r="CE705" s="344"/>
      <c r="CF705" s="344"/>
      <c r="CG705" s="344"/>
      <c r="CH705" s="344"/>
      <c r="CI705" s="344"/>
      <c r="CJ705" s="344"/>
      <c r="CK705" s="344"/>
      <c r="CL705" s="344"/>
      <c r="CM705" s="344"/>
      <c r="CN705" s="344"/>
      <c r="CO705" s="344"/>
      <c r="CP705" s="344"/>
      <c r="CQ705" s="344"/>
      <c r="CR705" s="344"/>
      <c r="CS705" s="344"/>
      <c r="CT705" s="344"/>
      <c r="CU705" s="344"/>
      <c r="CV705" s="344"/>
      <c r="CW705" s="344"/>
      <c r="CX705" s="344"/>
      <c r="CY705" s="344"/>
      <c r="CZ705" s="344"/>
    </row>
    <row r="706" ht="25.15" customHeight="true" x14ac:dyDescent="0.2">
      <c r="C706" s="577"/>
      <c r="D706" s="577"/>
      <c r="E706" s="577"/>
      <c r="F706" s="577"/>
      <c r="G706" s="577"/>
      <c r="H706" s="577"/>
      <c r="I706" s="577"/>
      <c r="J706" s="577"/>
      <c r="K706" s="577"/>
      <c r="L706" s="577"/>
      <c r="M706" s="577"/>
      <c r="N706" s="577"/>
      <c r="O706" s="577"/>
      <c r="P706" s="577"/>
      <c r="Q706" s="577"/>
      <c r="BA706" s="344"/>
      <c r="BB706" s="395"/>
      <c r="BC706" s="344"/>
      <c r="BD706" s="344"/>
      <c r="BE706" s="344"/>
      <c r="BF706" s="344"/>
      <c r="BG706" s="344"/>
      <c r="BH706" s="344"/>
      <c r="BI706" s="344"/>
      <c r="BJ706" s="344"/>
      <c r="BK706" s="344"/>
      <c r="BL706" s="344"/>
      <c r="BM706" s="344"/>
      <c r="BN706" s="344"/>
      <c r="BO706" s="344"/>
      <c r="BP706" s="344"/>
      <c r="BQ706" s="344"/>
      <c r="BR706" s="344"/>
      <c r="BS706" s="344"/>
      <c r="BT706" s="344"/>
      <c r="BU706" s="344"/>
      <c r="BV706" s="344"/>
      <c r="BW706" s="344"/>
      <c r="BX706" s="344"/>
      <c r="BY706" s="344"/>
      <c r="BZ706" s="344"/>
      <c r="CA706" s="344"/>
      <c r="CB706" s="344"/>
      <c r="CC706" s="344"/>
      <c r="CD706" s="344"/>
      <c r="CE706" s="344"/>
      <c r="CF706" s="344"/>
      <c r="CG706" s="344"/>
      <c r="CH706" s="344"/>
      <c r="CI706" s="344"/>
      <c r="CJ706" s="344"/>
      <c r="CK706" s="344"/>
      <c r="CL706" s="344"/>
      <c r="CM706" s="344"/>
      <c r="CN706" s="344"/>
      <c r="CO706" s="344"/>
      <c r="CP706" s="344"/>
      <c r="CQ706" s="344"/>
      <c r="CR706" s="344"/>
      <c r="CS706" s="344"/>
      <c r="CT706" s="344"/>
      <c r="CU706" s="344"/>
      <c r="CV706" s="344"/>
      <c r="CW706" s="344"/>
      <c r="CX706" s="344"/>
      <c r="CY706" s="344"/>
      <c r="CZ706" s="344"/>
    </row>
    <row r="707" ht="25.15" customHeight="true" x14ac:dyDescent="0.2">
      <c r="C707" s="577"/>
      <c r="D707" s="577"/>
      <c r="E707" s="577"/>
      <c r="F707" s="577"/>
      <c r="G707" s="577"/>
      <c r="H707" s="577"/>
      <c r="I707" s="577"/>
      <c r="J707" s="577"/>
      <c r="K707" s="577"/>
      <c r="L707" s="577"/>
      <c r="M707" s="577"/>
      <c r="N707" s="577"/>
      <c r="O707" s="577"/>
      <c r="P707" s="577"/>
      <c r="Q707" s="577"/>
      <c r="BA707" s="344"/>
      <c r="BB707" s="395"/>
      <c r="BC707" s="344"/>
      <c r="BD707" s="344"/>
      <c r="BE707" s="344"/>
      <c r="BF707" s="344"/>
      <c r="BG707" s="344"/>
      <c r="BH707" s="344"/>
      <c r="BI707" s="344"/>
      <c r="BJ707" s="344"/>
      <c r="BK707" s="344"/>
      <c r="BL707" s="344"/>
      <c r="BM707" s="344"/>
      <c r="BN707" s="344"/>
      <c r="BO707" s="344"/>
      <c r="BP707" s="344"/>
      <c r="BQ707" s="344"/>
      <c r="BR707" s="344"/>
      <c r="BS707" s="344"/>
      <c r="BT707" s="344"/>
      <c r="BU707" s="344"/>
      <c r="BV707" s="344"/>
      <c r="BW707" s="344"/>
      <c r="BX707" s="344"/>
      <c r="BY707" s="344"/>
      <c r="BZ707" s="344"/>
      <c r="CA707" s="344"/>
      <c r="CB707" s="344"/>
      <c r="CC707" s="344"/>
      <c r="CD707" s="344"/>
      <c r="CE707" s="344"/>
      <c r="CF707" s="344"/>
      <c r="CG707" s="344"/>
      <c r="CH707" s="344"/>
      <c r="CI707" s="344"/>
      <c r="CJ707" s="344"/>
      <c r="CK707" s="344"/>
      <c r="CL707" s="344"/>
      <c r="CM707" s="344"/>
      <c r="CN707" s="344"/>
      <c r="CO707" s="344"/>
      <c r="CP707" s="344"/>
      <c r="CQ707" s="344"/>
      <c r="CR707" s="344"/>
      <c r="CS707" s="344"/>
      <c r="CT707" s="344"/>
      <c r="CU707" s="344"/>
      <c r="CV707" s="344"/>
      <c r="CW707" s="344"/>
      <c r="CX707" s="344"/>
      <c r="CY707" s="344"/>
      <c r="CZ707" s="344"/>
    </row>
    <row r="708" ht="25.15" customHeight="true" x14ac:dyDescent="0.2">
      <c r="C708" s="577"/>
      <c r="D708" s="577"/>
      <c r="E708" s="577"/>
      <c r="F708" s="577"/>
      <c r="G708" s="577"/>
      <c r="H708" s="577"/>
      <c r="I708" s="577"/>
      <c r="J708" s="577"/>
      <c r="K708" s="577"/>
      <c r="L708" s="577"/>
      <c r="M708" s="577"/>
      <c r="N708" s="577"/>
      <c r="O708" s="577"/>
      <c r="P708" s="577"/>
      <c r="Q708" s="577"/>
      <c r="BA708" s="344"/>
      <c r="BB708" s="395"/>
      <c r="BC708" s="344"/>
      <c r="BD708" s="344"/>
      <c r="BE708" s="344"/>
      <c r="BF708" s="344"/>
      <c r="BG708" s="344"/>
      <c r="BH708" s="344"/>
      <c r="BI708" s="344"/>
      <c r="BJ708" s="344"/>
      <c r="BK708" s="344"/>
      <c r="BL708" s="344"/>
      <c r="BM708" s="344"/>
      <c r="BN708" s="344"/>
      <c r="BO708" s="344"/>
      <c r="BP708" s="344"/>
      <c r="BQ708" s="344"/>
      <c r="BR708" s="344"/>
      <c r="BS708" s="344"/>
      <c r="BT708" s="344"/>
      <c r="BU708" s="344"/>
      <c r="BV708" s="344"/>
      <c r="BW708" s="344"/>
      <c r="BX708" s="344"/>
      <c r="BY708" s="344"/>
      <c r="BZ708" s="344"/>
      <c r="CA708" s="344"/>
      <c r="CB708" s="344"/>
      <c r="CC708" s="344"/>
      <c r="CD708" s="344"/>
      <c r="CE708" s="344"/>
      <c r="CF708" s="344"/>
      <c r="CG708" s="344"/>
      <c r="CH708" s="344"/>
      <c r="CI708" s="344"/>
      <c r="CJ708" s="344"/>
      <c r="CK708" s="344"/>
      <c r="CL708" s="344"/>
      <c r="CM708" s="344"/>
      <c r="CN708" s="344"/>
      <c r="CO708" s="344"/>
      <c r="CP708" s="344"/>
      <c r="CQ708" s="344"/>
      <c r="CR708" s="344"/>
      <c r="CS708" s="344"/>
      <c r="CT708" s="344"/>
      <c r="CU708" s="344"/>
      <c r="CV708" s="344"/>
      <c r="CW708" s="344"/>
      <c r="CX708" s="344"/>
      <c r="CY708" s="344"/>
      <c r="CZ708" s="344"/>
    </row>
    <row r="709" ht="25.15" customHeight="true" x14ac:dyDescent="0.2">
      <c r="C709" s="577"/>
      <c r="D709" s="577"/>
      <c r="E709" s="577"/>
      <c r="F709" s="577"/>
      <c r="G709" s="577"/>
      <c r="H709" s="577"/>
      <c r="I709" s="577"/>
      <c r="J709" s="577"/>
      <c r="K709" s="577"/>
      <c r="L709" s="577"/>
      <c r="M709" s="577"/>
      <c r="N709" s="577"/>
      <c r="O709" s="577"/>
      <c r="P709" s="577"/>
      <c r="Q709" s="577"/>
      <c r="BA709" s="344"/>
      <c r="BB709" s="395"/>
      <c r="BC709" s="344"/>
      <c r="BD709" s="344"/>
      <c r="BE709" s="344"/>
      <c r="BF709" s="344"/>
      <c r="BG709" s="344"/>
      <c r="BH709" s="344"/>
      <c r="BI709" s="344"/>
      <c r="BJ709" s="344"/>
      <c r="BK709" s="344"/>
      <c r="BL709" s="344"/>
      <c r="BM709" s="344"/>
      <c r="BN709" s="344"/>
      <c r="BO709" s="344"/>
      <c r="BP709" s="344"/>
      <c r="BQ709" s="344"/>
      <c r="BR709" s="344"/>
      <c r="BS709" s="344"/>
      <c r="BT709" s="344"/>
      <c r="BU709" s="344"/>
      <c r="BV709" s="344"/>
      <c r="BW709" s="344"/>
      <c r="BX709" s="344"/>
      <c r="BY709" s="344"/>
      <c r="BZ709" s="344"/>
      <c r="CA709" s="344"/>
      <c r="CB709" s="344"/>
      <c r="CC709" s="344"/>
      <c r="CD709" s="344"/>
      <c r="CE709" s="344"/>
      <c r="CF709" s="344"/>
      <c r="CG709" s="344"/>
      <c r="CH709" s="344"/>
      <c r="CI709" s="344"/>
      <c r="CJ709" s="344"/>
      <c r="CK709" s="344"/>
      <c r="CL709" s="344"/>
      <c r="CM709" s="344"/>
      <c r="CN709" s="344"/>
      <c r="CO709" s="344"/>
      <c r="CP709" s="344"/>
      <c r="CQ709" s="344"/>
      <c r="CR709" s="344"/>
      <c r="CS709" s="344"/>
      <c r="CT709" s="344"/>
      <c r="CU709" s="344"/>
      <c r="CV709" s="344"/>
      <c r="CW709" s="344"/>
      <c r="CX709" s="344"/>
      <c r="CY709" s="344"/>
      <c r="CZ709" s="344"/>
    </row>
    <row r="710" ht="25.15" customHeight="true" x14ac:dyDescent="0.2">
      <c r="C710" s="577"/>
      <c r="D710" s="577"/>
      <c r="E710" s="577"/>
      <c r="F710" s="577"/>
      <c r="G710" s="577"/>
      <c r="H710" s="577"/>
      <c r="I710" s="577"/>
      <c r="J710" s="577"/>
      <c r="K710" s="577"/>
      <c r="L710" s="577"/>
      <c r="M710" s="577"/>
      <c r="N710" s="577"/>
      <c r="O710" s="577"/>
      <c r="P710" s="577"/>
      <c r="Q710" s="577"/>
      <c r="BA710" s="344"/>
      <c r="BB710" s="395"/>
      <c r="BC710" s="344"/>
      <c r="BD710" s="344"/>
      <c r="BE710" s="344"/>
      <c r="BF710" s="344"/>
      <c r="BG710" s="344"/>
      <c r="BH710" s="344"/>
      <c r="BI710" s="344"/>
      <c r="BJ710" s="344"/>
      <c r="BK710" s="344"/>
      <c r="BL710" s="344"/>
      <c r="BM710" s="344"/>
      <c r="BN710" s="344"/>
      <c r="BO710" s="344"/>
      <c r="BP710" s="344"/>
      <c r="BQ710" s="344"/>
      <c r="BR710" s="344"/>
      <c r="BS710" s="344"/>
      <c r="BT710" s="344"/>
      <c r="BU710" s="344"/>
      <c r="BV710" s="344"/>
      <c r="BW710" s="344"/>
      <c r="BX710" s="344"/>
      <c r="BY710" s="344"/>
      <c r="BZ710" s="344"/>
      <c r="CA710" s="344"/>
      <c r="CB710" s="344"/>
      <c r="CC710" s="344"/>
      <c r="CD710" s="344"/>
      <c r="CE710" s="344"/>
      <c r="CF710" s="344"/>
      <c r="CG710" s="344"/>
      <c r="CH710" s="344"/>
      <c r="CI710" s="344"/>
      <c r="CJ710" s="344"/>
      <c r="CK710" s="344"/>
      <c r="CL710" s="344"/>
      <c r="CM710" s="344"/>
      <c r="CN710" s="344"/>
      <c r="CO710" s="344"/>
      <c r="CP710" s="344"/>
      <c r="CQ710" s="344"/>
      <c r="CR710" s="344"/>
      <c r="CS710" s="344"/>
      <c r="CT710" s="344"/>
      <c r="CU710" s="344"/>
      <c r="CV710" s="344"/>
      <c r="CW710" s="344"/>
      <c r="CX710" s="344"/>
      <c r="CY710" s="344"/>
      <c r="CZ710" s="344"/>
    </row>
    <row r="711" ht="25.15" customHeight="true" x14ac:dyDescent="0.2">
      <c r="C711" s="577"/>
      <c r="D711" s="577"/>
      <c r="E711" s="577"/>
      <c r="F711" s="577"/>
      <c r="G711" s="577"/>
      <c r="H711" s="577"/>
      <c r="I711" s="577"/>
      <c r="J711" s="577"/>
      <c r="K711" s="577"/>
      <c r="L711" s="577"/>
      <c r="M711" s="577"/>
      <c r="N711" s="577"/>
      <c r="O711" s="577"/>
      <c r="P711" s="577"/>
      <c r="Q711" s="577"/>
      <c r="BA711" s="344"/>
      <c r="BB711" s="395"/>
      <c r="BC711" s="344"/>
      <c r="BD711" s="344"/>
      <c r="BE711" s="344"/>
      <c r="BF711" s="344"/>
      <c r="BG711" s="344"/>
      <c r="BH711" s="344"/>
      <c r="BI711" s="344"/>
      <c r="BJ711" s="344"/>
      <c r="BK711" s="344"/>
      <c r="BL711" s="344"/>
      <c r="BM711" s="344"/>
      <c r="BN711" s="344"/>
      <c r="BO711" s="344"/>
      <c r="BP711" s="344"/>
      <c r="BQ711" s="344"/>
      <c r="BR711" s="344"/>
      <c r="BS711" s="344"/>
      <c r="BT711" s="344"/>
      <c r="BU711" s="344"/>
      <c r="BV711" s="344"/>
      <c r="BW711" s="344"/>
      <c r="BX711" s="344"/>
      <c r="BY711" s="344"/>
      <c r="BZ711" s="344"/>
      <c r="CA711" s="344"/>
      <c r="CB711" s="344"/>
      <c r="CC711" s="344"/>
      <c r="CD711" s="344"/>
      <c r="CE711" s="344"/>
      <c r="CF711" s="344"/>
      <c r="CG711" s="344"/>
      <c r="CH711" s="344"/>
      <c r="CI711" s="344"/>
      <c r="CJ711" s="344"/>
      <c r="CK711" s="344"/>
      <c r="CL711" s="344"/>
      <c r="CM711" s="344"/>
      <c r="CN711" s="344"/>
      <c r="CO711" s="344"/>
      <c r="CP711" s="344"/>
      <c r="CQ711" s="344"/>
      <c r="CR711" s="344"/>
      <c r="CS711" s="344"/>
      <c r="CT711" s="344"/>
      <c r="CU711" s="344"/>
      <c r="CV711" s="344"/>
      <c r="CW711" s="344"/>
      <c r="CX711" s="344"/>
      <c r="CY711" s="344"/>
      <c r="CZ711" s="344"/>
    </row>
    <row r="712" ht="25.15" customHeight="true" x14ac:dyDescent="0.2">
      <c r="C712" s="577"/>
      <c r="D712" s="577"/>
      <c r="E712" s="577"/>
      <c r="F712" s="577"/>
      <c r="G712" s="577"/>
      <c r="H712" s="577"/>
      <c r="I712" s="577"/>
      <c r="J712" s="577"/>
      <c r="K712" s="577"/>
      <c r="L712" s="577"/>
      <c r="M712" s="577"/>
      <c r="N712" s="577"/>
      <c r="O712" s="577"/>
      <c r="P712" s="577"/>
      <c r="Q712" s="577"/>
      <c r="BA712" s="344"/>
      <c r="BB712" s="395"/>
      <c r="BC712" s="344"/>
      <c r="BD712" s="344"/>
      <c r="BE712" s="344"/>
      <c r="BF712" s="344"/>
      <c r="BG712" s="344"/>
      <c r="BH712" s="344"/>
      <c r="BI712" s="344"/>
      <c r="BJ712" s="344"/>
      <c r="BK712" s="344"/>
      <c r="BL712" s="344"/>
      <c r="BM712" s="344"/>
      <c r="BN712" s="344"/>
      <c r="BO712" s="344"/>
      <c r="BP712" s="344"/>
      <c r="BQ712" s="344"/>
      <c r="BR712" s="344"/>
      <c r="BS712" s="344"/>
      <c r="BT712" s="344"/>
      <c r="BU712" s="344"/>
      <c r="BV712" s="344"/>
      <c r="BW712" s="344"/>
      <c r="BX712" s="344"/>
      <c r="BY712" s="344"/>
      <c r="BZ712" s="344"/>
      <c r="CA712" s="344"/>
      <c r="CB712" s="344"/>
      <c r="CC712" s="344"/>
      <c r="CD712" s="344"/>
      <c r="CE712" s="344"/>
      <c r="CF712" s="344"/>
      <c r="CG712" s="344"/>
      <c r="CH712" s="344"/>
      <c r="CI712" s="344"/>
      <c r="CJ712" s="344"/>
      <c r="CK712" s="344"/>
      <c r="CL712" s="344"/>
      <c r="CM712" s="344"/>
      <c r="CN712" s="344"/>
      <c r="CO712" s="344"/>
      <c r="CP712" s="344"/>
      <c r="CQ712" s="344"/>
      <c r="CR712" s="344"/>
      <c r="CS712" s="344"/>
      <c r="CT712" s="344"/>
      <c r="CU712" s="344"/>
      <c r="CV712" s="344"/>
      <c r="CW712" s="344"/>
      <c r="CX712" s="344"/>
      <c r="CY712" s="344"/>
      <c r="CZ712" s="344"/>
    </row>
    <row r="713" ht="25.15" customHeight="true" x14ac:dyDescent="0.2">
      <c r="C713" s="577"/>
      <c r="D713" s="577"/>
      <c r="E713" s="577"/>
      <c r="F713" s="577"/>
      <c r="G713" s="577"/>
      <c r="H713" s="577"/>
      <c r="I713" s="577"/>
      <c r="J713" s="577"/>
      <c r="K713" s="577"/>
      <c r="L713" s="577"/>
      <c r="M713" s="577"/>
      <c r="N713" s="577"/>
      <c r="O713" s="577"/>
      <c r="P713" s="577"/>
      <c r="Q713" s="577"/>
      <c r="BA713" s="344"/>
      <c r="BB713" s="395"/>
      <c r="BC713" s="344"/>
      <c r="BD713" s="344"/>
      <c r="BE713" s="344"/>
      <c r="BF713" s="344"/>
      <c r="BG713" s="344"/>
      <c r="BH713" s="344"/>
      <c r="BI713" s="344"/>
      <c r="BJ713" s="344"/>
      <c r="BK713" s="344"/>
      <c r="BL713" s="344"/>
      <c r="BM713" s="344"/>
      <c r="BN713" s="344"/>
      <c r="BO713" s="344"/>
      <c r="BP713" s="344"/>
      <c r="BQ713" s="344"/>
      <c r="BR713" s="344"/>
      <c r="BS713" s="344"/>
      <c r="BT713" s="344"/>
      <c r="BU713" s="344"/>
      <c r="BV713" s="344"/>
      <c r="BW713" s="344"/>
      <c r="BX713" s="344"/>
      <c r="BY713" s="344"/>
      <c r="BZ713" s="344"/>
      <c r="CA713" s="344"/>
      <c r="CB713" s="344"/>
      <c r="CC713" s="344"/>
      <c r="CD713" s="344"/>
      <c r="CE713" s="344"/>
      <c r="CF713" s="344"/>
      <c r="CG713" s="344"/>
      <c r="CH713" s="344"/>
      <c r="CI713" s="344"/>
      <c r="CJ713" s="344"/>
      <c r="CK713" s="344"/>
      <c r="CL713" s="344"/>
      <c r="CM713" s="344"/>
      <c r="CN713" s="344"/>
      <c r="CO713" s="344"/>
      <c r="CP713" s="344"/>
      <c r="CQ713" s="344"/>
      <c r="CR713" s="344"/>
      <c r="CS713" s="344"/>
      <c r="CT713" s="344"/>
      <c r="CU713" s="344"/>
      <c r="CV713" s="344"/>
      <c r="CW713" s="344"/>
      <c r="CX713" s="344"/>
      <c r="CY713" s="344"/>
      <c r="CZ713" s="344"/>
    </row>
    <row r="714" ht="25.15" customHeight="true" x14ac:dyDescent="0.2">
      <c r="C714" s="577"/>
      <c r="D714" s="577"/>
      <c r="E714" s="577"/>
      <c r="F714" s="577"/>
      <c r="G714" s="577"/>
      <c r="H714" s="577"/>
      <c r="I714" s="577"/>
      <c r="J714" s="577"/>
      <c r="K714" s="577"/>
      <c r="L714" s="577"/>
      <c r="M714" s="577"/>
      <c r="N714" s="577"/>
      <c r="O714" s="577"/>
      <c r="P714" s="577"/>
      <c r="Q714" s="577"/>
      <c r="BA714" s="344"/>
      <c r="BB714" s="395"/>
      <c r="BC714" s="344"/>
      <c r="BD714" s="344"/>
      <c r="BE714" s="344"/>
      <c r="BF714" s="344"/>
      <c r="BG714" s="344"/>
      <c r="BH714" s="344"/>
      <c r="BI714" s="344"/>
      <c r="BJ714" s="344"/>
      <c r="BK714" s="344"/>
      <c r="BL714" s="344"/>
      <c r="BM714" s="344"/>
      <c r="BN714" s="344"/>
      <c r="BO714" s="344"/>
      <c r="BP714" s="344"/>
      <c r="BQ714" s="344"/>
      <c r="BR714" s="344"/>
      <c r="BS714" s="344"/>
      <c r="BT714" s="344"/>
      <c r="BU714" s="344"/>
      <c r="BV714" s="344"/>
      <c r="BW714" s="344"/>
      <c r="BX714" s="344"/>
      <c r="BY714" s="344"/>
      <c r="BZ714" s="344"/>
      <c r="CA714" s="344"/>
      <c r="CB714" s="344"/>
      <c r="CC714" s="344"/>
      <c r="CD714" s="344"/>
      <c r="CE714" s="344"/>
      <c r="CF714" s="344"/>
      <c r="CG714" s="344"/>
      <c r="CH714" s="344"/>
      <c r="CI714" s="344"/>
      <c r="CJ714" s="344"/>
      <c r="CK714" s="344"/>
      <c r="CL714" s="344"/>
      <c r="CM714" s="344"/>
      <c r="CN714" s="344"/>
      <c r="CO714" s="344"/>
      <c r="CP714" s="344"/>
      <c r="CQ714" s="344"/>
      <c r="CR714" s="344"/>
      <c r="CS714" s="344"/>
      <c r="CT714" s="344"/>
      <c r="CU714" s="344"/>
      <c r="CV714" s="344"/>
      <c r="CW714" s="344"/>
      <c r="CX714" s="344"/>
      <c r="CY714" s="344"/>
      <c r="CZ714" s="344"/>
    </row>
    <row r="715" ht="25.15" customHeight="true" x14ac:dyDescent="0.2">
      <c r="C715" s="577"/>
      <c r="D715" s="577"/>
      <c r="E715" s="577"/>
      <c r="F715" s="577"/>
      <c r="G715" s="577"/>
      <c r="H715" s="577"/>
      <c r="I715" s="577"/>
      <c r="J715" s="577"/>
      <c r="K715" s="577"/>
      <c r="L715" s="577"/>
      <c r="M715" s="577"/>
      <c r="N715" s="577"/>
      <c r="O715" s="577"/>
      <c r="P715" s="577"/>
      <c r="Q715" s="577"/>
      <c r="BA715" s="344"/>
      <c r="BB715" s="395"/>
      <c r="BC715" s="344"/>
      <c r="BD715" s="344"/>
      <c r="BE715" s="344"/>
      <c r="BF715" s="344"/>
      <c r="BG715" s="344"/>
      <c r="BH715" s="344"/>
      <c r="BI715" s="344"/>
      <c r="BJ715" s="344"/>
      <c r="BK715" s="344"/>
      <c r="BL715" s="344"/>
      <c r="BM715" s="344"/>
      <c r="BN715" s="344"/>
      <c r="BO715" s="344"/>
      <c r="BP715" s="344"/>
      <c r="BQ715" s="344"/>
      <c r="BR715" s="344"/>
      <c r="BS715" s="344"/>
      <c r="BT715" s="344"/>
      <c r="BU715" s="344"/>
      <c r="BV715" s="344"/>
      <c r="BW715" s="344"/>
      <c r="BX715" s="344"/>
      <c r="BY715" s="344"/>
      <c r="BZ715" s="344"/>
      <c r="CA715" s="344"/>
      <c r="CB715" s="344"/>
      <c r="CC715" s="344"/>
      <c r="CD715" s="344"/>
      <c r="CE715" s="344"/>
      <c r="CF715" s="344"/>
      <c r="CG715" s="344"/>
      <c r="CH715" s="344"/>
      <c r="CI715" s="344"/>
      <c r="CJ715" s="344"/>
      <c r="CK715" s="344"/>
      <c r="CL715" s="344"/>
      <c r="CM715" s="344"/>
      <c r="CN715" s="344"/>
      <c r="CO715" s="344"/>
      <c r="CP715" s="344"/>
      <c r="CQ715" s="344"/>
      <c r="CR715" s="344"/>
      <c r="CS715" s="344"/>
      <c r="CT715" s="344"/>
      <c r="CU715" s="344"/>
      <c r="CV715" s="344"/>
      <c r="CW715" s="344"/>
      <c r="CX715" s="344"/>
      <c r="CY715" s="344"/>
      <c r="CZ715" s="344"/>
    </row>
    <row r="716" ht="25.15" customHeight="true" x14ac:dyDescent="0.2">
      <c r="C716" s="577"/>
      <c r="D716" s="577"/>
      <c r="E716" s="577"/>
      <c r="F716" s="577"/>
      <c r="G716" s="577"/>
      <c r="H716" s="577"/>
      <c r="I716" s="577"/>
      <c r="J716" s="577"/>
      <c r="K716" s="577"/>
      <c r="L716" s="577"/>
      <c r="M716" s="577"/>
      <c r="N716" s="577"/>
      <c r="O716" s="577"/>
      <c r="P716" s="577"/>
      <c r="Q716" s="577"/>
      <c r="BA716" s="344"/>
      <c r="BB716" s="395"/>
      <c r="BC716" s="344"/>
      <c r="BD716" s="344"/>
      <c r="BE716" s="344"/>
      <c r="BF716" s="344"/>
      <c r="BG716" s="344"/>
      <c r="BH716" s="344"/>
      <c r="BI716" s="344"/>
      <c r="BJ716" s="344"/>
      <c r="BK716" s="344"/>
      <c r="BL716" s="344"/>
      <c r="BM716" s="344"/>
      <c r="BN716" s="344"/>
      <c r="BO716" s="344"/>
      <c r="BP716" s="344"/>
      <c r="BQ716" s="344"/>
      <c r="BR716" s="344"/>
      <c r="BS716" s="344"/>
      <c r="BT716" s="344"/>
      <c r="BU716" s="344"/>
      <c r="BV716" s="344"/>
      <c r="BW716" s="344"/>
      <c r="BX716" s="344"/>
      <c r="BY716" s="344"/>
      <c r="BZ716" s="344"/>
      <c r="CA716" s="344"/>
      <c r="CB716" s="344"/>
      <c r="CC716" s="344"/>
      <c r="CD716" s="344"/>
      <c r="CE716" s="344"/>
      <c r="CF716" s="344"/>
      <c r="CG716" s="344"/>
      <c r="CH716" s="344"/>
      <c r="CI716" s="344"/>
      <c r="CJ716" s="344"/>
      <c r="CK716" s="344"/>
      <c r="CL716" s="344"/>
      <c r="CM716" s="344"/>
      <c r="CN716" s="344"/>
      <c r="CO716" s="344"/>
      <c r="CP716" s="344"/>
      <c r="CQ716" s="344"/>
      <c r="CR716" s="344"/>
      <c r="CS716" s="344"/>
      <c r="CT716" s="344"/>
      <c r="CU716" s="344"/>
      <c r="CV716" s="344"/>
      <c r="CW716" s="344"/>
      <c r="CX716" s="344"/>
      <c r="CY716" s="344"/>
      <c r="CZ716" s="344"/>
    </row>
    <row r="717" ht="25.15" customHeight="true" x14ac:dyDescent="0.2">
      <c r="C717" s="577"/>
      <c r="D717" s="577"/>
      <c r="E717" s="577"/>
      <c r="F717" s="577"/>
      <c r="G717" s="577"/>
      <c r="H717" s="577"/>
      <c r="I717" s="577"/>
      <c r="J717" s="577"/>
      <c r="K717" s="577"/>
      <c r="L717" s="577"/>
      <c r="M717" s="577"/>
      <c r="N717" s="577"/>
      <c r="O717" s="577"/>
      <c r="P717" s="577"/>
      <c r="Q717" s="577"/>
      <c r="BA717" s="344"/>
      <c r="BB717" s="395"/>
      <c r="BC717" s="344"/>
      <c r="BD717" s="344"/>
      <c r="BE717" s="344"/>
      <c r="BF717" s="344"/>
      <c r="BG717" s="344"/>
      <c r="BH717" s="344"/>
      <c r="BI717" s="344"/>
      <c r="BJ717" s="344"/>
      <c r="BK717" s="344"/>
      <c r="BL717" s="344"/>
      <c r="BM717" s="344"/>
      <c r="BN717" s="344"/>
      <c r="BO717" s="344"/>
      <c r="BP717" s="344"/>
      <c r="BQ717" s="344"/>
      <c r="BR717" s="344"/>
      <c r="BS717" s="344"/>
      <c r="BT717" s="344"/>
      <c r="BU717" s="344"/>
      <c r="BV717" s="344"/>
      <c r="BW717" s="344"/>
      <c r="BX717" s="344"/>
      <c r="BY717" s="344"/>
      <c r="BZ717" s="344"/>
      <c r="CA717" s="344"/>
      <c r="CB717" s="344"/>
      <c r="CC717" s="344"/>
      <c r="CD717" s="344"/>
      <c r="CE717" s="344"/>
      <c r="CF717" s="344"/>
      <c r="CG717" s="344"/>
      <c r="CH717" s="344"/>
      <c r="CI717" s="344"/>
      <c r="CJ717" s="344"/>
      <c r="CK717" s="344"/>
      <c r="CL717" s="344"/>
      <c r="CM717" s="344"/>
      <c r="CN717" s="344"/>
      <c r="CO717" s="344"/>
      <c r="CP717" s="344"/>
      <c r="CQ717" s="344"/>
      <c r="CR717" s="344"/>
      <c r="CS717" s="344"/>
      <c r="CT717" s="344"/>
      <c r="CU717" s="344"/>
      <c r="CV717" s="344"/>
      <c r="CW717" s="344"/>
      <c r="CX717" s="344"/>
      <c r="CY717" s="344"/>
      <c r="CZ717" s="344"/>
    </row>
    <row r="718" ht="25.15" customHeight="true" x14ac:dyDescent="0.2">
      <c r="C718" s="577"/>
      <c r="D718" s="577"/>
      <c r="E718" s="577"/>
      <c r="F718" s="577"/>
      <c r="G718" s="577"/>
      <c r="H718" s="577"/>
      <c r="I718" s="577"/>
      <c r="J718" s="577"/>
      <c r="K718" s="577"/>
      <c r="L718" s="577"/>
      <c r="M718" s="577"/>
      <c r="N718" s="577"/>
      <c r="O718" s="577"/>
      <c r="P718" s="577"/>
      <c r="Q718" s="577"/>
      <c r="BA718" s="344"/>
      <c r="BB718" s="395"/>
      <c r="BC718" s="344"/>
      <c r="BD718" s="344"/>
      <c r="BE718" s="344"/>
      <c r="BF718" s="344"/>
      <c r="BG718" s="344"/>
      <c r="BH718" s="344"/>
      <c r="BI718" s="344"/>
      <c r="BJ718" s="344"/>
      <c r="BK718" s="344"/>
      <c r="BL718" s="344"/>
      <c r="BM718" s="344"/>
      <c r="BN718" s="344"/>
      <c r="BO718" s="344"/>
      <c r="BP718" s="344"/>
      <c r="BQ718" s="344"/>
      <c r="BR718" s="344"/>
      <c r="BS718" s="344"/>
      <c r="BT718" s="344"/>
      <c r="BU718" s="344"/>
      <c r="BV718" s="344"/>
      <c r="BW718" s="344"/>
      <c r="BX718" s="344"/>
      <c r="BY718" s="344"/>
      <c r="BZ718" s="344"/>
      <c r="CA718" s="344"/>
      <c r="CB718" s="344"/>
      <c r="CC718" s="344"/>
      <c r="CD718" s="344"/>
      <c r="CE718" s="344"/>
      <c r="CF718" s="344"/>
      <c r="CG718" s="344"/>
      <c r="CH718" s="344"/>
      <c r="CI718" s="344"/>
      <c r="CJ718" s="344"/>
      <c r="CK718" s="344"/>
      <c r="CL718" s="344"/>
      <c r="CM718" s="344"/>
      <c r="CN718" s="344"/>
      <c r="CO718" s="344"/>
      <c r="CP718" s="344"/>
      <c r="CQ718" s="344"/>
      <c r="CR718" s="344"/>
      <c r="CS718" s="344"/>
      <c r="CT718" s="344"/>
      <c r="CU718" s="344"/>
      <c r="CV718" s="344"/>
      <c r="CW718" s="344"/>
      <c r="CX718" s="344"/>
      <c r="CY718" s="344"/>
      <c r="CZ718" s="344"/>
    </row>
    <row r="719" ht="25.15" customHeight="true" x14ac:dyDescent="0.2">
      <c r="C719" s="577"/>
      <c r="D719" s="577"/>
      <c r="E719" s="577"/>
      <c r="F719" s="577"/>
      <c r="G719" s="577"/>
      <c r="H719" s="577"/>
      <c r="I719" s="577"/>
      <c r="J719" s="577"/>
      <c r="K719" s="577"/>
      <c r="L719" s="577"/>
      <c r="M719" s="577"/>
      <c r="N719" s="577"/>
      <c r="O719" s="577"/>
      <c r="P719" s="577"/>
      <c r="Q719" s="577"/>
      <c r="BA719" s="344"/>
      <c r="BB719" s="395"/>
      <c r="BC719" s="344"/>
      <c r="BD719" s="344"/>
      <c r="BE719" s="344"/>
      <c r="BF719" s="344"/>
      <c r="BG719" s="344"/>
      <c r="BH719" s="344"/>
      <c r="BI719" s="344"/>
      <c r="BJ719" s="344"/>
      <c r="BK719" s="344"/>
      <c r="BL719" s="344"/>
      <c r="BM719" s="344"/>
      <c r="BN719" s="344"/>
      <c r="BO719" s="344"/>
      <c r="BP719" s="344"/>
      <c r="BQ719" s="344"/>
      <c r="BR719" s="344"/>
      <c r="BS719" s="344"/>
      <c r="BT719" s="344"/>
      <c r="BU719" s="344"/>
      <c r="BV719" s="344"/>
      <c r="BW719" s="344"/>
      <c r="BX719" s="344"/>
      <c r="BY719" s="344"/>
      <c r="BZ719" s="344"/>
      <c r="CA719" s="344"/>
      <c r="CB719" s="344"/>
      <c r="CC719" s="344"/>
      <c r="CD719" s="344"/>
      <c r="CE719" s="344"/>
      <c r="CF719" s="344"/>
      <c r="CG719" s="344"/>
      <c r="CH719" s="344"/>
      <c r="CI719" s="344"/>
      <c r="CJ719" s="344"/>
      <c r="CK719" s="344"/>
      <c r="CL719" s="344"/>
      <c r="CM719" s="344"/>
      <c r="CN719" s="344"/>
      <c r="CO719" s="344"/>
      <c r="CP719" s="344"/>
      <c r="CQ719" s="344"/>
      <c r="CR719" s="344"/>
      <c r="CS719" s="344"/>
      <c r="CT719" s="344"/>
      <c r="CU719" s="344"/>
      <c r="CV719" s="344"/>
      <c r="CW719" s="344"/>
      <c r="CX719" s="344"/>
      <c r="CY719" s="344"/>
      <c r="CZ719" s="344"/>
    </row>
    <row r="720" ht="25.15" customHeight="true" x14ac:dyDescent="0.2">
      <c r="C720" s="577"/>
      <c r="D720" s="577"/>
      <c r="E720" s="577"/>
      <c r="F720" s="577"/>
      <c r="G720" s="577"/>
      <c r="H720" s="577"/>
      <c r="I720" s="577"/>
      <c r="J720" s="577"/>
      <c r="K720" s="577"/>
      <c r="L720" s="577"/>
      <c r="M720" s="577"/>
      <c r="N720" s="577"/>
      <c r="O720" s="577"/>
      <c r="P720" s="577"/>
      <c r="Q720" s="577"/>
      <c r="BA720" s="344"/>
      <c r="BB720" s="395"/>
      <c r="BC720" s="344"/>
      <c r="BD720" s="344"/>
      <c r="BE720" s="344"/>
      <c r="BF720" s="344"/>
      <c r="BG720" s="344"/>
      <c r="BH720" s="344"/>
      <c r="BI720" s="344"/>
      <c r="BJ720" s="344"/>
      <c r="BK720" s="344"/>
      <c r="BL720" s="344"/>
      <c r="BM720" s="344"/>
      <c r="BN720" s="344"/>
      <c r="BO720" s="344"/>
      <c r="BP720" s="344"/>
      <c r="BQ720" s="344"/>
      <c r="BR720" s="344"/>
      <c r="BS720" s="344"/>
      <c r="BT720" s="344"/>
      <c r="BU720" s="344"/>
      <c r="BV720" s="344"/>
      <c r="BW720" s="344"/>
      <c r="BX720" s="344"/>
      <c r="BY720" s="344"/>
      <c r="BZ720" s="344"/>
      <c r="CA720" s="344"/>
      <c r="CB720" s="344"/>
      <c r="CC720" s="344"/>
      <c r="CD720" s="344"/>
      <c r="CE720" s="344"/>
      <c r="CF720" s="344"/>
      <c r="CG720" s="344"/>
      <c r="CH720" s="344"/>
      <c r="CI720" s="344"/>
      <c r="CJ720" s="344"/>
      <c r="CK720" s="344"/>
      <c r="CL720" s="344"/>
      <c r="CM720" s="344"/>
      <c r="CN720" s="344"/>
      <c r="CO720" s="344"/>
      <c r="CP720" s="344"/>
      <c r="CQ720" s="344"/>
      <c r="CR720" s="344"/>
      <c r="CS720" s="344"/>
      <c r="CT720" s="344"/>
      <c r="CU720" s="344"/>
      <c r="CV720" s="344"/>
      <c r="CW720" s="344"/>
      <c r="CX720" s="344"/>
      <c r="CY720" s="344"/>
      <c r="CZ720" s="344"/>
    </row>
    <row r="721" ht="25.15" customHeight="true" x14ac:dyDescent="0.2">
      <c r="C721" s="577"/>
      <c r="D721" s="577"/>
      <c r="E721" s="577"/>
      <c r="F721" s="577"/>
      <c r="G721" s="577"/>
      <c r="H721" s="577"/>
      <c r="I721" s="577"/>
      <c r="J721" s="577"/>
      <c r="K721" s="577"/>
      <c r="L721" s="577"/>
      <c r="M721" s="577"/>
      <c r="N721" s="577"/>
      <c r="O721" s="577"/>
      <c r="P721" s="577"/>
      <c r="Q721" s="577"/>
      <c r="BA721" s="344"/>
      <c r="BB721" s="395"/>
      <c r="BC721" s="344"/>
      <c r="BD721" s="344"/>
      <c r="BE721" s="344"/>
      <c r="BF721" s="344"/>
      <c r="BG721" s="344"/>
      <c r="BH721" s="344"/>
      <c r="BI721" s="344"/>
      <c r="BJ721" s="344"/>
      <c r="BK721" s="344"/>
      <c r="BL721" s="344"/>
      <c r="BM721" s="344"/>
      <c r="BN721" s="344"/>
      <c r="BO721" s="344"/>
      <c r="BP721" s="344"/>
      <c r="BQ721" s="344"/>
      <c r="BR721" s="344"/>
      <c r="BS721" s="344"/>
      <c r="BT721" s="344"/>
      <c r="BU721" s="344"/>
      <c r="BV721" s="344"/>
      <c r="BW721" s="344"/>
      <c r="BX721" s="344"/>
      <c r="BY721" s="344"/>
      <c r="BZ721" s="344"/>
      <c r="CA721" s="344"/>
      <c r="CB721" s="344"/>
      <c r="CC721" s="344"/>
      <c r="CD721" s="344"/>
      <c r="CE721" s="344"/>
      <c r="CF721" s="344"/>
      <c r="CG721" s="344"/>
      <c r="CH721" s="344"/>
      <c r="CI721" s="344"/>
      <c r="CJ721" s="344"/>
      <c r="CK721" s="344"/>
      <c r="CL721" s="344"/>
      <c r="CM721" s="344"/>
      <c r="CN721" s="344"/>
      <c r="CO721" s="344"/>
      <c r="CP721" s="344"/>
      <c r="CQ721" s="344"/>
      <c r="CR721" s="344"/>
      <c r="CS721" s="344"/>
      <c r="CT721" s="344"/>
      <c r="CU721" s="344"/>
      <c r="CV721" s="344"/>
      <c r="CW721" s="344"/>
      <c r="CX721" s="344"/>
      <c r="CY721" s="344"/>
      <c r="CZ721" s="344"/>
    </row>
    <row r="722" ht="25.15" customHeight="true" x14ac:dyDescent="0.2">
      <c r="C722" s="577"/>
      <c r="D722" s="577"/>
      <c r="E722" s="577"/>
      <c r="F722" s="577"/>
      <c r="G722" s="577"/>
      <c r="H722" s="577"/>
      <c r="I722" s="577"/>
      <c r="J722" s="577"/>
      <c r="K722" s="577"/>
      <c r="L722" s="577"/>
      <c r="M722" s="577"/>
      <c r="N722" s="577"/>
      <c r="O722" s="577"/>
      <c r="P722" s="577"/>
      <c r="Q722" s="577"/>
      <c r="BA722" s="344"/>
      <c r="BB722" s="395"/>
      <c r="BC722" s="344"/>
      <c r="BD722" s="344"/>
      <c r="BE722" s="344"/>
      <c r="BF722" s="344"/>
      <c r="BG722" s="344"/>
      <c r="BH722" s="344"/>
      <c r="BI722" s="344"/>
      <c r="BJ722" s="344"/>
      <c r="BK722" s="344"/>
      <c r="BL722" s="344"/>
      <c r="BM722" s="344"/>
      <c r="BN722" s="344"/>
      <c r="BO722" s="344"/>
      <c r="BP722" s="344"/>
      <c r="BQ722" s="344"/>
      <c r="BR722" s="344"/>
      <c r="BS722" s="344"/>
      <c r="BT722" s="344"/>
      <c r="BU722" s="344"/>
      <c r="BV722" s="344"/>
      <c r="BW722" s="344"/>
      <c r="BX722" s="344"/>
      <c r="BY722" s="344"/>
      <c r="BZ722" s="344"/>
      <c r="CA722" s="344"/>
      <c r="CB722" s="344"/>
      <c r="CC722" s="344"/>
      <c r="CD722" s="344"/>
      <c r="CE722" s="344"/>
      <c r="CF722" s="344"/>
      <c r="CG722" s="344"/>
      <c r="CH722" s="344"/>
      <c r="CI722" s="344"/>
      <c r="CJ722" s="344"/>
      <c r="CK722" s="344"/>
      <c r="CL722" s="344"/>
      <c r="CM722" s="344"/>
      <c r="CN722" s="344"/>
      <c r="CO722" s="344"/>
      <c r="CP722" s="344"/>
      <c r="CQ722" s="344"/>
      <c r="CR722" s="344"/>
      <c r="CS722" s="344"/>
      <c r="CT722" s="344"/>
      <c r="CU722" s="344"/>
      <c r="CV722" s="344"/>
      <c r="CW722" s="344"/>
      <c r="CX722" s="344"/>
      <c r="CY722" s="344"/>
      <c r="CZ722" s="344"/>
    </row>
    <row r="723" ht="25.15" customHeight="true" x14ac:dyDescent="0.2">
      <c r="C723" s="577"/>
      <c r="D723" s="577"/>
      <c r="E723" s="577"/>
      <c r="F723" s="577"/>
      <c r="G723" s="577"/>
      <c r="H723" s="577"/>
      <c r="I723" s="577"/>
      <c r="J723" s="577"/>
      <c r="K723" s="577"/>
      <c r="L723" s="577"/>
      <c r="M723" s="577"/>
      <c r="N723" s="577"/>
      <c r="O723" s="577"/>
      <c r="P723" s="577"/>
      <c r="Q723" s="577"/>
      <c r="BA723" s="344"/>
      <c r="BB723" s="395"/>
      <c r="BC723" s="344"/>
      <c r="BD723" s="344"/>
      <c r="BE723" s="344"/>
      <c r="BF723" s="344"/>
      <c r="BG723" s="344"/>
      <c r="BH723" s="344"/>
      <c r="BI723" s="344"/>
      <c r="BJ723" s="344"/>
      <c r="BK723" s="344"/>
      <c r="BL723" s="344"/>
      <c r="BM723" s="344"/>
      <c r="BN723" s="344"/>
      <c r="BO723" s="344"/>
      <c r="BP723" s="344"/>
      <c r="BQ723" s="344"/>
      <c r="BR723" s="344"/>
      <c r="BS723" s="344"/>
      <c r="BT723" s="344"/>
      <c r="BU723" s="344"/>
      <c r="BV723" s="344"/>
      <c r="BW723" s="344"/>
      <c r="BX723" s="344"/>
      <c r="BY723" s="344"/>
      <c r="BZ723" s="344"/>
      <c r="CA723" s="344"/>
      <c r="CB723" s="344"/>
      <c r="CC723" s="344"/>
      <c r="CD723" s="344"/>
      <c r="CE723" s="344"/>
      <c r="CF723" s="344"/>
      <c r="CG723" s="344"/>
      <c r="CH723" s="344"/>
      <c r="CI723" s="344"/>
      <c r="CJ723" s="344"/>
      <c r="CK723" s="344"/>
      <c r="CL723" s="344"/>
      <c r="CM723" s="344"/>
      <c r="CN723" s="344"/>
      <c r="CO723" s="344"/>
      <c r="CP723" s="344"/>
      <c r="CQ723" s="344"/>
      <c r="CR723" s="344"/>
      <c r="CS723" s="344"/>
      <c r="CT723" s="344"/>
      <c r="CU723" s="344"/>
      <c r="CV723" s="344"/>
      <c r="CW723" s="344"/>
      <c r="CX723" s="344"/>
      <c r="CY723" s="344"/>
      <c r="CZ723" s="344"/>
    </row>
    <row r="724" ht="25.15" customHeight="true" x14ac:dyDescent="0.2">
      <c r="C724" s="577"/>
      <c r="D724" s="577"/>
      <c r="E724" s="577"/>
      <c r="F724" s="577"/>
      <c r="G724" s="577"/>
      <c r="H724" s="577"/>
      <c r="I724" s="577"/>
      <c r="J724" s="577"/>
      <c r="K724" s="577"/>
      <c r="L724" s="577"/>
      <c r="M724" s="577"/>
      <c r="N724" s="577"/>
      <c r="O724" s="577"/>
      <c r="P724" s="577"/>
      <c r="Q724" s="577"/>
      <c r="BA724" s="344"/>
      <c r="BB724" s="395"/>
      <c r="BC724" s="344"/>
      <c r="BD724" s="344"/>
      <c r="BE724" s="344"/>
      <c r="BF724" s="344"/>
      <c r="BG724" s="344"/>
      <c r="BH724" s="344"/>
      <c r="BI724" s="344"/>
      <c r="BJ724" s="344"/>
      <c r="BK724" s="344"/>
      <c r="BL724" s="344"/>
      <c r="BM724" s="344"/>
      <c r="BN724" s="344"/>
      <c r="BO724" s="344"/>
      <c r="BP724" s="344"/>
      <c r="BQ724" s="344"/>
      <c r="BR724" s="344"/>
      <c r="BS724" s="344"/>
      <c r="BT724" s="344"/>
      <c r="BU724" s="344"/>
      <c r="BV724" s="344"/>
      <c r="BW724" s="344"/>
      <c r="BX724" s="344"/>
      <c r="BY724" s="344"/>
      <c r="BZ724" s="344"/>
      <c r="CA724" s="344"/>
      <c r="CB724" s="344"/>
      <c r="CC724" s="344"/>
      <c r="CD724" s="344"/>
      <c r="CE724" s="344"/>
      <c r="CF724" s="344"/>
      <c r="CG724" s="344"/>
      <c r="CH724" s="344"/>
      <c r="CI724" s="344"/>
      <c r="CJ724" s="344"/>
      <c r="CK724" s="344"/>
      <c r="CL724" s="344"/>
      <c r="CM724" s="344"/>
      <c r="CN724" s="344"/>
      <c r="CO724" s="344"/>
      <c r="CP724" s="344"/>
      <c r="CQ724" s="344"/>
      <c r="CR724" s="344"/>
      <c r="CS724" s="344"/>
      <c r="CT724" s="344"/>
      <c r="CU724" s="344"/>
      <c r="CV724" s="344"/>
      <c r="CW724" s="344"/>
      <c r="CX724" s="344"/>
      <c r="CY724" s="344"/>
      <c r="CZ724" s="344"/>
    </row>
    <row r="725" ht="25.15" customHeight="true" x14ac:dyDescent="0.2">
      <c r="C725" s="577"/>
      <c r="D725" s="577"/>
      <c r="E725" s="577"/>
      <c r="F725" s="577"/>
      <c r="G725" s="577"/>
      <c r="H725" s="577"/>
      <c r="I725" s="577"/>
      <c r="J725" s="577"/>
      <c r="K725" s="577"/>
      <c r="L725" s="577"/>
      <c r="M725" s="577"/>
      <c r="N725" s="577"/>
      <c r="O725" s="577"/>
      <c r="P725" s="577"/>
      <c r="Q725" s="577"/>
      <c r="BA725" s="344"/>
      <c r="BB725" s="395"/>
      <c r="BC725" s="344"/>
      <c r="BD725" s="344"/>
      <c r="BE725" s="344"/>
      <c r="BF725" s="344"/>
      <c r="BG725" s="344"/>
      <c r="BH725" s="344"/>
      <c r="BI725" s="344"/>
      <c r="BJ725" s="344"/>
      <c r="BK725" s="344"/>
      <c r="BL725" s="344"/>
      <c r="BM725" s="344"/>
      <c r="BN725" s="344"/>
      <c r="BO725" s="344"/>
      <c r="BP725" s="344"/>
      <c r="BQ725" s="344"/>
      <c r="BR725" s="344"/>
      <c r="BS725" s="344"/>
      <c r="BT725" s="344"/>
      <c r="BU725" s="344"/>
      <c r="BV725" s="344"/>
      <c r="BW725" s="344"/>
      <c r="BX725" s="344"/>
      <c r="BY725" s="344"/>
      <c r="BZ725" s="344"/>
      <c r="CA725" s="344"/>
      <c r="CB725" s="344"/>
      <c r="CC725" s="344"/>
      <c r="CD725" s="344"/>
      <c r="CE725" s="344"/>
      <c r="CF725" s="344"/>
      <c r="CG725" s="344"/>
      <c r="CH725" s="344"/>
      <c r="CI725" s="344"/>
      <c r="CJ725" s="344"/>
      <c r="CK725" s="344"/>
      <c r="CL725" s="344"/>
      <c r="CM725" s="344"/>
      <c r="CN725" s="344"/>
      <c r="CO725" s="344"/>
      <c r="CP725" s="344"/>
      <c r="CQ725" s="344"/>
      <c r="CR725" s="344"/>
      <c r="CS725" s="344"/>
      <c r="CT725" s="344"/>
      <c r="CU725" s="344"/>
      <c r="CV725" s="344"/>
      <c r="CW725" s="344"/>
      <c r="CX725" s="344"/>
      <c r="CY725" s="344"/>
      <c r="CZ725" s="344"/>
    </row>
    <row r="726" ht="25.15" customHeight="true" x14ac:dyDescent="0.2">
      <c r="C726" s="577"/>
      <c r="D726" s="577"/>
      <c r="E726" s="577"/>
      <c r="F726" s="577"/>
      <c r="G726" s="577"/>
      <c r="H726" s="577"/>
      <c r="I726" s="577"/>
      <c r="J726" s="577"/>
      <c r="K726" s="577"/>
      <c r="L726" s="577"/>
      <c r="M726" s="577"/>
      <c r="N726" s="577"/>
      <c r="O726" s="577"/>
      <c r="P726" s="577"/>
      <c r="Q726" s="577"/>
      <c r="BA726" s="344"/>
      <c r="BB726" s="395"/>
      <c r="BC726" s="344"/>
      <c r="BD726" s="344"/>
      <c r="BE726" s="344"/>
      <c r="BF726" s="344"/>
      <c r="BG726" s="344"/>
      <c r="BH726" s="344"/>
      <c r="BI726" s="344"/>
      <c r="BJ726" s="344"/>
      <c r="BK726" s="344"/>
      <c r="BL726" s="344"/>
      <c r="BM726" s="344"/>
      <c r="BN726" s="344"/>
      <c r="BO726" s="344"/>
      <c r="BP726" s="344"/>
      <c r="BQ726" s="344"/>
      <c r="BR726" s="344"/>
      <c r="BS726" s="344"/>
      <c r="BT726" s="344"/>
      <c r="BU726" s="344"/>
      <c r="BV726" s="344"/>
      <c r="BW726" s="344"/>
      <c r="BX726" s="344"/>
      <c r="BY726" s="344"/>
      <c r="BZ726" s="344"/>
      <c r="CA726" s="344"/>
      <c r="CB726" s="344"/>
      <c r="CC726" s="344"/>
      <c r="CD726" s="344"/>
      <c r="CE726" s="344"/>
      <c r="CF726" s="344"/>
      <c r="CG726" s="344"/>
      <c r="CH726" s="344"/>
      <c r="CI726" s="344"/>
      <c r="CJ726" s="344"/>
      <c r="CK726" s="344"/>
      <c r="CL726" s="344"/>
      <c r="CM726" s="344"/>
      <c r="CN726" s="344"/>
      <c r="CO726" s="344"/>
      <c r="CP726" s="344"/>
      <c r="CQ726" s="344"/>
      <c r="CR726" s="344"/>
      <c r="CS726" s="344"/>
      <c r="CT726" s="344"/>
      <c r="CU726" s="344"/>
      <c r="CV726" s="344"/>
      <c r="CW726" s="344"/>
      <c r="CX726" s="344"/>
      <c r="CY726" s="344"/>
      <c r="CZ726" s="344"/>
    </row>
    <row r="727" ht="25.15" customHeight="true" x14ac:dyDescent="0.2">
      <c r="C727" s="577"/>
      <c r="D727" s="577"/>
      <c r="E727" s="577"/>
      <c r="F727" s="577"/>
      <c r="G727" s="577"/>
      <c r="H727" s="577"/>
      <c r="I727" s="577"/>
      <c r="J727" s="577"/>
      <c r="K727" s="577"/>
      <c r="L727" s="577"/>
      <c r="M727" s="577"/>
      <c r="N727" s="577"/>
      <c r="O727" s="577"/>
      <c r="P727" s="577"/>
      <c r="Q727" s="577"/>
      <c r="BA727" s="344"/>
      <c r="BB727" s="395"/>
      <c r="BC727" s="344"/>
      <c r="BD727" s="344"/>
      <c r="BE727" s="344"/>
      <c r="BF727" s="344"/>
      <c r="BG727" s="344"/>
      <c r="BH727" s="344"/>
      <c r="BI727" s="344"/>
      <c r="BJ727" s="344"/>
      <c r="BK727" s="344"/>
      <c r="BL727" s="344"/>
      <c r="BM727" s="344"/>
      <c r="BN727" s="344"/>
      <c r="BO727" s="344"/>
      <c r="BP727" s="344"/>
      <c r="BQ727" s="344"/>
      <c r="BR727" s="344"/>
      <c r="BS727" s="344"/>
      <c r="BT727" s="344"/>
      <c r="BU727" s="344"/>
      <c r="BV727" s="344"/>
      <c r="BW727" s="344"/>
      <c r="BX727" s="344"/>
      <c r="BY727" s="344"/>
      <c r="BZ727" s="344"/>
      <c r="CA727" s="344"/>
      <c r="CB727" s="344"/>
      <c r="CC727" s="344"/>
      <c r="CD727" s="344"/>
      <c r="CE727" s="344"/>
      <c r="CF727" s="344"/>
      <c r="CG727" s="344"/>
      <c r="CH727" s="344"/>
      <c r="CI727" s="344"/>
      <c r="CJ727" s="344"/>
      <c r="CK727" s="344"/>
      <c r="CL727" s="344"/>
      <c r="CM727" s="344"/>
      <c r="CN727" s="344"/>
      <c r="CO727" s="344"/>
      <c r="CP727" s="344"/>
      <c r="CQ727" s="344"/>
      <c r="CR727" s="344"/>
      <c r="CS727" s="344"/>
      <c r="CT727" s="344"/>
      <c r="CU727" s="344"/>
      <c r="CV727" s="344"/>
      <c r="CW727" s="344"/>
      <c r="CX727" s="344"/>
      <c r="CY727" s="344"/>
      <c r="CZ727" s="344"/>
    </row>
    <row r="728" ht="25.15" customHeight="true" x14ac:dyDescent="0.2">
      <c r="C728" s="577"/>
      <c r="D728" s="577"/>
      <c r="E728" s="577"/>
      <c r="F728" s="577"/>
      <c r="G728" s="577"/>
      <c r="H728" s="577"/>
      <c r="I728" s="577"/>
      <c r="J728" s="577"/>
      <c r="K728" s="577"/>
      <c r="L728" s="577"/>
      <c r="M728" s="577"/>
      <c r="N728" s="577"/>
      <c r="O728" s="577"/>
      <c r="P728" s="577"/>
      <c r="Q728" s="577"/>
      <c r="BA728" s="344"/>
      <c r="BB728" s="395"/>
      <c r="BC728" s="344"/>
      <c r="BD728" s="344"/>
      <c r="BE728" s="344"/>
      <c r="BF728" s="344"/>
      <c r="BG728" s="344"/>
      <c r="BH728" s="344"/>
      <c r="BI728" s="344"/>
      <c r="BJ728" s="344"/>
      <c r="BK728" s="344"/>
      <c r="BL728" s="344"/>
      <c r="BM728" s="344"/>
      <c r="BN728" s="344"/>
      <c r="BO728" s="344"/>
      <c r="BP728" s="344"/>
      <c r="BQ728" s="344"/>
      <c r="BR728" s="344"/>
      <c r="BS728" s="344"/>
      <c r="BT728" s="344"/>
      <c r="BU728" s="344"/>
      <c r="BV728" s="344"/>
      <c r="BW728" s="344"/>
      <c r="BX728" s="344"/>
      <c r="BY728" s="344"/>
      <c r="BZ728" s="344"/>
      <c r="CA728" s="344"/>
      <c r="CB728" s="344"/>
      <c r="CC728" s="344"/>
      <c r="CD728" s="344"/>
      <c r="CE728" s="344"/>
      <c r="CF728" s="344"/>
      <c r="CG728" s="344"/>
      <c r="CH728" s="344"/>
      <c r="CI728" s="344"/>
      <c r="CJ728" s="344"/>
      <c r="CK728" s="344"/>
      <c r="CL728" s="344"/>
      <c r="CM728" s="344"/>
      <c r="CN728" s="344"/>
      <c r="CO728" s="344"/>
      <c r="CP728" s="344"/>
      <c r="CQ728" s="344"/>
      <c r="CR728" s="344"/>
      <c r="CS728" s="344"/>
      <c r="CT728" s="344"/>
      <c r="CU728" s="344"/>
      <c r="CV728" s="344"/>
      <c r="CW728" s="344"/>
      <c r="CX728" s="344"/>
      <c r="CY728" s="344"/>
      <c r="CZ728" s="344"/>
    </row>
    <row r="729" ht="25.15" customHeight="true" x14ac:dyDescent="0.2">
      <c r="C729" s="577"/>
      <c r="D729" s="577"/>
      <c r="E729" s="577"/>
      <c r="F729" s="577"/>
      <c r="G729" s="577"/>
      <c r="H729" s="577"/>
      <c r="I729" s="577"/>
      <c r="J729" s="577"/>
      <c r="K729" s="577"/>
      <c r="L729" s="577"/>
      <c r="M729" s="577"/>
      <c r="N729" s="577"/>
      <c r="O729" s="577"/>
      <c r="P729" s="577"/>
      <c r="Q729" s="577"/>
      <c r="BA729" s="344"/>
      <c r="BB729" s="395"/>
      <c r="BC729" s="344"/>
      <c r="BD729" s="344"/>
      <c r="BE729" s="344"/>
      <c r="BF729" s="344"/>
      <c r="BG729" s="344"/>
      <c r="BH729" s="344"/>
      <c r="BI729" s="344"/>
      <c r="BJ729" s="344"/>
      <c r="BK729" s="344"/>
      <c r="BL729" s="344"/>
      <c r="BM729" s="344"/>
      <c r="BN729" s="344"/>
      <c r="BO729" s="344"/>
      <c r="BP729" s="344"/>
      <c r="BQ729" s="344"/>
      <c r="BR729" s="344"/>
      <c r="BS729" s="344"/>
      <c r="BT729" s="344"/>
      <c r="BU729" s="344"/>
      <c r="BV729" s="344"/>
      <c r="BW729" s="344"/>
      <c r="BX729" s="344"/>
      <c r="BY729" s="344"/>
      <c r="BZ729" s="344"/>
      <c r="CA729" s="344"/>
      <c r="CB729" s="344"/>
      <c r="CC729" s="344"/>
      <c r="CD729" s="344"/>
      <c r="CE729" s="344"/>
      <c r="CF729" s="344"/>
      <c r="CG729" s="344"/>
      <c r="CH729" s="344"/>
      <c r="CI729" s="344"/>
      <c r="CJ729" s="344"/>
      <c r="CK729" s="344"/>
      <c r="CL729" s="344"/>
      <c r="CM729" s="344"/>
      <c r="CN729" s="344"/>
      <c r="CO729" s="344"/>
      <c r="CP729" s="344"/>
      <c r="CQ729" s="344"/>
      <c r="CR729" s="344"/>
      <c r="CS729" s="344"/>
      <c r="CT729" s="344"/>
      <c r="CU729" s="344"/>
      <c r="CV729" s="344"/>
      <c r="CW729" s="344"/>
      <c r="CX729" s="344"/>
      <c r="CY729" s="344"/>
      <c r="CZ729" s="344"/>
    </row>
    <row r="730" ht="25.15" customHeight="true" x14ac:dyDescent="0.2">
      <c r="C730" s="577"/>
      <c r="D730" s="577"/>
      <c r="E730" s="577"/>
      <c r="F730" s="577"/>
      <c r="G730" s="577"/>
      <c r="H730" s="577"/>
      <c r="I730" s="577"/>
      <c r="J730" s="577"/>
      <c r="K730" s="577"/>
      <c r="L730" s="577"/>
      <c r="M730" s="577"/>
      <c r="N730" s="577"/>
      <c r="O730" s="577"/>
      <c r="P730" s="577"/>
      <c r="Q730" s="577"/>
      <c r="BA730" s="344"/>
      <c r="BB730" s="395"/>
      <c r="BC730" s="344"/>
      <c r="BD730" s="344"/>
      <c r="BE730" s="344"/>
      <c r="BF730" s="344"/>
      <c r="BG730" s="344"/>
      <c r="BH730" s="344"/>
      <c r="BI730" s="344"/>
      <c r="BJ730" s="344"/>
      <c r="BK730" s="344"/>
      <c r="BL730" s="344"/>
      <c r="BM730" s="344"/>
      <c r="BN730" s="344"/>
      <c r="BO730" s="344"/>
      <c r="BP730" s="344"/>
      <c r="BQ730" s="344"/>
      <c r="BR730" s="344"/>
      <c r="BS730" s="344"/>
      <c r="BT730" s="344"/>
      <c r="BU730" s="344"/>
      <c r="BV730" s="344"/>
      <c r="BW730" s="344"/>
      <c r="BX730" s="344"/>
      <c r="BY730" s="344"/>
      <c r="BZ730" s="344"/>
      <c r="CA730" s="344"/>
      <c r="CB730" s="344"/>
      <c r="CC730" s="344"/>
      <c r="CD730" s="344"/>
      <c r="CE730" s="344"/>
      <c r="CF730" s="344"/>
      <c r="CG730" s="344"/>
      <c r="CH730" s="344"/>
      <c r="CI730" s="344"/>
      <c r="CJ730" s="344"/>
      <c r="CK730" s="344"/>
      <c r="CL730" s="344"/>
      <c r="CM730" s="344"/>
      <c r="CN730" s="344"/>
      <c r="CO730" s="344"/>
      <c r="CP730" s="344"/>
      <c r="CQ730" s="344"/>
      <c r="CR730" s="344"/>
      <c r="CS730" s="344"/>
      <c r="CT730" s="344"/>
      <c r="CU730" s="344"/>
      <c r="CV730" s="344"/>
      <c r="CW730" s="344"/>
      <c r="CX730" s="344"/>
      <c r="CY730" s="344"/>
      <c r="CZ730" s="344"/>
    </row>
    <row r="731" ht="25.15" customHeight="true" x14ac:dyDescent="0.2">
      <c r="C731" s="577"/>
      <c r="D731" s="577"/>
      <c r="E731" s="577"/>
      <c r="F731" s="577"/>
      <c r="G731" s="577"/>
      <c r="H731" s="577"/>
      <c r="I731" s="577"/>
      <c r="J731" s="577"/>
      <c r="K731" s="577"/>
      <c r="L731" s="577"/>
      <c r="M731" s="577"/>
      <c r="N731" s="577"/>
      <c r="O731" s="577"/>
      <c r="P731" s="577"/>
      <c r="Q731" s="577"/>
      <c r="BA731" s="344"/>
      <c r="BB731" s="395"/>
      <c r="BC731" s="344"/>
      <c r="BD731" s="344"/>
      <c r="BE731" s="344"/>
      <c r="BF731" s="344"/>
      <c r="BG731" s="344"/>
      <c r="BH731" s="344"/>
      <c r="BI731" s="344"/>
      <c r="BJ731" s="344"/>
      <c r="BK731" s="344"/>
      <c r="BL731" s="344"/>
      <c r="BM731" s="344"/>
      <c r="BN731" s="344"/>
      <c r="BO731" s="344"/>
      <c r="BP731" s="344"/>
      <c r="BQ731" s="344"/>
      <c r="BR731" s="344"/>
      <c r="BS731" s="344"/>
      <c r="BT731" s="344"/>
      <c r="BU731" s="344"/>
      <c r="BV731" s="344"/>
      <c r="BW731" s="344"/>
      <c r="BX731" s="344"/>
      <c r="BY731" s="344"/>
      <c r="BZ731" s="344"/>
      <c r="CA731" s="344"/>
      <c r="CB731" s="344"/>
      <c r="CC731" s="344"/>
      <c r="CD731" s="344"/>
      <c r="CE731" s="344"/>
      <c r="CF731" s="344"/>
      <c r="CG731" s="344"/>
      <c r="CH731" s="344"/>
      <c r="CI731" s="344"/>
      <c r="CJ731" s="344"/>
      <c r="CK731" s="344"/>
      <c r="CL731" s="344"/>
      <c r="CM731" s="344"/>
      <c r="CN731" s="344"/>
      <c r="CO731" s="344"/>
      <c r="CP731" s="344"/>
      <c r="CQ731" s="344"/>
      <c r="CR731" s="344"/>
      <c r="CS731" s="344"/>
      <c r="CT731" s="344"/>
      <c r="CU731" s="344"/>
      <c r="CV731" s="344"/>
      <c r="CW731" s="344"/>
      <c r="CX731" s="344"/>
      <c r="CY731" s="344"/>
      <c r="CZ731" s="344"/>
    </row>
    <row r="732" ht="25.15" customHeight="true" x14ac:dyDescent="0.2">
      <c r="C732" s="577"/>
      <c r="D732" s="577"/>
      <c r="E732" s="577"/>
      <c r="F732" s="577"/>
      <c r="G732" s="577"/>
      <c r="H732" s="577"/>
      <c r="I732" s="577"/>
      <c r="J732" s="577"/>
      <c r="K732" s="577"/>
      <c r="L732" s="577"/>
      <c r="M732" s="577"/>
      <c r="N732" s="577"/>
      <c r="O732" s="577"/>
      <c r="P732" s="577"/>
      <c r="Q732" s="577"/>
      <c r="BA732" s="344"/>
      <c r="BB732" s="395"/>
      <c r="BC732" s="344"/>
      <c r="BD732" s="344"/>
      <c r="BE732" s="344"/>
      <c r="BF732" s="344"/>
      <c r="BG732" s="344"/>
      <c r="BH732" s="344"/>
      <c r="BI732" s="344"/>
      <c r="BJ732" s="344"/>
      <c r="BK732" s="344"/>
      <c r="BL732" s="344"/>
      <c r="BM732" s="344"/>
      <c r="BN732" s="344"/>
      <c r="BO732" s="344"/>
      <c r="BP732" s="344"/>
      <c r="BQ732" s="344"/>
      <c r="BR732" s="344"/>
      <c r="BS732" s="344"/>
      <c r="BT732" s="344"/>
      <c r="BU732" s="344"/>
      <c r="BV732" s="344"/>
      <c r="BW732" s="344"/>
      <c r="BX732" s="344"/>
      <c r="BY732" s="344"/>
      <c r="BZ732" s="344"/>
      <c r="CA732" s="344"/>
      <c r="CB732" s="344"/>
      <c r="CC732" s="344"/>
      <c r="CD732" s="344"/>
      <c r="CE732" s="344"/>
      <c r="CF732" s="344"/>
      <c r="CG732" s="344"/>
      <c r="CH732" s="344"/>
      <c r="CI732" s="344"/>
      <c r="CJ732" s="344"/>
      <c r="CK732" s="344"/>
      <c r="CL732" s="344"/>
      <c r="CM732" s="344"/>
      <c r="CN732" s="344"/>
      <c r="CO732" s="344"/>
      <c r="CP732" s="344"/>
      <c r="CQ732" s="344"/>
      <c r="CR732" s="344"/>
      <c r="CS732" s="344"/>
      <c r="CT732" s="344"/>
      <c r="CU732" s="344"/>
      <c r="CV732" s="344"/>
      <c r="CW732" s="344"/>
      <c r="CX732" s="344"/>
      <c r="CY732" s="344"/>
      <c r="CZ732" s="344"/>
    </row>
    <row r="733" ht="25.15" customHeight="true" x14ac:dyDescent="0.2">
      <c r="C733" s="577"/>
      <c r="D733" s="577"/>
      <c r="E733" s="577"/>
      <c r="F733" s="577"/>
      <c r="G733" s="577"/>
      <c r="H733" s="577"/>
      <c r="I733" s="577"/>
      <c r="J733" s="577"/>
      <c r="K733" s="577"/>
      <c r="L733" s="577"/>
      <c r="M733" s="577"/>
      <c r="N733" s="577"/>
      <c r="O733" s="577"/>
      <c r="P733" s="577"/>
      <c r="Q733" s="577"/>
      <c r="BA733" s="344"/>
      <c r="BB733" s="395"/>
      <c r="BC733" s="344"/>
      <c r="BD733" s="344"/>
      <c r="BE733" s="344"/>
      <c r="BF733" s="344"/>
      <c r="BG733" s="344"/>
      <c r="BH733" s="344"/>
      <c r="BI733" s="344"/>
      <c r="BJ733" s="344"/>
      <c r="BK733" s="344"/>
      <c r="BL733" s="344"/>
      <c r="BM733" s="344"/>
      <c r="BN733" s="344"/>
      <c r="BO733" s="344"/>
      <c r="BP733" s="344"/>
      <c r="BQ733" s="344"/>
      <c r="BR733" s="344"/>
      <c r="BS733" s="344"/>
      <c r="BT733" s="344"/>
      <c r="BU733" s="344"/>
      <c r="BV733" s="344"/>
      <c r="BW733" s="344"/>
      <c r="BX733" s="344"/>
      <c r="BY733" s="344"/>
      <c r="BZ733" s="344"/>
      <c r="CA733" s="344"/>
      <c r="CB733" s="344"/>
      <c r="CC733" s="344"/>
      <c r="CD733" s="344"/>
      <c r="CE733" s="344"/>
      <c r="CF733" s="344"/>
      <c r="CG733" s="344"/>
      <c r="CH733" s="344"/>
      <c r="CI733" s="344"/>
      <c r="CJ733" s="344"/>
      <c r="CK733" s="344"/>
      <c r="CL733" s="344"/>
      <c r="CM733" s="344"/>
      <c r="CN733" s="344"/>
      <c r="CO733" s="344"/>
      <c r="CP733" s="344"/>
      <c r="CQ733" s="344"/>
      <c r="CR733" s="344"/>
      <c r="CS733" s="344"/>
      <c r="CT733" s="344"/>
      <c r="CU733" s="344"/>
      <c r="CV733" s="344"/>
      <c r="CW733" s="344"/>
      <c r="CX733" s="344"/>
      <c r="CY733" s="344"/>
      <c r="CZ733" s="344"/>
    </row>
    <row r="734" ht="25.15" customHeight="true" x14ac:dyDescent="0.2">
      <c r="C734" s="577"/>
      <c r="D734" s="577"/>
      <c r="E734" s="577"/>
      <c r="F734" s="577"/>
      <c r="G734" s="577"/>
      <c r="H734" s="577"/>
      <c r="I734" s="577"/>
      <c r="J734" s="577"/>
      <c r="K734" s="577"/>
      <c r="L734" s="577"/>
      <c r="M734" s="577"/>
      <c r="N734" s="577"/>
      <c r="O734" s="577"/>
      <c r="P734" s="577"/>
      <c r="Q734" s="577"/>
      <c r="BA734" s="344"/>
      <c r="BB734" s="395"/>
      <c r="BC734" s="344"/>
      <c r="BD734" s="344"/>
      <c r="BE734" s="344"/>
      <c r="BF734" s="344"/>
      <c r="BG734" s="344"/>
      <c r="BH734" s="344"/>
      <c r="BI734" s="344"/>
      <c r="BJ734" s="344"/>
      <c r="BK734" s="344"/>
      <c r="BL734" s="344"/>
      <c r="BM734" s="344"/>
      <c r="BN734" s="344"/>
      <c r="BO734" s="344"/>
      <c r="BP734" s="344"/>
      <c r="BQ734" s="344"/>
      <c r="BR734" s="344"/>
      <c r="BS734" s="344"/>
      <c r="BT734" s="344"/>
      <c r="BU734" s="344"/>
      <c r="BV734" s="344"/>
      <c r="BW734" s="344"/>
      <c r="BX734" s="344"/>
      <c r="BY734" s="344"/>
      <c r="BZ734" s="344"/>
      <c r="CA734" s="344"/>
      <c r="CB734" s="344"/>
      <c r="CC734" s="344"/>
      <c r="CD734" s="344"/>
      <c r="CE734" s="344"/>
      <c r="CF734" s="344"/>
      <c r="CG734" s="344"/>
      <c r="CH734" s="344"/>
      <c r="CI734" s="344"/>
      <c r="CJ734" s="344"/>
      <c r="CK734" s="344"/>
      <c r="CL734" s="344"/>
      <c r="CM734" s="344"/>
      <c r="CN734" s="344"/>
      <c r="CO734" s="344"/>
      <c r="CP734" s="344"/>
      <c r="CQ734" s="344"/>
      <c r="CR734" s="344"/>
      <c r="CS734" s="344"/>
      <c r="CT734" s="344"/>
      <c r="CU734" s="344"/>
      <c r="CV734" s="344"/>
      <c r="CW734" s="344"/>
      <c r="CX734" s="344"/>
      <c r="CY734" s="344"/>
      <c r="CZ734" s="344"/>
    </row>
    <row r="735" ht="25.15" customHeight="true" x14ac:dyDescent="0.2">
      <c r="C735" s="577"/>
      <c r="D735" s="577"/>
      <c r="E735" s="577"/>
      <c r="F735" s="577"/>
      <c r="G735" s="577"/>
      <c r="H735" s="577"/>
      <c r="I735" s="577"/>
      <c r="J735" s="577"/>
      <c r="K735" s="577"/>
      <c r="L735" s="577"/>
      <c r="M735" s="577"/>
      <c r="N735" s="577"/>
      <c r="O735" s="577"/>
      <c r="P735" s="577"/>
      <c r="Q735" s="577"/>
      <c r="BA735" s="344"/>
      <c r="BB735" s="395"/>
      <c r="BC735" s="344"/>
      <c r="BD735" s="344"/>
      <c r="BE735" s="344"/>
      <c r="BF735" s="344"/>
      <c r="BG735" s="344"/>
      <c r="BH735" s="344"/>
      <c r="BI735" s="344"/>
      <c r="BJ735" s="344"/>
      <c r="BK735" s="344"/>
      <c r="BL735" s="344"/>
      <c r="BM735" s="344"/>
      <c r="BN735" s="344"/>
      <c r="BO735" s="344"/>
      <c r="BP735" s="344"/>
      <c r="BQ735" s="344"/>
      <c r="BR735" s="344"/>
      <c r="BS735" s="344"/>
      <c r="BT735" s="344"/>
      <c r="BU735" s="344"/>
      <c r="BV735" s="344"/>
      <c r="BW735" s="344"/>
      <c r="BX735" s="344"/>
      <c r="BY735" s="344"/>
      <c r="BZ735" s="344"/>
      <c r="CA735" s="344"/>
      <c r="CB735" s="344"/>
      <c r="CC735" s="344"/>
      <c r="CD735" s="344"/>
      <c r="CE735" s="344"/>
      <c r="CF735" s="344"/>
      <c r="CG735" s="344"/>
      <c r="CH735" s="344"/>
      <c r="CI735" s="344"/>
      <c r="CJ735" s="344"/>
      <c r="CK735" s="344"/>
      <c r="CL735" s="344"/>
      <c r="CM735" s="344"/>
      <c r="CN735" s="344"/>
      <c r="CO735" s="344"/>
      <c r="CP735" s="344"/>
      <c r="CQ735" s="344"/>
      <c r="CR735" s="344"/>
      <c r="CS735" s="344"/>
      <c r="CT735" s="344"/>
      <c r="CU735" s="344"/>
      <c r="CV735" s="344"/>
      <c r="CW735" s="344"/>
      <c r="CX735" s="344"/>
      <c r="CY735" s="344"/>
      <c r="CZ735" s="344"/>
    </row>
    <row r="736" ht="25.15" customHeight="true" x14ac:dyDescent="0.2">
      <c r="C736" s="577"/>
      <c r="D736" s="577"/>
      <c r="E736" s="577"/>
      <c r="F736" s="577"/>
      <c r="G736" s="577"/>
      <c r="H736" s="577"/>
      <c r="I736" s="577"/>
      <c r="J736" s="577"/>
      <c r="K736" s="577"/>
      <c r="L736" s="577"/>
      <c r="M736" s="577"/>
      <c r="N736" s="577"/>
      <c r="O736" s="577"/>
      <c r="P736" s="577"/>
      <c r="Q736" s="577"/>
      <c r="BA736" s="344"/>
      <c r="BB736" s="395"/>
      <c r="BC736" s="344"/>
      <c r="BD736" s="344"/>
      <c r="BE736" s="344"/>
      <c r="BF736" s="344"/>
      <c r="BG736" s="344"/>
      <c r="BH736" s="344"/>
      <c r="BI736" s="344"/>
      <c r="BJ736" s="344"/>
      <c r="BK736" s="344"/>
      <c r="BL736" s="344"/>
      <c r="BM736" s="344"/>
      <c r="BN736" s="344"/>
      <c r="BO736" s="344"/>
      <c r="BP736" s="344"/>
      <c r="BQ736" s="344"/>
      <c r="BR736" s="344"/>
      <c r="BS736" s="344"/>
      <c r="BT736" s="344"/>
      <c r="BU736" s="344"/>
      <c r="BV736" s="344"/>
      <c r="BW736" s="344"/>
      <c r="BX736" s="344"/>
      <c r="BY736" s="344"/>
      <c r="BZ736" s="344"/>
      <c r="CA736" s="344"/>
      <c r="CB736" s="344"/>
      <c r="CC736" s="344"/>
      <c r="CD736" s="344"/>
      <c r="CE736" s="344"/>
      <c r="CF736" s="344"/>
      <c r="CG736" s="344"/>
      <c r="CH736" s="344"/>
      <c r="CI736" s="344"/>
      <c r="CJ736" s="344"/>
      <c r="CK736" s="344"/>
      <c r="CL736" s="344"/>
      <c r="CM736" s="344"/>
      <c r="CN736" s="344"/>
      <c r="CO736" s="344"/>
      <c r="CP736" s="344"/>
      <c r="CQ736" s="344"/>
      <c r="CR736" s="344"/>
      <c r="CS736" s="344"/>
      <c r="CT736" s="344"/>
      <c r="CU736" s="344"/>
      <c r="CV736" s="344"/>
      <c r="CW736" s="344"/>
      <c r="CX736" s="344"/>
      <c r="CY736" s="344"/>
      <c r="CZ736" s="344"/>
    </row>
    <row r="737" ht="25.15" customHeight="true" x14ac:dyDescent="0.2">
      <c r="C737" s="577"/>
      <c r="D737" s="577"/>
      <c r="E737" s="577"/>
      <c r="F737" s="577"/>
      <c r="G737" s="577"/>
      <c r="H737" s="577"/>
      <c r="I737" s="577"/>
      <c r="J737" s="577"/>
      <c r="K737" s="577"/>
      <c r="L737" s="577"/>
      <c r="M737" s="577"/>
      <c r="N737" s="577"/>
      <c r="O737" s="577"/>
      <c r="P737" s="577"/>
      <c r="Q737" s="577"/>
      <c r="BA737" s="344"/>
      <c r="BB737" s="395"/>
      <c r="BC737" s="344"/>
      <c r="BD737" s="344"/>
      <c r="BE737" s="344"/>
      <c r="BF737" s="344"/>
      <c r="BG737" s="344"/>
      <c r="BH737" s="344"/>
      <c r="BI737" s="344"/>
      <c r="BJ737" s="344"/>
      <c r="BK737" s="344"/>
      <c r="BL737" s="344"/>
      <c r="BM737" s="344"/>
      <c r="BN737" s="344"/>
      <c r="BO737" s="344"/>
      <c r="BP737" s="344"/>
      <c r="BQ737" s="344"/>
      <c r="BR737" s="344"/>
      <c r="BS737" s="344"/>
      <c r="BT737" s="344"/>
      <c r="BU737" s="344"/>
      <c r="BV737" s="344"/>
      <c r="BW737" s="344"/>
      <c r="BX737" s="344"/>
      <c r="BY737" s="344"/>
      <c r="BZ737" s="344"/>
      <c r="CA737" s="344"/>
      <c r="CB737" s="344"/>
      <c r="CC737" s="344"/>
      <c r="CD737" s="344"/>
      <c r="CE737" s="344"/>
      <c r="CF737" s="344"/>
      <c r="CG737" s="344"/>
      <c r="CH737" s="344"/>
      <c r="CI737" s="344"/>
      <c r="CJ737" s="344"/>
      <c r="CK737" s="344"/>
      <c r="CL737" s="344"/>
      <c r="CM737" s="344"/>
      <c r="CN737" s="344"/>
      <c r="CO737" s="344"/>
      <c r="CP737" s="344"/>
      <c r="CQ737" s="344"/>
      <c r="CR737" s="344"/>
      <c r="CS737" s="344"/>
      <c r="CT737" s="344"/>
      <c r="CU737" s="344"/>
      <c r="CV737" s="344"/>
      <c r="CW737" s="344"/>
      <c r="CX737" s="344"/>
      <c r="CY737" s="344"/>
      <c r="CZ737" s="344"/>
    </row>
    <row r="738" ht="25.15" customHeight="true" x14ac:dyDescent="0.2">
      <c r="C738" s="577"/>
      <c r="D738" s="577"/>
      <c r="E738" s="577"/>
      <c r="F738" s="577"/>
      <c r="G738" s="577"/>
      <c r="H738" s="577"/>
      <c r="I738" s="577"/>
      <c r="J738" s="577"/>
      <c r="K738" s="577"/>
      <c r="L738" s="577"/>
      <c r="M738" s="577"/>
      <c r="N738" s="577"/>
      <c r="O738" s="577"/>
      <c r="P738" s="577"/>
      <c r="Q738" s="577"/>
      <c r="BA738" s="344"/>
      <c r="BB738" s="395"/>
      <c r="BC738" s="344"/>
      <c r="BD738" s="344"/>
      <c r="BE738" s="344"/>
      <c r="BF738" s="344"/>
      <c r="BG738" s="344"/>
      <c r="BH738" s="344"/>
      <c r="BI738" s="344"/>
      <c r="BJ738" s="344"/>
      <c r="BK738" s="344"/>
      <c r="BL738" s="344"/>
      <c r="BM738" s="344"/>
      <c r="BN738" s="344"/>
      <c r="BO738" s="344"/>
      <c r="BP738" s="344"/>
      <c r="BQ738" s="344"/>
      <c r="BR738" s="344"/>
      <c r="BS738" s="344"/>
      <c r="BT738" s="344"/>
      <c r="BU738" s="344"/>
      <c r="BV738" s="344"/>
      <c r="BW738" s="344"/>
      <c r="BX738" s="344"/>
      <c r="BY738" s="344"/>
      <c r="BZ738" s="344"/>
      <c r="CA738" s="344"/>
      <c r="CB738" s="344"/>
      <c r="CC738" s="344"/>
      <c r="CD738" s="344"/>
      <c r="CE738" s="344"/>
      <c r="CF738" s="344"/>
      <c r="CG738" s="344"/>
      <c r="CH738" s="344"/>
      <c r="CI738" s="344"/>
      <c r="CJ738" s="344"/>
      <c r="CK738" s="344"/>
      <c r="CL738" s="344"/>
      <c r="CM738" s="344"/>
      <c r="CN738" s="344"/>
      <c r="CO738" s="344"/>
      <c r="CP738" s="344"/>
      <c r="CQ738" s="344"/>
      <c r="CR738" s="344"/>
      <c r="CS738" s="344"/>
      <c r="CT738" s="344"/>
      <c r="CU738" s="344"/>
      <c r="CV738" s="344"/>
      <c r="CW738" s="344"/>
      <c r="CX738" s="344"/>
      <c r="CY738" s="344"/>
      <c r="CZ738" s="344"/>
    </row>
    <row r="739" ht="25.15" customHeight="true" x14ac:dyDescent="0.2">
      <c r="C739" s="577"/>
      <c r="D739" s="577"/>
      <c r="E739" s="577"/>
      <c r="F739" s="577"/>
      <c r="G739" s="577"/>
      <c r="H739" s="577"/>
      <c r="I739" s="577"/>
      <c r="J739" s="577"/>
      <c r="K739" s="577"/>
      <c r="L739" s="577"/>
      <c r="M739" s="577"/>
      <c r="N739" s="577"/>
      <c r="O739" s="577"/>
      <c r="P739" s="577"/>
      <c r="Q739" s="577"/>
      <c r="BA739" s="344"/>
      <c r="BB739" s="395"/>
      <c r="BC739" s="344"/>
      <c r="BD739" s="344"/>
      <c r="BE739" s="344"/>
      <c r="BF739" s="344"/>
      <c r="BG739" s="344"/>
      <c r="BH739" s="344"/>
      <c r="BI739" s="344"/>
      <c r="BJ739" s="344"/>
      <c r="BK739" s="344"/>
      <c r="BL739" s="344"/>
      <c r="BM739" s="344"/>
      <c r="BN739" s="344"/>
      <c r="BO739" s="344"/>
      <c r="BP739" s="344"/>
      <c r="BQ739" s="344"/>
      <c r="BR739" s="344"/>
      <c r="BS739" s="344"/>
      <c r="BT739" s="344"/>
      <c r="BU739" s="344"/>
      <c r="BV739" s="344"/>
      <c r="BW739" s="344"/>
      <c r="BX739" s="344"/>
      <c r="BY739" s="344"/>
      <c r="BZ739" s="344"/>
      <c r="CA739" s="344"/>
      <c r="CB739" s="344"/>
      <c r="CC739" s="344"/>
      <c r="CD739" s="344"/>
      <c r="CE739" s="344"/>
      <c r="CF739" s="344"/>
      <c r="CG739" s="344"/>
      <c r="CH739" s="344"/>
      <c r="CI739" s="344"/>
      <c r="CJ739" s="344"/>
      <c r="CK739" s="344"/>
      <c r="CL739" s="344"/>
      <c r="CM739" s="344"/>
      <c r="CN739" s="344"/>
      <c r="CO739" s="344"/>
      <c r="CP739" s="344"/>
      <c r="CQ739" s="344"/>
      <c r="CR739" s="344"/>
      <c r="CS739" s="344"/>
      <c r="CT739" s="344"/>
      <c r="CU739" s="344"/>
      <c r="CV739" s="344"/>
      <c r="CW739" s="344"/>
      <c r="CX739" s="344"/>
      <c r="CY739" s="344"/>
      <c r="CZ739" s="344"/>
    </row>
    <row r="740" ht="25.15" customHeight="true" x14ac:dyDescent="0.2">
      <c r="C740" s="577"/>
      <c r="D740" s="577"/>
      <c r="E740" s="577"/>
      <c r="F740" s="577"/>
      <c r="G740" s="577"/>
      <c r="H740" s="577"/>
      <c r="I740" s="577"/>
      <c r="J740" s="577"/>
      <c r="K740" s="577"/>
      <c r="L740" s="577"/>
      <c r="M740" s="577"/>
      <c r="N740" s="577"/>
      <c r="O740" s="577"/>
      <c r="P740" s="577"/>
      <c r="Q740" s="577"/>
      <c r="BA740" s="344"/>
      <c r="BB740" s="395"/>
      <c r="BC740" s="344"/>
      <c r="BD740" s="344"/>
      <c r="BE740" s="344"/>
      <c r="BF740" s="344"/>
      <c r="BG740" s="344"/>
      <c r="BH740" s="344"/>
      <c r="BI740" s="344"/>
      <c r="BJ740" s="344"/>
      <c r="BK740" s="344"/>
      <c r="BL740" s="344"/>
      <c r="BM740" s="344"/>
      <c r="BN740" s="344"/>
      <c r="BO740" s="344"/>
      <c r="BP740" s="344"/>
      <c r="BQ740" s="344"/>
      <c r="BR740" s="344"/>
      <c r="BS740" s="344"/>
      <c r="BT740" s="344"/>
      <c r="BU740" s="344"/>
      <c r="BV740" s="344"/>
      <c r="BW740" s="344"/>
      <c r="BX740" s="344"/>
      <c r="BY740" s="344"/>
      <c r="BZ740" s="344"/>
      <c r="CA740" s="344"/>
      <c r="CB740" s="344"/>
      <c r="CC740" s="344"/>
      <c r="CD740" s="344"/>
      <c r="CE740" s="344"/>
      <c r="CF740" s="344"/>
      <c r="CG740" s="344"/>
      <c r="CH740" s="344"/>
      <c r="CI740" s="344"/>
      <c r="CJ740" s="344"/>
      <c r="CK740" s="344"/>
      <c r="CL740" s="344"/>
      <c r="CM740" s="344"/>
      <c r="CN740" s="344"/>
      <c r="CO740" s="344"/>
      <c r="CP740" s="344"/>
      <c r="CQ740" s="344"/>
      <c r="CR740" s="344"/>
      <c r="CS740" s="344"/>
      <c r="CT740" s="344"/>
      <c r="CU740" s="344"/>
      <c r="CV740" s="344"/>
      <c r="CW740" s="344"/>
      <c r="CX740" s="344"/>
      <c r="CY740" s="344"/>
      <c r="CZ740" s="344"/>
    </row>
    <row r="741" ht="25.15" customHeight="true" x14ac:dyDescent="0.2">
      <c r="C741" s="577"/>
      <c r="D741" s="577"/>
      <c r="E741" s="577"/>
      <c r="F741" s="577"/>
      <c r="G741" s="577"/>
      <c r="H741" s="577"/>
      <c r="I741" s="577"/>
      <c r="J741" s="577"/>
      <c r="K741" s="577"/>
      <c r="L741" s="577"/>
      <c r="M741" s="577"/>
      <c r="N741" s="577"/>
      <c r="O741" s="577"/>
      <c r="P741" s="577"/>
      <c r="Q741" s="577"/>
      <c r="BA741" s="344"/>
      <c r="BB741" s="395"/>
      <c r="BC741" s="344"/>
      <c r="BD741" s="344"/>
      <c r="BE741" s="344"/>
      <c r="BF741" s="344"/>
      <c r="BG741" s="344"/>
      <c r="BH741" s="344"/>
      <c r="BI741" s="344"/>
      <c r="BJ741" s="344"/>
      <c r="BK741" s="344"/>
      <c r="BL741" s="344"/>
      <c r="BM741" s="344"/>
      <c r="BN741" s="344"/>
      <c r="BO741" s="344"/>
      <c r="BP741" s="344"/>
      <c r="BQ741" s="344"/>
      <c r="BR741" s="344"/>
      <c r="BS741" s="344"/>
      <c r="BT741" s="344"/>
      <c r="BU741" s="344"/>
      <c r="BV741" s="344"/>
      <c r="BW741" s="344"/>
      <c r="BX741" s="344"/>
      <c r="BY741" s="344"/>
      <c r="BZ741" s="344"/>
      <c r="CA741" s="344"/>
      <c r="CB741" s="344"/>
      <c r="CC741" s="344"/>
      <c r="CD741" s="344"/>
      <c r="CE741" s="344"/>
      <c r="CF741" s="344"/>
      <c r="CG741" s="344"/>
      <c r="CH741" s="344"/>
      <c r="CI741" s="344"/>
      <c r="CJ741" s="344"/>
      <c r="CK741" s="344"/>
      <c r="CL741" s="344"/>
      <c r="CM741" s="344"/>
      <c r="CN741" s="344"/>
      <c r="CO741" s="344"/>
      <c r="CP741" s="344"/>
      <c r="CQ741" s="344"/>
      <c r="CR741" s="344"/>
      <c r="CS741" s="344"/>
      <c r="CT741" s="344"/>
      <c r="CU741" s="344"/>
      <c r="CV741" s="344"/>
      <c r="CW741" s="344"/>
      <c r="CX741" s="344"/>
      <c r="CY741" s="344"/>
      <c r="CZ741" s="344"/>
    </row>
    <row r="742" ht="25.15" customHeight="true" x14ac:dyDescent="0.2">
      <c r="C742" s="577"/>
      <c r="D742" s="577"/>
      <c r="E742" s="577"/>
      <c r="F742" s="577"/>
      <c r="G742" s="577"/>
      <c r="H742" s="577"/>
      <c r="I742" s="577"/>
      <c r="J742" s="577"/>
      <c r="K742" s="577"/>
      <c r="L742" s="577"/>
      <c r="M742" s="577"/>
      <c r="N742" s="577"/>
      <c r="O742" s="577"/>
      <c r="P742" s="577"/>
      <c r="Q742" s="577"/>
      <c r="BA742" s="344"/>
      <c r="BB742" s="395"/>
      <c r="BC742" s="344"/>
      <c r="BD742" s="344"/>
      <c r="BE742" s="344"/>
      <c r="BF742" s="344"/>
      <c r="BG742" s="344"/>
      <c r="BH742" s="344"/>
      <c r="BI742" s="344"/>
      <c r="BJ742" s="344"/>
      <c r="BK742" s="344"/>
      <c r="BL742" s="344"/>
      <c r="BM742" s="344"/>
      <c r="BN742" s="344"/>
      <c r="BO742" s="344"/>
      <c r="BP742" s="344"/>
      <c r="BQ742" s="344"/>
      <c r="BR742" s="344"/>
      <c r="BS742" s="344"/>
      <c r="BT742" s="344"/>
      <c r="BU742" s="344"/>
      <c r="BV742" s="344"/>
      <c r="BW742" s="344"/>
      <c r="BX742" s="344"/>
      <c r="BY742" s="344"/>
      <c r="BZ742" s="344"/>
      <c r="CA742" s="344"/>
      <c r="CB742" s="344"/>
      <c r="CC742" s="344"/>
      <c r="CD742" s="344"/>
      <c r="CE742" s="344"/>
      <c r="CF742" s="344"/>
      <c r="CG742" s="344"/>
      <c r="CH742" s="344"/>
      <c r="CI742" s="344"/>
      <c r="CJ742" s="344"/>
      <c r="CK742" s="344"/>
      <c r="CL742" s="344"/>
      <c r="CM742" s="344"/>
      <c r="CN742" s="344"/>
      <c r="CO742" s="344"/>
      <c r="CP742" s="344"/>
      <c r="CQ742" s="344"/>
      <c r="CR742" s="344"/>
      <c r="CS742" s="344"/>
      <c r="CT742" s="344"/>
      <c r="CU742" s="344"/>
      <c r="CV742" s="344"/>
      <c r="CW742" s="344"/>
      <c r="CX742" s="344"/>
      <c r="CY742" s="344"/>
      <c r="CZ742" s="344"/>
    </row>
    <row r="743" ht="25.15" customHeight="true" x14ac:dyDescent="0.2">
      <c r="C743" s="577"/>
      <c r="D743" s="577"/>
      <c r="E743" s="577"/>
      <c r="F743" s="577"/>
      <c r="G743" s="577"/>
      <c r="H743" s="577"/>
      <c r="I743" s="577"/>
      <c r="J743" s="577"/>
      <c r="K743" s="577"/>
      <c r="L743" s="577"/>
      <c r="M743" s="577"/>
      <c r="N743" s="577"/>
      <c r="O743" s="577"/>
      <c r="P743" s="577"/>
      <c r="Q743" s="577"/>
      <c r="BA743" s="344"/>
      <c r="BB743" s="395"/>
      <c r="BC743" s="344"/>
      <c r="BD743" s="344"/>
      <c r="BE743" s="344"/>
      <c r="BF743" s="344"/>
      <c r="BG743" s="344"/>
      <c r="BH743" s="344"/>
      <c r="BI743" s="344"/>
      <c r="BJ743" s="344"/>
      <c r="BK743" s="344"/>
      <c r="BL743" s="344"/>
      <c r="BM743" s="344"/>
      <c r="BN743" s="344"/>
      <c r="BO743" s="344"/>
      <c r="BP743" s="344"/>
      <c r="BQ743" s="344"/>
      <c r="BR743" s="344"/>
      <c r="BS743" s="344"/>
      <c r="BT743" s="344"/>
      <c r="BU743" s="344"/>
      <c r="BV743" s="344"/>
      <c r="BW743" s="344"/>
      <c r="BX743" s="344"/>
      <c r="BY743" s="344"/>
      <c r="BZ743" s="344"/>
      <c r="CA743" s="344"/>
      <c r="CB743" s="344"/>
      <c r="CC743" s="344"/>
      <c r="CD743" s="344"/>
      <c r="CE743" s="344"/>
      <c r="CF743" s="344"/>
      <c r="CG743" s="344"/>
      <c r="CH743" s="344"/>
      <c r="CI743" s="344"/>
      <c r="CJ743" s="344"/>
      <c r="CK743" s="344"/>
      <c r="CL743" s="344"/>
      <c r="CM743" s="344"/>
      <c r="CN743" s="344"/>
      <c r="CO743" s="344"/>
      <c r="CP743" s="344"/>
      <c r="CQ743" s="344"/>
      <c r="CR743" s="344"/>
      <c r="CS743" s="344"/>
      <c r="CT743" s="344"/>
      <c r="CU743" s="344"/>
      <c r="CV743" s="344"/>
      <c r="CW743" s="344"/>
      <c r="CX743" s="344"/>
      <c r="CY743" s="344"/>
      <c r="CZ743" s="344"/>
    </row>
    <row r="744" ht="25.15" customHeight="true" x14ac:dyDescent="0.2">
      <c r="C744" s="577"/>
      <c r="D744" s="577"/>
      <c r="E744" s="577"/>
      <c r="F744" s="577"/>
      <c r="G744" s="577"/>
      <c r="H744" s="577"/>
      <c r="I744" s="577"/>
      <c r="J744" s="577"/>
      <c r="K744" s="577"/>
      <c r="L744" s="577"/>
      <c r="M744" s="577"/>
      <c r="N744" s="577"/>
      <c r="O744" s="577"/>
      <c r="P744" s="577"/>
      <c r="Q744" s="577"/>
      <c r="BA744" s="344"/>
      <c r="BB744" s="395"/>
      <c r="BC744" s="344"/>
      <c r="BD744" s="344"/>
      <c r="BE744" s="344"/>
      <c r="BF744" s="344"/>
      <c r="BG744" s="344"/>
      <c r="BH744" s="344"/>
      <c r="BI744" s="344"/>
      <c r="BJ744" s="344"/>
      <c r="BK744" s="344"/>
      <c r="BL744" s="344"/>
      <c r="BM744" s="344"/>
      <c r="BN744" s="344"/>
      <c r="BO744" s="344"/>
      <c r="BP744" s="344"/>
      <c r="BQ744" s="344"/>
      <c r="BR744" s="344"/>
      <c r="BS744" s="344"/>
      <c r="BT744" s="344"/>
      <c r="BU744" s="344"/>
      <c r="BV744" s="344"/>
      <c r="BW744" s="344"/>
      <c r="BX744" s="344"/>
      <c r="BY744" s="344"/>
      <c r="BZ744" s="344"/>
      <c r="CA744" s="344"/>
      <c r="CB744" s="344"/>
      <c r="CC744" s="344"/>
      <c r="CD744" s="344"/>
      <c r="CE744" s="344"/>
      <c r="CF744" s="344"/>
      <c r="CG744" s="344"/>
      <c r="CH744" s="344"/>
      <c r="CI744" s="344"/>
      <c r="CJ744" s="344"/>
      <c r="CK744" s="344"/>
      <c r="CL744" s="344"/>
      <c r="CM744" s="344"/>
      <c r="CN744" s="344"/>
      <c r="CO744" s="344"/>
      <c r="CP744" s="344"/>
      <c r="CQ744" s="344"/>
      <c r="CR744" s="344"/>
      <c r="CS744" s="344"/>
      <c r="CT744" s="344"/>
      <c r="CU744" s="344"/>
      <c r="CV744" s="344"/>
      <c r="CW744" s="344"/>
      <c r="CX744" s="344"/>
      <c r="CY744" s="344"/>
      <c r="CZ744" s="344"/>
    </row>
    <row r="745" ht="25.15" customHeight="true" x14ac:dyDescent="0.2">
      <c r="C745" s="577"/>
      <c r="D745" s="577"/>
      <c r="E745" s="577"/>
      <c r="F745" s="577"/>
      <c r="G745" s="577"/>
      <c r="H745" s="577"/>
      <c r="I745" s="577"/>
      <c r="J745" s="577"/>
      <c r="K745" s="577"/>
      <c r="L745" s="577"/>
      <c r="M745" s="577"/>
      <c r="N745" s="577"/>
      <c r="O745" s="577"/>
      <c r="P745" s="577"/>
      <c r="Q745" s="577"/>
      <c r="BA745" s="344"/>
      <c r="BB745" s="395"/>
      <c r="BC745" s="344"/>
      <c r="BD745" s="344"/>
      <c r="BE745" s="344"/>
      <c r="BF745" s="344"/>
      <c r="BG745" s="344"/>
      <c r="BH745" s="344"/>
      <c r="BI745" s="344"/>
      <c r="BJ745" s="344"/>
      <c r="BK745" s="344"/>
      <c r="BL745" s="344"/>
      <c r="BM745" s="344"/>
      <c r="BN745" s="344"/>
      <c r="BO745" s="344"/>
      <c r="BP745" s="344"/>
      <c r="BQ745" s="344"/>
      <c r="BR745" s="344"/>
      <c r="BS745" s="344"/>
      <c r="BT745" s="344"/>
      <c r="BU745" s="344"/>
      <c r="BV745" s="344"/>
      <c r="BW745" s="344"/>
      <c r="BX745" s="344"/>
      <c r="BY745" s="344"/>
      <c r="BZ745" s="344"/>
      <c r="CA745" s="344"/>
      <c r="CB745" s="344"/>
      <c r="CC745" s="344"/>
      <c r="CD745" s="344"/>
      <c r="CE745" s="344"/>
      <c r="CF745" s="344"/>
      <c r="CG745" s="344"/>
      <c r="CH745" s="344"/>
      <c r="CI745" s="344"/>
      <c r="CJ745" s="344"/>
      <c r="CK745" s="344"/>
      <c r="CL745" s="344"/>
      <c r="CM745" s="344"/>
      <c r="CN745" s="344"/>
      <c r="CO745" s="344"/>
      <c r="CP745" s="344"/>
      <c r="CQ745" s="344"/>
      <c r="CR745" s="344"/>
      <c r="CS745" s="344"/>
      <c r="CT745" s="344"/>
      <c r="CU745" s="344"/>
      <c r="CV745" s="344"/>
      <c r="CW745" s="344"/>
      <c r="CX745" s="344"/>
      <c r="CY745" s="344"/>
      <c r="CZ745" s="344"/>
    </row>
    <row r="746" ht="25.15" customHeight="true" x14ac:dyDescent="0.2">
      <c r="C746" s="577"/>
      <c r="D746" s="577"/>
      <c r="E746" s="577"/>
      <c r="F746" s="577"/>
      <c r="G746" s="577"/>
      <c r="H746" s="577"/>
      <c r="I746" s="577"/>
      <c r="J746" s="577"/>
      <c r="K746" s="577"/>
      <c r="L746" s="577"/>
      <c r="M746" s="577"/>
      <c r="N746" s="577"/>
      <c r="O746" s="577"/>
      <c r="P746" s="577"/>
      <c r="Q746" s="577"/>
      <c r="BA746" s="344"/>
      <c r="BB746" s="395"/>
      <c r="BC746" s="344"/>
      <c r="BD746" s="344"/>
      <c r="BE746" s="344"/>
      <c r="BF746" s="344"/>
      <c r="BG746" s="344"/>
      <c r="BH746" s="344"/>
      <c r="BI746" s="344"/>
      <c r="BJ746" s="344"/>
      <c r="BK746" s="344"/>
      <c r="BL746" s="344"/>
      <c r="BM746" s="344"/>
      <c r="BN746" s="344"/>
      <c r="BO746" s="344"/>
      <c r="BP746" s="344"/>
      <c r="BQ746" s="344"/>
      <c r="BR746" s="344"/>
      <c r="BS746" s="344"/>
      <c r="BT746" s="344"/>
      <c r="BU746" s="344"/>
      <c r="BV746" s="344"/>
      <c r="BW746" s="344"/>
      <c r="BX746" s="344"/>
      <c r="BY746" s="344"/>
      <c r="BZ746" s="344"/>
      <c r="CA746" s="344"/>
      <c r="CB746" s="344"/>
      <c r="CC746" s="344"/>
      <c r="CD746" s="344"/>
      <c r="CE746" s="344"/>
      <c r="CF746" s="344"/>
      <c r="CG746" s="344"/>
      <c r="CH746" s="344"/>
      <c r="CI746" s="344"/>
      <c r="CJ746" s="344"/>
      <c r="CK746" s="344"/>
      <c r="CL746" s="344"/>
      <c r="CM746" s="344"/>
      <c r="CN746" s="344"/>
      <c r="CO746" s="344"/>
      <c r="CP746" s="344"/>
      <c r="CQ746" s="344"/>
      <c r="CR746" s="344"/>
      <c r="CS746" s="344"/>
      <c r="CT746" s="344"/>
      <c r="CU746" s="344"/>
      <c r="CV746" s="344"/>
      <c r="CW746" s="344"/>
      <c r="CX746" s="344"/>
      <c r="CY746" s="344"/>
      <c r="CZ746" s="344"/>
    </row>
    <row r="747" ht="25.15" customHeight="true" x14ac:dyDescent="0.2">
      <c r="C747" s="577"/>
      <c r="D747" s="577"/>
      <c r="E747" s="577"/>
      <c r="F747" s="577"/>
      <c r="G747" s="577"/>
      <c r="H747" s="577"/>
      <c r="I747" s="577"/>
      <c r="J747" s="577"/>
      <c r="K747" s="577"/>
      <c r="L747" s="577"/>
      <c r="M747" s="577"/>
      <c r="N747" s="577"/>
      <c r="O747" s="577"/>
      <c r="P747" s="577"/>
      <c r="Q747" s="577"/>
      <c r="BA747" s="344"/>
      <c r="BB747" s="395"/>
      <c r="BC747" s="344"/>
      <c r="BD747" s="344"/>
      <c r="BE747" s="344"/>
      <c r="BF747" s="344"/>
      <c r="BG747" s="344"/>
      <c r="BH747" s="344"/>
      <c r="BI747" s="344"/>
      <c r="BJ747" s="344"/>
      <c r="BK747" s="344"/>
      <c r="BL747" s="344"/>
      <c r="BM747" s="344"/>
      <c r="BN747" s="344"/>
      <c r="BO747" s="344"/>
      <c r="BP747" s="344"/>
      <c r="BQ747" s="344"/>
      <c r="BR747" s="344"/>
      <c r="BS747" s="344"/>
      <c r="BT747" s="344"/>
      <c r="BU747" s="344"/>
      <c r="BV747" s="344"/>
      <c r="BW747" s="344"/>
      <c r="BX747" s="344"/>
      <c r="BY747" s="344"/>
      <c r="BZ747" s="344"/>
      <c r="CA747" s="344"/>
      <c r="CB747" s="344"/>
      <c r="CC747" s="344"/>
      <c r="CD747" s="344"/>
      <c r="CE747" s="344"/>
      <c r="CF747" s="344"/>
      <c r="CG747" s="344"/>
      <c r="CH747" s="344"/>
      <c r="CI747" s="344"/>
      <c r="CJ747" s="344"/>
      <c r="CK747" s="344"/>
      <c r="CL747" s="344"/>
      <c r="CM747" s="344"/>
      <c r="CN747" s="344"/>
      <c r="CO747" s="344"/>
      <c r="CP747" s="344"/>
      <c r="CQ747" s="344"/>
      <c r="CR747" s="344"/>
      <c r="CS747" s="344"/>
      <c r="CT747" s="344"/>
      <c r="CU747" s="344"/>
      <c r="CV747" s="344"/>
      <c r="CW747" s="344"/>
      <c r="CX747" s="344"/>
      <c r="CY747" s="344"/>
      <c r="CZ747" s="344"/>
    </row>
    <row r="748" ht="25.15" customHeight="true" x14ac:dyDescent="0.2">
      <c r="C748" s="577"/>
      <c r="D748" s="577"/>
      <c r="E748" s="577"/>
      <c r="F748" s="577"/>
      <c r="G748" s="577"/>
      <c r="H748" s="577"/>
      <c r="I748" s="577"/>
      <c r="J748" s="577"/>
      <c r="K748" s="577"/>
      <c r="L748" s="577"/>
      <c r="M748" s="577"/>
      <c r="N748" s="577"/>
      <c r="O748" s="577"/>
      <c r="P748" s="577"/>
      <c r="Q748" s="577"/>
      <c r="BA748" s="344"/>
      <c r="BB748" s="395"/>
      <c r="BC748" s="344"/>
      <c r="BD748" s="344"/>
      <c r="BE748" s="344"/>
      <c r="BF748" s="344"/>
      <c r="BG748" s="344"/>
      <c r="BH748" s="344"/>
      <c r="BI748" s="344"/>
      <c r="BJ748" s="344"/>
      <c r="BK748" s="344"/>
      <c r="BL748" s="344"/>
      <c r="BM748" s="344"/>
      <c r="BN748" s="344"/>
      <c r="BO748" s="344"/>
      <c r="BP748" s="344"/>
      <c r="BQ748" s="344"/>
      <c r="BR748" s="344"/>
      <c r="BS748" s="344"/>
      <c r="BT748" s="344"/>
      <c r="BU748" s="344"/>
      <c r="BV748" s="344"/>
      <c r="BW748" s="344"/>
      <c r="BX748" s="344"/>
      <c r="BY748" s="344"/>
      <c r="BZ748" s="344"/>
      <c r="CA748" s="344"/>
      <c r="CB748" s="344"/>
      <c r="CC748" s="344"/>
      <c r="CD748" s="344"/>
      <c r="CE748" s="344"/>
      <c r="CF748" s="344"/>
      <c r="CG748" s="344"/>
      <c r="CH748" s="344"/>
      <c r="CI748" s="344"/>
      <c r="CJ748" s="344"/>
      <c r="CK748" s="344"/>
      <c r="CL748" s="344"/>
      <c r="CM748" s="344"/>
      <c r="CN748" s="344"/>
      <c r="CO748" s="344"/>
      <c r="CP748" s="344"/>
      <c r="CQ748" s="344"/>
      <c r="CR748" s="344"/>
      <c r="CS748" s="344"/>
      <c r="CT748" s="344"/>
      <c r="CU748" s="344"/>
      <c r="CV748" s="344"/>
      <c r="CW748" s="344"/>
      <c r="CX748" s="344"/>
      <c r="CY748" s="344"/>
      <c r="CZ748" s="344"/>
    </row>
    <row r="749" ht="25.15" customHeight="true" x14ac:dyDescent="0.2">
      <c r="C749" s="577"/>
      <c r="D749" s="577"/>
      <c r="E749" s="577"/>
      <c r="F749" s="577"/>
      <c r="G749" s="577"/>
      <c r="H749" s="577"/>
      <c r="I749" s="577"/>
      <c r="J749" s="577"/>
      <c r="K749" s="577"/>
      <c r="L749" s="577"/>
      <c r="M749" s="577"/>
      <c r="N749" s="577"/>
      <c r="O749" s="577"/>
      <c r="P749" s="577"/>
      <c r="Q749" s="577"/>
      <c r="BA749" s="344"/>
      <c r="BB749" s="395"/>
      <c r="BC749" s="344"/>
      <c r="BD749" s="344"/>
      <c r="BE749" s="344"/>
      <c r="BF749" s="344"/>
      <c r="BG749" s="344"/>
      <c r="BH749" s="344"/>
      <c r="BI749" s="344"/>
      <c r="BJ749" s="344"/>
      <c r="BK749" s="344"/>
      <c r="BL749" s="344"/>
      <c r="BM749" s="344"/>
      <c r="BN749" s="344"/>
      <c r="BO749" s="344"/>
      <c r="BP749" s="344"/>
      <c r="BQ749" s="344"/>
      <c r="BR749" s="344"/>
      <c r="BS749" s="344"/>
      <c r="BT749" s="344"/>
      <c r="BU749" s="344"/>
      <c r="BV749" s="344"/>
      <c r="BW749" s="344"/>
      <c r="BX749" s="344"/>
      <c r="BY749" s="344"/>
      <c r="BZ749" s="344"/>
      <c r="CA749" s="344"/>
      <c r="CB749" s="344"/>
      <c r="CC749" s="344"/>
      <c r="CD749" s="344"/>
      <c r="CE749" s="344"/>
      <c r="CF749" s="344"/>
      <c r="CG749" s="344"/>
      <c r="CH749" s="344"/>
      <c r="CI749" s="344"/>
      <c r="CJ749" s="344"/>
      <c r="CK749" s="344"/>
      <c r="CL749" s="344"/>
      <c r="CM749" s="344"/>
      <c r="CN749" s="344"/>
      <c r="CO749" s="344"/>
      <c r="CP749" s="344"/>
      <c r="CQ749" s="344"/>
      <c r="CR749" s="344"/>
      <c r="CS749" s="344"/>
      <c r="CT749" s="344"/>
      <c r="CU749" s="344"/>
      <c r="CV749" s="344"/>
      <c r="CW749" s="344"/>
      <c r="CX749" s="344"/>
      <c r="CY749" s="344"/>
      <c r="CZ749" s="344"/>
    </row>
    <row r="750" ht="25.15" customHeight="true" x14ac:dyDescent="0.2">
      <c r="C750" s="577"/>
      <c r="D750" s="577"/>
      <c r="E750" s="577"/>
      <c r="F750" s="577"/>
      <c r="G750" s="577"/>
      <c r="H750" s="577"/>
      <c r="I750" s="577"/>
      <c r="J750" s="577"/>
      <c r="K750" s="577"/>
      <c r="L750" s="577"/>
      <c r="M750" s="577"/>
      <c r="N750" s="577"/>
      <c r="O750" s="577"/>
      <c r="P750" s="577"/>
      <c r="Q750" s="577"/>
      <c r="BA750" s="344"/>
      <c r="BB750" s="395"/>
      <c r="BC750" s="344"/>
      <c r="BD750" s="344"/>
      <c r="BE750" s="344"/>
      <c r="BF750" s="344"/>
      <c r="BG750" s="344"/>
      <c r="BH750" s="344"/>
      <c r="BI750" s="344"/>
      <c r="BJ750" s="344"/>
      <c r="BK750" s="344"/>
      <c r="BL750" s="344"/>
      <c r="BM750" s="344"/>
      <c r="BN750" s="344"/>
      <c r="BO750" s="344"/>
      <c r="BP750" s="344"/>
      <c r="BQ750" s="344"/>
      <c r="BR750" s="344"/>
      <c r="BS750" s="344"/>
      <c r="BT750" s="344"/>
      <c r="BU750" s="344"/>
      <c r="BV750" s="344"/>
      <c r="BW750" s="344"/>
      <c r="BX750" s="344"/>
      <c r="BY750" s="344"/>
      <c r="BZ750" s="344"/>
      <c r="CA750" s="344"/>
      <c r="CB750" s="344"/>
      <c r="CC750" s="344"/>
      <c r="CD750" s="344"/>
      <c r="CE750" s="344"/>
      <c r="CF750" s="344"/>
      <c r="CG750" s="344"/>
      <c r="CH750" s="344"/>
      <c r="CI750" s="344"/>
      <c r="CJ750" s="344"/>
      <c r="CK750" s="344"/>
      <c r="CL750" s="344"/>
      <c r="CM750" s="344"/>
      <c r="CN750" s="344"/>
      <c r="CO750" s="344"/>
      <c r="CP750" s="344"/>
      <c r="CQ750" s="344"/>
      <c r="CR750" s="344"/>
      <c r="CS750" s="344"/>
      <c r="CT750" s="344"/>
      <c r="CU750" s="344"/>
      <c r="CV750" s="344"/>
      <c r="CW750" s="344"/>
      <c r="CX750" s="344"/>
      <c r="CY750" s="344"/>
      <c r="CZ750" s="344"/>
    </row>
    <row r="751" ht="25.15" customHeight="true" x14ac:dyDescent="0.2">
      <c r="C751" s="577"/>
      <c r="D751" s="577"/>
      <c r="E751" s="577"/>
      <c r="F751" s="577"/>
      <c r="G751" s="577"/>
      <c r="H751" s="577"/>
      <c r="I751" s="577"/>
      <c r="J751" s="577"/>
      <c r="K751" s="577"/>
      <c r="L751" s="577"/>
      <c r="M751" s="577"/>
      <c r="N751" s="577"/>
      <c r="O751" s="577"/>
      <c r="P751" s="577"/>
      <c r="Q751" s="577"/>
      <c r="BA751" s="344"/>
      <c r="BB751" s="395"/>
      <c r="BC751" s="344"/>
      <c r="BD751" s="344"/>
      <c r="BE751" s="344"/>
      <c r="BF751" s="344"/>
      <c r="BG751" s="344"/>
      <c r="BH751" s="344"/>
      <c r="BI751" s="344"/>
      <c r="BJ751" s="344"/>
      <c r="BK751" s="344"/>
      <c r="BL751" s="344"/>
      <c r="BM751" s="344"/>
      <c r="BN751" s="344"/>
      <c r="BO751" s="344"/>
      <c r="BP751" s="344"/>
      <c r="BQ751" s="344"/>
      <c r="BR751" s="344"/>
      <c r="BS751" s="344"/>
      <c r="BT751" s="344"/>
      <c r="BU751" s="344"/>
      <c r="BV751" s="344"/>
      <c r="BW751" s="344"/>
      <c r="BX751" s="344"/>
      <c r="BY751" s="344"/>
      <c r="BZ751" s="344"/>
      <c r="CA751" s="344"/>
      <c r="CB751" s="344"/>
      <c r="CC751" s="344"/>
      <c r="CD751" s="344"/>
      <c r="CE751" s="344"/>
      <c r="CF751" s="344"/>
      <c r="CG751" s="344"/>
      <c r="CH751" s="344"/>
      <c r="CI751" s="344"/>
      <c r="CJ751" s="344"/>
      <c r="CK751" s="344"/>
      <c r="CL751" s="344"/>
      <c r="CM751" s="344"/>
      <c r="CN751" s="344"/>
      <c r="CO751" s="344"/>
      <c r="CP751" s="344"/>
      <c r="CQ751" s="344"/>
      <c r="CR751" s="344"/>
      <c r="CS751" s="344"/>
      <c r="CT751" s="344"/>
      <c r="CU751" s="344"/>
      <c r="CV751" s="344"/>
      <c r="CW751" s="344"/>
      <c r="CX751" s="344"/>
      <c r="CY751" s="344"/>
      <c r="CZ751" s="344"/>
    </row>
    <row r="752" ht="25.15" customHeight="true" x14ac:dyDescent="0.2">
      <c r="C752" s="577"/>
      <c r="D752" s="577"/>
      <c r="E752" s="577"/>
      <c r="F752" s="577"/>
      <c r="G752" s="577"/>
      <c r="H752" s="577"/>
      <c r="I752" s="577"/>
      <c r="J752" s="577"/>
      <c r="K752" s="577"/>
      <c r="L752" s="577"/>
      <c r="M752" s="577"/>
      <c r="N752" s="577"/>
      <c r="O752" s="577"/>
      <c r="P752" s="577"/>
      <c r="Q752" s="577"/>
      <c r="BA752" s="344"/>
      <c r="BB752" s="395"/>
      <c r="BC752" s="344"/>
      <c r="BD752" s="344"/>
      <c r="BE752" s="344"/>
      <c r="BF752" s="344"/>
      <c r="BG752" s="344"/>
      <c r="BH752" s="344"/>
      <c r="BI752" s="344"/>
      <c r="BJ752" s="344"/>
      <c r="BK752" s="344"/>
      <c r="BL752" s="344"/>
      <c r="BM752" s="344"/>
      <c r="BN752" s="344"/>
      <c r="BO752" s="344"/>
      <c r="BP752" s="344"/>
      <c r="BQ752" s="344"/>
      <c r="BR752" s="344"/>
      <c r="BS752" s="344"/>
      <c r="BT752" s="344"/>
      <c r="BU752" s="344"/>
      <c r="BV752" s="344"/>
      <c r="BW752" s="344"/>
      <c r="BX752" s="344"/>
      <c r="BY752" s="344"/>
      <c r="BZ752" s="344"/>
      <c r="CA752" s="344"/>
      <c r="CB752" s="344"/>
      <c r="CC752" s="344"/>
      <c r="CD752" s="344"/>
      <c r="CE752" s="344"/>
      <c r="CF752" s="344"/>
      <c r="CG752" s="344"/>
      <c r="CH752" s="344"/>
      <c r="CI752" s="344"/>
      <c r="CJ752" s="344"/>
      <c r="CK752" s="344"/>
      <c r="CL752" s="344"/>
      <c r="CM752" s="344"/>
      <c r="CN752" s="344"/>
      <c r="CO752" s="344"/>
      <c r="CP752" s="344"/>
      <c r="CQ752" s="344"/>
      <c r="CR752" s="344"/>
      <c r="CS752" s="344"/>
      <c r="CT752" s="344"/>
      <c r="CU752" s="344"/>
      <c r="CV752" s="344"/>
      <c r="CW752" s="344"/>
      <c r="CX752" s="344"/>
      <c r="CY752" s="344"/>
      <c r="CZ752" s="344"/>
    </row>
    <row r="753" ht="25.15" customHeight="true" x14ac:dyDescent="0.2">
      <c r="C753" s="577"/>
      <c r="D753" s="577"/>
      <c r="E753" s="577"/>
      <c r="F753" s="577"/>
      <c r="G753" s="577"/>
      <c r="H753" s="577"/>
      <c r="I753" s="577"/>
      <c r="J753" s="577"/>
      <c r="K753" s="577"/>
      <c r="L753" s="577"/>
      <c r="M753" s="577"/>
      <c r="N753" s="577"/>
      <c r="O753" s="577"/>
      <c r="P753" s="577"/>
      <c r="Q753" s="577"/>
      <c r="BA753" s="344"/>
      <c r="BB753" s="395"/>
      <c r="BC753" s="344"/>
      <c r="BD753" s="344"/>
      <c r="BE753" s="344"/>
      <c r="BF753" s="344"/>
      <c r="BG753" s="344"/>
      <c r="BH753" s="344"/>
      <c r="BI753" s="344"/>
      <c r="BJ753" s="344"/>
      <c r="BK753" s="344"/>
      <c r="BL753" s="344"/>
      <c r="BM753" s="344"/>
      <c r="BN753" s="344"/>
      <c r="BO753" s="344"/>
      <c r="BP753" s="344"/>
      <c r="BQ753" s="344"/>
      <c r="BR753" s="344"/>
      <c r="BS753" s="344"/>
      <c r="BT753" s="344"/>
      <c r="BU753" s="344"/>
      <c r="BV753" s="344"/>
      <c r="BW753" s="344"/>
      <c r="BX753" s="344"/>
      <c r="BY753" s="344"/>
      <c r="BZ753" s="344"/>
      <c r="CA753" s="344"/>
      <c r="CB753" s="344"/>
      <c r="CC753" s="344"/>
      <c r="CD753" s="344"/>
      <c r="CE753" s="344"/>
      <c r="CF753" s="344"/>
      <c r="CG753" s="344"/>
      <c r="CH753" s="344"/>
      <c r="CI753" s="344"/>
      <c r="CJ753" s="344"/>
      <c r="CK753" s="344"/>
      <c r="CL753" s="344"/>
      <c r="CM753" s="344"/>
      <c r="CN753" s="344"/>
      <c r="CO753" s="344"/>
      <c r="CP753" s="344"/>
      <c r="CQ753" s="344"/>
      <c r="CR753" s="344"/>
      <c r="CS753" s="344"/>
      <c r="CT753" s="344"/>
      <c r="CU753" s="344"/>
      <c r="CV753" s="344"/>
      <c r="CW753" s="344"/>
      <c r="CX753" s="344"/>
      <c r="CY753" s="344"/>
      <c r="CZ753" s="344"/>
    </row>
    <row r="754" ht="25.15" customHeight="true" x14ac:dyDescent="0.2">
      <c r="C754" s="577"/>
      <c r="D754" s="577"/>
      <c r="E754" s="577"/>
      <c r="F754" s="577"/>
      <c r="G754" s="577"/>
      <c r="H754" s="577"/>
      <c r="I754" s="577"/>
      <c r="J754" s="577"/>
      <c r="K754" s="577"/>
      <c r="L754" s="577"/>
      <c r="M754" s="577"/>
      <c r="N754" s="577"/>
      <c r="O754" s="577"/>
      <c r="P754" s="577"/>
      <c r="Q754" s="577"/>
      <c r="BA754" s="344"/>
      <c r="BB754" s="395"/>
      <c r="BC754" s="344"/>
      <c r="BD754" s="344"/>
      <c r="BE754" s="344"/>
      <c r="BF754" s="344"/>
      <c r="BG754" s="344"/>
      <c r="BH754" s="344"/>
      <c r="BI754" s="344"/>
      <c r="BJ754" s="344"/>
      <c r="BK754" s="344"/>
      <c r="BL754" s="344"/>
      <c r="BM754" s="344"/>
      <c r="BN754" s="344"/>
      <c r="BO754" s="344"/>
      <c r="BP754" s="344"/>
      <c r="BQ754" s="344"/>
      <c r="BR754" s="344"/>
      <c r="BS754" s="344"/>
      <c r="BT754" s="344"/>
      <c r="BU754" s="344"/>
      <c r="BV754" s="344"/>
      <c r="BW754" s="344"/>
      <c r="BX754" s="344"/>
      <c r="BY754" s="344"/>
      <c r="BZ754" s="344"/>
      <c r="CA754" s="344"/>
      <c r="CB754" s="344"/>
      <c r="CC754" s="344"/>
      <c r="CD754" s="344"/>
      <c r="CE754" s="344"/>
      <c r="CF754" s="344"/>
      <c r="CG754" s="344"/>
      <c r="CH754" s="344"/>
      <c r="CI754" s="344"/>
      <c r="CJ754" s="344"/>
      <c r="CK754" s="344"/>
      <c r="CL754" s="344"/>
      <c r="CM754" s="344"/>
      <c r="CN754" s="344"/>
      <c r="CO754" s="344"/>
      <c r="CP754" s="344"/>
      <c r="CQ754" s="344"/>
      <c r="CR754" s="344"/>
      <c r="CS754" s="344"/>
      <c r="CT754" s="344"/>
      <c r="CU754" s="344"/>
      <c r="CV754" s="344"/>
      <c r="CW754" s="344"/>
      <c r="CX754" s="344"/>
      <c r="CY754" s="344"/>
      <c r="CZ754" s="344"/>
    </row>
    <row r="755" ht="25.15" customHeight="true" x14ac:dyDescent="0.2">
      <c r="C755" s="577"/>
      <c r="D755" s="577"/>
      <c r="E755" s="577"/>
      <c r="F755" s="577"/>
      <c r="G755" s="577"/>
      <c r="H755" s="577"/>
      <c r="I755" s="577"/>
      <c r="J755" s="577"/>
      <c r="K755" s="577"/>
      <c r="L755" s="577"/>
      <c r="M755" s="577"/>
      <c r="N755" s="577"/>
      <c r="O755" s="577"/>
      <c r="P755" s="577"/>
      <c r="Q755" s="577"/>
      <c r="BA755" s="344"/>
      <c r="BB755" s="395"/>
      <c r="BC755" s="344"/>
      <c r="BD755" s="344"/>
      <c r="BE755" s="344"/>
      <c r="BF755" s="344"/>
      <c r="BG755" s="344"/>
      <c r="BH755" s="344"/>
      <c r="BI755" s="344"/>
      <c r="BJ755" s="344"/>
      <c r="BK755" s="344"/>
      <c r="BL755" s="344"/>
      <c r="BM755" s="344"/>
      <c r="BN755" s="344"/>
      <c r="BO755" s="344"/>
      <c r="BP755" s="344"/>
      <c r="BQ755" s="344"/>
      <c r="BR755" s="344"/>
      <c r="BS755" s="344"/>
      <c r="BT755" s="344"/>
      <c r="BU755" s="344"/>
      <c r="BV755" s="344"/>
      <c r="BW755" s="344"/>
      <c r="BX755" s="344"/>
      <c r="BY755" s="344"/>
      <c r="BZ755" s="344"/>
      <c r="CA755" s="344"/>
      <c r="CB755" s="344"/>
      <c r="CC755" s="344"/>
      <c r="CD755" s="344"/>
      <c r="CE755" s="344"/>
      <c r="CF755" s="344"/>
      <c r="CG755" s="344"/>
      <c r="CH755" s="344"/>
      <c r="CI755" s="344"/>
      <c r="CJ755" s="344"/>
      <c r="CK755" s="344"/>
      <c r="CL755" s="344"/>
      <c r="CM755" s="344"/>
      <c r="CN755" s="344"/>
      <c r="CO755" s="344"/>
      <c r="CP755" s="344"/>
      <c r="CQ755" s="344"/>
      <c r="CR755" s="344"/>
      <c r="CS755" s="344"/>
      <c r="CT755" s="344"/>
      <c r="CU755" s="344"/>
      <c r="CV755" s="344"/>
      <c r="CW755" s="344"/>
      <c r="CX755" s="344"/>
      <c r="CY755" s="344"/>
      <c r="CZ755" s="344"/>
    </row>
    <row r="756" ht="25.15" customHeight="true" x14ac:dyDescent="0.2">
      <c r="C756" s="577"/>
      <c r="D756" s="577"/>
      <c r="E756" s="577"/>
      <c r="F756" s="577"/>
      <c r="G756" s="577"/>
      <c r="H756" s="577"/>
      <c r="I756" s="577"/>
      <c r="J756" s="577"/>
      <c r="K756" s="577"/>
      <c r="L756" s="577"/>
      <c r="M756" s="577"/>
      <c r="N756" s="577"/>
      <c r="O756" s="577"/>
      <c r="P756" s="577"/>
      <c r="Q756" s="577"/>
      <c r="BA756" s="344"/>
      <c r="BB756" s="395"/>
      <c r="BC756" s="344"/>
      <c r="BD756" s="344"/>
      <c r="BE756" s="344"/>
      <c r="BF756" s="344"/>
      <c r="BG756" s="344"/>
      <c r="BH756" s="344"/>
      <c r="BI756" s="344"/>
      <c r="BJ756" s="344"/>
      <c r="BK756" s="344"/>
      <c r="BL756" s="344"/>
      <c r="BM756" s="344"/>
      <c r="BN756" s="344"/>
      <c r="BO756" s="344"/>
      <c r="BP756" s="344"/>
      <c r="BQ756" s="344"/>
      <c r="BR756" s="344"/>
      <c r="BS756" s="344"/>
      <c r="BT756" s="344"/>
      <c r="BU756" s="344"/>
      <c r="BV756" s="344"/>
      <c r="BW756" s="344"/>
      <c r="BX756" s="344"/>
      <c r="BY756" s="344"/>
      <c r="BZ756" s="344"/>
      <c r="CA756" s="344"/>
      <c r="CB756" s="344"/>
      <c r="CC756" s="344"/>
      <c r="CD756" s="344"/>
      <c r="CE756" s="344"/>
      <c r="CF756" s="344"/>
      <c r="CG756" s="344"/>
      <c r="CH756" s="344"/>
      <c r="CI756" s="344"/>
      <c r="CJ756" s="344"/>
      <c r="CK756" s="344"/>
      <c r="CL756" s="344"/>
      <c r="CM756" s="344"/>
      <c r="CN756" s="344"/>
      <c r="CO756" s="344"/>
      <c r="CP756" s="344"/>
      <c r="CQ756" s="344"/>
      <c r="CR756" s="344"/>
      <c r="CS756" s="344"/>
      <c r="CT756" s="344"/>
      <c r="CU756" s="344"/>
      <c r="CV756" s="344"/>
      <c r="CW756" s="344"/>
      <c r="CX756" s="344"/>
      <c r="CY756" s="344"/>
      <c r="CZ756" s="344"/>
    </row>
    <row r="757" ht="25.15" customHeight="true" x14ac:dyDescent="0.2">
      <c r="C757" s="577"/>
      <c r="D757" s="577"/>
      <c r="E757" s="577"/>
      <c r="F757" s="577"/>
      <c r="G757" s="577"/>
      <c r="H757" s="577"/>
      <c r="I757" s="577"/>
      <c r="J757" s="577"/>
      <c r="K757" s="577"/>
      <c r="L757" s="577"/>
      <c r="M757" s="577"/>
      <c r="N757" s="577"/>
      <c r="O757" s="577"/>
      <c r="P757" s="577"/>
      <c r="Q757" s="577"/>
      <c r="BA757" s="344"/>
      <c r="BB757" s="395"/>
      <c r="BC757" s="344"/>
      <c r="BD757" s="344"/>
      <c r="BE757" s="344"/>
      <c r="BF757" s="344"/>
      <c r="BG757" s="344"/>
      <c r="BH757" s="344"/>
      <c r="BI757" s="344"/>
      <c r="BJ757" s="344"/>
      <c r="BK757" s="344"/>
      <c r="BL757" s="344"/>
      <c r="BM757" s="344"/>
      <c r="BN757" s="344"/>
      <c r="BO757" s="344"/>
      <c r="BP757" s="344"/>
      <c r="BQ757" s="344"/>
      <c r="BR757" s="344"/>
      <c r="BS757" s="344"/>
      <c r="BT757" s="344"/>
      <c r="BU757" s="344"/>
      <c r="BV757" s="344"/>
      <c r="BW757" s="344"/>
      <c r="BX757" s="344"/>
      <c r="BY757" s="344"/>
      <c r="BZ757" s="344"/>
      <c r="CA757" s="344"/>
      <c r="CB757" s="344"/>
      <c r="CC757" s="344"/>
      <c r="CD757" s="344"/>
      <c r="CE757" s="344"/>
      <c r="CF757" s="344"/>
      <c r="CG757" s="344"/>
      <c r="CH757" s="344"/>
      <c r="CI757" s="344"/>
      <c r="CJ757" s="344"/>
      <c r="CK757" s="344"/>
      <c r="CL757" s="344"/>
      <c r="CM757" s="344"/>
      <c r="CN757" s="344"/>
      <c r="CO757" s="344"/>
      <c r="CP757" s="344"/>
      <c r="CQ757" s="344"/>
      <c r="CR757" s="344"/>
      <c r="CS757" s="344"/>
      <c r="CT757" s="344"/>
      <c r="CU757" s="344"/>
      <c r="CV757" s="344"/>
      <c r="CW757" s="344"/>
      <c r="CX757" s="344"/>
      <c r="CY757" s="344"/>
      <c r="CZ757" s="344"/>
    </row>
    <row r="758" ht="25.15" customHeight="true" x14ac:dyDescent="0.2">
      <c r="C758" s="577"/>
      <c r="D758" s="577"/>
      <c r="E758" s="577"/>
      <c r="F758" s="577"/>
      <c r="G758" s="577"/>
      <c r="H758" s="577"/>
      <c r="I758" s="577"/>
      <c r="J758" s="577"/>
      <c r="K758" s="577"/>
      <c r="L758" s="577"/>
      <c r="M758" s="577"/>
      <c r="N758" s="577"/>
      <c r="O758" s="577"/>
      <c r="P758" s="577"/>
      <c r="Q758" s="577"/>
      <c r="BA758" s="344"/>
      <c r="BB758" s="395"/>
      <c r="BC758" s="344"/>
      <c r="BD758" s="344"/>
      <c r="BE758" s="344"/>
      <c r="BF758" s="344"/>
      <c r="BG758" s="344"/>
      <c r="BH758" s="344"/>
      <c r="BI758" s="344"/>
      <c r="BJ758" s="344"/>
      <c r="BK758" s="344"/>
      <c r="BL758" s="344"/>
      <c r="BM758" s="344"/>
      <c r="BN758" s="344"/>
      <c r="BO758" s="344"/>
      <c r="BP758" s="344"/>
      <c r="BQ758" s="344"/>
      <c r="BR758" s="344"/>
      <c r="BS758" s="344"/>
      <c r="BT758" s="344"/>
      <c r="BU758" s="344"/>
      <c r="BV758" s="344"/>
      <c r="BW758" s="344"/>
      <c r="BX758" s="344"/>
      <c r="BY758" s="344"/>
      <c r="BZ758" s="344"/>
      <c r="CA758" s="344"/>
      <c r="CB758" s="344"/>
      <c r="CC758" s="344"/>
      <c r="CD758" s="344"/>
      <c r="CE758" s="344"/>
      <c r="CF758" s="344"/>
      <c r="CG758" s="344"/>
      <c r="CH758" s="344"/>
      <c r="CI758" s="344"/>
      <c r="CJ758" s="344"/>
      <c r="CK758" s="344"/>
      <c r="CL758" s="344"/>
      <c r="CM758" s="344"/>
      <c r="CN758" s="344"/>
      <c r="CO758" s="344"/>
      <c r="CP758" s="344"/>
      <c r="CQ758" s="344"/>
      <c r="CR758" s="344"/>
      <c r="CS758" s="344"/>
      <c r="CT758" s="344"/>
      <c r="CU758" s="344"/>
      <c r="CV758" s="344"/>
      <c r="CW758" s="344"/>
      <c r="CX758" s="344"/>
      <c r="CY758" s="344"/>
      <c r="CZ758" s="344"/>
    </row>
    <row r="759" ht="25.15" customHeight="true" x14ac:dyDescent="0.2">
      <c r="C759" s="577"/>
      <c r="D759" s="577"/>
      <c r="E759" s="577"/>
      <c r="F759" s="577"/>
      <c r="G759" s="577"/>
      <c r="H759" s="577"/>
      <c r="I759" s="577"/>
      <c r="J759" s="577"/>
      <c r="K759" s="577"/>
      <c r="L759" s="577"/>
      <c r="M759" s="577"/>
      <c r="N759" s="577"/>
      <c r="O759" s="577"/>
      <c r="P759" s="577"/>
      <c r="Q759" s="577"/>
      <c r="BA759" s="344"/>
      <c r="BB759" s="395"/>
      <c r="BC759" s="344"/>
      <c r="BD759" s="344"/>
      <c r="BE759" s="344"/>
      <c r="BF759" s="344"/>
      <c r="BG759" s="344"/>
      <c r="BH759" s="344"/>
      <c r="BI759" s="344"/>
      <c r="BJ759" s="344"/>
      <c r="BK759" s="344"/>
      <c r="BL759" s="344"/>
      <c r="BM759" s="344"/>
      <c r="BN759" s="344"/>
      <c r="BO759" s="344"/>
      <c r="BP759" s="344"/>
      <c r="BQ759" s="344"/>
      <c r="BR759" s="344"/>
      <c r="BS759" s="344"/>
      <c r="BT759" s="344"/>
      <c r="BU759" s="344"/>
      <c r="BV759" s="344"/>
      <c r="BW759" s="344"/>
      <c r="BX759" s="344"/>
      <c r="BY759" s="344"/>
      <c r="BZ759" s="344"/>
      <c r="CA759" s="344"/>
      <c r="CB759" s="344"/>
      <c r="CC759" s="344"/>
      <c r="CD759" s="344"/>
      <c r="CE759" s="344"/>
      <c r="CF759" s="344"/>
      <c r="CG759" s="344"/>
      <c r="CH759" s="344"/>
      <c r="CI759" s="344"/>
      <c r="CJ759" s="344"/>
      <c r="CK759" s="344"/>
      <c r="CL759" s="344"/>
      <c r="CM759" s="344"/>
      <c r="CN759" s="344"/>
      <c r="CO759" s="344"/>
      <c r="CP759" s="344"/>
      <c r="CQ759" s="344"/>
      <c r="CR759" s="344"/>
      <c r="CS759" s="344"/>
      <c r="CT759" s="344"/>
      <c r="CU759" s="344"/>
      <c r="CV759" s="344"/>
      <c r="CW759" s="344"/>
      <c r="CX759" s="344"/>
      <c r="CY759" s="344"/>
      <c r="CZ759" s="344"/>
    </row>
    <row r="760" ht="25.15" customHeight="true" x14ac:dyDescent="0.2">
      <c r="C760" s="577"/>
      <c r="D760" s="577"/>
      <c r="E760" s="577"/>
      <c r="F760" s="577"/>
      <c r="G760" s="577"/>
      <c r="H760" s="577"/>
      <c r="I760" s="577"/>
      <c r="J760" s="577"/>
      <c r="K760" s="577"/>
      <c r="L760" s="577"/>
      <c r="M760" s="577"/>
      <c r="N760" s="577"/>
      <c r="O760" s="577"/>
      <c r="P760" s="577"/>
      <c r="Q760" s="577"/>
      <c r="BA760" s="344"/>
      <c r="BB760" s="395"/>
      <c r="BC760" s="344"/>
      <c r="BD760" s="344"/>
      <c r="BE760" s="344"/>
      <c r="BF760" s="344"/>
      <c r="BG760" s="344"/>
      <c r="BH760" s="344"/>
      <c r="BI760" s="344"/>
      <c r="BJ760" s="344"/>
      <c r="BK760" s="344"/>
      <c r="BL760" s="344"/>
      <c r="BM760" s="344"/>
      <c r="BN760" s="344"/>
      <c r="BO760" s="344"/>
      <c r="BP760" s="344"/>
      <c r="BQ760" s="344"/>
      <c r="BR760" s="344"/>
      <c r="BS760" s="344"/>
      <c r="BT760" s="344"/>
      <c r="BU760" s="344"/>
      <c r="BV760" s="344"/>
      <c r="BW760" s="344"/>
      <c r="BX760" s="344"/>
      <c r="BY760" s="344"/>
      <c r="BZ760" s="344"/>
      <c r="CA760" s="344"/>
      <c r="CB760" s="344"/>
      <c r="CC760" s="344"/>
      <c r="CD760" s="344"/>
      <c r="CE760" s="344"/>
      <c r="CF760" s="344"/>
      <c r="CG760" s="344"/>
      <c r="CH760" s="344"/>
      <c r="CI760" s="344"/>
      <c r="CJ760" s="344"/>
      <c r="CK760" s="344"/>
      <c r="CL760" s="344"/>
      <c r="CM760" s="344"/>
      <c r="CN760" s="344"/>
      <c r="CO760" s="344"/>
      <c r="CP760" s="344"/>
      <c r="CQ760" s="344"/>
      <c r="CR760" s="344"/>
      <c r="CS760" s="344"/>
      <c r="CT760" s="344"/>
      <c r="CU760" s="344"/>
      <c r="CV760" s="344"/>
      <c r="CW760" s="344"/>
      <c r="CX760" s="344"/>
      <c r="CY760" s="344"/>
      <c r="CZ760" s="344"/>
    </row>
    <row r="761" ht="25.15" customHeight="true" x14ac:dyDescent="0.2">
      <c r="C761" s="577"/>
      <c r="D761" s="577"/>
      <c r="E761" s="577"/>
      <c r="F761" s="577"/>
      <c r="G761" s="577"/>
      <c r="H761" s="577"/>
      <c r="I761" s="577"/>
      <c r="J761" s="577"/>
      <c r="K761" s="577"/>
      <c r="L761" s="577"/>
      <c r="M761" s="577"/>
      <c r="N761" s="577"/>
      <c r="O761" s="577"/>
      <c r="P761" s="577"/>
      <c r="Q761" s="577"/>
      <c r="BA761" s="344"/>
      <c r="BB761" s="395"/>
      <c r="BC761" s="344"/>
      <c r="BD761" s="344"/>
      <c r="BE761" s="344"/>
      <c r="BF761" s="344"/>
      <c r="BG761" s="344"/>
      <c r="BH761" s="344"/>
      <c r="BI761" s="344"/>
      <c r="BJ761" s="344"/>
      <c r="BK761" s="344"/>
      <c r="BL761" s="344"/>
      <c r="BM761" s="344"/>
      <c r="BN761" s="344"/>
      <c r="BO761" s="344"/>
      <c r="BP761" s="344"/>
      <c r="BQ761" s="344"/>
      <c r="BR761" s="344"/>
      <c r="BS761" s="344"/>
      <c r="BT761" s="344"/>
      <c r="BU761" s="344"/>
      <c r="BV761" s="344"/>
      <c r="BW761" s="344"/>
      <c r="BX761" s="344"/>
      <c r="BY761" s="344"/>
      <c r="BZ761" s="344"/>
      <c r="CA761" s="344"/>
      <c r="CB761" s="344"/>
      <c r="CC761" s="344"/>
      <c r="CD761" s="344"/>
      <c r="CE761" s="344"/>
      <c r="CF761" s="344"/>
      <c r="CG761" s="344"/>
      <c r="CH761" s="344"/>
      <c r="CI761" s="344"/>
      <c r="CJ761" s="344"/>
      <c r="CK761" s="344"/>
      <c r="CL761" s="344"/>
      <c r="CM761" s="344"/>
      <c r="CN761" s="344"/>
      <c r="CO761" s="344"/>
      <c r="CP761" s="344"/>
      <c r="CQ761" s="344"/>
      <c r="CR761" s="344"/>
      <c r="CS761" s="344"/>
      <c r="CT761" s="344"/>
      <c r="CU761" s="344"/>
      <c r="CV761" s="344"/>
      <c r="CW761" s="344"/>
      <c r="CX761" s="344"/>
      <c r="CY761" s="344"/>
      <c r="CZ761" s="344"/>
    </row>
    <row r="762" ht="25.15" customHeight="true" x14ac:dyDescent="0.2">
      <c r="C762" s="577"/>
      <c r="D762" s="577"/>
      <c r="E762" s="577"/>
      <c r="F762" s="577"/>
      <c r="G762" s="577"/>
      <c r="H762" s="577"/>
      <c r="I762" s="577"/>
      <c r="J762" s="577"/>
      <c r="K762" s="577"/>
      <c r="L762" s="577"/>
      <c r="M762" s="577"/>
      <c r="N762" s="577"/>
      <c r="O762" s="577"/>
      <c r="P762" s="577"/>
      <c r="Q762" s="577"/>
      <c r="BA762" s="344"/>
      <c r="BB762" s="395"/>
      <c r="BC762" s="344"/>
      <c r="BD762" s="344"/>
      <c r="BE762" s="344"/>
      <c r="BF762" s="344"/>
      <c r="BG762" s="344"/>
      <c r="BH762" s="344"/>
      <c r="BI762" s="344"/>
      <c r="BJ762" s="344"/>
      <c r="BK762" s="344"/>
      <c r="BL762" s="344"/>
      <c r="BM762" s="344"/>
      <c r="BN762" s="344"/>
      <c r="BO762" s="344"/>
      <c r="BP762" s="344"/>
      <c r="BQ762" s="344"/>
      <c r="BR762" s="344"/>
      <c r="BS762" s="344"/>
      <c r="BT762" s="344"/>
      <c r="BU762" s="344"/>
      <c r="BV762" s="344"/>
      <c r="BW762" s="344"/>
      <c r="BX762" s="344"/>
      <c r="BY762" s="344"/>
      <c r="BZ762" s="344"/>
      <c r="CA762" s="344"/>
      <c r="CB762" s="344"/>
      <c r="CC762" s="344"/>
      <c r="CD762" s="344"/>
      <c r="CE762" s="344"/>
      <c r="CF762" s="344"/>
      <c r="CG762" s="344"/>
      <c r="CH762" s="344"/>
      <c r="CI762" s="344"/>
      <c r="CJ762" s="344"/>
      <c r="CK762" s="344"/>
      <c r="CL762" s="344"/>
      <c r="CM762" s="344"/>
      <c r="CN762" s="344"/>
      <c r="CO762" s="344"/>
      <c r="CP762" s="344"/>
      <c r="CQ762" s="344"/>
      <c r="CR762" s="344"/>
      <c r="CS762" s="344"/>
      <c r="CT762" s="344"/>
      <c r="CU762" s="344"/>
      <c r="CV762" s="344"/>
      <c r="CW762" s="344"/>
      <c r="CX762" s="344"/>
      <c r="CY762" s="344"/>
      <c r="CZ762" s="344"/>
    </row>
    <row r="763" ht="25.15" customHeight="true" x14ac:dyDescent="0.2">
      <c r="C763" s="577"/>
      <c r="D763" s="577"/>
      <c r="E763" s="577"/>
      <c r="F763" s="577"/>
      <c r="G763" s="577"/>
      <c r="H763" s="577"/>
      <c r="I763" s="577"/>
      <c r="J763" s="577"/>
      <c r="K763" s="577"/>
      <c r="L763" s="577"/>
      <c r="M763" s="577"/>
      <c r="N763" s="577"/>
      <c r="O763" s="577"/>
      <c r="P763" s="577"/>
      <c r="Q763" s="577"/>
      <c r="BA763" s="344"/>
      <c r="BB763" s="395"/>
      <c r="BC763" s="344"/>
      <c r="BD763" s="344"/>
      <c r="BE763" s="344"/>
      <c r="BF763" s="344"/>
      <c r="BG763" s="344"/>
      <c r="BH763" s="344"/>
      <c r="BI763" s="344"/>
      <c r="BJ763" s="344"/>
      <c r="BK763" s="344"/>
      <c r="BL763" s="344"/>
      <c r="BM763" s="344"/>
      <c r="BN763" s="344"/>
      <c r="BO763" s="344"/>
      <c r="BP763" s="344"/>
      <c r="BQ763" s="344"/>
      <c r="BR763" s="344"/>
      <c r="BS763" s="344"/>
      <c r="BT763" s="344"/>
      <c r="BU763" s="344"/>
      <c r="BV763" s="344"/>
      <c r="BW763" s="344"/>
      <c r="BX763" s="344"/>
      <c r="BY763" s="344"/>
      <c r="BZ763" s="344"/>
      <c r="CA763" s="344"/>
      <c r="CB763" s="344"/>
      <c r="CC763" s="344"/>
      <c r="CD763" s="344"/>
      <c r="CE763" s="344"/>
      <c r="CF763" s="344"/>
      <c r="CG763" s="344"/>
      <c r="CH763" s="344"/>
      <c r="CI763" s="344"/>
      <c r="CJ763" s="344"/>
      <c r="CK763" s="344"/>
      <c r="CL763" s="344"/>
      <c r="CM763" s="344"/>
      <c r="CN763" s="344"/>
      <c r="CO763" s="344"/>
      <c r="CP763" s="344"/>
      <c r="CQ763" s="344"/>
      <c r="CR763" s="344"/>
      <c r="CS763" s="344"/>
      <c r="CT763" s="344"/>
      <c r="CU763" s="344"/>
      <c r="CV763" s="344"/>
      <c r="CW763" s="344"/>
      <c r="CX763" s="344"/>
      <c r="CY763" s="344"/>
      <c r="CZ763" s="344"/>
    </row>
    <row r="764" ht="25.15" customHeight="true" x14ac:dyDescent="0.2">
      <c r="C764" s="577"/>
      <c r="D764" s="577"/>
      <c r="E764" s="577"/>
      <c r="F764" s="577"/>
      <c r="G764" s="577"/>
      <c r="H764" s="577"/>
      <c r="I764" s="577"/>
      <c r="J764" s="577"/>
      <c r="K764" s="577"/>
      <c r="L764" s="577"/>
      <c r="M764" s="577"/>
      <c r="N764" s="577"/>
      <c r="O764" s="577"/>
      <c r="P764" s="577"/>
      <c r="Q764" s="577"/>
      <c r="BA764" s="344"/>
      <c r="BB764" s="395"/>
      <c r="BC764" s="344"/>
      <c r="BD764" s="344"/>
      <c r="BE764" s="344"/>
      <c r="BF764" s="344"/>
      <c r="BG764" s="344"/>
      <c r="BH764" s="344"/>
      <c r="BI764" s="344"/>
      <c r="BJ764" s="344"/>
      <c r="BK764" s="344"/>
      <c r="BL764" s="344"/>
      <c r="BM764" s="344"/>
      <c r="BN764" s="344"/>
      <c r="BO764" s="344"/>
      <c r="BP764" s="344"/>
      <c r="BQ764" s="344"/>
      <c r="BR764" s="344"/>
      <c r="BS764" s="344"/>
      <c r="BT764" s="344"/>
      <c r="BU764" s="344"/>
      <c r="BV764" s="344"/>
      <c r="BW764" s="344"/>
      <c r="BX764" s="344"/>
      <c r="BY764" s="344"/>
      <c r="BZ764" s="344"/>
      <c r="CA764" s="344"/>
      <c r="CB764" s="344"/>
      <c r="CC764" s="344"/>
      <c r="CD764" s="344"/>
      <c r="CE764" s="344"/>
      <c r="CF764" s="344"/>
      <c r="CG764" s="344"/>
      <c r="CH764" s="344"/>
      <c r="CI764" s="344"/>
      <c r="CJ764" s="344"/>
      <c r="CK764" s="344"/>
      <c r="CL764" s="344"/>
      <c r="CM764" s="344"/>
      <c r="CN764" s="344"/>
      <c r="CO764" s="344"/>
      <c r="CP764" s="344"/>
      <c r="CQ764" s="344"/>
      <c r="CR764" s="344"/>
      <c r="CS764" s="344"/>
      <c r="CT764" s="344"/>
      <c r="CU764" s="344"/>
      <c r="CV764" s="344"/>
      <c r="CW764" s="344"/>
      <c r="CX764" s="344"/>
      <c r="CY764" s="344"/>
      <c r="CZ764" s="344"/>
    </row>
    <row r="765" ht="25.15" customHeight="true" x14ac:dyDescent="0.2">
      <c r="C765" s="577"/>
      <c r="D765" s="577"/>
      <c r="E765" s="577"/>
      <c r="F765" s="577"/>
      <c r="G765" s="577"/>
      <c r="H765" s="577"/>
      <c r="I765" s="577"/>
      <c r="J765" s="577"/>
      <c r="K765" s="577"/>
      <c r="L765" s="577"/>
      <c r="M765" s="577"/>
      <c r="N765" s="577"/>
      <c r="O765" s="577"/>
      <c r="P765" s="577"/>
      <c r="Q765" s="577"/>
      <c r="BA765" s="344"/>
      <c r="BB765" s="395"/>
      <c r="BC765" s="344"/>
      <c r="BD765" s="344"/>
      <c r="BE765" s="344"/>
      <c r="BF765" s="344"/>
      <c r="BG765" s="344"/>
      <c r="BH765" s="344"/>
      <c r="BI765" s="344"/>
      <c r="BJ765" s="344"/>
      <c r="BK765" s="344"/>
      <c r="BL765" s="344"/>
      <c r="BM765" s="344"/>
      <c r="BN765" s="344"/>
      <c r="BO765" s="344"/>
      <c r="BP765" s="344"/>
      <c r="BQ765" s="344"/>
      <c r="BR765" s="344"/>
      <c r="BS765" s="344"/>
      <c r="BT765" s="344"/>
      <c r="BU765" s="344"/>
      <c r="BV765" s="344"/>
      <c r="BW765" s="344"/>
      <c r="BX765" s="344"/>
      <c r="BY765" s="344"/>
      <c r="BZ765" s="344"/>
      <c r="CA765" s="344"/>
      <c r="CB765" s="344"/>
      <c r="CC765" s="344"/>
      <c r="CD765" s="344"/>
      <c r="CE765" s="344"/>
      <c r="CF765" s="344"/>
      <c r="CG765" s="344"/>
      <c r="CH765" s="344"/>
      <c r="CI765" s="344"/>
      <c r="CJ765" s="344"/>
      <c r="CK765" s="344"/>
      <c r="CL765" s="344"/>
      <c r="CM765" s="344"/>
      <c r="CN765" s="344"/>
      <c r="CO765" s="344"/>
      <c r="CP765" s="344"/>
      <c r="CQ765" s="344"/>
      <c r="CR765" s="344"/>
      <c r="CS765" s="344"/>
      <c r="CT765" s="344"/>
      <c r="CU765" s="344"/>
      <c r="CV765" s="344"/>
      <c r="CW765" s="344"/>
      <c r="CX765" s="344"/>
      <c r="CY765" s="344"/>
      <c r="CZ765" s="344"/>
    </row>
    <row r="766" ht="25.15" customHeight="true" x14ac:dyDescent="0.2">
      <c r="C766" s="577"/>
      <c r="D766" s="577"/>
      <c r="E766" s="577"/>
      <c r="F766" s="577"/>
      <c r="G766" s="577"/>
      <c r="H766" s="577"/>
      <c r="I766" s="577"/>
      <c r="J766" s="577"/>
      <c r="K766" s="577"/>
      <c r="L766" s="577"/>
      <c r="M766" s="577"/>
      <c r="N766" s="577"/>
      <c r="O766" s="577"/>
      <c r="P766" s="577"/>
      <c r="Q766" s="577"/>
      <c r="BA766" s="344"/>
      <c r="BB766" s="395"/>
      <c r="BC766" s="344"/>
      <c r="BD766" s="344"/>
      <c r="BE766" s="344"/>
      <c r="BF766" s="344"/>
      <c r="BG766" s="344"/>
      <c r="BH766" s="344"/>
      <c r="BI766" s="344"/>
      <c r="BJ766" s="344"/>
      <c r="BK766" s="344"/>
      <c r="BL766" s="344"/>
      <c r="BM766" s="344"/>
      <c r="BN766" s="344"/>
      <c r="BO766" s="344"/>
      <c r="BP766" s="344"/>
      <c r="BQ766" s="344"/>
      <c r="BR766" s="344"/>
      <c r="BS766" s="344"/>
      <c r="BT766" s="344"/>
      <c r="BU766" s="344"/>
      <c r="BV766" s="344"/>
      <c r="BW766" s="344"/>
      <c r="BX766" s="344"/>
      <c r="BY766" s="344"/>
      <c r="BZ766" s="344"/>
      <c r="CA766" s="344"/>
      <c r="CB766" s="344"/>
      <c r="CC766" s="344"/>
      <c r="CD766" s="344"/>
      <c r="CE766" s="344"/>
      <c r="CF766" s="344"/>
      <c r="CG766" s="344"/>
      <c r="CH766" s="344"/>
      <c r="CI766" s="344"/>
      <c r="CJ766" s="344"/>
      <c r="CK766" s="344"/>
      <c r="CL766" s="344"/>
      <c r="CM766" s="344"/>
      <c r="CN766" s="344"/>
      <c r="CO766" s="344"/>
      <c r="CP766" s="344"/>
      <c r="CQ766" s="344"/>
      <c r="CR766" s="344"/>
      <c r="CS766" s="344"/>
      <c r="CT766" s="344"/>
      <c r="CU766" s="344"/>
      <c r="CV766" s="344"/>
      <c r="CW766" s="344"/>
      <c r="CX766" s="344"/>
      <c r="CY766" s="344"/>
      <c r="CZ766" s="344"/>
    </row>
    <row r="767" ht="25.15" customHeight="true" x14ac:dyDescent="0.2">
      <c r="C767" s="577"/>
      <c r="D767" s="577"/>
      <c r="E767" s="577"/>
      <c r="F767" s="577"/>
      <c r="G767" s="577"/>
      <c r="H767" s="577"/>
      <c r="I767" s="577"/>
      <c r="J767" s="577"/>
      <c r="K767" s="577"/>
      <c r="L767" s="577"/>
      <c r="M767" s="577"/>
      <c r="N767" s="577"/>
      <c r="O767" s="577"/>
      <c r="P767" s="577"/>
      <c r="Q767" s="577"/>
      <c r="BA767" s="344"/>
      <c r="BB767" s="395"/>
      <c r="BC767" s="344"/>
      <c r="BD767" s="344"/>
      <c r="BE767" s="344"/>
      <c r="BF767" s="344"/>
      <c r="BG767" s="344"/>
      <c r="BH767" s="344"/>
      <c r="BI767" s="344"/>
      <c r="BJ767" s="344"/>
      <c r="BK767" s="344"/>
      <c r="BL767" s="344"/>
      <c r="BM767" s="344"/>
      <c r="BN767" s="344"/>
      <c r="BO767" s="344"/>
      <c r="BP767" s="344"/>
      <c r="BQ767" s="344"/>
      <c r="BR767" s="344"/>
      <c r="BS767" s="344"/>
      <c r="BT767" s="344"/>
      <c r="BU767" s="344"/>
      <c r="BV767" s="344"/>
      <c r="BW767" s="344"/>
      <c r="BX767" s="344"/>
      <c r="BY767" s="344"/>
      <c r="BZ767" s="344"/>
      <c r="CA767" s="344"/>
      <c r="CB767" s="344"/>
      <c r="CC767" s="344"/>
      <c r="CD767" s="344"/>
      <c r="CE767" s="344"/>
      <c r="CF767" s="344"/>
      <c r="CG767" s="344"/>
      <c r="CH767" s="344"/>
      <c r="CI767" s="344"/>
      <c r="CJ767" s="344"/>
      <c r="CK767" s="344"/>
      <c r="CL767" s="344"/>
      <c r="CM767" s="344"/>
      <c r="CN767" s="344"/>
      <c r="CO767" s="344"/>
      <c r="CP767" s="344"/>
      <c r="CQ767" s="344"/>
      <c r="CR767" s="344"/>
      <c r="CS767" s="344"/>
      <c r="CT767" s="344"/>
      <c r="CU767" s="344"/>
      <c r="CV767" s="344"/>
      <c r="CW767" s="344"/>
      <c r="CX767" s="344"/>
      <c r="CY767" s="344"/>
      <c r="CZ767" s="344"/>
    </row>
    <row r="768" ht="25.15" customHeight="true" x14ac:dyDescent="0.2">
      <c r="C768" s="577"/>
      <c r="D768" s="577"/>
      <c r="E768" s="577"/>
      <c r="F768" s="577"/>
      <c r="G768" s="577"/>
      <c r="H768" s="577"/>
      <c r="I768" s="577"/>
      <c r="J768" s="577"/>
      <c r="K768" s="577"/>
      <c r="L768" s="577"/>
      <c r="M768" s="577"/>
      <c r="N768" s="577"/>
      <c r="O768" s="577"/>
      <c r="P768" s="577"/>
      <c r="Q768" s="577"/>
      <c r="BA768" s="342"/>
      <c r="BB768" s="396"/>
      <c r="BC768" s="342"/>
      <c r="BD768" s="342"/>
      <c r="BE768" s="342"/>
      <c r="BF768" s="342"/>
      <c r="BG768" s="342"/>
      <c r="BH768" s="342"/>
      <c r="BI768" s="342"/>
      <c r="BJ768" s="342"/>
      <c r="BK768" s="342"/>
      <c r="BL768" s="342"/>
      <c r="BM768" s="342"/>
      <c r="BN768" s="342"/>
      <c r="BO768" s="342"/>
      <c r="BP768" s="342"/>
      <c r="BQ768" s="342"/>
      <c r="BR768" s="342"/>
      <c r="BS768" s="342"/>
      <c r="BT768" s="342"/>
      <c r="BU768" s="342"/>
      <c r="BV768" s="342"/>
      <c r="BW768" s="342"/>
      <c r="BX768" s="342"/>
      <c r="BY768" s="342"/>
      <c r="BZ768" s="342"/>
      <c r="CA768" s="342"/>
      <c r="CB768" s="342"/>
      <c r="CC768" s="342"/>
      <c r="CD768" s="342"/>
      <c r="CE768" s="342"/>
      <c r="CF768" s="342"/>
      <c r="CG768" s="342"/>
      <c r="CH768" s="342"/>
      <c r="CI768" s="342"/>
      <c r="CJ768" s="342"/>
      <c r="CK768" s="342"/>
      <c r="CL768" s="342"/>
      <c r="CM768" s="342"/>
      <c r="CN768" s="342"/>
      <c r="CO768" s="342"/>
      <c r="CP768" s="342"/>
      <c r="CQ768" s="342"/>
      <c r="CR768" s="342"/>
      <c r="CS768" s="342"/>
      <c r="CT768" s="342"/>
      <c r="CU768" s="342"/>
      <c r="CV768" s="342"/>
      <c r="CW768" s="342"/>
      <c r="CX768" s="342"/>
      <c r="CY768" s="342"/>
      <c r="CZ768" s="342"/>
    </row>
    <row r="769" ht="25.15" customHeight="true" x14ac:dyDescent="0.2">
      <c r="C769" s="577"/>
      <c r="D769" s="577"/>
      <c r="E769" s="577"/>
      <c r="F769" s="577"/>
      <c r="G769" s="577"/>
      <c r="H769" s="577"/>
      <c r="I769" s="577"/>
      <c r="J769" s="577"/>
      <c r="K769" s="577"/>
      <c r="L769" s="577"/>
      <c r="M769" s="577"/>
      <c r="N769" s="577"/>
      <c r="O769" s="577"/>
      <c r="P769" s="577"/>
      <c r="Q769" s="577"/>
      <c r="BA769" s="342"/>
      <c r="BB769" s="396"/>
      <c r="BC769" s="342"/>
      <c r="BD769" s="342"/>
      <c r="BE769" s="342"/>
      <c r="BF769" s="342"/>
      <c r="BG769" s="342"/>
      <c r="BH769" s="342"/>
      <c r="BI769" s="342"/>
      <c r="BJ769" s="342"/>
      <c r="BK769" s="342"/>
      <c r="BL769" s="342"/>
      <c r="BM769" s="342"/>
      <c r="BN769" s="342"/>
      <c r="BO769" s="342"/>
      <c r="BP769" s="342"/>
      <c r="BQ769" s="342"/>
      <c r="BR769" s="342"/>
      <c r="BS769" s="342"/>
      <c r="BT769" s="342"/>
      <c r="BU769" s="342"/>
      <c r="BV769" s="342"/>
      <c r="BW769" s="342"/>
      <c r="BX769" s="342"/>
      <c r="BY769" s="342"/>
      <c r="BZ769" s="342"/>
      <c r="CA769" s="342"/>
      <c r="CB769" s="342"/>
      <c r="CC769" s="342"/>
      <c r="CD769" s="342"/>
      <c r="CE769" s="342"/>
      <c r="CF769" s="342"/>
      <c r="CG769" s="342"/>
      <c r="CH769" s="342"/>
      <c r="CI769" s="342"/>
      <c r="CJ769" s="342"/>
      <c r="CK769" s="342"/>
      <c r="CL769" s="342"/>
      <c r="CM769" s="342"/>
      <c r="CN769" s="342"/>
      <c r="CO769" s="342"/>
      <c r="CP769" s="342"/>
      <c r="CQ769" s="342"/>
      <c r="CR769" s="342"/>
      <c r="CS769" s="342"/>
      <c r="CT769" s="342"/>
      <c r="CU769" s="342"/>
      <c r="CV769" s="342"/>
      <c r="CW769" s="342"/>
      <c r="CX769" s="342"/>
      <c r="CY769" s="342"/>
      <c r="CZ769" s="342"/>
    </row>
    <row r="770" ht="25.15" customHeight="true" x14ac:dyDescent="0.2">
      <c r="C770" s="577"/>
      <c r="D770" s="577"/>
      <c r="E770" s="577"/>
      <c r="F770" s="577"/>
      <c r="G770" s="577"/>
      <c r="H770" s="577"/>
      <c r="I770" s="577"/>
      <c r="J770" s="577"/>
      <c r="K770" s="577"/>
      <c r="L770" s="577"/>
      <c r="M770" s="577"/>
      <c r="N770" s="577"/>
      <c r="O770" s="577"/>
      <c r="P770" s="577"/>
      <c r="Q770" s="577"/>
      <c r="BA770" s="342"/>
      <c r="BB770" s="396"/>
      <c r="BC770" s="342"/>
      <c r="BD770" s="342"/>
      <c r="BE770" s="342"/>
      <c r="BF770" s="342"/>
      <c r="BG770" s="342"/>
      <c r="BH770" s="342"/>
      <c r="BI770" s="342"/>
      <c r="BJ770" s="342"/>
      <c r="BK770" s="342"/>
      <c r="BL770" s="342"/>
      <c r="BM770" s="342"/>
      <c r="BN770" s="342"/>
      <c r="BO770" s="342"/>
      <c r="BP770" s="342"/>
      <c r="BQ770" s="342"/>
      <c r="BR770" s="342"/>
      <c r="BS770" s="342"/>
      <c r="BT770" s="342"/>
      <c r="BU770" s="342"/>
      <c r="BV770" s="342"/>
      <c r="BW770" s="342"/>
      <c r="BX770" s="342"/>
      <c r="BY770" s="342"/>
      <c r="BZ770" s="342"/>
      <c r="CA770" s="342"/>
      <c r="CB770" s="342"/>
      <c r="CC770" s="342"/>
      <c r="CD770" s="342"/>
      <c r="CE770" s="342"/>
      <c r="CF770" s="342"/>
      <c r="CG770" s="342"/>
      <c r="CH770" s="342"/>
      <c r="CI770" s="342"/>
      <c r="CJ770" s="342"/>
      <c r="CK770" s="342"/>
      <c r="CL770" s="342"/>
      <c r="CM770" s="342"/>
      <c r="CN770" s="342"/>
      <c r="CO770" s="342"/>
      <c r="CP770" s="342"/>
      <c r="CQ770" s="342"/>
      <c r="CR770" s="342"/>
      <c r="CS770" s="342"/>
      <c r="CT770" s="342"/>
      <c r="CU770" s="342"/>
      <c r="CV770" s="342"/>
      <c r="CW770" s="342"/>
      <c r="CX770" s="342"/>
      <c r="CY770" s="342"/>
      <c r="CZ770" s="342"/>
    </row>
    <row r="771" ht="25.15" customHeight="true" x14ac:dyDescent="0.2">
      <c r="C771" s="577"/>
      <c r="D771" s="577"/>
      <c r="E771" s="577"/>
      <c r="F771" s="577"/>
      <c r="G771" s="577"/>
      <c r="H771" s="577"/>
      <c r="I771" s="577"/>
      <c r="J771" s="577"/>
      <c r="K771" s="577"/>
      <c r="L771" s="577"/>
      <c r="M771" s="577"/>
      <c r="N771" s="577"/>
      <c r="O771" s="577"/>
      <c r="P771" s="577"/>
      <c r="Q771" s="577"/>
      <c r="BA771" s="342"/>
      <c r="BB771" s="396"/>
      <c r="BC771" s="342"/>
      <c r="BD771" s="342"/>
      <c r="BE771" s="342"/>
      <c r="BF771" s="342"/>
      <c r="BG771" s="342"/>
      <c r="BH771" s="342"/>
      <c r="BI771" s="342"/>
      <c r="BJ771" s="342"/>
      <c r="BK771" s="342"/>
      <c r="BL771" s="342"/>
      <c r="BM771" s="342"/>
      <c r="BN771" s="342"/>
      <c r="BO771" s="342"/>
      <c r="BP771" s="342"/>
      <c r="BQ771" s="342"/>
      <c r="BR771" s="342"/>
      <c r="BS771" s="342"/>
      <c r="BT771" s="342"/>
      <c r="BU771" s="342"/>
      <c r="BV771" s="342"/>
      <c r="BW771" s="342"/>
      <c r="BX771" s="342"/>
      <c r="BY771" s="342"/>
      <c r="BZ771" s="342"/>
      <c r="CA771" s="342"/>
      <c r="CB771" s="342"/>
      <c r="CC771" s="342"/>
      <c r="CD771" s="342"/>
      <c r="CE771" s="342"/>
      <c r="CF771" s="342"/>
      <c r="CG771" s="342"/>
      <c r="CH771" s="342"/>
      <c r="CI771" s="342"/>
      <c r="CJ771" s="342"/>
      <c r="CK771" s="342"/>
      <c r="CL771" s="342"/>
      <c r="CM771" s="342"/>
      <c r="CN771" s="342"/>
      <c r="CO771" s="342"/>
      <c r="CP771" s="342"/>
      <c r="CQ771" s="342"/>
      <c r="CR771" s="342"/>
      <c r="CS771" s="342"/>
      <c r="CT771" s="342"/>
      <c r="CU771" s="342"/>
      <c r="CV771" s="342"/>
      <c r="CW771" s="342"/>
      <c r="CX771" s="342"/>
      <c r="CY771" s="342"/>
      <c r="CZ771" s="342"/>
    </row>
    <row r="772" ht="25.15" customHeight="true" x14ac:dyDescent="0.2">
      <c r="C772" s="577"/>
      <c r="D772" s="577"/>
      <c r="E772" s="577"/>
      <c r="F772" s="577"/>
      <c r="G772" s="577"/>
      <c r="H772" s="577"/>
      <c r="I772" s="577"/>
      <c r="J772" s="577"/>
      <c r="K772" s="577"/>
      <c r="L772" s="577"/>
      <c r="M772" s="577"/>
      <c r="N772" s="577"/>
      <c r="O772" s="577"/>
      <c r="P772" s="577"/>
      <c r="Q772" s="577"/>
      <c r="BA772" s="342"/>
      <c r="BB772" s="396"/>
      <c r="BC772" s="342"/>
      <c r="BD772" s="342"/>
      <c r="BE772" s="342"/>
      <c r="BF772" s="342"/>
      <c r="BG772" s="342"/>
      <c r="BH772" s="342"/>
      <c r="BI772" s="342"/>
      <c r="BJ772" s="342"/>
      <c r="BK772" s="342"/>
      <c r="BL772" s="342"/>
      <c r="BM772" s="342"/>
      <c r="BN772" s="342"/>
      <c r="BO772" s="342"/>
      <c r="BP772" s="342"/>
      <c r="BQ772" s="342"/>
      <c r="BR772" s="342"/>
      <c r="BS772" s="342"/>
      <c r="BT772" s="342"/>
      <c r="BU772" s="342"/>
      <c r="BV772" s="342"/>
      <c r="BW772" s="342"/>
      <c r="BX772" s="342"/>
      <c r="BY772" s="342"/>
      <c r="BZ772" s="342"/>
      <c r="CA772" s="342"/>
      <c r="CB772" s="342"/>
      <c r="CC772" s="342"/>
      <c r="CD772" s="342"/>
      <c r="CE772" s="342"/>
      <c r="CF772" s="342"/>
      <c r="CG772" s="342"/>
      <c r="CH772" s="342"/>
      <c r="CI772" s="342"/>
      <c r="CJ772" s="342"/>
      <c r="CK772" s="342"/>
      <c r="CL772" s="342"/>
      <c r="CM772" s="342"/>
      <c r="CN772" s="342"/>
      <c r="CO772" s="342"/>
      <c r="CP772" s="342"/>
      <c r="CQ772" s="342"/>
      <c r="CR772" s="342"/>
      <c r="CS772" s="342"/>
      <c r="CT772" s="342"/>
      <c r="CU772" s="342"/>
      <c r="CV772" s="342"/>
      <c r="CW772" s="342"/>
      <c r="CX772" s="342"/>
      <c r="CY772" s="342"/>
      <c r="CZ772" s="342"/>
    </row>
    <row r="773" ht="25.15" customHeight="true" x14ac:dyDescent="0.2">
      <c r="C773" s="577"/>
      <c r="D773" s="577"/>
      <c r="E773" s="577"/>
      <c r="F773" s="577"/>
      <c r="G773" s="577"/>
      <c r="H773" s="577"/>
      <c r="I773" s="577"/>
      <c r="J773" s="577"/>
      <c r="K773" s="577"/>
      <c r="L773" s="577"/>
      <c r="M773" s="577"/>
      <c r="N773" s="577"/>
      <c r="O773" s="577"/>
      <c r="P773" s="577"/>
      <c r="Q773" s="577"/>
      <c r="BA773" s="342"/>
      <c r="BB773" s="396"/>
      <c r="BC773" s="342"/>
      <c r="BD773" s="342"/>
      <c r="BE773" s="342"/>
      <c r="BF773" s="342"/>
      <c r="BG773" s="342"/>
      <c r="BH773" s="342"/>
      <c r="BI773" s="342"/>
      <c r="BJ773" s="342"/>
      <c r="BK773" s="342"/>
      <c r="BL773" s="342"/>
      <c r="BM773" s="342"/>
      <c r="BN773" s="342"/>
      <c r="BO773" s="342"/>
      <c r="BP773" s="342"/>
      <c r="BQ773" s="342"/>
      <c r="BR773" s="342"/>
      <c r="BS773" s="342"/>
      <c r="BT773" s="342"/>
      <c r="BU773" s="342"/>
      <c r="BV773" s="342"/>
      <c r="BW773" s="342"/>
      <c r="BX773" s="342"/>
      <c r="BY773" s="342"/>
      <c r="BZ773" s="342"/>
      <c r="CA773" s="342"/>
      <c r="CB773" s="342"/>
      <c r="CC773" s="342"/>
      <c r="CD773" s="342"/>
      <c r="CE773" s="342"/>
      <c r="CF773" s="342"/>
      <c r="CG773" s="342"/>
      <c r="CH773" s="342"/>
      <c r="CI773" s="342"/>
      <c r="CJ773" s="342"/>
      <c r="CK773" s="342"/>
      <c r="CL773" s="342"/>
      <c r="CM773" s="342"/>
      <c r="CN773" s="342"/>
      <c r="CO773" s="342"/>
      <c r="CP773" s="342"/>
      <c r="CQ773" s="342"/>
      <c r="CR773" s="342"/>
      <c r="CS773" s="342"/>
      <c r="CT773" s="342"/>
      <c r="CU773" s="342"/>
      <c r="CV773" s="342"/>
      <c r="CW773" s="342"/>
      <c r="CX773" s="342"/>
      <c r="CY773" s="342"/>
      <c r="CZ773" s="342"/>
    </row>
    <row r="774" ht="25.15" customHeight="true" x14ac:dyDescent="0.2">
      <c r="C774" s="577"/>
      <c r="D774" s="577"/>
      <c r="E774" s="577"/>
      <c r="F774" s="577"/>
      <c r="G774" s="577"/>
      <c r="H774" s="577"/>
      <c r="I774" s="577"/>
      <c r="J774" s="577"/>
      <c r="K774" s="577"/>
      <c r="L774" s="577"/>
      <c r="M774" s="577"/>
      <c r="N774" s="577"/>
      <c r="O774" s="577"/>
      <c r="P774" s="577"/>
      <c r="Q774" s="577"/>
      <c r="BA774" s="342"/>
      <c r="BB774" s="396"/>
      <c r="BC774" s="342"/>
      <c r="BD774" s="342"/>
      <c r="BE774" s="342"/>
      <c r="BF774" s="342"/>
      <c r="BG774" s="342"/>
      <c r="BH774" s="342"/>
      <c r="BI774" s="342"/>
      <c r="BJ774" s="342"/>
      <c r="BK774" s="342"/>
      <c r="BL774" s="342"/>
      <c r="BM774" s="342"/>
      <c r="BN774" s="342"/>
      <c r="BO774" s="342"/>
      <c r="BP774" s="342"/>
      <c r="BQ774" s="342"/>
      <c r="BR774" s="342"/>
      <c r="BS774" s="342"/>
      <c r="BT774" s="342"/>
      <c r="BU774" s="342"/>
      <c r="BV774" s="342"/>
      <c r="BW774" s="342"/>
      <c r="BX774" s="342"/>
      <c r="BY774" s="342"/>
      <c r="BZ774" s="342"/>
      <c r="CA774" s="342"/>
      <c r="CB774" s="342"/>
      <c r="CC774" s="342"/>
      <c r="CD774" s="342"/>
      <c r="CE774" s="342"/>
      <c r="CF774" s="342"/>
      <c r="CG774" s="342"/>
      <c r="CH774" s="342"/>
      <c r="CI774" s="342"/>
      <c r="CJ774" s="342"/>
      <c r="CK774" s="342"/>
      <c r="CL774" s="342"/>
      <c r="CM774" s="342"/>
      <c r="CN774" s="342"/>
      <c r="CO774" s="342"/>
      <c r="CP774" s="342"/>
      <c r="CQ774" s="342"/>
      <c r="CR774" s="342"/>
      <c r="CS774" s="342"/>
      <c r="CT774" s="342"/>
      <c r="CU774" s="342"/>
      <c r="CV774" s="342"/>
      <c r="CW774" s="342"/>
      <c r="CX774" s="342"/>
      <c r="CY774" s="342"/>
      <c r="CZ774" s="342"/>
    </row>
    <row r="775" ht="25.15" customHeight="true" x14ac:dyDescent="0.2">
      <c r="C775" s="577"/>
      <c r="D775" s="577"/>
      <c r="E775" s="577"/>
      <c r="F775" s="577"/>
      <c r="G775" s="577"/>
      <c r="H775" s="577"/>
      <c r="I775" s="577"/>
      <c r="J775" s="577"/>
      <c r="K775" s="577"/>
      <c r="L775" s="577"/>
      <c r="M775" s="577"/>
      <c r="N775" s="577"/>
      <c r="O775" s="577"/>
      <c r="P775" s="577"/>
      <c r="Q775" s="577"/>
      <c r="BA775" s="342"/>
      <c r="BB775" s="396"/>
      <c r="BC775" s="342"/>
      <c r="BD775" s="342"/>
      <c r="BE775" s="342"/>
      <c r="BF775" s="342"/>
      <c r="BG775" s="342"/>
      <c r="BH775" s="342"/>
      <c r="BI775" s="342"/>
      <c r="BJ775" s="342"/>
      <c r="BK775" s="342"/>
      <c r="BL775" s="342"/>
      <c r="BM775" s="342"/>
      <c r="BN775" s="342"/>
      <c r="BO775" s="342"/>
      <c r="BP775" s="342"/>
      <c r="BQ775" s="342"/>
      <c r="BR775" s="342"/>
      <c r="BS775" s="342"/>
      <c r="BT775" s="342"/>
      <c r="BU775" s="342"/>
      <c r="BV775" s="342"/>
      <c r="BW775" s="342"/>
      <c r="BX775" s="342"/>
      <c r="BY775" s="342"/>
      <c r="BZ775" s="342"/>
      <c r="CA775" s="342"/>
      <c r="CB775" s="342"/>
      <c r="CC775" s="342"/>
      <c r="CD775" s="342"/>
      <c r="CE775" s="342"/>
      <c r="CF775" s="342"/>
      <c r="CG775" s="342"/>
      <c r="CH775" s="342"/>
      <c r="CI775" s="342"/>
      <c r="CJ775" s="342"/>
      <c r="CK775" s="342"/>
      <c r="CL775" s="342"/>
      <c r="CM775" s="342"/>
      <c r="CN775" s="342"/>
      <c r="CO775" s="342"/>
      <c r="CP775" s="342"/>
      <c r="CQ775" s="342"/>
      <c r="CR775" s="342"/>
      <c r="CS775" s="342"/>
      <c r="CT775" s="342"/>
      <c r="CU775" s="342"/>
      <c r="CV775" s="342"/>
      <c r="CW775" s="342"/>
      <c r="CX775" s="342"/>
      <c r="CY775" s="342"/>
      <c r="CZ775" s="342"/>
    </row>
    <row r="776" ht="25.15" customHeight="true" x14ac:dyDescent="0.2">
      <c r="C776" s="577"/>
      <c r="D776" s="577"/>
      <c r="E776" s="577"/>
      <c r="F776" s="577"/>
      <c r="G776" s="577"/>
      <c r="H776" s="577"/>
      <c r="I776" s="577"/>
      <c r="J776" s="577"/>
      <c r="K776" s="577"/>
      <c r="L776" s="577"/>
      <c r="M776" s="577"/>
      <c r="N776" s="577"/>
      <c r="O776" s="577"/>
      <c r="P776" s="577"/>
      <c r="Q776" s="577"/>
      <c r="BA776" s="342"/>
      <c r="BB776" s="396"/>
      <c r="BC776" s="342"/>
      <c r="BD776" s="342"/>
      <c r="BE776" s="342"/>
      <c r="BF776" s="342"/>
      <c r="BG776" s="342"/>
      <c r="BH776" s="342"/>
      <c r="BI776" s="342"/>
      <c r="BJ776" s="342"/>
      <c r="BK776" s="342"/>
      <c r="BL776" s="342"/>
      <c r="BM776" s="342"/>
      <c r="BN776" s="342"/>
      <c r="BO776" s="342"/>
      <c r="BP776" s="342"/>
      <c r="BQ776" s="342"/>
      <c r="BR776" s="342"/>
      <c r="BS776" s="342"/>
      <c r="BT776" s="342"/>
      <c r="BU776" s="342"/>
      <c r="BV776" s="342"/>
      <c r="BW776" s="342"/>
      <c r="BX776" s="342"/>
      <c r="BY776" s="342"/>
      <c r="BZ776" s="342"/>
      <c r="CA776" s="342"/>
      <c r="CB776" s="342"/>
      <c r="CC776" s="342"/>
      <c r="CD776" s="342"/>
      <c r="CE776" s="342"/>
      <c r="CF776" s="342"/>
      <c r="CG776" s="342"/>
      <c r="CH776" s="342"/>
      <c r="CI776" s="342"/>
      <c r="CJ776" s="342"/>
      <c r="CK776" s="342"/>
      <c r="CL776" s="342"/>
      <c r="CM776" s="342"/>
      <c r="CN776" s="342"/>
      <c r="CO776" s="342"/>
      <c r="CP776" s="342"/>
      <c r="CQ776" s="342"/>
      <c r="CR776" s="342"/>
      <c r="CS776" s="342"/>
      <c r="CT776" s="342"/>
      <c r="CU776" s="342"/>
      <c r="CV776" s="342"/>
      <c r="CW776" s="342"/>
      <c r="CX776" s="342"/>
      <c r="CY776" s="342"/>
      <c r="CZ776" s="342"/>
    </row>
    <row r="777" ht="25.15" customHeight="true" x14ac:dyDescent="0.2">
      <c r="C777" s="577"/>
      <c r="D777" s="577"/>
      <c r="E777" s="577"/>
      <c r="F777" s="577"/>
      <c r="G777" s="577"/>
      <c r="H777" s="577"/>
      <c r="I777" s="577"/>
      <c r="J777" s="577"/>
      <c r="K777" s="577"/>
      <c r="L777" s="577"/>
      <c r="M777" s="577"/>
      <c r="N777" s="577"/>
      <c r="O777" s="577"/>
      <c r="P777" s="577"/>
      <c r="Q777" s="577"/>
      <c r="BA777" s="342"/>
      <c r="BB777" s="396"/>
      <c r="BC777" s="342"/>
      <c r="BD777" s="342"/>
      <c r="BE777" s="342"/>
      <c r="BF777" s="342"/>
      <c r="BG777" s="342"/>
      <c r="BH777" s="342"/>
      <c r="BI777" s="342"/>
      <c r="BJ777" s="342"/>
      <c r="BK777" s="342"/>
      <c r="BL777" s="342"/>
      <c r="BM777" s="342"/>
      <c r="BN777" s="342"/>
      <c r="BO777" s="342"/>
      <c r="BP777" s="342"/>
      <c r="BQ777" s="342"/>
      <c r="BR777" s="342"/>
      <c r="BS777" s="342"/>
      <c r="BT777" s="342"/>
      <c r="BU777" s="342"/>
      <c r="BV777" s="342"/>
      <c r="BW777" s="342"/>
      <c r="BX777" s="342"/>
      <c r="BY777" s="342"/>
      <c r="BZ777" s="342"/>
      <c r="CA777" s="342"/>
      <c r="CB777" s="342"/>
      <c r="CC777" s="342"/>
      <c r="CD777" s="342"/>
      <c r="CE777" s="342"/>
      <c r="CF777" s="342"/>
      <c r="CG777" s="342"/>
      <c r="CH777" s="342"/>
      <c r="CI777" s="342"/>
      <c r="CJ777" s="342"/>
      <c r="CK777" s="342"/>
      <c r="CL777" s="342"/>
      <c r="CM777" s="342"/>
      <c r="CN777" s="342"/>
      <c r="CO777" s="342"/>
      <c r="CP777" s="342"/>
      <c r="CQ777" s="342"/>
      <c r="CR777" s="342"/>
      <c r="CS777" s="342"/>
      <c r="CT777" s="342"/>
      <c r="CU777" s="342"/>
      <c r="CV777" s="342"/>
      <c r="CW777" s="342"/>
      <c r="CX777" s="342"/>
      <c r="CY777" s="342"/>
      <c r="CZ777" s="342"/>
    </row>
    <row r="778" ht="25.15" customHeight="true" x14ac:dyDescent="0.2">
      <c r="C778" s="577"/>
      <c r="D778" s="577"/>
      <c r="E778" s="577"/>
      <c r="F778" s="577"/>
      <c r="G778" s="577"/>
      <c r="H778" s="577"/>
      <c r="I778" s="577"/>
      <c r="J778" s="577"/>
      <c r="K778" s="577"/>
      <c r="L778" s="577"/>
      <c r="M778" s="577"/>
      <c r="N778" s="577"/>
      <c r="O778" s="577"/>
      <c r="P778" s="577"/>
      <c r="Q778" s="577"/>
      <c r="BA778" s="342"/>
      <c r="BB778" s="396"/>
      <c r="BC778" s="342"/>
      <c r="BD778" s="342"/>
      <c r="BE778" s="342"/>
      <c r="BF778" s="342"/>
      <c r="BG778" s="342"/>
      <c r="BH778" s="342"/>
      <c r="BI778" s="342"/>
      <c r="BJ778" s="342"/>
      <c r="BK778" s="342"/>
      <c r="BL778" s="342"/>
      <c r="BM778" s="342"/>
      <c r="BN778" s="342"/>
      <c r="BO778" s="342"/>
      <c r="BP778" s="342"/>
      <c r="BQ778" s="342"/>
      <c r="BR778" s="342"/>
      <c r="BS778" s="342"/>
      <c r="BT778" s="342"/>
      <c r="BU778" s="342"/>
      <c r="BV778" s="342"/>
      <c r="BW778" s="342"/>
      <c r="BX778" s="342"/>
      <c r="BY778" s="342"/>
      <c r="BZ778" s="342"/>
      <c r="CA778" s="342"/>
      <c r="CB778" s="342"/>
      <c r="CC778" s="342"/>
      <c r="CD778" s="342"/>
      <c r="CE778" s="342"/>
      <c r="CF778" s="342"/>
      <c r="CG778" s="342"/>
      <c r="CH778" s="342"/>
      <c r="CI778" s="342"/>
      <c r="CJ778" s="342"/>
      <c r="CK778" s="342"/>
      <c r="CL778" s="342"/>
      <c r="CM778" s="342"/>
      <c r="CN778" s="342"/>
      <c r="CO778" s="342"/>
      <c r="CP778" s="342"/>
      <c r="CQ778" s="342"/>
      <c r="CR778" s="342"/>
      <c r="CS778" s="342"/>
      <c r="CT778" s="342"/>
      <c r="CU778" s="342"/>
      <c r="CV778" s="342"/>
      <c r="CW778" s="342"/>
      <c r="CX778" s="342"/>
      <c r="CY778" s="342"/>
      <c r="CZ778" s="342"/>
    </row>
    <row r="779" ht="25.15" customHeight="true" x14ac:dyDescent="0.2">
      <c r="C779" s="577"/>
      <c r="D779" s="577"/>
      <c r="E779" s="577"/>
      <c r="F779" s="577"/>
      <c r="G779" s="577"/>
      <c r="H779" s="577"/>
      <c r="I779" s="577"/>
      <c r="J779" s="577"/>
      <c r="K779" s="577"/>
      <c r="L779" s="577"/>
      <c r="M779" s="577"/>
      <c r="N779" s="577"/>
      <c r="O779" s="577"/>
      <c r="P779" s="577"/>
      <c r="Q779" s="577"/>
      <c r="BA779" s="342"/>
      <c r="BB779" s="396"/>
      <c r="BC779" s="342"/>
      <c r="BD779" s="342"/>
      <c r="BE779" s="342"/>
      <c r="BF779" s="342"/>
      <c r="BG779" s="342"/>
      <c r="BH779" s="342"/>
      <c r="BI779" s="342"/>
      <c r="BJ779" s="342"/>
      <c r="BK779" s="342"/>
      <c r="BL779" s="342"/>
      <c r="BM779" s="342"/>
      <c r="BN779" s="342"/>
      <c r="BO779" s="342"/>
      <c r="BP779" s="342"/>
      <c r="BQ779" s="342"/>
      <c r="BR779" s="342"/>
      <c r="BS779" s="342"/>
      <c r="BT779" s="342"/>
      <c r="BU779" s="342"/>
      <c r="BV779" s="342"/>
      <c r="BW779" s="342"/>
      <c r="BX779" s="342"/>
      <c r="BY779" s="342"/>
      <c r="BZ779" s="342"/>
      <c r="CA779" s="342"/>
      <c r="CB779" s="342"/>
      <c r="CC779" s="342"/>
      <c r="CD779" s="342"/>
      <c r="CE779" s="342"/>
      <c r="CF779" s="342"/>
      <c r="CG779" s="342"/>
      <c r="CH779" s="342"/>
      <c r="CI779" s="342"/>
      <c r="CJ779" s="342"/>
      <c r="CK779" s="342"/>
      <c r="CL779" s="342"/>
      <c r="CM779" s="342"/>
      <c r="CN779" s="342"/>
      <c r="CO779" s="342"/>
      <c r="CP779" s="342"/>
      <c r="CQ779" s="342"/>
      <c r="CR779" s="342"/>
      <c r="CS779" s="342"/>
      <c r="CT779" s="342"/>
      <c r="CU779" s="342"/>
      <c r="CV779" s="342"/>
      <c r="CW779" s="342"/>
      <c r="CX779" s="342"/>
      <c r="CY779" s="342"/>
      <c r="CZ779" s="342"/>
    </row>
    <row r="780" ht="25.15" customHeight="true" x14ac:dyDescent="0.2">
      <c r="C780" s="577"/>
      <c r="D780" s="577"/>
      <c r="E780" s="577"/>
      <c r="F780" s="577"/>
      <c r="G780" s="577"/>
      <c r="H780" s="577"/>
      <c r="I780" s="577"/>
      <c r="J780" s="577"/>
      <c r="K780" s="577"/>
      <c r="L780" s="577"/>
      <c r="M780" s="577"/>
      <c r="N780" s="577"/>
      <c r="O780" s="577"/>
      <c r="P780" s="577"/>
      <c r="Q780" s="577"/>
      <c r="BA780" s="342"/>
      <c r="BB780" s="396"/>
      <c r="BC780" s="342"/>
      <c r="BD780" s="342"/>
      <c r="BE780" s="342"/>
      <c r="BF780" s="342"/>
      <c r="BG780" s="342"/>
      <c r="BH780" s="342"/>
      <c r="BI780" s="342"/>
      <c r="BJ780" s="342"/>
      <c r="BK780" s="342"/>
      <c r="BL780" s="342"/>
      <c r="BM780" s="342"/>
      <c r="BN780" s="342"/>
      <c r="BO780" s="342"/>
      <c r="BP780" s="342"/>
      <c r="BQ780" s="342"/>
      <c r="BR780" s="342"/>
      <c r="BS780" s="342"/>
      <c r="BT780" s="342"/>
      <c r="BU780" s="342"/>
      <c r="BV780" s="342"/>
      <c r="BW780" s="342"/>
      <c r="BX780" s="342"/>
      <c r="BY780" s="342"/>
      <c r="BZ780" s="342"/>
      <c r="CA780" s="342"/>
      <c r="CB780" s="342"/>
      <c r="CC780" s="342"/>
      <c r="CD780" s="342"/>
      <c r="CE780" s="342"/>
      <c r="CF780" s="342"/>
      <c r="CG780" s="342"/>
      <c r="CH780" s="342"/>
      <c r="CI780" s="342"/>
      <c r="CJ780" s="342"/>
      <c r="CK780" s="342"/>
      <c r="CL780" s="342"/>
      <c r="CM780" s="342"/>
      <c r="CN780" s="342"/>
      <c r="CO780" s="342"/>
      <c r="CP780" s="342"/>
      <c r="CQ780" s="342"/>
      <c r="CR780" s="342"/>
      <c r="CS780" s="342"/>
      <c r="CT780" s="342"/>
      <c r="CU780" s="342"/>
      <c r="CV780" s="342"/>
      <c r="CW780" s="342"/>
      <c r="CX780" s="342"/>
      <c r="CY780" s="342"/>
      <c r="CZ780" s="342"/>
    </row>
    <row r="781" ht="25.15" customHeight="true" x14ac:dyDescent="0.2">
      <c r="C781" s="577"/>
      <c r="D781" s="577"/>
      <c r="E781" s="577"/>
      <c r="F781" s="577"/>
      <c r="G781" s="577"/>
      <c r="H781" s="577"/>
      <c r="I781" s="577"/>
      <c r="J781" s="577"/>
      <c r="K781" s="577"/>
      <c r="L781" s="577"/>
      <c r="M781" s="577"/>
      <c r="N781" s="577"/>
      <c r="O781" s="577"/>
      <c r="P781" s="577"/>
      <c r="Q781" s="577"/>
      <c r="BA781" s="342"/>
      <c r="BB781" s="396"/>
      <c r="BC781" s="342"/>
      <c r="BD781" s="342"/>
      <c r="BE781" s="342"/>
      <c r="BF781" s="342"/>
      <c r="BG781" s="342"/>
      <c r="BH781" s="342"/>
      <c r="BI781" s="342"/>
      <c r="BJ781" s="342"/>
      <c r="BK781" s="342"/>
      <c r="BL781" s="342"/>
      <c r="BM781" s="342"/>
      <c r="BN781" s="342"/>
      <c r="BO781" s="342"/>
      <c r="BP781" s="342"/>
      <c r="BQ781" s="342"/>
      <c r="BR781" s="342"/>
      <c r="BS781" s="342"/>
      <c r="BT781" s="342"/>
      <c r="BU781" s="342"/>
      <c r="BV781" s="342"/>
      <c r="BW781" s="342"/>
      <c r="BX781" s="342"/>
      <c r="BY781" s="342"/>
      <c r="BZ781" s="342"/>
      <c r="CA781" s="342"/>
      <c r="CB781" s="342"/>
      <c r="CC781" s="342"/>
      <c r="CD781" s="342"/>
      <c r="CE781" s="342"/>
      <c r="CF781" s="342"/>
      <c r="CG781" s="342"/>
      <c r="CH781" s="342"/>
      <c r="CI781" s="342"/>
      <c r="CJ781" s="342"/>
      <c r="CK781" s="342"/>
      <c r="CL781" s="342"/>
      <c r="CM781" s="342"/>
      <c r="CN781" s="342"/>
      <c r="CO781" s="342"/>
      <c r="CP781" s="342"/>
      <c r="CQ781" s="342"/>
      <c r="CR781" s="342"/>
      <c r="CS781" s="342"/>
      <c r="CT781" s="342"/>
      <c r="CU781" s="342"/>
      <c r="CV781" s="342"/>
      <c r="CW781" s="342"/>
      <c r="CX781" s="342"/>
      <c r="CY781" s="342"/>
      <c r="CZ781" s="342"/>
    </row>
    <row r="782" ht="25.15" customHeight="true" x14ac:dyDescent="0.2">
      <c r="C782" s="577"/>
      <c r="D782" s="577"/>
      <c r="E782" s="577"/>
      <c r="F782" s="577"/>
      <c r="G782" s="577"/>
      <c r="H782" s="577"/>
      <c r="I782" s="577"/>
      <c r="J782" s="577"/>
      <c r="K782" s="577"/>
      <c r="L782" s="577"/>
      <c r="M782" s="577"/>
      <c r="N782" s="577"/>
      <c r="O782" s="577"/>
      <c r="P782" s="577"/>
      <c r="Q782" s="577"/>
      <c r="BA782" s="342"/>
      <c r="BB782" s="396"/>
      <c r="BC782" s="342"/>
      <c r="BD782" s="342"/>
      <c r="BE782" s="342"/>
      <c r="BF782" s="342"/>
      <c r="BG782" s="342"/>
      <c r="BH782" s="342"/>
      <c r="BI782" s="342"/>
      <c r="BJ782" s="342"/>
      <c r="BK782" s="342"/>
      <c r="BL782" s="342"/>
      <c r="BM782" s="342"/>
      <c r="BN782" s="342"/>
      <c r="BO782" s="342"/>
      <c r="BP782" s="342"/>
      <c r="BQ782" s="342"/>
      <c r="BR782" s="342"/>
      <c r="BS782" s="342"/>
      <c r="BT782" s="342"/>
      <c r="BU782" s="342"/>
      <c r="BV782" s="342"/>
      <c r="BW782" s="342"/>
      <c r="BX782" s="342"/>
      <c r="BY782" s="342"/>
      <c r="BZ782" s="342"/>
      <c r="CA782" s="342"/>
      <c r="CB782" s="342"/>
      <c r="CC782" s="342"/>
      <c r="CD782" s="342"/>
      <c r="CE782" s="342"/>
      <c r="CF782" s="342"/>
      <c r="CG782" s="342"/>
      <c r="CH782" s="342"/>
      <c r="CI782" s="342"/>
      <c r="CJ782" s="342"/>
      <c r="CK782" s="342"/>
      <c r="CL782" s="342"/>
      <c r="CM782" s="342"/>
      <c r="CN782" s="342"/>
      <c r="CO782" s="342"/>
      <c r="CP782" s="342"/>
      <c r="CQ782" s="342"/>
      <c r="CR782" s="342"/>
      <c r="CS782" s="342"/>
      <c r="CT782" s="342"/>
      <c r="CU782" s="342"/>
      <c r="CV782" s="342"/>
      <c r="CW782" s="342"/>
      <c r="CX782" s="342"/>
      <c r="CY782" s="342"/>
      <c r="CZ782" s="342"/>
    </row>
    <row r="783" ht="25.15" customHeight="true" x14ac:dyDescent="0.2">
      <c r="C783" s="577"/>
      <c r="D783" s="577"/>
      <c r="E783" s="577"/>
      <c r="F783" s="577"/>
      <c r="G783" s="577"/>
      <c r="H783" s="577"/>
      <c r="I783" s="577"/>
      <c r="J783" s="577"/>
      <c r="K783" s="577"/>
      <c r="L783" s="577"/>
      <c r="M783" s="577"/>
      <c r="N783" s="577"/>
      <c r="O783" s="577"/>
      <c r="P783" s="577"/>
      <c r="Q783" s="577"/>
      <c r="BA783" s="342"/>
      <c r="BB783" s="396"/>
      <c r="BC783" s="342"/>
      <c r="BD783" s="342"/>
      <c r="BE783" s="342"/>
      <c r="BF783" s="342"/>
      <c r="BG783" s="342"/>
      <c r="BH783" s="342"/>
      <c r="BI783" s="342"/>
      <c r="BJ783" s="342"/>
      <c r="BK783" s="342"/>
      <c r="BL783" s="342"/>
      <c r="BM783" s="342"/>
      <c r="BN783" s="342"/>
      <c r="BO783" s="342"/>
      <c r="BP783" s="342"/>
      <c r="BQ783" s="342"/>
      <c r="BR783" s="342"/>
      <c r="BS783" s="342"/>
      <c r="BT783" s="342"/>
      <c r="BU783" s="342"/>
      <c r="BV783" s="342"/>
      <c r="BW783" s="342"/>
      <c r="BX783" s="342"/>
      <c r="BY783" s="342"/>
      <c r="BZ783" s="342"/>
      <c r="CA783" s="342"/>
      <c r="CB783" s="342"/>
      <c r="CC783" s="342"/>
      <c r="CD783" s="342"/>
      <c r="CE783" s="342"/>
      <c r="CF783" s="342"/>
      <c r="CG783" s="342"/>
      <c r="CH783" s="342"/>
      <c r="CI783" s="342"/>
      <c r="CJ783" s="342"/>
      <c r="CK783" s="342"/>
      <c r="CL783" s="342"/>
      <c r="CM783" s="342"/>
      <c r="CN783" s="342"/>
      <c r="CO783" s="342"/>
      <c r="CP783" s="342"/>
      <c r="CQ783" s="342"/>
      <c r="CR783" s="342"/>
      <c r="CS783" s="342"/>
      <c r="CT783" s="342"/>
      <c r="CU783" s="342"/>
      <c r="CV783" s="342"/>
      <c r="CW783" s="342"/>
      <c r="CX783" s="342"/>
      <c r="CY783" s="342"/>
      <c r="CZ783" s="342"/>
    </row>
    <row r="784" ht="25.15" customHeight="true" x14ac:dyDescent="0.2">
      <c r="C784" s="577"/>
      <c r="D784" s="577"/>
      <c r="E784" s="577"/>
      <c r="F784" s="577"/>
      <c r="G784" s="577"/>
      <c r="H784" s="577"/>
      <c r="I784" s="577"/>
      <c r="J784" s="577"/>
      <c r="K784" s="577"/>
      <c r="L784" s="577"/>
      <c r="M784" s="577"/>
      <c r="N784" s="577"/>
      <c r="O784" s="577"/>
      <c r="P784" s="577"/>
      <c r="Q784" s="577"/>
      <c r="BA784" s="342"/>
      <c r="BB784" s="396"/>
      <c r="BC784" s="342"/>
      <c r="BD784" s="342"/>
      <c r="BE784" s="342"/>
      <c r="BF784" s="342"/>
      <c r="BG784" s="342"/>
      <c r="BH784" s="342"/>
      <c r="BI784" s="342"/>
      <c r="BJ784" s="342"/>
      <c r="BK784" s="342"/>
      <c r="BL784" s="342"/>
      <c r="BM784" s="342"/>
      <c r="BN784" s="342"/>
      <c r="BO784" s="342"/>
      <c r="BP784" s="342"/>
      <c r="BQ784" s="342"/>
      <c r="BR784" s="342"/>
      <c r="BS784" s="342"/>
      <c r="BT784" s="342"/>
      <c r="BU784" s="342"/>
      <c r="BV784" s="342"/>
      <c r="BW784" s="342"/>
      <c r="BX784" s="342"/>
      <c r="BY784" s="342"/>
      <c r="BZ784" s="342"/>
      <c r="CA784" s="342"/>
      <c r="CB784" s="342"/>
      <c r="CC784" s="342"/>
      <c r="CD784" s="342"/>
      <c r="CE784" s="342"/>
      <c r="CF784" s="342"/>
      <c r="CG784" s="342"/>
      <c r="CH784" s="342"/>
      <c r="CI784" s="342"/>
      <c r="CJ784" s="342"/>
      <c r="CK784" s="342"/>
      <c r="CL784" s="342"/>
      <c r="CM784" s="342"/>
      <c r="CN784" s="342"/>
      <c r="CO784" s="342"/>
      <c r="CP784" s="342"/>
      <c r="CQ784" s="342"/>
      <c r="CR784" s="342"/>
      <c r="CS784" s="342"/>
      <c r="CT784" s="342"/>
      <c r="CU784" s="342"/>
      <c r="CV784" s="342"/>
      <c r="CW784" s="342"/>
      <c r="CX784" s="342"/>
      <c r="CY784" s="342"/>
      <c r="CZ784" s="342"/>
    </row>
    <row r="785" ht="25.15" customHeight="true" x14ac:dyDescent="0.2">
      <c r="C785" s="577"/>
      <c r="D785" s="577"/>
      <c r="E785" s="577"/>
      <c r="F785" s="577"/>
      <c r="G785" s="577"/>
      <c r="H785" s="577"/>
      <c r="I785" s="577"/>
      <c r="J785" s="577"/>
      <c r="K785" s="577"/>
      <c r="L785" s="577"/>
      <c r="M785" s="577"/>
      <c r="N785" s="577"/>
      <c r="O785" s="577"/>
      <c r="P785" s="577"/>
      <c r="Q785" s="577"/>
      <c r="BA785" s="342"/>
      <c r="BB785" s="396"/>
      <c r="BC785" s="342"/>
      <c r="BD785" s="342"/>
      <c r="BE785" s="342"/>
      <c r="BF785" s="342"/>
      <c r="BG785" s="342"/>
      <c r="BH785" s="342"/>
      <c r="BI785" s="342"/>
      <c r="BJ785" s="342"/>
      <c r="BK785" s="342"/>
      <c r="BL785" s="342"/>
      <c r="BM785" s="342"/>
      <c r="BN785" s="342"/>
      <c r="BO785" s="342"/>
      <c r="BP785" s="342"/>
      <c r="BQ785" s="342"/>
      <c r="BR785" s="342"/>
      <c r="BS785" s="342"/>
      <c r="BT785" s="342"/>
      <c r="BU785" s="342"/>
      <c r="BV785" s="342"/>
      <c r="BW785" s="342"/>
      <c r="BX785" s="342"/>
      <c r="BY785" s="342"/>
      <c r="BZ785" s="342"/>
      <c r="CA785" s="342"/>
      <c r="CB785" s="342"/>
      <c r="CC785" s="342"/>
      <c r="CD785" s="342"/>
      <c r="CE785" s="342"/>
      <c r="CF785" s="342"/>
      <c r="CG785" s="342"/>
      <c r="CH785" s="342"/>
      <c r="CI785" s="342"/>
      <c r="CJ785" s="342"/>
      <c r="CK785" s="342"/>
      <c r="CL785" s="342"/>
      <c r="CM785" s="342"/>
      <c r="CN785" s="342"/>
      <c r="CO785" s="342"/>
      <c r="CP785" s="342"/>
      <c r="CQ785" s="342"/>
      <c r="CR785" s="342"/>
      <c r="CS785" s="342"/>
      <c r="CT785" s="342"/>
      <c r="CU785" s="342"/>
      <c r="CV785" s="342"/>
      <c r="CW785" s="342"/>
      <c r="CX785" s="342"/>
      <c r="CY785" s="342"/>
      <c r="CZ785" s="342"/>
    </row>
    <row r="786" ht="25.15" customHeight="true" x14ac:dyDescent="0.2">
      <c r="C786" s="577"/>
      <c r="D786" s="577"/>
      <c r="E786" s="577"/>
      <c r="F786" s="577"/>
      <c r="G786" s="577"/>
      <c r="H786" s="577"/>
      <c r="I786" s="577"/>
      <c r="J786" s="577"/>
      <c r="K786" s="577"/>
      <c r="L786" s="577"/>
      <c r="M786" s="577"/>
      <c r="N786" s="577"/>
      <c r="O786" s="577"/>
      <c r="P786" s="577"/>
      <c r="Q786" s="577"/>
      <c r="BA786" s="342"/>
      <c r="BB786" s="396"/>
      <c r="BC786" s="342"/>
      <c r="BD786" s="342"/>
      <c r="BE786" s="342"/>
      <c r="BF786" s="342"/>
      <c r="BG786" s="342"/>
      <c r="BH786" s="342"/>
      <c r="BI786" s="342"/>
      <c r="BJ786" s="342"/>
      <c r="BK786" s="342"/>
      <c r="BL786" s="342"/>
      <c r="BM786" s="342"/>
      <c r="BN786" s="342"/>
      <c r="BO786" s="342"/>
      <c r="BP786" s="342"/>
      <c r="BQ786" s="342"/>
      <c r="BR786" s="342"/>
      <c r="BS786" s="342"/>
      <c r="BT786" s="342"/>
      <c r="BU786" s="342"/>
      <c r="BV786" s="342"/>
      <c r="BW786" s="342"/>
      <c r="BX786" s="342"/>
      <c r="BY786" s="342"/>
      <c r="BZ786" s="342"/>
      <c r="CA786" s="342"/>
      <c r="CB786" s="342"/>
      <c r="CC786" s="342"/>
      <c r="CD786" s="342"/>
      <c r="CE786" s="342"/>
      <c r="CF786" s="342"/>
      <c r="CG786" s="342"/>
      <c r="CH786" s="342"/>
      <c r="CI786" s="342"/>
      <c r="CJ786" s="342"/>
      <c r="CK786" s="342"/>
      <c r="CL786" s="342"/>
      <c r="CM786" s="342"/>
      <c r="CN786" s="342"/>
      <c r="CO786" s="342"/>
      <c r="CP786" s="342"/>
      <c r="CQ786" s="342"/>
      <c r="CR786" s="342"/>
      <c r="CS786" s="342"/>
      <c r="CT786" s="342"/>
      <c r="CU786" s="342"/>
      <c r="CV786" s="342"/>
      <c r="CW786" s="342"/>
      <c r="CX786" s="342"/>
      <c r="CY786" s="342"/>
      <c r="CZ786" s="342"/>
    </row>
    <row r="787" ht="25.15" customHeight="true" x14ac:dyDescent="0.2">
      <c r="C787" s="577"/>
      <c r="D787" s="577"/>
      <c r="E787" s="577"/>
      <c r="F787" s="577"/>
      <c r="G787" s="577"/>
      <c r="H787" s="577"/>
      <c r="I787" s="577"/>
      <c r="J787" s="577"/>
      <c r="K787" s="577"/>
      <c r="L787" s="577"/>
      <c r="M787" s="577"/>
      <c r="N787" s="577"/>
      <c r="O787" s="577"/>
      <c r="P787" s="577"/>
      <c r="Q787" s="577"/>
      <c r="BA787" s="342"/>
      <c r="BB787" s="396"/>
      <c r="BC787" s="342"/>
      <c r="BD787" s="342"/>
      <c r="BE787" s="342"/>
      <c r="BF787" s="342"/>
      <c r="BG787" s="342"/>
      <c r="BH787" s="342"/>
      <c r="BI787" s="342"/>
      <c r="BJ787" s="342"/>
      <c r="BK787" s="342"/>
      <c r="BL787" s="342"/>
      <c r="BM787" s="342"/>
      <c r="BN787" s="342"/>
      <c r="BO787" s="342"/>
      <c r="BP787" s="342"/>
      <c r="BQ787" s="342"/>
      <c r="BR787" s="342"/>
      <c r="BS787" s="342"/>
      <c r="BT787" s="342"/>
      <c r="BU787" s="342"/>
      <c r="BV787" s="342"/>
      <c r="BW787" s="342"/>
      <c r="BX787" s="342"/>
      <c r="BY787" s="342"/>
      <c r="BZ787" s="342"/>
      <c r="CA787" s="342"/>
      <c r="CB787" s="342"/>
      <c r="CC787" s="342"/>
      <c r="CD787" s="342"/>
      <c r="CE787" s="342"/>
      <c r="CF787" s="342"/>
      <c r="CG787" s="342"/>
      <c r="CH787" s="342"/>
      <c r="CI787" s="342"/>
      <c r="CJ787" s="342"/>
      <c r="CK787" s="342"/>
      <c r="CL787" s="342"/>
      <c r="CM787" s="342"/>
      <c r="CN787" s="342"/>
      <c r="CO787" s="342"/>
      <c r="CP787" s="342"/>
      <c r="CQ787" s="342"/>
      <c r="CR787" s="342"/>
      <c r="CS787" s="342"/>
      <c r="CT787" s="342"/>
      <c r="CU787" s="342"/>
      <c r="CV787" s="342"/>
      <c r="CW787" s="342"/>
      <c r="CX787" s="342"/>
      <c r="CY787" s="342"/>
      <c r="CZ787" s="342"/>
    </row>
    <row r="788" ht="25.15" customHeight="true" x14ac:dyDescent="0.2">
      <c r="C788" s="577"/>
      <c r="D788" s="577"/>
      <c r="E788" s="577"/>
      <c r="F788" s="577"/>
      <c r="G788" s="577"/>
      <c r="H788" s="577"/>
      <c r="I788" s="577"/>
      <c r="J788" s="577"/>
      <c r="K788" s="577"/>
      <c r="L788" s="577"/>
      <c r="M788" s="577"/>
      <c r="N788" s="577"/>
      <c r="O788" s="577"/>
      <c r="P788" s="577"/>
      <c r="Q788" s="577"/>
      <c r="BA788" s="342"/>
      <c r="BB788" s="396"/>
      <c r="BC788" s="342"/>
      <c r="BD788" s="342"/>
      <c r="BE788" s="342"/>
      <c r="BF788" s="342"/>
      <c r="BG788" s="342"/>
      <c r="BH788" s="342"/>
      <c r="BI788" s="342"/>
      <c r="BJ788" s="342"/>
      <c r="BK788" s="342"/>
      <c r="BL788" s="342"/>
      <c r="BM788" s="342"/>
      <c r="BN788" s="342"/>
      <c r="BO788" s="342"/>
      <c r="BP788" s="342"/>
      <c r="BQ788" s="342"/>
      <c r="BR788" s="342"/>
      <c r="BS788" s="342"/>
      <c r="BT788" s="342"/>
      <c r="BU788" s="342"/>
      <c r="BV788" s="342"/>
      <c r="BW788" s="342"/>
      <c r="BX788" s="342"/>
      <c r="BY788" s="342"/>
      <c r="BZ788" s="342"/>
      <c r="CA788" s="342"/>
      <c r="CB788" s="342"/>
      <c r="CC788" s="342"/>
      <c r="CD788" s="342"/>
      <c r="CE788" s="342"/>
      <c r="CF788" s="342"/>
      <c r="CG788" s="342"/>
      <c r="CH788" s="342"/>
      <c r="CI788" s="342"/>
      <c r="CJ788" s="342"/>
      <c r="CK788" s="342"/>
      <c r="CL788" s="342"/>
      <c r="CM788" s="342"/>
      <c r="CN788" s="342"/>
      <c r="CO788" s="342"/>
      <c r="CP788" s="342"/>
      <c r="CQ788" s="342"/>
      <c r="CR788" s="342"/>
      <c r="CS788" s="342"/>
      <c r="CT788" s="342"/>
      <c r="CU788" s="342"/>
      <c r="CV788" s="342"/>
      <c r="CW788" s="342"/>
      <c r="CX788" s="342"/>
      <c r="CY788" s="342"/>
      <c r="CZ788" s="342"/>
    </row>
    <row r="789" ht="25.15" customHeight="true" x14ac:dyDescent="0.2">
      <c r="C789" s="577"/>
      <c r="D789" s="577"/>
      <c r="E789" s="577"/>
      <c r="F789" s="577"/>
      <c r="G789" s="577"/>
      <c r="H789" s="577"/>
      <c r="I789" s="577"/>
      <c r="J789" s="577"/>
      <c r="K789" s="577"/>
      <c r="L789" s="577"/>
      <c r="M789" s="577"/>
      <c r="N789" s="577"/>
      <c r="O789" s="577"/>
      <c r="P789" s="577"/>
      <c r="Q789" s="577"/>
      <c r="BA789" s="342"/>
      <c r="BB789" s="396"/>
      <c r="BC789" s="342"/>
      <c r="BD789" s="342"/>
      <c r="BE789" s="342"/>
      <c r="BF789" s="342"/>
      <c r="BG789" s="342"/>
      <c r="BH789" s="342"/>
      <c r="BI789" s="342"/>
      <c r="BJ789" s="342"/>
      <c r="BK789" s="342"/>
      <c r="BL789" s="342"/>
      <c r="BM789" s="342"/>
      <c r="BN789" s="342"/>
      <c r="BO789" s="342"/>
      <c r="BP789" s="342"/>
      <c r="BQ789" s="342"/>
      <c r="BR789" s="342"/>
      <c r="BS789" s="342"/>
      <c r="BT789" s="342"/>
      <c r="BU789" s="342"/>
      <c r="BV789" s="342"/>
      <c r="BW789" s="342"/>
      <c r="BX789" s="342"/>
      <c r="BY789" s="342"/>
      <c r="BZ789" s="342"/>
      <c r="CA789" s="342"/>
      <c r="CB789" s="342"/>
      <c r="CC789" s="342"/>
      <c r="CD789" s="342"/>
      <c r="CE789" s="342"/>
      <c r="CF789" s="342"/>
      <c r="CG789" s="342"/>
      <c r="CH789" s="342"/>
      <c r="CI789" s="342"/>
      <c r="CJ789" s="342"/>
      <c r="CK789" s="342"/>
      <c r="CL789" s="342"/>
      <c r="CM789" s="342"/>
      <c r="CN789" s="342"/>
      <c r="CO789" s="342"/>
      <c r="CP789" s="342"/>
      <c r="CQ789" s="342"/>
      <c r="CR789" s="342"/>
      <c r="CS789" s="342"/>
      <c r="CT789" s="342"/>
      <c r="CU789" s="342"/>
      <c r="CV789" s="342"/>
      <c r="CW789" s="342"/>
      <c r="CX789" s="342"/>
      <c r="CY789" s="342"/>
      <c r="CZ789" s="342"/>
    </row>
    <row r="790" ht="25.15" customHeight="true" x14ac:dyDescent="0.2">
      <c r="C790" s="577"/>
      <c r="D790" s="577"/>
      <c r="E790" s="577"/>
      <c r="F790" s="577"/>
      <c r="G790" s="577"/>
      <c r="H790" s="577"/>
      <c r="I790" s="577"/>
      <c r="J790" s="577"/>
      <c r="K790" s="577"/>
      <c r="L790" s="577"/>
      <c r="M790" s="577"/>
      <c r="N790" s="577"/>
      <c r="O790" s="577"/>
      <c r="P790" s="577"/>
      <c r="Q790" s="577"/>
      <c r="BA790" s="342"/>
      <c r="BB790" s="396"/>
      <c r="BC790" s="342"/>
      <c r="BD790" s="342"/>
      <c r="BE790" s="342"/>
      <c r="BF790" s="342"/>
      <c r="BG790" s="342"/>
      <c r="BH790" s="342"/>
      <c r="BI790" s="342"/>
      <c r="BJ790" s="342"/>
      <c r="BK790" s="342"/>
      <c r="BL790" s="342"/>
      <c r="BM790" s="342"/>
      <c r="BN790" s="342"/>
      <c r="BO790" s="342"/>
      <c r="BP790" s="342"/>
      <c r="BQ790" s="342"/>
      <c r="BR790" s="342"/>
      <c r="BS790" s="342"/>
      <c r="BT790" s="342"/>
      <c r="BU790" s="342"/>
      <c r="BV790" s="342"/>
      <c r="BW790" s="342"/>
      <c r="BX790" s="342"/>
      <c r="BY790" s="342"/>
      <c r="BZ790" s="342"/>
      <c r="CA790" s="342"/>
      <c r="CB790" s="342"/>
      <c r="CC790" s="342"/>
      <c r="CD790" s="342"/>
      <c r="CE790" s="342"/>
      <c r="CF790" s="342"/>
      <c r="CG790" s="342"/>
      <c r="CH790" s="342"/>
      <c r="CI790" s="342"/>
      <c r="CJ790" s="342"/>
      <c r="CK790" s="342"/>
      <c r="CL790" s="342"/>
      <c r="CM790" s="342"/>
      <c r="CN790" s="342"/>
      <c r="CO790" s="342"/>
      <c r="CP790" s="342"/>
      <c r="CQ790" s="342"/>
      <c r="CR790" s="342"/>
      <c r="CS790" s="342"/>
      <c r="CT790" s="342"/>
      <c r="CU790" s="342"/>
      <c r="CV790" s="342"/>
      <c r="CW790" s="342"/>
      <c r="CX790" s="342"/>
      <c r="CY790" s="342"/>
      <c r="CZ790" s="342"/>
    </row>
    <row r="791" ht="25.15" customHeight="true" x14ac:dyDescent="0.2">
      <c r="C791" s="577"/>
      <c r="D791" s="577"/>
      <c r="E791" s="577"/>
      <c r="F791" s="577"/>
      <c r="G791" s="577"/>
      <c r="H791" s="577"/>
      <c r="I791" s="577"/>
      <c r="J791" s="577"/>
      <c r="K791" s="577"/>
      <c r="L791" s="577"/>
      <c r="M791" s="577"/>
      <c r="N791" s="577"/>
      <c r="O791" s="577"/>
      <c r="P791" s="577"/>
      <c r="Q791" s="577"/>
      <c r="BA791" s="342"/>
      <c r="BB791" s="396"/>
      <c r="BC791" s="342"/>
      <c r="BD791" s="342"/>
      <c r="BE791" s="342"/>
      <c r="BF791" s="342"/>
      <c r="BG791" s="342"/>
      <c r="BH791" s="342"/>
      <c r="BI791" s="342"/>
      <c r="BJ791" s="342"/>
      <c r="BK791" s="342"/>
      <c r="BL791" s="342"/>
      <c r="BM791" s="342"/>
      <c r="BN791" s="342"/>
      <c r="BO791" s="342"/>
      <c r="BP791" s="342"/>
      <c r="BQ791" s="342"/>
      <c r="BR791" s="342"/>
      <c r="BS791" s="342"/>
      <c r="BT791" s="342"/>
      <c r="BU791" s="342"/>
      <c r="BV791" s="342"/>
      <c r="BW791" s="342"/>
      <c r="BX791" s="342"/>
      <c r="BY791" s="342"/>
      <c r="BZ791" s="342"/>
      <c r="CA791" s="342"/>
      <c r="CB791" s="342"/>
      <c r="CC791" s="342"/>
      <c r="CD791" s="342"/>
      <c r="CE791" s="342"/>
      <c r="CF791" s="342"/>
      <c r="CG791" s="342"/>
      <c r="CH791" s="342"/>
      <c r="CI791" s="342"/>
      <c r="CJ791" s="342"/>
      <c r="CK791" s="342"/>
      <c r="CL791" s="342"/>
      <c r="CM791" s="342"/>
      <c r="CN791" s="342"/>
      <c r="CO791" s="342"/>
      <c r="CP791" s="342"/>
      <c r="CQ791" s="342"/>
      <c r="CR791" s="342"/>
      <c r="CS791" s="342"/>
      <c r="CT791" s="342"/>
      <c r="CU791" s="342"/>
      <c r="CV791" s="342"/>
      <c r="CW791" s="342"/>
      <c r="CX791" s="342"/>
      <c r="CY791" s="342"/>
      <c r="CZ791" s="342"/>
    </row>
    <row r="792" ht="25.15" customHeight="true" x14ac:dyDescent="0.2">
      <c r="C792" s="577"/>
      <c r="D792" s="577"/>
      <c r="E792" s="577"/>
      <c r="F792" s="577"/>
      <c r="G792" s="577"/>
      <c r="H792" s="577"/>
      <c r="I792" s="577"/>
      <c r="J792" s="577"/>
      <c r="K792" s="577"/>
      <c r="L792" s="577"/>
      <c r="M792" s="577"/>
      <c r="N792" s="577"/>
      <c r="O792" s="577"/>
      <c r="P792" s="577"/>
      <c r="Q792" s="577"/>
      <c r="BA792" s="342"/>
      <c r="BB792" s="396"/>
      <c r="BC792" s="342"/>
      <c r="BD792" s="342"/>
      <c r="BE792" s="342"/>
      <c r="BF792" s="342"/>
      <c r="BG792" s="342"/>
      <c r="BH792" s="342"/>
      <c r="BI792" s="342"/>
      <c r="BJ792" s="342"/>
      <c r="BK792" s="342"/>
      <c r="BL792" s="342"/>
      <c r="BM792" s="342"/>
      <c r="BN792" s="342"/>
      <c r="BO792" s="342"/>
      <c r="BP792" s="342"/>
      <c r="BQ792" s="342"/>
      <c r="BR792" s="342"/>
      <c r="BS792" s="342"/>
      <c r="BT792" s="342"/>
      <c r="BU792" s="342"/>
      <c r="BV792" s="342"/>
      <c r="BW792" s="342"/>
      <c r="BX792" s="342"/>
      <c r="BY792" s="342"/>
      <c r="BZ792" s="342"/>
      <c r="CA792" s="342"/>
      <c r="CB792" s="342"/>
      <c r="CC792" s="342"/>
      <c r="CD792" s="342"/>
      <c r="CE792" s="342"/>
      <c r="CF792" s="342"/>
      <c r="CG792" s="342"/>
      <c r="CH792" s="342"/>
      <c r="CI792" s="342"/>
      <c r="CJ792" s="342"/>
      <c r="CK792" s="342"/>
      <c r="CL792" s="342"/>
      <c r="CM792" s="342"/>
      <c r="CN792" s="342"/>
      <c r="CO792" s="342"/>
      <c r="CP792" s="342"/>
      <c r="CQ792" s="342"/>
      <c r="CR792" s="342"/>
      <c r="CS792" s="342"/>
      <c r="CT792" s="342"/>
      <c r="CU792" s="342"/>
      <c r="CV792" s="342"/>
      <c r="CW792" s="342"/>
      <c r="CX792" s="342"/>
      <c r="CY792" s="342"/>
      <c r="CZ792" s="342"/>
    </row>
    <row r="793" ht="25.15" customHeight="true" x14ac:dyDescent="0.2">
      <c r="C793" s="577"/>
      <c r="D793" s="577"/>
      <c r="E793" s="577"/>
      <c r="F793" s="577"/>
      <c r="G793" s="577"/>
      <c r="H793" s="577"/>
      <c r="I793" s="577"/>
      <c r="J793" s="577"/>
      <c r="K793" s="577"/>
      <c r="L793" s="577"/>
      <c r="M793" s="577"/>
      <c r="N793" s="577"/>
      <c r="O793" s="577"/>
      <c r="P793" s="577"/>
      <c r="Q793" s="577"/>
      <c r="BA793" s="342"/>
      <c r="BB793" s="396"/>
      <c r="BC793" s="342"/>
      <c r="BD793" s="342"/>
      <c r="BE793" s="342"/>
      <c r="BF793" s="342"/>
      <c r="BG793" s="342"/>
      <c r="BH793" s="342"/>
      <c r="BI793" s="342"/>
      <c r="BJ793" s="342"/>
      <c r="BK793" s="342"/>
      <c r="BL793" s="342"/>
      <c r="BM793" s="342"/>
      <c r="BN793" s="342"/>
      <c r="BO793" s="342"/>
      <c r="BP793" s="342"/>
      <c r="BQ793" s="342"/>
      <c r="BR793" s="342"/>
      <c r="BS793" s="342"/>
      <c r="BT793" s="342"/>
      <c r="BU793" s="342"/>
      <c r="BV793" s="342"/>
      <c r="BW793" s="342"/>
      <c r="BX793" s="342"/>
      <c r="BY793" s="342"/>
      <c r="BZ793" s="342"/>
      <c r="CA793" s="342"/>
      <c r="CB793" s="342"/>
      <c r="CC793" s="342"/>
      <c r="CD793" s="342"/>
      <c r="CE793" s="342"/>
      <c r="CF793" s="342"/>
      <c r="CG793" s="342"/>
      <c r="CH793" s="342"/>
      <c r="CI793" s="342"/>
      <c r="CJ793" s="342"/>
      <c r="CK793" s="342"/>
      <c r="CL793" s="342"/>
      <c r="CM793" s="342"/>
      <c r="CN793" s="342"/>
      <c r="CO793" s="342"/>
      <c r="CP793" s="342"/>
      <c r="CQ793" s="342"/>
      <c r="CR793" s="342"/>
      <c r="CS793" s="342"/>
      <c r="CT793" s="342"/>
      <c r="CU793" s="342"/>
      <c r="CV793" s="342"/>
      <c r="CW793" s="342"/>
      <c r="CX793" s="342"/>
      <c r="CY793" s="342"/>
      <c r="CZ793" s="342"/>
    </row>
    <row r="794" ht="25.15" customHeight="true" x14ac:dyDescent="0.2">
      <c r="C794" s="577"/>
      <c r="D794" s="577"/>
      <c r="E794" s="577"/>
      <c r="F794" s="577"/>
      <c r="G794" s="577"/>
      <c r="H794" s="577"/>
      <c r="I794" s="577"/>
      <c r="J794" s="577"/>
      <c r="K794" s="577"/>
      <c r="L794" s="577"/>
      <c r="M794" s="577"/>
      <c r="N794" s="577"/>
      <c r="O794" s="577"/>
      <c r="P794" s="577"/>
      <c r="Q794" s="577"/>
      <c r="BA794" s="342"/>
      <c r="BB794" s="396"/>
      <c r="BC794" s="342"/>
      <c r="BD794" s="342"/>
      <c r="BE794" s="342"/>
      <c r="BF794" s="342"/>
      <c r="BG794" s="342"/>
      <c r="BH794" s="342"/>
      <c r="BI794" s="342"/>
      <c r="BJ794" s="342"/>
      <c r="BK794" s="342"/>
      <c r="BL794" s="342"/>
      <c r="BM794" s="342"/>
      <c r="BN794" s="342"/>
      <c r="BO794" s="342"/>
      <c r="BP794" s="342"/>
      <c r="BQ794" s="342"/>
      <c r="BR794" s="342"/>
      <c r="BS794" s="342"/>
      <c r="BT794" s="342"/>
      <c r="BU794" s="342"/>
      <c r="BV794" s="342"/>
      <c r="BW794" s="342"/>
      <c r="BX794" s="342"/>
      <c r="BY794" s="342"/>
      <c r="BZ794" s="342"/>
      <c r="CA794" s="342"/>
      <c r="CB794" s="342"/>
      <c r="CC794" s="342"/>
      <c r="CD794" s="342"/>
      <c r="CE794" s="342"/>
      <c r="CF794" s="342"/>
      <c r="CG794" s="342"/>
      <c r="CH794" s="342"/>
      <c r="CI794" s="342"/>
      <c r="CJ794" s="342"/>
      <c r="CK794" s="342"/>
      <c r="CL794" s="342"/>
      <c r="CM794" s="342"/>
      <c r="CN794" s="342"/>
      <c r="CO794" s="342"/>
      <c r="CP794" s="342"/>
      <c r="CQ794" s="342"/>
      <c r="CR794" s="342"/>
      <c r="CS794" s="342"/>
      <c r="CT794" s="342"/>
      <c r="CU794" s="342"/>
      <c r="CV794" s="342"/>
      <c r="CW794" s="342"/>
      <c r="CX794" s="342"/>
      <c r="CY794" s="342"/>
      <c r="CZ794" s="342"/>
    </row>
    <row r="795" ht="25.15" customHeight="true" x14ac:dyDescent="0.2">
      <c r="C795" s="577"/>
      <c r="D795" s="577"/>
      <c r="E795" s="577"/>
      <c r="F795" s="577"/>
      <c r="G795" s="577"/>
      <c r="H795" s="577"/>
      <c r="I795" s="577"/>
      <c r="J795" s="577"/>
      <c r="K795" s="577"/>
      <c r="L795" s="577"/>
      <c r="M795" s="577"/>
      <c r="N795" s="577"/>
      <c r="O795" s="577"/>
      <c r="P795" s="577"/>
      <c r="Q795" s="577"/>
      <c r="BA795" s="342"/>
      <c r="BB795" s="396"/>
      <c r="BC795" s="342"/>
      <c r="BD795" s="342"/>
      <c r="BE795" s="342"/>
      <c r="BF795" s="342"/>
      <c r="BG795" s="342"/>
      <c r="BH795" s="342"/>
      <c r="BI795" s="342"/>
      <c r="BJ795" s="342"/>
      <c r="BK795" s="342"/>
      <c r="BL795" s="342"/>
      <c r="BM795" s="342"/>
      <c r="BN795" s="342"/>
      <c r="BO795" s="342"/>
      <c r="BP795" s="342"/>
      <c r="BQ795" s="342"/>
      <c r="BR795" s="342"/>
      <c r="BS795" s="342"/>
      <c r="BT795" s="342"/>
      <c r="BU795" s="342"/>
      <c r="BV795" s="342"/>
      <c r="BW795" s="342"/>
      <c r="BX795" s="342"/>
      <c r="BY795" s="342"/>
      <c r="BZ795" s="342"/>
      <c r="CA795" s="342"/>
      <c r="CB795" s="342"/>
      <c r="CC795" s="342"/>
      <c r="CD795" s="342"/>
      <c r="CE795" s="342"/>
      <c r="CF795" s="342"/>
      <c r="CG795" s="342"/>
      <c r="CH795" s="342"/>
      <c r="CI795" s="342"/>
      <c r="CJ795" s="342"/>
      <c r="CK795" s="342"/>
      <c r="CL795" s="342"/>
      <c r="CM795" s="342"/>
      <c r="CN795" s="342"/>
      <c r="CO795" s="342"/>
      <c r="CP795" s="342"/>
      <c r="CQ795" s="342"/>
      <c r="CR795" s="342"/>
      <c r="CS795" s="342"/>
      <c r="CT795" s="342"/>
      <c r="CU795" s="342"/>
      <c r="CV795" s="342"/>
      <c r="CW795" s="342"/>
      <c r="CX795" s="342"/>
      <c r="CY795" s="342"/>
      <c r="CZ795" s="342"/>
    </row>
    <row r="796" ht="25.15" customHeight="true" x14ac:dyDescent="0.2">
      <c r="C796" s="577"/>
      <c r="D796" s="577"/>
      <c r="E796" s="577"/>
      <c r="F796" s="577"/>
      <c r="G796" s="577"/>
      <c r="H796" s="577"/>
      <c r="I796" s="577"/>
      <c r="J796" s="577"/>
      <c r="K796" s="577"/>
      <c r="L796" s="577"/>
      <c r="M796" s="577"/>
      <c r="N796" s="577"/>
      <c r="O796" s="577"/>
      <c r="P796" s="577"/>
      <c r="Q796" s="577"/>
      <c r="BA796" s="342"/>
      <c r="BB796" s="396"/>
      <c r="BC796" s="342"/>
      <c r="BD796" s="342"/>
      <c r="BE796" s="342"/>
      <c r="BF796" s="342"/>
      <c r="BG796" s="342"/>
      <c r="BH796" s="342"/>
      <c r="BI796" s="342"/>
      <c r="BJ796" s="342"/>
      <c r="BK796" s="342"/>
      <c r="BL796" s="342"/>
      <c r="BM796" s="342"/>
      <c r="BN796" s="342"/>
      <c r="BO796" s="342"/>
      <c r="BP796" s="342"/>
      <c r="BQ796" s="342"/>
      <c r="BR796" s="342"/>
      <c r="BS796" s="342"/>
      <c r="BT796" s="342"/>
      <c r="BU796" s="342"/>
      <c r="BV796" s="342"/>
      <c r="BW796" s="342"/>
      <c r="BX796" s="342"/>
      <c r="BY796" s="342"/>
      <c r="BZ796" s="342"/>
      <c r="CA796" s="342"/>
      <c r="CB796" s="342"/>
      <c r="CC796" s="342"/>
      <c r="CD796" s="342"/>
      <c r="CE796" s="342"/>
      <c r="CF796" s="342"/>
      <c r="CG796" s="342"/>
      <c r="CH796" s="342"/>
      <c r="CI796" s="342"/>
      <c r="CJ796" s="342"/>
      <c r="CK796" s="342"/>
      <c r="CL796" s="342"/>
      <c r="CM796" s="342"/>
      <c r="CN796" s="342"/>
      <c r="CO796" s="342"/>
      <c r="CP796" s="342"/>
      <c r="CQ796" s="342"/>
      <c r="CR796" s="342"/>
      <c r="CS796" s="342"/>
      <c r="CT796" s="342"/>
      <c r="CU796" s="342"/>
      <c r="CV796" s="342"/>
      <c r="CW796" s="342"/>
      <c r="CX796" s="342"/>
      <c r="CY796" s="342"/>
      <c r="CZ796" s="342"/>
    </row>
    <row r="797" ht="25.15" customHeight="true" x14ac:dyDescent="0.2">
      <c r="C797" s="577"/>
      <c r="D797" s="577"/>
      <c r="E797" s="577"/>
      <c r="F797" s="577"/>
      <c r="G797" s="577"/>
      <c r="H797" s="577"/>
      <c r="I797" s="577"/>
      <c r="J797" s="577"/>
      <c r="K797" s="577"/>
      <c r="L797" s="577"/>
      <c r="M797" s="577"/>
      <c r="N797" s="577"/>
      <c r="O797" s="577"/>
      <c r="P797" s="577"/>
      <c r="Q797" s="577"/>
      <c r="BA797" s="342"/>
      <c r="BB797" s="396"/>
      <c r="BC797" s="342"/>
      <c r="BD797" s="342"/>
      <c r="BE797" s="342"/>
      <c r="BF797" s="342"/>
      <c r="BG797" s="342"/>
      <c r="BH797" s="342"/>
      <c r="BI797" s="342"/>
      <c r="BJ797" s="342"/>
      <c r="BK797" s="342"/>
      <c r="BL797" s="342"/>
      <c r="BM797" s="342"/>
      <c r="BN797" s="342"/>
      <c r="BO797" s="342"/>
      <c r="BP797" s="342"/>
      <c r="BQ797" s="342"/>
      <c r="BR797" s="342"/>
      <c r="BS797" s="342"/>
      <c r="BT797" s="342"/>
      <c r="BU797" s="342"/>
      <c r="BV797" s="342"/>
      <c r="BW797" s="342"/>
      <c r="BX797" s="342"/>
      <c r="BY797" s="342"/>
      <c r="BZ797" s="342"/>
      <c r="CA797" s="342"/>
      <c r="CB797" s="342"/>
      <c r="CC797" s="342"/>
      <c r="CD797" s="342"/>
      <c r="CE797" s="342"/>
      <c r="CF797" s="342"/>
      <c r="CG797" s="342"/>
      <c r="CH797" s="342"/>
      <c r="CI797" s="342"/>
      <c r="CJ797" s="342"/>
      <c r="CK797" s="342"/>
      <c r="CL797" s="342"/>
      <c r="CM797" s="342"/>
      <c r="CN797" s="342"/>
      <c r="CO797" s="342"/>
      <c r="CP797" s="342"/>
      <c r="CQ797" s="342"/>
      <c r="CR797" s="342"/>
      <c r="CS797" s="342"/>
      <c r="CT797" s="342"/>
      <c r="CU797" s="342"/>
      <c r="CV797" s="342"/>
      <c r="CW797" s="342"/>
      <c r="CX797" s="342"/>
      <c r="CY797" s="342"/>
      <c r="CZ797" s="342"/>
    </row>
    <row r="798" ht="25.15" customHeight="true" x14ac:dyDescent="0.2">
      <c r="C798" s="577"/>
      <c r="D798" s="577"/>
      <c r="E798" s="577"/>
      <c r="F798" s="577"/>
      <c r="G798" s="577"/>
      <c r="H798" s="577"/>
      <c r="I798" s="577"/>
      <c r="J798" s="577"/>
      <c r="K798" s="577"/>
      <c r="L798" s="577"/>
      <c r="M798" s="577"/>
      <c r="N798" s="577"/>
      <c r="O798" s="577"/>
      <c r="P798" s="577"/>
      <c r="Q798" s="577"/>
      <c r="BA798" s="342"/>
      <c r="BB798" s="396"/>
      <c r="BC798" s="342"/>
      <c r="BD798" s="342"/>
      <c r="BE798" s="342"/>
      <c r="BF798" s="342"/>
      <c r="BG798" s="342"/>
      <c r="BH798" s="342"/>
      <c r="BI798" s="342"/>
      <c r="BJ798" s="342"/>
      <c r="BK798" s="342"/>
      <c r="BL798" s="342"/>
      <c r="BM798" s="342"/>
      <c r="BN798" s="342"/>
      <c r="BO798" s="342"/>
      <c r="BP798" s="342"/>
      <c r="BQ798" s="342"/>
      <c r="BR798" s="342"/>
      <c r="BS798" s="342"/>
      <c r="BT798" s="342"/>
      <c r="BU798" s="342"/>
      <c r="BV798" s="342"/>
      <c r="BW798" s="342"/>
      <c r="BX798" s="342"/>
      <c r="BY798" s="342"/>
      <c r="BZ798" s="342"/>
      <c r="CA798" s="342"/>
      <c r="CB798" s="342"/>
      <c r="CC798" s="342"/>
      <c r="CD798" s="342"/>
      <c r="CE798" s="342"/>
      <c r="CF798" s="342"/>
      <c r="CG798" s="342"/>
      <c r="CH798" s="342"/>
      <c r="CI798" s="342"/>
      <c r="CJ798" s="342"/>
      <c r="CK798" s="342"/>
      <c r="CL798" s="342"/>
      <c r="CM798" s="342"/>
      <c r="CN798" s="342"/>
      <c r="CO798" s="342"/>
      <c r="CP798" s="342"/>
      <c r="CQ798" s="342"/>
      <c r="CR798" s="342"/>
      <c r="CS798" s="342"/>
      <c r="CT798" s="342"/>
      <c r="CU798" s="342"/>
      <c r="CV798" s="342"/>
      <c r="CW798" s="342"/>
      <c r="CX798" s="342"/>
      <c r="CY798" s="342"/>
      <c r="CZ798" s="342"/>
    </row>
    <row r="799" ht="25.15" customHeight="true" x14ac:dyDescent="0.2">
      <c r="C799" s="577"/>
      <c r="D799" s="577"/>
      <c r="E799" s="577"/>
      <c r="F799" s="577"/>
      <c r="G799" s="577"/>
      <c r="H799" s="577"/>
      <c r="I799" s="577"/>
      <c r="J799" s="577"/>
      <c r="K799" s="577"/>
      <c r="L799" s="577"/>
      <c r="M799" s="577"/>
      <c r="N799" s="577"/>
      <c r="O799" s="577"/>
      <c r="P799" s="577"/>
      <c r="Q799" s="577"/>
      <c r="BA799" s="342"/>
      <c r="BB799" s="396"/>
      <c r="BC799" s="342"/>
      <c r="BD799" s="342"/>
      <c r="BE799" s="342"/>
      <c r="BF799" s="342"/>
      <c r="BG799" s="342"/>
      <c r="BH799" s="342"/>
      <c r="BI799" s="342"/>
      <c r="BJ799" s="342"/>
      <c r="BK799" s="342"/>
      <c r="BL799" s="342"/>
      <c r="BM799" s="342"/>
      <c r="BN799" s="342"/>
      <c r="BO799" s="342"/>
      <c r="BP799" s="342"/>
      <c r="BQ799" s="342"/>
      <c r="BR799" s="342"/>
      <c r="BS799" s="342"/>
      <c r="BT799" s="342"/>
      <c r="BU799" s="342"/>
      <c r="BV799" s="342"/>
      <c r="BW799" s="342"/>
      <c r="BX799" s="342"/>
      <c r="BY799" s="342"/>
      <c r="BZ799" s="342"/>
      <c r="CA799" s="342"/>
      <c r="CB799" s="342"/>
      <c r="CC799" s="342"/>
      <c r="CD799" s="342"/>
      <c r="CE799" s="342"/>
      <c r="CF799" s="342"/>
      <c r="CG799" s="342"/>
      <c r="CH799" s="342"/>
      <c r="CI799" s="342"/>
      <c r="CJ799" s="342"/>
      <c r="CK799" s="342"/>
      <c r="CL799" s="342"/>
      <c r="CM799" s="342"/>
      <c r="CN799" s="342"/>
      <c r="CO799" s="342"/>
      <c r="CP799" s="342"/>
      <c r="CQ799" s="342"/>
      <c r="CR799" s="342"/>
      <c r="CS799" s="342"/>
      <c r="CT799" s="342"/>
      <c r="CU799" s="342"/>
      <c r="CV799" s="342"/>
      <c r="CW799" s="342"/>
      <c r="CX799" s="342"/>
      <c r="CY799" s="342"/>
      <c r="CZ799" s="342"/>
    </row>
    <row r="800" ht="25.15" customHeight="true" x14ac:dyDescent="0.2">
      <c r="C800" s="577"/>
      <c r="D800" s="577"/>
      <c r="E800" s="577"/>
      <c r="F800" s="577"/>
      <c r="G800" s="577"/>
      <c r="H800" s="577"/>
      <c r="I800" s="577"/>
      <c r="J800" s="577"/>
      <c r="K800" s="577"/>
      <c r="L800" s="577"/>
      <c r="M800" s="577"/>
      <c r="N800" s="577"/>
      <c r="O800" s="577"/>
      <c r="P800" s="577"/>
      <c r="Q800" s="577"/>
      <c r="BA800" s="342"/>
      <c r="BB800" s="396"/>
      <c r="BC800" s="342"/>
      <c r="BD800" s="342"/>
      <c r="BE800" s="342"/>
      <c r="BF800" s="342"/>
      <c r="BG800" s="342"/>
      <c r="BH800" s="342"/>
      <c r="BI800" s="342"/>
      <c r="BJ800" s="342"/>
      <c r="BK800" s="342"/>
      <c r="BL800" s="342"/>
      <c r="BM800" s="342"/>
      <c r="BN800" s="342"/>
      <c r="BO800" s="342"/>
      <c r="BP800" s="342"/>
      <c r="BQ800" s="342"/>
      <c r="BR800" s="342"/>
      <c r="BS800" s="342"/>
      <c r="BT800" s="342"/>
      <c r="BU800" s="342"/>
      <c r="BV800" s="342"/>
      <c r="BW800" s="342"/>
      <c r="BX800" s="342"/>
      <c r="BY800" s="342"/>
      <c r="BZ800" s="342"/>
      <c r="CA800" s="342"/>
      <c r="CB800" s="342"/>
      <c r="CC800" s="342"/>
      <c r="CD800" s="342"/>
      <c r="CE800" s="342"/>
      <c r="CF800" s="342"/>
      <c r="CG800" s="342"/>
      <c r="CH800" s="342"/>
      <c r="CI800" s="342"/>
      <c r="CJ800" s="342"/>
      <c r="CK800" s="342"/>
      <c r="CL800" s="342"/>
      <c r="CM800" s="342"/>
      <c r="CN800" s="342"/>
      <c r="CO800" s="342"/>
      <c r="CP800" s="342"/>
      <c r="CQ800" s="342"/>
      <c r="CR800" s="342"/>
      <c r="CS800" s="342"/>
      <c r="CT800" s="342"/>
      <c r="CU800" s="342"/>
      <c r="CV800" s="342"/>
      <c r="CW800" s="342"/>
      <c r="CX800" s="342"/>
      <c r="CY800" s="342"/>
      <c r="CZ800" s="342"/>
    </row>
    <row r="801" ht="25.15" customHeight="true" x14ac:dyDescent="0.2">
      <c r="C801" s="577"/>
      <c r="D801" s="577"/>
      <c r="E801" s="577"/>
      <c r="F801" s="577"/>
      <c r="G801" s="577"/>
      <c r="H801" s="577"/>
      <c r="I801" s="577"/>
      <c r="J801" s="577"/>
      <c r="K801" s="577"/>
      <c r="L801" s="577"/>
      <c r="M801" s="577"/>
      <c r="N801" s="577"/>
      <c r="O801" s="577"/>
      <c r="P801" s="577"/>
      <c r="Q801" s="577"/>
    </row>
    <row r="802" ht="25.15" customHeight="true" x14ac:dyDescent="0.2">
      <c r="C802" s="577"/>
      <c r="D802" s="577"/>
      <c r="E802" s="577"/>
      <c r="F802" s="577"/>
      <c r="G802" s="577"/>
      <c r="H802" s="577"/>
      <c r="I802" s="577"/>
      <c r="J802" s="577"/>
      <c r="K802" s="577"/>
      <c r="L802" s="577"/>
      <c r="M802" s="577"/>
      <c r="N802" s="577"/>
      <c r="O802" s="577"/>
      <c r="P802" s="577"/>
      <c r="Q802" s="577"/>
    </row>
    <row r="803" ht="25.15" customHeight="true" x14ac:dyDescent="0.2">
      <c r="C803" s="577"/>
      <c r="D803" s="577"/>
      <c r="E803" s="577"/>
      <c r="F803" s="577"/>
      <c r="G803" s="577"/>
      <c r="H803" s="577"/>
      <c r="I803" s="577"/>
      <c r="J803" s="577"/>
      <c r="K803" s="577"/>
      <c r="L803" s="577"/>
      <c r="M803" s="577"/>
      <c r="N803" s="577"/>
      <c r="O803" s="577"/>
      <c r="P803" s="577"/>
      <c r="Q803" s="577"/>
    </row>
    <row r="804" ht="25.15" customHeight="true" x14ac:dyDescent="0.2">
      <c r="C804" s="577"/>
      <c r="D804" s="577"/>
      <c r="E804" s="577"/>
      <c r="F804" s="577"/>
      <c r="G804" s="577"/>
      <c r="H804" s="577"/>
      <c r="I804" s="577"/>
      <c r="J804" s="577"/>
      <c r="K804" s="577"/>
      <c r="L804" s="577"/>
      <c r="M804" s="577"/>
      <c r="N804" s="577"/>
      <c r="O804" s="577"/>
      <c r="P804" s="577"/>
      <c r="Q804" s="577"/>
    </row>
    <row r="805" ht="25.15" customHeight="true" x14ac:dyDescent="0.2">
      <c r="C805" s="577"/>
      <c r="D805" s="577"/>
      <c r="E805" s="577"/>
      <c r="F805" s="577"/>
      <c r="G805" s="577"/>
      <c r="H805" s="577"/>
      <c r="I805" s="577"/>
      <c r="J805" s="577"/>
      <c r="K805" s="577"/>
      <c r="L805" s="577"/>
      <c r="M805" s="577"/>
      <c r="N805" s="577"/>
      <c r="O805" s="577"/>
      <c r="P805" s="577"/>
      <c r="Q805" s="577"/>
    </row>
    <row r="806" ht="25.15" customHeight="true" x14ac:dyDescent="0.2">
      <c r="C806" s="577"/>
      <c r="D806" s="577"/>
      <c r="E806" s="577"/>
      <c r="F806" s="577"/>
      <c r="G806" s="577"/>
      <c r="H806" s="577"/>
      <c r="I806" s="577"/>
      <c r="J806" s="577"/>
      <c r="K806" s="577"/>
      <c r="L806" s="577"/>
      <c r="M806" s="577"/>
      <c r="N806" s="577"/>
      <c r="O806" s="577"/>
      <c r="P806" s="577"/>
      <c r="Q806" s="577"/>
    </row>
    <row r="807" ht="25.15" customHeight="true" x14ac:dyDescent="0.2">
      <c r="C807" s="577"/>
      <c r="D807" s="577"/>
      <c r="E807" s="577"/>
      <c r="F807" s="577"/>
      <c r="G807" s="577"/>
      <c r="H807" s="577"/>
      <c r="I807" s="577"/>
      <c r="J807" s="577"/>
      <c r="K807" s="577"/>
      <c r="L807" s="577"/>
      <c r="M807" s="577"/>
      <c r="N807" s="577"/>
      <c r="O807" s="577"/>
      <c r="P807" s="577"/>
      <c r="Q807" s="577"/>
    </row>
    <row r="808" ht="25.15" customHeight="true" x14ac:dyDescent="0.2">
      <c r="C808" s="577"/>
      <c r="D808" s="577"/>
      <c r="E808" s="577"/>
      <c r="F808" s="577"/>
      <c r="G808" s="577"/>
      <c r="H808" s="577"/>
      <c r="I808" s="577"/>
      <c r="J808" s="577"/>
      <c r="K808" s="577"/>
      <c r="L808" s="577"/>
      <c r="M808" s="577"/>
      <c r="N808" s="577"/>
      <c r="O808" s="577"/>
      <c r="P808" s="577"/>
      <c r="Q808" s="577"/>
    </row>
    <row r="809" ht="25.15" customHeight="true" x14ac:dyDescent="0.2">
      <c r="C809" s="577"/>
      <c r="D809" s="577"/>
      <c r="E809" s="577"/>
      <c r="F809" s="577"/>
      <c r="G809" s="577"/>
      <c r="H809" s="577"/>
      <c r="I809" s="577"/>
      <c r="J809" s="577"/>
      <c r="K809" s="577"/>
      <c r="L809" s="577"/>
      <c r="M809" s="577"/>
      <c r="N809" s="577"/>
      <c r="O809" s="577"/>
      <c r="P809" s="577"/>
      <c r="Q809" s="577"/>
    </row>
    <row r="810" ht="25.15" customHeight="true" x14ac:dyDescent="0.2">
      <c r="C810" s="577"/>
      <c r="D810" s="577"/>
      <c r="E810" s="577"/>
      <c r="F810" s="577"/>
      <c r="G810" s="577"/>
      <c r="H810" s="577"/>
      <c r="I810" s="577"/>
      <c r="J810" s="577"/>
      <c r="K810" s="577"/>
      <c r="L810" s="577"/>
      <c r="M810" s="577"/>
      <c r="N810" s="577"/>
      <c r="O810" s="577"/>
      <c r="P810" s="577"/>
      <c r="Q810" s="577"/>
    </row>
    <row r="811" ht="25.15" customHeight="true" x14ac:dyDescent="0.2">
      <c r="C811" s="577"/>
      <c r="D811" s="577"/>
      <c r="E811" s="577"/>
      <c r="F811" s="577"/>
      <c r="G811" s="577"/>
      <c r="H811" s="577"/>
      <c r="I811" s="577"/>
      <c r="J811" s="577"/>
      <c r="K811" s="577"/>
      <c r="L811" s="577"/>
      <c r="M811" s="577"/>
      <c r="N811" s="577"/>
      <c r="O811" s="577"/>
      <c r="P811" s="577"/>
      <c r="Q811" s="577"/>
    </row>
    <row r="812" ht="25.15" customHeight="true" x14ac:dyDescent="0.2">
      <c r="C812" s="577"/>
      <c r="D812" s="577"/>
      <c r="E812" s="577"/>
      <c r="F812" s="577"/>
      <c r="G812" s="577"/>
      <c r="H812" s="577"/>
      <c r="I812" s="577"/>
      <c r="J812" s="577"/>
      <c r="K812" s="577"/>
      <c r="L812" s="577"/>
      <c r="M812" s="577"/>
      <c r="N812" s="577"/>
      <c r="O812" s="577"/>
      <c r="P812" s="577"/>
      <c r="Q812" s="577"/>
    </row>
    <row r="813" ht="25.15" customHeight="true" x14ac:dyDescent="0.2">
      <c r="C813" s="577"/>
      <c r="D813" s="577"/>
      <c r="E813" s="577"/>
      <c r="F813" s="577"/>
      <c r="G813" s="577"/>
      <c r="H813" s="577"/>
      <c r="I813" s="577"/>
      <c r="J813" s="577"/>
      <c r="K813" s="577"/>
      <c r="L813" s="577"/>
      <c r="M813" s="577"/>
      <c r="N813" s="577"/>
      <c r="O813" s="577"/>
      <c r="P813" s="577"/>
      <c r="Q813" s="577"/>
    </row>
    <row r="814" ht="25.15" customHeight="true" x14ac:dyDescent="0.2">
      <c r="C814" s="577"/>
      <c r="D814" s="577"/>
      <c r="E814" s="577"/>
      <c r="F814" s="577"/>
      <c r="G814" s="577"/>
      <c r="H814" s="577"/>
      <c r="I814" s="577"/>
      <c r="J814" s="577"/>
      <c r="K814" s="577"/>
      <c r="L814" s="577"/>
      <c r="M814" s="577"/>
      <c r="N814" s="577"/>
      <c r="O814" s="577"/>
      <c r="P814" s="577"/>
      <c r="Q814" s="577"/>
    </row>
    <row r="815" ht="25.15" customHeight="true" x14ac:dyDescent="0.2">
      <c r="C815" s="577"/>
      <c r="D815" s="577"/>
      <c r="E815" s="577"/>
      <c r="F815" s="577"/>
      <c r="G815" s="577"/>
      <c r="H815" s="577"/>
      <c r="I815" s="577"/>
      <c r="J815" s="577"/>
      <c r="K815" s="577"/>
      <c r="L815" s="577"/>
      <c r="M815" s="577"/>
      <c r="N815" s="577"/>
      <c r="O815" s="577"/>
      <c r="P815" s="577"/>
      <c r="Q815" s="577"/>
    </row>
    <row r="816" ht="25.15" customHeight="true" x14ac:dyDescent="0.2">
      <c r="C816" s="577"/>
      <c r="D816" s="577"/>
      <c r="E816" s="577"/>
      <c r="F816" s="577"/>
      <c r="G816" s="577"/>
      <c r="H816" s="577"/>
      <c r="I816" s="577"/>
      <c r="J816" s="577"/>
      <c r="K816" s="577"/>
      <c r="L816" s="577"/>
      <c r="M816" s="577"/>
      <c r="N816" s="577"/>
      <c r="O816" s="577"/>
      <c r="P816" s="577"/>
      <c r="Q816" s="577"/>
    </row>
    <row r="817" ht="25.15" customHeight="true" x14ac:dyDescent="0.2">
      <c r="C817" s="577"/>
      <c r="D817" s="577"/>
      <c r="E817" s="577"/>
      <c r="F817" s="577"/>
      <c r="G817" s="577"/>
      <c r="H817" s="577"/>
      <c r="I817" s="577"/>
      <c r="J817" s="577"/>
      <c r="K817" s="577"/>
      <c r="L817" s="577"/>
      <c r="M817" s="577"/>
      <c r="N817" s="577"/>
      <c r="O817" s="577"/>
      <c r="P817" s="577"/>
      <c r="Q817" s="577"/>
    </row>
    <row r="818" ht="25.15" customHeight="true" x14ac:dyDescent="0.2">
      <c r="C818" s="577"/>
      <c r="D818" s="577"/>
      <c r="E818" s="577"/>
      <c r="F818" s="577"/>
      <c r="G818" s="577"/>
      <c r="H818" s="577"/>
      <c r="I818" s="577"/>
      <c r="J818" s="577"/>
      <c r="K818" s="577"/>
      <c r="L818" s="577"/>
      <c r="M818" s="577"/>
      <c r="N818" s="577"/>
      <c r="O818" s="577"/>
      <c r="P818" s="577"/>
      <c r="Q818" s="577"/>
    </row>
    <row r="819" ht="25.15" customHeight="true" x14ac:dyDescent="0.2">
      <c r="C819" s="577"/>
      <c r="D819" s="577"/>
      <c r="E819" s="577"/>
      <c r="F819" s="577"/>
      <c r="G819" s="577"/>
      <c r="H819" s="577"/>
      <c r="I819" s="577"/>
      <c r="J819" s="577"/>
      <c r="K819" s="577"/>
      <c r="L819" s="577"/>
      <c r="M819" s="577"/>
      <c r="N819" s="577"/>
      <c r="O819" s="577"/>
      <c r="P819" s="577"/>
      <c r="Q819" s="577"/>
    </row>
    <row r="820" ht="25.15" customHeight="true" x14ac:dyDescent="0.2">
      <c r="C820" s="577"/>
      <c r="D820" s="577"/>
      <c r="E820" s="577"/>
      <c r="F820" s="577"/>
      <c r="G820" s="577"/>
      <c r="H820" s="577"/>
      <c r="I820" s="577"/>
      <c r="J820" s="577"/>
      <c r="K820" s="577"/>
      <c r="L820" s="577"/>
      <c r="M820" s="577"/>
      <c r="N820" s="577"/>
      <c r="O820" s="577"/>
      <c r="P820" s="577"/>
      <c r="Q820" s="577"/>
    </row>
    <row r="821" ht="25.15" customHeight="true" x14ac:dyDescent="0.2">
      <c r="C821" s="577"/>
      <c r="D821" s="577"/>
      <c r="E821" s="577"/>
      <c r="F821" s="577"/>
      <c r="G821" s="577"/>
      <c r="H821" s="577"/>
      <c r="I821" s="577"/>
      <c r="J821" s="577"/>
      <c r="K821" s="577"/>
      <c r="L821" s="577"/>
      <c r="M821" s="577"/>
      <c r="N821" s="577"/>
      <c r="O821" s="577"/>
      <c r="P821" s="577"/>
      <c r="Q821" s="577"/>
    </row>
    <row r="822" ht="25.15" customHeight="true" x14ac:dyDescent="0.2">
      <c r="C822" s="577"/>
      <c r="D822" s="577"/>
      <c r="E822" s="577"/>
      <c r="F822" s="577"/>
      <c r="G822" s="577"/>
      <c r="H822" s="577"/>
      <c r="I822" s="577"/>
      <c r="J822" s="577"/>
      <c r="K822" s="577"/>
      <c r="L822" s="577"/>
      <c r="M822" s="577"/>
      <c r="N822" s="577"/>
      <c r="O822" s="577"/>
      <c r="P822" s="577"/>
      <c r="Q822" s="577"/>
    </row>
    <row r="823" ht="25.15" customHeight="true" x14ac:dyDescent="0.2">
      <c r="C823" s="577"/>
      <c r="D823" s="577"/>
      <c r="E823" s="577"/>
      <c r="F823" s="577"/>
      <c r="G823" s="577"/>
      <c r="H823" s="577"/>
      <c r="I823" s="577"/>
      <c r="J823" s="577"/>
      <c r="K823" s="577"/>
      <c r="L823" s="577"/>
      <c r="M823" s="577"/>
      <c r="N823" s="577"/>
      <c r="O823" s="577"/>
      <c r="P823" s="577"/>
      <c r="Q823" s="577"/>
    </row>
    <row r="824" ht="25.15" customHeight="true" x14ac:dyDescent="0.2">
      <c r="C824" s="577"/>
      <c r="D824" s="577"/>
      <c r="E824" s="577"/>
      <c r="F824" s="577"/>
      <c r="G824" s="577"/>
      <c r="H824" s="577"/>
      <c r="I824" s="577"/>
      <c r="J824" s="577"/>
      <c r="K824" s="577"/>
      <c r="L824" s="577"/>
      <c r="M824" s="577"/>
      <c r="N824" s="577"/>
      <c r="O824" s="577"/>
      <c r="P824" s="577"/>
      <c r="Q824" s="577"/>
    </row>
    <row r="825" ht="25.15" customHeight="true" x14ac:dyDescent="0.2">
      <c r="C825" s="577"/>
      <c r="D825" s="577"/>
      <c r="E825" s="577"/>
      <c r="F825" s="577"/>
      <c r="G825" s="577"/>
      <c r="H825" s="577"/>
      <c r="I825" s="577"/>
      <c r="J825" s="577"/>
      <c r="K825" s="577"/>
      <c r="L825" s="577"/>
      <c r="M825" s="577"/>
      <c r="N825" s="577"/>
      <c r="O825" s="577"/>
      <c r="P825" s="577"/>
      <c r="Q825" s="577"/>
    </row>
    <row r="826" ht="25.15" customHeight="true" x14ac:dyDescent="0.2">
      <c r="C826" s="577"/>
      <c r="D826" s="577"/>
      <c r="E826" s="577"/>
      <c r="F826" s="577"/>
      <c r="G826" s="577"/>
      <c r="H826" s="577"/>
      <c r="I826" s="577"/>
      <c r="J826" s="577"/>
      <c r="K826" s="577"/>
      <c r="L826" s="577"/>
      <c r="M826" s="577"/>
      <c r="N826" s="577"/>
      <c r="O826" s="577"/>
      <c r="P826" s="577"/>
      <c r="Q826" s="577"/>
    </row>
    <row r="827" ht="25.15" customHeight="true" x14ac:dyDescent="0.2">
      <c r="C827" s="577"/>
      <c r="D827" s="577"/>
      <c r="E827" s="577"/>
      <c r="F827" s="577"/>
      <c r="G827" s="577"/>
      <c r="H827" s="577"/>
      <c r="I827" s="577"/>
      <c r="J827" s="577"/>
      <c r="K827" s="577"/>
      <c r="L827" s="577"/>
      <c r="M827" s="577"/>
      <c r="N827" s="577"/>
      <c r="O827" s="577"/>
      <c r="P827" s="577"/>
      <c r="Q827" s="577"/>
    </row>
    <row r="828" ht="25.15" customHeight="true" x14ac:dyDescent="0.2">
      <c r="C828" s="577"/>
      <c r="D828" s="577"/>
      <c r="E828" s="577"/>
      <c r="F828" s="577"/>
      <c r="G828" s="577"/>
      <c r="H828" s="577"/>
      <c r="I828" s="577"/>
      <c r="J828" s="577"/>
      <c r="K828" s="577"/>
      <c r="L828" s="577"/>
      <c r="M828" s="577"/>
      <c r="N828" s="577"/>
      <c r="O828" s="577"/>
      <c r="P828" s="577"/>
      <c r="Q828" s="577"/>
    </row>
    <row r="829" ht="25.15" customHeight="true" x14ac:dyDescent="0.2">
      <c r="C829" s="577"/>
      <c r="D829" s="577"/>
      <c r="E829" s="577"/>
      <c r="F829" s="577"/>
      <c r="G829" s="577"/>
      <c r="H829" s="577"/>
      <c r="I829" s="577"/>
      <c r="J829" s="577"/>
      <c r="K829" s="577"/>
      <c r="L829" s="577"/>
      <c r="M829" s="577"/>
      <c r="N829" s="577"/>
      <c r="O829" s="577"/>
      <c r="P829" s="577"/>
      <c r="Q829" s="577"/>
    </row>
    <row r="830" ht="25.15" customHeight="true" x14ac:dyDescent="0.2">
      <c r="C830" s="577"/>
      <c r="D830" s="577"/>
      <c r="E830" s="577"/>
      <c r="F830" s="577"/>
      <c r="G830" s="577"/>
      <c r="H830" s="577"/>
      <c r="I830" s="577"/>
      <c r="J830" s="577"/>
      <c r="K830" s="577"/>
      <c r="L830" s="577"/>
      <c r="M830" s="577"/>
      <c r="N830" s="577"/>
      <c r="O830" s="577"/>
      <c r="P830" s="577"/>
      <c r="Q830" s="577"/>
    </row>
    <row r="831" ht="25.15" customHeight="true" x14ac:dyDescent="0.2">
      <c r="C831" s="577"/>
      <c r="D831" s="577"/>
      <c r="E831" s="577"/>
      <c r="F831" s="577"/>
      <c r="G831" s="577"/>
      <c r="H831" s="577"/>
      <c r="I831" s="577"/>
      <c r="J831" s="577"/>
      <c r="K831" s="577"/>
      <c r="L831" s="577"/>
      <c r="M831" s="577"/>
      <c r="N831" s="577"/>
      <c r="O831" s="577"/>
      <c r="P831" s="577"/>
      <c r="Q831" s="577"/>
    </row>
    <row r="832" ht="25.15" customHeight="true" x14ac:dyDescent="0.2">
      <c r="C832" s="577"/>
      <c r="D832" s="577"/>
      <c r="E832" s="577"/>
      <c r="F832" s="577"/>
      <c r="G832" s="577"/>
      <c r="H832" s="577"/>
      <c r="I832" s="577"/>
      <c r="J832" s="577"/>
      <c r="K832" s="577"/>
      <c r="L832" s="577"/>
      <c r="M832" s="577"/>
      <c r="N832" s="577"/>
      <c r="O832" s="577"/>
      <c r="P832" s="577"/>
      <c r="Q832" s="577"/>
    </row>
    <row r="833" ht="25.15" customHeight="true" x14ac:dyDescent="0.2">
      <c r="C833" s="577"/>
      <c r="D833" s="577"/>
      <c r="E833" s="577"/>
      <c r="F833" s="577"/>
      <c r="G833" s="577"/>
      <c r="H833" s="577"/>
      <c r="I833" s="577"/>
      <c r="J833" s="577"/>
      <c r="K833" s="577"/>
      <c r="L833" s="577"/>
      <c r="M833" s="577"/>
      <c r="N833" s="577"/>
      <c r="O833" s="577"/>
      <c r="P833" s="577"/>
      <c r="Q833" s="577"/>
    </row>
    <row r="834" ht="25.15" customHeight="true" x14ac:dyDescent="0.2">
      <c r="C834" s="577"/>
      <c r="D834" s="577"/>
      <c r="E834" s="577"/>
      <c r="F834" s="577"/>
      <c r="G834" s="577"/>
      <c r="H834" s="577"/>
      <c r="I834" s="577"/>
      <c r="J834" s="577"/>
      <c r="K834" s="577"/>
      <c r="L834" s="577"/>
      <c r="M834" s="577"/>
      <c r="N834" s="577"/>
      <c r="O834" s="577"/>
      <c r="P834" s="577"/>
      <c r="Q834" s="577"/>
    </row>
    <row r="835" ht="25.15" customHeight="true" x14ac:dyDescent="0.2">
      <c r="C835" s="577"/>
      <c r="D835" s="577"/>
      <c r="E835" s="577"/>
      <c r="F835" s="577"/>
      <c r="G835" s="577"/>
      <c r="H835" s="577"/>
      <c r="I835" s="577"/>
      <c r="J835" s="577"/>
      <c r="K835" s="577"/>
      <c r="L835" s="577"/>
      <c r="M835" s="577"/>
      <c r="N835" s="577"/>
      <c r="O835" s="577"/>
      <c r="P835" s="577"/>
      <c r="Q835" s="577"/>
    </row>
    <row r="836" ht="25.15" customHeight="true" x14ac:dyDescent="0.2">
      <c r="C836" s="577"/>
      <c r="D836" s="577"/>
      <c r="E836" s="577"/>
      <c r="F836" s="577"/>
      <c r="G836" s="577"/>
      <c r="H836" s="577"/>
      <c r="I836" s="577"/>
      <c r="J836" s="577"/>
      <c r="K836" s="577"/>
      <c r="L836" s="577"/>
      <c r="M836" s="577"/>
      <c r="N836" s="577"/>
      <c r="O836" s="577"/>
      <c r="P836" s="577"/>
      <c r="Q836" s="577"/>
    </row>
    <row r="837" ht="25.15" customHeight="true" x14ac:dyDescent="0.2">
      <c r="C837" s="577"/>
      <c r="D837" s="577"/>
      <c r="E837" s="577"/>
      <c r="F837" s="577"/>
      <c r="G837" s="577"/>
      <c r="H837" s="577"/>
      <c r="I837" s="577"/>
      <c r="J837" s="577"/>
      <c r="K837" s="577"/>
      <c r="L837" s="577"/>
      <c r="M837" s="577"/>
      <c r="N837" s="577"/>
      <c r="O837" s="577"/>
      <c r="P837" s="577"/>
      <c r="Q837" s="577"/>
    </row>
    <row r="838" ht="25.15" customHeight="true" x14ac:dyDescent="0.2">
      <c r="C838" s="577"/>
      <c r="D838" s="577"/>
      <c r="E838" s="577"/>
      <c r="F838" s="577"/>
      <c r="G838" s="577"/>
      <c r="H838" s="577"/>
      <c r="I838" s="577"/>
      <c r="J838" s="577"/>
      <c r="K838" s="577"/>
      <c r="L838" s="577"/>
      <c r="M838" s="577"/>
      <c r="N838" s="577"/>
      <c r="O838" s="577"/>
      <c r="P838" s="577"/>
      <c r="Q838" s="577"/>
    </row>
    <row r="839" ht="25.15" customHeight="true" x14ac:dyDescent="0.2">
      <c r="C839" s="577"/>
      <c r="D839" s="577"/>
      <c r="E839" s="577"/>
      <c r="F839" s="577"/>
      <c r="G839" s="577"/>
      <c r="H839" s="577"/>
      <c r="I839" s="577"/>
      <c r="J839" s="577"/>
      <c r="K839" s="577"/>
      <c r="L839" s="577"/>
      <c r="M839" s="577"/>
      <c r="N839" s="577"/>
      <c r="O839" s="577"/>
      <c r="P839" s="577"/>
      <c r="Q839" s="577"/>
    </row>
    <row r="840" ht="25.15" customHeight="true" x14ac:dyDescent="0.2">
      <c r="C840" s="577"/>
      <c r="D840" s="577"/>
      <c r="E840" s="577"/>
      <c r="F840" s="577"/>
      <c r="G840" s="577"/>
      <c r="H840" s="577"/>
      <c r="I840" s="577"/>
      <c r="J840" s="577"/>
      <c r="K840" s="577"/>
      <c r="L840" s="577"/>
      <c r="M840" s="577"/>
      <c r="N840" s="577"/>
      <c r="O840" s="577"/>
      <c r="P840" s="577"/>
      <c r="Q840" s="577"/>
    </row>
    <row r="841" ht="25.15" customHeight="true" x14ac:dyDescent="0.2">
      <c r="C841" s="577"/>
      <c r="D841" s="577"/>
      <c r="E841" s="577"/>
      <c r="F841" s="577"/>
      <c r="G841" s="577"/>
      <c r="H841" s="577"/>
      <c r="I841" s="577"/>
      <c r="J841" s="577"/>
      <c r="K841" s="577"/>
      <c r="L841" s="577"/>
      <c r="M841" s="577"/>
      <c r="N841" s="577"/>
      <c r="O841" s="577"/>
      <c r="P841" s="577"/>
      <c r="Q841" s="577"/>
    </row>
    <row r="842" ht="25.15" customHeight="true" x14ac:dyDescent="0.2">
      <c r="C842" s="577"/>
      <c r="D842" s="577"/>
      <c r="E842" s="577"/>
      <c r="F842" s="577"/>
      <c r="G842" s="577"/>
      <c r="H842" s="577"/>
      <c r="I842" s="577"/>
      <c r="J842" s="577"/>
      <c r="K842" s="577"/>
      <c r="L842" s="577"/>
      <c r="M842" s="577"/>
      <c r="N842" s="577"/>
      <c r="O842" s="577"/>
      <c r="P842" s="577"/>
      <c r="Q842" s="577"/>
    </row>
    <row r="843" ht="25.15" customHeight="true" x14ac:dyDescent="0.2">
      <c r="C843" s="577"/>
      <c r="D843" s="577"/>
      <c r="E843" s="577"/>
      <c r="F843" s="577"/>
      <c r="G843" s="577"/>
      <c r="H843" s="577"/>
      <c r="I843" s="577"/>
      <c r="J843" s="577"/>
      <c r="K843" s="577"/>
      <c r="L843" s="577"/>
      <c r="M843" s="577"/>
      <c r="N843" s="577"/>
      <c r="O843" s="577"/>
      <c r="P843" s="577"/>
      <c r="Q843" s="577"/>
    </row>
    <row r="844" ht="25.15" customHeight="true" x14ac:dyDescent="0.2">
      <c r="C844" s="577"/>
      <c r="D844" s="577"/>
      <c r="E844" s="577"/>
      <c r="F844" s="577"/>
      <c r="G844" s="577"/>
      <c r="H844" s="577"/>
      <c r="I844" s="577"/>
      <c r="J844" s="577"/>
      <c r="K844" s="577"/>
      <c r="L844" s="577"/>
      <c r="M844" s="577"/>
      <c r="N844" s="577"/>
      <c r="O844" s="577"/>
      <c r="P844" s="577"/>
      <c r="Q844" s="577"/>
    </row>
    <row r="845" ht="25.15" customHeight="true" x14ac:dyDescent="0.2">
      <c r="C845" s="577"/>
      <c r="D845" s="577"/>
      <c r="E845" s="577"/>
      <c r="F845" s="577"/>
      <c r="G845" s="577"/>
      <c r="H845" s="577"/>
      <c r="I845" s="577"/>
      <c r="J845" s="577"/>
      <c r="K845" s="577"/>
      <c r="L845" s="577"/>
      <c r="M845" s="577"/>
      <c r="N845" s="577"/>
      <c r="O845" s="577"/>
      <c r="P845" s="577"/>
      <c r="Q845" s="577"/>
    </row>
    <row r="846" ht="25.15" customHeight="true" x14ac:dyDescent="0.2">
      <c r="C846" s="577"/>
      <c r="D846" s="577"/>
      <c r="E846" s="577"/>
      <c r="F846" s="577"/>
      <c r="G846" s="577"/>
      <c r="H846" s="577"/>
      <c r="I846" s="577"/>
      <c r="J846" s="577"/>
      <c r="K846" s="577"/>
      <c r="L846" s="577"/>
      <c r="M846" s="577"/>
      <c r="N846" s="577"/>
      <c r="O846" s="577"/>
      <c r="P846" s="577"/>
      <c r="Q846" s="577"/>
    </row>
    <row r="847" ht="25.15" customHeight="true" x14ac:dyDescent="0.2">
      <c r="C847" s="577"/>
      <c r="D847" s="577"/>
      <c r="E847" s="577"/>
      <c r="F847" s="577"/>
      <c r="G847" s="577"/>
      <c r="H847" s="577"/>
      <c r="I847" s="577"/>
      <c r="J847" s="577"/>
      <c r="K847" s="577"/>
      <c r="L847" s="577"/>
      <c r="M847" s="577"/>
      <c r="N847" s="577"/>
      <c r="O847" s="577"/>
      <c r="P847" s="577"/>
      <c r="Q847" s="577"/>
    </row>
    <row r="848" ht="25.15" customHeight="true" x14ac:dyDescent="0.2">
      <c r="C848" s="577"/>
      <c r="D848" s="577"/>
      <c r="E848" s="577"/>
      <c r="F848" s="577"/>
      <c r="G848" s="577"/>
      <c r="H848" s="577"/>
      <c r="I848" s="577"/>
      <c r="J848" s="577"/>
      <c r="K848" s="577"/>
      <c r="L848" s="577"/>
      <c r="M848" s="577"/>
      <c r="N848" s="577"/>
      <c r="O848" s="577"/>
      <c r="P848" s="577"/>
      <c r="Q848" s="577"/>
    </row>
    <row r="849" ht="25.15" customHeight="true" x14ac:dyDescent="0.2">
      <c r="C849" s="577"/>
      <c r="D849" s="577"/>
      <c r="E849" s="577"/>
      <c r="F849" s="577"/>
      <c r="G849" s="577"/>
      <c r="H849" s="577"/>
      <c r="I849" s="577"/>
      <c r="J849" s="577"/>
      <c r="K849" s="577"/>
      <c r="L849" s="577"/>
      <c r="M849" s="577"/>
      <c r="N849" s="577"/>
      <c r="O849" s="577"/>
      <c r="P849" s="577"/>
      <c r="Q849" s="577"/>
    </row>
    <row r="850" ht="25.15" customHeight="true" x14ac:dyDescent="0.2">
      <c r="C850" s="577"/>
      <c r="D850" s="577"/>
      <c r="E850" s="577"/>
      <c r="F850" s="577"/>
      <c r="G850" s="577"/>
      <c r="H850" s="577"/>
      <c r="I850" s="577"/>
      <c r="J850" s="577"/>
      <c r="K850" s="577"/>
      <c r="L850" s="577"/>
      <c r="M850" s="577"/>
      <c r="N850" s="577"/>
      <c r="O850" s="577"/>
      <c r="P850" s="577"/>
      <c r="Q850" s="577"/>
    </row>
    <row r="851" ht="25.15" customHeight="true" x14ac:dyDescent="0.2">
      <c r="C851" s="577"/>
      <c r="D851" s="577"/>
      <c r="E851" s="577"/>
      <c r="F851" s="577"/>
      <c r="G851" s="577"/>
      <c r="H851" s="577"/>
      <c r="I851" s="577"/>
      <c r="J851" s="577"/>
      <c r="K851" s="577"/>
      <c r="L851" s="577"/>
      <c r="M851" s="577"/>
      <c r="N851" s="577"/>
      <c r="O851" s="577"/>
      <c r="P851" s="577"/>
      <c r="Q851" s="577"/>
    </row>
    <row r="852" ht="25.15" customHeight="true" x14ac:dyDescent="0.2">
      <c r="C852" s="577"/>
      <c r="D852" s="577"/>
      <c r="E852" s="577"/>
      <c r="F852" s="577"/>
      <c r="G852" s="577"/>
      <c r="H852" s="577"/>
      <c r="I852" s="577"/>
      <c r="J852" s="577"/>
      <c r="K852" s="577"/>
      <c r="L852" s="577"/>
      <c r="M852" s="577"/>
      <c r="N852" s="577"/>
      <c r="O852" s="577"/>
      <c r="P852" s="577"/>
      <c r="Q852" s="577"/>
    </row>
    <row r="853" ht="25.15" customHeight="true" x14ac:dyDescent="0.2">
      <c r="C853" s="577"/>
      <c r="D853" s="577"/>
      <c r="E853" s="577"/>
      <c r="F853" s="577"/>
      <c r="G853" s="577"/>
      <c r="H853" s="577"/>
      <c r="I853" s="577"/>
      <c r="J853" s="577"/>
      <c r="K853" s="577"/>
      <c r="L853" s="577"/>
      <c r="M853" s="577"/>
      <c r="N853" s="577"/>
      <c r="O853" s="577"/>
      <c r="P853" s="577"/>
      <c r="Q853" s="577"/>
    </row>
    <row r="854" ht="25.15" customHeight="true" x14ac:dyDescent="0.2">
      <c r="C854" s="577"/>
      <c r="D854" s="577"/>
      <c r="E854" s="577"/>
      <c r="F854" s="577"/>
      <c r="G854" s="577"/>
      <c r="H854" s="577"/>
      <c r="I854" s="577"/>
      <c r="J854" s="577"/>
      <c r="K854" s="577"/>
      <c r="L854" s="577"/>
      <c r="M854" s="577"/>
      <c r="N854" s="577"/>
      <c r="O854" s="577"/>
      <c r="P854" s="577"/>
      <c r="Q854" s="577"/>
    </row>
    <row r="855" ht="25.15" customHeight="true" x14ac:dyDescent="0.2">
      <c r="C855" s="577"/>
      <c r="D855" s="577"/>
      <c r="E855" s="577"/>
      <c r="F855" s="577"/>
      <c r="G855" s="577"/>
      <c r="H855" s="577"/>
      <c r="I855" s="577"/>
      <c r="J855" s="577"/>
      <c r="K855" s="577"/>
      <c r="L855" s="577"/>
      <c r="M855" s="577"/>
      <c r="N855" s="577"/>
      <c r="O855" s="577"/>
      <c r="P855" s="577"/>
      <c r="Q855" s="577"/>
    </row>
    <row r="856" ht="25.15" customHeight="true" x14ac:dyDescent="0.2">
      <c r="C856" s="577"/>
      <c r="D856" s="577"/>
      <c r="E856" s="577"/>
      <c r="F856" s="577"/>
      <c r="G856" s="577"/>
      <c r="H856" s="577"/>
      <c r="I856" s="577"/>
      <c r="J856" s="577"/>
      <c r="K856" s="577"/>
      <c r="L856" s="577"/>
      <c r="M856" s="577"/>
      <c r="N856" s="577"/>
      <c r="O856" s="577"/>
      <c r="P856" s="577"/>
      <c r="Q856" s="577"/>
    </row>
    <row r="857" ht="25.15" customHeight="true" x14ac:dyDescent="0.2">
      <c r="C857" s="577"/>
      <c r="D857" s="577"/>
      <c r="E857" s="577"/>
      <c r="F857" s="577"/>
      <c r="G857" s="577"/>
      <c r="H857" s="577"/>
      <c r="I857" s="577"/>
      <c r="J857" s="577"/>
      <c r="K857" s="577"/>
      <c r="L857" s="577"/>
      <c r="M857" s="577"/>
      <c r="N857" s="577"/>
      <c r="O857" s="577"/>
      <c r="P857" s="577"/>
      <c r="Q857" s="577"/>
    </row>
    <row r="858" ht="25.15" customHeight="true" x14ac:dyDescent="0.2">
      <c r="C858" s="577"/>
      <c r="D858" s="577"/>
      <c r="E858" s="577"/>
      <c r="F858" s="577"/>
      <c r="G858" s="577"/>
      <c r="H858" s="577"/>
      <c r="I858" s="577"/>
      <c r="J858" s="577"/>
      <c r="K858" s="577"/>
      <c r="L858" s="577"/>
      <c r="M858" s="577"/>
      <c r="N858" s="577"/>
      <c r="O858" s="577"/>
      <c r="P858" s="577"/>
      <c r="Q858" s="577"/>
    </row>
    <row r="859" ht="25.15" customHeight="true" x14ac:dyDescent="0.2">
      <c r="C859" s="577"/>
      <c r="D859" s="577"/>
      <c r="E859" s="577"/>
      <c r="F859" s="577"/>
      <c r="G859" s="577"/>
      <c r="H859" s="577"/>
      <c r="I859" s="577"/>
      <c r="J859" s="577"/>
      <c r="K859" s="577"/>
      <c r="L859" s="577"/>
      <c r="M859" s="577"/>
      <c r="N859" s="577"/>
      <c r="O859" s="577"/>
      <c r="P859" s="577"/>
      <c r="Q859" s="577"/>
    </row>
    <row r="860" ht="25.15" customHeight="true" x14ac:dyDescent="0.2">
      <c r="C860" s="577"/>
      <c r="D860" s="577"/>
      <c r="E860" s="577"/>
      <c r="F860" s="577"/>
      <c r="G860" s="577"/>
      <c r="H860" s="577"/>
      <c r="I860" s="577"/>
      <c r="J860" s="577"/>
      <c r="K860" s="577"/>
      <c r="L860" s="577"/>
      <c r="M860" s="577"/>
      <c r="N860" s="577"/>
      <c r="O860" s="577"/>
      <c r="P860" s="577"/>
      <c r="Q860" s="577"/>
    </row>
    <row r="861" ht="25.15" customHeight="true" x14ac:dyDescent="0.2">
      <c r="C861" s="577"/>
      <c r="D861" s="577"/>
      <c r="E861" s="577"/>
      <c r="F861" s="577"/>
      <c r="G861" s="577"/>
      <c r="H861" s="577"/>
      <c r="I861" s="577"/>
      <c r="J861" s="577"/>
      <c r="K861" s="577"/>
      <c r="L861" s="577"/>
      <c r="M861" s="577"/>
      <c r="N861" s="577"/>
      <c r="O861" s="577"/>
      <c r="P861" s="577"/>
      <c r="Q861" s="577"/>
    </row>
    <row r="862" ht="25.15" customHeight="true" x14ac:dyDescent="0.2">
      <c r="C862" s="577"/>
      <c r="D862" s="577"/>
      <c r="E862" s="577"/>
      <c r="F862" s="577"/>
      <c r="G862" s="577"/>
      <c r="H862" s="577"/>
      <c r="I862" s="577"/>
      <c r="J862" s="577"/>
      <c r="K862" s="577"/>
      <c r="L862" s="577"/>
      <c r="M862" s="577"/>
      <c r="N862" s="577"/>
      <c r="O862" s="577"/>
      <c r="P862" s="577"/>
      <c r="Q862" s="577"/>
    </row>
    <row r="863" ht="25.15" customHeight="true" x14ac:dyDescent="0.2">
      <c r="C863" s="577"/>
      <c r="D863" s="577"/>
      <c r="E863" s="577"/>
      <c r="F863" s="577"/>
      <c r="G863" s="577"/>
      <c r="H863" s="577"/>
      <c r="I863" s="577"/>
      <c r="J863" s="577"/>
      <c r="K863" s="577"/>
      <c r="L863" s="577"/>
      <c r="M863" s="577"/>
      <c r="N863" s="577"/>
      <c r="O863" s="577"/>
      <c r="P863" s="577"/>
      <c r="Q863" s="577"/>
    </row>
    <row r="864" ht="25.15" customHeight="true" x14ac:dyDescent="0.2">
      <c r="C864" s="577"/>
      <c r="D864" s="577"/>
      <c r="E864" s="577"/>
      <c r="F864" s="577"/>
      <c r="G864" s="577"/>
      <c r="H864" s="577"/>
      <c r="I864" s="577"/>
      <c r="J864" s="577"/>
      <c r="K864" s="577"/>
      <c r="L864" s="577"/>
      <c r="M864" s="577"/>
      <c r="N864" s="577"/>
      <c r="O864" s="577"/>
      <c r="P864" s="577"/>
      <c r="Q864" s="577"/>
    </row>
    <row r="865" ht="25.15" customHeight="true" x14ac:dyDescent="0.2">
      <c r="C865" s="577"/>
      <c r="D865" s="577"/>
      <c r="E865" s="577"/>
      <c r="F865" s="577"/>
      <c r="G865" s="577"/>
      <c r="H865" s="577"/>
      <c r="I865" s="577"/>
      <c r="J865" s="577"/>
      <c r="K865" s="577"/>
      <c r="L865" s="577"/>
      <c r="M865" s="577"/>
      <c r="N865" s="577"/>
      <c r="O865" s="577"/>
      <c r="P865" s="577"/>
      <c r="Q865" s="577"/>
    </row>
    <row r="866" ht="25.15" customHeight="true" x14ac:dyDescent="0.2">
      <c r="C866" s="577"/>
      <c r="D866" s="577"/>
      <c r="E866" s="577"/>
      <c r="F866" s="577"/>
      <c r="G866" s="577"/>
      <c r="H866" s="577"/>
      <c r="I866" s="577"/>
      <c r="J866" s="577"/>
      <c r="K866" s="577"/>
      <c r="L866" s="577"/>
      <c r="M866" s="577"/>
      <c r="N866" s="577"/>
      <c r="O866" s="577"/>
      <c r="P866" s="577"/>
      <c r="Q866" s="577"/>
    </row>
    <row r="867" ht="25.15" customHeight="true" x14ac:dyDescent="0.2">
      <c r="C867" s="577"/>
      <c r="D867" s="577"/>
      <c r="E867" s="577"/>
      <c r="F867" s="577"/>
      <c r="G867" s="577"/>
      <c r="H867" s="577"/>
      <c r="I867" s="577"/>
      <c r="J867" s="577"/>
      <c r="K867" s="577"/>
      <c r="L867" s="577"/>
      <c r="M867" s="577"/>
      <c r="N867" s="577"/>
      <c r="O867" s="577"/>
      <c r="P867" s="577"/>
      <c r="Q867" s="577"/>
    </row>
    <row r="868" ht="25.15" customHeight="true" x14ac:dyDescent="0.2">
      <c r="C868" s="577"/>
      <c r="D868" s="577"/>
      <c r="E868" s="577"/>
      <c r="F868" s="577"/>
      <c r="G868" s="577"/>
      <c r="H868" s="577"/>
      <c r="I868" s="577"/>
      <c r="J868" s="577"/>
      <c r="K868" s="577"/>
      <c r="L868" s="577"/>
      <c r="M868" s="577"/>
      <c r="N868" s="577"/>
      <c r="O868" s="577"/>
      <c r="P868" s="577"/>
      <c r="Q868" s="577"/>
    </row>
    <row r="869" ht="25.15" customHeight="true" x14ac:dyDescent="0.2">
      <c r="C869" s="577"/>
      <c r="D869" s="577"/>
      <c r="E869" s="577"/>
      <c r="F869" s="577"/>
      <c r="G869" s="577"/>
      <c r="H869" s="577"/>
      <c r="I869" s="577"/>
      <c r="J869" s="577"/>
      <c r="K869" s="577"/>
      <c r="L869" s="577"/>
      <c r="M869" s="577"/>
      <c r="N869" s="577"/>
      <c r="O869" s="577"/>
      <c r="P869" s="577"/>
      <c r="Q869" s="577"/>
    </row>
    <row r="870" ht="25.15" customHeight="true" x14ac:dyDescent="0.2">
      <c r="C870" s="577"/>
      <c r="D870" s="577"/>
      <c r="E870" s="577"/>
      <c r="F870" s="577"/>
      <c r="G870" s="577"/>
      <c r="H870" s="577"/>
      <c r="I870" s="577"/>
      <c r="J870" s="577"/>
      <c r="K870" s="577"/>
      <c r="L870" s="577"/>
      <c r="M870" s="577"/>
      <c r="N870" s="577"/>
      <c r="O870" s="577"/>
      <c r="P870" s="577"/>
      <c r="Q870" s="577"/>
    </row>
    <row r="871" ht="25.15" customHeight="true" x14ac:dyDescent="0.2">
      <c r="C871" s="577"/>
      <c r="D871" s="577"/>
      <c r="E871" s="577"/>
      <c r="F871" s="577"/>
      <c r="G871" s="577"/>
      <c r="H871" s="577"/>
      <c r="I871" s="577"/>
      <c r="J871" s="577"/>
      <c r="K871" s="577"/>
      <c r="L871" s="577"/>
      <c r="M871" s="577"/>
      <c r="N871" s="577"/>
      <c r="O871" s="577"/>
      <c r="P871" s="577"/>
      <c r="Q871" s="577"/>
    </row>
    <row r="872" ht="25.15" customHeight="true" x14ac:dyDescent="0.2">
      <c r="C872" s="577"/>
      <c r="D872" s="577"/>
      <c r="E872" s="577"/>
      <c r="F872" s="577"/>
      <c r="G872" s="577"/>
      <c r="H872" s="577"/>
      <c r="I872" s="577"/>
      <c r="J872" s="577"/>
      <c r="K872" s="577"/>
      <c r="L872" s="577"/>
      <c r="M872" s="577"/>
      <c r="N872" s="577"/>
      <c r="O872" s="577"/>
      <c r="P872" s="577"/>
      <c r="Q872" s="577"/>
    </row>
    <row r="873" ht="25.15" customHeight="true" x14ac:dyDescent="0.2">
      <c r="C873" s="577"/>
      <c r="D873" s="577"/>
      <c r="E873" s="577"/>
      <c r="F873" s="577"/>
      <c r="G873" s="577"/>
      <c r="H873" s="577"/>
      <c r="I873" s="577"/>
      <c r="J873" s="577"/>
      <c r="K873" s="577"/>
      <c r="L873" s="577"/>
      <c r="M873" s="577"/>
      <c r="N873" s="577"/>
      <c r="O873" s="577"/>
      <c r="P873" s="577"/>
      <c r="Q873" s="577"/>
    </row>
    <row r="874" ht="25.15" customHeight="true" x14ac:dyDescent="0.2">
      <c r="C874" s="577"/>
      <c r="D874" s="577"/>
      <c r="E874" s="577"/>
      <c r="F874" s="577"/>
      <c r="G874" s="577"/>
      <c r="H874" s="577"/>
      <c r="I874" s="577"/>
      <c r="J874" s="577"/>
      <c r="K874" s="577"/>
      <c r="L874" s="577"/>
      <c r="M874" s="577"/>
      <c r="N874" s="577"/>
      <c r="O874" s="577"/>
      <c r="P874" s="577"/>
      <c r="Q874" s="577"/>
    </row>
    <row r="875" ht="25.15" customHeight="true" x14ac:dyDescent="0.2">
      <c r="C875" s="577"/>
      <c r="D875" s="577"/>
      <c r="E875" s="577"/>
      <c r="F875" s="577"/>
      <c r="G875" s="577"/>
      <c r="H875" s="577"/>
      <c r="I875" s="577"/>
      <c r="J875" s="577"/>
      <c r="K875" s="577"/>
      <c r="L875" s="577"/>
      <c r="M875" s="577"/>
      <c r="N875" s="577"/>
      <c r="O875" s="577"/>
      <c r="P875" s="577"/>
      <c r="Q875" s="577"/>
    </row>
    <row r="876" ht="25.15" customHeight="true" x14ac:dyDescent="0.2">
      <c r="C876" s="577"/>
      <c r="D876" s="577"/>
      <c r="E876" s="577"/>
      <c r="F876" s="577"/>
      <c r="G876" s="577"/>
      <c r="H876" s="577"/>
      <c r="I876" s="577"/>
      <c r="J876" s="577"/>
      <c r="K876" s="577"/>
      <c r="L876" s="577"/>
      <c r="M876" s="577"/>
      <c r="N876" s="577"/>
      <c r="O876" s="577"/>
      <c r="P876" s="577"/>
      <c r="Q876" s="577"/>
    </row>
    <row r="877" ht="25.15" customHeight="true" x14ac:dyDescent="0.2">
      <c r="C877" s="577"/>
      <c r="D877" s="577"/>
      <c r="E877" s="577"/>
      <c r="F877" s="577"/>
      <c r="G877" s="577"/>
      <c r="H877" s="577"/>
      <c r="I877" s="577"/>
      <c r="J877" s="577"/>
      <c r="K877" s="577"/>
      <c r="L877" s="577"/>
      <c r="M877" s="577"/>
      <c r="N877" s="577"/>
      <c r="O877" s="577"/>
      <c r="P877" s="577"/>
      <c r="Q877" s="577"/>
    </row>
    <row r="878" ht="25.15" customHeight="true" x14ac:dyDescent="0.2">
      <c r="C878" s="577"/>
      <c r="D878" s="577"/>
      <c r="E878" s="577"/>
      <c r="F878" s="577"/>
      <c r="G878" s="577"/>
      <c r="H878" s="577"/>
      <c r="I878" s="577"/>
      <c r="J878" s="577"/>
      <c r="K878" s="577"/>
      <c r="L878" s="577"/>
      <c r="M878" s="577"/>
      <c r="N878" s="577"/>
      <c r="O878" s="577"/>
      <c r="P878" s="577"/>
      <c r="Q878" s="577"/>
    </row>
    <row r="879" ht="25.15" customHeight="true" x14ac:dyDescent="0.2">
      <c r="C879" s="577"/>
      <c r="D879" s="577"/>
      <c r="E879" s="577"/>
      <c r="F879" s="577"/>
      <c r="G879" s="577"/>
      <c r="H879" s="577"/>
      <c r="I879" s="577"/>
      <c r="J879" s="577"/>
      <c r="K879" s="577"/>
      <c r="L879" s="577"/>
      <c r="M879" s="577"/>
      <c r="N879" s="577"/>
      <c r="O879" s="577"/>
      <c r="P879" s="577"/>
      <c r="Q879" s="577"/>
    </row>
    <row r="880" ht="25.15" customHeight="true" x14ac:dyDescent="0.2">
      <c r="C880" s="577"/>
      <c r="D880" s="577"/>
      <c r="E880" s="577"/>
      <c r="F880" s="577"/>
      <c r="G880" s="577"/>
      <c r="H880" s="577"/>
      <c r="I880" s="577"/>
      <c r="J880" s="577"/>
      <c r="K880" s="577"/>
      <c r="L880" s="577"/>
      <c r="M880" s="577"/>
      <c r="N880" s="577"/>
      <c r="O880" s="577"/>
      <c r="P880" s="577"/>
      <c r="Q880" s="577"/>
    </row>
    <row r="881" ht="25.15" customHeight="true" x14ac:dyDescent="0.2">
      <c r="C881" s="577"/>
      <c r="D881" s="577"/>
      <c r="E881" s="577"/>
      <c r="F881" s="577"/>
      <c r="G881" s="577"/>
      <c r="H881" s="577"/>
      <c r="I881" s="577"/>
      <c r="J881" s="577"/>
      <c r="K881" s="577"/>
      <c r="L881" s="577"/>
      <c r="M881" s="577"/>
      <c r="N881" s="577"/>
      <c r="O881" s="577"/>
      <c r="P881" s="577"/>
      <c r="Q881" s="577"/>
    </row>
    <row r="882" ht="25.15" customHeight="true" x14ac:dyDescent="0.2">
      <c r="C882" s="577"/>
      <c r="D882" s="577"/>
      <c r="E882" s="577"/>
      <c r="F882" s="577"/>
      <c r="G882" s="577"/>
      <c r="H882" s="577"/>
      <c r="I882" s="577"/>
      <c r="J882" s="577"/>
      <c r="K882" s="577"/>
      <c r="L882" s="577"/>
      <c r="M882" s="577"/>
      <c r="N882" s="577"/>
      <c r="O882" s="577"/>
      <c r="P882" s="577"/>
      <c r="Q882" s="577"/>
    </row>
    <row r="883" ht="25.15" customHeight="true" x14ac:dyDescent="0.2">
      <c r="C883" s="577"/>
      <c r="D883" s="577"/>
      <c r="E883" s="577"/>
      <c r="F883" s="577"/>
      <c r="G883" s="577"/>
      <c r="H883" s="577"/>
      <c r="I883" s="577"/>
      <c r="J883" s="577"/>
      <c r="K883" s="577"/>
      <c r="L883" s="577"/>
      <c r="M883" s="577"/>
      <c r="N883" s="577"/>
      <c r="O883" s="577"/>
      <c r="P883" s="577"/>
      <c r="Q883" s="577"/>
    </row>
    <row r="884" ht="25.15" customHeight="true" x14ac:dyDescent="0.2">
      <c r="C884" s="577"/>
      <c r="D884" s="577"/>
      <c r="E884" s="577"/>
      <c r="F884" s="577"/>
      <c r="G884" s="577"/>
      <c r="H884" s="577"/>
      <c r="I884" s="577"/>
      <c r="J884" s="577"/>
      <c r="K884" s="577"/>
      <c r="L884" s="577"/>
      <c r="M884" s="577"/>
      <c r="N884" s="577"/>
      <c r="O884" s="577"/>
      <c r="P884" s="577"/>
      <c r="Q884" s="577"/>
    </row>
    <row r="885" ht="25.15" customHeight="true" x14ac:dyDescent="0.2">
      <c r="C885" s="577"/>
      <c r="D885" s="577"/>
      <c r="E885" s="577"/>
      <c r="F885" s="577"/>
      <c r="G885" s="577"/>
      <c r="H885" s="577"/>
      <c r="I885" s="577"/>
      <c r="J885" s="577"/>
      <c r="K885" s="577"/>
      <c r="L885" s="577"/>
      <c r="M885" s="577"/>
      <c r="N885" s="577"/>
      <c r="O885" s="577"/>
      <c r="P885" s="577"/>
      <c r="Q885" s="577"/>
    </row>
    <row r="886" ht="25.15" customHeight="true" x14ac:dyDescent="0.2">
      <c r="C886" s="577"/>
      <c r="D886" s="577"/>
      <c r="E886" s="577"/>
      <c r="F886" s="577"/>
      <c r="G886" s="577"/>
      <c r="H886" s="577"/>
      <c r="I886" s="577"/>
      <c r="J886" s="577"/>
      <c r="K886" s="577"/>
      <c r="L886" s="577"/>
      <c r="M886" s="577"/>
      <c r="N886" s="577"/>
      <c r="O886" s="577"/>
      <c r="P886" s="577"/>
      <c r="Q886" s="577"/>
    </row>
    <row r="887" ht="25.15" customHeight="true" x14ac:dyDescent="0.2">
      <c r="C887" s="577"/>
      <c r="D887" s="577"/>
      <c r="E887" s="577"/>
      <c r="F887" s="577"/>
      <c r="G887" s="577"/>
      <c r="H887" s="577"/>
      <c r="I887" s="577"/>
      <c r="J887" s="577"/>
      <c r="K887" s="577"/>
      <c r="L887" s="577"/>
      <c r="M887" s="577"/>
      <c r="N887" s="577"/>
      <c r="O887" s="577"/>
      <c r="P887" s="577"/>
      <c r="Q887" s="577"/>
    </row>
    <row r="888" ht="25.15" customHeight="true" x14ac:dyDescent="0.2">
      <c r="C888" s="577"/>
      <c r="D888" s="577"/>
      <c r="E888" s="577"/>
      <c r="F888" s="577"/>
      <c r="G888" s="577"/>
      <c r="H888" s="577"/>
      <c r="I888" s="577"/>
      <c r="J888" s="577"/>
      <c r="K888" s="577"/>
      <c r="L888" s="577"/>
      <c r="M888" s="577"/>
      <c r="N888" s="577"/>
      <c r="O888" s="577"/>
      <c r="P888" s="577"/>
      <c r="Q888" s="577"/>
    </row>
    <row r="889" ht="25.15" customHeight="true" x14ac:dyDescent="0.2">
      <c r="C889" s="577"/>
      <c r="D889" s="577"/>
      <c r="E889" s="577"/>
      <c r="F889" s="577"/>
      <c r="G889" s="577"/>
      <c r="H889" s="577"/>
      <c r="I889" s="577"/>
      <c r="J889" s="577"/>
      <c r="K889" s="577"/>
      <c r="L889" s="577"/>
      <c r="M889" s="577"/>
      <c r="N889" s="577"/>
      <c r="O889" s="577"/>
      <c r="P889" s="577"/>
      <c r="Q889" s="577"/>
    </row>
    <row r="890" ht="25.15" customHeight="true" x14ac:dyDescent="0.2">
      <c r="C890" s="577"/>
      <c r="D890" s="577"/>
      <c r="E890" s="577"/>
      <c r="F890" s="577"/>
      <c r="G890" s="577"/>
      <c r="H890" s="577"/>
      <c r="I890" s="577"/>
      <c r="J890" s="577"/>
      <c r="K890" s="577"/>
      <c r="L890" s="577"/>
      <c r="M890" s="577"/>
      <c r="N890" s="577"/>
      <c r="O890" s="577"/>
      <c r="P890" s="577"/>
      <c r="Q890" s="577"/>
    </row>
    <row r="891" ht="25.15" customHeight="true" x14ac:dyDescent="0.2">
      <c r="C891" s="577"/>
      <c r="D891" s="577"/>
      <c r="E891" s="577"/>
      <c r="F891" s="577"/>
      <c r="G891" s="577"/>
      <c r="H891" s="577"/>
      <c r="I891" s="577"/>
      <c r="J891" s="577"/>
      <c r="K891" s="577"/>
      <c r="L891" s="577"/>
      <c r="M891" s="577"/>
      <c r="N891" s="577"/>
      <c r="O891" s="577"/>
      <c r="P891" s="577"/>
      <c r="Q891" s="577"/>
    </row>
    <row r="892" ht="25.15" customHeight="true" x14ac:dyDescent="0.2">
      <c r="C892" s="577"/>
      <c r="D892" s="577"/>
      <c r="E892" s="577"/>
      <c r="F892" s="577"/>
      <c r="G892" s="577"/>
      <c r="H892" s="577"/>
      <c r="I892" s="577"/>
      <c r="J892" s="577"/>
      <c r="K892" s="577"/>
      <c r="L892" s="577"/>
      <c r="M892" s="577"/>
      <c r="N892" s="577"/>
      <c r="O892" s="577"/>
      <c r="P892" s="577"/>
      <c r="Q892" s="577"/>
    </row>
    <row r="893" ht="25.15" customHeight="true" x14ac:dyDescent="0.2">
      <c r="C893" s="577"/>
      <c r="D893" s="577"/>
      <c r="E893" s="577"/>
      <c r="F893" s="577"/>
      <c r="G893" s="577"/>
      <c r="H893" s="577"/>
      <c r="I893" s="577"/>
      <c r="J893" s="577"/>
      <c r="K893" s="577"/>
      <c r="L893" s="577"/>
      <c r="M893" s="577"/>
      <c r="N893" s="577"/>
      <c r="O893" s="577"/>
      <c r="P893" s="577"/>
      <c r="Q893" s="577"/>
    </row>
    <row r="894" ht="25.15" customHeight="true" x14ac:dyDescent="0.2">
      <c r="C894" s="577"/>
      <c r="D894" s="577"/>
      <c r="E894" s="577"/>
      <c r="F894" s="577"/>
      <c r="G894" s="577"/>
      <c r="H894" s="577"/>
      <c r="I894" s="577"/>
      <c r="J894" s="577"/>
      <c r="K894" s="577"/>
      <c r="L894" s="577"/>
      <c r="M894" s="577"/>
      <c r="N894" s="577"/>
      <c r="O894" s="577"/>
      <c r="P894" s="577"/>
      <c r="Q894" s="577"/>
    </row>
    <row r="895" ht="25.15" customHeight="true" x14ac:dyDescent="0.2">
      <c r="C895" s="577"/>
      <c r="D895" s="577"/>
      <c r="E895" s="577"/>
      <c r="F895" s="577"/>
      <c r="G895" s="577"/>
      <c r="H895" s="577"/>
      <c r="I895" s="577"/>
      <c r="J895" s="577"/>
      <c r="K895" s="577"/>
      <c r="L895" s="577"/>
      <c r="M895" s="577"/>
      <c r="N895" s="577"/>
      <c r="O895" s="577"/>
      <c r="P895" s="577"/>
      <c r="Q895" s="577"/>
    </row>
    <row r="896" ht="25.15" customHeight="true" x14ac:dyDescent="0.2">
      <c r="C896" s="577"/>
      <c r="D896" s="577"/>
      <c r="E896" s="577"/>
      <c r="F896" s="577"/>
      <c r="G896" s="577"/>
      <c r="H896" s="577"/>
      <c r="I896" s="577"/>
      <c r="J896" s="577"/>
      <c r="K896" s="577"/>
      <c r="L896" s="577"/>
      <c r="M896" s="577"/>
      <c r="N896" s="577"/>
      <c r="O896" s="577"/>
      <c r="P896" s="577"/>
      <c r="Q896" s="577"/>
    </row>
    <row r="897" ht="25.15" customHeight="true" x14ac:dyDescent="0.2">
      <c r="C897" s="577"/>
      <c r="D897" s="577"/>
      <c r="E897" s="577"/>
      <c r="F897" s="577"/>
      <c r="G897" s="577"/>
      <c r="H897" s="577"/>
      <c r="I897" s="577"/>
      <c r="J897" s="577"/>
      <c r="K897" s="577"/>
      <c r="L897" s="577"/>
      <c r="M897" s="577"/>
      <c r="N897" s="577"/>
      <c r="O897" s="577"/>
      <c r="P897" s="577"/>
      <c r="Q897" s="577"/>
    </row>
    <row r="898" ht="25.15" customHeight="true" x14ac:dyDescent="0.2">
      <c r="C898" s="577"/>
      <c r="D898" s="577"/>
      <c r="E898" s="577"/>
      <c r="F898" s="577"/>
      <c r="G898" s="577"/>
      <c r="H898" s="577"/>
      <c r="I898" s="577"/>
      <c r="J898" s="577"/>
      <c r="K898" s="577"/>
      <c r="L898" s="577"/>
      <c r="M898" s="577"/>
      <c r="N898" s="577"/>
      <c r="O898" s="577"/>
      <c r="P898" s="577"/>
      <c r="Q898" s="577"/>
    </row>
    <row r="899" ht="25.15" customHeight="true" x14ac:dyDescent="0.2">
      <c r="C899" s="577"/>
      <c r="D899" s="577"/>
      <c r="E899" s="577"/>
      <c r="F899" s="577"/>
      <c r="G899" s="577"/>
      <c r="H899" s="577"/>
      <c r="I899" s="577"/>
      <c r="J899" s="577"/>
      <c r="K899" s="577"/>
      <c r="L899" s="577"/>
      <c r="M899" s="577"/>
      <c r="N899" s="577"/>
      <c r="O899" s="577"/>
      <c r="P899" s="577"/>
      <c r="Q899" s="577"/>
    </row>
    <row r="900" ht="25.15" customHeight="true" x14ac:dyDescent="0.2">
      <c r="C900" s="577"/>
      <c r="D900" s="577"/>
      <c r="E900" s="577"/>
      <c r="F900" s="577"/>
      <c r="G900" s="577"/>
      <c r="H900" s="577"/>
      <c r="I900" s="577"/>
      <c r="J900" s="577"/>
      <c r="K900" s="577"/>
      <c r="L900" s="577"/>
      <c r="M900" s="577"/>
      <c r="N900" s="577"/>
      <c r="O900" s="577"/>
      <c r="P900" s="577"/>
      <c r="Q900" s="577"/>
    </row>
    <row r="901" ht="25.15" customHeight="true" x14ac:dyDescent="0.2">
      <c r="C901" s="577"/>
      <c r="D901" s="577"/>
      <c r="E901" s="577"/>
      <c r="F901" s="577"/>
      <c r="G901" s="577"/>
      <c r="H901" s="577"/>
      <c r="I901" s="577"/>
      <c r="J901" s="577"/>
      <c r="K901" s="577"/>
      <c r="L901" s="577"/>
      <c r="M901" s="577"/>
      <c r="N901" s="577"/>
      <c r="O901" s="577"/>
      <c r="P901" s="577"/>
      <c r="Q901" s="577"/>
    </row>
    <row r="902" ht="25.15" customHeight="true" x14ac:dyDescent="0.2">
      <c r="C902" s="577"/>
      <c r="D902" s="577"/>
      <c r="E902" s="577"/>
      <c r="F902" s="577"/>
      <c r="G902" s="577"/>
      <c r="H902" s="577"/>
      <c r="I902" s="577"/>
      <c r="J902" s="577"/>
      <c r="K902" s="577"/>
      <c r="L902" s="577"/>
      <c r="M902" s="577"/>
      <c r="N902" s="577"/>
      <c r="O902" s="577"/>
      <c r="P902" s="577"/>
      <c r="Q902" s="577"/>
    </row>
    <row r="903" ht="25.15" customHeight="true" x14ac:dyDescent="0.2">
      <c r="C903" s="577"/>
      <c r="D903" s="577"/>
      <c r="E903" s="577"/>
      <c r="F903" s="577"/>
      <c r="G903" s="577"/>
      <c r="H903" s="577"/>
      <c r="I903" s="577"/>
      <c r="J903" s="577"/>
      <c r="K903" s="577"/>
      <c r="L903" s="577"/>
      <c r="M903" s="577"/>
      <c r="N903" s="577"/>
      <c r="O903" s="577"/>
      <c r="P903" s="577"/>
      <c r="Q903" s="577"/>
    </row>
    <row r="904" ht="25.15" customHeight="true" x14ac:dyDescent="0.2">
      <c r="C904" s="577"/>
      <c r="D904" s="577"/>
      <c r="E904" s="577"/>
      <c r="F904" s="577"/>
      <c r="G904" s="577"/>
      <c r="H904" s="577"/>
      <c r="I904" s="577"/>
      <c r="J904" s="577"/>
      <c r="K904" s="577"/>
      <c r="L904" s="577"/>
      <c r="M904" s="577"/>
      <c r="N904" s="577"/>
      <c r="O904" s="577"/>
      <c r="P904" s="577"/>
      <c r="Q904" s="577"/>
    </row>
    <row r="905" ht="25.15" customHeight="true" x14ac:dyDescent="0.2">
      <c r="C905" s="577"/>
      <c r="D905" s="577"/>
      <c r="E905" s="577"/>
      <c r="F905" s="577"/>
      <c r="G905" s="577"/>
      <c r="H905" s="577"/>
      <c r="I905" s="577"/>
      <c r="J905" s="577"/>
      <c r="K905" s="577"/>
      <c r="L905" s="577"/>
      <c r="M905" s="577"/>
      <c r="N905" s="577"/>
      <c r="O905" s="577"/>
      <c r="P905" s="577"/>
      <c r="Q905" s="577"/>
    </row>
    <row r="906" ht="25.15" customHeight="true" x14ac:dyDescent="0.2">
      <c r="C906" s="577"/>
      <c r="D906" s="577"/>
      <c r="E906" s="577"/>
      <c r="F906" s="577"/>
      <c r="G906" s="577"/>
      <c r="H906" s="577"/>
      <c r="I906" s="577"/>
      <c r="J906" s="577"/>
      <c r="K906" s="577"/>
      <c r="L906" s="577"/>
      <c r="M906" s="577"/>
      <c r="N906" s="577"/>
      <c r="O906" s="577"/>
      <c r="P906" s="577"/>
      <c r="Q906" s="577"/>
    </row>
    <row r="907" ht="25.15" customHeight="true" x14ac:dyDescent="0.2">
      <c r="C907" s="577"/>
      <c r="D907" s="577"/>
      <c r="E907" s="577"/>
      <c r="F907" s="577"/>
      <c r="G907" s="577"/>
      <c r="H907" s="577"/>
      <c r="I907" s="577"/>
      <c r="J907" s="577"/>
      <c r="K907" s="577"/>
      <c r="L907" s="577"/>
      <c r="M907" s="577"/>
      <c r="N907" s="577"/>
      <c r="O907" s="577"/>
      <c r="P907" s="577"/>
      <c r="Q907" s="577"/>
    </row>
    <row r="908" ht="25.15" customHeight="true" x14ac:dyDescent="0.2">
      <c r="C908" s="577"/>
      <c r="D908" s="577"/>
      <c r="E908" s="577"/>
      <c r="F908" s="577"/>
      <c r="G908" s="577"/>
      <c r="H908" s="577"/>
      <c r="I908" s="577"/>
      <c r="J908" s="577"/>
      <c r="K908" s="577"/>
      <c r="L908" s="577"/>
      <c r="M908" s="577"/>
      <c r="N908" s="577"/>
      <c r="O908" s="577"/>
      <c r="P908" s="577"/>
      <c r="Q908" s="577"/>
    </row>
    <row r="909" ht="25.15" customHeight="true" x14ac:dyDescent="0.2">
      <c r="C909" s="577"/>
      <c r="D909" s="577"/>
      <c r="E909" s="577"/>
      <c r="F909" s="577"/>
      <c r="G909" s="577"/>
      <c r="H909" s="577"/>
      <c r="I909" s="577"/>
      <c r="J909" s="577"/>
      <c r="K909" s="577"/>
      <c r="L909" s="577"/>
      <c r="M909" s="577"/>
      <c r="N909" s="577"/>
      <c r="O909" s="577"/>
      <c r="P909" s="577"/>
      <c r="Q909" s="577"/>
    </row>
    <row r="910" ht="25.15" customHeight="true" x14ac:dyDescent="0.2">
      <c r="C910" s="577"/>
      <c r="D910" s="577"/>
      <c r="E910" s="577"/>
      <c r="F910" s="577"/>
      <c r="G910" s="577"/>
      <c r="H910" s="577"/>
      <c r="I910" s="577"/>
      <c r="J910" s="577"/>
      <c r="K910" s="577"/>
      <c r="L910" s="577"/>
      <c r="M910" s="577"/>
      <c r="N910" s="577"/>
      <c r="O910" s="577"/>
      <c r="P910" s="577"/>
      <c r="Q910" s="577"/>
    </row>
    <row r="911" ht="25.15" customHeight="true" x14ac:dyDescent="0.2">
      <c r="C911" s="577"/>
      <c r="D911" s="577"/>
      <c r="E911" s="577"/>
      <c r="F911" s="577"/>
      <c r="G911" s="577"/>
      <c r="H911" s="577"/>
      <c r="I911" s="577"/>
      <c r="J911" s="577"/>
      <c r="K911" s="577"/>
      <c r="L911" s="577"/>
      <c r="M911" s="577"/>
      <c r="N911" s="577"/>
      <c r="O911" s="577"/>
      <c r="P911" s="577"/>
      <c r="Q911" s="577"/>
    </row>
    <row r="912" ht="25.15" customHeight="true" x14ac:dyDescent="0.2">
      <c r="C912" s="577"/>
      <c r="D912" s="577"/>
      <c r="E912" s="577"/>
      <c r="F912" s="577"/>
      <c r="G912" s="577"/>
      <c r="H912" s="577"/>
      <c r="I912" s="577"/>
      <c r="J912" s="577"/>
      <c r="K912" s="577"/>
      <c r="L912" s="577"/>
      <c r="M912" s="577"/>
      <c r="N912" s="577"/>
      <c r="O912" s="577"/>
      <c r="P912" s="577"/>
      <c r="Q912" s="577"/>
    </row>
    <row r="913" ht="25.15" customHeight="true" x14ac:dyDescent="0.2">
      <c r="C913" s="577"/>
      <c r="D913" s="577"/>
      <c r="E913" s="577"/>
      <c r="F913" s="577"/>
      <c r="G913" s="577"/>
      <c r="H913" s="577"/>
      <c r="I913" s="577"/>
      <c r="J913" s="577"/>
      <c r="K913" s="577"/>
      <c r="L913" s="577"/>
      <c r="M913" s="577"/>
      <c r="N913" s="577"/>
      <c r="O913" s="577"/>
      <c r="P913" s="577"/>
      <c r="Q913" s="577"/>
    </row>
    <row r="914" ht="25.15" customHeight="true" x14ac:dyDescent="0.2">
      <c r="C914" s="577"/>
      <c r="D914" s="577"/>
      <c r="E914" s="577"/>
      <c r="F914" s="577"/>
      <c r="G914" s="577"/>
      <c r="H914" s="577"/>
      <c r="I914" s="577"/>
      <c r="J914" s="577"/>
      <c r="K914" s="577"/>
      <c r="L914" s="577"/>
      <c r="M914" s="577"/>
      <c r="N914" s="577"/>
      <c r="O914" s="577"/>
      <c r="P914" s="577"/>
      <c r="Q914" s="577"/>
    </row>
    <row r="915" ht="25.15" customHeight="true" x14ac:dyDescent="0.2">
      <c r="C915" s="577"/>
      <c r="D915" s="577"/>
      <c r="E915" s="577"/>
      <c r="F915" s="577"/>
      <c r="G915" s="577"/>
      <c r="H915" s="577"/>
      <c r="I915" s="577"/>
      <c r="J915" s="577"/>
      <c r="K915" s="577"/>
      <c r="L915" s="577"/>
      <c r="M915" s="577"/>
      <c r="N915" s="577"/>
      <c r="O915" s="577"/>
      <c r="P915" s="577"/>
      <c r="Q915" s="577"/>
    </row>
    <row r="916" ht="25.15" customHeight="true" x14ac:dyDescent="0.2">
      <c r="C916" s="577"/>
      <c r="D916" s="577"/>
      <c r="E916" s="577"/>
      <c r="F916" s="577"/>
      <c r="G916" s="577"/>
      <c r="H916" s="577"/>
      <c r="I916" s="577"/>
      <c r="J916" s="577"/>
      <c r="K916" s="577"/>
      <c r="L916" s="577"/>
      <c r="M916" s="577"/>
      <c r="N916" s="577"/>
      <c r="O916" s="577"/>
      <c r="P916" s="577"/>
      <c r="Q916" s="577"/>
    </row>
    <row r="917" ht="25.15" customHeight="true" x14ac:dyDescent="0.2">
      <c r="C917" s="577"/>
      <c r="D917" s="577"/>
      <c r="E917" s="577"/>
      <c r="F917" s="577"/>
      <c r="G917" s="577"/>
      <c r="H917" s="577"/>
      <c r="I917" s="577"/>
      <c r="J917" s="577"/>
      <c r="K917" s="577"/>
      <c r="L917" s="577"/>
      <c r="M917" s="577"/>
      <c r="N917" s="577"/>
      <c r="O917" s="577"/>
      <c r="P917" s="577"/>
      <c r="Q917" s="577"/>
    </row>
    <row r="918" ht="25.15" customHeight="true" x14ac:dyDescent="0.2">
      <c r="C918" s="577"/>
      <c r="D918" s="577"/>
      <c r="E918" s="577"/>
      <c r="F918" s="577"/>
      <c r="G918" s="577"/>
      <c r="H918" s="577"/>
      <c r="I918" s="577"/>
      <c r="J918" s="577"/>
      <c r="K918" s="577"/>
      <c r="L918" s="577"/>
      <c r="M918" s="577"/>
      <c r="N918" s="577"/>
      <c r="O918" s="577"/>
      <c r="P918" s="577"/>
      <c r="Q918" s="577"/>
    </row>
    <row r="919" ht="25.15" customHeight="true" x14ac:dyDescent="0.2">
      <c r="C919" s="577"/>
      <c r="D919" s="577"/>
      <c r="E919" s="577"/>
      <c r="F919" s="577"/>
      <c r="G919" s="577"/>
      <c r="H919" s="577"/>
      <c r="I919" s="577"/>
      <c r="J919" s="577"/>
      <c r="K919" s="577"/>
      <c r="L919" s="577"/>
      <c r="M919" s="577"/>
      <c r="N919" s="577"/>
      <c r="O919" s="577"/>
      <c r="P919" s="577"/>
      <c r="Q919" s="577"/>
    </row>
    <row r="920" ht="25.15" customHeight="true" x14ac:dyDescent="0.2">
      <c r="C920" s="577"/>
      <c r="D920" s="577"/>
      <c r="E920" s="577"/>
      <c r="F920" s="577"/>
      <c r="G920" s="577"/>
      <c r="H920" s="577"/>
      <c r="I920" s="577"/>
      <c r="J920" s="577"/>
      <c r="K920" s="577"/>
      <c r="L920" s="577"/>
      <c r="M920" s="577"/>
      <c r="N920" s="577"/>
      <c r="O920" s="577"/>
      <c r="P920" s="577"/>
      <c r="Q920" s="577"/>
    </row>
    <row r="921" ht="25.15" customHeight="true" x14ac:dyDescent="0.2">
      <c r="C921" s="577"/>
      <c r="D921" s="577"/>
      <c r="E921" s="577"/>
      <c r="F921" s="577"/>
      <c r="G921" s="577"/>
      <c r="H921" s="577"/>
      <c r="I921" s="577"/>
      <c r="J921" s="577"/>
      <c r="K921" s="577"/>
      <c r="L921" s="577"/>
      <c r="M921" s="577"/>
      <c r="N921" s="577"/>
      <c r="O921" s="577"/>
      <c r="P921" s="577"/>
      <c r="Q921" s="577"/>
    </row>
    <row r="922" ht="25.15" customHeight="true" x14ac:dyDescent="0.2">
      <c r="C922" s="577"/>
      <c r="D922" s="577"/>
      <c r="E922" s="577"/>
      <c r="F922" s="577"/>
      <c r="G922" s="577"/>
      <c r="H922" s="577"/>
      <c r="I922" s="577"/>
      <c r="J922" s="577"/>
      <c r="K922" s="577"/>
      <c r="L922" s="577"/>
      <c r="M922" s="577"/>
      <c r="N922" s="577"/>
      <c r="O922" s="577"/>
      <c r="P922" s="577"/>
      <c r="Q922" s="577"/>
    </row>
    <row r="923" ht="25.15" customHeight="true" x14ac:dyDescent="0.2">
      <c r="C923" s="577"/>
      <c r="D923" s="577"/>
      <c r="E923" s="577"/>
      <c r="F923" s="577"/>
      <c r="G923" s="577"/>
      <c r="H923" s="577"/>
      <c r="I923" s="577"/>
      <c r="J923" s="577"/>
      <c r="K923" s="577"/>
      <c r="L923" s="577"/>
      <c r="M923" s="577"/>
      <c r="N923" s="577"/>
      <c r="O923" s="577"/>
      <c r="P923" s="577"/>
      <c r="Q923" s="577"/>
    </row>
    <row r="924" ht="25.15" customHeight="true" x14ac:dyDescent="0.2">
      <c r="C924" s="577"/>
      <c r="D924" s="577"/>
      <c r="E924" s="577"/>
      <c r="F924" s="577"/>
      <c r="G924" s="577"/>
      <c r="H924" s="577"/>
      <c r="I924" s="577"/>
      <c r="J924" s="577"/>
      <c r="K924" s="577"/>
      <c r="L924" s="577"/>
      <c r="M924" s="577"/>
      <c r="N924" s="577"/>
      <c r="O924" s="577"/>
      <c r="P924" s="577"/>
      <c r="Q924" s="577"/>
    </row>
    <row r="925" ht="25.15" customHeight="true" x14ac:dyDescent="0.2">
      <c r="C925" s="577"/>
      <c r="D925" s="577"/>
      <c r="E925" s="577"/>
      <c r="F925" s="577"/>
      <c r="G925" s="577"/>
      <c r="H925" s="577"/>
      <c r="I925" s="577"/>
      <c r="J925" s="577"/>
      <c r="K925" s="577"/>
      <c r="L925" s="577"/>
      <c r="M925" s="577"/>
      <c r="N925" s="577"/>
      <c r="O925" s="577"/>
      <c r="P925" s="577"/>
      <c r="Q925" s="577"/>
    </row>
    <row r="926" ht="25.15" customHeight="true" x14ac:dyDescent="0.2">
      <c r="C926" s="577"/>
      <c r="D926" s="577"/>
      <c r="E926" s="577"/>
      <c r="F926" s="577"/>
      <c r="G926" s="577"/>
      <c r="H926" s="577"/>
      <c r="I926" s="577"/>
      <c r="J926" s="577"/>
      <c r="K926" s="577"/>
      <c r="L926" s="577"/>
      <c r="M926" s="577"/>
      <c r="N926" s="577"/>
      <c r="O926" s="577"/>
      <c r="P926" s="577"/>
      <c r="Q926" s="577"/>
    </row>
    <row r="927" ht="25.15" customHeight="true" x14ac:dyDescent="0.2">
      <c r="C927" s="577"/>
      <c r="D927" s="577"/>
      <c r="E927" s="577"/>
      <c r="F927" s="577"/>
      <c r="G927" s="577"/>
      <c r="H927" s="577"/>
      <c r="I927" s="577"/>
      <c r="J927" s="577"/>
      <c r="K927" s="577"/>
      <c r="L927" s="577"/>
      <c r="M927" s="577"/>
      <c r="N927" s="577"/>
      <c r="O927" s="577"/>
      <c r="P927" s="577"/>
      <c r="Q927" s="577"/>
    </row>
    <row r="928" ht="25.15" customHeight="true" x14ac:dyDescent="0.2">
      <c r="C928" s="577"/>
      <c r="D928" s="577"/>
      <c r="E928" s="577"/>
      <c r="F928" s="577"/>
      <c r="G928" s="577"/>
      <c r="H928" s="577"/>
      <c r="I928" s="577"/>
      <c r="J928" s="577"/>
      <c r="K928" s="577"/>
      <c r="L928" s="577"/>
      <c r="M928" s="577"/>
      <c r="N928" s="577"/>
      <c r="O928" s="577"/>
      <c r="P928" s="577"/>
      <c r="Q928" s="577"/>
    </row>
    <row r="929" ht="25.15" customHeight="true" x14ac:dyDescent="0.2">
      <c r="C929" s="577"/>
      <c r="D929" s="577"/>
      <c r="E929" s="577"/>
      <c r="F929" s="577"/>
      <c r="G929" s="577"/>
      <c r="H929" s="577"/>
      <c r="I929" s="577"/>
      <c r="J929" s="577"/>
      <c r="K929" s="577"/>
      <c r="L929" s="577"/>
      <c r="M929" s="577"/>
      <c r="N929" s="577"/>
      <c r="O929" s="577"/>
      <c r="P929" s="577"/>
      <c r="Q929" s="577"/>
    </row>
    <row r="930" ht="25.15" customHeight="true" x14ac:dyDescent="0.2">
      <c r="C930" s="577"/>
      <c r="D930" s="577"/>
      <c r="E930" s="577"/>
      <c r="F930" s="577"/>
      <c r="G930" s="577"/>
      <c r="H930" s="577"/>
      <c r="I930" s="577"/>
      <c r="J930" s="577"/>
      <c r="K930" s="577"/>
      <c r="L930" s="577"/>
      <c r="M930" s="577"/>
      <c r="N930" s="577"/>
      <c r="O930" s="577"/>
      <c r="P930" s="577"/>
      <c r="Q930" s="577"/>
    </row>
    <row r="931" ht="25.15" customHeight="true" x14ac:dyDescent="0.2">
      <c r="C931" s="577"/>
      <c r="D931" s="577"/>
      <c r="E931" s="577"/>
      <c r="F931" s="577"/>
      <c r="G931" s="577"/>
      <c r="H931" s="577"/>
      <c r="I931" s="577"/>
      <c r="J931" s="577"/>
      <c r="K931" s="577"/>
      <c r="L931" s="577"/>
      <c r="M931" s="577"/>
      <c r="N931" s="577"/>
      <c r="O931" s="577"/>
      <c r="P931" s="577"/>
      <c r="Q931" s="577"/>
    </row>
    <row r="932" ht="25.15" customHeight="true" x14ac:dyDescent="0.2">
      <c r="C932" s="577"/>
      <c r="D932" s="577"/>
      <c r="E932" s="577"/>
      <c r="F932" s="577"/>
      <c r="G932" s="577"/>
      <c r="H932" s="577"/>
      <c r="I932" s="577"/>
      <c r="J932" s="577"/>
      <c r="K932" s="577"/>
      <c r="L932" s="577"/>
      <c r="M932" s="577"/>
      <c r="N932" s="577"/>
      <c r="O932" s="577"/>
      <c r="P932" s="577"/>
      <c r="Q932" s="577"/>
    </row>
    <row r="933" ht="25.15" customHeight="true" x14ac:dyDescent="0.2">
      <c r="C933" s="577"/>
      <c r="D933" s="577"/>
      <c r="E933" s="577"/>
      <c r="F933" s="577"/>
      <c r="G933" s="577"/>
      <c r="H933" s="577"/>
      <c r="I933" s="577"/>
      <c r="J933" s="577"/>
      <c r="K933" s="577"/>
      <c r="L933" s="577"/>
      <c r="M933" s="577"/>
      <c r="N933" s="577"/>
      <c r="O933" s="577"/>
      <c r="P933" s="577"/>
      <c r="Q933" s="577"/>
    </row>
    <row r="934" ht="25.15" customHeight="true" x14ac:dyDescent="0.2">
      <c r="C934" s="577"/>
      <c r="D934" s="577"/>
      <c r="E934" s="577"/>
      <c r="F934" s="577"/>
      <c r="G934" s="577"/>
      <c r="H934" s="577"/>
      <c r="I934" s="577"/>
      <c r="J934" s="577"/>
      <c r="K934" s="577"/>
      <c r="L934" s="577"/>
      <c r="M934" s="577"/>
      <c r="N934" s="577"/>
      <c r="O934" s="577"/>
      <c r="P934" s="577"/>
      <c r="Q934" s="577"/>
    </row>
    <row r="935" ht="25.15" customHeight="true" x14ac:dyDescent="0.2">
      <c r="C935" s="577"/>
      <c r="D935" s="577"/>
      <c r="E935" s="577"/>
      <c r="F935" s="577"/>
      <c r="G935" s="577"/>
      <c r="H935" s="577"/>
      <c r="I935" s="577"/>
      <c r="J935" s="577"/>
      <c r="K935" s="577"/>
      <c r="L935" s="577"/>
      <c r="M935" s="577"/>
      <c r="N935" s="577"/>
      <c r="O935" s="577"/>
      <c r="P935" s="577"/>
      <c r="Q935" s="577"/>
    </row>
    <row r="936" ht="25.15" customHeight="true" x14ac:dyDescent="0.2">
      <c r="C936" s="577"/>
      <c r="D936" s="577"/>
      <c r="E936" s="577"/>
      <c r="F936" s="577"/>
      <c r="G936" s="577"/>
      <c r="H936" s="577"/>
      <c r="I936" s="577"/>
      <c r="J936" s="577"/>
      <c r="K936" s="577"/>
      <c r="L936" s="577"/>
      <c r="M936" s="577"/>
      <c r="N936" s="577"/>
      <c r="O936" s="577"/>
      <c r="P936" s="577"/>
      <c r="Q936" s="577"/>
    </row>
    <row r="937" ht="25.15" customHeight="true" x14ac:dyDescent="0.2">
      <c r="C937" s="577"/>
      <c r="D937" s="577"/>
      <c r="E937" s="577"/>
      <c r="F937" s="577"/>
      <c r="G937" s="577"/>
      <c r="H937" s="577"/>
      <c r="I937" s="577"/>
      <c r="J937" s="577"/>
      <c r="K937" s="577"/>
      <c r="L937" s="577"/>
      <c r="M937" s="577"/>
      <c r="N937" s="577"/>
      <c r="O937" s="577"/>
      <c r="P937" s="577"/>
      <c r="Q937" s="577"/>
    </row>
    <row r="938" ht="25.15" customHeight="true" x14ac:dyDescent="0.2">
      <c r="C938" s="577"/>
      <c r="D938" s="577"/>
      <c r="E938" s="577"/>
      <c r="F938" s="577"/>
      <c r="G938" s="577"/>
      <c r="H938" s="577"/>
      <c r="I938" s="577"/>
      <c r="J938" s="577"/>
      <c r="K938" s="577"/>
      <c r="L938" s="577"/>
      <c r="M938" s="577"/>
      <c r="N938" s="577"/>
      <c r="O938" s="577"/>
      <c r="P938" s="577"/>
      <c r="Q938" s="577"/>
    </row>
    <row r="939" ht="25.15" customHeight="true" x14ac:dyDescent="0.2">
      <c r="C939" s="577"/>
      <c r="D939" s="577"/>
      <c r="E939" s="577"/>
      <c r="F939" s="577"/>
      <c r="G939" s="577"/>
      <c r="H939" s="577"/>
      <c r="I939" s="577"/>
      <c r="J939" s="577"/>
      <c r="K939" s="577"/>
      <c r="L939" s="577"/>
      <c r="M939" s="577"/>
      <c r="N939" s="577"/>
      <c r="O939" s="577"/>
      <c r="P939" s="577"/>
      <c r="Q939" s="577"/>
    </row>
    <row r="940" ht="25.15" customHeight="true" x14ac:dyDescent="0.2">
      <c r="C940" s="577"/>
      <c r="D940" s="577"/>
      <c r="E940" s="577"/>
      <c r="F940" s="577"/>
      <c r="G940" s="577"/>
      <c r="H940" s="577"/>
      <c r="I940" s="577"/>
      <c r="J940" s="577"/>
      <c r="K940" s="577"/>
      <c r="L940" s="577"/>
      <c r="M940" s="577"/>
      <c r="N940" s="577"/>
      <c r="O940" s="577"/>
      <c r="P940" s="577"/>
      <c r="Q940" s="577"/>
    </row>
    <row r="941" ht="25.15" customHeight="true" x14ac:dyDescent="0.2">
      <c r="C941" s="577"/>
      <c r="D941" s="577"/>
      <c r="E941" s="577"/>
      <c r="F941" s="577"/>
      <c r="G941" s="577"/>
      <c r="H941" s="577"/>
      <c r="I941" s="577"/>
      <c r="J941" s="577"/>
      <c r="K941" s="577"/>
      <c r="L941" s="577"/>
      <c r="M941" s="577"/>
      <c r="N941" s="577"/>
      <c r="O941" s="577"/>
      <c r="P941" s="577"/>
      <c r="Q941" s="577"/>
    </row>
    <row r="942" ht="25.15" customHeight="true" x14ac:dyDescent="0.2">
      <c r="C942" s="577"/>
      <c r="D942" s="577"/>
      <c r="E942" s="577"/>
      <c r="F942" s="577"/>
      <c r="G942" s="577"/>
      <c r="H942" s="577"/>
      <c r="I942" s="577"/>
      <c r="J942" s="577"/>
      <c r="K942" s="577"/>
      <c r="L942" s="577"/>
      <c r="M942" s="577"/>
      <c r="N942" s="577"/>
      <c r="O942" s="577"/>
      <c r="P942" s="577"/>
      <c r="Q942" s="577"/>
    </row>
    <row r="943" ht="25.15" customHeight="true" x14ac:dyDescent="0.2">
      <c r="C943" s="577"/>
      <c r="D943" s="577"/>
      <c r="E943" s="577"/>
      <c r="F943" s="577"/>
      <c r="G943" s="577"/>
      <c r="H943" s="577"/>
      <c r="I943" s="577"/>
      <c r="J943" s="577"/>
      <c r="K943" s="577"/>
      <c r="L943" s="577"/>
      <c r="M943" s="577"/>
      <c r="N943" s="577"/>
      <c r="O943" s="577"/>
      <c r="P943" s="577"/>
      <c r="Q943" s="577"/>
    </row>
    <row r="944" ht="25.15" customHeight="true" x14ac:dyDescent="0.2">
      <c r="C944" s="577"/>
      <c r="D944" s="577"/>
      <c r="E944" s="577"/>
      <c r="F944" s="577"/>
      <c r="G944" s="577"/>
      <c r="H944" s="577"/>
      <c r="I944" s="577"/>
      <c r="J944" s="577"/>
      <c r="K944" s="577"/>
      <c r="L944" s="577"/>
      <c r="M944" s="577"/>
      <c r="N944" s="577"/>
      <c r="O944" s="577"/>
      <c r="P944" s="577"/>
      <c r="Q944" s="577"/>
    </row>
    <row r="945" ht="25.15" customHeight="true" x14ac:dyDescent="0.2">
      <c r="C945" s="577"/>
      <c r="D945" s="577"/>
      <c r="E945" s="577"/>
      <c r="F945" s="577"/>
      <c r="G945" s="577"/>
      <c r="H945" s="577"/>
      <c r="I945" s="577"/>
      <c r="J945" s="577"/>
      <c r="K945" s="577"/>
      <c r="L945" s="577"/>
      <c r="M945" s="577"/>
      <c r="N945" s="577"/>
      <c r="O945" s="577"/>
      <c r="P945" s="577"/>
      <c r="Q945" s="577"/>
    </row>
    <row r="946" ht="25.15" customHeight="true" x14ac:dyDescent="0.2">
      <c r="C946" s="577"/>
      <c r="D946" s="577"/>
      <c r="E946" s="577"/>
      <c r="F946" s="577"/>
      <c r="G946" s="577"/>
      <c r="H946" s="577"/>
      <c r="I946" s="577"/>
      <c r="J946" s="577"/>
      <c r="K946" s="577"/>
      <c r="L946" s="577"/>
      <c r="M946" s="577"/>
      <c r="N946" s="577"/>
      <c r="O946" s="577"/>
      <c r="P946" s="577"/>
      <c r="Q946" s="577"/>
    </row>
    <row r="947" ht="25.15" customHeight="true" x14ac:dyDescent="0.2">
      <c r="C947" s="577"/>
      <c r="D947" s="577"/>
      <c r="E947" s="577"/>
      <c r="F947" s="577"/>
      <c r="G947" s="577"/>
      <c r="H947" s="577"/>
      <c r="I947" s="577"/>
      <c r="J947" s="577"/>
      <c r="K947" s="577"/>
      <c r="L947" s="577"/>
      <c r="M947" s="577"/>
      <c r="N947" s="577"/>
      <c r="O947" s="577"/>
      <c r="P947" s="577"/>
      <c r="Q947" s="577"/>
    </row>
    <row r="948" ht="25.15" customHeight="true" x14ac:dyDescent="0.2">
      <c r="C948" s="577"/>
      <c r="D948" s="577"/>
      <c r="E948" s="577"/>
      <c r="F948" s="577"/>
      <c r="G948" s="577"/>
      <c r="H948" s="577"/>
      <c r="I948" s="577"/>
      <c r="J948" s="577"/>
      <c r="K948" s="577"/>
      <c r="L948" s="577"/>
      <c r="M948" s="577"/>
      <c r="N948" s="577"/>
      <c r="O948" s="577"/>
      <c r="P948" s="577"/>
      <c r="Q948" s="577"/>
    </row>
    <row r="949" ht="25.15" customHeight="true" x14ac:dyDescent="0.2">
      <c r="C949" s="577"/>
      <c r="D949" s="577"/>
      <c r="E949" s="577"/>
      <c r="F949" s="577"/>
      <c r="G949" s="577"/>
      <c r="H949" s="577"/>
      <c r="I949" s="577"/>
      <c r="J949" s="577"/>
      <c r="K949" s="577"/>
      <c r="L949" s="577"/>
      <c r="M949" s="577"/>
      <c r="N949" s="577"/>
      <c r="O949" s="577"/>
      <c r="P949" s="577"/>
      <c r="Q949" s="577"/>
    </row>
    <row r="950" ht="25.15" customHeight="true" x14ac:dyDescent="0.2">
      <c r="C950" s="577"/>
      <c r="D950" s="577"/>
      <c r="E950" s="577"/>
      <c r="F950" s="577"/>
      <c r="G950" s="577"/>
      <c r="H950" s="577"/>
      <c r="I950" s="577"/>
      <c r="J950" s="577"/>
      <c r="K950" s="577"/>
      <c r="L950" s="577"/>
      <c r="M950" s="577"/>
      <c r="N950" s="577"/>
      <c r="O950" s="577"/>
      <c r="P950" s="577"/>
      <c r="Q950" s="577"/>
    </row>
    <row r="951" ht="25.15" customHeight="true" x14ac:dyDescent="0.2">
      <c r="C951" s="577"/>
      <c r="D951" s="577"/>
      <c r="E951" s="577"/>
      <c r="F951" s="577"/>
      <c r="G951" s="577"/>
      <c r="H951" s="577"/>
      <c r="I951" s="577"/>
      <c r="J951" s="577"/>
      <c r="K951" s="577"/>
      <c r="L951" s="577"/>
      <c r="M951" s="577"/>
      <c r="N951" s="577"/>
      <c r="O951" s="577"/>
      <c r="P951" s="577"/>
      <c r="Q951" s="577"/>
    </row>
    <row r="952" ht="25.15" customHeight="true" x14ac:dyDescent="0.2">
      <c r="C952" s="577"/>
      <c r="D952" s="577"/>
      <c r="E952" s="577"/>
      <c r="F952" s="577"/>
      <c r="G952" s="577"/>
      <c r="H952" s="577"/>
      <c r="I952" s="577"/>
      <c r="J952" s="577"/>
      <c r="K952" s="577"/>
      <c r="L952" s="577"/>
      <c r="M952" s="577"/>
      <c r="N952" s="577"/>
      <c r="O952" s="577"/>
      <c r="P952" s="577"/>
      <c r="Q952" s="577"/>
    </row>
    <row r="953" ht="25.15" customHeight="true" x14ac:dyDescent="0.2">
      <c r="C953" s="577"/>
      <c r="D953" s="577"/>
      <c r="E953" s="577"/>
      <c r="F953" s="577"/>
      <c r="G953" s="577"/>
      <c r="H953" s="577"/>
      <c r="I953" s="577"/>
      <c r="J953" s="577"/>
      <c r="K953" s="577"/>
      <c r="L953" s="577"/>
      <c r="M953" s="577"/>
      <c r="N953" s="577"/>
      <c r="O953" s="577"/>
      <c r="P953" s="577"/>
      <c r="Q953" s="577"/>
    </row>
    <row r="954" ht="25.15" customHeight="true" x14ac:dyDescent="0.2">
      <c r="C954" s="577"/>
      <c r="D954" s="577"/>
      <c r="E954" s="577"/>
      <c r="F954" s="577"/>
      <c r="G954" s="577"/>
      <c r="H954" s="577"/>
      <c r="I954" s="577"/>
      <c r="J954" s="577"/>
      <c r="K954" s="577"/>
      <c r="L954" s="577"/>
      <c r="M954" s="577"/>
      <c r="N954" s="577"/>
      <c r="O954" s="577"/>
      <c r="P954" s="577"/>
      <c r="Q954" s="577"/>
    </row>
    <row r="955" ht="25.15" customHeight="true" x14ac:dyDescent="0.2">
      <c r="C955" s="577"/>
      <c r="D955" s="577"/>
      <c r="E955" s="577"/>
      <c r="F955" s="577"/>
      <c r="G955" s="577"/>
      <c r="H955" s="577"/>
      <c r="I955" s="577"/>
      <c r="J955" s="577"/>
      <c r="K955" s="577"/>
      <c r="L955" s="577"/>
      <c r="M955" s="577"/>
      <c r="N955" s="577"/>
      <c r="O955" s="577"/>
      <c r="P955" s="577"/>
      <c r="Q955" s="577"/>
    </row>
    <row r="956" ht="25.15" customHeight="true" x14ac:dyDescent="0.2">
      <c r="C956" s="577"/>
      <c r="D956" s="577"/>
      <c r="E956" s="577"/>
      <c r="F956" s="577"/>
      <c r="G956" s="577"/>
      <c r="H956" s="577"/>
      <c r="I956" s="577"/>
      <c r="J956" s="577"/>
      <c r="K956" s="577"/>
      <c r="L956" s="577"/>
      <c r="M956" s="577"/>
      <c r="N956" s="577"/>
      <c r="O956" s="577"/>
      <c r="P956" s="577"/>
      <c r="Q956" s="577"/>
    </row>
    <row r="957" ht="25.15" customHeight="true" x14ac:dyDescent="0.2">
      <c r="C957" s="577"/>
      <c r="D957" s="577"/>
      <c r="E957" s="577"/>
      <c r="F957" s="577"/>
      <c r="G957" s="577"/>
      <c r="H957" s="577"/>
      <c r="I957" s="577"/>
      <c r="J957" s="577"/>
      <c r="K957" s="577"/>
      <c r="L957" s="577"/>
      <c r="M957" s="577"/>
      <c r="N957" s="577"/>
      <c r="O957" s="577"/>
      <c r="P957" s="577"/>
      <c r="Q957" s="577"/>
    </row>
    <row r="958" ht="25.15" customHeight="true" x14ac:dyDescent="0.2">
      <c r="C958" s="577"/>
      <c r="D958" s="577"/>
      <c r="E958" s="577"/>
      <c r="F958" s="577"/>
      <c r="G958" s="577"/>
      <c r="H958" s="577"/>
      <c r="I958" s="577"/>
      <c r="J958" s="577"/>
      <c r="K958" s="577"/>
      <c r="L958" s="577"/>
      <c r="M958" s="577"/>
      <c r="N958" s="577"/>
      <c r="O958" s="577"/>
      <c r="P958" s="577"/>
      <c r="Q958" s="577"/>
    </row>
    <row r="959" ht="25.15" customHeight="true" x14ac:dyDescent="0.2">
      <c r="C959" s="577"/>
      <c r="D959" s="577"/>
      <c r="E959" s="577"/>
      <c r="F959" s="577"/>
      <c r="G959" s="577"/>
      <c r="H959" s="577"/>
      <c r="I959" s="577"/>
      <c r="J959" s="577"/>
      <c r="K959" s="577"/>
      <c r="L959" s="577"/>
      <c r="M959" s="577"/>
      <c r="N959" s="577"/>
      <c r="O959" s="577"/>
      <c r="P959" s="577"/>
      <c r="Q959" s="577"/>
    </row>
    <row r="960" ht="25.15" customHeight="true" x14ac:dyDescent="0.2">
      <c r="C960" s="577"/>
      <c r="D960" s="577"/>
      <c r="E960" s="577"/>
      <c r="F960" s="577"/>
      <c r="G960" s="577"/>
      <c r="H960" s="577"/>
      <c r="I960" s="577"/>
      <c r="J960" s="577"/>
      <c r="K960" s="577"/>
      <c r="L960" s="577"/>
      <c r="M960" s="577"/>
      <c r="N960" s="577"/>
      <c r="O960" s="577"/>
      <c r="P960" s="577"/>
      <c r="Q960" s="577"/>
    </row>
    <row r="961" ht="25.15" customHeight="true" x14ac:dyDescent="0.2">
      <c r="C961" s="577"/>
      <c r="D961" s="577"/>
      <c r="E961" s="577"/>
      <c r="F961" s="577"/>
      <c r="G961" s="577"/>
      <c r="H961" s="577"/>
      <c r="I961" s="577"/>
      <c r="J961" s="577"/>
      <c r="K961" s="577"/>
      <c r="L961" s="577"/>
      <c r="M961" s="577"/>
      <c r="N961" s="577"/>
      <c r="O961" s="577"/>
      <c r="P961" s="577"/>
      <c r="Q961" s="577"/>
    </row>
    <row r="962" ht="25.15" customHeight="true" x14ac:dyDescent="0.2">
      <c r="C962" s="577"/>
      <c r="D962" s="577"/>
      <c r="E962" s="577"/>
      <c r="F962" s="577"/>
      <c r="G962" s="577"/>
      <c r="H962" s="577"/>
      <c r="I962" s="577"/>
      <c r="J962" s="577"/>
      <c r="K962" s="577"/>
      <c r="L962" s="577"/>
      <c r="M962" s="577"/>
      <c r="N962" s="577"/>
      <c r="O962" s="577"/>
      <c r="P962" s="577"/>
      <c r="Q962" s="577"/>
    </row>
    <row r="963" ht="25.15" customHeight="true" x14ac:dyDescent="0.2">
      <c r="C963" s="577"/>
      <c r="D963" s="577"/>
      <c r="E963" s="577"/>
      <c r="F963" s="577"/>
      <c r="G963" s="577"/>
      <c r="H963" s="577"/>
      <c r="I963" s="577"/>
      <c r="J963" s="577"/>
      <c r="K963" s="577"/>
      <c r="L963" s="577"/>
      <c r="M963" s="577"/>
      <c r="N963" s="577"/>
      <c r="O963" s="577"/>
      <c r="P963" s="577"/>
      <c r="Q963" s="577"/>
    </row>
    <row r="964" ht="25.15" customHeight="true" x14ac:dyDescent="0.2">
      <c r="C964" s="577"/>
      <c r="D964" s="577"/>
      <c r="E964" s="577"/>
      <c r="F964" s="577"/>
      <c r="G964" s="577"/>
      <c r="H964" s="577"/>
      <c r="I964" s="577"/>
      <c r="J964" s="577"/>
      <c r="K964" s="577"/>
      <c r="L964" s="577"/>
      <c r="M964" s="577"/>
      <c r="N964" s="577"/>
      <c r="O964" s="577"/>
      <c r="P964" s="577"/>
      <c r="Q964" s="577"/>
    </row>
    <row r="965" ht="25.15" customHeight="true" x14ac:dyDescent="0.2">
      <c r="C965" s="577"/>
      <c r="D965" s="577"/>
      <c r="E965" s="577"/>
      <c r="F965" s="577"/>
      <c r="G965" s="577"/>
      <c r="H965" s="577"/>
      <c r="I965" s="577"/>
      <c r="J965" s="577"/>
      <c r="K965" s="577"/>
      <c r="L965" s="577"/>
      <c r="M965" s="577"/>
      <c r="N965" s="577"/>
      <c r="O965" s="577"/>
      <c r="P965" s="577"/>
      <c r="Q965" s="577"/>
    </row>
    <row r="966" ht="25.15" customHeight="true" x14ac:dyDescent="0.2">
      <c r="C966" s="577"/>
      <c r="D966" s="577"/>
      <c r="E966" s="577"/>
      <c r="F966" s="577"/>
      <c r="G966" s="577"/>
      <c r="H966" s="577"/>
      <c r="I966" s="577"/>
      <c r="J966" s="577"/>
      <c r="K966" s="577"/>
      <c r="L966" s="577"/>
      <c r="M966" s="577"/>
      <c r="N966" s="577"/>
      <c r="O966" s="577"/>
      <c r="P966" s="577"/>
      <c r="Q966" s="577"/>
    </row>
    <row r="967" ht="25.15" customHeight="true" x14ac:dyDescent="0.2">
      <c r="C967" s="577"/>
      <c r="D967" s="577"/>
      <c r="E967" s="577"/>
      <c r="F967" s="577"/>
      <c r="G967" s="577"/>
      <c r="H967" s="577"/>
      <c r="I967" s="577"/>
      <c r="J967" s="577"/>
      <c r="K967" s="577"/>
      <c r="L967" s="577"/>
      <c r="M967" s="577"/>
      <c r="N967" s="577"/>
      <c r="O967" s="577"/>
      <c r="P967" s="577"/>
      <c r="Q967" s="577"/>
    </row>
    <row r="968" ht="25.15" customHeight="true" x14ac:dyDescent="0.2">
      <c r="C968" s="577"/>
      <c r="D968" s="577"/>
      <c r="E968" s="577"/>
      <c r="F968" s="577"/>
      <c r="G968" s="577"/>
      <c r="H968" s="577"/>
      <c r="I968" s="577"/>
      <c r="J968" s="577"/>
      <c r="K968" s="577"/>
      <c r="L968" s="577"/>
      <c r="M968" s="577"/>
      <c r="N968" s="577"/>
      <c r="O968" s="577"/>
      <c r="P968" s="577"/>
      <c r="Q968" s="577"/>
    </row>
    <row r="969" ht="25.15" customHeight="true" x14ac:dyDescent="0.2">
      <c r="C969" s="577"/>
      <c r="D969" s="577"/>
      <c r="E969" s="577"/>
      <c r="F969" s="577"/>
      <c r="G969" s="577"/>
      <c r="H969" s="577"/>
      <c r="I969" s="577"/>
      <c r="J969" s="577"/>
      <c r="K969" s="577"/>
      <c r="L969" s="577"/>
      <c r="M969" s="577"/>
      <c r="N969" s="577"/>
      <c r="O969" s="577"/>
      <c r="P969" s="577"/>
      <c r="Q969" s="577"/>
    </row>
    <row r="970" ht="25.15" customHeight="true" x14ac:dyDescent="0.2">
      <c r="C970" s="577"/>
      <c r="D970" s="577"/>
      <c r="E970" s="577"/>
      <c r="F970" s="577"/>
      <c r="G970" s="577"/>
      <c r="H970" s="577"/>
      <c r="I970" s="577"/>
      <c r="J970" s="577"/>
      <c r="K970" s="577"/>
      <c r="L970" s="577"/>
      <c r="M970" s="577"/>
      <c r="N970" s="577"/>
      <c r="O970" s="577"/>
      <c r="P970" s="577"/>
      <c r="Q970" s="577"/>
    </row>
    <row r="971" ht="25.15" customHeight="true" x14ac:dyDescent="0.2">
      <c r="C971" s="577"/>
      <c r="D971" s="577"/>
      <c r="E971" s="577"/>
      <c r="F971" s="577"/>
      <c r="G971" s="577"/>
      <c r="H971" s="577"/>
      <c r="I971" s="577"/>
      <c r="J971" s="577"/>
      <c r="K971" s="577"/>
      <c r="L971" s="577"/>
      <c r="M971" s="577"/>
      <c r="N971" s="577"/>
      <c r="O971" s="577"/>
      <c r="P971" s="577"/>
      <c r="Q971" s="577"/>
    </row>
    <row r="972" ht="25.15" customHeight="true" x14ac:dyDescent="0.2">
      <c r="C972" s="577"/>
      <c r="D972" s="577"/>
      <c r="E972" s="577"/>
      <c r="F972" s="577"/>
      <c r="G972" s="577"/>
      <c r="H972" s="577"/>
      <c r="I972" s="577"/>
      <c r="J972" s="577"/>
      <c r="K972" s="577"/>
      <c r="L972" s="577"/>
      <c r="M972" s="577"/>
      <c r="N972" s="577"/>
      <c r="O972" s="577"/>
      <c r="P972" s="577"/>
      <c r="Q972" s="577"/>
    </row>
    <row r="973" ht="25.15" customHeight="true" x14ac:dyDescent="0.2">
      <c r="C973" s="577"/>
      <c r="D973" s="577"/>
      <c r="E973" s="577"/>
      <c r="F973" s="577"/>
      <c r="G973" s="577"/>
      <c r="H973" s="577"/>
      <c r="I973" s="577"/>
      <c r="J973" s="577"/>
      <c r="K973" s="577"/>
      <c r="L973" s="577"/>
      <c r="M973" s="577"/>
      <c r="N973" s="577"/>
      <c r="O973" s="577"/>
      <c r="P973" s="577"/>
      <c r="Q973" s="577"/>
    </row>
    <row r="974" ht="25.15" customHeight="true" x14ac:dyDescent="0.2">
      <c r="C974" s="577"/>
      <c r="D974" s="577"/>
      <c r="E974" s="577"/>
      <c r="F974" s="577"/>
      <c r="G974" s="577"/>
      <c r="H974" s="577"/>
      <c r="I974" s="577"/>
      <c r="J974" s="577"/>
      <c r="K974" s="577"/>
      <c r="L974" s="577"/>
      <c r="M974" s="577"/>
      <c r="N974" s="577"/>
      <c r="O974" s="577"/>
      <c r="P974" s="577"/>
      <c r="Q974" s="577"/>
    </row>
    <row r="975" ht="25.15" customHeight="true" x14ac:dyDescent="0.2">
      <c r="C975" s="577"/>
      <c r="D975" s="577"/>
      <c r="E975" s="577"/>
      <c r="F975" s="577"/>
      <c r="G975" s="577"/>
      <c r="H975" s="577"/>
      <c r="I975" s="577"/>
      <c r="J975" s="577"/>
      <c r="K975" s="577"/>
      <c r="L975" s="577"/>
      <c r="M975" s="577"/>
      <c r="N975" s="577"/>
      <c r="O975" s="577"/>
      <c r="P975" s="577"/>
      <c r="Q975" s="577"/>
    </row>
    <row r="976" ht="25.15" customHeight="true" x14ac:dyDescent="0.2">
      <c r="C976" s="577"/>
      <c r="D976" s="577"/>
      <c r="E976" s="577"/>
      <c r="F976" s="577"/>
      <c r="G976" s="577"/>
      <c r="H976" s="577"/>
      <c r="I976" s="577"/>
      <c r="J976" s="577"/>
      <c r="K976" s="577"/>
      <c r="L976" s="577"/>
      <c r="M976" s="577"/>
      <c r="N976" s="577"/>
      <c r="O976" s="577"/>
      <c r="P976" s="577"/>
      <c r="Q976" s="577"/>
    </row>
    <row r="977" ht="25.15" customHeight="true" x14ac:dyDescent="0.2">
      <c r="C977" s="577"/>
      <c r="D977" s="577"/>
      <c r="E977" s="577"/>
      <c r="F977" s="577"/>
      <c r="G977" s="577"/>
      <c r="H977" s="577"/>
      <c r="I977" s="577"/>
      <c r="J977" s="577"/>
      <c r="K977" s="577"/>
      <c r="L977" s="577"/>
      <c r="M977" s="577"/>
      <c r="N977" s="577"/>
      <c r="O977" s="577"/>
      <c r="P977" s="577"/>
      <c r="Q977" s="577"/>
    </row>
    <row r="978" ht="25.15" customHeight="true" x14ac:dyDescent="0.2">
      <c r="C978" s="577"/>
      <c r="D978" s="577"/>
      <c r="E978" s="577"/>
      <c r="F978" s="577"/>
      <c r="G978" s="577"/>
      <c r="H978" s="577"/>
      <c r="I978" s="577"/>
      <c r="J978" s="577"/>
      <c r="K978" s="577"/>
      <c r="L978" s="577"/>
      <c r="M978" s="577"/>
      <c r="N978" s="577"/>
      <c r="O978" s="577"/>
      <c r="P978" s="577"/>
      <c r="Q978" s="577"/>
    </row>
    <row r="979" ht="25.15" customHeight="true" x14ac:dyDescent="0.2">
      <c r="C979" s="577"/>
      <c r="D979" s="577"/>
      <c r="E979" s="577"/>
      <c r="F979" s="577"/>
      <c r="G979" s="577"/>
      <c r="H979" s="577"/>
      <c r="I979" s="577"/>
      <c r="J979" s="577"/>
      <c r="K979" s="577"/>
      <c r="L979" s="577"/>
      <c r="M979" s="577"/>
      <c r="N979" s="577"/>
      <c r="O979" s="577"/>
      <c r="P979" s="577"/>
      <c r="Q979" s="577"/>
    </row>
    <row r="980" ht="25.15" customHeight="true" x14ac:dyDescent="0.2">
      <c r="C980" s="577"/>
      <c r="D980" s="577"/>
      <c r="E980" s="577"/>
      <c r="F980" s="577"/>
      <c r="G980" s="577"/>
      <c r="H980" s="577"/>
      <c r="I980" s="577"/>
      <c r="J980" s="577"/>
      <c r="K980" s="577"/>
      <c r="L980" s="577"/>
      <c r="M980" s="577"/>
      <c r="N980" s="577"/>
      <c r="O980" s="577"/>
      <c r="P980" s="577"/>
      <c r="Q980" s="577"/>
    </row>
    <row r="981" ht="25.15" customHeight="true" x14ac:dyDescent="0.2">
      <c r="C981" s="577"/>
      <c r="D981" s="577"/>
      <c r="E981" s="577"/>
      <c r="F981" s="577"/>
      <c r="G981" s="577"/>
      <c r="H981" s="577"/>
      <c r="I981" s="577"/>
      <c r="J981" s="577"/>
      <c r="K981" s="577"/>
      <c r="L981" s="577"/>
      <c r="M981" s="577"/>
      <c r="N981" s="577"/>
      <c r="O981" s="577"/>
      <c r="P981" s="577"/>
      <c r="Q981" s="577"/>
    </row>
    <row r="982" ht="25.15" customHeight="true" x14ac:dyDescent="0.2">
      <c r="C982" s="577"/>
      <c r="D982" s="577"/>
      <c r="E982" s="577"/>
      <c r="F982" s="577"/>
      <c r="G982" s="577"/>
      <c r="H982" s="577"/>
      <c r="I982" s="577"/>
      <c r="J982" s="577"/>
      <c r="K982" s="577"/>
      <c r="L982" s="577"/>
      <c r="M982" s="577"/>
      <c r="N982" s="577"/>
      <c r="O982" s="577"/>
      <c r="P982" s="577"/>
      <c r="Q982" s="577"/>
    </row>
    <row r="983" ht="25.15" customHeight="true" x14ac:dyDescent="0.2">
      <c r="C983" s="577"/>
      <c r="D983" s="577"/>
      <c r="E983" s="577"/>
      <c r="F983" s="577"/>
      <c r="G983" s="577"/>
      <c r="H983" s="577"/>
      <c r="I983" s="577"/>
      <c r="J983" s="577"/>
      <c r="K983" s="577"/>
      <c r="L983" s="577"/>
      <c r="M983" s="577"/>
      <c r="N983" s="577"/>
      <c r="O983" s="577"/>
      <c r="P983" s="577"/>
      <c r="Q983" s="577"/>
    </row>
    <row r="984" ht="25.15" customHeight="true" x14ac:dyDescent="0.2">
      <c r="C984" s="577"/>
      <c r="D984" s="577"/>
      <c r="E984" s="577"/>
      <c r="F984" s="577"/>
      <c r="G984" s="577"/>
      <c r="H984" s="577"/>
      <c r="I984" s="577"/>
      <c r="J984" s="577"/>
      <c r="K984" s="577"/>
      <c r="L984" s="577"/>
      <c r="M984" s="577"/>
      <c r="N984" s="577"/>
      <c r="O984" s="577"/>
      <c r="P984" s="577"/>
      <c r="Q984" s="577"/>
    </row>
    <row r="985" ht="25.15" customHeight="true" x14ac:dyDescent="0.2">
      <c r="C985" s="577"/>
      <c r="D985" s="577"/>
      <c r="E985" s="577"/>
      <c r="F985" s="577"/>
      <c r="G985" s="577"/>
      <c r="H985" s="577"/>
      <c r="I985" s="577"/>
      <c r="J985" s="577"/>
      <c r="K985" s="577"/>
      <c r="L985" s="577"/>
      <c r="M985" s="577"/>
      <c r="N985" s="577"/>
      <c r="O985" s="577"/>
      <c r="P985" s="577"/>
      <c r="Q985" s="577"/>
    </row>
    <row r="986" ht="25.15" customHeight="true" x14ac:dyDescent="0.2">
      <c r="C986" s="577"/>
      <c r="D986" s="577"/>
      <c r="E986" s="577"/>
      <c r="F986" s="577"/>
      <c r="G986" s="577"/>
      <c r="H986" s="577"/>
      <c r="I986" s="577"/>
      <c r="J986" s="577"/>
      <c r="K986" s="577"/>
      <c r="L986" s="577"/>
      <c r="M986" s="577"/>
      <c r="N986" s="577"/>
      <c r="O986" s="577"/>
      <c r="P986" s="577"/>
      <c r="Q986" s="577"/>
    </row>
    <row r="987" ht="25.15" customHeight="true" x14ac:dyDescent="0.2">
      <c r="C987" s="577"/>
      <c r="D987" s="577"/>
      <c r="E987" s="577"/>
      <c r="F987" s="577"/>
      <c r="G987" s="577"/>
      <c r="H987" s="577"/>
      <c r="I987" s="577"/>
      <c r="J987" s="577"/>
      <c r="K987" s="577"/>
      <c r="L987" s="577"/>
      <c r="M987" s="577"/>
      <c r="N987" s="577"/>
      <c r="O987" s="577"/>
      <c r="P987" s="577"/>
      <c r="Q987" s="577"/>
    </row>
    <row r="988" ht="25.15" customHeight="true" x14ac:dyDescent="0.2">
      <c r="C988" s="577"/>
      <c r="D988" s="577"/>
      <c r="E988" s="577"/>
      <c r="F988" s="577"/>
      <c r="G988" s="577"/>
      <c r="H988" s="577"/>
      <c r="I988" s="577"/>
      <c r="J988" s="577"/>
      <c r="K988" s="577"/>
      <c r="L988" s="577"/>
      <c r="M988" s="577"/>
      <c r="N988" s="577"/>
      <c r="O988" s="577"/>
      <c r="P988" s="577"/>
      <c r="Q988" s="577"/>
    </row>
    <row r="989" ht="25.15" customHeight="true" x14ac:dyDescent="0.2">
      <c r="C989" s="577"/>
      <c r="D989" s="577"/>
      <c r="E989" s="577"/>
      <c r="F989" s="577"/>
      <c r="G989" s="577"/>
      <c r="H989" s="577"/>
      <c r="I989" s="577"/>
      <c r="J989" s="577"/>
      <c r="K989" s="577"/>
      <c r="L989" s="577"/>
      <c r="M989" s="577"/>
      <c r="N989" s="577"/>
      <c r="O989" s="577"/>
      <c r="P989" s="577"/>
      <c r="Q989" s="577"/>
    </row>
    <row r="990" ht="25.15" customHeight="true" x14ac:dyDescent="0.2">
      <c r="C990" s="577"/>
      <c r="D990" s="577"/>
      <c r="E990" s="577"/>
      <c r="F990" s="577"/>
      <c r="G990" s="577"/>
      <c r="H990" s="577"/>
      <c r="I990" s="577"/>
      <c r="J990" s="577"/>
      <c r="K990" s="577"/>
      <c r="L990" s="577"/>
      <c r="M990" s="577"/>
      <c r="N990" s="577"/>
      <c r="O990" s="577"/>
      <c r="P990" s="577"/>
      <c r="Q990" s="577"/>
    </row>
    <row r="991" ht="25.15" customHeight="true" x14ac:dyDescent="0.2">
      <c r="C991" s="577"/>
      <c r="D991" s="577"/>
      <c r="E991" s="577"/>
      <c r="F991" s="577"/>
      <c r="G991" s="577"/>
      <c r="H991" s="577"/>
      <c r="I991" s="577"/>
      <c r="J991" s="577"/>
      <c r="K991" s="577"/>
      <c r="L991" s="577"/>
      <c r="M991" s="577"/>
      <c r="N991" s="577"/>
      <c r="O991" s="577"/>
      <c r="P991" s="577"/>
      <c r="Q991" s="577"/>
    </row>
    <row r="992" ht="25.15" customHeight="true" x14ac:dyDescent="0.2">
      <c r="C992" s="577"/>
      <c r="D992" s="577"/>
      <c r="E992" s="577"/>
      <c r="F992" s="577"/>
      <c r="G992" s="577"/>
      <c r="H992" s="577"/>
      <c r="I992" s="577"/>
      <c r="J992" s="577"/>
      <c r="K992" s="577"/>
      <c r="L992" s="577"/>
      <c r="M992" s="577"/>
      <c r="N992" s="577"/>
      <c r="O992" s="577"/>
      <c r="P992" s="577"/>
      <c r="Q992" s="577"/>
    </row>
    <row r="993" ht="25.15" customHeight="true" x14ac:dyDescent="0.2">
      <c r="C993" s="577"/>
      <c r="D993" s="577"/>
      <c r="E993" s="577"/>
      <c r="F993" s="577"/>
      <c r="G993" s="577"/>
      <c r="H993" s="577"/>
      <c r="I993" s="577"/>
      <c r="J993" s="577"/>
      <c r="K993" s="577"/>
      <c r="L993" s="577"/>
      <c r="M993" s="577"/>
      <c r="N993" s="577"/>
      <c r="O993" s="577"/>
      <c r="P993" s="577"/>
      <c r="Q993" s="577"/>
    </row>
    <row r="994" ht="25.15" customHeight="true" x14ac:dyDescent="0.2">
      <c r="C994" s="577"/>
      <c r="D994" s="577"/>
      <c r="E994" s="577"/>
      <c r="F994" s="577"/>
      <c r="G994" s="577"/>
      <c r="H994" s="577"/>
      <c r="I994" s="577"/>
      <c r="J994" s="577"/>
      <c r="K994" s="577"/>
      <c r="L994" s="577"/>
      <c r="M994" s="577"/>
      <c r="N994" s="577"/>
      <c r="O994" s="577"/>
      <c r="P994" s="577"/>
      <c r="Q994" s="577"/>
    </row>
    <row r="995" ht="25.15" customHeight="true" x14ac:dyDescent="0.2">
      <c r="C995" s="577"/>
      <c r="D995" s="577"/>
      <c r="E995" s="577"/>
      <c r="F995" s="577"/>
      <c r="G995" s="577"/>
      <c r="H995" s="577"/>
      <c r="I995" s="577"/>
      <c r="J995" s="577"/>
      <c r="K995" s="577"/>
      <c r="L995" s="577"/>
      <c r="M995" s="577"/>
      <c r="N995" s="577"/>
      <c r="O995" s="577"/>
      <c r="P995" s="577"/>
      <c r="Q995" s="577"/>
    </row>
    <row r="996" ht="25.15" customHeight="true" x14ac:dyDescent="0.2">
      <c r="C996" s="577"/>
      <c r="D996" s="577"/>
      <c r="E996" s="577"/>
      <c r="F996" s="577"/>
      <c r="G996" s="577"/>
      <c r="H996" s="577"/>
      <c r="I996" s="577"/>
      <c r="J996" s="577"/>
      <c r="K996" s="577"/>
      <c r="L996" s="577"/>
      <c r="M996" s="577"/>
      <c r="N996" s="577"/>
      <c r="O996" s="577"/>
      <c r="P996" s="577"/>
      <c r="Q996" s="577"/>
    </row>
    <row r="997" ht="25.15" customHeight="true" x14ac:dyDescent="0.2">
      <c r="C997" s="577"/>
      <c r="D997" s="577"/>
      <c r="E997" s="577"/>
      <c r="F997" s="577"/>
      <c r="G997" s="577"/>
      <c r="H997" s="577"/>
      <c r="I997" s="577"/>
      <c r="J997" s="577"/>
      <c r="K997" s="577"/>
      <c r="L997" s="577"/>
      <c r="M997" s="577"/>
      <c r="N997" s="577"/>
      <c r="O997" s="577"/>
      <c r="P997" s="577"/>
      <c r="Q997" s="577"/>
    </row>
    <row r="998" ht="25.15" customHeight="true" x14ac:dyDescent="0.2">
      <c r="C998" s="577"/>
      <c r="D998" s="577"/>
      <c r="E998" s="577"/>
      <c r="F998" s="577"/>
      <c r="G998" s="577"/>
      <c r="H998" s="577"/>
      <c r="I998" s="577"/>
      <c r="J998" s="577"/>
      <c r="K998" s="577"/>
      <c r="L998" s="577"/>
      <c r="M998" s="577"/>
      <c r="N998" s="577"/>
      <c r="O998" s="577"/>
      <c r="P998" s="577"/>
      <c r="Q998" s="577"/>
    </row>
    <row r="999" ht="25.15" customHeight="true" x14ac:dyDescent="0.2">
      <c r="C999" s="577"/>
      <c r="D999" s="577"/>
      <c r="E999" s="577"/>
      <c r="F999" s="577"/>
      <c r="G999" s="577"/>
      <c r="H999" s="577"/>
      <c r="I999" s="577"/>
      <c r="J999" s="577"/>
      <c r="K999" s="577"/>
      <c r="L999" s="577"/>
      <c r="M999" s="577"/>
      <c r="N999" s="577"/>
      <c r="O999" s="577"/>
      <c r="P999" s="577"/>
      <c r="Q999" s="577"/>
    </row>
    <row r="1000" ht="25.15" customHeight="true" x14ac:dyDescent="0.2">
      <c r="C1000" s="577"/>
      <c r="D1000" s="577"/>
      <c r="E1000" s="577"/>
      <c r="F1000" s="577"/>
      <c r="G1000" s="577"/>
      <c r="H1000" s="577"/>
      <c r="I1000" s="577"/>
      <c r="J1000" s="577"/>
      <c r="K1000" s="577"/>
      <c r="L1000" s="577"/>
      <c r="M1000" s="577"/>
      <c r="N1000" s="577"/>
      <c r="O1000" s="577"/>
      <c r="P1000" s="577"/>
      <c r="Q1000" s="577"/>
    </row>
    <row r="1001" ht="25.15" customHeight="true" x14ac:dyDescent="0.2">
      <c r="C1001" s="577"/>
      <c r="D1001" s="577"/>
      <c r="E1001" s="577"/>
      <c r="F1001" s="577"/>
      <c r="G1001" s="577"/>
      <c r="H1001" s="577"/>
      <c r="I1001" s="577"/>
      <c r="J1001" s="577"/>
      <c r="K1001" s="577"/>
      <c r="L1001" s="577"/>
      <c r="M1001" s="577"/>
      <c r="N1001" s="577"/>
      <c r="O1001" s="577"/>
      <c r="P1001" s="577"/>
      <c r="Q1001" s="577"/>
    </row>
    <row r="1002" ht="25.15" customHeight="true" x14ac:dyDescent="0.2">
      <c r="C1002" s="577"/>
      <c r="D1002" s="577"/>
      <c r="E1002" s="577"/>
      <c r="F1002" s="577"/>
      <c r="G1002" s="577"/>
      <c r="H1002" s="577"/>
      <c r="I1002" s="577"/>
      <c r="J1002" s="577"/>
      <c r="K1002" s="577"/>
      <c r="L1002" s="577"/>
      <c r="M1002" s="577"/>
      <c r="N1002" s="577"/>
      <c r="O1002" s="577"/>
      <c r="P1002" s="577"/>
      <c r="Q1002" s="577"/>
    </row>
    <row r="1003" ht="25.15" customHeight="true" x14ac:dyDescent="0.2">
      <c r="C1003" s="577"/>
      <c r="D1003" s="577"/>
      <c r="E1003" s="577"/>
      <c r="F1003" s="577"/>
      <c r="G1003" s="577"/>
      <c r="H1003" s="577"/>
      <c r="I1003" s="577"/>
      <c r="J1003" s="577"/>
      <c r="K1003" s="577"/>
      <c r="L1003" s="577"/>
      <c r="M1003" s="577"/>
      <c r="N1003" s="577"/>
      <c r="O1003" s="577"/>
      <c r="P1003" s="577"/>
      <c r="Q1003" s="577"/>
    </row>
    <row r="1004" ht="25.15" customHeight="true" x14ac:dyDescent="0.2">
      <c r="C1004" s="577"/>
      <c r="D1004" s="577"/>
      <c r="E1004" s="577"/>
      <c r="F1004" s="577"/>
      <c r="G1004" s="577"/>
      <c r="H1004" s="577"/>
      <c r="I1004" s="577"/>
      <c r="J1004" s="577"/>
      <c r="K1004" s="577"/>
      <c r="L1004" s="577"/>
      <c r="M1004" s="577"/>
      <c r="N1004" s="577"/>
      <c r="O1004" s="577"/>
      <c r="P1004" s="577"/>
      <c r="Q1004" s="577"/>
    </row>
    <row r="1005" ht="25.15" customHeight="true" x14ac:dyDescent="0.2">
      <c r="C1005" s="577"/>
      <c r="D1005" s="577"/>
      <c r="E1005" s="577"/>
      <c r="F1005" s="577"/>
      <c r="G1005" s="577"/>
      <c r="H1005" s="577"/>
      <c r="I1005" s="577"/>
      <c r="J1005" s="577"/>
      <c r="K1005" s="577"/>
      <c r="L1005" s="577"/>
      <c r="M1005" s="577"/>
      <c r="N1005" s="577"/>
      <c r="O1005" s="577"/>
      <c r="P1005" s="577"/>
      <c r="Q1005" s="577"/>
    </row>
    <row r="1006" ht="25.15" customHeight="true" x14ac:dyDescent="0.2">
      <c r="C1006" s="577"/>
      <c r="D1006" s="577"/>
      <c r="E1006" s="577"/>
      <c r="F1006" s="577"/>
      <c r="G1006" s="577"/>
      <c r="H1006" s="577"/>
      <c r="I1006" s="577"/>
      <c r="J1006" s="577"/>
      <c r="K1006" s="577"/>
      <c r="L1006" s="577"/>
      <c r="M1006" s="577"/>
      <c r="N1006" s="577"/>
      <c r="O1006" s="577"/>
      <c r="P1006" s="577"/>
      <c r="Q1006" s="577"/>
    </row>
    <row r="1007" ht="25.15" customHeight="true" x14ac:dyDescent="0.2">
      <c r="C1007" s="577"/>
      <c r="D1007" s="577"/>
      <c r="E1007" s="577"/>
      <c r="F1007" s="577"/>
      <c r="G1007" s="577"/>
      <c r="H1007" s="577"/>
      <c r="I1007" s="577"/>
      <c r="J1007" s="577"/>
      <c r="K1007" s="577"/>
      <c r="L1007" s="577"/>
      <c r="M1007" s="577"/>
      <c r="N1007" s="577"/>
      <c r="O1007" s="577"/>
      <c r="P1007" s="577"/>
      <c r="Q1007" s="577"/>
    </row>
    <row r="1008" ht="25.15" customHeight="true" x14ac:dyDescent="0.2">
      <c r="C1008" s="577"/>
      <c r="D1008" s="577"/>
      <c r="E1008" s="577"/>
      <c r="F1008" s="577"/>
      <c r="G1008" s="577"/>
      <c r="H1008" s="577"/>
      <c r="I1008" s="577"/>
      <c r="J1008" s="577"/>
      <c r="K1008" s="577"/>
      <c r="L1008" s="577"/>
      <c r="M1008" s="577"/>
      <c r="N1008" s="577"/>
      <c r="O1008" s="577"/>
      <c r="P1008" s="577"/>
      <c r="Q1008" s="577"/>
    </row>
    <row r="1009" ht="25.15" customHeight="true" x14ac:dyDescent="0.2">
      <c r="C1009" s="577"/>
      <c r="D1009" s="577"/>
      <c r="E1009" s="577"/>
      <c r="F1009" s="577"/>
      <c r="G1009" s="577"/>
      <c r="H1009" s="577"/>
      <c r="I1009" s="577"/>
      <c r="J1009" s="577"/>
      <c r="K1009" s="577"/>
      <c r="L1009" s="577"/>
      <c r="M1009" s="577"/>
      <c r="N1009" s="577"/>
      <c r="O1009" s="577"/>
      <c r="P1009" s="577"/>
      <c r="Q1009" s="577"/>
    </row>
    <row r="1010" ht="25.15" customHeight="true" x14ac:dyDescent="0.2">
      <c r="C1010" s="577"/>
      <c r="D1010" s="577"/>
      <c r="E1010" s="577"/>
      <c r="F1010" s="577"/>
      <c r="G1010" s="577"/>
      <c r="H1010" s="577"/>
      <c r="I1010" s="577"/>
      <c r="J1010" s="577"/>
      <c r="K1010" s="577"/>
      <c r="L1010" s="577"/>
      <c r="M1010" s="577"/>
      <c r="N1010" s="577"/>
      <c r="O1010" s="577"/>
      <c r="P1010" s="577"/>
      <c r="Q1010" s="577"/>
    </row>
    <row r="1011" ht="25.15" customHeight="true" x14ac:dyDescent="0.2">
      <c r="C1011" s="577"/>
      <c r="D1011" s="577"/>
      <c r="E1011" s="577"/>
      <c r="F1011" s="577"/>
      <c r="G1011" s="577"/>
      <c r="H1011" s="577"/>
      <c r="I1011" s="577"/>
      <c r="J1011" s="577"/>
      <c r="K1011" s="577"/>
      <c r="L1011" s="577"/>
      <c r="M1011" s="577"/>
      <c r="N1011" s="577"/>
      <c r="O1011" s="577"/>
      <c r="P1011" s="577"/>
      <c r="Q1011" s="577"/>
    </row>
    <row r="1012" ht="25.15" customHeight="true" x14ac:dyDescent="0.2">
      <c r="C1012" s="577"/>
      <c r="D1012" s="577"/>
      <c r="E1012" s="577"/>
      <c r="F1012" s="577"/>
      <c r="G1012" s="577"/>
      <c r="H1012" s="577"/>
      <c r="I1012" s="577"/>
      <c r="J1012" s="577"/>
      <c r="K1012" s="577"/>
      <c r="L1012" s="577"/>
      <c r="M1012" s="577"/>
      <c r="N1012" s="577"/>
      <c r="O1012" s="577"/>
      <c r="P1012" s="577"/>
      <c r="Q1012" s="577"/>
    </row>
    <row r="1013" ht="25.15" customHeight="true" x14ac:dyDescent="0.2">
      <c r="C1013" s="577"/>
      <c r="D1013" s="577"/>
      <c r="E1013" s="577"/>
      <c r="F1013" s="577"/>
      <c r="G1013" s="577"/>
      <c r="H1013" s="577"/>
      <c r="I1013" s="577"/>
      <c r="J1013" s="577"/>
      <c r="K1013" s="577"/>
      <c r="L1013" s="577"/>
      <c r="M1013" s="577"/>
      <c r="N1013" s="577"/>
      <c r="O1013" s="577"/>
      <c r="P1013" s="577"/>
      <c r="Q1013" s="577"/>
    </row>
    <row r="1014" ht="25.15" customHeight="true" x14ac:dyDescent="0.2">
      <c r="C1014" s="577"/>
      <c r="D1014" s="577"/>
      <c r="E1014" s="577"/>
      <c r="F1014" s="577"/>
      <c r="G1014" s="577"/>
      <c r="H1014" s="577"/>
      <c r="I1014" s="577"/>
      <c r="J1014" s="577"/>
      <c r="K1014" s="577"/>
      <c r="L1014" s="577"/>
      <c r="M1014" s="577"/>
      <c r="N1014" s="577"/>
      <c r="O1014" s="577"/>
      <c r="P1014" s="577"/>
      <c r="Q1014" s="577"/>
    </row>
    <row r="1015" ht="25.15" customHeight="true" x14ac:dyDescent="0.2">
      <c r="C1015" s="577"/>
      <c r="D1015" s="577"/>
      <c r="E1015" s="577"/>
      <c r="F1015" s="577"/>
      <c r="G1015" s="577"/>
      <c r="H1015" s="577"/>
      <c r="I1015" s="577"/>
      <c r="J1015" s="577"/>
      <c r="K1015" s="577"/>
      <c r="L1015" s="577"/>
      <c r="M1015" s="577"/>
      <c r="N1015" s="577"/>
      <c r="O1015" s="577"/>
      <c r="P1015" s="577"/>
      <c r="Q1015" s="577"/>
    </row>
    <row r="1016" ht="25.15" customHeight="true" x14ac:dyDescent="0.2">
      <c r="C1016" s="577"/>
      <c r="D1016" s="577"/>
      <c r="E1016" s="577"/>
      <c r="F1016" s="577"/>
      <c r="G1016" s="577"/>
      <c r="H1016" s="577"/>
      <c r="I1016" s="577"/>
      <c r="J1016" s="577"/>
      <c r="K1016" s="577"/>
      <c r="L1016" s="577"/>
      <c r="M1016" s="577"/>
      <c r="N1016" s="577"/>
      <c r="O1016" s="577"/>
      <c r="P1016" s="577"/>
      <c r="Q1016" s="577"/>
    </row>
    <row r="1017" ht="25.15" customHeight="true" x14ac:dyDescent="0.2">
      <c r="C1017" s="577"/>
      <c r="D1017" s="577"/>
      <c r="E1017" s="577"/>
      <c r="F1017" s="577"/>
      <c r="G1017" s="577"/>
      <c r="H1017" s="577"/>
      <c r="I1017" s="577"/>
      <c r="J1017" s="577"/>
      <c r="K1017" s="577"/>
      <c r="L1017" s="577"/>
      <c r="M1017" s="577"/>
      <c r="N1017" s="577"/>
      <c r="O1017" s="577"/>
      <c r="P1017" s="577"/>
      <c r="Q1017" s="577"/>
    </row>
    <row r="1018" ht="25.15" customHeight="true" x14ac:dyDescent="0.2">
      <c r="C1018" s="577"/>
      <c r="D1018" s="577"/>
      <c r="E1018" s="577"/>
      <c r="F1018" s="577"/>
      <c r="G1018" s="577"/>
      <c r="H1018" s="577"/>
      <c r="I1018" s="577"/>
      <c r="J1018" s="577"/>
      <c r="K1018" s="577"/>
      <c r="L1018" s="577"/>
      <c r="M1018" s="577"/>
      <c r="N1018" s="577"/>
      <c r="O1018" s="577"/>
      <c r="P1018" s="577"/>
      <c r="Q1018" s="577"/>
    </row>
    <row r="1019" ht="25.15" customHeight="true" x14ac:dyDescent="0.2">
      <c r="C1019" s="577"/>
      <c r="D1019" s="577"/>
      <c r="E1019" s="577"/>
      <c r="F1019" s="577"/>
      <c r="G1019" s="577"/>
      <c r="H1019" s="577"/>
      <c r="I1019" s="577"/>
      <c r="J1019" s="577"/>
      <c r="K1019" s="577"/>
      <c r="L1019" s="577"/>
      <c r="M1019" s="577"/>
      <c r="N1019" s="577"/>
      <c r="O1019" s="577"/>
      <c r="P1019" s="577"/>
      <c r="Q1019" s="577"/>
    </row>
    <row r="1020" ht="25.15" customHeight="true" x14ac:dyDescent="0.2">
      <c r="C1020" s="577"/>
      <c r="D1020" s="577"/>
      <c r="E1020" s="577"/>
      <c r="F1020" s="577"/>
      <c r="G1020" s="577"/>
      <c r="H1020" s="577"/>
      <c r="I1020" s="577"/>
      <c r="J1020" s="577"/>
      <c r="K1020" s="577"/>
      <c r="L1020" s="577"/>
      <c r="M1020" s="577"/>
      <c r="N1020" s="577"/>
      <c r="O1020" s="577"/>
      <c r="P1020" s="577"/>
      <c r="Q1020" s="577"/>
    </row>
    <row r="1021" ht="25.15" customHeight="true" x14ac:dyDescent="0.2">
      <c r="C1021" s="577"/>
      <c r="D1021" s="577"/>
      <c r="E1021" s="577"/>
      <c r="F1021" s="577"/>
      <c r="G1021" s="577"/>
      <c r="H1021" s="577"/>
      <c r="I1021" s="577"/>
      <c r="J1021" s="577"/>
      <c r="K1021" s="577"/>
      <c r="L1021" s="577"/>
      <c r="M1021" s="577"/>
      <c r="N1021" s="577"/>
      <c r="O1021" s="577"/>
      <c r="P1021" s="577"/>
      <c r="Q1021" s="577"/>
    </row>
    <row r="1022" ht="25.15" customHeight="true" x14ac:dyDescent="0.2">
      <c r="C1022" s="577"/>
      <c r="D1022" s="577"/>
      <c r="E1022" s="577"/>
      <c r="F1022" s="577"/>
      <c r="G1022" s="577"/>
      <c r="H1022" s="577"/>
      <c r="I1022" s="577"/>
      <c r="J1022" s="577"/>
      <c r="K1022" s="577"/>
      <c r="L1022" s="577"/>
      <c r="M1022" s="577"/>
      <c r="N1022" s="577"/>
      <c r="O1022" s="577"/>
      <c r="P1022" s="577"/>
      <c r="Q1022" s="577"/>
    </row>
    <row r="1023" ht="25.15" customHeight="true" x14ac:dyDescent="0.2">
      <c r="C1023" s="577"/>
      <c r="D1023" s="577"/>
      <c r="E1023" s="577"/>
      <c r="F1023" s="577"/>
      <c r="G1023" s="577"/>
      <c r="H1023" s="577"/>
      <c r="I1023" s="577"/>
      <c r="J1023" s="577"/>
      <c r="K1023" s="577"/>
      <c r="L1023" s="577"/>
      <c r="M1023" s="577"/>
      <c r="N1023" s="577"/>
      <c r="O1023" s="577"/>
      <c r="P1023" s="577"/>
      <c r="Q1023" s="577"/>
    </row>
    <row r="1024" ht="25.15" customHeight="true" x14ac:dyDescent="0.2">
      <c r="C1024" s="577"/>
      <c r="D1024" s="577"/>
      <c r="E1024" s="577"/>
      <c r="F1024" s="577"/>
      <c r="G1024" s="577"/>
      <c r="H1024" s="577"/>
      <c r="I1024" s="577"/>
      <c r="J1024" s="577"/>
      <c r="K1024" s="577"/>
      <c r="L1024" s="577"/>
      <c r="M1024" s="577"/>
      <c r="N1024" s="577"/>
      <c r="O1024" s="577"/>
      <c r="P1024" s="577"/>
      <c r="Q1024" s="577"/>
    </row>
    <row r="1025" s="348" customFormat="true" ht="21" customHeight="true" x14ac:dyDescent="0.2">
      <c r="A1025" s="1021" t="s">
        <v>167</v>
      </c>
      <c r="B1025" s="1021"/>
      <c r="C1025" s="1021"/>
      <c r="Z1025" s="341"/>
      <c r="AA1025" s="341"/>
      <c r="AB1025" s="341"/>
      <c r="AC1025" s="341"/>
      <c r="AD1025" s="341"/>
      <c r="AE1025" s="341"/>
      <c r="AF1025" s="341"/>
      <c r="AG1025" s="341"/>
      <c r="AH1025" s="341"/>
      <c r="AI1025" s="341"/>
      <c r="AJ1025" s="341"/>
      <c r="AK1025" s="341"/>
      <c r="AL1025" s="341"/>
      <c r="AM1025" s="341"/>
      <c r="AN1025" s="341"/>
      <c r="AO1025" s="341"/>
      <c r="AP1025" s="341"/>
      <c r="AQ1025" s="341"/>
      <c r="AR1025" s="341"/>
      <c r="AS1025" s="341"/>
      <c r="AT1025" s="341"/>
      <c r="AU1025" s="341"/>
      <c r="AV1025" s="341"/>
      <c r="AW1025" s="341"/>
      <c r="AX1025" s="341"/>
      <c r="AY1025" s="341"/>
      <c r="AZ1025" s="341"/>
      <c r="BA1025" s="353"/>
      <c r="BB1025" s="397"/>
      <c r="BC1025"/>
      <c r="BD1025"/>
      <c r="BE1025"/>
      <c r="BF1025"/>
      <c r="BG1025"/>
      <c r="BH1025"/>
      <c r="BI1025"/>
      <c r="BJ1025"/>
      <c r="BK1025"/>
      <c r="BL1025"/>
      <c r="BM1025"/>
      <c r="BN1025"/>
      <c r="BO1025"/>
      <c r="BP1025"/>
      <c r="BQ1025"/>
      <c r="BR1025"/>
      <c r="BS1025"/>
      <c r="BT1025"/>
      <c r="BU1025"/>
      <c r="BV1025"/>
      <c r="BW1025"/>
      <c r="BX1025"/>
      <c r="BY1025" s="353"/>
      <c r="BZ1025" s="354"/>
      <c r="CA1025" s="354"/>
      <c r="CB1025" s="354"/>
      <c r="CC1025" s="354"/>
      <c r="CD1025" s="354"/>
      <c r="CE1025" s="354"/>
      <c r="CF1025" s="354"/>
      <c r="CG1025" s="354"/>
      <c r="CH1025" s="354"/>
      <c r="CI1025" s="354"/>
      <c r="CJ1025" s="354"/>
      <c r="CK1025" s="354"/>
      <c r="CL1025" s="354"/>
      <c r="CM1025" s="354"/>
      <c r="CN1025" s="354"/>
      <c r="CO1025" s="354"/>
      <c r="CP1025" s="354"/>
      <c r="CQ1025" s="354"/>
      <c r="CR1025" s="354"/>
      <c r="CS1025" s="354"/>
      <c r="CT1025" s="354"/>
      <c r="CU1025" s="354"/>
      <c r="CV1025" s="354"/>
      <c r="CW1025" s="354"/>
      <c r="CX1025" s="354"/>
      <c r="CY1025" s="354"/>
      <c r="CZ1025" s="354"/>
    </row>
    <row r="1026" s="348" customFormat="true" ht="15.95" customHeight="true" x14ac:dyDescent="0.2">
      <c r="A1026" s="1015" t="s">
        <v>179</v>
      </c>
      <c r="B1026" s="1015"/>
      <c r="C1026" s="494" t="s">
        <v>180</v>
      </c>
      <c r="Z1026" s="341"/>
      <c r="AA1026" s="341"/>
      <c r="AB1026" s="341"/>
      <c r="AC1026" s="341"/>
      <c r="AD1026" s="341"/>
      <c r="AE1026" s="341"/>
      <c r="AF1026" s="341"/>
      <c r="AG1026" s="341"/>
      <c r="AH1026" s="341"/>
      <c r="AI1026" s="341"/>
      <c r="AJ1026" s="341"/>
      <c r="AK1026" s="341"/>
      <c r="AL1026" s="341"/>
      <c r="AM1026" s="341"/>
      <c r="AN1026" s="341"/>
      <c r="AO1026" s="341"/>
      <c r="AP1026" s="341"/>
      <c r="AQ1026" s="341"/>
      <c r="AR1026" s="341"/>
      <c r="AS1026" s="341"/>
      <c r="AT1026" s="341"/>
      <c r="AU1026" s="341"/>
      <c r="AV1026" s="341"/>
      <c r="AW1026" s="341"/>
      <c r="AX1026" s="341"/>
      <c r="AY1026" s="341"/>
      <c r="AZ1026" s="341"/>
      <c r="BA1026" s="353"/>
      <c r="BB1026" s="397"/>
      <c r="BC1026"/>
      <c r="BD1026"/>
      <c r="BE1026"/>
      <c r="BF1026"/>
      <c r="BG1026"/>
      <c r="BH1026"/>
      <c r="BI1026"/>
      <c r="BJ1026"/>
      <c r="BK1026"/>
      <c r="BL1026"/>
      <c r="BM1026"/>
      <c r="BN1026"/>
      <c r="BO1026"/>
      <c r="BP1026"/>
      <c r="BQ1026"/>
      <c r="BR1026"/>
      <c r="BS1026"/>
      <c r="BT1026"/>
      <c r="BU1026"/>
      <c r="BV1026"/>
      <c r="BW1026"/>
      <c r="BX1026"/>
      <c r="BY1026" s="353"/>
      <c r="BZ1026" s="354"/>
      <c r="CA1026" s="354"/>
      <c r="CB1026" s="354"/>
      <c r="CC1026" s="354"/>
      <c r="CD1026" s="354"/>
      <c r="CE1026" s="354"/>
      <c r="CF1026" s="354"/>
      <c r="CG1026" s="354"/>
      <c r="CH1026" s="354"/>
      <c r="CI1026" s="354"/>
      <c r="CJ1026" s="354"/>
      <c r="CK1026" s="354"/>
      <c r="CL1026" s="354"/>
      <c r="CM1026" s="354"/>
      <c r="CN1026" s="354"/>
      <c r="CO1026" s="354"/>
      <c r="CP1026" s="354"/>
      <c r="CQ1026" s="354"/>
      <c r="CR1026" s="354"/>
      <c r="CS1026" s="354"/>
      <c r="CT1026" s="354"/>
      <c r="CU1026" s="354"/>
      <c r="CV1026" s="354"/>
      <c r="CW1026" s="354"/>
      <c r="CX1026" s="354"/>
      <c r="CY1026" s="354"/>
      <c r="CZ1026" s="354"/>
    </row>
    <row r="1027" s="348" customFormat="true" ht="17.1" hidden="true" customHeight="true" x14ac:dyDescent="0.2">
      <c r="A1027" s="495" t="s">
        <v>181</v>
      </c>
      <c r="B1027" s="496" t="s">
        <v>182</v>
      </c>
      <c r="C1027" s="497">
        <v>18968</v>
      </c>
      <c r="Z1027" s="341"/>
      <c r="AA1027" s="341"/>
      <c r="AB1027" s="341"/>
      <c r="AC1027" s="341"/>
      <c r="AD1027" s="341"/>
      <c r="AE1027" s="341"/>
      <c r="AF1027" s="341"/>
      <c r="AG1027" s="341"/>
      <c r="AH1027" s="341"/>
      <c r="AI1027" s="341"/>
      <c r="AJ1027" s="341"/>
      <c r="AK1027" s="341"/>
      <c r="AL1027" s="341"/>
      <c r="AM1027" s="341"/>
      <c r="AN1027" s="341"/>
      <c r="AO1027" s="341"/>
      <c r="AP1027" s="341"/>
      <c r="AQ1027" s="341"/>
      <c r="AR1027" s="341"/>
      <c r="AS1027" s="341"/>
      <c r="AT1027" s="341"/>
      <c r="AU1027" s="341"/>
      <c r="AV1027" s="341"/>
      <c r="AW1027" s="341"/>
      <c r="AX1027" s="341"/>
      <c r="AY1027" s="341"/>
      <c r="AZ1027" s="341"/>
      <c r="BA1027" s="353"/>
      <c r="BB1027" s="397"/>
      <c r="BC1027"/>
      <c r="BD1027"/>
      <c r="BE1027"/>
      <c r="BF1027"/>
      <c r="BG1027"/>
      <c r="BH1027"/>
      <c r="BI1027"/>
      <c r="BJ1027"/>
      <c r="BK1027"/>
      <c r="BL1027"/>
      <c r="BM1027"/>
      <c r="BN1027"/>
      <c r="BO1027"/>
      <c r="BP1027"/>
      <c r="BQ1027"/>
      <c r="BR1027"/>
      <c r="BS1027"/>
      <c r="BT1027"/>
      <c r="BU1027"/>
      <c r="BV1027"/>
      <c r="BW1027"/>
      <c r="BX1027"/>
      <c r="BY1027" s="353"/>
      <c r="BZ1027" s="354"/>
      <c r="CA1027" s="354"/>
      <c r="CB1027" s="354"/>
      <c r="CC1027" s="354"/>
      <c r="CD1027" s="354"/>
      <c r="CE1027" s="354"/>
      <c r="CF1027" s="354"/>
      <c r="CG1027" s="354"/>
      <c r="CH1027" s="354"/>
      <c r="CI1027" s="354"/>
      <c r="CJ1027" s="354"/>
      <c r="CK1027" s="354"/>
      <c r="CL1027" s="354"/>
      <c r="CM1027" s="354"/>
      <c r="CN1027" s="354"/>
      <c r="CO1027" s="354"/>
      <c r="CP1027" s="354"/>
      <c r="CQ1027" s="354"/>
      <c r="CR1027" s="354"/>
      <c r="CS1027" s="354"/>
      <c r="CT1027" s="354"/>
      <c r="CU1027" s="354"/>
      <c r="CV1027" s="354"/>
      <c r="CW1027" s="354"/>
      <c r="CX1027" s="354"/>
      <c r="CY1027" s="354"/>
      <c r="CZ1027" s="354"/>
    </row>
    <row r="1028" s="348" customFormat="true" ht="17.1" hidden="true" customHeight="true" x14ac:dyDescent="0.2">
      <c r="A1028" s="498" t="s">
        <v>183</v>
      </c>
      <c r="B1028" s="499" t="s">
        <v>182</v>
      </c>
      <c r="C1028" s="500">
        <v>18968</v>
      </c>
      <c r="Z1028" s="341"/>
      <c r="AA1028" s="341"/>
      <c r="AB1028" s="341"/>
      <c r="AC1028" s="341"/>
      <c r="AD1028" s="341"/>
      <c r="AE1028" s="341"/>
      <c r="AF1028" s="341"/>
      <c r="AG1028" s="341"/>
      <c r="AH1028" s="341"/>
      <c r="AI1028" s="341"/>
      <c r="AJ1028" s="341"/>
      <c r="AK1028" s="341"/>
      <c r="AL1028" s="341"/>
      <c r="AM1028" s="341"/>
      <c r="AN1028" s="341"/>
      <c r="AO1028" s="341"/>
      <c r="AP1028" s="341"/>
      <c r="AQ1028" s="341"/>
      <c r="AR1028" s="341"/>
      <c r="AS1028" s="341"/>
      <c r="AT1028" s="341"/>
      <c r="AU1028" s="341"/>
      <c r="AV1028" s="341"/>
      <c r="AW1028" s="341"/>
      <c r="AX1028" s="341"/>
      <c r="AY1028" s="341"/>
      <c r="AZ1028" s="341"/>
      <c r="BA1028" s="353"/>
      <c r="BB1028" s="397"/>
      <c r="BC1028"/>
      <c r="BD1028"/>
      <c r="BE1028"/>
      <c r="BF1028"/>
      <c r="BG1028"/>
      <c r="BH1028"/>
      <c r="BI1028"/>
      <c r="BJ1028"/>
      <c r="BK1028"/>
      <c r="BL1028"/>
      <c r="BM1028"/>
      <c r="BN1028"/>
      <c r="BO1028"/>
      <c r="BP1028"/>
      <c r="BQ1028"/>
      <c r="BR1028"/>
      <c r="BS1028"/>
      <c r="BT1028"/>
      <c r="BU1028"/>
      <c r="BV1028"/>
      <c r="BW1028"/>
      <c r="BX1028"/>
      <c r="BY1028" s="353"/>
      <c r="BZ1028" s="354"/>
      <c r="CA1028" s="354"/>
      <c r="CB1028" s="354"/>
      <c r="CC1028" s="354"/>
      <c r="CD1028" s="354"/>
      <c r="CE1028" s="354"/>
      <c r="CF1028" s="354"/>
      <c r="CG1028" s="354"/>
      <c r="CH1028" s="354"/>
      <c r="CI1028" s="354"/>
      <c r="CJ1028" s="354"/>
      <c r="CK1028" s="354"/>
      <c r="CL1028" s="354"/>
      <c r="CM1028" s="354"/>
      <c r="CN1028" s="354"/>
      <c r="CO1028" s="354"/>
      <c r="CP1028" s="354"/>
      <c r="CQ1028" s="354"/>
      <c r="CR1028" s="354"/>
      <c r="CS1028" s="354"/>
      <c r="CT1028" s="354"/>
      <c r="CU1028" s="354"/>
      <c r="CV1028" s="354"/>
      <c r="CW1028" s="354"/>
      <c r="CX1028" s="354"/>
      <c r="CY1028" s="354"/>
      <c r="CZ1028" s="354"/>
    </row>
    <row r="1029" s="348" customFormat="true" ht="17.1" hidden="true" customHeight="true" x14ac:dyDescent="0.2">
      <c r="A1029" s="498" t="s">
        <v>184</v>
      </c>
      <c r="B1029" s="499" t="s">
        <v>185</v>
      </c>
      <c r="C1029" s="500">
        <v>18968</v>
      </c>
      <c r="Z1029" s="341"/>
      <c r="AA1029" s="341"/>
      <c r="AB1029" s="341"/>
      <c r="AC1029" s="341"/>
      <c r="AD1029" s="341"/>
      <c r="AE1029" s="341"/>
      <c r="AF1029" s="341"/>
      <c r="AG1029" s="341"/>
      <c r="AH1029" s="341"/>
      <c r="AI1029" s="341"/>
      <c r="AJ1029" s="341"/>
      <c r="AK1029" s="341"/>
      <c r="AL1029" s="341"/>
      <c r="AM1029" s="341"/>
      <c r="AN1029" s="341"/>
      <c r="AO1029" s="341"/>
      <c r="AP1029" s="341"/>
      <c r="AQ1029" s="341"/>
      <c r="AR1029" s="341"/>
      <c r="AS1029" s="341"/>
      <c r="AT1029" s="341"/>
      <c r="AU1029" s="341"/>
      <c r="AV1029" s="341"/>
      <c r="AW1029" s="341"/>
      <c r="AX1029" s="341"/>
      <c r="AY1029" s="341"/>
      <c r="AZ1029" s="341"/>
      <c r="BA1029" s="353"/>
      <c r="BB1029" s="397"/>
      <c r="BC1029"/>
      <c r="BD1029"/>
      <c r="BE1029"/>
      <c r="BF1029"/>
      <c r="BG1029"/>
      <c r="BH1029"/>
      <c r="BI1029"/>
      <c r="BJ1029"/>
      <c r="BK1029"/>
      <c r="BL1029"/>
      <c r="BM1029"/>
      <c r="BN1029"/>
      <c r="BO1029"/>
      <c r="BP1029"/>
      <c r="BQ1029"/>
      <c r="BR1029"/>
      <c r="BS1029"/>
      <c r="BT1029"/>
      <c r="BU1029"/>
      <c r="BV1029"/>
      <c r="BW1029"/>
      <c r="BX1029"/>
      <c r="BY1029" s="353"/>
      <c r="BZ1029" s="354"/>
      <c r="CA1029" s="354"/>
      <c r="CB1029" s="354"/>
      <c r="CC1029" s="354"/>
      <c r="CD1029" s="354"/>
      <c r="CE1029" s="354"/>
      <c r="CF1029" s="354"/>
      <c r="CG1029" s="354"/>
      <c r="CH1029" s="354"/>
      <c r="CI1029" s="354"/>
      <c r="CJ1029" s="354"/>
      <c r="CK1029" s="354"/>
      <c r="CL1029" s="354"/>
      <c r="CM1029" s="354"/>
      <c r="CN1029" s="354"/>
      <c r="CO1029" s="354"/>
      <c r="CP1029" s="354"/>
      <c r="CQ1029" s="354"/>
      <c r="CR1029" s="354"/>
      <c r="CS1029" s="354"/>
      <c r="CT1029" s="354"/>
      <c r="CU1029" s="354"/>
      <c r="CV1029" s="354"/>
      <c r="CW1029" s="354"/>
      <c r="CX1029" s="354"/>
      <c r="CY1029" s="354"/>
      <c r="CZ1029" s="354"/>
    </row>
    <row r="1030" s="348" customFormat="true" ht="17.1" hidden="true" customHeight="true" x14ac:dyDescent="0.2">
      <c r="A1030" s="498" t="s">
        <v>186</v>
      </c>
      <c r="B1030" s="499" t="s">
        <v>187</v>
      </c>
      <c r="C1030" s="500">
        <v>18968</v>
      </c>
      <c r="Z1030" s="341"/>
      <c r="AA1030" s="341"/>
      <c r="AB1030" s="341"/>
      <c r="AC1030" s="341"/>
      <c r="AD1030" s="341"/>
      <c r="AE1030" s="341"/>
      <c r="AF1030" s="341"/>
      <c r="AG1030" s="341"/>
      <c r="AH1030" s="341"/>
      <c r="AI1030" s="341"/>
      <c r="AJ1030" s="341"/>
      <c r="AK1030" s="341"/>
      <c r="AL1030" s="341"/>
      <c r="AM1030" s="341"/>
      <c r="AN1030" s="341"/>
      <c r="AO1030" s="341"/>
      <c r="AP1030" s="341"/>
      <c r="AQ1030" s="341"/>
      <c r="AR1030" s="341"/>
      <c r="AS1030" s="341"/>
      <c r="AT1030" s="341"/>
      <c r="AU1030" s="341"/>
      <c r="AV1030" s="341"/>
      <c r="AW1030" s="341"/>
      <c r="AX1030" s="341"/>
      <c r="AY1030" s="341"/>
      <c r="AZ1030" s="341"/>
      <c r="BA1030" s="353"/>
      <c r="BB1030" s="397"/>
      <c r="BC1030"/>
      <c r="BD1030"/>
      <c r="BE1030"/>
      <c r="BF1030"/>
      <c r="BG1030"/>
      <c r="BH1030"/>
      <c r="BI1030"/>
      <c r="BJ1030"/>
      <c r="BK1030"/>
      <c r="BL1030"/>
      <c r="BM1030"/>
      <c r="BN1030"/>
      <c r="BO1030"/>
      <c r="BP1030"/>
      <c r="BQ1030"/>
      <c r="BR1030"/>
      <c r="BS1030"/>
      <c r="BT1030"/>
      <c r="BU1030"/>
      <c r="BV1030"/>
      <c r="BW1030"/>
      <c r="BX1030"/>
      <c r="BY1030" s="353"/>
      <c r="BZ1030" s="354"/>
      <c r="CA1030" s="354"/>
      <c r="CB1030" s="354"/>
      <c r="CC1030" s="354"/>
      <c r="CD1030" s="354"/>
      <c r="CE1030" s="354"/>
      <c r="CF1030" s="354"/>
      <c r="CG1030" s="354"/>
      <c r="CH1030" s="354"/>
      <c r="CI1030" s="354"/>
      <c r="CJ1030" s="354"/>
      <c r="CK1030" s="354"/>
      <c r="CL1030" s="354"/>
      <c r="CM1030" s="354"/>
      <c r="CN1030" s="354"/>
      <c r="CO1030" s="354"/>
      <c r="CP1030" s="354"/>
      <c r="CQ1030" s="354"/>
      <c r="CR1030" s="354"/>
      <c r="CS1030" s="354"/>
      <c r="CT1030" s="354"/>
      <c r="CU1030" s="354"/>
      <c r="CV1030" s="354"/>
      <c r="CW1030" s="354"/>
      <c r="CX1030" s="354"/>
      <c r="CY1030" s="354"/>
      <c r="CZ1030" s="354"/>
    </row>
    <row r="1031" s="348" customFormat="true" ht="17.1" customHeight="true" x14ac:dyDescent="0.2">
      <c r="A1031" s="1016" t="s">
        <v>188</v>
      </c>
      <c r="B1031" s="499" t="s">
        <v>189</v>
      </c>
      <c r="C1031" s="500">
        <v>8852</v>
      </c>
      <c r="Z1031" s="341"/>
      <c r="AA1031" s="341"/>
      <c r="AB1031" s="341"/>
      <c r="AC1031" s="341"/>
      <c r="AD1031" s="341"/>
      <c r="AE1031" s="341"/>
      <c r="AF1031" s="341"/>
      <c r="AG1031" s="341"/>
      <c r="AH1031" s="341"/>
      <c r="AI1031" s="341"/>
      <c r="AJ1031" s="341"/>
      <c r="AK1031" s="341"/>
      <c r="AL1031" s="341"/>
      <c r="AM1031" s="341"/>
      <c r="AN1031" s="341"/>
      <c r="AO1031" s="341"/>
      <c r="AP1031" s="341"/>
      <c r="AQ1031" s="341"/>
      <c r="AR1031" s="341"/>
      <c r="AS1031" s="341"/>
      <c r="AT1031" s="341"/>
      <c r="AU1031" s="341"/>
      <c r="AV1031" s="341"/>
      <c r="AW1031" s="341"/>
      <c r="AX1031" s="341"/>
      <c r="AY1031" s="341"/>
      <c r="AZ1031" s="341"/>
      <c r="BA1031" s="353"/>
      <c r="BB1031" s="397"/>
      <c r="BC1031"/>
      <c r="BD1031"/>
      <c r="BE1031"/>
      <c r="BF1031"/>
      <c r="BG1031"/>
      <c r="BH1031"/>
      <c r="BI1031"/>
      <c r="BJ1031"/>
      <c r="BK1031"/>
      <c r="BL1031"/>
      <c r="BM1031"/>
      <c r="BN1031"/>
      <c r="BO1031"/>
      <c r="BP1031"/>
      <c r="BQ1031"/>
      <c r="BR1031"/>
      <c r="BS1031"/>
      <c r="BT1031"/>
      <c r="BU1031"/>
      <c r="BV1031"/>
      <c r="BW1031"/>
      <c r="BX1031"/>
      <c r="BY1031" s="353"/>
      <c r="BZ1031" s="354"/>
      <c r="CA1031" s="354"/>
      <c r="CB1031" s="354"/>
      <c r="CC1031" s="354"/>
      <c r="CD1031" s="354"/>
      <c r="CE1031" s="354"/>
      <c r="CF1031" s="354"/>
      <c r="CG1031" s="354"/>
      <c r="CH1031" s="354"/>
      <c r="CI1031" s="354"/>
      <c r="CJ1031" s="354"/>
      <c r="CK1031" s="354"/>
      <c r="CL1031" s="354"/>
      <c r="CM1031" s="354"/>
      <c r="CN1031" s="354"/>
      <c r="CO1031" s="354"/>
      <c r="CP1031" s="354"/>
      <c r="CQ1031" s="354"/>
      <c r="CR1031" s="354"/>
      <c r="CS1031" s="354"/>
      <c r="CT1031" s="354"/>
      <c r="CU1031" s="354"/>
      <c r="CV1031" s="354"/>
      <c r="CW1031" s="354"/>
      <c r="CX1031" s="354"/>
      <c r="CY1031" s="354"/>
      <c r="CZ1031" s="354"/>
    </row>
    <row r="1032" s="348" customFormat="true" ht="17.1" customHeight="true" x14ac:dyDescent="0.2">
      <c r="A1032" s="1016"/>
      <c r="B1032" s="499" t="s">
        <v>190</v>
      </c>
      <c r="C1032" s="500">
        <v>10116</v>
      </c>
      <c r="Z1032" s="341"/>
      <c r="AA1032" s="341"/>
      <c r="AB1032" s="341"/>
      <c r="AC1032" s="341"/>
      <c r="AD1032" s="341"/>
      <c r="AE1032" s="341"/>
      <c r="AF1032" s="341"/>
      <c r="AG1032" s="341"/>
      <c r="AH1032" s="341"/>
      <c r="AI1032" s="341"/>
      <c r="AJ1032" s="341"/>
      <c r="AK1032" s="341"/>
      <c r="AL1032" s="341"/>
      <c r="AM1032" s="341"/>
      <c r="AN1032" s="341"/>
      <c r="AO1032" s="341"/>
      <c r="AP1032" s="341"/>
      <c r="AQ1032" s="341"/>
      <c r="AR1032" s="341"/>
      <c r="AS1032" s="341"/>
      <c r="AT1032" s="341"/>
      <c r="AU1032" s="341"/>
      <c r="AV1032" s="341"/>
      <c r="AW1032" s="341"/>
      <c r="AX1032" s="341"/>
      <c r="AY1032" s="341"/>
      <c r="AZ1032" s="341"/>
      <c r="BA1032" s="353"/>
      <c r="BB1032" s="397"/>
      <c r="BC1032"/>
      <c r="BD1032"/>
      <c r="BE1032"/>
      <c r="BF1032"/>
      <c r="BG1032"/>
      <c r="BH1032"/>
      <c r="BI1032"/>
      <c r="BJ1032"/>
      <c r="BK1032"/>
      <c r="BL1032"/>
      <c r="BM1032"/>
      <c r="BN1032"/>
      <c r="BO1032"/>
      <c r="BP1032"/>
      <c r="BQ1032"/>
      <c r="BR1032"/>
      <c r="BS1032"/>
      <c r="BT1032"/>
      <c r="BU1032"/>
      <c r="BV1032"/>
      <c r="BW1032"/>
      <c r="BX1032"/>
      <c r="BY1032" s="353"/>
      <c r="BZ1032" s="354"/>
      <c r="CA1032" s="354"/>
      <c r="CB1032" s="354"/>
      <c r="CC1032" s="354"/>
      <c r="CD1032" s="354"/>
      <c r="CE1032" s="354"/>
      <c r="CF1032" s="354"/>
      <c r="CG1032" s="354"/>
      <c r="CH1032" s="354"/>
      <c r="CI1032" s="354"/>
      <c r="CJ1032" s="354"/>
      <c r="CK1032" s="354"/>
      <c r="CL1032" s="354"/>
      <c r="CM1032" s="354"/>
      <c r="CN1032" s="354"/>
      <c r="CO1032" s="354"/>
      <c r="CP1032" s="354"/>
      <c r="CQ1032" s="354"/>
      <c r="CR1032" s="354"/>
      <c r="CS1032" s="354"/>
      <c r="CT1032" s="354"/>
      <c r="CU1032" s="354"/>
      <c r="CV1032" s="354"/>
      <c r="CW1032" s="354"/>
      <c r="CX1032" s="354"/>
      <c r="CY1032" s="354"/>
      <c r="CZ1032" s="354"/>
    </row>
    <row r="1033" s="348" customFormat="true" ht="17.1" customHeight="true" x14ac:dyDescent="0.2">
      <c r="A1033" s="1017"/>
      <c r="B1033" s="501" t="s">
        <v>191</v>
      </c>
      <c r="C1033" s="502">
        <v>0</v>
      </c>
      <c r="Z1033" s="341"/>
      <c r="AA1033" s="341"/>
      <c r="AB1033" s="341"/>
      <c r="AC1033" s="341"/>
      <c r="AD1033" s="341"/>
      <c r="AE1033" s="341"/>
      <c r="AF1033" s="341"/>
      <c r="AG1033" s="341"/>
      <c r="AH1033" s="341"/>
      <c r="AI1033" s="341"/>
      <c r="AJ1033" s="341"/>
      <c r="AK1033" s="341"/>
      <c r="AL1033" s="341"/>
      <c r="AM1033" s="341"/>
      <c r="AN1033" s="341"/>
      <c r="AO1033" s="341"/>
      <c r="AP1033" s="341"/>
      <c r="AQ1033" s="341"/>
      <c r="AR1033" s="341"/>
      <c r="AS1033" s="341"/>
      <c r="AT1033" s="341"/>
      <c r="AU1033" s="341"/>
      <c r="AV1033" s="341"/>
      <c r="AW1033" s="341"/>
      <c r="AX1033" s="341"/>
      <c r="AY1033" s="341"/>
      <c r="AZ1033" s="341"/>
      <c r="BA1033" s="453"/>
      <c r="BB1033" s="323"/>
      <c r="BC1033" s="453"/>
      <c r="BD1033" s="453"/>
      <c r="BE1033" s="453"/>
      <c r="BF1033" s="453"/>
      <c r="BG1033" s="453"/>
      <c r="BH1033" s="453"/>
      <c r="BI1033" s="453"/>
      <c r="BJ1033" s="453"/>
      <c r="BK1033" s="453"/>
      <c r="BL1033" s="453"/>
      <c r="BM1033" s="453"/>
      <c r="BN1033" s="453"/>
      <c r="BO1033" s="453"/>
      <c r="BP1033" s="453"/>
      <c r="BQ1033" s="453"/>
      <c r="BR1033" s="453"/>
      <c r="BS1033" s="453"/>
      <c r="BT1033" s="453"/>
      <c r="BU1033" s="453"/>
      <c r="BV1033" s="453"/>
      <c r="BW1033" s="453"/>
      <c r="BX1033" s="453"/>
      <c r="BY1033" s="453"/>
      <c r="BZ1033" s="341"/>
      <c r="CA1033" s="341"/>
      <c r="CB1033" s="341"/>
      <c r="CC1033" s="341"/>
      <c r="CD1033" s="341"/>
      <c r="CE1033" s="341"/>
      <c r="CF1033" s="341"/>
      <c r="CG1033" s="341"/>
      <c r="CH1033" s="341"/>
      <c r="CI1033" s="341"/>
      <c r="CJ1033" s="341"/>
      <c r="CK1033" s="341"/>
      <c r="CL1033" s="341"/>
      <c r="CM1033" s="341"/>
      <c r="CN1033" s="341"/>
      <c r="CO1033" s="341"/>
      <c r="CP1033" s="341"/>
      <c r="CQ1033" s="341"/>
      <c r="CR1033" s="341"/>
      <c r="CS1033" s="341"/>
      <c r="CT1033" s="341"/>
      <c r="CU1033" s="341"/>
      <c r="CV1033" s="341"/>
      <c r="CW1033" s="341"/>
      <c r="CX1033" s="341"/>
      <c r="CY1033" s="341"/>
      <c r="CZ1033" s="341"/>
    </row>
    <row r="1034" s="348" customFormat="true" ht="12.95" customHeight="true" x14ac:dyDescent="0.2">
      <c r="A1034" s="1022" t="s">
        <v>424</v>
      </c>
      <c r="B1034" s="1022"/>
      <c r="C1034" s="1022"/>
      <c r="Z1034" s="341"/>
      <c r="AA1034" s="341"/>
      <c r="AB1034" s="341"/>
      <c r="AC1034" s="341"/>
      <c r="AD1034" s="341"/>
      <c r="AE1034" s="341"/>
      <c r="AF1034" s="341"/>
      <c r="AG1034" s="341"/>
      <c r="AH1034" s="341"/>
      <c r="AI1034" s="341"/>
      <c r="AJ1034" s="341"/>
      <c r="AK1034" s="341"/>
      <c r="AL1034" s="341"/>
      <c r="AM1034" s="341"/>
      <c r="AN1034" s="341"/>
      <c r="AO1034" s="341"/>
      <c r="AP1034" s="341"/>
      <c r="AQ1034" s="341"/>
      <c r="AR1034" s="341"/>
      <c r="AS1034" s="341"/>
      <c r="AT1034" s="341"/>
      <c r="AU1034" s="341"/>
      <c r="AV1034" s="341"/>
      <c r="AW1034" s="341"/>
      <c r="AX1034" s="341"/>
      <c r="AY1034" s="341"/>
      <c r="AZ1034" s="341"/>
      <c r="BA1034" s="353"/>
      <c r="BB1034" s="397"/>
      <c r="BC1034"/>
      <c r="BD1034"/>
      <c r="BE1034"/>
      <c r="BF1034"/>
      <c r="BG1034"/>
      <c r="BH1034"/>
      <c r="BI1034"/>
      <c r="BJ1034"/>
      <c r="BK1034"/>
      <c r="BL1034"/>
      <c r="BM1034"/>
      <c r="BN1034"/>
      <c r="BO1034"/>
      <c r="BP1034"/>
      <c r="BQ1034"/>
      <c r="BR1034"/>
      <c r="BS1034"/>
      <c r="BT1034"/>
      <c r="BU1034"/>
      <c r="BV1034"/>
      <c r="BW1034"/>
      <c r="BX1034"/>
      <c r="BY1034" s="353"/>
      <c r="BZ1034" s="354"/>
      <c r="CA1034" s="354"/>
      <c r="CB1034" s="354"/>
      <c r="CC1034" s="354"/>
      <c r="CD1034" s="354"/>
      <c r="CE1034" s="354"/>
      <c r="CF1034" s="354"/>
      <c r="CG1034" s="354"/>
      <c r="CH1034" s="354"/>
      <c r="CI1034" s="354"/>
      <c r="CJ1034" s="354"/>
      <c r="CK1034" s="354"/>
      <c r="CL1034" s="354"/>
      <c r="CM1034" s="354"/>
      <c r="CN1034" s="354"/>
      <c r="CO1034" s="354"/>
      <c r="CP1034" s="354"/>
      <c r="CQ1034" s="354"/>
      <c r="CR1034" s="354"/>
      <c r="CS1034" s="354"/>
      <c r="CT1034" s="354"/>
      <c r="CU1034" s="354"/>
      <c r="CV1034" s="354"/>
      <c r="CW1034" s="354"/>
      <c r="CX1034" s="354"/>
      <c r="CY1034" s="354"/>
      <c r="CZ1034" s="354"/>
    </row>
    <row r="1035" s="348" customFormat="true" ht="15" customHeight="true" x14ac:dyDescent="0.2">
      <c r="B1035" s="437"/>
      <c r="Z1035" s="341"/>
      <c r="AA1035" s="341"/>
      <c r="AB1035" s="341"/>
      <c r="AC1035" s="341"/>
      <c r="AD1035" s="341"/>
      <c r="AE1035" s="341"/>
      <c r="AF1035" s="341"/>
      <c r="AG1035" s="341"/>
      <c r="AH1035" s="341"/>
      <c r="AI1035" s="341"/>
      <c r="AJ1035" s="341"/>
      <c r="AK1035" s="341"/>
      <c r="AL1035" s="341"/>
      <c r="AM1035" s="341"/>
      <c r="AN1035" s="341"/>
      <c r="AO1035" s="341"/>
      <c r="AP1035" s="341"/>
      <c r="AQ1035" s="341"/>
      <c r="AR1035" s="341"/>
      <c r="AS1035" s="341"/>
      <c r="AT1035" s="341"/>
      <c r="AU1035" s="341"/>
      <c r="AV1035" s="341"/>
      <c r="AW1035" s="341"/>
      <c r="AX1035" s="341"/>
      <c r="AY1035" s="341"/>
      <c r="AZ1035" s="341"/>
      <c r="BA1035" s="436"/>
      <c r="BB1035" s="366"/>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436"/>
      <c r="BW1035" s="436"/>
      <c r="BX1035" s="436"/>
      <c r="BY1035" s="436"/>
      <c r="BZ1035" s="341"/>
      <c r="CA1035" s="341"/>
      <c r="CB1035" s="341"/>
      <c r="CC1035" s="341"/>
      <c r="CD1035" s="341"/>
      <c r="CE1035" s="341"/>
      <c r="CF1035" s="341"/>
      <c r="CG1035" s="341"/>
      <c r="CH1035" s="341"/>
      <c r="CI1035" s="341"/>
      <c r="CJ1035" s="341"/>
      <c r="CK1035" s="341"/>
      <c r="CL1035" s="341"/>
      <c r="CM1035" s="341"/>
      <c r="CN1035" s="341"/>
      <c r="CO1035" s="341"/>
      <c r="CP1035" s="341"/>
      <c r="CQ1035" s="341"/>
      <c r="CR1035" s="341"/>
      <c r="CS1035" s="341"/>
      <c r="CT1035" s="341"/>
      <c r="CU1035" s="341"/>
      <c r="CV1035" s="341"/>
      <c r="CW1035" s="341"/>
      <c r="CX1035" s="341"/>
      <c r="CY1035" s="341"/>
      <c r="CZ1035" s="341"/>
    </row>
    <row r="1036" ht="15" customHeight="true" x14ac:dyDescent="0.25">
      <c r="A1036" s="398" t="s">
        <v>120</v>
      </c>
      <c r="B1036" s="305" t="s">
        <v>121</v>
      </c>
    </row>
    <row r="1037" ht="15" customHeight="true" x14ac:dyDescent="0.2">
      <c r="A1037" s="399" t="str">
        <f>R15</f>
        <v>Lower Egypt Rural</v>
      </c>
      <c r="B1037" s="399" t="e">
        <f>BR122+BR123</f>
        <v>#VALUE!</v>
      </c>
    </row>
    <row r="1038" ht="15" customHeight="true" x14ac:dyDescent="0.2">
      <c r="A1038" s="399" t="str">
        <f>S15</f>
        <v>Lower Egypt Urban</v>
      </c>
      <c r="B1038" s="399" t="e">
        <f>BS122+BS123</f>
        <v>#VALUE!</v>
      </c>
    </row>
    <row r="1039" ht="15" customHeight="true" x14ac:dyDescent="0.2">
      <c r="A1039" s="399" t="str">
        <f>T15</f>
        <v>Upper Egypt Rural</v>
      </c>
      <c r="B1039" s="399" t="e">
        <f>BT122+BT123</f>
        <v>#VALUE!</v>
      </c>
    </row>
    <row r="1040" ht="15" customHeight="true" x14ac:dyDescent="0.2">
      <c r="A1040" s="399" t="str">
        <f>U15</f>
        <v>Upper Egypt Urban</v>
      </c>
      <c r="B1040" s="399" t="e">
        <f>BU122+BU123</f>
        <v>#VALUE!</v>
      </c>
    </row>
    <row r="1041" ht="15" customHeight="true" x14ac:dyDescent="0.2">
      <c r="A1041" s="399" t="str">
        <f>V15</f>
        <v>Frontier Governorates</v>
      </c>
      <c r="B1041" s="399" t="e">
        <f>BV122+BV123</f>
        <v>#VALUE!</v>
      </c>
    </row>
    <row r="1042" ht="15" customHeight="true" x14ac:dyDescent="0.2">
      <c r="A1042" s="399" t="str">
        <f>W15</f>
        <v>Lower Egypt</v>
      </c>
      <c r="B1042" s="399" t="e">
        <f>BW122+BW123</f>
        <v>#VALUE!</v>
      </c>
    </row>
    <row r="1043" ht="15" customHeight="true" x14ac:dyDescent="0.2">
      <c r="A1043" s="399" t="str">
        <f>X15</f>
        <v>Upper Egypt</v>
      </c>
      <c r="B1043" s="399" t="e">
        <f>BX122+XR123</f>
        <v>#VALUE!</v>
      </c>
    </row>
    <row r="1044" ht="15" customHeight="true" x14ac:dyDescent="0.2">
      <c r="A1044" s="399" t="str">
        <f>Y15</f>
        <v>Urban Governorates</v>
      </c>
      <c r="B1044" s="399" t="e">
        <f>BY122+BY123</f>
        <v>#VALUE!</v>
      </c>
    </row>
    <row r="1045" ht="15" customHeight="true" x14ac:dyDescent="0.2">
      <c r="A1045" s="399">
        <f>Z15</f>
        <v>0</v>
      </c>
      <c r="B1045" s="399">
        <f>BZ122+BZ123</f>
        <v>0</v>
      </c>
    </row>
    <row r="1046" ht="15" customHeight="true" x14ac:dyDescent="0.2">
      <c r="A1046" s="366">
        <f>AA15</f>
        <v>0</v>
      </c>
      <c r="B1046" s="399">
        <f>CA122+CA123</f>
        <v>0</v>
      </c>
    </row>
    <row r="1047" ht="15" customHeight="true" x14ac:dyDescent="0.2">
      <c r="A1047" s="366">
        <f>AB15</f>
        <v>0</v>
      </c>
      <c r="B1047" s="399">
        <f>CB122+CB123</f>
        <v>0</v>
      </c>
    </row>
    <row r="1048" ht="15" customHeight="true" x14ac:dyDescent="0.2">
      <c r="A1048" s="366">
        <f>AC15</f>
        <v>0</v>
      </c>
      <c r="B1048" s="399">
        <f>CC122+CC123</f>
        <v>0</v>
      </c>
    </row>
    <row r="1049" ht="15" customHeight="true" x14ac:dyDescent="0.2">
      <c r="A1049" s="366">
        <f>AD15</f>
        <v>0</v>
      </c>
      <c r="B1049" s="399">
        <f>CD122+CD123</f>
        <v>0</v>
      </c>
    </row>
    <row r="1050" ht="15" customHeight="true" x14ac:dyDescent="0.2">
      <c r="A1050" s="366">
        <f>AE15</f>
        <v>0</v>
      </c>
      <c r="B1050" s="399">
        <f>CE122+CE123</f>
        <v>0</v>
      </c>
    </row>
    <row r="1051" ht="15" customHeight="true" x14ac:dyDescent="0.2">
      <c r="A1051" s="366">
        <f>AF15</f>
        <v>0</v>
      </c>
      <c r="B1051" s="399">
        <f>CF122+CF123</f>
        <v>0</v>
      </c>
    </row>
    <row r="1052" ht="15" customHeight="true" x14ac:dyDescent="0.2">
      <c r="A1052" s="366">
        <f>AG15</f>
        <v>0</v>
      </c>
      <c r="B1052" s="399">
        <f>CG122+CG123</f>
        <v>0</v>
      </c>
    </row>
    <row r="1053" ht="15" customHeight="true" x14ac:dyDescent="0.2">
      <c r="A1053" s="366">
        <f>AH15</f>
        <v>0</v>
      </c>
      <c r="B1053" s="399">
        <f>CH122+CH123</f>
        <v>0</v>
      </c>
    </row>
    <row r="1054" ht="15" customHeight="true" x14ac:dyDescent="0.2">
      <c r="A1054" s="366">
        <f>AI15</f>
        <v>0</v>
      </c>
      <c r="B1054" s="399">
        <f>CI122+CI123</f>
        <v>0</v>
      </c>
    </row>
    <row r="1055" ht="15" customHeight="true" x14ac:dyDescent="0.2">
      <c r="A1055" s="366">
        <f>AJ15</f>
        <v>0</v>
      </c>
      <c r="B1055" s="399">
        <f>CJ122+CJ123</f>
        <v>0</v>
      </c>
    </row>
    <row r="1056" ht="15" customHeight="true" x14ac:dyDescent="0.2">
      <c r="A1056" s="366">
        <f>AK15</f>
        <v>0</v>
      </c>
      <c r="B1056" s="399">
        <f>CK122+CK123</f>
        <v>0</v>
      </c>
    </row>
    <row r="1057" ht="15" customHeight="true" x14ac:dyDescent="0.2">
      <c r="A1057" s="366">
        <f>AL15</f>
        <v>0</v>
      </c>
      <c r="B1057" s="399">
        <f>CL122+CL123</f>
        <v>0</v>
      </c>
    </row>
    <row r="1058" ht="15" customHeight="true" x14ac:dyDescent="0.2">
      <c r="A1058" s="366">
        <f>AM15</f>
        <v>0</v>
      </c>
      <c r="B1058" s="399">
        <f>CM122+CM123</f>
        <v>0</v>
      </c>
    </row>
    <row r="1059" ht="15" customHeight="true" x14ac:dyDescent="0.2">
      <c r="A1059" s="366">
        <f>AN15</f>
        <v>0</v>
      </c>
      <c r="B1059" s="399">
        <f>CN122+CN123</f>
        <v>0</v>
      </c>
    </row>
    <row r="1060" ht="15" customHeight="true" x14ac:dyDescent="0.2">
      <c r="A1060" s="366">
        <f>AO15</f>
        <v>0</v>
      </c>
      <c r="B1060" s="399">
        <f>CO122+CO123</f>
        <v>0</v>
      </c>
    </row>
    <row r="1061" ht="15" customHeight="true" x14ac:dyDescent="0.2">
      <c r="A1061" s="366">
        <f>AP15</f>
        <v>0</v>
      </c>
      <c r="B1061" s="399">
        <f>CP122+CP123</f>
        <v>0</v>
      </c>
    </row>
    <row r="1062" ht="15" customHeight="true" x14ac:dyDescent="0.2">
      <c r="A1062" s="366">
        <f>AQ15</f>
        <v>0</v>
      </c>
      <c r="B1062" s="399">
        <f>CQ122+CQ123</f>
        <v>0</v>
      </c>
    </row>
    <row r="1063" ht="15" customHeight="true" x14ac:dyDescent="0.2">
      <c r="A1063" s="366">
        <f>AR15</f>
        <v>0</v>
      </c>
      <c r="B1063" s="399">
        <f>CR122+CR123</f>
        <v>0</v>
      </c>
    </row>
    <row r="1064" ht="15" customHeight="true" x14ac:dyDescent="0.2">
      <c r="A1064" s="366">
        <f>AS15</f>
        <v>0</v>
      </c>
      <c r="B1064" s="399">
        <f>CS122+CS123</f>
        <v>0</v>
      </c>
    </row>
    <row r="1065" ht="15" customHeight="true" x14ac:dyDescent="0.2">
      <c r="A1065" s="366">
        <f>AT15</f>
        <v>0</v>
      </c>
      <c r="B1065" s="399">
        <f>CT122+CT123</f>
        <v>0</v>
      </c>
    </row>
    <row r="1066" ht="15" customHeight="true" x14ac:dyDescent="0.2">
      <c r="A1066" s="366">
        <f>AU15</f>
        <v>0</v>
      </c>
      <c r="B1066" s="399">
        <f>CU122+CU123</f>
        <v>0</v>
      </c>
    </row>
    <row r="1067" ht="15" customHeight="true" x14ac:dyDescent="0.2">
      <c r="A1067" s="366">
        <f>AV15</f>
        <v>0</v>
      </c>
      <c r="B1067" s="399">
        <f>CV122+CV123</f>
        <v>0</v>
      </c>
    </row>
    <row r="1068" ht="15" customHeight="true" x14ac:dyDescent="0.2">
      <c r="A1068" s="366">
        <f>AW15</f>
        <v>0</v>
      </c>
      <c r="B1068" s="399">
        <f>CW122+CW123</f>
        <v>0</v>
      </c>
    </row>
    <row r="1069" ht="15" customHeight="true" x14ac:dyDescent="0.2">
      <c r="A1069" s="366">
        <f>AX15</f>
        <v>0</v>
      </c>
      <c r="B1069" s="399">
        <f>CX122+CX123</f>
        <v>0</v>
      </c>
    </row>
    <row r="1070" ht="15" customHeight="true" x14ac:dyDescent="0.2">
      <c r="A1070" s="366">
        <f>AY15</f>
        <v>0</v>
      </c>
      <c r="B1070" s="399">
        <f>CY122+CY123</f>
        <v>0</v>
      </c>
    </row>
    <row r="1071" ht="15" customHeight="true" x14ac:dyDescent="0.2">
      <c r="A1071" s="366"/>
      <c r="B1071" s="399"/>
    </row>
    <row r="1072" ht="15" customHeight="true" x14ac:dyDescent="0.2">
      <c r="A1072" s="399">
        <f>34-COUNTIF(A1037:A1071,"0")</f>
        <v>8</v>
      </c>
      <c r="B1072" s="366" t="s">
        <v>136</v>
      </c>
    </row>
    <row r="1100" s="341" customFormat="true" ht="17.1" customHeight="true" x14ac:dyDescent="0.2">
      <c r="A1100" s="874"/>
      <c r="B1100" s="871"/>
      <c r="BA1100" s="436"/>
      <c r="BB1100" s="366"/>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c r="BV1100" s="436"/>
      <c r="BW1100" s="436"/>
      <c r="BX1100" s="436"/>
      <c r="BY1100" s="436"/>
    </row>
    <row r="1101" s="341" customFormat="true" ht="17.1" customHeight="true" x14ac:dyDescent="0.2">
      <c r="A1101" s="875"/>
      <c r="B1101" s="872"/>
      <c r="BA1101" s="436"/>
      <c r="BB1101" s="366"/>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c r="BV1101" s="436"/>
      <c r="BW1101" s="436"/>
      <c r="BX1101" s="436"/>
      <c r="BY1101" s="436"/>
    </row>
    <row r="1102" s="341" customFormat="true" ht="15" customHeight="true" x14ac:dyDescent="0.2">
      <c r="BA1102" s="436"/>
      <c r="BB1102" s="366"/>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c r="BV1102" s="436"/>
      <c r="BW1102" s="436"/>
      <c r="BX1102" s="436"/>
      <c r="BY1102" s="436"/>
    </row>
    <row r="1103" s="341" customFormat="true" ht="15" customHeight="true" x14ac:dyDescent="0.2">
      <c r="BA1103" s="436"/>
      <c r="BB1103" s="366"/>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c r="BV1103" s="436"/>
      <c r="BW1103" s="436"/>
      <c r="BX1103" s="436"/>
      <c r="BY1103" s="436"/>
    </row>
    <row r="1104" s="341" customFormat="true" ht="15" customHeight="true" x14ac:dyDescent="0.2">
      <c r="BA1104" s="436"/>
      <c r="BB1104" s="366"/>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c r="BV1104" s="436"/>
      <c r="BW1104" s="436"/>
      <c r="BX1104" s="436"/>
      <c r="BY1104" s="436"/>
    </row>
    <row r="1105" s="341" customFormat="true" ht="15" customHeight="true" x14ac:dyDescent="0.2">
      <c r="BA1105" s="436"/>
      <c r="BB1105" s="366"/>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c r="BV1105" s="436"/>
      <c r="BW1105" s="436"/>
      <c r="BX1105" s="436"/>
      <c r="BY1105" s="436"/>
    </row>
    <row r="1106" s="341" customFormat="true" ht="15" customHeight="true" x14ac:dyDescent="0.2">
      <c r="BA1106" s="436"/>
      <c r="BB1106" s="366"/>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c r="BV1106" s="436"/>
      <c r="BW1106" s="436"/>
      <c r="BX1106" s="436"/>
      <c r="BY1106" s="436"/>
    </row>
    <row r="1107" s="341" customFormat="true" ht="15" customHeight="true" x14ac:dyDescent="0.2">
      <c r="BA1107" s="436"/>
      <c r="BB1107" s="366"/>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c r="BV1107" s="436"/>
      <c r="BW1107" s="436"/>
      <c r="BX1107" s="436"/>
      <c r="BY1107" s="436"/>
    </row>
    <row r="1108" s="341" customFormat="true" ht="15" customHeight="true" x14ac:dyDescent="0.2">
      <c r="BA1108" s="436"/>
      <c r="BB1108" s="366"/>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c r="BV1108" s="436"/>
      <c r="BW1108" s="436"/>
      <c r="BX1108" s="436"/>
      <c r="BY1108" s="436"/>
    </row>
    <row r="1109" s="341" customFormat="true" ht="15" customHeight="true" x14ac:dyDescent="0.2">
      <c r="BA1109" s="436"/>
      <c r="BB1109" s="366"/>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c r="BV1109" s="436"/>
      <c r="BW1109" s="436"/>
      <c r="BX1109" s="436"/>
      <c r="BY1109" s="436"/>
    </row>
    <row r="1110" s="341" customFormat="true" ht="15" customHeight="true" x14ac:dyDescent="0.2">
      <c r="BA1110" s="436"/>
      <c r="BB1110" s="366"/>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c r="BV1110" s="436"/>
      <c r="BW1110" s="436"/>
      <c r="BX1110" s="436"/>
      <c r="BY1110" s="436"/>
    </row>
    <row r="1111" s="341" customFormat="true" ht="15" customHeight="true" x14ac:dyDescent="0.2">
      <c r="BA1111" s="436"/>
      <c r="BB1111" s="366"/>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c r="BV1111" s="436"/>
      <c r="BW1111" s="436"/>
      <c r="BX1111" s="436"/>
      <c r="BY1111" s="436"/>
    </row>
    <row r="1112" s="341" customFormat="true" ht="15" customHeight="true" x14ac:dyDescent="0.2">
      <c r="BA1112" s="436"/>
      <c r="BB1112" s="366"/>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c r="BV1112" s="436"/>
      <c r="BW1112" s="436"/>
      <c r="BX1112" s="436"/>
      <c r="BY1112" s="436"/>
    </row>
    <row r="1113" s="341" customFormat="true" ht="15" customHeight="true" x14ac:dyDescent="0.2">
      <c r="BA1113" s="436"/>
      <c r="BB1113" s="366"/>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c r="BV1113" s="436"/>
      <c r="BW1113" s="436"/>
      <c r="BX1113" s="436"/>
      <c r="BY1113" s="436"/>
    </row>
    <row r="1114" s="341" customFormat="true" ht="17.1" customHeight="true" x14ac:dyDescent="0.2">
      <c r="A1114" s="875"/>
      <c r="B1114" s="872"/>
      <c r="C1114" s="839"/>
      <c r="D1114" s="839"/>
      <c r="E1114" s="839"/>
      <c r="F1114" s="839"/>
      <c r="G1114" s="839"/>
      <c r="H1114" s="839"/>
      <c r="I1114" s="839"/>
      <c r="J1114" s="839"/>
      <c r="K1114" s="839"/>
      <c r="L1114" s="839"/>
      <c r="M1114" s="839"/>
      <c r="N1114" s="839"/>
      <c r="O1114" s="839"/>
      <c r="P1114" s="839"/>
      <c r="Q1114" s="839"/>
      <c r="R1114" s="839"/>
      <c r="S1114" s="839"/>
      <c r="T1114" s="839"/>
      <c r="U1114" s="839"/>
      <c r="V1114" s="839"/>
      <c r="W1114" s="839"/>
      <c r="X1114" s="839"/>
      <c r="Y1114" s="839"/>
      <c r="BA1114" s="436"/>
      <c r="BB1114" s="366"/>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c r="BV1114" s="436"/>
      <c r="BW1114" s="436"/>
      <c r="BX1114" s="436"/>
      <c r="BY1114" s="436"/>
    </row>
    <row r="1115" s="341" customFormat="true" ht="17.1" customHeight="true" x14ac:dyDescent="0.2">
      <c r="A1115" s="875"/>
      <c r="B1115" s="872"/>
      <c r="C1115" s="839"/>
      <c r="D1115" s="839"/>
      <c r="E1115" s="839"/>
      <c r="F1115" s="839"/>
      <c r="G1115" s="839"/>
      <c r="H1115" s="839"/>
      <c r="I1115" s="839"/>
      <c r="J1115" s="839"/>
      <c r="K1115" s="839"/>
      <c r="L1115" s="839"/>
      <c r="M1115" s="839"/>
      <c r="N1115" s="839"/>
      <c r="O1115" s="839"/>
      <c r="P1115" s="839"/>
      <c r="Q1115" s="839"/>
      <c r="R1115" s="839"/>
      <c r="S1115" s="839"/>
      <c r="T1115" s="839"/>
      <c r="U1115" s="839"/>
      <c r="V1115" s="839"/>
      <c r="W1115" s="839"/>
      <c r="X1115" s="839"/>
      <c r="Y1115" s="839"/>
      <c r="BA1115" s="436"/>
      <c r="BB1115" s="366"/>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c r="BV1115" s="436"/>
      <c r="BW1115" s="436"/>
      <c r="BX1115" s="436"/>
      <c r="BY1115" s="436"/>
    </row>
    <row r="1116" s="341" customFormat="true" ht="17.1" customHeight="true" x14ac:dyDescent="0.2">
      <c r="A1116" s="875"/>
      <c r="B1116" s="872"/>
      <c r="C1116" s="839"/>
      <c r="D1116" s="839"/>
      <c r="E1116" s="839"/>
      <c r="F1116" s="839"/>
      <c r="G1116" s="839"/>
      <c r="H1116" s="839"/>
      <c r="I1116" s="839"/>
      <c r="J1116" s="839"/>
      <c r="K1116" s="839"/>
      <c r="L1116" s="839"/>
      <c r="M1116" s="839"/>
      <c r="N1116" s="839"/>
      <c r="O1116" s="839"/>
      <c r="P1116" s="839"/>
      <c r="Q1116" s="839"/>
      <c r="R1116" s="839"/>
      <c r="S1116" s="839"/>
      <c r="T1116" s="839"/>
      <c r="U1116" s="839"/>
      <c r="V1116" s="839"/>
      <c r="W1116" s="839"/>
      <c r="X1116" s="839"/>
      <c r="Y1116" s="839"/>
      <c r="BA1116" s="436"/>
      <c r="BB1116" s="366"/>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c r="BV1116" s="436"/>
      <c r="BW1116" s="436"/>
      <c r="BX1116" s="436"/>
      <c r="BY1116" s="436"/>
    </row>
    <row r="1117" s="341" customFormat="true" ht="17.1" customHeight="true" x14ac:dyDescent="0.2">
      <c r="A1117" s="876"/>
      <c r="B1117" s="873"/>
      <c r="C1117" s="841"/>
      <c r="D1117" s="841"/>
      <c r="E1117" s="841"/>
      <c r="F1117" s="841"/>
      <c r="G1117" s="841"/>
      <c r="H1117" s="841"/>
      <c r="I1117" s="841"/>
      <c r="J1117" s="841"/>
      <c r="K1117" s="841"/>
      <c r="L1117" s="841"/>
      <c r="M1117" s="841"/>
      <c r="N1117" s="841"/>
      <c r="O1117" s="841"/>
      <c r="P1117" s="841"/>
      <c r="Q1117" s="841"/>
      <c r="R1117" s="841"/>
      <c r="S1117" s="841"/>
      <c r="T1117" s="841"/>
      <c r="U1117" s="841"/>
      <c r="V1117" s="841"/>
      <c r="W1117" s="841"/>
      <c r="X1117" s="841"/>
      <c r="Y1117" s="841"/>
      <c r="BA1117" s="436"/>
      <c r="BB1117" s="366"/>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c r="BV1117" s="436"/>
      <c r="BW1117" s="436"/>
      <c r="BX1117" s="436"/>
      <c r="BY1117" s="436"/>
    </row>
    <row r="1118" s="341" customFormat="true" ht="15" customHeight="true" x14ac:dyDescent="0.2">
      <c r="BA1118" s="436"/>
      <c r="BB1118" s="366"/>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c r="BV1118" s="436"/>
      <c r="BW1118" s="436"/>
      <c r="BX1118" s="436"/>
      <c r="BY1118" s="436"/>
    </row>
    <row r="1119" s="341" customFormat="true" ht="15" customHeight="true" x14ac:dyDescent="0.2">
      <c r="BA1119" s="436"/>
      <c r="BB1119" s="366"/>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c r="BV1119" s="436"/>
      <c r="BW1119" s="436"/>
      <c r="BX1119" s="436"/>
      <c r="BY1119" s="436"/>
    </row>
    <row r="1120" s="341" customFormat="true" ht="15" customHeight="true" x14ac:dyDescent="0.2">
      <c r="BA1120" s="436"/>
      <c r="BB1120" s="366"/>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c r="BV1120" s="436"/>
      <c r="BW1120" s="436"/>
      <c r="BX1120" s="436"/>
      <c r="BY1120" s="436"/>
    </row>
    <row r="1121" s="341" customFormat="true" ht="15" customHeight="true" x14ac:dyDescent="0.2">
      <c r="BA1121" s="436"/>
      <c r="BB1121" s="366"/>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c r="BV1121" s="436"/>
      <c r="BW1121" s="436"/>
      <c r="BX1121" s="436"/>
      <c r="BY1121" s="436"/>
    </row>
    <row r="1122" s="341" customFormat="true" ht="15" customHeight="true" x14ac:dyDescent="0.2">
      <c r="BA1122" s="436"/>
      <c r="BB1122" s="366"/>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c r="BV1122" s="436"/>
      <c r="BW1122" s="436"/>
      <c r="BX1122" s="436"/>
      <c r="BY1122" s="436"/>
    </row>
    <row r="1123" s="341" customFormat="true" ht="15" customHeight="true" x14ac:dyDescent="0.2">
      <c r="BA1123" s="436"/>
      <c r="BB1123" s="366"/>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c r="BV1123" s="436"/>
      <c r="BW1123" s="436"/>
      <c r="BX1123" s="436"/>
      <c r="BY1123" s="436"/>
    </row>
    <row r="1124" s="341" customFormat="true" ht="15" customHeight="true" x14ac:dyDescent="0.2">
      <c r="BA1124" s="436"/>
      <c r="BB1124" s="366"/>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c r="BV1124" s="436"/>
      <c r="BW1124" s="436"/>
      <c r="BX1124" s="436"/>
      <c r="BY1124" s="436"/>
    </row>
    <row r="1125" s="341" customFormat="true" ht="15" customHeight="true" x14ac:dyDescent="0.2">
      <c r="BA1125" s="436"/>
      <c r="BB1125" s="366"/>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c r="BV1125" s="436"/>
      <c r="BW1125" s="436"/>
      <c r="BX1125" s="436"/>
      <c r="BY1125" s="436"/>
    </row>
    <row r="1126" s="341" customFormat="true" ht="15" customHeight="true" x14ac:dyDescent="0.2">
      <c r="BA1126" s="436"/>
      <c r="BB1126" s="366"/>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c r="BV1126" s="436"/>
      <c r="BW1126" s="436"/>
      <c r="BX1126" s="436"/>
      <c r="BY1126" s="436"/>
    </row>
    <row r="1127" s="341" customFormat="true" ht="15" customHeight="true" x14ac:dyDescent="0.2">
      <c r="BA1127" s="436"/>
      <c r="BB1127" s="366"/>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c r="BV1127" s="436"/>
      <c r="BW1127" s="436"/>
      <c r="BX1127" s="436"/>
      <c r="BY1127" s="436"/>
    </row>
    <row r="1128" s="341" customFormat="true" ht="15" customHeight="true" x14ac:dyDescent="0.2">
      <c r="BA1128" s="436"/>
      <c r="BB1128" s="366"/>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c r="BV1128" s="436"/>
      <c r="BW1128" s="436"/>
      <c r="BX1128" s="436"/>
      <c r="BY1128" s="436"/>
    </row>
    <row r="1129" s="341" customFormat="true" ht="15" customHeight="true" x14ac:dyDescent="0.2">
      <c r="BA1129" s="436"/>
      <c r="BB1129" s="366"/>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c r="BV1129" s="436"/>
      <c r="BW1129" s="436"/>
      <c r="BX1129" s="436"/>
      <c r="BY1129" s="436"/>
    </row>
    <row r="1130" s="341" customFormat="true" ht="15" customHeight="true" x14ac:dyDescent="0.2">
      <c r="BA1130" s="436"/>
      <c r="BB1130" s="366"/>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c r="BV1130" s="436"/>
      <c r="BW1130" s="436"/>
      <c r="BX1130" s="436"/>
      <c r="BY1130" s="436"/>
    </row>
    <row r="1131" s="341" customFormat="true" ht="15" customHeight="true" x14ac:dyDescent="0.2">
      <c r="BA1131" s="436"/>
      <c r="BB1131" s="366"/>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c r="BV1131" s="436"/>
      <c r="BW1131" s="436"/>
      <c r="BX1131" s="436"/>
      <c r="BY1131" s="436"/>
    </row>
    <row r="1132" s="341" customFormat="true" ht="15" customHeight="true" x14ac:dyDescent="0.2">
      <c r="BA1132" s="436"/>
      <c r="BB1132" s="366"/>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c r="BV1132" s="436"/>
      <c r="BW1132" s="436"/>
      <c r="BX1132" s="436"/>
      <c r="BY1132" s="436"/>
    </row>
    <row r="1133" s="341" customFormat="true" ht="15" customHeight="true" x14ac:dyDescent="0.2">
      <c r="BA1133" s="436"/>
      <c r="BB1133" s="366"/>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c r="BV1133" s="436"/>
      <c r="BW1133" s="436"/>
      <c r="BX1133" s="436"/>
      <c r="BY1133" s="436"/>
    </row>
    <row r="1134" s="341" customFormat="true" ht="15" customHeight="true" x14ac:dyDescent="0.2">
      <c r="BA1134" s="436"/>
      <c r="BB1134" s="366"/>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c r="BV1134" s="436"/>
      <c r="BW1134" s="436"/>
      <c r="BX1134" s="436"/>
      <c r="BY1134" s="436"/>
    </row>
    <row r="1135" s="341" customFormat="true" ht="15" customHeight="true" x14ac:dyDescent="0.2">
      <c r="BA1135" s="436"/>
      <c r="BB1135" s="366"/>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c r="BV1135" s="436"/>
      <c r="BW1135" s="436"/>
      <c r="BX1135" s="436"/>
      <c r="BY1135" s="436"/>
    </row>
    <row r="1136" s="341" customFormat="true" ht="15" customHeight="true" x14ac:dyDescent="0.2">
      <c r="BA1136" s="436"/>
      <c r="BB1136" s="366"/>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c r="BV1136" s="436"/>
      <c r="BW1136" s="436"/>
      <c r="BX1136" s="436"/>
      <c r="BY1136" s="436"/>
    </row>
    <row r="1137" s="341" customFormat="true" ht="15" customHeight="true" x14ac:dyDescent="0.2">
      <c r="BA1137" s="436"/>
      <c r="BB1137" s="366"/>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c r="BV1137" s="436"/>
      <c r="BW1137" s="436"/>
      <c r="BX1137" s="436"/>
      <c r="BY1137" s="436"/>
    </row>
    <row r="1138" s="341" customFormat="true" ht="15" customHeight="true" x14ac:dyDescent="0.2">
      <c r="BA1138" s="436"/>
      <c r="BB1138" s="366"/>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c r="BV1138" s="436"/>
      <c r="BW1138" s="436"/>
      <c r="BX1138" s="436"/>
      <c r="BY1138" s="436"/>
    </row>
    <row r="1139" s="341" customFormat="true" ht="15" customHeight="true" x14ac:dyDescent="0.2">
      <c r="BA1139" s="436"/>
      <c r="BB1139" s="366"/>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c r="BV1139" s="436"/>
      <c r="BW1139" s="436"/>
      <c r="BX1139" s="436"/>
      <c r="BY1139" s="436"/>
    </row>
    <row r="1140" s="341" customFormat="true" ht="15" customHeight="true" x14ac:dyDescent="0.2">
      <c r="BA1140" s="436"/>
      <c r="BB1140" s="366"/>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c r="BV1140" s="436"/>
      <c r="BW1140" s="436"/>
      <c r="BX1140" s="436"/>
      <c r="BY1140" s="436"/>
    </row>
    <row r="1141" s="341" customFormat="true" ht="15" customHeight="true" x14ac:dyDescent="0.2">
      <c r="BA1141" s="436"/>
      <c r="BB1141" s="366"/>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c r="BV1141" s="436"/>
      <c r="BW1141" s="436"/>
      <c r="BX1141" s="436"/>
      <c r="BY1141" s="436"/>
    </row>
    <row r="1142" s="341" customFormat="true" ht="15" customHeight="true" x14ac:dyDescent="0.2">
      <c r="BA1142" s="436"/>
      <c r="BB1142" s="366"/>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c r="BV1142" s="436"/>
      <c r="BW1142" s="436"/>
      <c r="BX1142" s="436"/>
      <c r="BY1142" s="436"/>
    </row>
    <row r="1143" s="341" customFormat="true" ht="15" customHeight="true" x14ac:dyDescent="0.2">
      <c r="BA1143" s="436"/>
      <c r="BB1143" s="366"/>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c r="BV1143" s="436"/>
      <c r="BW1143" s="436"/>
      <c r="BX1143" s="436"/>
      <c r="BY1143" s="436"/>
    </row>
    <row r="1144" s="341" customFormat="true" ht="15" customHeight="true" x14ac:dyDescent="0.2">
      <c r="BA1144" s="436"/>
      <c r="BB1144" s="366"/>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c r="BV1144" s="436"/>
      <c r="BW1144" s="436"/>
      <c r="BX1144" s="436"/>
      <c r="BY1144" s="436"/>
    </row>
    <row r="1145" s="341" customFormat="true" ht="15" customHeight="true" x14ac:dyDescent="0.2">
      <c r="BA1145" s="436"/>
      <c r="BB1145" s="366"/>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c r="BV1145" s="436"/>
      <c r="BW1145" s="436"/>
      <c r="BX1145" s="436"/>
      <c r="BY1145" s="436"/>
    </row>
    <row r="1146" s="341" customFormat="true" ht="15" customHeight="true" x14ac:dyDescent="0.2">
      <c r="BA1146" s="436"/>
      <c r="BB1146" s="366"/>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c r="BV1146" s="436"/>
      <c r="BW1146" s="436"/>
      <c r="BX1146" s="436"/>
      <c r="BY1146" s="436"/>
    </row>
    <row r="1147" s="341" customFormat="true" ht="15" customHeight="true" x14ac:dyDescent="0.2">
      <c r="BA1147" s="436"/>
      <c r="BB1147" s="366"/>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c r="BV1147" s="436"/>
      <c r="BW1147" s="436"/>
      <c r="BX1147" s="436"/>
      <c r="BY1147" s="436"/>
    </row>
    <row r="1148" s="341" customFormat="true" ht="15" customHeight="true" x14ac:dyDescent="0.2">
      <c r="BA1148" s="436"/>
      <c r="BB1148" s="366"/>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c r="BV1148" s="436"/>
      <c r="BW1148" s="436"/>
      <c r="BX1148" s="436"/>
      <c r="BY1148" s="436"/>
    </row>
    <row r="1149" s="341" customFormat="true" ht="15" customHeight="true" x14ac:dyDescent="0.2">
      <c r="BA1149" s="436"/>
      <c r="BB1149" s="366"/>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c r="BV1149" s="436"/>
      <c r="BW1149" s="436"/>
      <c r="BX1149" s="436"/>
      <c r="BY1149" s="436"/>
    </row>
    <row r="1150" s="341" customFormat="true" ht="15" customHeight="true" x14ac:dyDescent="0.2">
      <c r="BA1150" s="436"/>
      <c r="BB1150" s="366"/>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c r="BV1150" s="436"/>
      <c r="BW1150" s="436"/>
      <c r="BX1150" s="436"/>
      <c r="BY1150" s="436"/>
    </row>
    <row r="1151" s="341" customFormat="true" ht="15" customHeight="true" x14ac:dyDescent="0.2">
      <c r="BA1151" s="436"/>
      <c r="BB1151" s="366"/>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c r="BV1151" s="436"/>
      <c r="BW1151" s="436"/>
      <c r="BX1151" s="436"/>
      <c r="BY1151" s="436"/>
    </row>
    <row r="1152" s="341" customFormat="true" ht="15" customHeight="true" x14ac:dyDescent="0.2">
      <c r="BA1152" s="436"/>
      <c r="BB1152" s="366"/>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c r="BV1152" s="436"/>
      <c r="BW1152" s="436"/>
      <c r="BX1152" s="436"/>
      <c r="BY1152" s="436"/>
    </row>
    <row r="1153" s="341" customFormat="true" ht="15" customHeight="true" x14ac:dyDescent="0.2">
      <c r="BA1153" s="436"/>
      <c r="BB1153" s="366"/>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c r="BV1153" s="436"/>
      <c r="BW1153" s="436"/>
      <c r="BX1153" s="436"/>
      <c r="BY1153" s="436"/>
    </row>
    <row r="1154" s="341" customFormat="true" ht="15" customHeight="true" x14ac:dyDescent="0.2">
      <c r="BA1154" s="436"/>
      <c r="BB1154" s="366"/>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c r="BV1154" s="436"/>
      <c r="BW1154" s="436"/>
      <c r="BX1154" s="436"/>
      <c r="BY1154" s="436"/>
    </row>
    <row r="1155" s="341" customFormat="true" ht="15" customHeight="true" x14ac:dyDescent="0.2">
      <c r="BA1155" s="436"/>
      <c r="BB1155" s="366"/>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c r="BV1155" s="436"/>
      <c r="BW1155" s="436"/>
      <c r="BX1155" s="436"/>
      <c r="BY1155" s="436"/>
    </row>
    <row r="1156" s="341" customFormat="true" ht="15" customHeight="true" x14ac:dyDescent="0.2">
      <c r="BA1156" s="436"/>
      <c r="BB1156" s="366"/>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c r="BV1156" s="436"/>
      <c r="BW1156" s="436"/>
      <c r="BX1156" s="436"/>
      <c r="BY1156" s="436"/>
    </row>
    <row r="1157" s="341" customFormat="true" ht="15" customHeight="true" x14ac:dyDescent="0.2">
      <c r="BA1157" s="436"/>
      <c r="BB1157" s="366"/>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c r="BV1157" s="436"/>
      <c r="BW1157" s="436"/>
      <c r="BX1157" s="436"/>
      <c r="BY1157" s="436"/>
    </row>
    <row r="1158" s="341" customFormat="true" ht="15" customHeight="true" x14ac:dyDescent="0.2">
      <c r="BA1158" s="436"/>
      <c r="BB1158" s="366"/>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c r="BV1158" s="436"/>
      <c r="BW1158" s="436"/>
      <c r="BX1158" s="436"/>
      <c r="BY1158" s="436"/>
    </row>
    <row r="1159" s="341" customFormat="true" ht="15" customHeight="true" x14ac:dyDescent="0.2">
      <c r="BA1159" s="436"/>
      <c r="BB1159" s="366"/>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c r="BV1159" s="436"/>
      <c r="BW1159" s="436"/>
      <c r="BX1159" s="436"/>
      <c r="BY1159" s="436"/>
    </row>
    <row r="1160" s="341" customFormat="true" ht="15" customHeight="true" x14ac:dyDescent="0.2">
      <c r="BA1160" s="436"/>
      <c r="BB1160" s="366"/>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c r="BV1160" s="436"/>
      <c r="BW1160" s="436"/>
      <c r="BX1160" s="436"/>
      <c r="BY1160" s="436"/>
    </row>
    <row r="1161" s="341" customFormat="true" ht="15" customHeight="true" x14ac:dyDescent="0.2">
      <c r="BA1161" s="436"/>
      <c r="BB1161" s="366"/>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c r="BV1161" s="436"/>
      <c r="BW1161" s="436"/>
      <c r="BX1161" s="436"/>
      <c r="BY1161" s="436"/>
    </row>
    <row r="1162" s="341" customFormat="true" ht="15" customHeight="true" x14ac:dyDescent="0.2">
      <c r="BA1162" s="436"/>
      <c r="BB1162" s="366"/>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c r="BV1162" s="436"/>
      <c r="BW1162" s="436"/>
      <c r="BX1162" s="436"/>
      <c r="BY1162" s="436"/>
    </row>
    <row r="1163" s="341" customFormat="true" ht="15" customHeight="true" x14ac:dyDescent="0.2">
      <c r="BA1163" s="436"/>
      <c r="BB1163" s="366"/>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c r="BV1163" s="436"/>
      <c r="BW1163" s="436"/>
      <c r="BX1163" s="436"/>
      <c r="BY1163" s="436"/>
    </row>
    <row r="1164" s="341" customFormat="true" ht="15" customHeight="true" x14ac:dyDescent="0.2">
      <c r="BA1164" s="436"/>
      <c r="BB1164" s="366"/>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c r="BV1164" s="436"/>
      <c r="BW1164" s="436"/>
      <c r="BX1164" s="436"/>
      <c r="BY1164" s="436"/>
    </row>
    <row r="1165" s="341" customFormat="true" ht="15" customHeight="true" x14ac:dyDescent="0.2">
      <c r="BA1165" s="436"/>
      <c r="BB1165" s="366"/>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c r="BV1165" s="436"/>
      <c r="BW1165" s="436"/>
      <c r="BX1165" s="436"/>
      <c r="BY1165" s="436"/>
    </row>
    <row r="1166" s="341" customFormat="true" ht="15" customHeight="true" x14ac:dyDescent="0.2">
      <c r="BA1166" s="436"/>
      <c r="BB1166" s="366"/>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c r="BV1166" s="436"/>
      <c r="BW1166" s="436"/>
      <c r="BX1166" s="436"/>
      <c r="BY1166" s="436"/>
    </row>
    <row r="1167" s="341" customFormat="true" ht="15" customHeight="true" x14ac:dyDescent="0.2">
      <c r="BA1167" s="436"/>
      <c r="BB1167" s="366"/>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c r="BV1167" s="436"/>
      <c r="BW1167" s="436"/>
      <c r="BX1167" s="436"/>
      <c r="BY1167" s="436"/>
    </row>
    <row r="1168" s="341" customFormat="true" ht="15" customHeight="true" x14ac:dyDescent="0.2">
      <c r="BA1168" s="436"/>
      <c r="BB1168" s="366"/>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c r="BV1168" s="436"/>
      <c r="BW1168" s="436"/>
      <c r="BX1168" s="436"/>
      <c r="BY1168" s="436"/>
    </row>
    <row r="1169" s="341" customFormat="true" ht="15" customHeight="true" x14ac:dyDescent="0.2">
      <c r="BA1169" s="436"/>
      <c r="BB1169" s="366"/>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c r="BV1169" s="436"/>
      <c r="BW1169" s="436"/>
      <c r="BX1169" s="436"/>
      <c r="BY1169" s="436"/>
    </row>
    <row r="1170" s="341" customFormat="true" ht="15" customHeight="true" x14ac:dyDescent="0.2">
      <c r="A1170" s="411"/>
      <c r="B1170" s="842"/>
      <c r="C1170" s="843"/>
      <c r="D1170" s="843"/>
      <c r="E1170" s="843"/>
      <c r="F1170" s="843"/>
      <c r="G1170" s="843"/>
      <c r="H1170" s="843"/>
      <c r="I1170" s="843"/>
      <c r="J1170" s="843"/>
      <c r="K1170" s="843"/>
      <c r="L1170" s="843"/>
      <c r="M1170" s="843"/>
      <c r="N1170" s="843"/>
      <c r="O1170" s="843"/>
      <c r="P1170" s="843"/>
      <c r="Q1170" s="843"/>
      <c r="R1170" s="843"/>
      <c r="S1170" s="843"/>
      <c r="T1170" s="843"/>
      <c r="U1170" s="843"/>
      <c r="V1170" s="843"/>
      <c r="W1170" s="843"/>
      <c r="X1170" s="843"/>
      <c r="Y1170" s="843"/>
      <c r="BA1170" s="436"/>
      <c r="BB1170" s="366"/>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c r="BV1170" s="436"/>
      <c r="BW1170" s="436"/>
      <c r="BX1170" s="436"/>
      <c r="BY1170" s="436"/>
    </row>
    <row r="1171" s="341" customFormat="true" ht="15" customHeight="true" x14ac:dyDescent="0.2">
      <c r="A1171" s="411"/>
      <c r="B1171" s="842"/>
      <c r="C1171" s="843"/>
      <c r="D1171" s="843"/>
      <c r="E1171" s="843"/>
      <c r="F1171" s="843"/>
      <c r="G1171" s="843"/>
      <c r="H1171" s="843"/>
      <c r="I1171" s="843"/>
      <c r="J1171" s="843"/>
      <c r="K1171" s="843"/>
      <c r="L1171" s="843"/>
      <c r="M1171" s="843"/>
      <c r="N1171" s="843"/>
      <c r="O1171" s="843"/>
      <c r="P1171" s="843"/>
      <c r="Q1171" s="843"/>
      <c r="R1171" s="843"/>
      <c r="S1171" s="843"/>
      <c r="T1171" s="843"/>
      <c r="U1171" s="843"/>
      <c r="V1171" s="843"/>
      <c r="W1171" s="843"/>
      <c r="X1171" s="843"/>
      <c r="Y1171" s="843"/>
      <c r="BA1171" s="436"/>
      <c r="BB1171" s="366"/>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c r="BV1171" s="436"/>
      <c r="BW1171" s="436"/>
      <c r="BX1171" s="436"/>
      <c r="BY1171" s="436"/>
    </row>
    <row r="1172" s="341" customFormat="true" ht="15" customHeight="true" x14ac:dyDescent="0.2">
      <c r="A1172" s="411"/>
      <c r="B1172" s="842"/>
      <c r="C1172" s="843"/>
      <c r="D1172" s="843"/>
      <c r="E1172" s="843"/>
      <c r="F1172" s="843"/>
      <c r="G1172" s="843"/>
      <c r="H1172" s="843"/>
      <c r="I1172" s="843"/>
      <c r="J1172" s="843"/>
      <c r="K1172" s="843"/>
      <c r="L1172" s="843"/>
      <c r="M1172" s="843"/>
      <c r="N1172" s="843"/>
      <c r="O1172" s="843"/>
      <c r="P1172" s="843"/>
      <c r="Q1172" s="843"/>
      <c r="R1172" s="843"/>
      <c r="S1172" s="843"/>
      <c r="T1172" s="843"/>
      <c r="U1172" s="843"/>
      <c r="V1172" s="843"/>
      <c r="W1172" s="843"/>
      <c r="X1172" s="843"/>
      <c r="Y1172" s="843"/>
      <c r="BA1172" s="436"/>
      <c r="BB1172" s="366"/>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c r="BV1172" s="436"/>
      <c r="BW1172" s="436"/>
      <c r="BX1172" s="436"/>
      <c r="BY1172" s="436"/>
    </row>
    <row r="1173" s="341" customFormat="true" ht="15" customHeight="true" x14ac:dyDescent="0.2">
      <c r="A1173" s="411"/>
      <c r="B1173" s="842"/>
      <c r="C1173" s="843"/>
      <c r="D1173" s="843"/>
      <c r="E1173" s="843"/>
      <c r="F1173" s="843"/>
      <c r="G1173" s="843"/>
      <c r="H1173" s="843"/>
      <c r="I1173" s="843"/>
      <c r="J1173" s="843"/>
      <c r="K1173" s="843"/>
      <c r="L1173" s="843"/>
      <c r="M1173" s="843"/>
      <c r="N1173" s="843"/>
      <c r="O1173" s="843"/>
      <c r="P1173" s="843"/>
      <c r="Q1173" s="843"/>
      <c r="R1173" s="843"/>
      <c r="S1173" s="843"/>
      <c r="T1173" s="843"/>
      <c r="U1173" s="843"/>
      <c r="V1173" s="843"/>
      <c r="W1173" s="843"/>
      <c r="X1173" s="843"/>
      <c r="Y1173" s="843"/>
      <c r="BA1173" s="436"/>
      <c r="BB1173" s="366"/>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c r="BV1173" s="436"/>
      <c r="BW1173" s="436"/>
      <c r="BX1173" s="436"/>
      <c r="BY1173" s="436"/>
    </row>
    <row r="1174" s="341" customFormat="true" ht="15" customHeight="true" x14ac:dyDescent="0.2">
      <c r="A1174" s="411"/>
      <c r="B1174" s="842"/>
      <c r="C1174" s="843"/>
      <c r="D1174" s="843"/>
      <c r="E1174" s="843"/>
      <c r="F1174" s="843"/>
      <c r="G1174" s="843"/>
      <c r="H1174" s="843"/>
      <c r="I1174" s="843"/>
      <c r="J1174" s="843"/>
      <c r="K1174" s="843"/>
      <c r="L1174" s="843"/>
      <c r="M1174" s="843"/>
      <c r="N1174" s="843"/>
      <c r="O1174" s="843"/>
      <c r="P1174" s="843"/>
      <c r="Q1174" s="843"/>
      <c r="R1174" s="843"/>
      <c r="S1174" s="843"/>
      <c r="T1174" s="843"/>
      <c r="U1174" s="843"/>
      <c r="V1174" s="843"/>
      <c r="W1174" s="843"/>
      <c r="X1174" s="843"/>
      <c r="Y1174" s="843"/>
      <c r="BA1174" s="436"/>
      <c r="BB1174" s="366"/>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c r="BV1174" s="436"/>
      <c r="BW1174" s="436"/>
      <c r="BX1174" s="436"/>
      <c r="BY1174" s="436"/>
    </row>
    <row r="1175" s="341" customFormat="true" ht="15" customHeight="true" x14ac:dyDescent="0.2">
      <c r="A1175" s="411"/>
      <c r="B1175" s="842"/>
      <c r="C1175" s="843"/>
      <c r="D1175" s="843"/>
      <c r="E1175" s="843"/>
      <c r="F1175" s="843"/>
      <c r="G1175" s="843"/>
      <c r="H1175" s="843"/>
      <c r="I1175" s="843"/>
      <c r="J1175" s="843"/>
      <c r="K1175" s="843"/>
      <c r="L1175" s="843"/>
      <c r="M1175" s="843"/>
      <c r="N1175" s="843"/>
      <c r="O1175" s="843"/>
      <c r="P1175" s="843"/>
      <c r="Q1175" s="843"/>
      <c r="R1175" s="843"/>
      <c r="S1175" s="843"/>
      <c r="T1175" s="843"/>
      <c r="U1175" s="843"/>
      <c r="V1175" s="843"/>
      <c r="W1175" s="843"/>
      <c r="X1175" s="843"/>
      <c r="Y1175" s="843"/>
      <c r="BA1175" s="436"/>
      <c r="BB1175" s="366"/>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c r="BV1175" s="436"/>
      <c r="BW1175" s="436"/>
      <c r="BX1175" s="436"/>
      <c r="BY1175" s="436"/>
    </row>
    <row r="1176" s="341" customFormat="true" ht="15" customHeight="true" x14ac:dyDescent="0.2">
      <c r="A1176" s="844"/>
      <c r="B1176" s="411"/>
      <c r="C1176" s="845"/>
      <c r="D1176" s="846"/>
      <c r="E1176" s="846"/>
      <c r="F1176" s="846"/>
      <c r="G1176" s="846"/>
      <c r="H1176" s="845"/>
      <c r="I1176" s="846"/>
      <c r="J1176" s="846"/>
      <c r="K1176" s="846"/>
      <c r="L1176" s="846"/>
      <c r="M1176" s="845"/>
      <c r="N1176" s="846"/>
      <c r="O1176" s="846"/>
      <c r="P1176" s="846"/>
      <c r="Q1176" s="846"/>
      <c r="R1176" s="846"/>
      <c r="S1176" s="846"/>
      <c r="V1176" s="845"/>
      <c r="W1176" s="846"/>
      <c r="BA1176" s="436"/>
      <c r="BB1176" s="366"/>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c r="BV1176" s="436"/>
      <c r="BW1176" s="436"/>
      <c r="BX1176" s="436"/>
      <c r="BY1176" s="436"/>
    </row>
    <row r="1177" s="341" customFormat="true" ht="15" customHeight="true" x14ac:dyDescent="0.2">
      <c r="A1177" s="846"/>
      <c r="B1177" s="846"/>
      <c r="C1177" s="845"/>
      <c r="D1177" s="845"/>
      <c r="E1177" s="845"/>
      <c r="F1177" s="845"/>
      <c r="G1177" s="845"/>
      <c r="H1177" s="845"/>
      <c r="I1177" s="845"/>
      <c r="J1177" s="845"/>
      <c r="K1177" s="845"/>
      <c r="L1177" s="845"/>
      <c r="M1177" s="845"/>
      <c r="N1177" s="845"/>
      <c r="O1177" s="845"/>
      <c r="P1177" s="845"/>
      <c r="Q1177" s="845"/>
      <c r="R1177" s="845"/>
      <c r="S1177" s="845"/>
      <c r="V1177" s="845"/>
      <c r="W1177" s="845"/>
      <c r="BA1177" s="436"/>
      <c r="BB1177" s="366"/>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c r="BV1177" s="436"/>
      <c r="BW1177" s="436"/>
      <c r="BX1177" s="436"/>
      <c r="BY1177" s="436"/>
    </row>
    <row r="1178" s="341" customFormat="true" ht="15" customHeight="true" x14ac:dyDescent="0.2">
      <c r="BA1178" s="436"/>
      <c r="BB1178" s="366"/>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c r="BV1178" s="436"/>
      <c r="BW1178" s="436"/>
      <c r="BX1178" s="436"/>
      <c r="BY1178" s="436"/>
    </row>
    <row r="1179" s="341" customFormat="true" ht="15" customHeight="true" x14ac:dyDescent="0.2">
      <c r="BA1179" s="436"/>
      <c r="BB1179" s="366"/>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c r="BV1179" s="436"/>
      <c r="BW1179" s="436"/>
      <c r="BX1179" s="436"/>
      <c r="BY1179" s="436"/>
    </row>
    <row r="1180" s="341" customFormat="true" ht="15" customHeight="true" x14ac:dyDescent="0.2">
      <c r="BA1180" s="436"/>
      <c r="BB1180" s="366"/>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c r="BV1180" s="436"/>
      <c r="BW1180" s="436"/>
      <c r="BX1180" s="436"/>
      <c r="BY1180" s="436"/>
    </row>
    <row r="1181" s="341" customFormat="true" ht="15" customHeight="true" x14ac:dyDescent="0.2">
      <c r="BA1181" s="436"/>
      <c r="BB1181" s="366"/>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c r="BV1181" s="436"/>
      <c r="BW1181" s="436"/>
      <c r="BX1181" s="436"/>
      <c r="BY1181" s="436"/>
    </row>
    <row r="1182" s="341" customFormat="true" ht="15" customHeight="true" x14ac:dyDescent="0.2">
      <c r="BA1182" s="436"/>
      <c r="BB1182" s="366"/>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c r="BV1182" s="436"/>
      <c r="BW1182" s="436"/>
      <c r="BX1182" s="436"/>
      <c r="BY1182" s="436"/>
    </row>
    <row r="1183" s="341" customFormat="true" ht="15" customHeight="true" x14ac:dyDescent="0.2">
      <c r="BA1183" s="436"/>
      <c r="BB1183" s="366"/>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c r="BV1183" s="436"/>
      <c r="BW1183" s="436"/>
      <c r="BX1183" s="436"/>
      <c r="BY1183" s="436"/>
    </row>
    <row r="1184" s="341" customFormat="true" ht="15" customHeight="true" x14ac:dyDescent="0.2">
      <c r="BA1184" s="436"/>
      <c r="BB1184" s="366"/>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c r="BV1184" s="436"/>
      <c r="BW1184" s="436"/>
      <c r="BX1184" s="436"/>
      <c r="BY1184" s="436"/>
    </row>
    <row r="1185" s="341" customFormat="true" ht="15" customHeight="true" x14ac:dyDescent="0.2">
      <c r="BA1185" s="436"/>
      <c r="BB1185" s="366"/>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c r="BV1185" s="436"/>
      <c r="BW1185" s="436"/>
      <c r="BX1185" s="436"/>
      <c r="BY1185" s="436"/>
    </row>
    <row r="1186" s="341" customFormat="true" ht="15" customHeight="true" x14ac:dyDescent="0.2">
      <c r="BA1186" s="436"/>
      <c r="BB1186" s="366"/>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c r="BV1186" s="436"/>
      <c r="BW1186" s="436"/>
      <c r="BX1186" s="436"/>
      <c r="BY1186" s="436"/>
    </row>
    <row r="1187" s="341" customFormat="true" ht="15" customHeight="true" x14ac:dyDescent="0.2">
      <c r="BA1187" s="436"/>
      <c r="BB1187" s="366"/>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c r="BV1187" s="436"/>
      <c r="BW1187" s="436"/>
      <c r="BX1187" s="436"/>
      <c r="BY1187" s="436"/>
    </row>
    <row r="1188" s="341" customFormat="true" ht="15" customHeight="true" x14ac:dyDescent="0.2">
      <c r="BA1188" s="436"/>
      <c r="BB1188" s="366"/>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c r="BV1188" s="436"/>
      <c r="BW1188" s="436"/>
      <c r="BX1188" s="436"/>
      <c r="BY1188" s="436"/>
    </row>
    <row r="1189" s="341" customFormat="true" ht="15" customHeight="true" x14ac:dyDescent="0.2">
      <c r="BA1189" s="436"/>
      <c r="BB1189" s="366"/>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c r="BV1189" s="436"/>
      <c r="BW1189" s="436"/>
      <c r="BX1189" s="436"/>
      <c r="BY1189" s="436"/>
    </row>
    <row r="1190" s="341" customFormat="true" ht="15" customHeight="true" x14ac:dyDescent="0.2">
      <c r="BA1190" s="436"/>
      <c r="BB1190" s="366"/>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c r="BV1190" s="436"/>
      <c r="BW1190" s="436"/>
      <c r="BX1190" s="436"/>
      <c r="BY1190" s="436"/>
    </row>
    <row r="1191" s="341" customFormat="true" ht="15" customHeight="true" x14ac:dyDescent="0.2">
      <c r="BA1191" s="436"/>
      <c r="BB1191" s="366"/>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c r="BV1191" s="436"/>
      <c r="BW1191" s="436"/>
      <c r="BX1191" s="436"/>
      <c r="BY1191" s="436"/>
    </row>
    <row r="1192" s="341" customFormat="true" ht="15" customHeight="true" x14ac:dyDescent="0.2">
      <c r="BA1192" s="436"/>
      <c r="BB1192" s="366"/>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c r="BV1192" s="436"/>
      <c r="BW1192" s="436"/>
      <c r="BX1192" s="436"/>
      <c r="BY1192" s="436"/>
    </row>
    <row r="1193" s="341" customFormat="true" ht="15" customHeight="true" x14ac:dyDescent="0.2">
      <c r="BA1193" s="436"/>
      <c r="BB1193" s="366"/>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c r="BV1193" s="436"/>
      <c r="BW1193" s="436"/>
      <c r="BX1193" s="436"/>
      <c r="BY1193" s="436"/>
    </row>
    <row r="1194" s="341" customFormat="true" ht="15" customHeight="true" x14ac:dyDescent="0.2">
      <c r="BA1194" s="436"/>
      <c r="BB1194" s="366"/>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c r="BV1194" s="436"/>
      <c r="BW1194" s="436"/>
      <c r="BX1194" s="436"/>
      <c r="BY1194" s="436"/>
    </row>
    <row r="1195" s="341" customFormat="true" ht="15" customHeight="true" x14ac:dyDescent="0.2">
      <c r="BA1195" s="436"/>
      <c r="BB1195" s="366"/>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c r="BV1195" s="436"/>
      <c r="BW1195" s="436"/>
      <c r="BX1195" s="436"/>
      <c r="BY1195" s="436"/>
    </row>
    <row r="1196" s="341" customFormat="true" ht="15" customHeight="true" x14ac:dyDescent="0.2">
      <c r="BA1196" s="436"/>
      <c r="BB1196" s="366"/>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c r="BV1196" s="436"/>
      <c r="BW1196" s="436"/>
      <c r="BX1196" s="436"/>
      <c r="BY1196" s="436"/>
    </row>
    <row r="1197" s="341" customFormat="true" ht="15" customHeight="true" x14ac:dyDescent="0.2">
      <c r="BA1197" s="436"/>
      <c r="BB1197" s="366"/>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c r="BV1197" s="436"/>
      <c r="BW1197" s="436"/>
      <c r="BX1197" s="436"/>
      <c r="BY1197" s="436"/>
    </row>
    <row r="1198" s="341" customFormat="true" ht="15" customHeight="true" x14ac:dyDescent="0.2">
      <c r="BA1198" s="436"/>
      <c r="BB1198" s="366"/>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c r="BV1198" s="436"/>
      <c r="BW1198" s="436"/>
      <c r="BX1198" s="436"/>
      <c r="BY1198" s="436"/>
    </row>
    <row r="1199" s="341" customFormat="true" ht="15" customHeight="true" x14ac:dyDescent="0.2">
      <c r="BA1199" s="436"/>
      <c r="BB1199" s="366"/>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c r="BV1199" s="436"/>
      <c r="BW1199" s="436"/>
      <c r="BX1199" s="436"/>
      <c r="BY1199" s="436"/>
    </row>
    <row r="1200" s="341" customFormat="true" ht="15" customHeight="true" x14ac:dyDescent="0.2">
      <c r="BA1200" s="436"/>
      <c r="BB1200" s="366"/>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c r="BV1200" s="436"/>
      <c r="BW1200" s="436"/>
      <c r="BX1200" s="436"/>
      <c r="BY1200" s="436"/>
    </row>
  </sheetData>
  <mergeCells count="1000">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4:D694"/>
    <mergeCell ref="H694:I694"/>
    <mergeCell ref="M694:N694"/>
    <mergeCell ref="C692:D692"/>
    <mergeCell ref="H692:I692"/>
    <mergeCell ref="M692:N692"/>
    <mergeCell ref="C693:D693"/>
    <mergeCell ref="H693:I693"/>
    <mergeCell ref="M693:N693"/>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J622"/>
    <mergeCell ref="M622:O622"/>
    <mergeCell ref="C623:D623"/>
    <mergeCell ref="H623:I623"/>
    <mergeCell ref="M623:N623"/>
    <mergeCell ref="C620:D620"/>
    <mergeCell ref="H620:I620"/>
    <mergeCell ref="M620:N620"/>
    <mergeCell ref="C621:D621"/>
    <mergeCell ref="H621:I621"/>
    <mergeCell ref="M621:N621"/>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0:D570"/>
    <mergeCell ref="H570:I570"/>
    <mergeCell ref="M570:N570"/>
    <mergeCell ref="C571:D571"/>
    <mergeCell ref="H571:I571"/>
    <mergeCell ref="M571:N571"/>
    <mergeCell ref="C568:E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54:D554"/>
    <mergeCell ref="H554:I554"/>
    <mergeCell ref="M554:N554"/>
    <mergeCell ref="C555:D555"/>
    <mergeCell ref="H555:I555"/>
    <mergeCell ref="M555:N555"/>
    <mergeCell ref="C551:D551"/>
    <mergeCell ref="H551:I552"/>
    <mergeCell ref="M551:N552"/>
    <mergeCell ref="C552:D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44:D544"/>
    <mergeCell ref="H544:L544"/>
    <mergeCell ref="M544:Q544"/>
    <mergeCell ref="C545:D545"/>
    <mergeCell ref="H545:I546"/>
    <mergeCell ref="J545:L545"/>
    <mergeCell ref="M545:N546"/>
    <mergeCell ref="O545:Q545"/>
    <mergeCell ref="C546:D546"/>
    <mergeCell ref="C549:D549"/>
    <mergeCell ref="H549:I549"/>
    <mergeCell ref="M549:N549"/>
    <mergeCell ref="C550:D550"/>
    <mergeCell ref="H550:J550"/>
    <mergeCell ref="M550:O550"/>
    <mergeCell ref="C547:D547"/>
    <mergeCell ref="H547:I547"/>
    <mergeCell ref="M547:N547"/>
    <mergeCell ref="C548:D548"/>
    <mergeCell ref="H548:I548"/>
    <mergeCell ref="M548:N548"/>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13:D513"/>
    <mergeCell ref="H513:I513"/>
    <mergeCell ref="M513:N513"/>
    <mergeCell ref="C514:E514"/>
    <mergeCell ref="H514:I514"/>
    <mergeCell ref="M514:N514"/>
    <mergeCell ref="C511:D511"/>
    <mergeCell ref="H511:I511"/>
    <mergeCell ref="M511:N511"/>
    <mergeCell ref="C512:D512"/>
    <mergeCell ref="H512:I512"/>
    <mergeCell ref="M512:N512"/>
    <mergeCell ref="C518:D518"/>
    <mergeCell ref="H518:I518"/>
    <mergeCell ref="M518:N518"/>
    <mergeCell ref="C519:D519"/>
    <mergeCell ref="H519:I519"/>
    <mergeCell ref="M519:N519"/>
    <mergeCell ref="C515:D516"/>
    <mergeCell ref="H515:I515"/>
    <mergeCell ref="M515:N515"/>
    <mergeCell ref="H516:I516"/>
    <mergeCell ref="M516:N516"/>
    <mergeCell ref="C517:D517"/>
    <mergeCell ref="H517:I517"/>
    <mergeCell ref="M517:N517"/>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8:G508"/>
    <mergeCell ref="H508:I508"/>
    <mergeCell ref="M508:N508"/>
    <mergeCell ref="C509:D510"/>
    <mergeCell ref="E509:G509"/>
    <mergeCell ref="H509:I509"/>
    <mergeCell ref="M509:N509"/>
    <mergeCell ref="H510:I510"/>
    <mergeCell ref="M510:N510"/>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74:D474"/>
    <mergeCell ref="H474:I474"/>
    <mergeCell ref="M474:N474"/>
    <mergeCell ref="C475:D475"/>
    <mergeCell ref="H475:I475"/>
    <mergeCell ref="M475:N475"/>
    <mergeCell ref="C472:D472"/>
    <mergeCell ref="H472:I472"/>
    <mergeCell ref="M472:N472"/>
    <mergeCell ref="C473:D473"/>
    <mergeCell ref="H473:J473"/>
    <mergeCell ref="M473:O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E455"/>
    <mergeCell ref="H455:I455"/>
    <mergeCell ref="M455:N455"/>
    <mergeCell ref="C452:D452"/>
    <mergeCell ref="H452:I452"/>
    <mergeCell ref="M452:N452"/>
    <mergeCell ref="C453:D453"/>
    <mergeCell ref="H453:I453"/>
    <mergeCell ref="M453:N45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3:D423"/>
    <mergeCell ref="H423:I423"/>
    <mergeCell ref="M423:N423"/>
    <mergeCell ref="C420:D420"/>
    <mergeCell ref="H420:I420"/>
    <mergeCell ref="M420:N420"/>
    <mergeCell ref="C421:D421"/>
    <mergeCell ref="H421:I421"/>
    <mergeCell ref="M421:N421"/>
    <mergeCell ref="M415:N415"/>
    <mergeCell ref="C412:D412"/>
    <mergeCell ref="H412:I412"/>
    <mergeCell ref="M412:N412"/>
    <mergeCell ref="C413:D413"/>
    <mergeCell ref="H413:I413"/>
    <mergeCell ref="M413:N413"/>
    <mergeCell ref="C422:D422"/>
    <mergeCell ref="H422:I422"/>
    <mergeCell ref="M422:N422"/>
    <mergeCell ref="C419:D419"/>
    <mergeCell ref="H419:I419"/>
    <mergeCell ref="M419:N419"/>
    <mergeCell ref="C416:D416"/>
    <mergeCell ref="H416:I416"/>
    <mergeCell ref="M416:N416"/>
    <mergeCell ref="C417:D417"/>
    <mergeCell ref="H417:I417"/>
    <mergeCell ref="M417:N417"/>
    <mergeCell ref="C418:D418"/>
    <mergeCell ref="H418:I418"/>
    <mergeCell ref="M418:N418"/>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A1025:C1025"/>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A130:A132"/>
    <mergeCell ref="C133:G133"/>
    <mergeCell ref="H133:L133"/>
    <mergeCell ref="M133:Q133"/>
    <mergeCell ref="C120:G120"/>
    <mergeCell ref="H120:L120"/>
    <mergeCell ref="M120:Q120"/>
    <mergeCell ref="M403:N403"/>
    <mergeCell ref="A208:B208"/>
    <mergeCell ref="C220:G220"/>
    <mergeCell ref="A135:A139"/>
    <mergeCell ref="A153:A159"/>
    <mergeCell ref="A203:A205"/>
    <mergeCell ref="A140:A143"/>
    <mergeCell ref="A144:A147"/>
    <mergeCell ref="H14:L14"/>
    <mergeCell ref="BA29:BA30"/>
    <mergeCell ref="A31:A32"/>
    <mergeCell ref="BA31:BA32"/>
    <mergeCell ref="M27:Q27"/>
    <mergeCell ref="M14:Q14"/>
    <mergeCell ref="A16:A17"/>
    <mergeCell ref="A18:A21"/>
    <mergeCell ref="A22:A23"/>
    <mergeCell ref="A24:A26"/>
    <mergeCell ref="A29:A30"/>
    <mergeCell ref="C27:G27"/>
    <mergeCell ref="H27:L2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35:A36"/>
    <mergeCell ref="C14:G14"/>
    <mergeCell ref="A37:A38"/>
    <mergeCell ref="A41:A42"/>
    <mergeCell ref="A43:A44"/>
    <mergeCell ref="A45:A46"/>
    <mergeCell ref="A58:A70"/>
    <mergeCell ref="BM120:BQ120"/>
    <mergeCell ref="BA122:BA123"/>
    <mergeCell ref="BA124:BA127"/>
    <mergeCell ref="BA128:BA129"/>
    <mergeCell ref="C56:G56"/>
    <mergeCell ref="H56:L56"/>
    <mergeCell ref="M56:Q56"/>
    <mergeCell ref="A122:A123"/>
    <mergeCell ref="A124:A127"/>
    <mergeCell ref="A108:B108"/>
    <mergeCell ref="A128: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53:BA160"/>
    <mergeCell ref="BA144:BA147"/>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2</xdr:col>
                    <xdr:colOff>0</xdr:colOff>
                    <xdr:row>0</xdr:row>
                    <xdr:rowOff>0</xdr:rowOff>
                  </from>
                  <to>
                    <xdr:col>3</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2</xdr:col>
                    <xdr:colOff>0</xdr:colOff>
                    <xdr:row>0</xdr:row>
                    <xdr:rowOff>0</xdr:rowOff>
                  </from>
                  <to>
                    <xdr:col>3</xdr:col>
                    <xdr:colOff>676275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2</xdr:col>
                    <xdr:colOff>0</xdr:colOff>
                    <xdr:row>106</xdr:row>
                    <xdr:rowOff>0</xdr:rowOff>
                  </from>
                  <to>
                    <xdr:col>3</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2</xdr:col>
                    <xdr:colOff>0</xdr:colOff>
                    <xdr:row>106</xdr:row>
                    <xdr:rowOff>0</xdr:rowOff>
                  </from>
                  <to>
                    <xdr:col>3</xdr:col>
                    <xdr:colOff>676275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2</xdr:col>
                    <xdr:colOff>0</xdr:colOff>
                    <xdr:row>206</xdr:row>
                    <xdr:rowOff>0</xdr:rowOff>
                  </from>
                  <to>
                    <xdr:col>3</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2</xdr:col>
                    <xdr:colOff>0</xdr:colOff>
                    <xdr:row>206</xdr:row>
                    <xdr:rowOff>0</xdr:rowOff>
                  </from>
                  <to>
                    <xdr:col>3</xdr:col>
                    <xdr:colOff>676275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19050</xdr:rowOff>
                  </from>
                  <to>
                    <xdr:col>1</xdr:col>
                    <xdr:colOff>1704975</xdr:colOff>
                    <xdr:row>399</xdr:row>
                    <xdr:rowOff>209550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E8FD4-F7B5-45C5-9E77-5B011E8702AA}">
  <sheetPr codeName="Feuil8"/>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5" width="12.5703125" style="435" customWidth="true"/>
    <col min="26" max="52" width="12.5703125" style="341" customWidth="true"/>
    <col min="53" max="53" width="31.5703125" style="436" customWidth="true"/>
    <col min="54" max="54" width="41.5703125" style="366" customWidth="true"/>
    <col min="55" max="69" width="9.140625" style="436"/>
    <col min="70" max="77" width="12.5703125" style="436" customWidth="true"/>
    <col min="78" max="104" width="12.5703125" style="341" customWidth="true"/>
    <col min="105" max="16384" width="9.140625" style="435"/>
  </cols>
  <sheetData>
    <row r="1" s="298" customFormat="true" ht="18" customHeight="true" x14ac:dyDescent="0.2">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B1" s="32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row>
    <row r="2" s="298" customFormat="true" ht="22.5" customHeight="true" x14ac:dyDescent="0.35">
      <c r="A2" s="355" t="str">
        <f>A1026</f>
        <v>Egypt</v>
      </c>
      <c r="B2" s="356"/>
      <c r="Z2" s="341"/>
      <c r="AA2" s="34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B2" s="32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row>
    <row r="3" s="298" customFormat="true" ht="22.5" customHeight="true" x14ac:dyDescent="0.35">
      <c r="A3" s="325" t="str">
        <f>A1034</f>
        <v>2014</v>
      </c>
      <c r="B3" s="358"/>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B3" s="321"/>
      <c r="BZ3" s="341"/>
      <c r="CA3" s="341"/>
      <c r="CB3" s="341"/>
      <c r="CC3" s="341"/>
      <c r="CD3" s="341"/>
      <c r="CE3" s="341"/>
      <c r="CF3" s="341"/>
      <c r="CG3" s="341"/>
      <c r="CH3" s="341"/>
      <c r="CI3" s="341"/>
      <c r="CJ3" s="341"/>
      <c r="CK3" s="341"/>
      <c r="CL3" s="341"/>
      <c r="CM3" s="341"/>
      <c r="CN3" s="341"/>
      <c r="CO3" s="341"/>
      <c r="CP3" s="341"/>
      <c r="CQ3" s="341"/>
      <c r="CR3" s="341"/>
      <c r="CS3" s="341"/>
      <c r="CT3" s="341"/>
      <c r="CU3" s="341"/>
      <c r="CV3" s="341"/>
      <c r="CW3" s="341"/>
      <c r="CX3" s="341"/>
      <c r="CY3" s="341"/>
      <c r="CZ3" s="341"/>
    </row>
    <row r="4" s="298" customFormat="true" ht="22.5" customHeight="true" x14ac:dyDescent="0.35">
      <c r="A4" s="357" t="s">
        <v>95</v>
      </c>
      <c r="B4" s="358"/>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B4" s="321"/>
      <c r="BZ4" s="341"/>
      <c r="CA4" s="341"/>
      <c r="CB4" s="341"/>
      <c r="CC4" s="341"/>
      <c r="CD4" s="341"/>
      <c r="CE4" s="341"/>
      <c r="CF4" s="341"/>
      <c r="CG4" s="341"/>
      <c r="CH4" s="341"/>
      <c r="CI4" s="341"/>
      <c r="CJ4" s="341"/>
      <c r="CK4" s="341"/>
      <c r="CL4" s="341"/>
      <c r="CM4" s="341"/>
      <c r="CN4" s="341"/>
      <c r="CO4" s="341"/>
      <c r="CP4" s="341"/>
      <c r="CQ4" s="341"/>
      <c r="CR4" s="341"/>
      <c r="CS4" s="341"/>
      <c r="CT4" s="341"/>
      <c r="CU4" s="341"/>
      <c r="CV4" s="341"/>
      <c r="CW4" s="341"/>
      <c r="CX4" s="341"/>
      <c r="CY4" s="341"/>
      <c r="CZ4" s="341"/>
    </row>
    <row r="5" s="298" customFormat="true" ht="20.1" customHeight="true" x14ac:dyDescent="0.35">
      <c r="A5" s="357" t="s">
        <v>96</v>
      </c>
      <c r="B5" s="358"/>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1"/>
      <c r="AX5" s="341"/>
      <c r="AY5" s="341"/>
      <c r="AZ5" s="341"/>
      <c r="BB5" s="321"/>
      <c r="BZ5" s="341"/>
      <c r="CA5" s="341"/>
      <c r="CB5" s="341"/>
      <c r="CC5" s="341"/>
      <c r="CD5" s="341"/>
      <c r="CE5" s="341"/>
      <c r="CF5" s="341"/>
      <c r="CG5" s="341"/>
      <c r="CH5" s="341"/>
      <c r="CI5" s="341"/>
      <c r="CJ5" s="341"/>
      <c r="CK5" s="341"/>
      <c r="CL5" s="341"/>
      <c r="CM5" s="341"/>
      <c r="CN5" s="341"/>
      <c r="CO5" s="341"/>
      <c r="CP5" s="341"/>
      <c r="CQ5" s="341"/>
      <c r="CR5" s="341"/>
      <c r="CS5" s="341"/>
      <c r="CT5" s="341"/>
      <c r="CU5" s="341"/>
      <c r="CV5" s="341"/>
      <c r="CW5" s="341"/>
      <c r="CX5" s="341"/>
      <c r="CY5" s="341"/>
      <c r="CZ5" s="341"/>
    </row>
    <row r="6" s="298" customFormat="true" ht="15" customHeight="true" x14ac:dyDescent="0.2">
      <c r="A6" s="359" t="s">
        <v>97</v>
      </c>
      <c r="B6" s="360"/>
      <c r="Z6" s="341"/>
      <c r="AA6" s="341"/>
      <c r="AB6" s="341"/>
      <c r="AC6" s="341"/>
      <c r="AD6" s="341"/>
      <c r="AE6" s="341"/>
      <c r="AF6" s="341"/>
      <c r="AG6" s="341"/>
      <c r="AH6" s="341"/>
      <c r="AI6" s="341"/>
      <c r="AJ6" s="341"/>
      <c r="AK6" s="341"/>
      <c r="AL6" s="341"/>
      <c r="AM6" s="341"/>
      <c r="AN6" s="341"/>
      <c r="AO6" s="341"/>
      <c r="AP6" s="341"/>
      <c r="AQ6" s="341"/>
      <c r="AR6" s="341"/>
      <c r="AS6" s="341"/>
      <c r="AT6" s="341"/>
      <c r="AU6" s="341"/>
      <c r="AV6" s="341"/>
      <c r="AW6" s="341"/>
      <c r="AX6" s="341"/>
      <c r="AY6" s="341"/>
      <c r="AZ6" s="341"/>
      <c r="BB6" s="321"/>
      <c r="BZ6" s="341"/>
      <c r="CA6" s="341"/>
      <c r="CB6" s="341"/>
      <c r="CC6" s="341"/>
      <c r="CD6" s="341"/>
      <c r="CE6" s="341"/>
      <c r="CF6" s="341"/>
      <c r="CG6" s="341"/>
      <c r="CH6" s="341"/>
      <c r="CI6" s="341"/>
      <c r="CJ6" s="341"/>
      <c r="CK6" s="341"/>
      <c r="CL6" s="341"/>
      <c r="CM6" s="341"/>
      <c r="CN6" s="341"/>
      <c r="CO6" s="341"/>
      <c r="CP6" s="341"/>
      <c r="CQ6" s="341"/>
      <c r="CR6" s="341"/>
      <c r="CS6" s="341"/>
      <c r="CT6" s="341"/>
      <c r="CU6" s="341"/>
      <c r="CV6" s="341"/>
      <c r="CW6" s="341"/>
      <c r="CX6" s="341"/>
      <c r="CY6" s="341"/>
      <c r="CZ6" s="341"/>
    </row>
    <row r="7" s="298" customFormat="true" ht="15" customHeight="true" x14ac:dyDescent="0.2">
      <c r="A7" s="361" t="s">
        <v>40</v>
      </c>
      <c r="B7" s="362"/>
      <c r="Z7" s="341"/>
      <c r="AA7" s="341"/>
      <c r="AB7" s="341"/>
      <c r="AC7" s="341"/>
      <c r="AD7" s="341"/>
      <c r="AE7" s="341"/>
      <c r="AF7" s="341"/>
      <c r="AG7" s="341"/>
      <c r="AH7" s="341"/>
      <c r="AI7" s="341"/>
      <c r="AJ7" s="341"/>
      <c r="AK7" s="341"/>
      <c r="AL7" s="341"/>
      <c r="AM7" s="341"/>
      <c r="AN7" s="341"/>
      <c r="AO7" s="341"/>
      <c r="AP7" s="341"/>
      <c r="AQ7" s="341"/>
      <c r="AR7" s="341"/>
      <c r="AS7" s="341"/>
      <c r="AT7" s="341"/>
      <c r="AU7" s="341"/>
      <c r="AV7" s="341"/>
      <c r="AW7" s="341"/>
      <c r="AX7" s="341"/>
      <c r="AY7" s="341"/>
      <c r="AZ7" s="341"/>
      <c r="BB7" s="321"/>
      <c r="BZ7" s="341"/>
      <c r="CA7" s="341"/>
      <c r="CB7" s="341"/>
      <c r="CC7" s="341"/>
      <c r="CD7" s="341"/>
      <c r="CE7" s="341"/>
      <c r="CF7" s="341"/>
      <c r="CG7" s="341"/>
      <c r="CH7" s="341"/>
      <c r="CI7" s="341"/>
      <c r="CJ7" s="341"/>
      <c r="CK7" s="341"/>
      <c r="CL7" s="341"/>
      <c r="CM7" s="341"/>
      <c r="CN7" s="341"/>
      <c r="CO7" s="341"/>
      <c r="CP7" s="341"/>
      <c r="CQ7" s="341"/>
      <c r="CR7" s="341"/>
      <c r="CS7" s="341"/>
      <c r="CT7" s="341"/>
      <c r="CU7" s="341"/>
      <c r="CV7" s="341"/>
      <c r="CW7" s="341"/>
      <c r="CX7" s="341"/>
      <c r="CY7" s="341"/>
      <c r="CZ7" s="341"/>
    </row>
    <row r="8" s="298" customFormat="true" ht="15" customHeight="true" x14ac:dyDescent="0.2">
      <c r="A8" s="361" t="s">
        <v>39</v>
      </c>
      <c r="B8" s="362"/>
      <c r="Z8" s="341"/>
      <c r="AA8" s="341"/>
      <c r="AB8" s="341"/>
      <c r="AC8" s="341"/>
      <c r="AD8" s="341"/>
      <c r="AE8" s="341"/>
      <c r="AF8" s="341"/>
      <c r="AG8" s="341"/>
      <c r="AH8" s="341"/>
      <c r="AI8" s="341"/>
      <c r="AJ8" s="341"/>
      <c r="AK8" s="341"/>
      <c r="AL8" s="341"/>
      <c r="AM8" s="341"/>
      <c r="AN8" s="341"/>
      <c r="AO8" s="341"/>
      <c r="AP8" s="341"/>
      <c r="AQ8" s="341"/>
      <c r="AR8" s="341"/>
      <c r="AS8" s="341"/>
      <c r="AT8" s="341"/>
      <c r="AU8" s="341"/>
      <c r="AV8" s="341"/>
      <c r="AW8" s="341"/>
      <c r="AX8" s="341"/>
      <c r="AY8" s="341"/>
      <c r="AZ8" s="341"/>
      <c r="BB8" s="321"/>
      <c r="BZ8" s="341"/>
      <c r="CA8" s="341"/>
      <c r="CB8" s="341"/>
      <c r="CC8" s="341"/>
      <c r="CD8" s="341"/>
      <c r="CE8" s="341"/>
      <c r="CF8" s="341"/>
      <c r="CG8" s="341"/>
      <c r="CH8" s="341"/>
      <c r="CI8" s="341"/>
      <c r="CJ8" s="341"/>
      <c r="CK8" s="341"/>
      <c r="CL8" s="341"/>
      <c r="CM8" s="341"/>
      <c r="CN8" s="341"/>
      <c r="CO8" s="341"/>
      <c r="CP8" s="341"/>
      <c r="CQ8" s="341"/>
      <c r="CR8" s="341"/>
      <c r="CS8" s="341"/>
      <c r="CT8" s="341"/>
      <c r="CU8" s="341"/>
      <c r="CV8" s="341"/>
      <c r="CW8" s="341"/>
      <c r="CX8" s="341"/>
      <c r="CY8" s="341"/>
      <c r="CZ8" s="341"/>
    </row>
    <row r="9" s="298" customFormat="true" ht="15" customHeight="true" x14ac:dyDescent="0.2">
      <c r="A9" s="361" t="s">
        <v>133</v>
      </c>
      <c r="B9" s="363" t="str">
        <f>A1025</f>
        <v>DHS14</v>
      </c>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B9" s="321"/>
      <c r="BZ9" s="341"/>
      <c r="CA9" s="341"/>
      <c r="CB9" s="341"/>
      <c r="CC9" s="341"/>
      <c r="CD9" s="341"/>
      <c r="CE9" s="341"/>
      <c r="CF9" s="341"/>
      <c r="CG9" s="341"/>
      <c r="CH9" s="341"/>
      <c r="CI9" s="341"/>
      <c r="CJ9" s="341"/>
      <c r="CK9" s="341"/>
      <c r="CL9" s="341"/>
      <c r="CM9" s="341"/>
      <c r="CN9" s="341"/>
      <c r="CO9" s="341"/>
      <c r="CP9" s="341"/>
      <c r="CQ9" s="341"/>
      <c r="CR9" s="341"/>
      <c r="CS9" s="341"/>
      <c r="CT9" s="341"/>
      <c r="CU9" s="341"/>
      <c r="CV9" s="341"/>
      <c r="CW9" s="341"/>
      <c r="CX9" s="341"/>
      <c r="CY9" s="341"/>
      <c r="CZ9" s="341"/>
    </row>
    <row r="10" s="298" customFormat="true" ht="15" customHeight="true" x14ac:dyDescent="0.2">
      <c r="A10" s="181" t="str">
        <f>B1028</f>
        <v/>
      </c>
      <c r="B10" s="180"/>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B10" s="321"/>
      <c r="BZ10" s="341"/>
      <c r="CA10" s="341"/>
      <c r="CB10" s="341"/>
      <c r="CC10" s="341"/>
      <c r="CD10" s="341"/>
      <c r="CE10" s="341"/>
      <c r="CF10" s="341"/>
      <c r="CG10" s="341"/>
      <c r="CH10" s="341"/>
      <c r="CI10" s="341"/>
      <c r="CJ10" s="341"/>
      <c r="CK10" s="341"/>
      <c r="CL10" s="341"/>
      <c r="CM10" s="341"/>
      <c r="CN10" s="341"/>
      <c r="CO10" s="341"/>
      <c r="CP10" s="341"/>
      <c r="CQ10" s="341"/>
      <c r="CR10" s="341"/>
      <c r="CS10" s="341"/>
      <c r="CT10" s="341"/>
      <c r="CU10" s="341"/>
      <c r="CV10" s="341"/>
      <c r="CW10" s="341"/>
      <c r="CX10" s="341"/>
      <c r="CY10" s="341"/>
      <c r="CZ10" s="341"/>
    </row>
    <row r="11" s="298" customFormat="true" ht="15" customHeight="true" x14ac:dyDescent="0.2">
      <c r="A11" s="181" t="str">
        <f>B1027</f>
        <v/>
      </c>
      <c r="B11" s="179"/>
      <c r="Z11" s="341"/>
      <c r="AA11" s="341"/>
      <c r="AB11" s="341"/>
      <c r="AC11" s="341"/>
      <c r="AD11" s="341"/>
      <c r="AE11" s="341"/>
      <c r="AF11" s="341"/>
      <c r="AG11" s="341"/>
      <c r="AH11" s="341"/>
      <c r="AI11" s="341"/>
      <c r="AJ11" s="341"/>
      <c r="AK11" s="341"/>
      <c r="AL11" s="341"/>
      <c r="AM11" s="341"/>
      <c r="AN11" s="341"/>
      <c r="AO11" s="341"/>
      <c r="AP11" s="341"/>
      <c r="AQ11" s="341"/>
      <c r="AR11" s="341"/>
      <c r="AS11" s="341"/>
      <c r="AT11" s="341"/>
      <c r="AU11" s="341"/>
      <c r="AV11" s="341"/>
      <c r="AW11" s="341"/>
      <c r="AX11" s="341"/>
      <c r="AY11" s="341"/>
      <c r="AZ11" s="341"/>
      <c r="BB11" s="321"/>
      <c r="BZ11" s="341"/>
      <c r="CA11" s="341"/>
      <c r="CB11" s="341"/>
      <c r="CC11" s="341"/>
      <c r="CD11" s="341"/>
      <c r="CE11" s="341"/>
      <c r="CF11" s="341"/>
      <c r="CG11" s="341"/>
      <c r="CH11" s="341"/>
      <c r="CI11" s="341"/>
      <c r="CJ11" s="341"/>
      <c r="CK11" s="341"/>
      <c r="CL11" s="341"/>
      <c r="CM11" s="341"/>
      <c r="CN11" s="341"/>
      <c r="CO11" s="341"/>
      <c r="CP11" s="341"/>
      <c r="CQ11" s="341"/>
      <c r="CR11" s="341"/>
      <c r="CS11" s="341"/>
      <c r="CT11" s="341"/>
      <c r="CU11" s="341"/>
      <c r="CV11" s="341"/>
      <c r="CW11" s="341"/>
      <c r="CX11" s="341"/>
      <c r="CY11" s="341"/>
      <c r="CZ11" s="341"/>
    </row>
    <row r="12" s="298" customFormat="true" ht="18" customHeight="true" x14ac:dyDescent="0.2">
      <c r="A12" s="178"/>
      <c r="B12" s="180"/>
      <c r="Z12" s="341"/>
      <c r="AA12" s="341"/>
      <c r="AB12" s="341"/>
      <c r="AC12" s="341"/>
      <c r="AD12" s="341"/>
      <c r="AE12" s="341"/>
      <c r="AF12" s="341"/>
      <c r="AG12" s="341"/>
      <c r="AH12" s="341"/>
      <c r="AI12" s="341"/>
      <c r="AJ12" s="341"/>
      <c r="AK12" s="341"/>
      <c r="AL12" s="341"/>
      <c r="AM12" s="341"/>
      <c r="AN12" s="341"/>
      <c r="AO12" s="341"/>
      <c r="AP12" s="341"/>
      <c r="AQ12" s="341"/>
      <c r="AR12" s="341"/>
      <c r="AS12" s="341"/>
      <c r="AT12" s="341"/>
      <c r="AU12" s="341"/>
      <c r="AV12" s="341"/>
      <c r="AW12" s="341"/>
      <c r="AX12" s="341"/>
      <c r="AY12" s="341"/>
      <c r="AZ12" s="341"/>
      <c r="BB12" s="321"/>
      <c r="BZ12" s="341"/>
      <c r="CA12" s="341"/>
      <c r="CB12" s="341"/>
      <c r="CC12" s="341"/>
      <c r="CD12" s="341"/>
      <c r="CE12" s="341"/>
      <c r="CF12" s="341"/>
      <c r="CG12" s="341"/>
      <c r="CH12" s="341"/>
      <c r="CI12" s="341"/>
      <c r="CJ12" s="341"/>
      <c r="CK12" s="341"/>
      <c r="CL12" s="341"/>
      <c r="CM12" s="341"/>
      <c r="CN12" s="341"/>
      <c r="CO12" s="341"/>
      <c r="CP12" s="341"/>
      <c r="CQ12" s="341"/>
      <c r="CR12" s="341"/>
      <c r="CS12" s="341"/>
      <c r="CT12" s="341"/>
      <c r="CU12" s="341"/>
      <c r="CV12" s="341"/>
      <c r="CW12" s="341"/>
      <c r="CX12" s="341"/>
      <c r="CY12" s="341"/>
      <c r="CZ12" s="341"/>
    </row>
    <row r="13" s="298" customFormat="true" ht="18" customHeight="true" x14ac:dyDescent="0.2">
      <c r="A13" s="177"/>
      <c r="B13" s="176"/>
      <c r="Z13" s="341"/>
      <c r="AA13" s="341"/>
      <c r="AB13" s="341"/>
      <c r="AC13" s="341"/>
      <c r="AD13" s="341"/>
      <c r="AE13" s="341"/>
      <c r="AF13" s="341"/>
      <c r="AG13" s="341"/>
      <c r="AH13" s="341"/>
      <c r="AI13" s="341"/>
      <c r="AJ13" s="341"/>
      <c r="AK13" s="341"/>
      <c r="AL13" s="341"/>
      <c r="AM13" s="341"/>
      <c r="AN13" s="341"/>
      <c r="AO13" s="341"/>
      <c r="AP13" s="341"/>
      <c r="AQ13" s="341"/>
      <c r="AR13" s="341"/>
      <c r="AS13" s="341"/>
      <c r="AT13" s="341"/>
      <c r="AU13" s="341"/>
      <c r="AV13" s="341"/>
      <c r="AW13" s="341"/>
      <c r="AX13" s="341"/>
      <c r="AY13" s="341"/>
      <c r="AZ13" s="341"/>
      <c r="BB13" s="321"/>
      <c r="BZ13" s="341"/>
      <c r="CA13" s="341"/>
      <c r="CB13" s="341"/>
      <c r="CC13" s="341"/>
      <c r="CD13" s="341"/>
      <c r="CE13" s="341"/>
      <c r="CF13" s="341"/>
      <c r="CG13" s="341"/>
      <c r="CH13" s="341"/>
      <c r="CI13" s="341"/>
      <c r="CJ13" s="341"/>
      <c r="CK13" s="341"/>
      <c r="CL13" s="341"/>
      <c r="CM13" s="341"/>
      <c r="CN13" s="341"/>
      <c r="CO13" s="341"/>
      <c r="CP13" s="341"/>
      <c r="CQ13" s="341"/>
      <c r="CR13" s="341"/>
      <c r="CS13" s="341"/>
      <c r="CT13" s="341"/>
      <c r="CU13" s="341"/>
      <c r="CV13" s="341"/>
      <c r="CW13" s="341"/>
      <c r="CX13" s="341"/>
      <c r="CY13" s="341"/>
      <c r="CZ13" s="341"/>
    </row>
    <row r="14" s="322" customFormat="true" ht="15" customHeight="true" x14ac:dyDescent="0.2">
      <c r="A14" s="302" t="s">
        <v>95</v>
      </c>
      <c r="B14" s="338"/>
      <c r="C14" s="1002" t="s">
        <v>114</v>
      </c>
      <c r="D14" s="1003"/>
      <c r="E14" s="1003"/>
      <c r="F14" s="1003"/>
      <c r="G14" s="1004"/>
      <c r="H14" s="1005" t="s">
        <v>38</v>
      </c>
      <c r="I14" s="996"/>
      <c r="J14" s="996"/>
      <c r="K14" s="996"/>
      <c r="L14" s="998"/>
      <c r="M14" s="986" t="s">
        <v>37</v>
      </c>
      <c r="N14" s="987"/>
      <c r="O14" s="987"/>
      <c r="P14" s="987"/>
      <c r="Q14" s="988"/>
      <c r="R14" s="15" t="s">
        <v>137</v>
      </c>
      <c r="S14" s="401"/>
      <c r="T14" s="401"/>
      <c r="U14" s="401"/>
      <c r="V14" s="401"/>
      <c r="W14" s="401"/>
      <c r="X14" s="401"/>
      <c r="Y14" s="401"/>
      <c r="Z14" s="411"/>
      <c r="AA14" s="411"/>
      <c r="AB14" s="411"/>
      <c r="AC14" s="411"/>
      <c r="AD14" s="411"/>
      <c r="AE14" s="411"/>
      <c r="AF14" s="411"/>
      <c r="AG14" s="411"/>
      <c r="AH14" s="411"/>
      <c r="AI14" s="411"/>
      <c r="AJ14" s="411"/>
      <c r="AK14" s="411"/>
      <c r="AL14" s="411"/>
      <c r="AM14" s="411"/>
      <c r="AN14" s="411"/>
      <c r="AO14" s="411"/>
      <c r="AP14" s="411"/>
      <c r="AQ14" s="411"/>
      <c r="AR14" s="411"/>
      <c r="AS14" s="411"/>
      <c r="AT14" s="411"/>
      <c r="AU14" s="411"/>
      <c r="AV14" s="411"/>
      <c r="AW14" s="411"/>
      <c r="AX14" s="411"/>
      <c r="AY14" s="411"/>
      <c r="AZ14" s="187"/>
      <c r="BA14" s="347" t="s">
        <v>128</v>
      </c>
      <c r="BB14" s="302" t="s">
        <v>95</v>
      </c>
      <c r="BC14" s="986" t="s">
        <v>114</v>
      </c>
      <c r="BD14" s="987"/>
      <c r="BE14" s="987"/>
      <c r="BF14" s="987"/>
      <c r="BG14" s="993"/>
      <c r="BH14" s="986" t="s">
        <v>38</v>
      </c>
      <c r="BI14" s="987"/>
      <c r="BJ14" s="987"/>
      <c r="BK14" s="987"/>
      <c r="BL14" s="993"/>
      <c r="BM14" s="986" t="s">
        <v>37</v>
      </c>
      <c r="BN14" s="987"/>
      <c r="BO14" s="987"/>
      <c r="BP14" s="987"/>
      <c r="BQ14" s="988"/>
      <c r="BR14" s="14" t="s">
        <v>137</v>
      </c>
      <c r="BS14" s="401"/>
      <c r="BT14" s="401"/>
      <c r="BU14" s="401"/>
      <c r="BV14" s="401"/>
      <c r="BW14" s="401"/>
      <c r="BX14" s="401"/>
      <c r="BY14" s="401"/>
      <c r="BZ14" s="345"/>
      <c r="CA14" s="345"/>
      <c r="CB14" s="345"/>
      <c r="CC14" s="345"/>
      <c r="CD14" s="345"/>
      <c r="CE14" s="345"/>
      <c r="CF14" s="345"/>
      <c r="CG14" s="345"/>
      <c r="CH14" s="345"/>
      <c r="CI14" s="345"/>
      <c r="CJ14" s="345"/>
      <c r="CK14" s="345"/>
      <c r="CL14" s="345"/>
      <c r="CM14" s="345"/>
      <c r="CN14" s="345"/>
      <c r="CO14" s="345"/>
      <c r="CP14" s="345"/>
      <c r="CQ14" s="345"/>
      <c r="CR14" s="345"/>
      <c r="CS14" s="345"/>
      <c r="CT14" s="345"/>
      <c r="CU14" s="345"/>
      <c r="CV14" s="345"/>
      <c r="CW14" s="345"/>
      <c r="CX14" s="345"/>
      <c r="CY14" s="345"/>
      <c r="CZ14" s="345"/>
    </row>
    <row r="15" s="322" customFormat="true" ht="24" x14ac:dyDescent="0.2">
      <c r="A15" s="335" t="s">
        <v>87</v>
      </c>
      <c r="B15" s="370"/>
      <c r="C15" s="393" t="s">
        <v>0</v>
      </c>
      <c r="D15" s="550" t="s">
        <v>1</v>
      </c>
      <c r="E15" s="550" t="s">
        <v>2</v>
      </c>
      <c r="F15" s="550" t="s">
        <v>3</v>
      </c>
      <c r="G15" s="551" t="s">
        <v>4</v>
      </c>
      <c r="H15" s="375" t="s">
        <v>0</v>
      </c>
      <c r="I15" s="553" t="s">
        <v>1</v>
      </c>
      <c r="J15" s="553" t="s">
        <v>2</v>
      </c>
      <c r="K15" s="553" t="s">
        <v>3</v>
      </c>
      <c r="L15" s="554" t="s">
        <v>4</v>
      </c>
      <c r="M15" s="376" t="s">
        <v>0</v>
      </c>
      <c r="N15" s="553" t="s">
        <v>1</v>
      </c>
      <c r="O15" s="553" t="s">
        <v>2</v>
      </c>
      <c r="P15" s="553" t="s">
        <v>3</v>
      </c>
      <c r="Q15" s="548" t="s">
        <v>4</v>
      </c>
      <c r="R15" s="375" t="s">
        <v>483</v>
      </c>
      <c r="S15" s="553" t="s">
        <v>484</v>
      </c>
      <c r="T15" s="553" t="s">
        <v>485</v>
      </c>
      <c r="U15" s="553" t="s">
        <v>486</v>
      </c>
      <c r="V15" s="553" t="s">
        <v>487</v>
      </c>
      <c r="W15" s="553" t="s">
        <v>151</v>
      </c>
      <c r="X15" s="553" t="s">
        <v>152</v>
      </c>
      <c r="Y15" s="554" t="s">
        <v>488</v>
      </c>
      <c r="Z15" s="411"/>
      <c r="AA15" s="411"/>
      <c r="AB15" s="411"/>
      <c r="AC15" s="411"/>
      <c r="AD15" s="411"/>
      <c r="AE15" s="411"/>
      <c r="AF15" s="411"/>
      <c r="AG15" s="411"/>
      <c r="AH15" s="411"/>
      <c r="AI15" s="411"/>
      <c r="AJ15" s="411"/>
      <c r="AK15" s="411"/>
      <c r="AL15" s="411"/>
      <c r="AM15" s="411"/>
      <c r="AN15" s="411"/>
      <c r="AO15" s="411"/>
      <c r="AP15" s="411"/>
      <c r="AQ15" s="411"/>
      <c r="AR15" s="411"/>
      <c r="AS15" s="411"/>
      <c r="AT15" s="411"/>
      <c r="AU15" s="411"/>
      <c r="AV15" s="411"/>
      <c r="AW15" s="411"/>
      <c r="AX15" s="411"/>
      <c r="AY15" s="411"/>
      <c r="AZ15" s="187"/>
      <c r="BA15" s="335" t="s">
        <v>119</v>
      </c>
      <c r="BB15" s="334"/>
      <c r="BC15" s="422" t="s">
        <v>0</v>
      </c>
      <c r="BD15" s="525" t="s">
        <v>1</v>
      </c>
      <c r="BE15" s="525" t="s">
        <v>2</v>
      </c>
      <c r="BF15" s="525" t="s">
        <v>3</v>
      </c>
      <c r="BG15" s="423" t="s">
        <v>4</v>
      </c>
      <c r="BH15" s="422" t="s">
        <v>0</v>
      </c>
      <c r="BI15" s="525" t="s">
        <v>1</v>
      </c>
      <c r="BJ15" s="525" t="s">
        <v>2</v>
      </c>
      <c r="BK15" s="525" t="s">
        <v>3</v>
      </c>
      <c r="BL15" s="423" t="s">
        <v>4</v>
      </c>
      <c r="BM15" s="422" t="s">
        <v>0</v>
      </c>
      <c r="BN15" s="525" t="s">
        <v>1</v>
      </c>
      <c r="BO15" s="525" t="s">
        <v>2</v>
      </c>
      <c r="BP15" s="525" t="s">
        <v>3</v>
      </c>
      <c r="BQ15" s="423" t="s">
        <v>4</v>
      </c>
      <c r="BR15" s="422" t="s">
        <v>483</v>
      </c>
      <c r="BS15" s="525" t="s">
        <v>484</v>
      </c>
      <c r="BT15" s="525" t="s">
        <v>485</v>
      </c>
      <c r="BU15" s="525" t="s">
        <v>486</v>
      </c>
      <c r="BV15" s="525" t="s">
        <v>487</v>
      </c>
      <c r="BW15" s="525" t="s">
        <v>151</v>
      </c>
      <c r="BX15" s="525" t="s">
        <v>152</v>
      </c>
      <c r="BY15" s="526" t="s">
        <v>488</v>
      </c>
      <c r="BZ15" s="185"/>
      <c r="CA15" s="185"/>
      <c r="CB15" s="185"/>
      <c r="CC15" s="185"/>
      <c r="CD15" s="185"/>
      <c r="CE15" s="185"/>
      <c r="CF15" s="185"/>
      <c r="CG15" s="185"/>
      <c r="CH15" s="185"/>
      <c r="CI15" s="185"/>
      <c r="CJ15" s="185"/>
      <c r="CK15" s="185"/>
      <c r="CL15" s="185"/>
      <c r="CM15" s="185"/>
      <c r="CN15" s="185"/>
      <c r="CO15" s="185"/>
      <c r="CP15" s="185"/>
      <c r="CQ15" s="185"/>
      <c r="CR15" s="185"/>
      <c r="CS15" s="185"/>
      <c r="CT15" s="185"/>
      <c r="CU15" s="185"/>
      <c r="CV15" s="185"/>
      <c r="CW15" s="185"/>
      <c r="CX15" s="185"/>
      <c r="CY15" s="185"/>
      <c r="CZ15" s="185"/>
    </row>
    <row r="16" s="322" customFormat="true" ht="15" customHeight="true" x14ac:dyDescent="0.2">
      <c r="A16" s="1000" t="s">
        <v>13</v>
      </c>
      <c r="B16" s="372" t="s">
        <v>14</v>
      </c>
      <c r="C16" s="131">
        <v>99.402107226449914</v>
      </c>
      <c r="D16" s="130">
        <v>99.021904356437616</v>
      </c>
      <c r="E16" s="130">
        <v>99.649814817420619</v>
      </c>
      <c r="F16" s="130">
        <v>99.881117147309979</v>
      </c>
      <c r="G16" s="129">
        <v>99.945336855893288</v>
      </c>
      <c r="H16" s="128">
        <v>99.470578702234064</v>
      </c>
      <c r="I16" s="130">
        <v>99.885679934627802</v>
      </c>
      <c r="J16" s="130">
        <v>99.875945954934082</v>
      </c>
      <c r="K16" s="130">
        <v>99.977843501720173</v>
      </c>
      <c r="L16" s="127">
        <v>99.995170900551628</v>
      </c>
      <c r="M16" s="131">
        <v>99.649227856980275</v>
      </c>
      <c r="N16" s="130">
        <v>99.203332875449178</v>
      </c>
      <c r="O16" s="130">
        <v>98.903183339288091</v>
      </c>
      <c r="P16" s="130">
        <v>99.598620552776438</v>
      </c>
      <c r="Q16" s="129">
        <v>99.766649131275599</v>
      </c>
      <c r="R16" s="128">
        <v>99.742503431400934</v>
      </c>
      <c r="S16" s="130">
        <v>99.923553020474159</v>
      </c>
      <c r="T16" s="130">
        <v>99.266467893701588</v>
      </c>
      <c r="U16" s="130">
        <v>99.907937324958496</v>
      </c>
      <c r="V16" s="130">
        <v>87.074905635449255</v>
      </c>
      <c r="W16" s="71" t="s">
        <v>35</v>
      </c>
      <c r="X16" s="71" t="s">
        <v>35</v>
      </c>
      <c r="Y16" s="127">
        <v>99.996939220541819</v>
      </c>
      <c r="Z16" s="411"/>
      <c r="AA16" s="411"/>
      <c r="AB16" s="411"/>
      <c r="AC16" s="411"/>
      <c r="AD16" s="411"/>
      <c r="AE16" s="411"/>
      <c r="AF16" s="411"/>
      <c r="AG16" s="411"/>
      <c r="AH16" s="411"/>
      <c r="AI16" s="411"/>
      <c r="AJ16" s="411"/>
      <c r="AK16" s="411"/>
      <c r="AL16" s="411"/>
      <c r="AM16" s="411"/>
      <c r="AN16" s="411"/>
      <c r="AO16" s="411"/>
      <c r="AP16" s="411"/>
      <c r="AQ16" s="411"/>
      <c r="AR16" s="411"/>
      <c r="AS16" s="411"/>
      <c r="AT16" s="411"/>
      <c r="AU16" s="411"/>
      <c r="AV16" s="411"/>
      <c r="AW16" s="411"/>
      <c r="AX16" s="411"/>
      <c r="AY16" s="411"/>
      <c r="AZ16" s="187"/>
      <c r="BA16" s="992" t="s">
        <v>13</v>
      </c>
      <c r="BB16" s="559" t="s">
        <v>14</v>
      </c>
      <c r="BC16" s="61" t="s">
        <v>35</v>
      </c>
      <c r="BD16" s="57" t="s">
        <v>35</v>
      </c>
      <c r="BE16" s="57" t="s">
        <v>35</v>
      </c>
      <c r="BF16" s="57" t="s">
        <v>35</v>
      </c>
      <c r="BG16" s="52" t="s">
        <v>35</v>
      </c>
      <c r="BH16" s="61" t="s">
        <v>35</v>
      </c>
      <c r="BI16" s="57" t="s">
        <v>35</v>
      </c>
      <c r="BJ16" s="57" t="s">
        <v>35</v>
      </c>
      <c r="BK16" s="57" t="s">
        <v>35</v>
      </c>
      <c r="BL16" s="52" t="s">
        <v>35</v>
      </c>
      <c r="BM16" s="61" t="s">
        <v>35</v>
      </c>
      <c r="BN16" s="57" t="s">
        <v>35</v>
      </c>
      <c r="BO16" s="57" t="s">
        <v>35</v>
      </c>
      <c r="BP16" s="57" t="s">
        <v>35</v>
      </c>
      <c r="BQ16" s="52" t="s">
        <v>35</v>
      </c>
      <c r="BR16" s="61" t="s">
        <v>35</v>
      </c>
      <c r="BS16" s="57" t="s">
        <v>35</v>
      </c>
      <c r="BT16" s="57" t="s">
        <v>35</v>
      </c>
      <c r="BU16" s="57" t="s">
        <v>35</v>
      </c>
      <c r="BV16" s="57" t="s">
        <v>35</v>
      </c>
      <c r="BW16" s="57" t="s">
        <v>35</v>
      </c>
      <c r="BX16" s="57" t="s">
        <v>35</v>
      </c>
      <c r="BY16" s="46" t="s">
        <v>35</v>
      </c>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322" customFormat="true" ht="15" customHeight="true" x14ac:dyDescent="0.2">
      <c r="A17" s="999"/>
      <c r="B17" s="373" t="s">
        <v>51</v>
      </c>
      <c r="C17" s="126">
        <v>0.59789277355009351</v>
      </c>
      <c r="D17" s="125">
        <v>0.97809564356234424</v>
      </c>
      <c r="E17" s="125">
        <v>0.35018518257932507</v>
      </c>
      <c r="F17" s="125">
        <v>0.11888285268994989</v>
      </c>
      <c r="G17" s="124">
        <v>5.4663144106717181E-2</v>
      </c>
      <c r="H17" s="123">
        <v>0.52942129776588276</v>
      </c>
      <c r="I17" s="125">
        <v>0.11432006537220821</v>
      </c>
      <c r="J17" s="125">
        <v>0.12405404506593412</v>
      </c>
      <c r="K17" s="125">
        <v>2.2156498279807025E-2</v>
      </c>
      <c r="L17" s="122">
        <v>4.8290994483870817E-3</v>
      </c>
      <c r="M17" s="126">
        <v>0.35077214301974396</v>
      </c>
      <c r="N17" s="125">
        <v>0.79666712455086564</v>
      </c>
      <c r="O17" s="125">
        <v>1.0968166607119123</v>
      </c>
      <c r="P17" s="125">
        <v>0.40137944722358687</v>
      </c>
      <c r="Q17" s="124">
        <v>0.23335086872439234</v>
      </c>
      <c r="R17" s="123">
        <v>0.25749656859916559</v>
      </c>
      <c r="S17" s="125">
        <v>7.6446979525833195E-2</v>
      </c>
      <c r="T17" s="125">
        <v>0.73353210629843046</v>
      </c>
      <c r="U17" s="125">
        <v>9.206267504150395E-2</v>
      </c>
      <c r="V17" s="125">
        <v>12.925094364550811</v>
      </c>
      <c r="W17" s="73" t="s">
        <v>35</v>
      </c>
      <c r="X17" s="73" t="s">
        <v>35</v>
      </c>
      <c r="Y17" s="122">
        <v>3.0607794581715801E-3</v>
      </c>
      <c r="Z17" s="411"/>
      <c r="AA17" s="411"/>
      <c r="AB17" s="411"/>
      <c r="AC17" s="411"/>
      <c r="AD17" s="411"/>
      <c r="AE17" s="411"/>
      <c r="AF17" s="411"/>
      <c r="AG17" s="411"/>
      <c r="AH17" s="411"/>
      <c r="AI17" s="411"/>
      <c r="AJ17" s="411"/>
      <c r="AK17" s="411"/>
      <c r="AL17" s="411"/>
      <c r="AM17" s="411"/>
      <c r="AN17" s="411"/>
      <c r="AO17" s="411"/>
      <c r="AP17" s="411"/>
      <c r="AQ17" s="411"/>
      <c r="AR17" s="411"/>
      <c r="AS17" s="411"/>
      <c r="AT17" s="411"/>
      <c r="AU17" s="411"/>
      <c r="AV17" s="411"/>
      <c r="AW17" s="411"/>
      <c r="AX17" s="411"/>
      <c r="AY17" s="411"/>
      <c r="AZ17" s="187"/>
      <c r="BA17" s="990"/>
      <c r="BB17" s="557" t="s">
        <v>51</v>
      </c>
      <c r="BC17" s="60" t="s">
        <v>35</v>
      </c>
      <c r="BD17" s="56" t="s">
        <v>35</v>
      </c>
      <c r="BE17" s="56" t="s">
        <v>35</v>
      </c>
      <c r="BF17" s="56" t="s">
        <v>35</v>
      </c>
      <c r="BG17" s="51" t="s">
        <v>35</v>
      </c>
      <c r="BH17" s="60" t="s">
        <v>35</v>
      </c>
      <c r="BI17" s="56" t="s">
        <v>35</v>
      </c>
      <c r="BJ17" s="56" t="s">
        <v>35</v>
      </c>
      <c r="BK17" s="56" t="s">
        <v>35</v>
      </c>
      <c r="BL17" s="51" t="s">
        <v>35</v>
      </c>
      <c r="BM17" s="60" t="s">
        <v>35</v>
      </c>
      <c r="BN17" s="56" t="s">
        <v>35</v>
      </c>
      <c r="BO17" s="56" t="s">
        <v>35</v>
      </c>
      <c r="BP17" s="56" t="s">
        <v>35</v>
      </c>
      <c r="BQ17" s="51" t="s">
        <v>35</v>
      </c>
      <c r="BR17" s="60" t="s">
        <v>35</v>
      </c>
      <c r="BS17" s="56" t="s">
        <v>35</v>
      </c>
      <c r="BT17" s="56" t="s">
        <v>35</v>
      </c>
      <c r="BU17" s="56" t="s">
        <v>35</v>
      </c>
      <c r="BV17" s="56" t="s">
        <v>35</v>
      </c>
      <c r="BW17" s="56" t="s">
        <v>35</v>
      </c>
      <c r="BX17" s="56" t="s">
        <v>35</v>
      </c>
      <c r="BY17" s="45" t="s">
        <v>35</v>
      </c>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322" customFormat="true" ht="15" customHeight="true" x14ac:dyDescent="0.2">
      <c r="A18" s="999" t="s">
        <v>60</v>
      </c>
      <c r="B18" s="373" t="s">
        <v>15</v>
      </c>
      <c r="C18" s="126">
        <v>98.494473585911194</v>
      </c>
      <c r="D18" s="125">
        <v>98.20348368869648</v>
      </c>
      <c r="E18" s="125">
        <v>98.726136530227564</v>
      </c>
      <c r="F18" s="125">
        <v>99.496150440810496</v>
      </c>
      <c r="G18" s="124">
        <v>99.810926587212734</v>
      </c>
      <c r="H18" s="123">
        <v>99.109937934412343</v>
      </c>
      <c r="I18" s="125">
        <v>99.696216114878339</v>
      </c>
      <c r="J18" s="125">
        <v>99.749467124746744</v>
      </c>
      <c r="K18" s="125">
        <v>99.836395694621487</v>
      </c>
      <c r="L18" s="122">
        <v>99.853545487940139</v>
      </c>
      <c r="M18" s="126">
        <v>98.894704791824978</v>
      </c>
      <c r="N18" s="125">
        <v>98.088489196363938</v>
      </c>
      <c r="O18" s="125">
        <v>98.136164836824108</v>
      </c>
      <c r="P18" s="125">
        <v>98.584644176208286</v>
      </c>
      <c r="Q18" s="124">
        <v>98.928861503455465</v>
      </c>
      <c r="R18" s="123">
        <v>98.729289193293567</v>
      </c>
      <c r="S18" s="125">
        <v>99.576739483875315</v>
      </c>
      <c r="T18" s="125">
        <v>98.523446473093074</v>
      </c>
      <c r="U18" s="125">
        <v>99.746294909559182</v>
      </c>
      <c r="V18" s="125">
        <v>86.093243428592942</v>
      </c>
      <c r="W18" s="73" t="s">
        <v>35</v>
      </c>
      <c r="X18" s="73" t="s">
        <v>35</v>
      </c>
      <c r="Y18" s="122">
        <v>99.930228783238775</v>
      </c>
      <c r="Z18" s="411"/>
      <c r="AA18" s="411"/>
      <c r="AB18" s="411"/>
      <c r="AC18" s="411"/>
      <c r="AD18" s="411"/>
      <c r="AE18" s="411"/>
      <c r="AF18" s="411"/>
      <c r="AG18" s="411"/>
      <c r="AH18" s="411"/>
      <c r="AI18" s="411"/>
      <c r="AJ18" s="411"/>
      <c r="AK18" s="411"/>
      <c r="AL18" s="411"/>
      <c r="AM18" s="411"/>
      <c r="AN18" s="411"/>
      <c r="AO18" s="411"/>
      <c r="AP18" s="411"/>
      <c r="AQ18" s="411"/>
      <c r="AR18" s="411"/>
      <c r="AS18" s="411"/>
      <c r="AT18" s="411"/>
      <c r="AU18" s="411"/>
      <c r="AV18" s="411"/>
      <c r="AW18" s="411"/>
      <c r="AX18" s="411"/>
      <c r="AY18" s="411"/>
      <c r="AZ18" s="187"/>
      <c r="BA18" s="990" t="s">
        <v>60</v>
      </c>
      <c r="BB18" s="557" t="s">
        <v>15</v>
      </c>
      <c r="BC18" s="60" t="s">
        <v>35</v>
      </c>
      <c r="BD18" s="56" t="s">
        <v>35</v>
      </c>
      <c r="BE18" s="56" t="s">
        <v>35</v>
      </c>
      <c r="BF18" s="56" t="s">
        <v>35</v>
      </c>
      <c r="BG18" s="51" t="s">
        <v>35</v>
      </c>
      <c r="BH18" s="60" t="s">
        <v>35</v>
      </c>
      <c r="BI18" s="56" t="s">
        <v>35</v>
      </c>
      <c r="BJ18" s="56" t="s">
        <v>35</v>
      </c>
      <c r="BK18" s="56" t="s">
        <v>35</v>
      </c>
      <c r="BL18" s="51" t="s">
        <v>35</v>
      </c>
      <c r="BM18" s="60" t="s">
        <v>35</v>
      </c>
      <c r="BN18" s="56" t="s">
        <v>35</v>
      </c>
      <c r="BO18" s="56" t="s">
        <v>35</v>
      </c>
      <c r="BP18" s="56" t="s">
        <v>35</v>
      </c>
      <c r="BQ18" s="51" t="s">
        <v>35</v>
      </c>
      <c r="BR18" s="60" t="s">
        <v>35</v>
      </c>
      <c r="BS18" s="56" t="s">
        <v>35</v>
      </c>
      <c r="BT18" s="56" t="s">
        <v>35</v>
      </c>
      <c r="BU18" s="56" t="s">
        <v>35</v>
      </c>
      <c r="BV18" s="56" t="s">
        <v>35</v>
      </c>
      <c r="BW18" s="56" t="s">
        <v>35</v>
      </c>
      <c r="BX18" s="56" t="s">
        <v>35</v>
      </c>
      <c r="BY18" s="45" t="s">
        <v>35</v>
      </c>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322" customFormat="true" ht="15" customHeight="true" x14ac:dyDescent="0.2">
      <c r="A19" s="999"/>
      <c r="B19" s="373" t="s">
        <v>16</v>
      </c>
      <c r="C19" s="126">
        <v>0.90735283822654855</v>
      </c>
      <c r="D19" s="125">
        <v>0.81760482879960661</v>
      </c>
      <c r="E19" s="125">
        <v>0.9234691818463161</v>
      </c>
      <c r="F19" s="125">
        <v>0.3849667064995056</v>
      </c>
      <c r="G19" s="124">
        <v>0.13439869492773968</v>
      </c>
      <c r="H19" s="123">
        <v>0.36063299075823158</v>
      </c>
      <c r="I19" s="125">
        <v>0.18946381974942006</v>
      </c>
      <c r="J19" s="125">
        <v>0.12647883018735068</v>
      </c>
      <c r="K19" s="125">
        <v>0.14143551339592489</v>
      </c>
      <c r="L19" s="122">
        <v>0.14162535431028683</v>
      </c>
      <c r="M19" s="126">
        <v>0.7545230651552427</v>
      </c>
      <c r="N19" s="125">
        <v>1.1142459405817184</v>
      </c>
      <c r="O19" s="125">
        <v>0.76612949748898573</v>
      </c>
      <c r="P19" s="125">
        <v>1.0137705181202705</v>
      </c>
      <c r="Q19" s="124">
        <v>0.83756506859996127</v>
      </c>
      <c r="R19" s="123">
        <v>1.0130083355748969</v>
      </c>
      <c r="S19" s="125">
        <v>0.34678430472207344</v>
      </c>
      <c r="T19" s="125">
        <v>0.74276208799395715</v>
      </c>
      <c r="U19" s="125">
        <v>0.16164157350234531</v>
      </c>
      <c r="V19" s="125">
        <v>0.98166220685633365</v>
      </c>
      <c r="W19" s="73" t="s">
        <v>35</v>
      </c>
      <c r="X19" s="73" t="s">
        <v>35</v>
      </c>
      <c r="Y19" s="122">
        <v>6.671041763552979E-2</v>
      </c>
      <c r="Z19" s="411"/>
      <c r="AA19" s="411"/>
      <c r="AB19" s="411"/>
      <c r="AC19" s="411"/>
      <c r="AD19" s="411"/>
      <c r="AE19" s="411"/>
      <c r="AF19" s="411"/>
      <c r="AG19" s="411"/>
      <c r="AH19" s="411"/>
      <c r="AI19" s="411"/>
      <c r="AJ19" s="411"/>
      <c r="AK19" s="411"/>
      <c r="AL19" s="411"/>
      <c r="AM19" s="411"/>
      <c r="AN19" s="411"/>
      <c r="AO19" s="411"/>
      <c r="AP19" s="411"/>
      <c r="AQ19" s="411"/>
      <c r="AR19" s="411"/>
      <c r="AS19" s="411"/>
      <c r="AT19" s="411"/>
      <c r="AU19" s="411"/>
      <c r="AV19" s="411"/>
      <c r="AW19" s="411"/>
      <c r="AX19" s="411"/>
      <c r="AY19" s="411"/>
      <c r="AZ19" s="187"/>
      <c r="BA19" s="990"/>
      <c r="BB19" s="557" t="s">
        <v>16</v>
      </c>
      <c r="BC19" s="60" t="s">
        <v>35</v>
      </c>
      <c r="BD19" s="56" t="s">
        <v>35</v>
      </c>
      <c r="BE19" s="56" t="s">
        <v>35</v>
      </c>
      <c r="BF19" s="56" t="s">
        <v>35</v>
      </c>
      <c r="BG19" s="51" t="s">
        <v>35</v>
      </c>
      <c r="BH19" s="60" t="s">
        <v>35</v>
      </c>
      <c r="BI19" s="56" t="s">
        <v>35</v>
      </c>
      <c r="BJ19" s="56" t="s">
        <v>35</v>
      </c>
      <c r="BK19" s="56" t="s">
        <v>35</v>
      </c>
      <c r="BL19" s="51" t="s">
        <v>35</v>
      </c>
      <c r="BM19" s="60" t="s">
        <v>35</v>
      </c>
      <c r="BN19" s="56" t="s">
        <v>35</v>
      </c>
      <c r="BO19" s="56" t="s">
        <v>35</v>
      </c>
      <c r="BP19" s="56" t="s">
        <v>35</v>
      </c>
      <c r="BQ19" s="51" t="s">
        <v>35</v>
      </c>
      <c r="BR19" s="60" t="s">
        <v>35</v>
      </c>
      <c r="BS19" s="56" t="s">
        <v>35</v>
      </c>
      <c r="BT19" s="56" t="s">
        <v>35</v>
      </c>
      <c r="BU19" s="56" t="s">
        <v>35</v>
      </c>
      <c r="BV19" s="56" t="s">
        <v>35</v>
      </c>
      <c r="BW19" s="56" t="s">
        <v>35</v>
      </c>
      <c r="BX19" s="56" t="s">
        <v>35</v>
      </c>
      <c r="BY19" s="45" t="s">
        <v>35</v>
      </c>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322" customFormat="true" ht="15" customHeight="true" x14ac:dyDescent="0.2">
      <c r="A20" s="999"/>
      <c r="B20" s="373" t="s">
        <v>22</v>
      </c>
      <c r="C20" s="126">
        <v>0.56405209905774589</v>
      </c>
      <c r="D20" s="125">
        <v>0.97891148250390625</v>
      </c>
      <c r="E20" s="125">
        <v>0.35039428792601318</v>
      </c>
      <c r="F20" s="125">
        <v>0.11888285268994989</v>
      </c>
      <c r="G20" s="124">
        <v>5.2525340585853841E-2</v>
      </c>
      <c r="H20" s="123">
        <v>0.52942907482937185</v>
      </c>
      <c r="I20" s="125">
        <v>0.11432006537220821</v>
      </c>
      <c r="J20" s="125">
        <v>0.12405404506593412</v>
      </c>
      <c r="K20" s="125">
        <v>2.124641164312915E-2</v>
      </c>
      <c r="L20" s="122">
        <v>0</v>
      </c>
      <c r="M20" s="126">
        <v>0.35077214301974396</v>
      </c>
      <c r="N20" s="125">
        <v>0.74275378380507806</v>
      </c>
      <c r="O20" s="125">
        <v>1.0977056656869075</v>
      </c>
      <c r="P20" s="125">
        <v>0.40158530567146278</v>
      </c>
      <c r="Q20" s="124">
        <v>0.23357342794451619</v>
      </c>
      <c r="R20" s="123">
        <v>0.23856315147500073</v>
      </c>
      <c r="S20" s="125">
        <v>7.6476211402669775E-2</v>
      </c>
      <c r="T20" s="125">
        <v>0.73379143891299714</v>
      </c>
      <c r="U20" s="125">
        <v>9.2063516938462847E-2</v>
      </c>
      <c r="V20" s="125">
        <v>12.925094364550811</v>
      </c>
      <c r="W20" s="73" t="s">
        <v>35</v>
      </c>
      <c r="X20" s="73" t="s">
        <v>35</v>
      </c>
      <c r="Y20" s="122">
        <v>0</v>
      </c>
      <c r="Z20" s="411"/>
      <c r="AA20" s="411"/>
      <c r="AB20" s="411"/>
      <c r="AC20" s="411"/>
      <c r="AD20" s="411"/>
      <c r="AE20" s="411"/>
      <c r="AF20" s="411"/>
      <c r="AG20" s="411"/>
      <c r="AH20" s="411"/>
      <c r="AI20" s="411"/>
      <c r="AJ20" s="411"/>
      <c r="AK20" s="411"/>
      <c r="AL20" s="411"/>
      <c r="AM20" s="411"/>
      <c r="AN20" s="411"/>
      <c r="AO20" s="411"/>
      <c r="AP20" s="411"/>
      <c r="AQ20" s="411"/>
      <c r="AR20" s="411"/>
      <c r="AS20" s="411"/>
      <c r="AT20" s="411"/>
      <c r="AU20" s="411"/>
      <c r="AV20" s="411"/>
      <c r="AW20" s="411"/>
      <c r="AX20" s="411"/>
      <c r="AY20" s="411"/>
      <c r="AZ20" s="187"/>
      <c r="BA20" s="990"/>
      <c r="BB20" s="557" t="s">
        <v>22</v>
      </c>
      <c r="BC20" s="60" t="s">
        <v>35</v>
      </c>
      <c r="BD20" s="56" t="s">
        <v>35</v>
      </c>
      <c r="BE20" s="56" t="s">
        <v>35</v>
      </c>
      <c r="BF20" s="56" t="s">
        <v>35</v>
      </c>
      <c r="BG20" s="51" t="s">
        <v>35</v>
      </c>
      <c r="BH20" s="60" t="s">
        <v>35</v>
      </c>
      <c r="BI20" s="56" t="s">
        <v>35</v>
      </c>
      <c r="BJ20" s="56" t="s">
        <v>35</v>
      </c>
      <c r="BK20" s="56" t="s">
        <v>35</v>
      </c>
      <c r="BL20" s="51" t="s">
        <v>35</v>
      </c>
      <c r="BM20" s="60" t="s">
        <v>35</v>
      </c>
      <c r="BN20" s="56" t="s">
        <v>35</v>
      </c>
      <c r="BO20" s="56" t="s">
        <v>35</v>
      </c>
      <c r="BP20" s="56" t="s">
        <v>35</v>
      </c>
      <c r="BQ20" s="51" t="s">
        <v>35</v>
      </c>
      <c r="BR20" s="60" t="s">
        <v>35</v>
      </c>
      <c r="BS20" s="56" t="s">
        <v>35</v>
      </c>
      <c r="BT20" s="56" t="s">
        <v>35</v>
      </c>
      <c r="BU20" s="56" t="s">
        <v>35</v>
      </c>
      <c r="BV20" s="56" t="s">
        <v>35</v>
      </c>
      <c r="BW20" s="56" t="s">
        <v>35</v>
      </c>
      <c r="BX20" s="56" t="s">
        <v>35</v>
      </c>
      <c r="BY20" s="45" t="s">
        <v>35</v>
      </c>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322" customFormat="true" ht="15" customHeight="true" x14ac:dyDescent="0.2">
      <c r="A21" s="999"/>
      <c r="B21" s="373" t="s">
        <v>17</v>
      </c>
      <c r="C21" s="126">
        <v>3.4121476804421992E-2</v>
      </c>
      <c r="D21" s="125">
        <v>0</v>
      </c>
      <c r="E21" s="125">
        <v>0</v>
      </c>
      <c r="F21" s="125">
        <v>0</v>
      </c>
      <c r="G21" s="124">
        <v>2.1493772736976835E-3</v>
      </c>
      <c r="H21" s="123">
        <v>0</v>
      </c>
      <c r="I21" s="125">
        <v>0</v>
      </c>
      <c r="J21" s="125">
        <v>0</v>
      </c>
      <c r="K21" s="125">
        <v>9.2238033942016612E-4</v>
      </c>
      <c r="L21" s="122">
        <v>4.8291577495946448E-3</v>
      </c>
      <c r="M21" s="126">
        <v>0</v>
      </c>
      <c r="N21" s="125">
        <v>5.4511079249300383E-2</v>
      </c>
      <c r="O21" s="125">
        <v>0</v>
      </c>
      <c r="P21" s="125">
        <v>0</v>
      </c>
      <c r="Q21" s="124">
        <v>0</v>
      </c>
      <c r="R21" s="123">
        <v>1.9139319656903696E-2</v>
      </c>
      <c r="S21" s="125">
        <v>0</v>
      </c>
      <c r="T21" s="125">
        <v>0</v>
      </c>
      <c r="U21" s="125">
        <v>0</v>
      </c>
      <c r="V21" s="125">
        <v>0</v>
      </c>
      <c r="W21" s="73" t="s">
        <v>35</v>
      </c>
      <c r="X21" s="73" t="s">
        <v>35</v>
      </c>
      <c r="Y21" s="122">
        <v>3.0607991256601697E-3</v>
      </c>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187"/>
      <c r="BA21" s="990"/>
      <c r="BB21" s="557" t="s">
        <v>17</v>
      </c>
      <c r="BC21" s="60" t="s">
        <v>35</v>
      </c>
      <c r="BD21" s="56" t="s">
        <v>35</v>
      </c>
      <c r="BE21" s="56" t="s">
        <v>35</v>
      </c>
      <c r="BF21" s="56" t="s">
        <v>35</v>
      </c>
      <c r="BG21" s="51" t="s">
        <v>35</v>
      </c>
      <c r="BH21" s="60" t="s">
        <v>35</v>
      </c>
      <c r="BI21" s="56" t="s">
        <v>35</v>
      </c>
      <c r="BJ21" s="56" t="s">
        <v>35</v>
      </c>
      <c r="BK21" s="56" t="s">
        <v>35</v>
      </c>
      <c r="BL21" s="51" t="s">
        <v>35</v>
      </c>
      <c r="BM21" s="60" t="s">
        <v>35</v>
      </c>
      <c r="BN21" s="56" t="s">
        <v>35</v>
      </c>
      <c r="BO21" s="56" t="s">
        <v>35</v>
      </c>
      <c r="BP21" s="56" t="s">
        <v>35</v>
      </c>
      <c r="BQ21" s="51" t="s">
        <v>35</v>
      </c>
      <c r="BR21" s="60" t="s">
        <v>35</v>
      </c>
      <c r="BS21" s="56" t="s">
        <v>35</v>
      </c>
      <c r="BT21" s="56" t="s">
        <v>35</v>
      </c>
      <c r="BU21" s="56" t="s">
        <v>35</v>
      </c>
      <c r="BV21" s="56" t="s">
        <v>35</v>
      </c>
      <c r="BW21" s="56" t="s">
        <v>35</v>
      </c>
      <c r="BX21" s="56" t="s">
        <v>35</v>
      </c>
      <c r="BY21" s="45" t="s">
        <v>35</v>
      </c>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322" customFormat="true" ht="15" customHeight="true" x14ac:dyDescent="0.2">
      <c r="A22" s="999" t="s">
        <v>54</v>
      </c>
      <c r="B22" s="373" t="s">
        <v>49</v>
      </c>
      <c r="C22" s="126">
        <v>0.91281304465670798</v>
      </c>
      <c r="D22" s="125">
        <v>0.82568757932321013</v>
      </c>
      <c r="E22" s="125">
        <v>0.92671634297738625</v>
      </c>
      <c r="F22" s="125">
        <v>0.38542491062823847</v>
      </c>
      <c r="G22" s="124">
        <v>0.13447221723311137</v>
      </c>
      <c r="H22" s="123">
        <v>0.36255244883386412</v>
      </c>
      <c r="I22" s="125">
        <v>0.18968066280713961</v>
      </c>
      <c r="J22" s="125">
        <v>0.12663592717752112</v>
      </c>
      <c r="K22" s="125">
        <v>0.14146687489314416</v>
      </c>
      <c r="L22" s="122">
        <v>0.14163219395235699</v>
      </c>
      <c r="M22" s="126">
        <v>0.75717903829436406</v>
      </c>
      <c r="N22" s="125">
        <v>1.1232008261098281</v>
      </c>
      <c r="O22" s="125">
        <v>0.77463268435339538</v>
      </c>
      <c r="P22" s="125">
        <v>1.0178580866287599</v>
      </c>
      <c r="Q22" s="124">
        <v>0.83952597820574126</v>
      </c>
      <c r="R22" s="123">
        <v>1.0156256279154829</v>
      </c>
      <c r="S22" s="125">
        <v>0.34704971519593902</v>
      </c>
      <c r="T22" s="125">
        <v>0.74825270226460994</v>
      </c>
      <c r="U22" s="125">
        <v>0.1617905235483971</v>
      </c>
      <c r="V22" s="125">
        <v>1.1273767105372399</v>
      </c>
      <c r="W22" s="73" t="s">
        <v>35</v>
      </c>
      <c r="X22" s="73" t="s">
        <v>35</v>
      </c>
      <c r="Y22" s="122">
        <v>6.6712459569909024E-2</v>
      </c>
      <c r="Z22" s="411"/>
      <c r="AA22" s="411"/>
      <c r="AB22" s="411"/>
      <c r="AC22" s="411"/>
      <c r="AD22" s="411"/>
      <c r="AE22" s="411"/>
      <c r="AF22" s="411"/>
      <c r="AG22" s="411"/>
      <c r="AH22" s="411"/>
      <c r="AI22" s="411"/>
      <c r="AJ22" s="411"/>
      <c r="AK22" s="411"/>
      <c r="AL22" s="411"/>
      <c r="AM22" s="411"/>
      <c r="AN22" s="411"/>
      <c r="AO22" s="411"/>
      <c r="AP22" s="411"/>
      <c r="AQ22" s="411"/>
      <c r="AR22" s="411"/>
      <c r="AS22" s="411"/>
      <c r="AT22" s="411"/>
      <c r="AU22" s="411"/>
      <c r="AV22" s="411"/>
      <c r="AW22" s="411"/>
      <c r="AX22" s="411"/>
      <c r="AY22" s="411"/>
      <c r="AZ22" s="187"/>
      <c r="BA22" s="990" t="s">
        <v>54</v>
      </c>
      <c r="BB22" s="557" t="s">
        <v>49</v>
      </c>
      <c r="BC22" s="60" t="s">
        <v>35</v>
      </c>
      <c r="BD22" s="56" t="s">
        <v>35</v>
      </c>
      <c r="BE22" s="56" t="s">
        <v>35</v>
      </c>
      <c r="BF22" s="56" t="s">
        <v>35</v>
      </c>
      <c r="BG22" s="51" t="s">
        <v>35</v>
      </c>
      <c r="BH22" s="60" t="s">
        <v>35</v>
      </c>
      <c r="BI22" s="56" t="s">
        <v>35</v>
      </c>
      <c r="BJ22" s="56" t="s">
        <v>35</v>
      </c>
      <c r="BK22" s="56" t="s">
        <v>35</v>
      </c>
      <c r="BL22" s="51" t="s">
        <v>35</v>
      </c>
      <c r="BM22" s="60" t="s">
        <v>35</v>
      </c>
      <c r="BN22" s="56" t="s">
        <v>35</v>
      </c>
      <c r="BO22" s="56" t="s">
        <v>35</v>
      </c>
      <c r="BP22" s="56" t="s">
        <v>35</v>
      </c>
      <c r="BQ22" s="51" t="s">
        <v>35</v>
      </c>
      <c r="BR22" s="60" t="s">
        <v>35</v>
      </c>
      <c r="BS22" s="56" t="s">
        <v>35</v>
      </c>
      <c r="BT22" s="56" t="s">
        <v>35</v>
      </c>
      <c r="BU22" s="56" t="s">
        <v>35</v>
      </c>
      <c r="BV22" s="56" t="s">
        <v>35</v>
      </c>
      <c r="BW22" s="56" t="s">
        <v>35</v>
      </c>
      <c r="BX22" s="56" t="s">
        <v>35</v>
      </c>
      <c r="BY22" s="45" t="s">
        <v>35</v>
      </c>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322" customFormat="true" ht="15" customHeight="true" x14ac:dyDescent="0.2">
      <c r="A23" s="1001"/>
      <c r="B23" s="374" t="s">
        <v>48</v>
      </c>
      <c r="C23" s="121">
        <v>99.087186955343185</v>
      </c>
      <c r="D23" s="120">
        <v>99.174312420676799</v>
      </c>
      <c r="E23" s="120">
        <v>99.073283657022571</v>
      </c>
      <c r="F23" s="120">
        <v>99.614575089371797</v>
      </c>
      <c r="G23" s="119">
        <v>99.865527782766904</v>
      </c>
      <c r="H23" s="118">
        <v>99.637447551166133</v>
      </c>
      <c r="I23" s="120">
        <v>99.810319337192837</v>
      </c>
      <c r="J23" s="120">
        <v>99.873364072822497</v>
      </c>
      <c r="K23" s="120">
        <v>99.858533125106831</v>
      </c>
      <c r="L23" s="117">
        <v>99.858367806047667</v>
      </c>
      <c r="M23" s="121">
        <v>99.24282096170559</v>
      </c>
      <c r="N23" s="120">
        <v>98.876799173890163</v>
      </c>
      <c r="O23" s="120">
        <v>99.225367315646579</v>
      </c>
      <c r="P23" s="120">
        <v>98.982141913371251</v>
      </c>
      <c r="Q23" s="119">
        <v>99.160474021794215</v>
      </c>
      <c r="R23" s="118">
        <v>98.984374372084787</v>
      </c>
      <c r="S23" s="120">
        <v>99.652950284804092</v>
      </c>
      <c r="T23" s="120">
        <v>99.251747297735392</v>
      </c>
      <c r="U23" s="120">
        <v>99.838209476451595</v>
      </c>
      <c r="V23" s="120">
        <v>98.872623289462766</v>
      </c>
      <c r="W23" s="72" t="s">
        <v>35</v>
      </c>
      <c r="X23" s="72" t="s">
        <v>35</v>
      </c>
      <c r="Y23" s="117">
        <v>99.933287540430072</v>
      </c>
      <c r="Z23" s="411"/>
      <c r="AA23" s="411"/>
      <c r="AB23" s="411"/>
      <c r="AC23" s="411"/>
      <c r="AD23" s="411"/>
      <c r="AE23" s="411"/>
      <c r="AF23" s="411"/>
      <c r="AG23" s="411"/>
      <c r="AH23" s="411"/>
      <c r="AI23" s="411"/>
      <c r="AJ23" s="411"/>
      <c r="AK23" s="411"/>
      <c r="AL23" s="411"/>
      <c r="AM23" s="411"/>
      <c r="AN23" s="411"/>
      <c r="AO23" s="411"/>
      <c r="AP23" s="411"/>
      <c r="AQ23" s="411"/>
      <c r="AR23" s="411"/>
      <c r="AS23" s="411"/>
      <c r="AT23" s="411"/>
      <c r="AU23" s="411"/>
      <c r="AV23" s="411"/>
      <c r="AW23" s="411"/>
      <c r="AX23" s="411"/>
      <c r="AY23" s="411"/>
      <c r="AZ23" s="187"/>
      <c r="BA23" s="994"/>
      <c r="BB23" s="560" t="s">
        <v>48</v>
      </c>
      <c r="BC23" s="59" t="s">
        <v>35</v>
      </c>
      <c r="BD23" s="55" t="s">
        <v>35</v>
      </c>
      <c r="BE23" s="55" t="s">
        <v>35</v>
      </c>
      <c r="BF23" s="55" t="s">
        <v>35</v>
      </c>
      <c r="BG23" s="50" t="s">
        <v>35</v>
      </c>
      <c r="BH23" s="59" t="s">
        <v>35</v>
      </c>
      <c r="BI23" s="55" t="s">
        <v>35</v>
      </c>
      <c r="BJ23" s="55" t="s">
        <v>35</v>
      </c>
      <c r="BK23" s="55" t="s">
        <v>35</v>
      </c>
      <c r="BL23" s="50" t="s">
        <v>35</v>
      </c>
      <c r="BM23" s="59" t="s">
        <v>35</v>
      </c>
      <c r="BN23" s="55" t="s">
        <v>35</v>
      </c>
      <c r="BO23" s="55" t="s">
        <v>35</v>
      </c>
      <c r="BP23" s="55" t="s">
        <v>35</v>
      </c>
      <c r="BQ23" s="50" t="s">
        <v>35</v>
      </c>
      <c r="BR23" s="59" t="s">
        <v>35</v>
      </c>
      <c r="BS23" s="55" t="s">
        <v>35</v>
      </c>
      <c r="BT23" s="55" t="s">
        <v>35</v>
      </c>
      <c r="BU23" s="55" t="s">
        <v>35</v>
      </c>
      <c r="BV23" s="55" t="s">
        <v>35</v>
      </c>
      <c r="BW23" s="55" t="s">
        <v>35</v>
      </c>
      <c r="BX23" s="55" t="s">
        <v>35</v>
      </c>
      <c r="BY23" s="44" t="s">
        <v>35</v>
      </c>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8" customFormat="true" ht="15" hidden="true" customHeight="true" x14ac:dyDescent="0.2">
      <c r="A24" s="1006" t="s">
        <v>47</v>
      </c>
      <c r="B24" s="371" t="s">
        <v>59</v>
      </c>
      <c r="C24" s="377"/>
      <c r="D24" s="378"/>
      <c r="E24" s="378"/>
      <c r="F24" s="378"/>
      <c r="G24" s="379"/>
      <c r="H24" s="380"/>
      <c r="I24" s="378"/>
      <c r="J24" s="378"/>
      <c r="K24" s="378"/>
      <c r="L24" s="381"/>
      <c r="M24" s="377"/>
      <c r="N24" s="378"/>
      <c r="O24" s="378"/>
      <c r="P24" s="378"/>
      <c r="Q24" s="379"/>
      <c r="R24" s="380"/>
      <c r="S24" s="378"/>
      <c r="T24" s="378"/>
      <c r="U24" s="378"/>
      <c r="V24" s="378"/>
      <c r="W24" s="378"/>
      <c r="X24" s="378"/>
      <c r="Y24" s="381"/>
      <c r="Z24" s="846"/>
      <c r="AA24" s="846"/>
      <c r="AB24" s="846"/>
      <c r="AC24" s="846"/>
      <c r="AD24" s="846"/>
      <c r="AE24" s="846"/>
      <c r="AF24" s="846"/>
      <c r="AG24" s="846"/>
      <c r="AH24" s="846"/>
      <c r="AI24" s="846"/>
      <c r="AJ24" s="846"/>
      <c r="AK24" s="846"/>
      <c r="AL24" s="846"/>
      <c r="AM24" s="846"/>
      <c r="AN24" s="846"/>
      <c r="AO24" s="846"/>
      <c r="AP24" s="846"/>
      <c r="AQ24" s="846"/>
      <c r="AR24" s="846"/>
      <c r="AS24" s="846"/>
      <c r="AT24" s="846"/>
      <c r="AU24" s="846"/>
      <c r="AV24" s="846"/>
      <c r="AW24" s="846"/>
      <c r="AX24" s="846"/>
      <c r="AY24" s="846"/>
      <c r="AZ24" s="346"/>
      <c r="BB24" s="320"/>
      <c r="BZ24" s="346"/>
      <c r="CA24" s="346"/>
      <c r="CB24" s="346"/>
      <c r="CC24" s="346"/>
      <c r="CD24" s="346"/>
      <c r="CE24" s="346"/>
      <c r="CF24" s="346"/>
      <c r="CG24" s="346"/>
      <c r="CH24" s="346"/>
      <c r="CI24" s="346"/>
      <c r="CJ24" s="346"/>
      <c r="CK24" s="346"/>
      <c r="CL24" s="346"/>
      <c r="CM24" s="346"/>
      <c r="CN24" s="346"/>
      <c r="CO24" s="346"/>
      <c r="CP24" s="346"/>
      <c r="CQ24" s="346"/>
      <c r="CR24" s="346"/>
      <c r="CS24" s="346"/>
      <c r="CT24" s="346"/>
      <c r="CU24" s="346"/>
      <c r="CV24" s="346"/>
      <c r="CW24" s="346"/>
      <c r="CX24" s="346"/>
      <c r="CY24" s="346"/>
      <c r="CZ24" s="346"/>
    </row>
    <row r="25" s="318" customFormat="true" ht="15" hidden="true" customHeight="true" x14ac:dyDescent="0.2">
      <c r="A25" s="1007"/>
      <c r="B25" s="368" t="s">
        <v>58</v>
      </c>
      <c r="C25" s="382"/>
      <c r="D25" s="383"/>
      <c r="E25" s="383"/>
      <c r="F25" s="383"/>
      <c r="G25" s="384"/>
      <c r="H25" s="385"/>
      <c r="I25" s="383"/>
      <c r="J25" s="383"/>
      <c r="K25" s="383"/>
      <c r="L25" s="386"/>
      <c r="M25" s="382"/>
      <c r="N25" s="383"/>
      <c r="O25" s="383"/>
      <c r="P25" s="383"/>
      <c r="Q25" s="384"/>
      <c r="R25" s="385"/>
      <c r="S25" s="383"/>
      <c r="T25" s="383"/>
      <c r="U25" s="383"/>
      <c r="V25" s="383"/>
      <c r="W25" s="383"/>
      <c r="X25" s="383"/>
      <c r="Y25" s="386"/>
      <c r="Z25" s="846"/>
      <c r="AA25" s="846"/>
      <c r="AB25" s="846"/>
      <c r="AC25" s="846"/>
      <c r="AD25" s="846"/>
      <c r="AE25" s="846"/>
      <c r="AF25" s="846"/>
      <c r="AG25" s="846"/>
      <c r="AH25" s="846"/>
      <c r="AI25" s="846"/>
      <c r="AJ25" s="846"/>
      <c r="AK25" s="846"/>
      <c r="AL25" s="846"/>
      <c r="AM25" s="846"/>
      <c r="AN25" s="846"/>
      <c r="AO25" s="846"/>
      <c r="AP25" s="846"/>
      <c r="AQ25" s="846"/>
      <c r="AR25" s="846"/>
      <c r="AS25" s="846"/>
      <c r="AT25" s="846"/>
      <c r="AU25" s="846"/>
      <c r="AV25" s="846"/>
      <c r="AW25" s="846"/>
      <c r="AX25" s="846"/>
      <c r="AY25" s="846"/>
      <c r="AZ25" s="346"/>
      <c r="BB25" s="320"/>
      <c r="BZ25" s="346"/>
      <c r="CA25" s="346"/>
      <c r="CB25" s="346"/>
      <c r="CC25" s="346"/>
      <c r="CD25" s="346"/>
      <c r="CE25" s="346"/>
      <c r="CF25" s="346"/>
      <c r="CG25" s="346"/>
      <c r="CH25" s="346"/>
      <c r="CI25" s="346"/>
      <c r="CJ25" s="346"/>
      <c r="CK25" s="346"/>
      <c r="CL25" s="346"/>
      <c r="CM25" s="346"/>
      <c r="CN25" s="346"/>
      <c r="CO25" s="346"/>
      <c r="CP25" s="346"/>
      <c r="CQ25" s="346"/>
      <c r="CR25" s="346"/>
      <c r="CS25" s="346"/>
      <c r="CT25" s="346"/>
      <c r="CU25" s="346"/>
      <c r="CV25" s="346"/>
      <c r="CW25" s="346"/>
      <c r="CX25" s="346"/>
      <c r="CY25" s="346"/>
      <c r="CZ25" s="346"/>
    </row>
    <row r="26" s="318" customFormat="true" ht="15" hidden="true" customHeight="true" x14ac:dyDescent="0.2">
      <c r="A26" s="1008"/>
      <c r="B26" s="369" t="s">
        <v>46</v>
      </c>
      <c r="C26" s="387"/>
      <c r="D26" s="388"/>
      <c r="E26" s="388"/>
      <c r="F26" s="388"/>
      <c r="G26" s="389"/>
      <c r="H26" s="390"/>
      <c r="I26" s="388"/>
      <c r="J26" s="388"/>
      <c r="K26" s="388"/>
      <c r="L26" s="391"/>
      <c r="M26" s="387"/>
      <c r="N26" s="388"/>
      <c r="O26" s="388"/>
      <c r="P26" s="388"/>
      <c r="Q26" s="389"/>
      <c r="R26" s="13"/>
      <c r="S26" s="12"/>
      <c r="T26" s="12"/>
      <c r="U26" s="12"/>
      <c r="V26" s="12"/>
      <c r="W26" s="12"/>
      <c r="X26" s="12"/>
      <c r="Y26" s="7"/>
      <c r="Z26" s="846"/>
      <c r="AA26" s="846"/>
      <c r="AB26" s="846"/>
      <c r="AC26" s="846"/>
      <c r="AD26" s="846"/>
      <c r="AE26" s="846"/>
      <c r="AF26" s="846"/>
      <c r="AG26" s="846"/>
      <c r="AH26" s="846"/>
      <c r="AI26" s="846"/>
      <c r="AJ26" s="846"/>
      <c r="AK26" s="846"/>
      <c r="AL26" s="846"/>
      <c r="AM26" s="846"/>
      <c r="AN26" s="846"/>
      <c r="AO26" s="846"/>
      <c r="AP26" s="846"/>
      <c r="AQ26" s="846"/>
      <c r="AR26" s="846"/>
      <c r="AS26" s="846"/>
      <c r="AT26" s="846"/>
      <c r="AU26" s="846"/>
      <c r="AV26" s="846"/>
      <c r="AW26" s="846"/>
      <c r="AX26" s="846"/>
      <c r="AY26" s="846"/>
      <c r="AZ26" s="346"/>
      <c r="BB26" s="320"/>
      <c r="BZ26" s="346"/>
      <c r="CA26" s="346"/>
      <c r="CB26" s="346"/>
      <c r="CC26" s="346"/>
      <c r="CD26" s="346"/>
      <c r="CE26" s="346"/>
      <c r="CF26" s="346"/>
      <c r="CG26" s="346"/>
      <c r="CH26" s="346"/>
      <c r="CI26" s="346"/>
      <c r="CJ26" s="346"/>
      <c r="CK26" s="346"/>
      <c r="CL26" s="346"/>
      <c r="CM26" s="346"/>
      <c r="CN26" s="346"/>
      <c r="CO26" s="346"/>
      <c r="CP26" s="346"/>
      <c r="CQ26" s="346"/>
      <c r="CR26" s="346"/>
      <c r="CS26" s="346"/>
      <c r="CT26" s="346"/>
      <c r="CU26" s="346"/>
      <c r="CV26" s="346"/>
      <c r="CW26" s="346"/>
      <c r="CX26" s="346"/>
      <c r="CY26" s="346"/>
      <c r="CZ26" s="346"/>
    </row>
    <row r="27" s="322" customFormat="true" ht="15" customHeight="true" x14ac:dyDescent="0.2">
      <c r="A27" s="317"/>
      <c r="B27" s="370"/>
      <c r="C27" s="1009" t="s">
        <v>114</v>
      </c>
      <c r="D27" s="1010"/>
      <c r="E27" s="1010"/>
      <c r="F27" s="1010"/>
      <c r="G27" s="1011"/>
      <c r="H27" s="1005" t="s">
        <v>38</v>
      </c>
      <c r="I27" s="996"/>
      <c r="J27" s="996"/>
      <c r="K27" s="996"/>
      <c r="L27" s="998"/>
      <c r="M27" s="995" t="s">
        <v>37</v>
      </c>
      <c r="N27" s="996"/>
      <c r="O27" s="996"/>
      <c r="P27" s="996"/>
      <c r="Q27" s="998"/>
      <c r="R27" s="15" t="s">
        <v>137</v>
      </c>
      <c r="S27" s="401"/>
      <c r="T27" s="401"/>
      <c r="U27" s="401"/>
      <c r="V27" s="401"/>
      <c r="W27" s="401"/>
      <c r="X27" s="401"/>
      <c r="Y27" s="401"/>
      <c r="Z27" s="411"/>
      <c r="AA27" s="411"/>
      <c r="AB27" s="411"/>
      <c r="AC27" s="411"/>
      <c r="AD27" s="411"/>
      <c r="AE27" s="411"/>
      <c r="AF27" s="411"/>
      <c r="AG27" s="411"/>
      <c r="AH27" s="411"/>
      <c r="AI27" s="411"/>
      <c r="AJ27" s="411"/>
      <c r="AK27" s="411"/>
      <c r="AL27" s="411"/>
      <c r="AM27" s="411"/>
      <c r="AN27" s="411"/>
      <c r="AO27" s="411"/>
      <c r="AP27" s="411"/>
      <c r="AQ27" s="411"/>
      <c r="AR27" s="411"/>
      <c r="AS27" s="411"/>
      <c r="AT27" s="411"/>
      <c r="AU27" s="411"/>
      <c r="AV27" s="411"/>
      <c r="AW27" s="411"/>
      <c r="AX27" s="411"/>
      <c r="AY27" s="411"/>
      <c r="AZ27" s="187"/>
      <c r="BA27" s="347" t="s">
        <v>128</v>
      </c>
      <c r="BB27" s="302" t="s">
        <v>95</v>
      </c>
      <c r="BC27" s="986" t="s">
        <v>114</v>
      </c>
      <c r="BD27" s="987"/>
      <c r="BE27" s="987"/>
      <c r="BF27" s="987"/>
      <c r="BG27" s="993"/>
      <c r="BH27" s="986" t="s">
        <v>38</v>
      </c>
      <c r="BI27" s="987"/>
      <c r="BJ27" s="987"/>
      <c r="BK27" s="987"/>
      <c r="BL27" s="993"/>
      <c r="BM27" s="986" t="s">
        <v>37</v>
      </c>
      <c r="BN27" s="987"/>
      <c r="BO27" s="987"/>
      <c r="BP27" s="987"/>
      <c r="BQ27" s="988"/>
      <c r="BR27" s="14" t="s">
        <v>137</v>
      </c>
      <c r="BS27" s="401"/>
      <c r="BT27" s="401"/>
      <c r="BU27" s="401"/>
      <c r="BV27" s="401"/>
      <c r="BW27" s="401"/>
      <c r="BX27" s="401"/>
      <c r="BY27" s="401"/>
      <c r="BZ27" s="345"/>
      <c r="CA27" s="345"/>
      <c r="CB27" s="345"/>
      <c r="CC27" s="345"/>
      <c r="CD27" s="345"/>
      <c r="CE27" s="345"/>
      <c r="CF27" s="345"/>
      <c r="CG27" s="345"/>
      <c r="CH27" s="345"/>
      <c r="CI27" s="345"/>
      <c r="CJ27" s="345"/>
      <c r="CK27" s="345"/>
      <c r="CL27" s="345"/>
      <c r="CM27" s="345"/>
      <c r="CN27" s="345"/>
      <c r="CO27" s="345"/>
      <c r="CP27" s="345"/>
      <c r="CQ27" s="345"/>
      <c r="CR27" s="345"/>
      <c r="CS27" s="345"/>
      <c r="CT27" s="345"/>
      <c r="CU27" s="345"/>
      <c r="CV27" s="345"/>
      <c r="CW27" s="345"/>
      <c r="CX27" s="345"/>
      <c r="CY27" s="345"/>
      <c r="CZ27" s="345"/>
    </row>
    <row r="28" s="322" customFormat="true" ht="24" x14ac:dyDescent="0.2">
      <c r="A28" s="335" t="s">
        <v>69</v>
      </c>
      <c r="B28" s="370"/>
      <c r="C28" s="393" t="s">
        <v>0</v>
      </c>
      <c r="D28" s="550" t="s">
        <v>1</v>
      </c>
      <c r="E28" s="550" t="s">
        <v>2</v>
      </c>
      <c r="F28" s="550" t="s">
        <v>3</v>
      </c>
      <c r="G28" s="551" t="s">
        <v>4</v>
      </c>
      <c r="H28" s="375" t="s">
        <v>0</v>
      </c>
      <c r="I28" s="553" t="s">
        <v>1</v>
      </c>
      <c r="J28" s="553" t="s">
        <v>2</v>
      </c>
      <c r="K28" s="553" t="s">
        <v>3</v>
      </c>
      <c r="L28" s="554" t="s">
        <v>4</v>
      </c>
      <c r="M28" s="376" t="s">
        <v>0</v>
      </c>
      <c r="N28" s="553" t="s">
        <v>1</v>
      </c>
      <c r="O28" s="553" t="s">
        <v>2</v>
      </c>
      <c r="P28" s="553" t="s">
        <v>3</v>
      </c>
      <c r="Q28" s="548" t="s">
        <v>4</v>
      </c>
      <c r="R28" s="375" t="s">
        <v>483</v>
      </c>
      <c r="S28" s="553" t="s">
        <v>484</v>
      </c>
      <c r="T28" s="553" t="s">
        <v>485</v>
      </c>
      <c r="U28" s="553" t="s">
        <v>486</v>
      </c>
      <c r="V28" s="553" t="s">
        <v>487</v>
      </c>
      <c r="W28" s="553" t="s">
        <v>151</v>
      </c>
      <c r="X28" s="553" t="s">
        <v>152</v>
      </c>
      <c r="Y28" s="554" t="s">
        <v>488</v>
      </c>
      <c r="Z28" s="411"/>
      <c r="AA28" s="411"/>
      <c r="AB28" s="411"/>
      <c r="AC28" s="411"/>
      <c r="AD28" s="411"/>
      <c r="AE28" s="411"/>
      <c r="AF28" s="411"/>
      <c r="AG28" s="411"/>
      <c r="AH28" s="411"/>
      <c r="AI28" s="411"/>
      <c r="AJ28" s="411"/>
      <c r="AK28" s="411"/>
      <c r="AL28" s="411"/>
      <c r="AM28" s="411"/>
      <c r="AN28" s="411"/>
      <c r="AO28" s="411"/>
      <c r="AP28" s="411"/>
      <c r="AQ28" s="411"/>
      <c r="AR28" s="411"/>
      <c r="AS28" s="411"/>
      <c r="AT28" s="411"/>
      <c r="AU28" s="411"/>
      <c r="AV28" s="411"/>
      <c r="AW28" s="411"/>
      <c r="AX28" s="411"/>
      <c r="AY28" s="411"/>
      <c r="AZ28" s="187"/>
      <c r="BA28" s="335" t="s">
        <v>119</v>
      </c>
      <c r="BB28" s="334"/>
      <c r="BC28" s="422" t="s">
        <v>0</v>
      </c>
      <c r="BD28" s="525" t="s">
        <v>1</v>
      </c>
      <c r="BE28" s="525" t="s">
        <v>2</v>
      </c>
      <c r="BF28" s="525" t="s">
        <v>3</v>
      </c>
      <c r="BG28" s="423" t="s">
        <v>4</v>
      </c>
      <c r="BH28" s="422" t="s">
        <v>0</v>
      </c>
      <c r="BI28" s="525" t="s">
        <v>1</v>
      </c>
      <c r="BJ28" s="525" t="s">
        <v>2</v>
      </c>
      <c r="BK28" s="525" t="s">
        <v>3</v>
      </c>
      <c r="BL28" s="423" t="s">
        <v>4</v>
      </c>
      <c r="BM28" s="422" t="s">
        <v>0</v>
      </c>
      <c r="BN28" s="525" t="s">
        <v>1</v>
      </c>
      <c r="BO28" s="525" t="s">
        <v>2</v>
      </c>
      <c r="BP28" s="525" t="s">
        <v>3</v>
      </c>
      <c r="BQ28" s="423" t="s">
        <v>4</v>
      </c>
      <c r="BR28" s="422" t="s">
        <v>483</v>
      </c>
      <c r="BS28" s="525" t="s">
        <v>484</v>
      </c>
      <c r="BT28" s="525" t="s">
        <v>485</v>
      </c>
      <c r="BU28" s="525" t="s">
        <v>486</v>
      </c>
      <c r="BV28" s="525" t="s">
        <v>487</v>
      </c>
      <c r="BW28" s="525" t="s">
        <v>151</v>
      </c>
      <c r="BX28" s="525" t="s">
        <v>152</v>
      </c>
      <c r="BY28" s="526" t="s">
        <v>488</v>
      </c>
      <c r="BZ28" s="185"/>
      <c r="CA28" s="185"/>
      <c r="CB28" s="185"/>
      <c r="CC28" s="185"/>
      <c r="CD28" s="185"/>
      <c r="CE28" s="185"/>
      <c r="CF28" s="185"/>
      <c r="CG28" s="185"/>
      <c r="CH28" s="185"/>
      <c r="CI28" s="185"/>
      <c r="CJ28" s="185"/>
      <c r="CK28" s="185"/>
      <c r="CL28" s="185"/>
      <c r="CM28" s="185"/>
      <c r="CN28" s="185"/>
      <c r="CO28" s="185"/>
      <c r="CP28" s="185"/>
      <c r="CQ28" s="185"/>
      <c r="CR28" s="185"/>
      <c r="CS28" s="185"/>
      <c r="CT28" s="185"/>
      <c r="CU28" s="185"/>
      <c r="CV28" s="185"/>
      <c r="CW28" s="185"/>
      <c r="CX28" s="185"/>
      <c r="CY28" s="185"/>
      <c r="CZ28" s="185"/>
    </row>
    <row r="29" s="322" customFormat="true" ht="15" customHeight="true" x14ac:dyDescent="0.2">
      <c r="A29" s="1000" t="s">
        <v>57</v>
      </c>
      <c r="B29" s="372" t="s">
        <v>49</v>
      </c>
      <c r="C29" s="131">
        <v>91.489762635586686</v>
      </c>
      <c r="D29" s="130">
        <v>92.261877229922334</v>
      </c>
      <c r="E29" s="130">
        <v>92.593631396113679</v>
      </c>
      <c r="F29" s="130">
        <v>96.546363458924816</v>
      </c>
      <c r="G29" s="129">
        <v>96.924536652272479</v>
      </c>
      <c r="H29" s="128">
        <v>95.004749236138096</v>
      </c>
      <c r="I29" s="130">
        <v>97.86734575922948</v>
      </c>
      <c r="J29" s="130">
        <v>98.115879604241712</v>
      </c>
      <c r="K29" s="130">
        <v>97.828282983612908</v>
      </c>
      <c r="L29" s="127">
        <v>95.10396238557243</v>
      </c>
      <c r="M29" s="131">
        <v>91.562786831482342</v>
      </c>
      <c r="N29" s="130">
        <v>91.479138905810132</v>
      </c>
      <c r="O29" s="130">
        <v>93.05441608759665</v>
      </c>
      <c r="P29" s="130">
        <v>92.089864479375933</v>
      </c>
      <c r="Q29" s="129">
        <v>93.209289658129109</v>
      </c>
      <c r="R29" s="128">
        <v>90.767490712254755</v>
      </c>
      <c r="S29" s="130">
        <v>93.217541745711387</v>
      </c>
      <c r="T29" s="130">
        <v>94.586074257653195</v>
      </c>
      <c r="U29" s="130">
        <v>99.09762879365654</v>
      </c>
      <c r="V29" s="130">
        <v>73.770441021602068</v>
      </c>
      <c r="W29" s="71" t="s">
        <v>35</v>
      </c>
      <c r="X29" s="71" t="s">
        <v>35</v>
      </c>
      <c r="Y29" s="127">
        <v>98.348949444594098</v>
      </c>
      <c r="Z29" s="411"/>
      <c r="AA29" s="411"/>
      <c r="AB29" s="411"/>
      <c r="AC29" s="411"/>
      <c r="AD29" s="411"/>
      <c r="AE29" s="411"/>
      <c r="AF29" s="411"/>
      <c r="AG29" s="411"/>
      <c r="AH29" s="411"/>
      <c r="AI29" s="411"/>
      <c r="AJ29" s="411"/>
      <c r="AK29" s="411"/>
      <c r="AL29" s="411"/>
      <c r="AM29" s="411"/>
      <c r="AN29" s="411"/>
      <c r="AO29" s="411"/>
      <c r="AP29" s="411"/>
      <c r="AQ29" s="411"/>
      <c r="AR29" s="411"/>
      <c r="AS29" s="411"/>
      <c r="AT29" s="411"/>
      <c r="AU29" s="411"/>
      <c r="AV29" s="411"/>
      <c r="AW29" s="411"/>
      <c r="AX29" s="411"/>
      <c r="AY29" s="411"/>
      <c r="AZ29" s="187"/>
      <c r="BA29" s="992" t="s">
        <v>57</v>
      </c>
      <c r="BB29" s="559" t="s">
        <v>49</v>
      </c>
      <c r="BC29" s="61" t="s">
        <v>35</v>
      </c>
      <c r="BD29" s="57" t="s">
        <v>35</v>
      </c>
      <c r="BE29" s="57" t="s">
        <v>35</v>
      </c>
      <c r="BF29" s="57" t="s">
        <v>35</v>
      </c>
      <c r="BG29" s="52" t="s">
        <v>35</v>
      </c>
      <c r="BH29" s="61" t="s">
        <v>35</v>
      </c>
      <c r="BI29" s="57" t="s">
        <v>35</v>
      </c>
      <c r="BJ29" s="57" t="s">
        <v>35</v>
      </c>
      <c r="BK29" s="57" t="s">
        <v>35</v>
      </c>
      <c r="BL29" s="52" t="s">
        <v>35</v>
      </c>
      <c r="BM29" s="61" t="s">
        <v>35</v>
      </c>
      <c r="BN29" s="57" t="s">
        <v>35</v>
      </c>
      <c r="BO29" s="57" t="s">
        <v>35</v>
      </c>
      <c r="BP29" s="57" t="s">
        <v>35</v>
      </c>
      <c r="BQ29" s="52" t="s">
        <v>35</v>
      </c>
      <c r="BR29" s="61" t="s">
        <v>35</v>
      </c>
      <c r="BS29" s="57" t="s">
        <v>35</v>
      </c>
      <c r="BT29" s="57" t="s">
        <v>35</v>
      </c>
      <c r="BU29" s="57" t="s">
        <v>35</v>
      </c>
      <c r="BV29" s="57" t="s">
        <v>35</v>
      </c>
      <c r="BW29" s="57" t="s">
        <v>35</v>
      </c>
      <c r="BX29" s="57" t="s">
        <v>35</v>
      </c>
      <c r="BY29" s="46" t="s">
        <v>35</v>
      </c>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322" customFormat="true" ht="15" customHeight="true" x14ac:dyDescent="0.2">
      <c r="A30" s="999"/>
      <c r="B30" s="373" t="s">
        <v>48</v>
      </c>
      <c r="C30" s="126">
        <v>8.510237364412907</v>
      </c>
      <c r="D30" s="125">
        <v>7.7381227700774575</v>
      </c>
      <c r="E30" s="125">
        <v>7.406368603886075</v>
      </c>
      <c r="F30" s="125">
        <v>3.453636541074725</v>
      </c>
      <c r="G30" s="124">
        <v>3.0754633477278093</v>
      </c>
      <c r="H30" s="123">
        <v>4.9952507638619688</v>
      </c>
      <c r="I30" s="125">
        <v>2.1326542407706008</v>
      </c>
      <c r="J30" s="125">
        <v>1.8841203957584318</v>
      </c>
      <c r="K30" s="125">
        <v>2.1717170163871544</v>
      </c>
      <c r="L30" s="122">
        <v>4.8960376144278044</v>
      </c>
      <c r="M30" s="126">
        <v>8.4372131685175482</v>
      </c>
      <c r="N30" s="125">
        <v>8.5208610941899785</v>
      </c>
      <c r="O30" s="125">
        <v>6.9455839124031415</v>
      </c>
      <c r="P30" s="125">
        <v>7.9101355206241912</v>
      </c>
      <c r="Q30" s="124">
        <v>6.7907103418703487</v>
      </c>
      <c r="R30" s="123">
        <v>9.2325092877462147</v>
      </c>
      <c r="S30" s="125">
        <v>6.7824582542893985</v>
      </c>
      <c r="T30" s="125">
        <v>5.4139257423467289</v>
      </c>
      <c r="U30" s="125">
        <v>0.90237120634345835</v>
      </c>
      <c r="V30" s="125">
        <v>26.229558978397886</v>
      </c>
      <c r="W30" s="73" t="s">
        <v>35</v>
      </c>
      <c r="X30" s="73" t="s">
        <v>35</v>
      </c>
      <c r="Y30" s="122">
        <v>1.6510505554040693</v>
      </c>
      <c r="Z30" s="411"/>
      <c r="AA30" s="411"/>
      <c r="AB30" s="411"/>
      <c r="AC30" s="411"/>
      <c r="AD30" s="411"/>
      <c r="AE30" s="411"/>
      <c r="AF30" s="411"/>
      <c r="AG30" s="411"/>
      <c r="AH30" s="411"/>
      <c r="AI30" s="411"/>
      <c r="AJ30" s="411"/>
      <c r="AK30" s="411"/>
      <c r="AL30" s="411"/>
      <c r="AM30" s="411"/>
      <c r="AN30" s="411"/>
      <c r="AO30" s="411"/>
      <c r="AP30" s="411"/>
      <c r="AQ30" s="411"/>
      <c r="AR30" s="411"/>
      <c r="AS30" s="411"/>
      <c r="AT30" s="411"/>
      <c r="AU30" s="411"/>
      <c r="AV30" s="411"/>
      <c r="AW30" s="411"/>
      <c r="AX30" s="411"/>
      <c r="AY30" s="411"/>
      <c r="AZ30" s="187"/>
      <c r="BA30" s="990"/>
      <c r="BB30" s="557" t="s">
        <v>48</v>
      </c>
      <c r="BC30" s="60" t="s">
        <v>35</v>
      </c>
      <c r="BD30" s="56" t="s">
        <v>35</v>
      </c>
      <c r="BE30" s="56" t="s">
        <v>35</v>
      </c>
      <c r="BF30" s="56" t="s">
        <v>35</v>
      </c>
      <c r="BG30" s="51" t="s">
        <v>35</v>
      </c>
      <c r="BH30" s="60" t="s">
        <v>35</v>
      </c>
      <c r="BI30" s="56" t="s">
        <v>35</v>
      </c>
      <c r="BJ30" s="56" t="s">
        <v>35</v>
      </c>
      <c r="BK30" s="56" t="s">
        <v>35</v>
      </c>
      <c r="BL30" s="51" t="s">
        <v>35</v>
      </c>
      <c r="BM30" s="60" t="s">
        <v>35</v>
      </c>
      <c r="BN30" s="56" t="s">
        <v>35</v>
      </c>
      <c r="BO30" s="56" t="s">
        <v>35</v>
      </c>
      <c r="BP30" s="56" t="s">
        <v>35</v>
      </c>
      <c r="BQ30" s="51" t="s">
        <v>35</v>
      </c>
      <c r="BR30" s="60" t="s">
        <v>35</v>
      </c>
      <c r="BS30" s="56" t="s">
        <v>35</v>
      </c>
      <c r="BT30" s="56" t="s">
        <v>35</v>
      </c>
      <c r="BU30" s="56" t="s">
        <v>35</v>
      </c>
      <c r="BV30" s="56" t="s">
        <v>35</v>
      </c>
      <c r="BW30" s="56" t="s">
        <v>35</v>
      </c>
      <c r="BX30" s="56" t="s">
        <v>35</v>
      </c>
      <c r="BY30" s="45" t="s">
        <v>35</v>
      </c>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7" customFormat="true" ht="15" customHeight="true" x14ac:dyDescent="0.2">
      <c r="A31" s="999" t="s">
        <v>103</v>
      </c>
      <c r="B31" s="373" t="s">
        <v>49</v>
      </c>
      <c r="C31" s="126">
        <v>87.440338572556129</v>
      </c>
      <c r="D31" s="125">
        <v>88.11957172760934</v>
      </c>
      <c r="E31" s="125">
        <v>87.698902972927044</v>
      </c>
      <c r="F31" s="125">
        <v>94.983225665273991</v>
      </c>
      <c r="G31" s="124">
        <v>96.430485621164436</v>
      </c>
      <c r="H31" s="123">
        <v>93.46371197976741</v>
      </c>
      <c r="I31" s="125">
        <v>96.925998622187009</v>
      </c>
      <c r="J31" s="125">
        <v>97.390098035151127</v>
      </c>
      <c r="K31" s="125">
        <v>97.453798191593066</v>
      </c>
      <c r="L31" s="122">
        <v>94.775122314207167</v>
      </c>
      <c r="M31" s="126">
        <v>87.60240721269686</v>
      </c>
      <c r="N31" s="125">
        <v>87.58850674276934</v>
      </c>
      <c r="O31" s="125">
        <v>88.506416334325039</v>
      </c>
      <c r="P31" s="125">
        <v>87.002420680607912</v>
      </c>
      <c r="Q31" s="124">
        <v>88.846677837588516</v>
      </c>
      <c r="R31" s="123">
        <v>85.440684210333274</v>
      </c>
      <c r="S31" s="125">
        <v>91.705787698962553</v>
      </c>
      <c r="T31" s="125">
        <v>91.436977657870131</v>
      </c>
      <c r="U31" s="125">
        <v>98.415735185431842</v>
      </c>
      <c r="V31" s="125">
        <v>70.269663661239036</v>
      </c>
      <c r="W31" s="73" t="s">
        <v>35</v>
      </c>
      <c r="X31" s="73" t="s">
        <v>35</v>
      </c>
      <c r="Y31" s="122">
        <v>98.235798440137614</v>
      </c>
      <c r="Z31" s="411"/>
      <c r="AA31" s="411"/>
      <c r="AB31" s="411"/>
      <c r="AC31" s="411"/>
      <c r="AD31" s="411"/>
      <c r="AE31" s="411"/>
      <c r="AF31" s="411"/>
      <c r="AG31" s="411"/>
      <c r="AH31" s="411"/>
      <c r="AI31" s="411"/>
      <c r="AJ31" s="411"/>
      <c r="AK31" s="411"/>
      <c r="AL31" s="411"/>
      <c r="AM31" s="411"/>
      <c r="AN31" s="411"/>
      <c r="AO31" s="411"/>
      <c r="AP31" s="411"/>
      <c r="AQ31" s="411"/>
      <c r="AR31" s="411"/>
      <c r="AS31" s="411"/>
      <c r="AT31" s="411"/>
      <c r="AU31" s="411"/>
      <c r="AV31" s="411"/>
      <c r="AW31" s="411"/>
      <c r="AX31" s="411"/>
      <c r="AY31" s="411"/>
      <c r="AZ31" s="187"/>
      <c r="BA31" s="990" t="s">
        <v>103</v>
      </c>
      <c r="BB31" s="557" t="s">
        <v>49</v>
      </c>
      <c r="BC31" s="60" t="s">
        <v>35</v>
      </c>
      <c r="BD31" s="56" t="s">
        <v>35</v>
      </c>
      <c r="BE31" s="56" t="s">
        <v>35</v>
      </c>
      <c r="BF31" s="56" t="s">
        <v>35</v>
      </c>
      <c r="BG31" s="51" t="s">
        <v>35</v>
      </c>
      <c r="BH31" s="60" t="s">
        <v>35</v>
      </c>
      <c r="BI31" s="56" t="s">
        <v>35</v>
      </c>
      <c r="BJ31" s="56" t="s">
        <v>35</v>
      </c>
      <c r="BK31" s="56" t="s">
        <v>35</v>
      </c>
      <c r="BL31" s="51" t="s">
        <v>35</v>
      </c>
      <c r="BM31" s="60" t="s">
        <v>35</v>
      </c>
      <c r="BN31" s="56" t="s">
        <v>35</v>
      </c>
      <c r="BO31" s="56" t="s">
        <v>35</v>
      </c>
      <c r="BP31" s="56" t="s">
        <v>35</v>
      </c>
      <c r="BQ31" s="51" t="s">
        <v>35</v>
      </c>
      <c r="BR31" s="60" t="s">
        <v>35</v>
      </c>
      <c r="BS31" s="56" t="s">
        <v>35</v>
      </c>
      <c r="BT31" s="56" t="s">
        <v>35</v>
      </c>
      <c r="BU31" s="56" t="s">
        <v>35</v>
      </c>
      <c r="BV31" s="56" t="s">
        <v>35</v>
      </c>
      <c r="BW31" s="56" t="s">
        <v>35</v>
      </c>
      <c r="BX31" s="56" t="s">
        <v>35</v>
      </c>
      <c r="BY31" s="45" t="s">
        <v>35</v>
      </c>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7" customFormat="true" ht="15" customHeight="true" x14ac:dyDescent="0.2">
      <c r="A32" s="999"/>
      <c r="B32" s="373" t="s">
        <v>48</v>
      </c>
      <c r="C32" s="126">
        <v>12.559661427443405</v>
      </c>
      <c r="D32" s="125">
        <v>11.880428272390292</v>
      </c>
      <c r="E32" s="125">
        <v>12.301097027072709</v>
      </c>
      <c r="F32" s="125">
        <v>5.0167743347254534</v>
      </c>
      <c r="G32" s="124">
        <v>3.5695143788358292</v>
      </c>
      <c r="H32" s="123">
        <v>6.5362880202324307</v>
      </c>
      <c r="I32" s="125">
        <v>3.074001377813111</v>
      </c>
      <c r="J32" s="125">
        <v>2.6099019648490556</v>
      </c>
      <c r="K32" s="125">
        <v>2.5462018084070288</v>
      </c>
      <c r="L32" s="122">
        <v>5.2248776857931514</v>
      </c>
      <c r="M32" s="126">
        <v>12.397592787303042</v>
      </c>
      <c r="N32" s="125">
        <v>12.411493257230733</v>
      </c>
      <c r="O32" s="125">
        <v>11.493583665674551</v>
      </c>
      <c r="P32" s="125">
        <v>12.997579319392472</v>
      </c>
      <c r="Q32" s="124">
        <v>11.153322162410634</v>
      </c>
      <c r="R32" s="123">
        <v>14.55931578966757</v>
      </c>
      <c r="S32" s="125">
        <v>8.2942123010383124</v>
      </c>
      <c r="T32" s="125">
        <v>8.5630223421295639</v>
      </c>
      <c r="U32" s="125">
        <v>1.5842648145682041</v>
      </c>
      <c r="V32" s="125">
        <v>29.73033633876091</v>
      </c>
      <c r="W32" s="73" t="s">
        <v>35</v>
      </c>
      <c r="X32" s="73" t="s">
        <v>35</v>
      </c>
      <c r="Y32" s="122">
        <v>1.7642015598605236</v>
      </c>
      <c r="Z32" s="411"/>
      <c r="AA32" s="411"/>
      <c r="AB32" s="411"/>
      <c r="AC32" s="411"/>
      <c r="AD32" s="411"/>
      <c r="AE32" s="411"/>
      <c r="AF32" s="411"/>
      <c r="AG32" s="411"/>
      <c r="AH32" s="411"/>
      <c r="AI32" s="411"/>
      <c r="AJ32" s="411"/>
      <c r="AK32" s="411"/>
      <c r="AL32" s="411"/>
      <c r="AM32" s="411"/>
      <c r="AN32" s="411"/>
      <c r="AO32" s="411"/>
      <c r="AP32" s="411"/>
      <c r="AQ32" s="411"/>
      <c r="AR32" s="411"/>
      <c r="AS32" s="411"/>
      <c r="AT32" s="411"/>
      <c r="AU32" s="411"/>
      <c r="AV32" s="411"/>
      <c r="AW32" s="411"/>
      <c r="AX32" s="411"/>
      <c r="AY32" s="411"/>
      <c r="AZ32" s="187"/>
      <c r="BA32" s="990"/>
      <c r="BB32" s="557" t="s">
        <v>48</v>
      </c>
      <c r="BC32" s="60" t="s">
        <v>35</v>
      </c>
      <c r="BD32" s="56" t="s">
        <v>35</v>
      </c>
      <c r="BE32" s="56" t="s">
        <v>35</v>
      </c>
      <c r="BF32" s="56" t="s">
        <v>35</v>
      </c>
      <c r="BG32" s="51" t="s">
        <v>35</v>
      </c>
      <c r="BH32" s="60" t="s">
        <v>35</v>
      </c>
      <c r="BI32" s="56" t="s">
        <v>35</v>
      </c>
      <c r="BJ32" s="56" t="s">
        <v>35</v>
      </c>
      <c r="BK32" s="56" t="s">
        <v>35</v>
      </c>
      <c r="BL32" s="51" t="s">
        <v>35</v>
      </c>
      <c r="BM32" s="60" t="s">
        <v>35</v>
      </c>
      <c r="BN32" s="56" t="s">
        <v>35</v>
      </c>
      <c r="BO32" s="56" t="s">
        <v>35</v>
      </c>
      <c r="BP32" s="56" t="s">
        <v>35</v>
      </c>
      <c r="BQ32" s="51" t="s">
        <v>35</v>
      </c>
      <c r="BR32" s="60" t="s">
        <v>35</v>
      </c>
      <c r="BS32" s="56" t="s">
        <v>35</v>
      </c>
      <c r="BT32" s="56" t="s">
        <v>35</v>
      </c>
      <c r="BU32" s="56" t="s">
        <v>35</v>
      </c>
      <c r="BV32" s="56" t="s">
        <v>35</v>
      </c>
      <c r="BW32" s="56" t="s">
        <v>35</v>
      </c>
      <c r="BX32" s="56" t="s">
        <v>35</v>
      </c>
      <c r="BY32" s="45" t="s">
        <v>35</v>
      </c>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7" customFormat="true" ht="15" customHeight="true" x14ac:dyDescent="0.2">
      <c r="A33" s="999" t="s">
        <v>104</v>
      </c>
      <c r="B33" s="373" t="s">
        <v>49</v>
      </c>
      <c r="C33" s="76" t="s">
        <v>35</v>
      </c>
      <c r="D33" s="73" t="s">
        <v>35</v>
      </c>
      <c r="E33" s="73" t="s">
        <v>35</v>
      </c>
      <c r="F33" s="73" t="s">
        <v>35</v>
      </c>
      <c r="G33" s="70" t="s">
        <v>35</v>
      </c>
      <c r="H33" s="67" t="s">
        <v>35</v>
      </c>
      <c r="I33" s="73" t="s">
        <v>35</v>
      </c>
      <c r="J33" s="73" t="s">
        <v>35</v>
      </c>
      <c r="K33" s="73" t="s">
        <v>35</v>
      </c>
      <c r="L33" s="64" t="s">
        <v>35</v>
      </c>
      <c r="M33" s="76" t="s">
        <v>35</v>
      </c>
      <c r="N33" s="73" t="s">
        <v>35</v>
      </c>
      <c r="O33" s="73" t="s">
        <v>35</v>
      </c>
      <c r="P33" s="73" t="s">
        <v>35</v>
      </c>
      <c r="Q33" s="70" t="s">
        <v>35</v>
      </c>
      <c r="R33" s="67" t="s">
        <v>35</v>
      </c>
      <c r="S33" s="73" t="s">
        <v>35</v>
      </c>
      <c r="T33" s="73" t="s">
        <v>35</v>
      </c>
      <c r="U33" s="73" t="s">
        <v>35</v>
      </c>
      <c r="V33" s="73" t="s">
        <v>35</v>
      </c>
      <c r="W33" s="73" t="s">
        <v>35</v>
      </c>
      <c r="X33" s="73" t="s">
        <v>35</v>
      </c>
      <c r="Y33" s="64" t="s">
        <v>35</v>
      </c>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345"/>
      <c r="BA33" s="990" t="s">
        <v>104</v>
      </c>
      <c r="BB33" s="557" t="s">
        <v>49</v>
      </c>
      <c r="BC33" s="60" t="s">
        <v>35</v>
      </c>
      <c r="BD33" s="56" t="s">
        <v>35</v>
      </c>
      <c r="BE33" s="56" t="s">
        <v>35</v>
      </c>
      <c r="BF33" s="56" t="s">
        <v>35</v>
      </c>
      <c r="BG33" s="51" t="s">
        <v>35</v>
      </c>
      <c r="BH33" s="60" t="s">
        <v>35</v>
      </c>
      <c r="BI33" s="56" t="s">
        <v>35</v>
      </c>
      <c r="BJ33" s="56" t="s">
        <v>35</v>
      </c>
      <c r="BK33" s="56" t="s">
        <v>35</v>
      </c>
      <c r="BL33" s="51" t="s">
        <v>35</v>
      </c>
      <c r="BM33" s="60" t="s">
        <v>35</v>
      </c>
      <c r="BN33" s="56" t="s">
        <v>35</v>
      </c>
      <c r="BO33" s="56" t="s">
        <v>35</v>
      </c>
      <c r="BP33" s="56" t="s">
        <v>35</v>
      </c>
      <c r="BQ33" s="51" t="s">
        <v>35</v>
      </c>
      <c r="BR33" s="60" t="s">
        <v>35</v>
      </c>
      <c r="BS33" s="56" t="s">
        <v>35</v>
      </c>
      <c r="BT33" s="56" t="s">
        <v>35</v>
      </c>
      <c r="BU33" s="56" t="s">
        <v>35</v>
      </c>
      <c r="BV33" s="56" t="s">
        <v>35</v>
      </c>
      <c r="BW33" s="56" t="s">
        <v>35</v>
      </c>
      <c r="BX33" s="56" t="s">
        <v>35</v>
      </c>
      <c r="BY33" s="45" t="s">
        <v>35</v>
      </c>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7" customFormat="true" ht="15" customHeight="true" x14ac:dyDescent="0.2">
      <c r="A34" s="999"/>
      <c r="B34" s="373" t="s">
        <v>48</v>
      </c>
      <c r="C34" s="76" t="s">
        <v>35</v>
      </c>
      <c r="D34" s="73" t="s">
        <v>35</v>
      </c>
      <c r="E34" s="73" t="s">
        <v>35</v>
      </c>
      <c r="F34" s="73" t="s">
        <v>35</v>
      </c>
      <c r="G34" s="70" t="s">
        <v>35</v>
      </c>
      <c r="H34" s="67" t="s">
        <v>35</v>
      </c>
      <c r="I34" s="73" t="s">
        <v>35</v>
      </c>
      <c r="J34" s="73" t="s">
        <v>35</v>
      </c>
      <c r="K34" s="73" t="s">
        <v>35</v>
      </c>
      <c r="L34" s="64" t="s">
        <v>35</v>
      </c>
      <c r="M34" s="76" t="s">
        <v>35</v>
      </c>
      <c r="N34" s="73" t="s">
        <v>35</v>
      </c>
      <c r="O34" s="73" t="s">
        <v>35</v>
      </c>
      <c r="P34" s="73" t="s">
        <v>35</v>
      </c>
      <c r="Q34" s="70" t="s">
        <v>35</v>
      </c>
      <c r="R34" s="67" t="s">
        <v>35</v>
      </c>
      <c r="S34" s="73" t="s">
        <v>35</v>
      </c>
      <c r="T34" s="73" t="s">
        <v>35</v>
      </c>
      <c r="U34" s="73" t="s">
        <v>35</v>
      </c>
      <c r="V34" s="73" t="s">
        <v>35</v>
      </c>
      <c r="W34" s="73" t="s">
        <v>35</v>
      </c>
      <c r="X34" s="73" t="s">
        <v>35</v>
      </c>
      <c r="Y34" s="64" t="s">
        <v>35</v>
      </c>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345"/>
      <c r="BA34" s="990"/>
      <c r="BB34" s="557" t="s">
        <v>48</v>
      </c>
      <c r="BC34" s="60" t="s">
        <v>35</v>
      </c>
      <c r="BD34" s="56" t="s">
        <v>35</v>
      </c>
      <c r="BE34" s="56" t="s">
        <v>35</v>
      </c>
      <c r="BF34" s="56" t="s">
        <v>35</v>
      </c>
      <c r="BG34" s="51" t="s">
        <v>35</v>
      </c>
      <c r="BH34" s="60" t="s">
        <v>35</v>
      </c>
      <c r="BI34" s="56" t="s">
        <v>35</v>
      </c>
      <c r="BJ34" s="56" t="s">
        <v>35</v>
      </c>
      <c r="BK34" s="56" t="s">
        <v>35</v>
      </c>
      <c r="BL34" s="51" t="s">
        <v>35</v>
      </c>
      <c r="BM34" s="60" t="s">
        <v>35</v>
      </c>
      <c r="BN34" s="56" t="s">
        <v>35</v>
      </c>
      <c r="BO34" s="56" t="s">
        <v>35</v>
      </c>
      <c r="BP34" s="56" t="s">
        <v>35</v>
      </c>
      <c r="BQ34" s="51" t="s">
        <v>35</v>
      </c>
      <c r="BR34" s="60" t="s">
        <v>35</v>
      </c>
      <c r="BS34" s="56" t="s">
        <v>35</v>
      </c>
      <c r="BT34" s="56" t="s">
        <v>35</v>
      </c>
      <c r="BU34" s="56" t="s">
        <v>35</v>
      </c>
      <c r="BV34" s="56" t="s">
        <v>35</v>
      </c>
      <c r="BW34" s="56" t="s">
        <v>35</v>
      </c>
      <c r="BX34" s="56" t="s">
        <v>35</v>
      </c>
      <c r="BY34" s="45" t="s">
        <v>35</v>
      </c>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322" customFormat="true" ht="15" customHeight="true" x14ac:dyDescent="0.2">
      <c r="A35" s="999" t="s">
        <v>55</v>
      </c>
      <c r="B35" s="373" t="s">
        <v>49</v>
      </c>
      <c r="C35" s="126">
        <v>90.936857182612087</v>
      </c>
      <c r="D35" s="125">
        <v>91.068458783716622</v>
      </c>
      <c r="E35" s="125">
        <v>90.123409673735182</v>
      </c>
      <c r="F35" s="125">
        <v>96.451350327490104</v>
      </c>
      <c r="G35" s="124">
        <v>97.220862068545927</v>
      </c>
      <c r="H35" s="123">
        <v>96.215837096794459</v>
      </c>
      <c r="I35" s="125">
        <v>97.735224973033809</v>
      </c>
      <c r="J35" s="125">
        <v>97.835400177751325</v>
      </c>
      <c r="K35" s="125">
        <v>98.085213218326345</v>
      </c>
      <c r="L35" s="122">
        <v>95.889477682068417</v>
      </c>
      <c r="M35" s="126">
        <v>91.304907413603161</v>
      </c>
      <c r="N35" s="125">
        <v>90.796157960414206</v>
      </c>
      <c r="O35" s="125">
        <v>90.843537821368017</v>
      </c>
      <c r="P35" s="125">
        <v>89.491782571899847</v>
      </c>
      <c r="Q35" s="124">
        <v>91.447928576242504</v>
      </c>
      <c r="R35" s="123">
        <v>89.166480513097397</v>
      </c>
      <c r="S35" s="125">
        <v>94.324472483498823</v>
      </c>
      <c r="T35" s="125">
        <v>92.986444880101672</v>
      </c>
      <c r="U35" s="125">
        <v>98.519471707709911</v>
      </c>
      <c r="V35" s="125">
        <v>84.234750775081253</v>
      </c>
      <c r="W35" s="73" t="s">
        <v>35</v>
      </c>
      <c r="X35" s="73" t="s">
        <v>35</v>
      </c>
      <c r="Y35" s="122">
        <v>98.707698587351899</v>
      </c>
      <c r="Z35" s="411"/>
      <c r="AA35" s="411"/>
      <c r="AB35" s="411"/>
      <c r="AC35" s="411"/>
      <c r="AD35" s="411"/>
      <c r="AE35" s="411"/>
      <c r="AF35" s="411"/>
      <c r="AG35" s="411"/>
      <c r="AH35" s="411"/>
      <c r="AI35" s="411"/>
      <c r="AJ35" s="411"/>
      <c r="AK35" s="411"/>
      <c r="AL35" s="411"/>
      <c r="AM35" s="411"/>
      <c r="AN35" s="411"/>
      <c r="AO35" s="411"/>
      <c r="AP35" s="411"/>
      <c r="AQ35" s="411"/>
      <c r="AR35" s="411"/>
      <c r="AS35" s="411"/>
      <c r="AT35" s="411"/>
      <c r="AU35" s="411"/>
      <c r="AV35" s="411"/>
      <c r="AW35" s="411"/>
      <c r="AX35" s="411"/>
      <c r="AY35" s="411"/>
      <c r="AZ35" s="187"/>
      <c r="BA35" s="990" t="s">
        <v>55</v>
      </c>
      <c r="BB35" s="557" t="s">
        <v>49</v>
      </c>
      <c r="BC35" s="60" t="s">
        <v>35</v>
      </c>
      <c r="BD35" s="56" t="s">
        <v>35</v>
      </c>
      <c r="BE35" s="56" t="s">
        <v>35</v>
      </c>
      <c r="BF35" s="56" t="s">
        <v>35</v>
      </c>
      <c r="BG35" s="51" t="s">
        <v>35</v>
      </c>
      <c r="BH35" s="60" t="s">
        <v>35</v>
      </c>
      <c r="BI35" s="56" t="s">
        <v>35</v>
      </c>
      <c r="BJ35" s="56" t="s">
        <v>35</v>
      </c>
      <c r="BK35" s="56" t="s">
        <v>35</v>
      </c>
      <c r="BL35" s="51" t="s">
        <v>35</v>
      </c>
      <c r="BM35" s="60" t="s">
        <v>35</v>
      </c>
      <c r="BN35" s="56" t="s">
        <v>35</v>
      </c>
      <c r="BO35" s="56" t="s">
        <v>35</v>
      </c>
      <c r="BP35" s="56" t="s">
        <v>35</v>
      </c>
      <c r="BQ35" s="51" t="s">
        <v>35</v>
      </c>
      <c r="BR35" s="60" t="s">
        <v>35</v>
      </c>
      <c r="BS35" s="56" t="s">
        <v>35</v>
      </c>
      <c r="BT35" s="56" t="s">
        <v>35</v>
      </c>
      <c r="BU35" s="56" t="s">
        <v>35</v>
      </c>
      <c r="BV35" s="56" t="s">
        <v>35</v>
      </c>
      <c r="BW35" s="56" t="s">
        <v>35</v>
      </c>
      <c r="BX35" s="56" t="s">
        <v>35</v>
      </c>
      <c r="BY35" s="45" t="s">
        <v>35</v>
      </c>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322" customFormat="true" ht="15" customHeight="true" x14ac:dyDescent="0.2">
      <c r="A36" s="999"/>
      <c r="B36" s="373" t="s">
        <v>48</v>
      </c>
      <c r="C36" s="126">
        <v>9.0631428173875968</v>
      </c>
      <c r="D36" s="125">
        <v>8.9315412162831791</v>
      </c>
      <c r="E36" s="125">
        <v>9.8765903262646191</v>
      </c>
      <c r="F36" s="125">
        <v>3.5486496725095811</v>
      </c>
      <c r="G36" s="124">
        <v>2.7791379314543057</v>
      </c>
      <c r="H36" s="123">
        <v>3.7841629032056296</v>
      </c>
      <c r="I36" s="125">
        <v>2.264775026966233</v>
      </c>
      <c r="J36" s="125">
        <v>2.1645998222488161</v>
      </c>
      <c r="K36" s="125">
        <v>1.9147867816736497</v>
      </c>
      <c r="L36" s="122">
        <v>4.1105223179317374</v>
      </c>
      <c r="M36" s="126">
        <v>8.6950925863967612</v>
      </c>
      <c r="N36" s="125">
        <v>9.2038420395858935</v>
      </c>
      <c r="O36" s="125">
        <v>9.1564621786317097</v>
      </c>
      <c r="P36" s="125">
        <v>10.50821742810029</v>
      </c>
      <c r="Q36" s="124">
        <v>8.5520714237568072</v>
      </c>
      <c r="R36" s="123">
        <v>10.833519486903233</v>
      </c>
      <c r="S36" s="125">
        <v>5.6755275165016608</v>
      </c>
      <c r="T36" s="125">
        <v>7.0135551198980721</v>
      </c>
      <c r="U36" s="125">
        <v>1.480528292290116</v>
      </c>
      <c r="V36" s="125">
        <v>15.76524922491874</v>
      </c>
      <c r="W36" s="73" t="s">
        <v>35</v>
      </c>
      <c r="X36" s="73" t="s">
        <v>35</v>
      </c>
      <c r="Y36" s="122">
        <v>1.2923014126466272</v>
      </c>
      <c r="Z36" s="411"/>
      <c r="AA36" s="411"/>
      <c r="AB36" s="411"/>
      <c r="AC36" s="411"/>
      <c r="AD36" s="411"/>
      <c r="AE36" s="411"/>
      <c r="AF36" s="411"/>
      <c r="AG36" s="411"/>
      <c r="AH36" s="411"/>
      <c r="AI36" s="411"/>
      <c r="AJ36" s="411"/>
      <c r="AK36" s="411"/>
      <c r="AL36" s="411"/>
      <c r="AM36" s="411"/>
      <c r="AN36" s="411"/>
      <c r="AO36" s="411"/>
      <c r="AP36" s="411"/>
      <c r="AQ36" s="411"/>
      <c r="AR36" s="411"/>
      <c r="AS36" s="411"/>
      <c r="AT36" s="411"/>
      <c r="AU36" s="411"/>
      <c r="AV36" s="411"/>
      <c r="AW36" s="411"/>
      <c r="AX36" s="411"/>
      <c r="AY36" s="411"/>
      <c r="AZ36" s="187"/>
      <c r="BA36" s="990"/>
      <c r="BB36" s="557" t="s">
        <v>48</v>
      </c>
      <c r="BC36" s="60" t="s">
        <v>35</v>
      </c>
      <c r="BD36" s="56" t="s">
        <v>35</v>
      </c>
      <c r="BE36" s="56" t="s">
        <v>35</v>
      </c>
      <c r="BF36" s="56" t="s">
        <v>35</v>
      </c>
      <c r="BG36" s="51" t="s">
        <v>35</v>
      </c>
      <c r="BH36" s="60" t="s">
        <v>35</v>
      </c>
      <c r="BI36" s="56" t="s">
        <v>35</v>
      </c>
      <c r="BJ36" s="56" t="s">
        <v>35</v>
      </c>
      <c r="BK36" s="56" t="s">
        <v>35</v>
      </c>
      <c r="BL36" s="51" t="s">
        <v>35</v>
      </c>
      <c r="BM36" s="60" t="s">
        <v>35</v>
      </c>
      <c r="BN36" s="56" t="s">
        <v>35</v>
      </c>
      <c r="BO36" s="56" t="s">
        <v>35</v>
      </c>
      <c r="BP36" s="56" t="s">
        <v>35</v>
      </c>
      <c r="BQ36" s="51" t="s">
        <v>35</v>
      </c>
      <c r="BR36" s="60" t="s">
        <v>35</v>
      </c>
      <c r="BS36" s="56" t="s">
        <v>35</v>
      </c>
      <c r="BT36" s="56" t="s">
        <v>35</v>
      </c>
      <c r="BU36" s="56" t="s">
        <v>35</v>
      </c>
      <c r="BV36" s="56" t="s">
        <v>35</v>
      </c>
      <c r="BW36" s="56" t="s">
        <v>35</v>
      </c>
      <c r="BX36" s="56" t="s">
        <v>35</v>
      </c>
      <c r="BY36" s="45" t="s">
        <v>35</v>
      </c>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322" customFormat="true" ht="15" customHeight="true" x14ac:dyDescent="0.2">
      <c r="A37" s="999" t="s">
        <v>154</v>
      </c>
      <c r="B37" s="373" t="s">
        <v>49</v>
      </c>
      <c r="C37" s="126">
        <v>91.337144313414768</v>
      </c>
      <c r="D37" s="125">
        <v>91.841522777590257</v>
      </c>
      <c r="E37" s="125">
        <v>90.390064284690624</v>
      </c>
      <c r="F37" s="125">
        <v>96.549447130146177</v>
      </c>
      <c r="G37" s="124">
        <v>97.268136596849203</v>
      </c>
      <c r="H37" s="123">
        <v>96.628312993643789</v>
      </c>
      <c r="I37" s="125">
        <v>97.838642109293673</v>
      </c>
      <c r="J37" s="125">
        <v>97.956919699059981</v>
      </c>
      <c r="K37" s="125">
        <v>98.09599787135906</v>
      </c>
      <c r="L37" s="122">
        <v>95.889279171271539</v>
      </c>
      <c r="M37" s="126">
        <v>91.505915539459977</v>
      </c>
      <c r="N37" s="125">
        <v>91.377577683480354</v>
      </c>
      <c r="O37" s="125">
        <v>91.702482299951825</v>
      </c>
      <c r="P37" s="125">
        <v>89.790577329686471</v>
      </c>
      <c r="Q37" s="124">
        <v>91.661822234715842</v>
      </c>
      <c r="R37" s="123">
        <v>89.323952416997614</v>
      </c>
      <c r="S37" s="125">
        <v>94.396635860388088</v>
      </c>
      <c r="T37" s="125">
        <v>93.669182598546655</v>
      </c>
      <c r="U37" s="125">
        <v>98.610254946278701</v>
      </c>
      <c r="V37" s="125">
        <v>91.334893616024374</v>
      </c>
      <c r="W37" s="73" t="s">
        <v>35</v>
      </c>
      <c r="X37" s="73" t="s">
        <v>35</v>
      </c>
      <c r="Y37" s="122">
        <v>98.708149583801088</v>
      </c>
      <c r="Z37" s="411"/>
      <c r="AA37" s="411"/>
      <c r="AB37" s="411"/>
      <c r="AC37" s="411"/>
      <c r="AD37" s="411"/>
      <c r="AE37" s="411"/>
      <c r="AF37" s="411"/>
      <c r="AG37" s="411"/>
      <c r="AH37" s="411"/>
      <c r="AI37" s="411"/>
      <c r="AJ37" s="411"/>
      <c r="AK37" s="411"/>
      <c r="AL37" s="411"/>
      <c r="AM37" s="411"/>
      <c r="AN37" s="411"/>
      <c r="AO37" s="411"/>
      <c r="AP37" s="411"/>
      <c r="AQ37" s="411"/>
      <c r="AR37" s="411"/>
      <c r="AS37" s="411"/>
      <c r="AT37" s="411"/>
      <c r="AU37" s="411"/>
      <c r="AV37" s="411"/>
      <c r="AW37" s="411"/>
      <c r="AX37" s="411"/>
      <c r="AY37" s="411"/>
      <c r="AZ37" s="187"/>
      <c r="BA37" s="990" t="s">
        <v>125</v>
      </c>
      <c r="BB37" s="557" t="s">
        <v>49</v>
      </c>
      <c r="BC37" s="60" t="s">
        <v>35</v>
      </c>
      <c r="BD37" s="56" t="s">
        <v>35</v>
      </c>
      <c r="BE37" s="56" t="s">
        <v>35</v>
      </c>
      <c r="BF37" s="56" t="s">
        <v>35</v>
      </c>
      <c r="BG37" s="51" t="s">
        <v>35</v>
      </c>
      <c r="BH37" s="60" t="s">
        <v>35</v>
      </c>
      <c r="BI37" s="56" t="s">
        <v>35</v>
      </c>
      <c r="BJ37" s="56" t="s">
        <v>35</v>
      </c>
      <c r="BK37" s="56" t="s">
        <v>35</v>
      </c>
      <c r="BL37" s="51" t="s">
        <v>35</v>
      </c>
      <c r="BM37" s="60" t="s">
        <v>35</v>
      </c>
      <c r="BN37" s="56" t="s">
        <v>35</v>
      </c>
      <c r="BO37" s="56" t="s">
        <v>35</v>
      </c>
      <c r="BP37" s="56" t="s">
        <v>35</v>
      </c>
      <c r="BQ37" s="51" t="s">
        <v>35</v>
      </c>
      <c r="BR37" s="60" t="s">
        <v>35</v>
      </c>
      <c r="BS37" s="56" t="s">
        <v>35</v>
      </c>
      <c r="BT37" s="56" t="s">
        <v>35</v>
      </c>
      <c r="BU37" s="56" t="s">
        <v>35</v>
      </c>
      <c r="BV37" s="56" t="s">
        <v>35</v>
      </c>
      <c r="BW37" s="56" t="s">
        <v>35</v>
      </c>
      <c r="BX37" s="56" t="s">
        <v>35</v>
      </c>
      <c r="BY37" s="45" t="s">
        <v>35</v>
      </c>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322" customFormat="true" ht="15" customHeight="true" x14ac:dyDescent="0.2">
      <c r="A38" s="999"/>
      <c r="B38" s="373" t="s">
        <v>48</v>
      </c>
      <c r="C38" s="126">
        <v>8.6628556865849209</v>
      </c>
      <c r="D38" s="125">
        <v>8.1584772224095872</v>
      </c>
      <c r="E38" s="125">
        <v>9.6099357153092129</v>
      </c>
      <c r="F38" s="125">
        <v>3.450552869853555</v>
      </c>
      <c r="G38" s="124">
        <v>2.7318634031510229</v>
      </c>
      <c r="H38" s="123">
        <v>3.371687006356336</v>
      </c>
      <c r="I38" s="125">
        <v>2.1613578907063804</v>
      </c>
      <c r="J38" s="125">
        <v>2.0430803009401437</v>
      </c>
      <c r="K38" s="125">
        <v>1.9040021286409252</v>
      </c>
      <c r="L38" s="122">
        <v>4.1107208287286019</v>
      </c>
      <c r="M38" s="126">
        <v>8.4940844605399253</v>
      </c>
      <c r="N38" s="125">
        <v>8.6224223165197245</v>
      </c>
      <c r="O38" s="125">
        <v>8.2975177000478872</v>
      </c>
      <c r="P38" s="125">
        <v>10.209422670313669</v>
      </c>
      <c r="Q38" s="124">
        <v>8.3381777652834881</v>
      </c>
      <c r="R38" s="123">
        <v>10.676047583002932</v>
      </c>
      <c r="S38" s="125">
        <v>5.6033641396123945</v>
      </c>
      <c r="T38" s="125">
        <v>6.3308174014530829</v>
      </c>
      <c r="U38" s="125">
        <v>1.389745053721325</v>
      </c>
      <c r="V38" s="125">
        <v>8.6651063839755533</v>
      </c>
      <c r="W38" s="73" t="s">
        <v>35</v>
      </c>
      <c r="X38" s="73" t="s">
        <v>35</v>
      </c>
      <c r="Y38" s="122">
        <v>1.2918504161974136</v>
      </c>
      <c r="Z38" s="411"/>
      <c r="AA38" s="411"/>
      <c r="AB38" s="411"/>
      <c r="AC38" s="411"/>
      <c r="AD38" s="411"/>
      <c r="AE38" s="411"/>
      <c r="AF38" s="411"/>
      <c r="AG38" s="411"/>
      <c r="AH38" s="411"/>
      <c r="AI38" s="411"/>
      <c r="AJ38" s="411"/>
      <c r="AK38" s="411"/>
      <c r="AL38" s="411"/>
      <c r="AM38" s="411"/>
      <c r="AN38" s="411"/>
      <c r="AO38" s="411"/>
      <c r="AP38" s="411"/>
      <c r="AQ38" s="411"/>
      <c r="AR38" s="411"/>
      <c r="AS38" s="411"/>
      <c r="AT38" s="411"/>
      <c r="AU38" s="411"/>
      <c r="AV38" s="411"/>
      <c r="AW38" s="411"/>
      <c r="AX38" s="411"/>
      <c r="AY38" s="411"/>
      <c r="AZ38" s="187"/>
      <c r="BA38" s="990"/>
      <c r="BB38" s="557" t="s">
        <v>48</v>
      </c>
      <c r="BC38" s="60" t="s">
        <v>35</v>
      </c>
      <c r="BD38" s="56" t="s">
        <v>35</v>
      </c>
      <c r="BE38" s="56" t="s">
        <v>35</v>
      </c>
      <c r="BF38" s="56" t="s">
        <v>35</v>
      </c>
      <c r="BG38" s="51" t="s">
        <v>35</v>
      </c>
      <c r="BH38" s="60" t="s">
        <v>35</v>
      </c>
      <c r="BI38" s="56" t="s">
        <v>35</v>
      </c>
      <c r="BJ38" s="56" t="s">
        <v>35</v>
      </c>
      <c r="BK38" s="56" t="s">
        <v>35</v>
      </c>
      <c r="BL38" s="51" t="s">
        <v>35</v>
      </c>
      <c r="BM38" s="60" t="s">
        <v>35</v>
      </c>
      <c r="BN38" s="56" t="s">
        <v>35</v>
      </c>
      <c r="BO38" s="56" t="s">
        <v>35</v>
      </c>
      <c r="BP38" s="56" t="s">
        <v>35</v>
      </c>
      <c r="BQ38" s="51" t="s">
        <v>35</v>
      </c>
      <c r="BR38" s="60" t="s">
        <v>35</v>
      </c>
      <c r="BS38" s="56" t="s">
        <v>35</v>
      </c>
      <c r="BT38" s="56" t="s">
        <v>35</v>
      </c>
      <c r="BU38" s="56" t="s">
        <v>35</v>
      </c>
      <c r="BV38" s="56" t="s">
        <v>35</v>
      </c>
      <c r="BW38" s="56" t="s">
        <v>35</v>
      </c>
      <c r="BX38" s="56" t="s">
        <v>35</v>
      </c>
      <c r="BY38" s="45" t="s">
        <v>35</v>
      </c>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7" customFormat="true" ht="15" customHeight="true" x14ac:dyDescent="0.2">
      <c r="A39" s="999" t="s">
        <v>122</v>
      </c>
      <c r="B39" s="373" t="s">
        <v>49</v>
      </c>
      <c r="C39" s="76" t="s">
        <v>35</v>
      </c>
      <c r="D39" s="73" t="s">
        <v>35</v>
      </c>
      <c r="E39" s="73" t="s">
        <v>35</v>
      </c>
      <c r="F39" s="73" t="s">
        <v>35</v>
      </c>
      <c r="G39" s="70" t="s">
        <v>35</v>
      </c>
      <c r="H39" s="67" t="s">
        <v>35</v>
      </c>
      <c r="I39" s="73" t="s">
        <v>35</v>
      </c>
      <c r="J39" s="73" t="s">
        <v>35</v>
      </c>
      <c r="K39" s="73" t="s">
        <v>35</v>
      </c>
      <c r="L39" s="64" t="s">
        <v>35</v>
      </c>
      <c r="M39" s="76" t="s">
        <v>35</v>
      </c>
      <c r="N39" s="73" t="s">
        <v>35</v>
      </c>
      <c r="O39" s="73" t="s">
        <v>35</v>
      </c>
      <c r="P39" s="73" t="s">
        <v>35</v>
      </c>
      <c r="Q39" s="70" t="s">
        <v>35</v>
      </c>
      <c r="R39" s="67" t="s">
        <v>35</v>
      </c>
      <c r="S39" s="73" t="s">
        <v>35</v>
      </c>
      <c r="T39" s="73" t="s">
        <v>35</v>
      </c>
      <c r="U39" s="73" t="s">
        <v>35</v>
      </c>
      <c r="V39" s="73" t="s">
        <v>35</v>
      </c>
      <c r="W39" s="73" t="s">
        <v>35</v>
      </c>
      <c r="X39" s="73" t="s">
        <v>35</v>
      </c>
      <c r="Y39" s="64" t="s">
        <v>35</v>
      </c>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345"/>
      <c r="BA39" s="990" t="s">
        <v>122</v>
      </c>
      <c r="BB39" s="557" t="s">
        <v>49</v>
      </c>
      <c r="BC39" s="60" t="s">
        <v>35</v>
      </c>
      <c r="BD39" s="56" t="s">
        <v>35</v>
      </c>
      <c r="BE39" s="56" t="s">
        <v>35</v>
      </c>
      <c r="BF39" s="56" t="s">
        <v>35</v>
      </c>
      <c r="BG39" s="51" t="s">
        <v>35</v>
      </c>
      <c r="BH39" s="60" t="s">
        <v>35</v>
      </c>
      <c r="BI39" s="56" t="s">
        <v>35</v>
      </c>
      <c r="BJ39" s="56" t="s">
        <v>35</v>
      </c>
      <c r="BK39" s="56" t="s">
        <v>35</v>
      </c>
      <c r="BL39" s="51" t="s">
        <v>35</v>
      </c>
      <c r="BM39" s="60" t="s">
        <v>35</v>
      </c>
      <c r="BN39" s="56" t="s">
        <v>35</v>
      </c>
      <c r="BO39" s="56" t="s">
        <v>35</v>
      </c>
      <c r="BP39" s="56" t="s">
        <v>35</v>
      </c>
      <c r="BQ39" s="51" t="s">
        <v>35</v>
      </c>
      <c r="BR39" s="60" t="s">
        <v>35</v>
      </c>
      <c r="BS39" s="56" t="s">
        <v>35</v>
      </c>
      <c r="BT39" s="56" t="s">
        <v>35</v>
      </c>
      <c r="BU39" s="56" t="s">
        <v>35</v>
      </c>
      <c r="BV39" s="56" t="s">
        <v>35</v>
      </c>
      <c r="BW39" s="56" t="s">
        <v>35</v>
      </c>
      <c r="BX39" s="56" t="s">
        <v>35</v>
      </c>
      <c r="BY39" s="45" t="s">
        <v>35</v>
      </c>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7" customFormat="true" ht="15" customHeight="true" x14ac:dyDescent="0.2">
      <c r="A40" s="999"/>
      <c r="B40" s="373" t="s">
        <v>48</v>
      </c>
      <c r="C40" s="76" t="s">
        <v>35</v>
      </c>
      <c r="D40" s="73" t="s">
        <v>35</v>
      </c>
      <c r="E40" s="73" t="s">
        <v>35</v>
      </c>
      <c r="F40" s="73" t="s">
        <v>35</v>
      </c>
      <c r="G40" s="70" t="s">
        <v>35</v>
      </c>
      <c r="H40" s="67" t="s">
        <v>35</v>
      </c>
      <c r="I40" s="73" t="s">
        <v>35</v>
      </c>
      <c r="J40" s="73" t="s">
        <v>35</v>
      </c>
      <c r="K40" s="73" t="s">
        <v>35</v>
      </c>
      <c r="L40" s="64" t="s">
        <v>35</v>
      </c>
      <c r="M40" s="76" t="s">
        <v>35</v>
      </c>
      <c r="N40" s="73" t="s">
        <v>35</v>
      </c>
      <c r="O40" s="73" t="s">
        <v>35</v>
      </c>
      <c r="P40" s="73" t="s">
        <v>35</v>
      </c>
      <c r="Q40" s="70" t="s">
        <v>35</v>
      </c>
      <c r="R40" s="67" t="s">
        <v>35</v>
      </c>
      <c r="S40" s="73" t="s">
        <v>35</v>
      </c>
      <c r="T40" s="73" t="s">
        <v>35</v>
      </c>
      <c r="U40" s="73" t="s">
        <v>35</v>
      </c>
      <c r="V40" s="73" t="s">
        <v>35</v>
      </c>
      <c r="W40" s="73" t="s">
        <v>35</v>
      </c>
      <c r="X40" s="73" t="s">
        <v>35</v>
      </c>
      <c r="Y40" s="64" t="s">
        <v>35</v>
      </c>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345"/>
      <c r="BA40" s="990"/>
      <c r="BB40" s="557" t="s">
        <v>48</v>
      </c>
      <c r="BC40" s="60" t="s">
        <v>35</v>
      </c>
      <c r="BD40" s="56" t="s">
        <v>35</v>
      </c>
      <c r="BE40" s="56" t="s">
        <v>35</v>
      </c>
      <c r="BF40" s="56" t="s">
        <v>35</v>
      </c>
      <c r="BG40" s="51" t="s">
        <v>35</v>
      </c>
      <c r="BH40" s="60" t="s">
        <v>35</v>
      </c>
      <c r="BI40" s="56" t="s">
        <v>35</v>
      </c>
      <c r="BJ40" s="56" t="s">
        <v>35</v>
      </c>
      <c r="BK40" s="56" t="s">
        <v>35</v>
      </c>
      <c r="BL40" s="51" t="s">
        <v>35</v>
      </c>
      <c r="BM40" s="60" t="s">
        <v>35</v>
      </c>
      <c r="BN40" s="56" t="s">
        <v>35</v>
      </c>
      <c r="BO40" s="56" t="s">
        <v>35</v>
      </c>
      <c r="BP40" s="56" t="s">
        <v>35</v>
      </c>
      <c r="BQ40" s="51" t="s">
        <v>35</v>
      </c>
      <c r="BR40" s="60" t="s">
        <v>35</v>
      </c>
      <c r="BS40" s="56" t="s">
        <v>35</v>
      </c>
      <c r="BT40" s="56" t="s">
        <v>35</v>
      </c>
      <c r="BU40" s="56" t="s">
        <v>35</v>
      </c>
      <c r="BV40" s="56" t="s">
        <v>35</v>
      </c>
      <c r="BW40" s="56" t="s">
        <v>35</v>
      </c>
      <c r="BX40" s="56" t="s">
        <v>35</v>
      </c>
      <c r="BY40" s="45" t="s">
        <v>35</v>
      </c>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322" customFormat="true" ht="15" customHeight="true" x14ac:dyDescent="0.2">
      <c r="A41" s="999" t="s">
        <v>56</v>
      </c>
      <c r="B41" s="373" t="s">
        <v>49</v>
      </c>
      <c r="C41" s="126">
        <v>1.0248445320883584</v>
      </c>
      <c r="D41" s="125">
        <v>0.90963964811028253</v>
      </c>
      <c r="E41" s="125">
        <v>0.99382836168494781</v>
      </c>
      <c r="F41" s="125">
        <v>0.39787314627866077</v>
      </c>
      <c r="G41" s="124">
        <v>0.13439869492773968</v>
      </c>
      <c r="H41" s="123">
        <v>0.50125763044266736</v>
      </c>
      <c r="I41" s="125">
        <v>0.19283664509292903</v>
      </c>
      <c r="J41" s="125">
        <v>0.12647883018735068</v>
      </c>
      <c r="K41" s="125">
        <v>0.14143551339592489</v>
      </c>
      <c r="L41" s="122">
        <v>0.14162535431028683</v>
      </c>
      <c r="M41" s="126">
        <v>0.89409560687651135</v>
      </c>
      <c r="N41" s="125">
        <v>1.1269935813993002</v>
      </c>
      <c r="O41" s="125">
        <v>0.91313141704950818</v>
      </c>
      <c r="P41" s="125">
        <v>1.0265158600377497</v>
      </c>
      <c r="Q41" s="124">
        <v>0.9070255930696105</v>
      </c>
      <c r="R41" s="123">
        <v>1.0577289610144813</v>
      </c>
      <c r="S41" s="125">
        <v>0.34678430472207344</v>
      </c>
      <c r="T41" s="125">
        <v>0.79951515687532981</v>
      </c>
      <c r="U41" s="125">
        <v>0.16164157350234531</v>
      </c>
      <c r="V41" s="125">
        <v>4.1154048205772487</v>
      </c>
      <c r="W41" s="73" t="s">
        <v>35</v>
      </c>
      <c r="X41" s="73" t="s">
        <v>35</v>
      </c>
      <c r="Y41" s="122">
        <v>6.671041763552979E-2</v>
      </c>
      <c r="Z41" s="411"/>
      <c r="AA41" s="411"/>
      <c r="AB41" s="411"/>
      <c r="AC41" s="411"/>
      <c r="AD41" s="411"/>
      <c r="AE41" s="411"/>
      <c r="AF41" s="411"/>
      <c r="AG41" s="411"/>
      <c r="AH41" s="411"/>
      <c r="AI41" s="411"/>
      <c r="AJ41" s="411"/>
      <c r="AK41" s="411"/>
      <c r="AL41" s="411"/>
      <c r="AM41" s="411"/>
      <c r="AN41" s="411"/>
      <c r="AO41" s="411"/>
      <c r="AP41" s="411"/>
      <c r="AQ41" s="411"/>
      <c r="AR41" s="411"/>
      <c r="AS41" s="411"/>
      <c r="AT41" s="411"/>
      <c r="AU41" s="411"/>
      <c r="AV41" s="411"/>
      <c r="AW41" s="411"/>
      <c r="AX41" s="411"/>
      <c r="AY41" s="411"/>
      <c r="AZ41" s="187"/>
      <c r="BA41" s="990" t="s">
        <v>56</v>
      </c>
      <c r="BB41" s="557" t="s">
        <v>49</v>
      </c>
      <c r="BC41" s="60" t="s">
        <v>35</v>
      </c>
      <c r="BD41" s="56" t="s">
        <v>35</v>
      </c>
      <c r="BE41" s="56" t="s">
        <v>35</v>
      </c>
      <c r="BF41" s="56" t="s">
        <v>35</v>
      </c>
      <c r="BG41" s="51" t="s">
        <v>35</v>
      </c>
      <c r="BH41" s="60" t="s">
        <v>35</v>
      </c>
      <c r="BI41" s="56" t="s">
        <v>35</v>
      </c>
      <c r="BJ41" s="56" t="s">
        <v>35</v>
      </c>
      <c r="BK41" s="56" t="s">
        <v>35</v>
      </c>
      <c r="BL41" s="51" t="s">
        <v>35</v>
      </c>
      <c r="BM41" s="60" t="s">
        <v>35</v>
      </c>
      <c r="BN41" s="56" t="s">
        <v>35</v>
      </c>
      <c r="BO41" s="56" t="s">
        <v>35</v>
      </c>
      <c r="BP41" s="56" t="s">
        <v>35</v>
      </c>
      <c r="BQ41" s="51" t="s">
        <v>35</v>
      </c>
      <c r="BR41" s="60" t="s">
        <v>35</v>
      </c>
      <c r="BS41" s="56" t="s">
        <v>35</v>
      </c>
      <c r="BT41" s="56" t="s">
        <v>35</v>
      </c>
      <c r="BU41" s="56" t="s">
        <v>35</v>
      </c>
      <c r="BV41" s="56" t="s">
        <v>35</v>
      </c>
      <c r="BW41" s="56" t="s">
        <v>35</v>
      </c>
      <c r="BX41" s="56" t="s">
        <v>35</v>
      </c>
      <c r="BY41" s="45" t="s">
        <v>35</v>
      </c>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322" customFormat="true" ht="15" customHeight="true" x14ac:dyDescent="0.2">
      <c r="A42" s="999"/>
      <c r="B42" s="373" t="s">
        <v>48</v>
      </c>
      <c r="C42" s="126">
        <v>98.975155467911563</v>
      </c>
      <c r="D42" s="125">
        <v>99.090360351889714</v>
      </c>
      <c r="E42" s="125">
        <v>99.006171638315024</v>
      </c>
      <c r="F42" s="125">
        <v>99.602126853721359</v>
      </c>
      <c r="G42" s="124">
        <v>99.865601305072289</v>
      </c>
      <c r="H42" s="123">
        <v>99.498742369557306</v>
      </c>
      <c r="I42" s="125">
        <v>99.807163354907047</v>
      </c>
      <c r="J42" s="125">
        <v>99.873521169812634</v>
      </c>
      <c r="K42" s="125">
        <v>99.858564486604038</v>
      </c>
      <c r="L42" s="122">
        <v>99.858374645689736</v>
      </c>
      <c r="M42" s="126">
        <v>99.105904393123438</v>
      </c>
      <c r="N42" s="125">
        <v>98.873006418600752</v>
      </c>
      <c r="O42" s="125">
        <v>99.086868582950501</v>
      </c>
      <c r="P42" s="125">
        <v>98.973484139962252</v>
      </c>
      <c r="Q42" s="124">
        <v>99.092974406930352</v>
      </c>
      <c r="R42" s="123">
        <v>98.942271038985808</v>
      </c>
      <c r="S42" s="125">
        <v>99.653215695277979</v>
      </c>
      <c r="T42" s="125">
        <v>99.200484843124684</v>
      </c>
      <c r="U42" s="125">
        <v>99.838358426497649</v>
      </c>
      <c r="V42" s="125">
        <v>95.884595179422789</v>
      </c>
      <c r="W42" s="73" t="s">
        <v>35</v>
      </c>
      <c r="X42" s="73" t="s">
        <v>35</v>
      </c>
      <c r="Y42" s="122">
        <v>99.933289582364452</v>
      </c>
      <c r="Z42" s="411"/>
      <c r="AA42" s="411"/>
      <c r="AB42" s="411"/>
      <c r="AC42" s="411"/>
      <c r="AD42" s="411"/>
      <c r="AE42" s="411"/>
      <c r="AF42" s="411"/>
      <c r="AG42" s="411"/>
      <c r="AH42" s="411"/>
      <c r="AI42" s="411"/>
      <c r="AJ42" s="411"/>
      <c r="AK42" s="411"/>
      <c r="AL42" s="411"/>
      <c r="AM42" s="411"/>
      <c r="AN42" s="411"/>
      <c r="AO42" s="411"/>
      <c r="AP42" s="411"/>
      <c r="AQ42" s="411"/>
      <c r="AR42" s="411"/>
      <c r="AS42" s="411"/>
      <c r="AT42" s="411"/>
      <c r="AU42" s="411"/>
      <c r="AV42" s="411"/>
      <c r="AW42" s="411"/>
      <c r="AX42" s="411"/>
      <c r="AY42" s="411"/>
      <c r="AZ42" s="187"/>
      <c r="BA42" s="990"/>
      <c r="BB42" s="557" t="s">
        <v>48</v>
      </c>
      <c r="BC42" s="60" t="s">
        <v>35</v>
      </c>
      <c r="BD42" s="56" t="s">
        <v>35</v>
      </c>
      <c r="BE42" s="56" t="s">
        <v>35</v>
      </c>
      <c r="BF42" s="56" t="s">
        <v>35</v>
      </c>
      <c r="BG42" s="51" t="s">
        <v>35</v>
      </c>
      <c r="BH42" s="60" t="s">
        <v>35</v>
      </c>
      <c r="BI42" s="56" t="s">
        <v>35</v>
      </c>
      <c r="BJ42" s="56" t="s">
        <v>35</v>
      </c>
      <c r="BK42" s="56" t="s">
        <v>35</v>
      </c>
      <c r="BL42" s="51" t="s">
        <v>35</v>
      </c>
      <c r="BM42" s="60" t="s">
        <v>35</v>
      </c>
      <c r="BN42" s="56" t="s">
        <v>35</v>
      </c>
      <c r="BO42" s="56" t="s">
        <v>35</v>
      </c>
      <c r="BP42" s="56" t="s">
        <v>35</v>
      </c>
      <c r="BQ42" s="51" t="s">
        <v>35</v>
      </c>
      <c r="BR42" s="60" t="s">
        <v>35</v>
      </c>
      <c r="BS42" s="56" t="s">
        <v>35</v>
      </c>
      <c r="BT42" s="56" t="s">
        <v>35</v>
      </c>
      <c r="BU42" s="56" t="s">
        <v>35</v>
      </c>
      <c r="BV42" s="56" t="s">
        <v>35</v>
      </c>
      <c r="BW42" s="56" t="s">
        <v>35</v>
      </c>
      <c r="BX42" s="56" t="s">
        <v>35</v>
      </c>
      <c r="BY42" s="45" t="s">
        <v>35</v>
      </c>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322" customFormat="true" ht="15" customHeight="true" x14ac:dyDescent="0.2">
      <c r="A43" s="999" t="s">
        <v>53</v>
      </c>
      <c r="B43" s="373" t="s">
        <v>49</v>
      </c>
      <c r="C43" s="76" t="s">
        <v>35</v>
      </c>
      <c r="D43" s="73" t="s">
        <v>35</v>
      </c>
      <c r="E43" s="73" t="s">
        <v>35</v>
      </c>
      <c r="F43" s="73" t="s">
        <v>35</v>
      </c>
      <c r="G43" s="70" t="s">
        <v>35</v>
      </c>
      <c r="H43" s="67" t="s">
        <v>35</v>
      </c>
      <c r="I43" s="73" t="s">
        <v>35</v>
      </c>
      <c r="J43" s="73" t="s">
        <v>35</v>
      </c>
      <c r="K43" s="73" t="s">
        <v>35</v>
      </c>
      <c r="L43" s="64" t="s">
        <v>35</v>
      </c>
      <c r="M43" s="76" t="s">
        <v>35</v>
      </c>
      <c r="N43" s="73" t="s">
        <v>35</v>
      </c>
      <c r="O43" s="73" t="s">
        <v>35</v>
      </c>
      <c r="P43" s="73" t="s">
        <v>35</v>
      </c>
      <c r="Q43" s="70" t="s">
        <v>35</v>
      </c>
      <c r="R43" s="67" t="s">
        <v>35</v>
      </c>
      <c r="S43" s="73" t="s">
        <v>35</v>
      </c>
      <c r="T43" s="73" t="s">
        <v>35</v>
      </c>
      <c r="U43" s="73" t="s">
        <v>35</v>
      </c>
      <c r="V43" s="73" t="s">
        <v>35</v>
      </c>
      <c r="W43" s="73" t="s">
        <v>35</v>
      </c>
      <c r="X43" s="73" t="s">
        <v>35</v>
      </c>
      <c r="Y43" s="64" t="s">
        <v>35</v>
      </c>
      <c r="Z43" s="411"/>
      <c r="AA43" s="411"/>
      <c r="AB43" s="411"/>
      <c r="AC43" s="411"/>
      <c r="AD43" s="411"/>
      <c r="AE43" s="411"/>
      <c r="AF43" s="411"/>
      <c r="AG43" s="411"/>
      <c r="AH43" s="411"/>
      <c r="AI43" s="411"/>
      <c r="AJ43" s="411"/>
      <c r="AK43" s="411"/>
      <c r="AL43" s="411"/>
      <c r="AM43" s="411"/>
      <c r="AN43" s="411"/>
      <c r="AO43" s="411"/>
      <c r="AP43" s="411"/>
      <c r="AQ43" s="411"/>
      <c r="AR43" s="411"/>
      <c r="AS43" s="411"/>
      <c r="AT43" s="411"/>
      <c r="AU43" s="411"/>
      <c r="AV43" s="411"/>
      <c r="AW43" s="411"/>
      <c r="AX43" s="411"/>
      <c r="AY43" s="411"/>
      <c r="AZ43" s="187"/>
      <c r="BA43" s="990" t="s">
        <v>53</v>
      </c>
      <c r="BB43" s="557" t="s">
        <v>49</v>
      </c>
      <c r="BC43" s="60" t="s">
        <v>35</v>
      </c>
      <c r="BD43" s="56" t="s">
        <v>35</v>
      </c>
      <c r="BE43" s="56" t="s">
        <v>35</v>
      </c>
      <c r="BF43" s="56" t="s">
        <v>35</v>
      </c>
      <c r="BG43" s="51" t="s">
        <v>35</v>
      </c>
      <c r="BH43" s="60" t="s">
        <v>35</v>
      </c>
      <c r="BI43" s="56" t="s">
        <v>35</v>
      </c>
      <c r="BJ43" s="56" t="s">
        <v>35</v>
      </c>
      <c r="BK43" s="56" t="s">
        <v>35</v>
      </c>
      <c r="BL43" s="51" t="s">
        <v>35</v>
      </c>
      <c r="BM43" s="60" t="s">
        <v>35</v>
      </c>
      <c r="BN43" s="56" t="s">
        <v>35</v>
      </c>
      <c r="BO43" s="56" t="s">
        <v>35</v>
      </c>
      <c r="BP43" s="56" t="s">
        <v>35</v>
      </c>
      <c r="BQ43" s="51" t="s">
        <v>35</v>
      </c>
      <c r="BR43" s="60" t="s">
        <v>35</v>
      </c>
      <c r="BS43" s="56" t="s">
        <v>35</v>
      </c>
      <c r="BT43" s="56" t="s">
        <v>35</v>
      </c>
      <c r="BU43" s="56" t="s">
        <v>35</v>
      </c>
      <c r="BV43" s="56" t="s">
        <v>35</v>
      </c>
      <c r="BW43" s="56" t="s">
        <v>35</v>
      </c>
      <c r="BX43" s="56" t="s">
        <v>35</v>
      </c>
      <c r="BY43" s="45" t="s">
        <v>35</v>
      </c>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322" customFormat="true" ht="15" customHeight="true" x14ac:dyDescent="0.2">
      <c r="A44" s="999"/>
      <c r="B44" s="373" t="s">
        <v>48</v>
      </c>
      <c r="C44" s="76" t="s">
        <v>35</v>
      </c>
      <c r="D44" s="73" t="s">
        <v>35</v>
      </c>
      <c r="E44" s="73" t="s">
        <v>35</v>
      </c>
      <c r="F44" s="73" t="s">
        <v>35</v>
      </c>
      <c r="G44" s="70" t="s">
        <v>35</v>
      </c>
      <c r="H44" s="67" t="s">
        <v>35</v>
      </c>
      <c r="I44" s="73" t="s">
        <v>35</v>
      </c>
      <c r="J44" s="73" t="s">
        <v>35</v>
      </c>
      <c r="K44" s="73" t="s">
        <v>35</v>
      </c>
      <c r="L44" s="64" t="s">
        <v>35</v>
      </c>
      <c r="M44" s="76" t="s">
        <v>35</v>
      </c>
      <c r="N44" s="73" t="s">
        <v>35</v>
      </c>
      <c r="O44" s="73" t="s">
        <v>35</v>
      </c>
      <c r="P44" s="73" t="s">
        <v>35</v>
      </c>
      <c r="Q44" s="70" t="s">
        <v>35</v>
      </c>
      <c r="R44" s="67" t="s">
        <v>35</v>
      </c>
      <c r="S44" s="73" t="s">
        <v>35</v>
      </c>
      <c r="T44" s="73" t="s">
        <v>35</v>
      </c>
      <c r="U44" s="73" t="s">
        <v>35</v>
      </c>
      <c r="V44" s="73" t="s">
        <v>35</v>
      </c>
      <c r="W44" s="73" t="s">
        <v>35</v>
      </c>
      <c r="X44" s="73" t="s">
        <v>35</v>
      </c>
      <c r="Y44" s="64" t="s">
        <v>35</v>
      </c>
      <c r="Z44" s="411"/>
      <c r="AA44" s="411"/>
      <c r="AB44" s="411"/>
      <c r="AC44" s="411"/>
      <c r="AD44" s="411"/>
      <c r="AE44" s="411"/>
      <c r="AF44" s="411"/>
      <c r="AG44" s="411"/>
      <c r="AH44" s="411"/>
      <c r="AI44" s="411"/>
      <c r="AJ44" s="411"/>
      <c r="AK44" s="411"/>
      <c r="AL44" s="411"/>
      <c r="AM44" s="411"/>
      <c r="AN44" s="411"/>
      <c r="AO44" s="411"/>
      <c r="AP44" s="411"/>
      <c r="AQ44" s="411"/>
      <c r="AR44" s="411"/>
      <c r="AS44" s="411"/>
      <c r="AT44" s="411"/>
      <c r="AU44" s="411"/>
      <c r="AV44" s="411"/>
      <c r="AW44" s="411"/>
      <c r="AX44" s="411"/>
      <c r="AY44" s="411"/>
      <c r="AZ44" s="187"/>
      <c r="BA44" s="990"/>
      <c r="BB44" s="557" t="s">
        <v>48</v>
      </c>
      <c r="BC44" s="60" t="s">
        <v>35</v>
      </c>
      <c r="BD44" s="56" t="s">
        <v>35</v>
      </c>
      <c r="BE44" s="56" t="s">
        <v>35</v>
      </c>
      <c r="BF44" s="56" t="s">
        <v>35</v>
      </c>
      <c r="BG44" s="51" t="s">
        <v>35</v>
      </c>
      <c r="BH44" s="60" t="s">
        <v>35</v>
      </c>
      <c r="BI44" s="56" t="s">
        <v>35</v>
      </c>
      <c r="BJ44" s="56" t="s">
        <v>35</v>
      </c>
      <c r="BK44" s="56" t="s">
        <v>35</v>
      </c>
      <c r="BL44" s="51" t="s">
        <v>35</v>
      </c>
      <c r="BM44" s="60" t="s">
        <v>35</v>
      </c>
      <c r="BN44" s="56" t="s">
        <v>35</v>
      </c>
      <c r="BO44" s="56" t="s">
        <v>35</v>
      </c>
      <c r="BP44" s="56" t="s">
        <v>35</v>
      </c>
      <c r="BQ44" s="51" t="s">
        <v>35</v>
      </c>
      <c r="BR44" s="60" t="s">
        <v>35</v>
      </c>
      <c r="BS44" s="56" t="s">
        <v>35</v>
      </c>
      <c r="BT44" s="56" t="s">
        <v>35</v>
      </c>
      <c r="BU44" s="56" t="s">
        <v>35</v>
      </c>
      <c r="BV44" s="56" t="s">
        <v>35</v>
      </c>
      <c r="BW44" s="56" t="s">
        <v>35</v>
      </c>
      <c r="BX44" s="56" t="s">
        <v>35</v>
      </c>
      <c r="BY44" s="45" t="s">
        <v>35</v>
      </c>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322" customFormat="true" ht="15" customHeight="true" x14ac:dyDescent="0.2">
      <c r="A45" s="999" t="s">
        <v>52</v>
      </c>
      <c r="B45" s="373" t="s">
        <v>49</v>
      </c>
      <c r="C45" s="76" t="s">
        <v>35</v>
      </c>
      <c r="D45" s="73" t="s">
        <v>35</v>
      </c>
      <c r="E45" s="73" t="s">
        <v>35</v>
      </c>
      <c r="F45" s="73" t="s">
        <v>35</v>
      </c>
      <c r="G45" s="70" t="s">
        <v>35</v>
      </c>
      <c r="H45" s="67" t="s">
        <v>35</v>
      </c>
      <c r="I45" s="73" t="s">
        <v>35</v>
      </c>
      <c r="J45" s="73" t="s">
        <v>35</v>
      </c>
      <c r="K45" s="73" t="s">
        <v>35</v>
      </c>
      <c r="L45" s="64" t="s">
        <v>35</v>
      </c>
      <c r="M45" s="76" t="s">
        <v>35</v>
      </c>
      <c r="N45" s="73" t="s">
        <v>35</v>
      </c>
      <c r="O45" s="73" t="s">
        <v>35</v>
      </c>
      <c r="P45" s="73" t="s">
        <v>35</v>
      </c>
      <c r="Q45" s="70" t="s">
        <v>35</v>
      </c>
      <c r="R45" s="67" t="s">
        <v>35</v>
      </c>
      <c r="S45" s="73" t="s">
        <v>35</v>
      </c>
      <c r="T45" s="73" t="s">
        <v>35</v>
      </c>
      <c r="U45" s="73" t="s">
        <v>35</v>
      </c>
      <c r="V45" s="73" t="s">
        <v>35</v>
      </c>
      <c r="W45" s="73" t="s">
        <v>35</v>
      </c>
      <c r="X45" s="73" t="s">
        <v>35</v>
      </c>
      <c r="Y45" s="64" t="s">
        <v>35</v>
      </c>
      <c r="Z45" s="411"/>
      <c r="AA45" s="411"/>
      <c r="AB45" s="411"/>
      <c r="AC45" s="411"/>
      <c r="AD45" s="411"/>
      <c r="AE45" s="411"/>
      <c r="AF45" s="411"/>
      <c r="AG45" s="411"/>
      <c r="AH45" s="411"/>
      <c r="AI45" s="411"/>
      <c r="AJ45" s="411"/>
      <c r="AK45" s="411"/>
      <c r="AL45" s="411"/>
      <c r="AM45" s="411"/>
      <c r="AN45" s="411"/>
      <c r="AO45" s="411"/>
      <c r="AP45" s="411"/>
      <c r="AQ45" s="411"/>
      <c r="AR45" s="411"/>
      <c r="AS45" s="411"/>
      <c r="AT45" s="411"/>
      <c r="AU45" s="411"/>
      <c r="AV45" s="411"/>
      <c r="AW45" s="411"/>
      <c r="AX45" s="411"/>
      <c r="AY45" s="411"/>
      <c r="AZ45" s="187"/>
      <c r="BA45" s="990" t="s">
        <v>52</v>
      </c>
      <c r="BB45" s="557" t="s">
        <v>49</v>
      </c>
      <c r="BC45" s="60" t="s">
        <v>35</v>
      </c>
      <c r="BD45" s="56" t="s">
        <v>35</v>
      </c>
      <c r="BE45" s="56" t="s">
        <v>35</v>
      </c>
      <c r="BF45" s="56" t="s">
        <v>35</v>
      </c>
      <c r="BG45" s="51" t="s">
        <v>35</v>
      </c>
      <c r="BH45" s="60" t="s">
        <v>35</v>
      </c>
      <c r="BI45" s="56" t="s">
        <v>35</v>
      </c>
      <c r="BJ45" s="56" t="s">
        <v>35</v>
      </c>
      <c r="BK45" s="56" t="s">
        <v>35</v>
      </c>
      <c r="BL45" s="51" t="s">
        <v>35</v>
      </c>
      <c r="BM45" s="60" t="s">
        <v>35</v>
      </c>
      <c r="BN45" s="56" t="s">
        <v>35</v>
      </c>
      <c r="BO45" s="56" t="s">
        <v>35</v>
      </c>
      <c r="BP45" s="56" t="s">
        <v>35</v>
      </c>
      <c r="BQ45" s="51" t="s">
        <v>35</v>
      </c>
      <c r="BR45" s="60" t="s">
        <v>35</v>
      </c>
      <c r="BS45" s="56" t="s">
        <v>35</v>
      </c>
      <c r="BT45" s="56" t="s">
        <v>35</v>
      </c>
      <c r="BU45" s="56" t="s">
        <v>35</v>
      </c>
      <c r="BV45" s="56" t="s">
        <v>35</v>
      </c>
      <c r="BW45" s="56" t="s">
        <v>35</v>
      </c>
      <c r="BX45" s="56" t="s">
        <v>35</v>
      </c>
      <c r="BY45" s="45" t="s">
        <v>35</v>
      </c>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322" customFormat="true" ht="15" customHeight="true" x14ac:dyDescent="0.2">
      <c r="A46" s="999"/>
      <c r="B46" s="373" t="s">
        <v>48</v>
      </c>
      <c r="C46" s="76" t="s">
        <v>35</v>
      </c>
      <c r="D46" s="73" t="s">
        <v>35</v>
      </c>
      <c r="E46" s="73" t="s">
        <v>35</v>
      </c>
      <c r="F46" s="73" t="s">
        <v>35</v>
      </c>
      <c r="G46" s="70" t="s">
        <v>35</v>
      </c>
      <c r="H46" s="67" t="s">
        <v>35</v>
      </c>
      <c r="I46" s="73" t="s">
        <v>35</v>
      </c>
      <c r="J46" s="73" t="s">
        <v>35</v>
      </c>
      <c r="K46" s="73" t="s">
        <v>35</v>
      </c>
      <c r="L46" s="64" t="s">
        <v>35</v>
      </c>
      <c r="M46" s="76" t="s">
        <v>35</v>
      </c>
      <c r="N46" s="73" t="s">
        <v>35</v>
      </c>
      <c r="O46" s="73" t="s">
        <v>35</v>
      </c>
      <c r="P46" s="73" t="s">
        <v>35</v>
      </c>
      <c r="Q46" s="70" t="s">
        <v>35</v>
      </c>
      <c r="R46" s="67" t="s">
        <v>35</v>
      </c>
      <c r="S46" s="73" t="s">
        <v>35</v>
      </c>
      <c r="T46" s="73" t="s">
        <v>35</v>
      </c>
      <c r="U46" s="73" t="s">
        <v>35</v>
      </c>
      <c r="V46" s="73" t="s">
        <v>35</v>
      </c>
      <c r="W46" s="73" t="s">
        <v>35</v>
      </c>
      <c r="X46" s="73" t="s">
        <v>35</v>
      </c>
      <c r="Y46" s="64" t="s">
        <v>35</v>
      </c>
      <c r="Z46" s="411"/>
      <c r="AA46" s="411"/>
      <c r="AB46" s="411"/>
      <c r="AC46" s="411"/>
      <c r="AD46" s="411"/>
      <c r="AE46" s="411"/>
      <c r="AF46" s="411"/>
      <c r="AG46" s="411"/>
      <c r="AH46" s="411"/>
      <c r="AI46" s="411"/>
      <c r="AJ46" s="411"/>
      <c r="AK46" s="411"/>
      <c r="AL46" s="411"/>
      <c r="AM46" s="411"/>
      <c r="AN46" s="411"/>
      <c r="AO46" s="411"/>
      <c r="AP46" s="411"/>
      <c r="AQ46" s="411"/>
      <c r="AR46" s="411"/>
      <c r="AS46" s="411"/>
      <c r="AT46" s="411"/>
      <c r="AU46" s="411"/>
      <c r="AV46" s="411"/>
      <c r="AW46" s="411"/>
      <c r="AX46" s="411"/>
      <c r="AY46" s="411"/>
      <c r="AZ46" s="187"/>
      <c r="BA46" s="990"/>
      <c r="BB46" s="557" t="s">
        <v>48</v>
      </c>
      <c r="BC46" s="60" t="s">
        <v>35</v>
      </c>
      <c r="BD46" s="56" t="s">
        <v>35</v>
      </c>
      <c r="BE46" s="56" t="s">
        <v>35</v>
      </c>
      <c r="BF46" s="56" t="s">
        <v>35</v>
      </c>
      <c r="BG46" s="51" t="s">
        <v>35</v>
      </c>
      <c r="BH46" s="60" t="s">
        <v>35</v>
      </c>
      <c r="BI46" s="56" t="s">
        <v>35</v>
      </c>
      <c r="BJ46" s="56" t="s">
        <v>35</v>
      </c>
      <c r="BK46" s="56" t="s">
        <v>35</v>
      </c>
      <c r="BL46" s="51" t="s">
        <v>35</v>
      </c>
      <c r="BM46" s="60" t="s">
        <v>35</v>
      </c>
      <c r="BN46" s="56" t="s">
        <v>35</v>
      </c>
      <c r="BO46" s="56" t="s">
        <v>35</v>
      </c>
      <c r="BP46" s="56" t="s">
        <v>35</v>
      </c>
      <c r="BQ46" s="51" t="s">
        <v>35</v>
      </c>
      <c r="BR46" s="60" t="s">
        <v>35</v>
      </c>
      <c r="BS46" s="56" t="s">
        <v>35</v>
      </c>
      <c r="BT46" s="56" t="s">
        <v>35</v>
      </c>
      <c r="BU46" s="56" t="s">
        <v>35</v>
      </c>
      <c r="BV46" s="56" t="s">
        <v>35</v>
      </c>
      <c r="BW46" s="56" t="s">
        <v>35</v>
      </c>
      <c r="BX46" s="56" t="s">
        <v>35</v>
      </c>
      <c r="BY46" s="45" t="s">
        <v>35</v>
      </c>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7" customFormat="true" ht="15" customHeight="true" x14ac:dyDescent="0.2">
      <c r="A47" s="999" t="s">
        <v>101</v>
      </c>
      <c r="B47" s="373" t="s">
        <v>100</v>
      </c>
      <c r="C47" s="76" t="s">
        <v>35</v>
      </c>
      <c r="D47" s="73" t="s">
        <v>35</v>
      </c>
      <c r="E47" s="73" t="s">
        <v>35</v>
      </c>
      <c r="F47" s="73" t="s">
        <v>35</v>
      </c>
      <c r="G47" s="70" t="s">
        <v>35</v>
      </c>
      <c r="H47" s="67" t="s">
        <v>35</v>
      </c>
      <c r="I47" s="73" t="s">
        <v>35</v>
      </c>
      <c r="J47" s="73" t="s">
        <v>35</v>
      </c>
      <c r="K47" s="73" t="s">
        <v>35</v>
      </c>
      <c r="L47" s="64" t="s">
        <v>35</v>
      </c>
      <c r="M47" s="76" t="s">
        <v>35</v>
      </c>
      <c r="N47" s="73" t="s">
        <v>35</v>
      </c>
      <c r="O47" s="73" t="s">
        <v>35</v>
      </c>
      <c r="P47" s="73" t="s">
        <v>35</v>
      </c>
      <c r="Q47" s="70" t="s">
        <v>35</v>
      </c>
      <c r="R47" s="67" t="s">
        <v>35</v>
      </c>
      <c r="S47" s="73" t="s">
        <v>35</v>
      </c>
      <c r="T47" s="73" t="s">
        <v>35</v>
      </c>
      <c r="U47" s="73" t="s">
        <v>35</v>
      </c>
      <c r="V47" s="73" t="s">
        <v>35</v>
      </c>
      <c r="W47" s="73" t="s">
        <v>35</v>
      </c>
      <c r="X47" s="73" t="s">
        <v>35</v>
      </c>
      <c r="Y47" s="64" t="s">
        <v>35</v>
      </c>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345"/>
      <c r="BA47" s="990" t="s">
        <v>101</v>
      </c>
      <c r="BB47" s="557" t="s">
        <v>100</v>
      </c>
      <c r="BC47" s="60" t="s">
        <v>35</v>
      </c>
      <c r="BD47" s="56" t="s">
        <v>35</v>
      </c>
      <c r="BE47" s="56" t="s">
        <v>35</v>
      </c>
      <c r="BF47" s="56" t="s">
        <v>35</v>
      </c>
      <c r="BG47" s="51" t="s">
        <v>35</v>
      </c>
      <c r="BH47" s="60" t="s">
        <v>35</v>
      </c>
      <c r="BI47" s="56" t="s">
        <v>35</v>
      </c>
      <c r="BJ47" s="56" t="s">
        <v>35</v>
      </c>
      <c r="BK47" s="56" t="s">
        <v>35</v>
      </c>
      <c r="BL47" s="51" t="s">
        <v>35</v>
      </c>
      <c r="BM47" s="60" t="s">
        <v>35</v>
      </c>
      <c r="BN47" s="56" t="s">
        <v>35</v>
      </c>
      <c r="BO47" s="56" t="s">
        <v>35</v>
      </c>
      <c r="BP47" s="56" t="s">
        <v>35</v>
      </c>
      <c r="BQ47" s="51" t="s">
        <v>35</v>
      </c>
      <c r="BR47" s="60" t="s">
        <v>35</v>
      </c>
      <c r="BS47" s="56" t="s">
        <v>35</v>
      </c>
      <c r="BT47" s="56" t="s">
        <v>35</v>
      </c>
      <c r="BU47" s="56" t="s">
        <v>35</v>
      </c>
      <c r="BV47" s="56" t="s">
        <v>35</v>
      </c>
      <c r="BW47" s="56" t="s">
        <v>35</v>
      </c>
      <c r="BX47" s="56" t="s">
        <v>35</v>
      </c>
      <c r="BY47" s="45" t="s">
        <v>35</v>
      </c>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7" customFormat="true" ht="15" customHeight="true" x14ac:dyDescent="0.2">
      <c r="A48" s="999"/>
      <c r="B48" s="373" t="s">
        <v>99</v>
      </c>
      <c r="C48" s="76" t="s">
        <v>35</v>
      </c>
      <c r="D48" s="73" t="s">
        <v>35</v>
      </c>
      <c r="E48" s="73" t="s">
        <v>35</v>
      </c>
      <c r="F48" s="73" t="s">
        <v>35</v>
      </c>
      <c r="G48" s="70" t="s">
        <v>35</v>
      </c>
      <c r="H48" s="67" t="s">
        <v>35</v>
      </c>
      <c r="I48" s="73" t="s">
        <v>35</v>
      </c>
      <c r="J48" s="73" t="s">
        <v>35</v>
      </c>
      <c r="K48" s="73" t="s">
        <v>35</v>
      </c>
      <c r="L48" s="64" t="s">
        <v>35</v>
      </c>
      <c r="M48" s="76" t="s">
        <v>35</v>
      </c>
      <c r="N48" s="73" t="s">
        <v>35</v>
      </c>
      <c r="O48" s="73" t="s">
        <v>35</v>
      </c>
      <c r="P48" s="73" t="s">
        <v>35</v>
      </c>
      <c r="Q48" s="70" t="s">
        <v>35</v>
      </c>
      <c r="R48" s="67" t="s">
        <v>35</v>
      </c>
      <c r="S48" s="73" t="s">
        <v>35</v>
      </c>
      <c r="T48" s="73" t="s">
        <v>35</v>
      </c>
      <c r="U48" s="73" t="s">
        <v>35</v>
      </c>
      <c r="V48" s="73" t="s">
        <v>35</v>
      </c>
      <c r="W48" s="73" t="s">
        <v>35</v>
      </c>
      <c r="X48" s="73" t="s">
        <v>35</v>
      </c>
      <c r="Y48" s="64" t="s">
        <v>35</v>
      </c>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345"/>
      <c r="BA48" s="990"/>
      <c r="BB48" s="557" t="s">
        <v>99</v>
      </c>
      <c r="BC48" s="60" t="s">
        <v>35</v>
      </c>
      <c r="BD48" s="56" t="s">
        <v>35</v>
      </c>
      <c r="BE48" s="56" t="s">
        <v>35</v>
      </c>
      <c r="BF48" s="56" t="s">
        <v>35</v>
      </c>
      <c r="BG48" s="51" t="s">
        <v>35</v>
      </c>
      <c r="BH48" s="60" t="s">
        <v>35</v>
      </c>
      <c r="BI48" s="56" t="s">
        <v>35</v>
      </c>
      <c r="BJ48" s="56" t="s">
        <v>35</v>
      </c>
      <c r="BK48" s="56" t="s">
        <v>35</v>
      </c>
      <c r="BL48" s="51" t="s">
        <v>35</v>
      </c>
      <c r="BM48" s="60" t="s">
        <v>35</v>
      </c>
      <c r="BN48" s="56" t="s">
        <v>35</v>
      </c>
      <c r="BO48" s="56" t="s">
        <v>35</v>
      </c>
      <c r="BP48" s="56" t="s">
        <v>35</v>
      </c>
      <c r="BQ48" s="51" t="s">
        <v>35</v>
      </c>
      <c r="BR48" s="60" t="s">
        <v>35</v>
      </c>
      <c r="BS48" s="56" t="s">
        <v>35</v>
      </c>
      <c r="BT48" s="56" t="s">
        <v>35</v>
      </c>
      <c r="BU48" s="56" t="s">
        <v>35</v>
      </c>
      <c r="BV48" s="56" t="s">
        <v>35</v>
      </c>
      <c r="BW48" s="56" t="s">
        <v>35</v>
      </c>
      <c r="BX48" s="56" t="s">
        <v>35</v>
      </c>
      <c r="BY48" s="45" t="s">
        <v>35</v>
      </c>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7" customFormat="true" ht="15" customHeight="true" x14ac:dyDescent="0.2">
      <c r="A49" s="999"/>
      <c r="B49" s="373" t="s">
        <v>68</v>
      </c>
      <c r="C49" s="76" t="s">
        <v>35</v>
      </c>
      <c r="D49" s="73" t="s">
        <v>35</v>
      </c>
      <c r="E49" s="73" t="s">
        <v>35</v>
      </c>
      <c r="F49" s="73" t="s">
        <v>35</v>
      </c>
      <c r="G49" s="70" t="s">
        <v>35</v>
      </c>
      <c r="H49" s="67" t="s">
        <v>35</v>
      </c>
      <c r="I49" s="73" t="s">
        <v>35</v>
      </c>
      <c r="J49" s="73" t="s">
        <v>35</v>
      </c>
      <c r="K49" s="73" t="s">
        <v>35</v>
      </c>
      <c r="L49" s="64" t="s">
        <v>35</v>
      </c>
      <c r="M49" s="76" t="s">
        <v>35</v>
      </c>
      <c r="N49" s="73" t="s">
        <v>35</v>
      </c>
      <c r="O49" s="73" t="s">
        <v>35</v>
      </c>
      <c r="P49" s="73" t="s">
        <v>35</v>
      </c>
      <c r="Q49" s="70" t="s">
        <v>35</v>
      </c>
      <c r="R49" s="67" t="s">
        <v>35</v>
      </c>
      <c r="S49" s="73" t="s">
        <v>35</v>
      </c>
      <c r="T49" s="73" t="s">
        <v>35</v>
      </c>
      <c r="U49" s="73" t="s">
        <v>35</v>
      </c>
      <c r="V49" s="73" t="s">
        <v>35</v>
      </c>
      <c r="W49" s="73" t="s">
        <v>35</v>
      </c>
      <c r="X49" s="73" t="s">
        <v>35</v>
      </c>
      <c r="Y49" s="64" t="s">
        <v>35</v>
      </c>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345"/>
      <c r="BA49" s="990"/>
      <c r="BB49" s="557" t="s">
        <v>68</v>
      </c>
      <c r="BC49" s="60" t="s">
        <v>35</v>
      </c>
      <c r="BD49" s="56" t="s">
        <v>35</v>
      </c>
      <c r="BE49" s="56" t="s">
        <v>35</v>
      </c>
      <c r="BF49" s="56" t="s">
        <v>35</v>
      </c>
      <c r="BG49" s="51" t="s">
        <v>35</v>
      </c>
      <c r="BH49" s="60" t="s">
        <v>35</v>
      </c>
      <c r="BI49" s="56" t="s">
        <v>35</v>
      </c>
      <c r="BJ49" s="56" t="s">
        <v>35</v>
      </c>
      <c r="BK49" s="56" t="s">
        <v>35</v>
      </c>
      <c r="BL49" s="51" t="s">
        <v>35</v>
      </c>
      <c r="BM49" s="60" t="s">
        <v>35</v>
      </c>
      <c r="BN49" s="56" t="s">
        <v>35</v>
      </c>
      <c r="BO49" s="56" t="s">
        <v>35</v>
      </c>
      <c r="BP49" s="56" t="s">
        <v>35</v>
      </c>
      <c r="BQ49" s="51" t="s">
        <v>35</v>
      </c>
      <c r="BR49" s="60" t="s">
        <v>35</v>
      </c>
      <c r="BS49" s="56" t="s">
        <v>35</v>
      </c>
      <c r="BT49" s="56" t="s">
        <v>35</v>
      </c>
      <c r="BU49" s="56" t="s">
        <v>35</v>
      </c>
      <c r="BV49" s="56" t="s">
        <v>35</v>
      </c>
      <c r="BW49" s="56" t="s">
        <v>35</v>
      </c>
      <c r="BX49" s="56" t="s">
        <v>35</v>
      </c>
      <c r="BY49" s="45" t="s">
        <v>35</v>
      </c>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7" customFormat="true" ht="15" customHeight="true" x14ac:dyDescent="0.2">
      <c r="A50" s="999" t="s">
        <v>102</v>
      </c>
      <c r="B50" s="373" t="s">
        <v>100</v>
      </c>
      <c r="C50" s="76" t="s">
        <v>35</v>
      </c>
      <c r="D50" s="73" t="s">
        <v>35</v>
      </c>
      <c r="E50" s="73" t="s">
        <v>35</v>
      </c>
      <c r="F50" s="73" t="s">
        <v>35</v>
      </c>
      <c r="G50" s="70" t="s">
        <v>35</v>
      </c>
      <c r="H50" s="67" t="s">
        <v>35</v>
      </c>
      <c r="I50" s="73" t="s">
        <v>35</v>
      </c>
      <c r="J50" s="73" t="s">
        <v>35</v>
      </c>
      <c r="K50" s="73" t="s">
        <v>35</v>
      </c>
      <c r="L50" s="64" t="s">
        <v>35</v>
      </c>
      <c r="M50" s="76" t="s">
        <v>35</v>
      </c>
      <c r="N50" s="73" t="s">
        <v>35</v>
      </c>
      <c r="O50" s="73" t="s">
        <v>35</v>
      </c>
      <c r="P50" s="73" t="s">
        <v>35</v>
      </c>
      <c r="Q50" s="70" t="s">
        <v>35</v>
      </c>
      <c r="R50" s="67" t="s">
        <v>35</v>
      </c>
      <c r="S50" s="73" t="s">
        <v>35</v>
      </c>
      <c r="T50" s="73" t="s">
        <v>35</v>
      </c>
      <c r="U50" s="73" t="s">
        <v>35</v>
      </c>
      <c r="V50" s="73" t="s">
        <v>35</v>
      </c>
      <c r="W50" s="73" t="s">
        <v>35</v>
      </c>
      <c r="X50" s="73" t="s">
        <v>35</v>
      </c>
      <c r="Y50" s="64" t="s">
        <v>35</v>
      </c>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345"/>
      <c r="BA50" s="990" t="s">
        <v>102</v>
      </c>
      <c r="BB50" s="557" t="s">
        <v>100</v>
      </c>
      <c r="BC50" s="60" t="s">
        <v>35</v>
      </c>
      <c r="BD50" s="56" t="s">
        <v>35</v>
      </c>
      <c r="BE50" s="56" t="s">
        <v>35</v>
      </c>
      <c r="BF50" s="56" t="s">
        <v>35</v>
      </c>
      <c r="BG50" s="51" t="s">
        <v>35</v>
      </c>
      <c r="BH50" s="60" t="s">
        <v>35</v>
      </c>
      <c r="BI50" s="56" t="s">
        <v>35</v>
      </c>
      <c r="BJ50" s="56" t="s">
        <v>35</v>
      </c>
      <c r="BK50" s="56" t="s">
        <v>35</v>
      </c>
      <c r="BL50" s="51" t="s">
        <v>35</v>
      </c>
      <c r="BM50" s="60" t="s">
        <v>35</v>
      </c>
      <c r="BN50" s="56" t="s">
        <v>35</v>
      </c>
      <c r="BO50" s="56" t="s">
        <v>35</v>
      </c>
      <c r="BP50" s="56" t="s">
        <v>35</v>
      </c>
      <c r="BQ50" s="51" t="s">
        <v>35</v>
      </c>
      <c r="BR50" s="60" t="s">
        <v>35</v>
      </c>
      <c r="BS50" s="56" t="s">
        <v>35</v>
      </c>
      <c r="BT50" s="56" t="s">
        <v>35</v>
      </c>
      <c r="BU50" s="56" t="s">
        <v>35</v>
      </c>
      <c r="BV50" s="56" t="s">
        <v>35</v>
      </c>
      <c r="BW50" s="56" t="s">
        <v>35</v>
      </c>
      <c r="BX50" s="56" t="s">
        <v>35</v>
      </c>
      <c r="BY50" s="45" t="s">
        <v>35</v>
      </c>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7" customFormat="true" ht="15" customHeight="true" x14ac:dyDescent="0.2">
      <c r="A51" s="999"/>
      <c r="B51" s="373" t="s">
        <v>99</v>
      </c>
      <c r="C51" s="76" t="s">
        <v>35</v>
      </c>
      <c r="D51" s="73" t="s">
        <v>35</v>
      </c>
      <c r="E51" s="73" t="s">
        <v>35</v>
      </c>
      <c r="F51" s="73" t="s">
        <v>35</v>
      </c>
      <c r="G51" s="70" t="s">
        <v>35</v>
      </c>
      <c r="H51" s="67" t="s">
        <v>35</v>
      </c>
      <c r="I51" s="73" t="s">
        <v>35</v>
      </c>
      <c r="J51" s="73" t="s">
        <v>35</v>
      </c>
      <c r="K51" s="73" t="s">
        <v>35</v>
      </c>
      <c r="L51" s="64" t="s">
        <v>35</v>
      </c>
      <c r="M51" s="76" t="s">
        <v>35</v>
      </c>
      <c r="N51" s="73" t="s">
        <v>35</v>
      </c>
      <c r="O51" s="73" t="s">
        <v>35</v>
      </c>
      <c r="P51" s="73" t="s">
        <v>35</v>
      </c>
      <c r="Q51" s="70" t="s">
        <v>35</v>
      </c>
      <c r="R51" s="67" t="s">
        <v>35</v>
      </c>
      <c r="S51" s="73" t="s">
        <v>35</v>
      </c>
      <c r="T51" s="73" t="s">
        <v>35</v>
      </c>
      <c r="U51" s="73" t="s">
        <v>35</v>
      </c>
      <c r="V51" s="73" t="s">
        <v>35</v>
      </c>
      <c r="W51" s="73" t="s">
        <v>35</v>
      </c>
      <c r="X51" s="73" t="s">
        <v>35</v>
      </c>
      <c r="Y51" s="64" t="s">
        <v>35</v>
      </c>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345"/>
      <c r="BA51" s="990"/>
      <c r="BB51" s="557" t="s">
        <v>99</v>
      </c>
      <c r="BC51" s="60" t="s">
        <v>35</v>
      </c>
      <c r="BD51" s="56" t="s">
        <v>35</v>
      </c>
      <c r="BE51" s="56" t="s">
        <v>35</v>
      </c>
      <c r="BF51" s="56" t="s">
        <v>35</v>
      </c>
      <c r="BG51" s="51" t="s">
        <v>35</v>
      </c>
      <c r="BH51" s="60" t="s">
        <v>35</v>
      </c>
      <c r="BI51" s="56" t="s">
        <v>35</v>
      </c>
      <c r="BJ51" s="56" t="s">
        <v>35</v>
      </c>
      <c r="BK51" s="56" t="s">
        <v>35</v>
      </c>
      <c r="BL51" s="51" t="s">
        <v>35</v>
      </c>
      <c r="BM51" s="60" t="s">
        <v>35</v>
      </c>
      <c r="BN51" s="56" t="s">
        <v>35</v>
      </c>
      <c r="BO51" s="56" t="s">
        <v>35</v>
      </c>
      <c r="BP51" s="56" t="s">
        <v>35</v>
      </c>
      <c r="BQ51" s="51" t="s">
        <v>35</v>
      </c>
      <c r="BR51" s="60" t="s">
        <v>35</v>
      </c>
      <c r="BS51" s="56" t="s">
        <v>35</v>
      </c>
      <c r="BT51" s="56" t="s">
        <v>35</v>
      </c>
      <c r="BU51" s="56" t="s">
        <v>35</v>
      </c>
      <c r="BV51" s="56" t="s">
        <v>35</v>
      </c>
      <c r="BW51" s="56" t="s">
        <v>35</v>
      </c>
      <c r="BX51" s="56" t="s">
        <v>35</v>
      </c>
      <c r="BY51" s="45" t="s">
        <v>35</v>
      </c>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7" customFormat="true" ht="15" customHeight="true" x14ac:dyDescent="0.2">
      <c r="A52" s="999"/>
      <c r="B52" s="373" t="s">
        <v>68</v>
      </c>
      <c r="C52" s="76" t="s">
        <v>35</v>
      </c>
      <c r="D52" s="73" t="s">
        <v>35</v>
      </c>
      <c r="E52" s="73" t="s">
        <v>35</v>
      </c>
      <c r="F52" s="73" t="s">
        <v>35</v>
      </c>
      <c r="G52" s="70" t="s">
        <v>35</v>
      </c>
      <c r="H52" s="67" t="s">
        <v>35</v>
      </c>
      <c r="I52" s="73" t="s">
        <v>35</v>
      </c>
      <c r="J52" s="73" t="s">
        <v>35</v>
      </c>
      <c r="K52" s="73" t="s">
        <v>35</v>
      </c>
      <c r="L52" s="64" t="s">
        <v>35</v>
      </c>
      <c r="M52" s="76" t="s">
        <v>35</v>
      </c>
      <c r="N52" s="73" t="s">
        <v>35</v>
      </c>
      <c r="O52" s="73" t="s">
        <v>35</v>
      </c>
      <c r="P52" s="73" t="s">
        <v>35</v>
      </c>
      <c r="Q52" s="70" t="s">
        <v>35</v>
      </c>
      <c r="R52" s="67" t="s">
        <v>35</v>
      </c>
      <c r="S52" s="73" t="s">
        <v>35</v>
      </c>
      <c r="T52" s="73" t="s">
        <v>35</v>
      </c>
      <c r="U52" s="73" t="s">
        <v>35</v>
      </c>
      <c r="V52" s="73" t="s">
        <v>35</v>
      </c>
      <c r="W52" s="73" t="s">
        <v>35</v>
      </c>
      <c r="X52" s="73" t="s">
        <v>35</v>
      </c>
      <c r="Y52" s="64" t="s">
        <v>35</v>
      </c>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345"/>
      <c r="BA52" s="990"/>
      <c r="BB52" s="557" t="s">
        <v>68</v>
      </c>
      <c r="BC52" s="60" t="s">
        <v>35</v>
      </c>
      <c r="BD52" s="56" t="s">
        <v>35</v>
      </c>
      <c r="BE52" s="56" t="s">
        <v>35</v>
      </c>
      <c r="BF52" s="56" t="s">
        <v>35</v>
      </c>
      <c r="BG52" s="51" t="s">
        <v>35</v>
      </c>
      <c r="BH52" s="60" t="s">
        <v>35</v>
      </c>
      <c r="BI52" s="56" t="s">
        <v>35</v>
      </c>
      <c r="BJ52" s="56" t="s">
        <v>35</v>
      </c>
      <c r="BK52" s="56" t="s">
        <v>35</v>
      </c>
      <c r="BL52" s="51" t="s">
        <v>35</v>
      </c>
      <c r="BM52" s="60" t="s">
        <v>35</v>
      </c>
      <c r="BN52" s="56" t="s">
        <v>35</v>
      </c>
      <c r="BO52" s="56" t="s">
        <v>35</v>
      </c>
      <c r="BP52" s="56" t="s">
        <v>35</v>
      </c>
      <c r="BQ52" s="51" t="s">
        <v>35</v>
      </c>
      <c r="BR52" s="60" t="s">
        <v>35</v>
      </c>
      <c r="BS52" s="56" t="s">
        <v>35</v>
      </c>
      <c r="BT52" s="56" t="s">
        <v>35</v>
      </c>
      <c r="BU52" s="56" t="s">
        <v>35</v>
      </c>
      <c r="BV52" s="56" t="s">
        <v>35</v>
      </c>
      <c r="BW52" s="56" t="s">
        <v>35</v>
      </c>
      <c r="BX52" s="56" t="s">
        <v>35</v>
      </c>
      <c r="BY52" s="45" t="s">
        <v>35</v>
      </c>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7" customFormat="true" ht="15" customHeight="true" x14ac:dyDescent="0.2">
      <c r="A53" s="999" t="s">
        <v>105</v>
      </c>
      <c r="B53" s="373" t="s">
        <v>100</v>
      </c>
      <c r="C53" s="76" t="s">
        <v>35</v>
      </c>
      <c r="D53" s="73" t="s">
        <v>35</v>
      </c>
      <c r="E53" s="73" t="s">
        <v>35</v>
      </c>
      <c r="F53" s="73" t="s">
        <v>35</v>
      </c>
      <c r="G53" s="70" t="s">
        <v>35</v>
      </c>
      <c r="H53" s="67" t="s">
        <v>35</v>
      </c>
      <c r="I53" s="73" t="s">
        <v>35</v>
      </c>
      <c r="J53" s="73" t="s">
        <v>35</v>
      </c>
      <c r="K53" s="73" t="s">
        <v>35</v>
      </c>
      <c r="L53" s="64" t="s">
        <v>35</v>
      </c>
      <c r="M53" s="76" t="s">
        <v>35</v>
      </c>
      <c r="N53" s="73" t="s">
        <v>35</v>
      </c>
      <c r="O53" s="73" t="s">
        <v>35</v>
      </c>
      <c r="P53" s="73" t="s">
        <v>35</v>
      </c>
      <c r="Q53" s="70" t="s">
        <v>35</v>
      </c>
      <c r="R53" s="67" t="s">
        <v>35</v>
      </c>
      <c r="S53" s="73" t="s">
        <v>35</v>
      </c>
      <c r="T53" s="73" t="s">
        <v>35</v>
      </c>
      <c r="U53" s="73" t="s">
        <v>35</v>
      </c>
      <c r="V53" s="73" t="s">
        <v>35</v>
      </c>
      <c r="W53" s="73" t="s">
        <v>35</v>
      </c>
      <c r="X53" s="73" t="s">
        <v>35</v>
      </c>
      <c r="Y53" s="64" t="s">
        <v>35</v>
      </c>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345"/>
      <c r="BA53" s="990" t="s">
        <v>105</v>
      </c>
      <c r="BB53" s="557" t="s">
        <v>100</v>
      </c>
      <c r="BC53" s="60" t="s">
        <v>35</v>
      </c>
      <c r="BD53" s="56" t="s">
        <v>35</v>
      </c>
      <c r="BE53" s="56" t="s">
        <v>35</v>
      </c>
      <c r="BF53" s="56" t="s">
        <v>35</v>
      </c>
      <c r="BG53" s="51" t="s">
        <v>35</v>
      </c>
      <c r="BH53" s="60" t="s">
        <v>35</v>
      </c>
      <c r="BI53" s="56" t="s">
        <v>35</v>
      </c>
      <c r="BJ53" s="56" t="s">
        <v>35</v>
      </c>
      <c r="BK53" s="56" t="s">
        <v>35</v>
      </c>
      <c r="BL53" s="51" t="s">
        <v>35</v>
      </c>
      <c r="BM53" s="60" t="s">
        <v>35</v>
      </c>
      <c r="BN53" s="56" t="s">
        <v>35</v>
      </c>
      <c r="BO53" s="56" t="s">
        <v>35</v>
      </c>
      <c r="BP53" s="56" t="s">
        <v>35</v>
      </c>
      <c r="BQ53" s="51" t="s">
        <v>35</v>
      </c>
      <c r="BR53" s="60" t="s">
        <v>35</v>
      </c>
      <c r="BS53" s="56" t="s">
        <v>35</v>
      </c>
      <c r="BT53" s="56" t="s">
        <v>35</v>
      </c>
      <c r="BU53" s="56" t="s">
        <v>35</v>
      </c>
      <c r="BV53" s="56" t="s">
        <v>35</v>
      </c>
      <c r="BW53" s="56" t="s">
        <v>35</v>
      </c>
      <c r="BX53" s="56" t="s">
        <v>35</v>
      </c>
      <c r="BY53" s="45" t="s">
        <v>35</v>
      </c>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7" customFormat="true" ht="15" customHeight="true" x14ac:dyDescent="0.2">
      <c r="A54" s="999"/>
      <c r="B54" s="373" t="s">
        <v>99</v>
      </c>
      <c r="C54" s="76" t="s">
        <v>35</v>
      </c>
      <c r="D54" s="73" t="s">
        <v>35</v>
      </c>
      <c r="E54" s="73" t="s">
        <v>35</v>
      </c>
      <c r="F54" s="73" t="s">
        <v>35</v>
      </c>
      <c r="G54" s="70" t="s">
        <v>35</v>
      </c>
      <c r="H54" s="67" t="s">
        <v>35</v>
      </c>
      <c r="I54" s="73" t="s">
        <v>35</v>
      </c>
      <c r="J54" s="73" t="s">
        <v>35</v>
      </c>
      <c r="K54" s="73" t="s">
        <v>35</v>
      </c>
      <c r="L54" s="64" t="s">
        <v>35</v>
      </c>
      <c r="M54" s="76" t="s">
        <v>35</v>
      </c>
      <c r="N54" s="73" t="s">
        <v>35</v>
      </c>
      <c r="O54" s="73" t="s">
        <v>35</v>
      </c>
      <c r="P54" s="73" t="s">
        <v>35</v>
      </c>
      <c r="Q54" s="70" t="s">
        <v>35</v>
      </c>
      <c r="R54" s="67" t="s">
        <v>35</v>
      </c>
      <c r="S54" s="73" t="s">
        <v>35</v>
      </c>
      <c r="T54" s="73" t="s">
        <v>35</v>
      </c>
      <c r="U54" s="73" t="s">
        <v>35</v>
      </c>
      <c r="V54" s="73" t="s">
        <v>35</v>
      </c>
      <c r="W54" s="73" t="s">
        <v>35</v>
      </c>
      <c r="X54" s="73" t="s">
        <v>35</v>
      </c>
      <c r="Y54" s="64" t="s">
        <v>35</v>
      </c>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345"/>
      <c r="BA54" s="990"/>
      <c r="BB54" s="557" t="s">
        <v>99</v>
      </c>
      <c r="BC54" s="60" t="s">
        <v>35</v>
      </c>
      <c r="BD54" s="56" t="s">
        <v>35</v>
      </c>
      <c r="BE54" s="56" t="s">
        <v>35</v>
      </c>
      <c r="BF54" s="56" t="s">
        <v>35</v>
      </c>
      <c r="BG54" s="51" t="s">
        <v>35</v>
      </c>
      <c r="BH54" s="60" t="s">
        <v>35</v>
      </c>
      <c r="BI54" s="56" t="s">
        <v>35</v>
      </c>
      <c r="BJ54" s="56" t="s">
        <v>35</v>
      </c>
      <c r="BK54" s="56" t="s">
        <v>35</v>
      </c>
      <c r="BL54" s="51" t="s">
        <v>35</v>
      </c>
      <c r="BM54" s="60" t="s">
        <v>35</v>
      </c>
      <c r="BN54" s="56" t="s">
        <v>35</v>
      </c>
      <c r="BO54" s="56" t="s">
        <v>35</v>
      </c>
      <c r="BP54" s="56" t="s">
        <v>35</v>
      </c>
      <c r="BQ54" s="51" t="s">
        <v>35</v>
      </c>
      <c r="BR54" s="60" t="s">
        <v>35</v>
      </c>
      <c r="BS54" s="56" t="s">
        <v>35</v>
      </c>
      <c r="BT54" s="56" t="s">
        <v>35</v>
      </c>
      <c r="BU54" s="56" t="s">
        <v>35</v>
      </c>
      <c r="BV54" s="56" t="s">
        <v>35</v>
      </c>
      <c r="BW54" s="56" t="s">
        <v>35</v>
      </c>
      <c r="BX54" s="56" t="s">
        <v>35</v>
      </c>
      <c r="BY54" s="45" t="s">
        <v>35</v>
      </c>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7" customFormat="true" ht="15" customHeight="true" x14ac:dyDescent="0.2">
      <c r="A55" s="1001"/>
      <c r="B55" s="374" t="s">
        <v>68</v>
      </c>
      <c r="C55" s="75" t="s">
        <v>35</v>
      </c>
      <c r="D55" s="72" t="s">
        <v>35</v>
      </c>
      <c r="E55" s="72" t="s">
        <v>35</v>
      </c>
      <c r="F55" s="72" t="s">
        <v>35</v>
      </c>
      <c r="G55" s="69" t="s">
        <v>35</v>
      </c>
      <c r="H55" s="66" t="s">
        <v>35</v>
      </c>
      <c r="I55" s="72" t="s">
        <v>35</v>
      </c>
      <c r="J55" s="72" t="s">
        <v>35</v>
      </c>
      <c r="K55" s="72" t="s">
        <v>35</v>
      </c>
      <c r="L55" s="63" t="s">
        <v>35</v>
      </c>
      <c r="M55" s="75" t="s">
        <v>35</v>
      </c>
      <c r="N55" s="72" t="s">
        <v>35</v>
      </c>
      <c r="O55" s="72" t="s">
        <v>35</v>
      </c>
      <c r="P55" s="72" t="s">
        <v>35</v>
      </c>
      <c r="Q55" s="69" t="s">
        <v>35</v>
      </c>
      <c r="R55" s="11" t="s">
        <v>35</v>
      </c>
      <c r="S55" s="10" t="s">
        <v>35</v>
      </c>
      <c r="T55" s="10" t="s">
        <v>35</v>
      </c>
      <c r="U55" s="10" t="s">
        <v>35</v>
      </c>
      <c r="V55" s="10" t="s">
        <v>35</v>
      </c>
      <c r="W55" s="10" t="s">
        <v>35</v>
      </c>
      <c r="X55" s="10" t="s">
        <v>35</v>
      </c>
      <c r="Y55" s="6" t="s">
        <v>35</v>
      </c>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345"/>
      <c r="BA55" s="994"/>
      <c r="BB55" s="560" t="s">
        <v>68</v>
      </c>
      <c r="BC55" s="58" t="s">
        <v>35</v>
      </c>
      <c r="BD55" s="54" t="s">
        <v>35</v>
      </c>
      <c r="BE55" s="54" t="s">
        <v>35</v>
      </c>
      <c r="BF55" s="54" t="s">
        <v>35</v>
      </c>
      <c r="BG55" s="49" t="s">
        <v>35</v>
      </c>
      <c r="BH55" s="58" t="s">
        <v>35</v>
      </c>
      <c r="BI55" s="54" t="s">
        <v>35</v>
      </c>
      <c r="BJ55" s="54" t="s">
        <v>35</v>
      </c>
      <c r="BK55" s="54" t="s">
        <v>35</v>
      </c>
      <c r="BL55" s="49" t="s">
        <v>35</v>
      </c>
      <c r="BM55" s="58" t="s">
        <v>35</v>
      </c>
      <c r="BN55" s="54" t="s">
        <v>35</v>
      </c>
      <c r="BO55" s="54" t="s">
        <v>35</v>
      </c>
      <c r="BP55" s="54" t="s">
        <v>35</v>
      </c>
      <c r="BQ55" s="49" t="s">
        <v>35</v>
      </c>
      <c r="BR55" s="9" t="s">
        <v>35</v>
      </c>
      <c r="BS55" s="8" t="s">
        <v>35</v>
      </c>
      <c r="BT55" s="8" t="s">
        <v>35</v>
      </c>
      <c r="BU55" s="8" t="s">
        <v>35</v>
      </c>
      <c r="BV55" s="8" t="s">
        <v>35</v>
      </c>
      <c r="BW55" s="8" t="s">
        <v>35</v>
      </c>
      <c r="BX55" s="8" t="s">
        <v>35</v>
      </c>
      <c r="BY55" s="8" t="s">
        <v>35</v>
      </c>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322" customFormat="true" ht="15" customHeight="true" x14ac:dyDescent="0.2">
      <c r="A56" s="319"/>
      <c r="B56" s="370"/>
      <c r="C56" s="1009" t="s">
        <v>114</v>
      </c>
      <c r="D56" s="1010"/>
      <c r="E56" s="1010"/>
      <c r="F56" s="1010"/>
      <c r="G56" s="1011"/>
      <c r="H56" s="1005" t="s">
        <v>38</v>
      </c>
      <c r="I56" s="996"/>
      <c r="J56" s="996"/>
      <c r="K56" s="996"/>
      <c r="L56" s="998"/>
      <c r="M56" s="995" t="s">
        <v>37</v>
      </c>
      <c r="N56" s="996"/>
      <c r="O56" s="996"/>
      <c r="P56" s="996"/>
      <c r="Q56" s="998"/>
      <c r="R56" s="15" t="s">
        <v>137</v>
      </c>
      <c r="S56" s="401"/>
      <c r="T56" s="401"/>
      <c r="U56" s="401"/>
      <c r="V56" s="401"/>
      <c r="W56" s="401"/>
      <c r="X56" s="401"/>
      <c r="Y56" s="401"/>
      <c r="Z56" s="411"/>
      <c r="AA56" s="411"/>
      <c r="AB56" s="411"/>
      <c r="AC56" s="411"/>
      <c r="AD56" s="411"/>
      <c r="AE56" s="411"/>
      <c r="AF56" s="411"/>
      <c r="AG56" s="411"/>
      <c r="AH56" s="411"/>
      <c r="AI56" s="411"/>
      <c r="AJ56" s="411"/>
      <c r="AK56" s="411"/>
      <c r="AL56" s="411"/>
      <c r="AM56" s="411"/>
      <c r="AN56" s="411"/>
      <c r="AO56" s="411"/>
      <c r="AP56" s="411"/>
      <c r="AQ56" s="411"/>
      <c r="AR56" s="411"/>
      <c r="AS56" s="411"/>
      <c r="AT56" s="411"/>
      <c r="AU56" s="411"/>
      <c r="AV56" s="411"/>
      <c r="AW56" s="411"/>
      <c r="AX56" s="411"/>
      <c r="AY56" s="411"/>
      <c r="AZ56" s="187"/>
      <c r="BA56" s="347" t="s">
        <v>128</v>
      </c>
      <c r="BB56" s="302" t="s">
        <v>95</v>
      </c>
      <c r="BC56" s="995" t="s">
        <v>114</v>
      </c>
      <c r="BD56" s="996"/>
      <c r="BE56" s="996"/>
      <c r="BF56" s="996"/>
      <c r="BG56" s="997"/>
      <c r="BH56" s="995" t="s">
        <v>38</v>
      </c>
      <c r="BI56" s="996"/>
      <c r="BJ56" s="996"/>
      <c r="BK56" s="996"/>
      <c r="BL56" s="997"/>
      <c r="BM56" s="995" t="s">
        <v>37</v>
      </c>
      <c r="BN56" s="996"/>
      <c r="BO56" s="996"/>
      <c r="BP56" s="996"/>
      <c r="BQ56" s="998"/>
      <c r="BR56" s="14" t="s">
        <v>137</v>
      </c>
      <c r="BS56" s="401"/>
      <c r="BT56" s="401"/>
      <c r="BU56" s="401"/>
      <c r="BV56" s="401"/>
      <c r="BW56" s="401"/>
      <c r="BX56" s="401"/>
      <c r="BY56" s="401"/>
      <c r="BZ56" s="345"/>
      <c r="CA56" s="345"/>
      <c r="CB56" s="345"/>
      <c r="CC56" s="345"/>
      <c r="CD56" s="345"/>
      <c r="CE56" s="345"/>
      <c r="CF56" s="345"/>
      <c r="CG56" s="345"/>
      <c r="CH56" s="345"/>
      <c r="CI56" s="345"/>
      <c r="CJ56" s="345"/>
      <c r="CK56" s="345"/>
      <c r="CL56" s="345"/>
      <c r="CM56" s="345"/>
      <c r="CN56" s="345"/>
      <c r="CO56" s="345"/>
      <c r="CP56" s="345"/>
      <c r="CQ56" s="345"/>
      <c r="CR56" s="345"/>
      <c r="CS56" s="345"/>
      <c r="CT56" s="345"/>
      <c r="CU56" s="345"/>
      <c r="CV56" s="345"/>
      <c r="CW56" s="345"/>
      <c r="CX56" s="345"/>
      <c r="CY56" s="345"/>
      <c r="CZ56" s="345"/>
    </row>
    <row r="57" s="322" customFormat="true" ht="24" x14ac:dyDescent="0.2">
      <c r="A57" s="335" t="s">
        <v>69</v>
      </c>
      <c r="B57" s="370"/>
      <c r="C57" s="393" t="s">
        <v>0</v>
      </c>
      <c r="D57" s="550" t="s">
        <v>1</v>
      </c>
      <c r="E57" s="550" t="s">
        <v>2</v>
      </c>
      <c r="F57" s="550" t="s">
        <v>3</v>
      </c>
      <c r="G57" s="551" t="s">
        <v>4</v>
      </c>
      <c r="H57" s="375" t="s">
        <v>0</v>
      </c>
      <c r="I57" s="553" t="s">
        <v>1</v>
      </c>
      <c r="J57" s="553" t="s">
        <v>2</v>
      </c>
      <c r="K57" s="553" t="s">
        <v>3</v>
      </c>
      <c r="L57" s="554" t="s">
        <v>4</v>
      </c>
      <c r="M57" s="376" t="s">
        <v>0</v>
      </c>
      <c r="N57" s="553" t="s">
        <v>1</v>
      </c>
      <c r="O57" s="553" t="s">
        <v>2</v>
      </c>
      <c r="P57" s="553" t="s">
        <v>3</v>
      </c>
      <c r="Q57" s="548" t="s">
        <v>4</v>
      </c>
      <c r="R57" s="375" t="s">
        <v>483</v>
      </c>
      <c r="S57" s="553" t="s">
        <v>484</v>
      </c>
      <c r="T57" s="553" t="s">
        <v>485</v>
      </c>
      <c r="U57" s="553" t="s">
        <v>486</v>
      </c>
      <c r="V57" s="553" t="s">
        <v>487</v>
      </c>
      <c r="W57" s="553" t="s">
        <v>151</v>
      </c>
      <c r="X57" s="553" t="s">
        <v>152</v>
      </c>
      <c r="Y57" s="554" t="s">
        <v>488</v>
      </c>
      <c r="Z57" s="411"/>
      <c r="AA57" s="411"/>
      <c r="AB57" s="411"/>
      <c r="AC57" s="411"/>
      <c r="AD57" s="411"/>
      <c r="AE57" s="411"/>
      <c r="AF57" s="411"/>
      <c r="AG57" s="411"/>
      <c r="AH57" s="411"/>
      <c r="AI57" s="411"/>
      <c r="AJ57" s="411"/>
      <c r="AK57" s="411"/>
      <c r="AL57" s="411"/>
      <c r="AM57" s="411"/>
      <c r="AN57" s="411"/>
      <c r="AO57" s="411"/>
      <c r="AP57" s="411"/>
      <c r="AQ57" s="411"/>
      <c r="AR57" s="411"/>
      <c r="AS57" s="411"/>
      <c r="AT57" s="411"/>
      <c r="AU57" s="411"/>
      <c r="AV57" s="411"/>
      <c r="AW57" s="411"/>
      <c r="AX57" s="411"/>
      <c r="AY57" s="411"/>
      <c r="AZ57" s="187"/>
      <c r="BA57" s="335" t="s">
        <v>119</v>
      </c>
      <c r="BB57" s="334"/>
      <c r="BC57" s="422" t="s">
        <v>0</v>
      </c>
      <c r="BD57" s="525" t="s">
        <v>1</v>
      </c>
      <c r="BE57" s="525" t="s">
        <v>2</v>
      </c>
      <c r="BF57" s="525" t="s">
        <v>3</v>
      </c>
      <c r="BG57" s="423" t="s">
        <v>4</v>
      </c>
      <c r="BH57" s="422" t="s">
        <v>0</v>
      </c>
      <c r="BI57" s="525" t="s">
        <v>1</v>
      </c>
      <c r="BJ57" s="525" t="s">
        <v>2</v>
      </c>
      <c r="BK57" s="525" t="s">
        <v>3</v>
      </c>
      <c r="BL57" s="423" t="s">
        <v>4</v>
      </c>
      <c r="BM57" s="422" t="s">
        <v>0</v>
      </c>
      <c r="BN57" s="525" t="s">
        <v>1</v>
      </c>
      <c r="BO57" s="525" t="s">
        <v>2</v>
      </c>
      <c r="BP57" s="525" t="s">
        <v>3</v>
      </c>
      <c r="BQ57" s="423" t="s">
        <v>4</v>
      </c>
      <c r="BR57" s="422" t="s">
        <v>483</v>
      </c>
      <c r="BS57" s="525" t="s">
        <v>484</v>
      </c>
      <c r="BT57" s="525" t="s">
        <v>485</v>
      </c>
      <c r="BU57" s="525" t="s">
        <v>486</v>
      </c>
      <c r="BV57" s="525" t="s">
        <v>487</v>
      </c>
      <c r="BW57" s="525" t="s">
        <v>151</v>
      </c>
      <c r="BX57" s="525" t="s">
        <v>152</v>
      </c>
      <c r="BY57" s="526" t="s">
        <v>488</v>
      </c>
      <c r="BZ57" s="185"/>
      <c r="CA57" s="185"/>
      <c r="CB57" s="185"/>
      <c r="CC57" s="185"/>
      <c r="CD57" s="185"/>
      <c r="CE57" s="185"/>
      <c r="CF57" s="185"/>
      <c r="CG57" s="185"/>
      <c r="CH57" s="185"/>
      <c r="CI57" s="185"/>
      <c r="CJ57" s="185"/>
      <c r="CK57" s="185"/>
      <c r="CL57" s="185"/>
      <c r="CM57" s="185"/>
      <c r="CN57" s="185"/>
      <c r="CO57" s="185"/>
      <c r="CP57" s="185"/>
      <c r="CQ57" s="185"/>
      <c r="CR57" s="185"/>
      <c r="CS57" s="185"/>
      <c r="CT57" s="185"/>
      <c r="CU57" s="185"/>
      <c r="CV57" s="185"/>
      <c r="CW57" s="185"/>
      <c r="CX57" s="185"/>
      <c r="CY57" s="185"/>
      <c r="CZ57" s="185"/>
    </row>
    <row r="58" s="322" customFormat="true" ht="15" customHeight="true" x14ac:dyDescent="0.2">
      <c r="A58" s="1000" t="s">
        <v>155</v>
      </c>
      <c r="B58" s="372" t="s">
        <v>406</v>
      </c>
      <c r="C58" s="131">
        <v>86.891180475625418</v>
      </c>
      <c r="D58" s="130">
        <v>87.660234782679652</v>
      </c>
      <c r="E58" s="130">
        <v>87.39194962805405</v>
      </c>
      <c r="F58" s="130">
        <v>94.648356675474773</v>
      </c>
      <c r="G58" s="129">
        <v>96.201103339369539</v>
      </c>
      <c r="H58" s="128">
        <v>92.824552174004211</v>
      </c>
      <c r="I58" s="130">
        <v>96.483285302203356</v>
      </c>
      <c r="J58" s="130">
        <v>97.024781326605918</v>
      </c>
      <c r="K58" s="130">
        <v>97.328241614726437</v>
      </c>
      <c r="L58" s="127">
        <v>94.468959907262345</v>
      </c>
      <c r="M58" s="131">
        <v>87.088811503496373</v>
      </c>
      <c r="N58" s="130">
        <v>86.95383971702465</v>
      </c>
      <c r="O58" s="130">
        <v>88.106470742177507</v>
      </c>
      <c r="P58" s="130">
        <v>86.776216412569681</v>
      </c>
      <c r="Q58" s="129">
        <v>88.740941352505359</v>
      </c>
      <c r="R58" s="128">
        <v>85.278603634871885</v>
      </c>
      <c r="S58" s="130">
        <v>91.530293974054757</v>
      </c>
      <c r="T58" s="130">
        <v>90.767850206585138</v>
      </c>
      <c r="U58" s="130">
        <v>98.050891096837773</v>
      </c>
      <c r="V58" s="130">
        <v>70.269663661239036</v>
      </c>
      <c r="W58" s="71" t="s">
        <v>35</v>
      </c>
      <c r="X58" s="71" t="s">
        <v>35</v>
      </c>
      <c r="Y58" s="127">
        <v>97.683021402872384</v>
      </c>
      <c r="Z58" s="411"/>
      <c r="AA58" s="411"/>
      <c r="AB58" s="411"/>
      <c r="AC58" s="411"/>
      <c r="AD58" s="411"/>
      <c r="AE58" s="411"/>
      <c r="AF58" s="411"/>
      <c r="AG58" s="411"/>
      <c r="AH58" s="411"/>
      <c r="AI58" s="411"/>
      <c r="AJ58" s="411"/>
      <c r="AK58" s="411"/>
      <c r="AL58" s="411"/>
      <c r="AM58" s="411"/>
      <c r="AN58" s="411"/>
      <c r="AO58" s="411"/>
      <c r="AP58" s="411"/>
      <c r="AQ58" s="411"/>
      <c r="AR58" s="411"/>
      <c r="AS58" s="411"/>
      <c r="AT58" s="411"/>
      <c r="AU58" s="411"/>
      <c r="AV58" s="411"/>
      <c r="AW58" s="411"/>
      <c r="AX58" s="411"/>
      <c r="AY58" s="411"/>
      <c r="AZ58" s="187"/>
      <c r="BA58" s="556"/>
      <c r="BB58" s="559"/>
      <c r="BC58" s="412"/>
      <c r="BD58" s="404"/>
      <c r="BE58" s="404"/>
      <c r="BF58" s="404"/>
      <c r="BG58" s="413"/>
      <c r="BH58" s="412"/>
      <c r="BI58" s="404"/>
      <c r="BJ58" s="404"/>
      <c r="BK58" s="404"/>
      <c r="BL58" s="413"/>
      <c r="BM58" s="412"/>
      <c r="BN58" s="404"/>
      <c r="BO58" s="404"/>
      <c r="BP58" s="404"/>
      <c r="BQ58" s="413"/>
      <c r="BR58" s="412"/>
      <c r="BS58" s="404"/>
      <c r="BT58" s="404"/>
      <c r="BU58" s="404"/>
      <c r="BV58" s="404"/>
      <c r="BW58" s="404"/>
      <c r="BX58" s="404"/>
      <c r="BY58" s="405"/>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322" customFormat="true" ht="15" customHeight="true" x14ac:dyDescent="0.2">
      <c r="A59" s="999"/>
      <c r="B59" s="373" t="s">
        <v>407</v>
      </c>
      <c r="C59" s="126">
        <v>0.57029718244712002</v>
      </c>
      <c r="D59" s="125">
        <v>0.45933694492965871</v>
      </c>
      <c r="E59" s="125">
        <v>0.30695334487305914</v>
      </c>
      <c r="F59" s="125">
        <v>0.33486898979919971</v>
      </c>
      <c r="G59" s="124">
        <v>0.22938228179486467</v>
      </c>
      <c r="H59" s="123">
        <v>0.63915980576299547</v>
      </c>
      <c r="I59" s="125">
        <v>0.44271331998365315</v>
      </c>
      <c r="J59" s="125">
        <v>0.36531670854524478</v>
      </c>
      <c r="K59" s="125">
        <v>0.12555657686663746</v>
      </c>
      <c r="L59" s="122">
        <v>0.30616240694483737</v>
      </c>
      <c r="M59" s="126">
        <v>0.5474090415710986</v>
      </c>
      <c r="N59" s="125">
        <v>0.63466702574466594</v>
      </c>
      <c r="O59" s="125">
        <v>0.39994559214752673</v>
      </c>
      <c r="P59" s="125">
        <v>0.22620426803824553</v>
      </c>
      <c r="Q59" s="124">
        <v>0.10573648508316302</v>
      </c>
      <c r="R59" s="123">
        <v>0.17366163847119603</v>
      </c>
      <c r="S59" s="125">
        <v>0.17549372490781892</v>
      </c>
      <c r="T59" s="125">
        <v>0.66912745128496232</v>
      </c>
      <c r="U59" s="125">
        <v>0.36484408859409662</v>
      </c>
      <c r="V59" s="125">
        <v>0</v>
      </c>
      <c r="W59" s="73" t="s">
        <v>35</v>
      </c>
      <c r="X59" s="73" t="s">
        <v>35</v>
      </c>
      <c r="Y59" s="122">
        <v>0.55277703726520799</v>
      </c>
      <c r="Z59" s="411"/>
      <c r="AA59" s="411"/>
      <c r="AB59" s="411"/>
      <c r="AC59" s="411"/>
      <c r="AD59" s="411"/>
      <c r="AE59" s="411"/>
      <c r="AF59" s="411"/>
      <c r="AG59" s="411"/>
      <c r="AH59" s="411"/>
      <c r="AI59" s="411"/>
      <c r="AJ59" s="411"/>
      <c r="AK59" s="411"/>
      <c r="AL59" s="411"/>
      <c r="AM59" s="411"/>
      <c r="AN59" s="411"/>
      <c r="AO59" s="411"/>
      <c r="AP59" s="411"/>
      <c r="AQ59" s="411"/>
      <c r="AR59" s="411"/>
      <c r="AS59" s="411"/>
      <c r="AT59" s="411"/>
      <c r="AU59" s="411"/>
      <c r="AV59" s="411"/>
      <c r="AW59" s="411"/>
      <c r="AX59" s="411"/>
      <c r="AY59" s="411"/>
      <c r="AZ59" s="187"/>
      <c r="BA59" s="558"/>
      <c r="BB59" s="557"/>
      <c r="BC59" s="415"/>
      <c r="BD59" s="408"/>
      <c r="BE59" s="408"/>
      <c r="BF59" s="408"/>
      <c r="BG59" s="419"/>
      <c r="BH59" s="415"/>
      <c r="BI59" s="408"/>
      <c r="BJ59" s="408"/>
      <c r="BK59" s="408"/>
      <c r="BL59" s="419"/>
      <c r="BM59" s="415"/>
      <c r="BN59" s="408"/>
      <c r="BO59" s="408"/>
      <c r="BP59" s="408"/>
      <c r="BQ59" s="419"/>
      <c r="BR59" s="415"/>
      <c r="BS59" s="408"/>
      <c r="BT59" s="408"/>
      <c r="BU59" s="408"/>
      <c r="BV59" s="408"/>
      <c r="BW59" s="408"/>
      <c r="BX59" s="408"/>
      <c r="BY59" s="409"/>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322" customFormat="true" ht="15" customHeight="true" x14ac:dyDescent="0.2">
      <c r="A60" s="999"/>
      <c r="B60" s="373" t="s">
        <v>408</v>
      </c>
      <c r="C60" s="126">
        <v>4.0504030290655919</v>
      </c>
      <c r="D60" s="125">
        <v>4.1423055023128468</v>
      </c>
      <c r="E60" s="125">
        <v>4.8947284231866597</v>
      </c>
      <c r="F60" s="125">
        <v>1.5631377936507336</v>
      </c>
      <c r="G60" s="124">
        <v>0.49405103110801846</v>
      </c>
      <c r="H60" s="123">
        <v>1.5410372563704955</v>
      </c>
      <c r="I60" s="125">
        <v>0.94134713704250583</v>
      </c>
      <c r="J60" s="125">
        <v>0.72578156909062386</v>
      </c>
      <c r="K60" s="125">
        <v>0.3744847920198745</v>
      </c>
      <c r="L60" s="122">
        <v>0.32884007136534638</v>
      </c>
      <c r="M60" s="126">
        <v>3.9619082712121161</v>
      </c>
      <c r="N60" s="125">
        <v>3.8906321630407601</v>
      </c>
      <c r="O60" s="125">
        <v>4.5479997532714274</v>
      </c>
      <c r="P60" s="125">
        <v>5.0874437987682715</v>
      </c>
      <c r="Q60" s="124">
        <v>4.362611820540284</v>
      </c>
      <c r="R60" s="123">
        <v>5.3275285242496206</v>
      </c>
      <c r="S60" s="125">
        <v>1.5117540467489154</v>
      </c>
      <c r="T60" s="125">
        <v>3.1490965997828386</v>
      </c>
      <c r="U60" s="125">
        <v>0.68189360822474532</v>
      </c>
      <c r="V60" s="125">
        <v>3.5007773603630596</v>
      </c>
      <c r="W60" s="73" t="s">
        <v>35</v>
      </c>
      <c r="X60" s="73" t="s">
        <v>35</v>
      </c>
      <c r="Y60" s="122">
        <v>0.11315100445645496</v>
      </c>
      <c r="Z60" s="411"/>
      <c r="AA60" s="411"/>
      <c r="AB60" s="411"/>
      <c r="AC60" s="411"/>
      <c r="AD60" s="411"/>
      <c r="AE60" s="411"/>
      <c r="AF60" s="411"/>
      <c r="AG60" s="411"/>
      <c r="AH60" s="411"/>
      <c r="AI60" s="411"/>
      <c r="AJ60" s="411"/>
      <c r="AK60" s="411"/>
      <c r="AL60" s="411"/>
      <c r="AM60" s="411"/>
      <c r="AN60" s="411"/>
      <c r="AO60" s="411"/>
      <c r="AP60" s="411"/>
      <c r="AQ60" s="411"/>
      <c r="AR60" s="411"/>
      <c r="AS60" s="411"/>
      <c r="AT60" s="411"/>
      <c r="AU60" s="411"/>
      <c r="AV60" s="411"/>
      <c r="AW60" s="411"/>
      <c r="AX60" s="411"/>
      <c r="AY60" s="411"/>
      <c r="AZ60" s="187"/>
      <c r="BA60" s="558"/>
      <c r="BB60" s="557"/>
      <c r="BC60" s="415"/>
      <c r="BD60" s="408"/>
      <c r="BE60" s="408"/>
      <c r="BF60" s="408"/>
      <c r="BG60" s="419"/>
      <c r="BH60" s="415"/>
      <c r="BI60" s="408"/>
      <c r="BJ60" s="408"/>
      <c r="BK60" s="408"/>
      <c r="BL60" s="419"/>
      <c r="BM60" s="415"/>
      <c r="BN60" s="408"/>
      <c r="BO60" s="408"/>
      <c r="BP60" s="408"/>
      <c r="BQ60" s="419"/>
      <c r="BR60" s="415"/>
      <c r="BS60" s="408"/>
      <c r="BT60" s="408"/>
      <c r="BU60" s="408"/>
      <c r="BV60" s="408"/>
      <c r="BW60" s="408"/>
      <c r="BX60" s="408"/>
      <c r="BY60" s="409"/>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322" customFormat="true" ht="15" customHeight="true" x14ac:dyDescent="0.2">
      <c r="A61" s="999"/>
      <c r="B61" s="373" t="s">
        <v>409</v>
      </c>
      <c r="C61" s="126">
        <v>1.0831041507531705</v>
      </c>
      <c r="D61" s="125">
        <v>0.67994530290029598</v>
      </c>
      <c r="E61" s="125">
        <v>0.50405918183646936</v>
      </c>
      <c r="F61" s="125">
        <v>0.26117885493524179</v>
      </c>
      <c r="G61" s="124">
        <v>1.7875130890278899E-2</v>
      </c>
      <c r="H61" s="123">
        <v>0.26939512249160819</v>
      </c>
      <c r="I61" s="125">
        <v>8.4156324987904513E-2</v>
      </c>
      <c r="J61" s="125">
        <v>1.260078870068301E-2</v>
      </c>
      <c r="K61" s="125">
        <v>4.2115327108470779E-3</v>
      </c>
      <c r="L61" s="122">
        <v>3.8572626830100813E-2</v>
      </c>
      <c r="M61" s="126">
        <v>1.1648906764509093</v>
      </c>
      <c r="N61" s="125">
        <v>0.97194399370613593</v>
      </c>
      <c r="O61" s="125">
        <v>0.59865331007514155</v>
      </c>
      <c r="P61" s="125">
        <v>0.36785563280024847</v>
      </c>
      <c r="Q61" s="124">
        <v>0.71848600466316581</v>
      </c>
      <c r="R61" s="123">
        <v>0.79298657567547925</v>
      </c>
      <c r="S61" s="125">
        <v>8.4495708386544091E-2</v>
      </c>
      <c r="T61" s="125">
        <v>0.73719797947098953</v>
      </c>
      <c r="U61" s="125">
        <v>0</v>
      </c>
      <c r="V61" s="125">
        <v>2.4370492797616028</v>
      </c>
      <c r="W61" s="73" t="s">
        <v>35</v>
      </c>
      <c r="X61" s="73" t="s">
        <v>35</v>
      </c>
      <c r="Y61" s="122">
        <v>0</v>
      </c>
      <c r="Z61" s="411"/>
      <c r="AA61" s="411"/>
      <c r="AB61" s="411"/>
      <c r="AC61" s="411"/>
      <c r="AD61" s="411"/>
      <c r="AE61" s="411"/>
      <c r="AF61" s="411"/>
      <c r="AG61" s="411"/>
      <c r="AH61" s="411"/>
      <c r="AI61" s="411"/>
      <c r="AJ61" s="411"/>
      <c r="AK61" s="411"/>
      <c r="AL61" s="411"/>
      <c r="AM61" s="411"/>
      <c r="AN61" s="411"/>
      <c r="AO61" s="411"/>
      <c r="AP61" s="411"/>
      <c r="AQ61" s="411"/>
      <c r="AR61" s="411"/>
      <c r="AS61" s="411"/>
      <c r="AT61" s="411"/>
      <c r="AU61" s="411"/>
      <c r="AV61" s="411"/>
      <c r="AW61" s="411"/>
      <c r="AX61" s="411"/>
      <c r="AY61" s="411"/>
      <c r="AZ61" s="187"/>
      <c r="BA61" s="558"/>
      <c r="BB61" s="557"/>
      <c r="BC61" s="415"/>
      <c r="BD61" s="408"/>
      <c r="BE61" s="408"/>
      <c r="BF61" s="408"/>
      <c r="BG61" s="419"/>
      <c r="BH61" s="415"/>
      <c r="BI61" s="408"/>
      <c r="BJ61" s="408"/>
      <c r="BK61" s="408"/>
      <c r="BL61" s="419"/>
      <c r="BM61" s="415"/>
      <c r="BN61" s="408"/>
      <c r="BO61" s="408"/>
      <c r="BP61" s="408"/>
      <c r="BQ61" s="419"/>
      <c r="BR61" s="415"/>
      <c r="BS61" s="408"/>
      <c r="BT61" s="408"/>
      <c r="BU61" s="408"/>
      <c r="BV61" s="408"/>
      <c r="BW61" s="408"/>
      <c r="BX61" s="408"/>
      <c r="BY61" s="409"/>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322" customFormat="true" ht="15" customHeight="true" x14ac:dyDescent="0.2">
      <c r="A62" s="999"/>
      <c r="B62" s="373" t="s">
        <v>410</v>
      </c>
      <c r="C62" s="126">
        <v>1.0788331517103185</v>
      </c>
      <c r="D62" s="125">
        <v>0.77210218966794497</v>
      </c>
      <c r="E62" s="125">
        <v>0.49285283962167847</v>
      </c>
      <c r="F62" s="125">
        <v>0.19504226410908906</v>
      </c>
      <c r="G62" s="124">
        <v>2.8974725308128942E-2</v>
      </c>
      <c r="H62" s="123">
        <v>0.12123229009380286</v>
      </c>
      <c r="I62" s="125">
        <v>0</v>
      </c>
      <c r="J62" s="125">
        <v>0</v>
      </c>
      <c r="K62" s="125">
        <v>0</v>
      </c>
      <c r="L62" s="122">
        <v>0</v>
      </c>
      <c r="M62" s="126">
        <v>0.91521754073533801</v>
      </c>
      <c r="N62" s="125">
        <v>1.2880224449670594</v>
      </c>
      <c r="O62" s="125">
        <v>0.69473697316578953</v>
      </c>
      <c r="P62" s="125">
        <v>0.51875421883322048</v>
      </c>
      <c r="Q62" s="124">
        <v>0.61146246019974437</v>
      </c>
      <c r="R62" s="123">
        <v>1.1085527936086848</v>
      </c>
      <c r="S62" s="125">
        <v>8.3587159421302737E-2</v>
      </c>
      <c r="T62" s="125">
        <v>0.39896304402198068</v>
      </c>
      <c r="U62" s="125">
        <v>0</v>
      </c>
      <c r="V62" s="125">
        <v>0.35852150835070579</v>
      </c>
      <c r="W62" s="73" t="s">
        <v>35</v>
      </c>
      <c r="X62" s="73" t="s">
        <v>35</v>
      </c>
      <c r="Y62" s="122">
        <v>0</v>
      </c>
      <c r="Z62" s="411"/>
      <c r="AA62" s="411"/>
      <c r="AB62" s="411"/>
      <c r="AC62" s="411"/>
      <c r="AD62" s="411"/>
      <c r="AE62" s="411"/>
      <c r="AF62" s="411"/>
      <c r="AG62" s="411"/>
      <c r="AH62" s="411"/>
      <c r="AI62" s="411"/>
      <c r="AJ62" s="411"/>
      <c r="AK62" s="411"/>
      <c r="AL62" s="411"/>
      <c r="AM62" s="411"/>
      <c r="AN62" s="411"/>
      <c r="AO62" s="411"/>
      <c r="AP62" s="411"/>
      <c r="AQ62" s="411"/>
      <c r="AR62" s="411"/>
      <c r="AS62" s="411"/>
      <c r="AT62" s="411"/>
      <c r="AU62" s="411"/>
      <c r="AV62" s="411"/>
      <c r="AW62" s="411"/>
      <c r="AX62" s="411"/>
      <c r="AY62" s="411"/>
      <c r="AZ62" s="187"/>
      <c r="BA62" s="558"/>
      <c r="BB62" s="557"/>
      <c r="BC62" s="415"/>
      <c r="BD62" s="408"/>
      <c r="BE62" s="408"/>
      <c r="BF62" s="408"/>
      <c r="BG62" s="419"/>
      <c r="BH62" s="415"/>
      <c r="BI62" s="408"/>
      <c r="BJ62" s="408"/>
      <c r="BK62" s="408"/>
      <c r="BL62" s="419"/>
      <c r="BM62" s="415"/>
      <c r="BN62" s="408"/>
      <c r="BO62" s="408"/>
      <c r="BP62" s="408"/>
      <c r="BQ62" s="419"/>
      <c r="BR62" s="415"/>
      <c r="BS62" s="408"/>
      <c r="BT62" s="408"/>
      <c r="BU62" s="408"/>
      <c r="BV62" s="408"/>
      <c r="BW62" s="408"/>
      <c r="BX62" s="408"/>
      <c r="BY62" s="409"/>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322" customFormat="true" ht="15" customHeight="true" x14ac:dyDescent="0.2">
      <c r="A63" s="999"/>
      <c r="B63" s="373" t="s">
        <v>411</v>
      </c>
      <c r="C63" s="126">
        <v>4.050987163147797E-2</v>
      </c>
      <c r="D63" s="125">
        <v>0</v>
      </c>
      <c r="E63" s="125">
        <v>0</v>
      </c>
      <c r="F63" s="125">
        <v>0</v>
      </c>
      <c r="G63" s="124">
        <v>0</v>
      </c>
      <c r="H63" s="123">
        <v>0</v>
      </c>
      <c r="I63" s="125">
        <v>0</v>
      </c>
      <c r="J63" s="125">
        <v>0</v>
      </c>
      <c r="K63" s="125">
        <v>0</v>
      </c>
      <c r="L63" s="122">
        <v>0</v>
      </c>
      <c r="M63" s="126">
        <v>6.4678275973226895E-2</v>
      </c>
      <c r="N63" s="125">
        <v>0</v>
      </c>
      <c r="O63" s="125">
        <v>0</v>
      </c>
      <c r="P63" s="125">
        <v>0</v>
      </c>
      <c r="Q63" s="124">
        <v>0</v>
      </c>
      <c r="R63" s="123">
        <v>0</v>
      </c>
      <c r="S63" s="125">
        <v>0</v>
      </c>
      <c r="T63" s="125">
        <v>3.0490667358551198E-2</v>
      </c>
      <c r="U63" s="125">
        <v>0</v>
      </c>
      <c r="V63" s="125">
        <v>0</v>
      </c>
      <c r="W63" s="73" t="s">
        <v>35</v>
      </c>
      <c r="X63" s="73" t="s">
        <v>35</v>
      </c>
      <c r="Y63" s="122">
        <v>0</v>
      </c>
      <c r="Z63" s="411"/>
      <c r="AA63" s="411"/>
      <c r="AB63" s="411"/>
      <c r="AC63" s="411"/>
      <c r="AD63" s="411"/>
      <c r="AE63" s="411"/>
      <c r="AF63" s="411"/>
      <c r="AG63" s="411"/>
      <c r="AH63" s="411"/>
      <c r="AI63" s="411"/>
      <c r="AJ63" s="411"/>
      <c r="AK63" s="411"/>
      <c r="AL63" s="411"/>
      <c r="AM63" s="411"/>
      <c r="AN63" s="411"/>
      <c r="AO63" s="411"/>
      <c r="AP63" s="411"/>
      <c r="AQ63" s="411"/>
      <c r="AR63" s="411"/>
      <c r="AS63" s="411"/>
      <c r="AT63" s="411"/>
      <c r="AU63" s="411"/>
      <c r="AV63" s="411"/>
      <c r="AW63" s="411"/>
      <c r="AX63" s="411"/>
      <c r="AY63" s="411"/>
      <c r="AZ63" s="187"/>
      <c r="BA63" s="558"/>
      <c r="BB63" s="557"/>
      <c r="BC63" s="415"/>
      <c r="BD63" s="408"/>
      <c r="BE63" s="408"/>
      <c r="BF63" s="408"/>
      <c r="BG63" s="419"/>
      <c r="BH63" s="415"/>
      <c r="BI63" s="408"/>
      <c r="BJ63" s="408"/>
      <c r="BK63" s="408"/>
      <c r="BL63" s="419"/>
      <c r="BM63" s="415"/>
      <c r="BN63" s="408"/>
      <c r="BO63" s="408"/>
      <c r="BP63" s="408"/>
      <c r="BQ63" s="419"/>
      <c r="BR63" s="415"/>
      <c r="BS63" s="408"/>
      <c r="BT63" s="408"/>
      <c r="BU63" s="408"/>
      <c r="BV63" s="408"/>
      <c r="BW63" s="408"/>
      <c r="BX63" s="408"/>
      <c r="BY63" s="409"/>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322" customFormat="true" ht="15" customHeight="true" x14ac:dyDescent="0.2">
      <c r="A64" s="999"/>
      <c r="B64" s="373" t="s">
        <v>412</v>
      </c>
      <c r="C64" s="126">
        <v>0</v>
      </c>
      <c r="D64" s="125">
        <v>0.21171319084956433</v>
      </c>
      <c r="E64" s="125">
        <v>0.29250149043333445</v>
      </c>
      <c r="F64" s="125">
        <v>3.4113921212777711E-2</v>
      </c>
      <c r="G64" s="124">
        <v>4.1434500740379854E-2</v>
      </c>
      <c r="H64" s="123">
        <v>0.13094523968121391</v>
      </c>
      <c r="I64" s="125">
        <v>0</v>
      </c>
      <c r="J64" s="125">
        <v>0</v>
      </c>
      <c r="K64" s="125">
        <v>0.11090999231684669</v>
      </c>
      <c r="L64" s="122">
        <v>0</v>
      </c>
      <c r="M64" s="126">
        <v>0</v>
      </c>
      <c r="N64" s="125">
        <v>0.25062464960699993</v>
      </c>
      <c r="O64" s="125">
        <v>5.4466762032078224E-2</v>
      </c>
      <c r="P64" s="125">
        <v>0.21789324252657363</v>
      </c>
      <c r="Q64" s="124">
        <v>0.25862929575539867</v>
      </c>
      <c r="R64" s="123">
        <v>0.2534277101952761</v>
      </c>
      <c r="S64" s="125">
        <v>0.1146704692887498</v>
      </c>
      <c r="T64" s="125">
        <v>2.8273168730424861E-2</v>
      </c>
      <c r="U64" s="125">
        <v>4.700575128618497E-2</v>
      </c>
      <c r="V64" s="125">
        <v>0</v>
      </c>
      <c r="W64" s="73" t="s">
        <v>35</v>
      </c>
      <c r="X64" s="73" t="s">
        <v>35</v>
      </c>
      <c r="Y64" s="122">
        <v>0</v>
      </c>
      <c r="Z64" s="411"/>
      <c r="AA64" s="411"/>
      <c r="AB64" s="411"/>
      <c r="AC64" s="411"/>
      <c r="AD64" s="411"/>
      <c r="AE64" s="411"/>
      <c r="AF64" s="411"/>
      <c r="AG64" s="411"/>
      <c r="AH64" s="411"/>
      <c r="AI64" s="411"/>
      <c r="AJ64" s="411"/>
      <c r="AK64" s="411"/>
      <c r="AL64" s="411"/>
      <c r="AM64" s="411"/>
      <c r="AN64" s="411"/>
      <c r="AO64" s="411"/>
      <c r="AP64" s="411"/>
      <c r="AQ64" s="411"/>
      <c r="AR64" s="411"/>
      <c r="AS64" s="411"/>
      <c r="AT64" s="411"/>
      <c r="AU64" s="411"/>
      <c r="AV64" s="411"/>
      <c r="AW64" s="411"/>
      <c r="AX64" s="411"/>
      <c r="AY64" s="411"/>
      <c r="AZ64" s="187"/>
      <c r="BA64" s="558"/>
      <c r="BB64" s="557"/>
      <c r="BC64" s="415"/>
      <c r="BD64" s="408"/>
      <c r="BE64" s="408"/>
      <c r="BF64" s="408"/>
      <c r="BG64" s="419"/>
      <c r="BH64" s="415"/>
      <c r="BI64" s="408"/>
      <c r="BJ64" s="408"/>
      <c r="BK64" s="408"/>
      <c r="BL64" s="419"/>
      <c r="BM64" s="415"/>
      <c r="BN64" s="408"/>
      <c r="BO64" s="408"/>
      <c r="BP64" s="408"/>
      <c r="BQ64" s="419"/>
      <c r="BR64" s="415"/>
      <c r="BS64" s="408"/>
      <c r="BT64" s="408"/>
      <c r="BU64" s="408"/>
      <c r="BV64" s="408"/>
      <c r="BW64" s="408"/>
      <c r="BX64" s="408"/>
      <c r="BY64" s="409"/>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322" customFormat="true" ht="15" customHeight="true" x14ac:dyDescent="0.2">
      <c r="A65" s="999"/>
      <c r="B65" s="373" t="s">
        <v>489</v>
      </c>
      <c r="C65" s="126">
        <v>3.4113704207517845E-2</v>
      </c>
      <c r="D65" s="125">
        <v>0</v>
      </c>
      <c r="E65" s="125">
        <v>0</v>
      </c>
      <c r="F65" s="125">
        <v>0</v>
      </c>
      <c r="G65" s="124">
        <v>2.1489222853175436E-3</v>
      </c>
      <c r="H65" s="123">
        <v>0</v>
      </c>
      <c r="I65" s="125">
        <v>0</v>
      </c>
      <c r="J65" s="125">
        <v>0</v>
      </c>
      <c r="K65" s="125">
        <v>9.2186883343837447E-4</v>
      </c>
      <c r="L65" s="122">
        <v>4.8290994483870817E-3</v>
      </c>
      <c r="M65" s="126">
        <v>0</v>
      </c>
      <c r="N65" s="125">
        <v>5.447021030794192E-2</v>
      </c>
      <c r="O65" s="125">
        <v>0</v>
      </c>
      <c r="P65" s="125">
        <v>0</v>
      </c>
      <c r="Q65" s="124">
        <v>0</v>
      </c>
      <c r="R65" s="123">
        <v>1.9126619637379331E-2</v>
      </c>
      <c r="S65" s="125">
        <v>0</v>
      </c>
      <c r="T65" s="125">
        <v>0</v>
      </c>
      <c r="U65" s="125">
        <v>0</v>
      </c>
      <c r="V65" s="125">
        <v>0</v>
      </c>
      <c r="W65" s="73" t="s">
        <v>35</v>
      </c>
      <c r="X65" s="73" t="s">
        <v>35</v>
      </c>
      <c r="Y65" s="122">
        <v>3.0607794581715801E-3</v>
      </c>
      <c r="Z65" s="411"/>
      <c r="AA65" s="411"/>
      <c r="AB65" s="411"/>
      <c r="AC65" s="411"/>
      <c r="AD65" s="411"/>
      <c r="AE65" s="411"/>
      <c r="AF65" s="411"/>
      <c r="AG65" s="411"/>
      <c r="AH65" s="411"/>
      <c r="AI65" s="411"/>
      <c r="AJ65" s="411"/>
      <c r="AK65" s="411"/>
      <c r="AL65" s="411"/>
      <c r="AM65" s="411"/>
      <c r="AN65" s="411"/>
      <c r="AO65" s="411"/>
      <c r="AP65" s="411"/>
      <c r="AQ65" s="411"/>
      <c r="AR65" s="411"/>
      <c r="AS65" s="411"/>
      <c r="AT65" s="411"/>
      <c r="AU65" s="411"/>
      <c r="AV65" s="411"/>
      <c r="AW65" s="411"/>
      <c r="AX65" s="411"/>
      <c r="AY65" s="411"/>
      <c r="AZ65" s="187"/>
      <c r="BA65" s="558"/>
      <c r="BB65" s="557"/>
      <c r="BC65" s="415"/>
      <c r="BD65" s="408"/>
      <c r="BE65" s="408"/>
      <c r="BF65" s="408"/>
      <c r="BG65" s="419"/>
      <c r="BH65" s="415"/>
      <c r="BI65" s="408"/>
      <c r="BJ65" s="408"/>
      <c r="BK65" s="408"/>
      <c r="BL65" s="419"/>
      <c r="BM65" s="415"/>
      <c r="BN65" s="408"/>
      <c r="BO65" s="408"/>
      <c r="BP65" s="408"/>
      <c r="BQ65" s="419"/>
      <c r="BR65" s="415"/>
      <c r="BS65" s="408"/>
      <c r="BT65" s="408"/>
      <c r="BU65" s="408"/>
      <c r="BV65" s="408"/>
      <c r="BW65" s="408"/>
      <c r="BX65" s="408"/>
      <c r="BY65" s="409"/>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322" customFormat="true" ht="15" customHeight="true" x14ac:dyDescent="0.2">
      <c r="A66" s="999"/>
      <c r="B66" s="373" t="s">
        <v>415</v>
      </c>
      <c r="C66" s="126">
        <v>3.507164201719343</v>
      </c>
      <c r="D66" s="125">
        <v>2.2791485334524695</v>
      </c>
      <c r="E66" s="125">
        <v>1.9866603037409118</v>
      </c>
      <c r="F66" s="125">
        <v>1.0263157150325097</v>
      </c>
      <c r="G66" s="124">
        <v>0.30364289293906221</v>
      </c>
      <c r="H66" s="123">
        <v>3.3905958103699443</v>
      </c>
      <c r="I66" s="125">
        <v>1.0773372170270872</v>
      </c>
      <c r="J66" s="125">
        <v>0.4055817472124203</v>
      </c>
      <c r="K66" s="125">
        <v>0.41430790656513855</v>
      </c>
      <c r="L66" s="122">
        <v>0.28749000588101364</v>
      </c>
      <c r="M66" s="126">
        <v>3.9259297733274474</v>
      </c>
      <c r="N66" s="125">
        <v>2.4674170160754749</v>
      </c>
      <c r="O66" s="125">
        <v>1.50710194712329</v>
      </c>
      <c r="P66" s="125">
        <v>2.1448271024676968</v>
      </c>
      <c r="Q66" s="124">
        <v>1.1640992618246917</v>
      </c>
      <c r="R66" s="123">
        <v>3.3070508917701651</v>
      </c>
      <c r="S66" s="125">
        <v>3.5926716570141015</v>
      </c>
      <c r="T66" s="125">
        <v>0.75424531284326068</v>
      </c>
      <c r="U66" s="125">
        <v>0</v>
      </c>
      <c r="V66" s="125">
        <v>4.2475157352633204</v>
      </c>
      <c r="W66" s="73" t="s">
        <v>35</v>
      </c>
      <c r="X66" s="73" t="s">
        <v>35</v>
      </c>
      <c r="Y66" s="122">
        <v>9.9322232052395459E-2</v>
      </c>
      <c r="Z66" s="411"/>
      <c r="AA66" s="411"/>
      <c r="AB66" s="411"/>
      <c r="AC66" s="411"/>
      <c r="AD66" s="411"/>
      <c r="AE66" s="411"/>
      <c r="AF66" s="411"/>
      <c r="AG66" s="411"/>
      <c r="AH66" s="411"/>
      <c r="AI66" s="411"/>
      <c r="AJ66" s="411"/>
      <c r="AK66" s="411"/>
      <c r="AL66" s="411"/>
      <c r="AM66" s="411"/>
      <c r="AN66" s="411"/>
      <c r="AO66" s="411"/>
      <c r="AP66" s="411"/>
      <c r="AQ66" s="411"/>
      <c r="AR66" s="411"/>
      <c r="AS66" s="411"/>
      <c r="AT66" s="411"/>
      <c r="AU66" s="411"/>
      <c r="AV66" s="411"/>
      <c r="AW66" s="411"/>
      <c r="AX66" s="411"/>
      <c r="AY66" s="411"/>
      <c r="AZ66" s="187"/>
      <c r="BA66" s="558"/>
      <c r="BB66" s="557"/>
      <c r="BC66" s="415"/>
      <c r="BD66" s="408"/>
      <c r="BE66" s="408"/>
      <c r="BF66" s="408"/>
      <c r="BG66" s="419"/>
      <c r="BH66" s="415"/>
      <c r="BI66" s="408"/>
      <c r="BJ66" s="408"/>
      <c r="BK66" s="408"/>
      <c r="BL66" s="419"/>
      <c r="BM66" s="415"/>
      <c r="BN66" s="408"/>
      <c r="BO66" s="408"/>
      <c r="BP66" s="408"/>
      <c r="BQ66" s="419"/>
      <c r="BR66" s="415"/>
      <c r="BS66" s="408"/>
      <c r="BT66" s="408"/>
      <c r="BU66" s="408"/>
      <c r="BV66" s="408"/>
      <c r="BW66" s="408"/>
      <c r="BX66" s="408"/>
      <c r="BY66" s="409"/>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322" customFormat="true" ht="15" customHeight="true" x14ac:dyDescent="0.2">
      <c r="A67" s="999"/>
      <c r="B67" s="373" t="s">
        <v>416</v>
      </c>
      <c r="C67" s="126">
        <v>7.5237777976209494E-2</v>
      </c>
      <c r="D67" s="125">
        <v>1.3375646812906143E-2</v>
      </c>
      <c r="E67" s="125">
        <v>0.10388553168004569</v>
      </c>
      <c r="F67" s="125">
        <v>7.9710037774609915E-2</v>
      </c>
      <c r="G67" s="124">
        <v>8.5033721062516172E-3</v>
      </c>
      <c r="H67" s="123">
        <v>1.5693617570874077E-2</v>
      </c>
      <c r="I67" s="125">
        <v>0</v>
      </c>
      <c r="J67" s="125">
        <v>2.2700532523458133E-2</v>
      </c>
      <c r="K67" s="125">
        <v>0</v>
      </c>
      <c r="L67" s="122">
        <v>0</v>
      </c>
      <c r="M67" s="126">
        <v>0.11436070946761183</v>
      </c>
      <c r="N67" s="125">
        <v>0</v>
      </c>
      <c r="O67" s="125">
        <v>1.2873136052856176E-2</v>
      </c>
      <c r="P67" s="125">
        <v>2.0063580664918694E-2</v>
      </c>
      <c r="Q67" s="124">
        <v>0.2779261898169606</v>
      </c>
      <c r="R67" s="123">
        <v>0.12954143093325529</v>
      </c>
      <c r="S67" s="125">
        <v>1.5688788369390139E-2</v>
      </c>
      <c r="T67" s="125">
        <v>2.1980927442468365E-2</v>
      </c>
      <c r="U67" s="125">
        <v>0</v>
      </c>
      <c r="V67" s="125">
        <v>0.13969069188437411</v>
      </c>
      <c r="W67" s="73" t="s">
        <v>35</v>
      </c>
      <c r="X67" s="73" t="s">
        <v>35</v>
      </c>
      <c r="Y67" s="122">
        <v>8.3532875295627036E-3</v>
      </c>
      <c r="Z67" s="411"/>
      <c r="AA67" s="411"/>
      <c r="AB67" s="411"/>
      <c r="AC67" s="411"/>
      <c r="AD67" s="411"/>
      <c r="AE67" s="411"/>
      <c r="AF67" s="411"/>
      <c r="AG67" s="411"/>
      <c r="AH67" s="411"/>
      <c r="AI67" s="411"/>
      <c r="AJ67" s="411"/>
      <c r="AK67" s="411"/>
      <c r="AL67" s="411"/>
      <c r="AM67" s="411"/>
      <c r="AN67" s="411"/>
      <c r="AO67" s="411"/>
      <c r="AP67" s="411"/>
      <c r="AQ67" s="411"/>
      <c r="AR67" s="411"/>
      <c r="AS67" s="411"/>
      <c r="AT67" s="411"/>
      <c r="AU67" s="411"/>
      <c r="AV67" s="411"/>
      <c r="AW67" s="411"/>
      <c r="AX67" s="411"/>
      <c r="AY67" s="411"/>
      <c r="AZ67" s="187"/>
      <c r="BA67" s="558"/>
      <c r="BB67" s="557"/>
      <c r="BC67" s="415"/>
      <c r="BD67" s="408"/>
      <c r="BE67" s="408"/>
      <c r="BF67" s="408"/>
      <c r="BG67" s="419"/>
      <c r="BH67" s="415"/>
      <c r="BI67" s="408"/>
      <c r="BJ67" s="408"/>
      <c r="BK67" s="408"/>
      <c r="BL67" s="419"/>
      <c r="BM67" s="415"/>
      <c r="BN67" s="408"/>
      <c r="BO67" s="408"/>
      <c r="BP67" s="408"/>
      <c r="BQ67" s="419"/>
      <c r="BR67" s="415"/>
      <c r="BS67" s="408"/>
      <c r="BT67" s="408"/>
      <c r="BU67" s="408"/>
      <c r="BV67" s="408"/>
      <c r="BW67" s="408"/>
      <c r="BX67" s="408"/>
      <c r="BY67" s="409"/>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322" customFormat="true" ht="15" customHeight="true" x14ac:dyDescent="0.2">
      <c r="A68" s="999"/>
      <c r="B68" s="373" t="s">
        <v>417</v>
      </c>
      <c r="C68" s="126">
        <v>2.1699181527260216</v>
      </c>
      <c r="D68" s="125">
        <v>2.8037422628319373</v>
      </c>
      <c r="E68" s="125">
        <v>3.6762240739943239</v>
      </c>
      <c r="F68" s="125">
        <v>1.7383928953205514</v>
      </c>
      <c r="G68" s="124">
        <v>2.6203695816369912</v>
      </c>
      <c r="H68" s="123">
        <v>0.53796738588862114</v>
      </c>
      <c r="I68" s="125">
        <v>0.856840633383402</v>
      </c>
      <c r="J68" s="125">
        <v>1.3191832822559373</v>
      </c>
      <c r="K68" s="125">
        <v>1.6201310865145153</v>
      </c>
      <c r="L68" s="122">
        <v>4.5651458822683022</v>
      </c>
      <c r="M68" s="126">
        <v>1.9691635812763582</v>
      </c>
      <c r="N68" s="125">
        <v>2.7461858652834481</v>
      </c>
      <c r="O68" s="125">
        <v>2.9809351232420722</v>
      </c>
      <c r="P68" s="125">
        <v>4.2393622961079531</v>
      </c>
      <c r="Q68" s="124">
        <v>3.5267562608860001</v>
      </c>
      <c r="R68" s="123">
        <v>3.3846698356376397</v>
      </c>
      <c r="S68" s="125">
        <v>2.8148974922834742</v>
      </c>
      <c r="T68" s="125">
        <v>2.739733203539175</v>
      </c>
      <c r="U68" s="125">
        <v>0.76330278001576923</v>
      </c>
      <c r="V68" s="125">
        <v>6.1216873985870848</v>
      </c>
      <c r="W68" s="73" t="s">
        <v>35</v>
      </c>
      <c r="X68" s="73" t="s">
        <v>35</v>
      </c>
      <c r="Y68" s="122">
        <v>1.5403142563639405</v>
      </c>
      <c r="Z68" s="411"/>
      <c r="AA68" s="411"/>
      <c r="AB68" s="411"/>
      <c r="AC68" s="411"/>
      <c r="AD68" s="411"/>
      <c r="AE68" s="411"/>
      <c r="AF68" s="411"/>
      <c r="AG68" s="411"/>
      <c r="AH68" s="411"/>
      <c r="AI68" s="411"/>
      <c r="AJ68" s="411"/>
      <c r="AK68" s="411"/>
      <c r="AL68" s="411"/>
      <c r="AM68" s="411"/>
      <c r="AN68" s="411"/>
      <c r="AO68" s="411"/>
      <c r="AP68" s="411"/>
      <c r="AQ68" s="411"/>
      <c r="AR68" s="411"/>
      <c r="AS68" s="411"/>
      <c r="AT68" s="411"/>
      <c r="AU68" s="411"/>
      <c r="AV68" s="411"/>
      <c r="AW68" s="411"/>
      <c r="AX68" s="411"/>
      <c r="AY68" s="411"/>
      <c r="AZ68" s="187"/>
      <c r="BA68" s="558"/>
      <c r="BB68" s="557"/>
      <c r="BC68" s="415"/>
      <c r="BD68" s="408"/>
      <c r="BE68" s="408"/>
      <c r="BF68" s="408"/>
      <c r="BG68" s="419"/>
      <c r="BH68" s="415"/>
      <c r="BI68" s="408"/>
      <c r="BJ68" s="408"/>
      <c r="BK68" s="408"/>
      <c r="BL68" s="419"/>
      <c r="BM68" s="415"/>
      <c r="BN68" s="408"/>
      <c r="BO68" s="408"/>
      <c r="BP68" s="408"/>
      <c r="BQ68" s="419"/>
      <c r="BR68" s="415"/>
      <c r="BS68" s="408"/>
      <c r="BT68" s="408"/>
      <c r="BU68" s="408"/>
      <c r="BV68" s="408"/>
      <c r="BW68" s="408"/>
      <c r="BX68" s="408"/>
      <c r="BY68" s="409"/>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322" customFormat="true" ht="15" customHeight="true" x14ac:dyDescent="0.2">
      <c r="A69" s="999"/>
      <c r="B69" s="373" t="s">
        <v>46</v>
      </c>
      <c r="C69" s="126">
        <v>0.49923830213727549</v>
      </c>
      <c r="D69" s="125">
        <v>0.97809564356234424</v>
      </c>
      <c r="E69" s="125">
        <v>0.35018518257932507</v>
      </c>
      <c r="F69" s="125">
        <v>0.11888285268994989</v>
      </c>
      <c r="G69" s="124">
        <v>5.2514221821399636E-2</v>
      </c>
      <c r="H69" s="123">
        <v>0.52942129776588276</v>
      </c>
      <c r="I69" s="125">
        <v>0.11432006537220821</v>
      </c>
      <c r="J69" s="125">
        <v>0.12405404506593412</v>
      </c>
      <c r="K69" s="125">
        <v>2.1234629446368648E-2</v>
      </c>
      <c r="L69" s="122">
        <v>0</v>
      </c>
      <c r="M69" s="126">
        <v>0.24763062648942119</v>
      </c>
      <c r="N69" s="125">
        <v>0.74219691424292389</v>
      </c>
      <c r="O69" s="125">
        <v>1.0968166607119123</v>
      </c>
      <c r="P69" s="125">
        <v>0.40137944722358687</v>
      </c>
      <c r="Q69" s="124">
        <v>0.23335086872439234</v>
      </c>
      <c r="R69" s="123">
        <v>0.22485034495030215</v>
      </c>
      <c r="S69" s="125">
        <v>7.6446979525833195E-2</v>
      </c>
      <c r="T69" s="125">
        <v>0.70304143893987925</v>
      </c>
      <c r="U69" s="125">
        <v>9.206267504150395E-2</v>
      </c>
      <c r="V69" s="125">
        <v>12.925094364550811</v>
      </c>
      <c r="W69" s="73" t="s">
        <v>35</v>
      </c>
      <c r="X69" s="73" t="s">
        <v>35</v>
      </c>
      <c r="Y69" s="122">
        <v>0</v>
      </c>
      <c r="Z69" s="411"/>
      <c r="AA69" s="411"/>
      <c r="AB69" s="411"/>
      <c r="AC69" s="411"/>
      <c r="AD69" s="411"/>
      <c r="AE69" s="411"/>
      <c r="AF69" s="411"/>
      <c r="AG69" s="411"/>
      <c r="AH69" s="411"/>
      <c r="AI69" s="411"/>
      <c r="AJ69" s="411"/>
      <c r="AK69" s="411"/>
      <c r="AL69" s="411"/>
      <c r="AM69" s="411"/>
      <c r="AN69" s="411"/>
      <c r="AO69" s="411"/>
      <c r="AP69" s="411"/>
      <c r="AQ69" s="411"/>
      <c r="AR69" s="411"/>
      <c r="AS69" s="411"/>
      <c r="AT69" s="411"/>
      <c r="AU69" s="411"/>
      <c r="AV69" s="411"/>
      <c r="AW69" s="411"/>
      <c r="AX69" s="411"/>
      <c r="AY69" s="411"/>
      <c r="AZ69" s="187"/>
      <c r="BA69" s="558"/>
      <c r="BB69" s="557"/>
      <c r="BC69" s="415"/>
      <c r="BD69" s="408"/>
      <c r="BE69" s="408"/>
      <c r="BF69" s="408"/>
      <c r="BG69" s="419"/>
      <c r="BH69" s="415"/>
      <c r="BI69" s="408"/>
      <c r="BJ69" s="408"/>
      <c r="BK69" s="408"/>
      <c r="BL69" s="419"/>
      <c r="BM69" s="415"/>
      <c r="BN69" s="408"/>
      <c r="BO69" s="408"/>
      <c r="BP69" s="408"/>
      <c r="BQ69" s="419"/>
      <c r="BR69" s="415"/>
      <c r="BS69" s="408"/>
      <c r="BT69" s="408"/>
      <c r="BU69" s="408"/>
      <c r="BV69" s="408"/>
      <c r="BW69" s="408"/>
      <c r="BX69" s="408"/>
      <c r="BY69" s="409"/>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322" customFormat="true" ht="15" customHeight="true" x14ac:dyDescent="0.2">
      <c r="A70" s="147"/>
      <c r="B70" s="141"/>
      <c r="C70" s="126"/>
      <c r="D70" s="125"/>
      <c r="E70" s="125"/>
      <c r="F70" s="125"/>
      <c r="G70" s="124"/>
      <c r="H70" s="123"/>
      <c r="I70" s="125"/>
      <c r="J70" s="125"/>
      <c r="K70" s="125"/>
      <c r="L70" s="122"/>
      <c r="M70" s="126"/>
      <c r="N70" s="125"/>
      <c r="O70" s="125"/>
      <c r="P70" s="125"/>
      <c r="Q70" s="124"/>
      <c r="R70" s="123"/>
      <c r="S70" s="125"/>
      <c r="T70" s="125"/>
      <c r="U70" s="125"/>
      <c r="V70" s="125"/>
      <c r="W70" s="125"/>
      <c r="X70" s="125"/>
      <c r="Y70" s="122"/>
      <c r="Z70" s="411"/>
      <c r="AA70" s="411"/>
      <c r="AB70" s="411"/>
      <c r="AC70" s="411"/>
      <c r="AD70" s="411"/>
      <c r="AE70" s="411"/>
      <c r="AF70" s="411"/>
      <c r="AG70" s="411"/>
      <c r="AH70" s="411"/>
      <c r="AI70" s="411"/>
      <c r="AJ70" s="411"/>
      <c r="AK70" s="411"/>
      <c r="AL70" s="411"/>
      <c r="AM70" s="411"/>
      <c r="AN70" s="411"/>
      <c r="AO70" s="411"/>
      <c r="AP70" s="411"/>
      <c r="AQ70" s="411"/>
      <c r="AR70" s="411"/>
      <c r="AS70" s="411"/>
      <c r="AT70" s="411"/>
      <c r="AU70" s="411"/>
      <c r="AV70" s="411"/>
      <c r="AW70" s="411"/>
      <c r="AX70" s="411"/>
      <c r="AY70" s="411"/>
      <c r="AZ70" s="187"/>
      <c r="BA70" s="558"/>
      <c r="BB70" s="557"/>
      <c r="BC70" s="415"/>
      <c r="BD70" s="408"/>
      <c r="BE70" s="408"/>
      <c r="BF70" s="408"/>
      <c r="BG70" s="419"/>
      <c r="BH70" s="415"/>
      <c r="BI70" s="408"/>
      <c r="BJ70" s="408"/>
      <c r="BK70" s="408"/>
      <c r="BL70" s="419"/>
      <c r="BM70" s="415"/>
      <c r="BN70" s="408"/>
      <c r="BO70" s="408"/>
      <c r="BP70" s="408"/>
      <c r="BQ70" s="419"/>
      <c r="BR70" s="415"/>
      <c r="BS70" s="408"/>
      <c r="BT70" s="408"/>
      <c r="BU70" s="408"/>
      <c r="BV70" s="408"/>
      <c r="BW70" s="408"/>
      <c r="BX70" s="408"/>
      <c r="BY70" s="409"/>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322" customFormat="true" ht="15" customHeight="true" x14ac:dyDescent="0.2">
      <c r="A71" s="147"/>
      <c r="B71" s="141"/>
      <c r="C71" s="126"/>
      <c r="D71" s="125"/>
      <c r="E71" s="125"/>
      <c r="F71" s="125"/>
      <c r="G71" s="124"/>
      <c r="H71" s="123"/>
      <c r="I71" s="125"/>
      <c r="J71" s="125"/>
      <c r="K71" s="125"/>
      <c r="L71" s="122"/>
      <c r="M71" s="126"/>
      <c r="N71" s="125"/>
      <c r="O71" s="125"/>
      <c r="P71" s="125"/>
      <c r="Q71" s="124"/>
      <c r="R71" s="123"/>
      <c r="S71" s="125"/>
      <c r="T71" s="125"/>
      <c r="U71" s="125"/>
      <c r="V71" s="125"/>
      <c r="W71" s="125"/>
      <c r="X71" s="125"/>
      <c r="Y71" s="122"/>
      <c r="Z71" s="411"/>
      <c r="AA71" s="411"/>
      <c r="AB71" s="411"/>
      <c r="AC71" s="411"/>
      <c r="AD71" s="411"/>
      <c r="AE71" s="411"/>
      <c r="AF71" s="411"/>
      <c r="AG71" s="411"/>
      <c r="AH71" s="411"/>
      <c r="AI71" s="411"/>
      <c r="AJ71" s="411"/>
      <c r="AK71" s="411"/>
      <c r="AL71" s="411"/>
      <c r="AM71" s="411"/>
      <c r="AN71" s="411"/>
      <c r="AO71" s="411"/>
      <c r="AP71" s="411"/>
      <c r="AQ71" s="411"/>
      <c r="AR71" s="411"/>
      <c r="AS71" s="411"/>
      <c r="AT71" s="411"/>
      <c r="AU71" s="411"/>
      <c r="AV71" s="411"/>
      <c r="AW71" s="411"/>
      <c r="AX71" s="411"/>
      <c r="AY71" s="411"/>
      <c r="AZ71" s="187"/>
      <c r="BA71" s="558"/>
      <c r="BB71" s="557"/>
      <c r="BC71" s="415"/>
      <c r="BD71" s="408"/>
      <c r="BE71" s="408"/>
      <c r="BF71" s="408"/>
      <c r="BG71" s="419"/>
      <c r="BH71" s="415"/>
      <c r="BI71" s="408"/>
      <c r="BJ71" s="408"/>
      <c r="BK71" s="408"/>
      <c r="BL71" s="419"/>
      <c r="BM71" s="415"/>
      <c r="BN71" s="408"/>
      <c r="BO71" s="408"/>
      <c r="BP71" s="408"/>
      <c r="BQ71" s="419"/>
      <c r="BR71" s="415"/>
      <c r="BS71" s="408"/>
      <c r="BT71" s="408"/>
      <c r="BU71" s="408"/>
      <c r="BV71" s="408"/>
      <c r="BW71" s="408"/>
      <c r="BX71" s="408"/>
      <c r="BY71" s="409"/>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322" customFormat="true" ht="15" customHeight="true" x14ac:dyDescent="0.2">
      <c r="A72" s="147"/>
      <c r="B72" s="141"/>
      <c r="C72" s="126"/>
      <c r="D72" s="125"/>
      <c r="E72" s="125"/>
      <c r="F72" s="125"/>
      <c r="G72" s="124"/>
      <c r="H72" s="123"/>
      <c r="I72" s="125"/>
      <c r="J72" s="125"/>
      <c r="K72" s="125"/>
      <c r="L72" s="122"/>
      <c r="M72" s="126"/>
      <c r="N72" s="125"/>
      <c r="O72" s="125"/>
      <c r="P72" s="125"/>
      <c r="Q72" s="124"/>
      <c r="R72" s="123"/>
      <c r="S72" s="125"/>
      <c r="T72" s="125"/>
      <c r="U72" s="125"/>
      <c r="V72" s="125"/>
      <c r="W72" s="125"/>
      <c r="X72" s="125"/>
      <c r="Y72" s="122"/>
      <c r="Z72" s="411"/>
      <c r="AA72" s="411"/>
      <c r="AB72" s="411"/>
      <c r="AC72" s="411"/>
      <c r="AD72" s="411"/>
      <c r="AE72" s="411"/>
      <c r="AF72" s="411"/>
      <c r="AG72" s="411"/>
      <c r="AH72" s="411"/>
      <c r="AI72" s="411"/>
      <c r="AJ72" s="411"/>
      <c r="AK72" s="411"/>
      <c r="AL72" s="411"/>
      <c r="AM72" s="411"/>
      <c r="AN72" s="411"/>
      <c r="AO72" s="411"/>
      <c r="AP72" s="411"/>
      <c r="AQ72" s="411"/>
      <c r="AR72" s="411"/>
      <c r="AS72" s="411"/>
      <c r="AT72" s="411"/>
      <c r="AU72" s="411"/>
      <c r="AV72" s="411"/>
      <c r="AW72" s="411"/>
      <c r="AX72" s="411"/>
      <c r="AY72" s="411"/>
      <c r="AZ72" s="187"/>
      <c r="BA72" s="558"/>
      <c r="BB72" s="557"/>
      <c r="BC72" s="415"/>
      <c r="BD72" s="408"/>
      <c r="BE72" s="408"/>
      <c r="BF72" s="408"/>
      <c r="BG72" s="419"/>
      <c r="BH72" s="415"/>
      <c r="BI72" s="408"/>
      <c r="BJ72" s="408"/>
      <c r="BK72" s="408"/>
      <c r="BL72" s="419"/>
      <c r="BM72" s="415"/>
      <c r="BN72" s="408"/>
      <c r="BO72" s="408"/>
      <c r="BP72" s="408"/>
      <c r="BQ72" s="419"/>
      <c r="BR72" s="415"/>
      <c r="BS72" s="408"/>
      <c r="BT72" s="408"/>
      <c r="BU72" s="408"/>
      <c r="BV72" s="408"/>
      <c r="BW72" s="408"/>
      <c r="BX72" s="408"/>
      <c r="BY72" s="409"/>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322" customFormat="true" ht="15" customHeight="true" x14ac:dyDescent="0.2">
      <c r="A73" s="147"/>
      <c r="B73" s="141"/>
      <c r="C73" s="126"/>
      <c r="D73" s="125"/>
      <c r="E73" s="125"/>
      <c r="F73" s="125"/>
      <c r="G73" s="124"/>
      <c r="H73" s="123"/>
      <c r="I73" s="125"/>
      <c r="J73" s="125"/>
      <c r="K73" s="125"/>
      <c r="L73" s="122"/>
      <c r="M73" s="126"/>
      <c r="N73" s="125"/>
      <c r="O73" s="125"/>
      <c r="P73" s="125"/>
      <c r="Q73" s="124"/>
      <c r="R73" s="123"/>
      <c r="S73" s="125"/>
      <c r="T73" s="125"/>
      <c r="U73" s="125"/>
      <c r="V73" s="125"/>
      <c r="W73" s="125"/>
      <c r="X73" s="125"/>
      <c r="Y73" s="122"/>
      <c r="Z73" s="411"/>
      <c r="AA73" s="411"/>
      <c r="AB73" s="411"/>
      <c r="AC73" s="411"/>
      <c r="AD73" s="411"/>
      <c r="AE73" s="411"/>
      <c r="AF73" s="411"/>
      <c r="AG73" s="411"/>
      <c r="AH73" s="411"/>
      <c r="AI73" s="411"/>
      <c r="AJ73" s="411"/>
      <c r="AK73" s="411"/>
      <c r="AL73" s="411"/>
      <c r="AM73" s="411"/>
      <c r="AN73" s="411"/>
      <c r="AO73" s="411"/>
      <c r="AP73" s="411"/>
      <c r="AQ73" s="411"/>
      <c r="AR73" s="411"/>
      <c r="AS73" s="411"/>
      <c r="AT73" s="411"/>
      <c r="AU73" s="411"/>
      <c r="AV73" s="411"/>
      <c r="AW73" s="411"/>
      <c r="AX73" s="411"/>
      <c r="AY73" s="411"/>
      <c r="AZ73" s="187"/>
      <c r="BA73" s="558"/>
      <c r="BB73" s="557"/>
      <c r="BC73" s="415"/>
      <c r="BD73" s="408"/>
      <c r="BE73" s="408"/>
      <c r="BF73" s="408"/>
      <c r="BG73" s="419"/>
      <c r="BH73" s="415"/>
      <c r="BI73" s="408"/>
      <c r="BJ73" s="408"/>
      <c r="BK73" s="408"/>
      <c r="BL73" s="419"/>
      <c r="BM73" s="415"/>
      <c r="BN73" s="408"/>
      <c r="BO73" s="408"/>
      <c r="BP73" s="408"/>
      <c r="BQ73" s="419"/>
      <c r="BR73" s="415"/>
      <c r="BS73" s="408"/>
      <c r="BT73" s="408"/>
      <c r="BU73" s="408"/>
      <c r="BV73" s="408"/>
      <c r="BW73" s="408"/>
      <c r="BX73" s="408"/>
      <c r="BY73" s="409"/>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322" customFormat="true" ht="15" customHeight="true" x14ac:dyDescent="0.2">
      <c r="A74" s="147"/>
      <c r="B74" s="141"/>
      <c r="C74" s="126"/>
      <c r="D74" s="125"/>
      <c r="E74" s="125"/>
      <c r="F74" s="125"/>
      <c r="G74" s="124"/>
      <c r="H74" s="123"/>
      <c r="I74" s="125"/>
      <c r="J74" s="125"/>
      <c r="K74" s="125"/>
      <c r="L74" s="122"/>
      <c r="M74" s="126"/>
      <c r="N74" s="125"/>
      <c r="O74" s="125"/>
      <c r="P74" s="125"/>
      <c r="Q74" s="124"/>
      <c r="R74" s="123"/>
      <c r="S74" s="125"/>
      <c r="T74" s="125"/>
      <c r="U74" s="125"/>
      <c r="V74" s="125"/>
      <c r="W74" s="125"/>
      <c r="X74" s="125"/>
      <c r="Y74" s="122"/>
      <c r="Z74" s="411"/>
      <c r="AA74" s="411"/>
      <c r="AB74" s="411"/>
      <c r="AC74" s="411"/>
      <c r="AD74" s="411"/>
      <c r="AE74" s="411"/>
      <c r="AF74" s="411"/>
      <c r="AG74" s="411"/>
      <c r="AH74" s="411"/>
      <c r="AI74" s="411"/>
      <c r="AJ74" s="411"/>
      <c r="AK74" s="411"/>
      <c r="AL74" s="411"/>
      <c r="AM74" s="411"/>
      <c r="AN74" s="411"/>
      <c r="AO74" s="411"/>
      <c r="AP74" s="411"/>
      <c r="AQ74" s="411"/>
      <c r="AR74" s="411"/>
      <c r="AS74" s="411"/>
      <c r="AT74" s="411"/>
      <c r="AU74" s="411"/>
      <c r="AV74" s="411"/>
      <c r="AW74" s="411"/>
      <c r="AX74" s="411"/>
      <c r="AY74" s="411"/>
      <c r="AZ74" s="187"/>
      <c r="BA74" s="558"/>
      <c r="BB74" s="557"/>
      <c r="BC74" s="415"/>
      <c r="BD74" s="408"/>
      <c r="BE74" s="408"/>
      <c r="BF74" s="408"/>
      <c r="BG74" s="419"/>
      <c r="BH74" s="415"/>
      <c r="BI74" s="408"/>
      <c r="BJ74" s="408"/>
      <c r="BK74" s="408"/>
      <c r="BL74" s="419"/>
      <c r="BM74" s="415"/>
      <c r="BN74" s="408"/>
      <c r="BO74" s="408"/>
      <c r="BP74" s="408"/>
      <c r="BQ74" s="419"/>
      <c r="BR74" s="415"/>
      <c r="BS74" s="408"/>
      <c r="BT74" s="408"/>
      <c r="BU74" s="408"/>
      <c r="BV74" s="408"/>
      <c r="BW74" s="408"/>
      <c r="BX74" s="408"/>
      <c r="BY74" s="409"/>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322" customFormat="true" ht="15" customHeight="true" x14ac:dyDescent="0.2">
      <c r="A75" s="147"/>
      <c r="B75" s="141"/>
      <c r="C75" s="126"/>
      <c r="D75" s="125"/>
      <c r="E75" s="125"/>
      <c r="F75" s="125"/>
      <c r="G75" s="124"/>
      <c r="H75" s="123"/>
      <c r="I75" s="125"/>
      <c r="J75" s="125"/>
      <c r="K75" s="125"/>
      <c r="L75" s="122"/>
      <c r="M75" s="126"/>
      <c r="N75" s="125"/>
      <c r="O75" s="125"/>
      <c r="P75" s="125"/>
      <c r="Q75" s="124"/>
      <c r="R75" s="123"/>
      <c r="S75" s="125"/>
      <c r="T75" s="125"/>
      <c r="U75" s="125"/>
      <c r="V75" s="125"/>
      <c r="W75" s="125"/>
      <c r="X75" s="125"/>
      <c r="Y75" s="122"/>
      <c r="Z75" s="411"/>
      <c r="AA75" s="411"/>
      <c r="AB75" s="411"/>
      <c r="AC75" s="411"/>
      <c r="AD75" s="411"/>
      <c r="AE75" s="411"/>
      <c r="AF75" s="411"/>
      <c r="AG75" s="411"/>
      <c r="AH75" s="411"/>
      <c r="AI75" s="411"/>
      <c r="AJ75" s="411"/>
      <c r="AK75" s="411"/>
      <c r="AL75" s="411"/>
      <c r="AM75" s="411"/>
      <c r="AN75" s="411"/>
      <c r="AO75" s="411"/>
      <c r="AP75" s="411"/>
      <c r="AQ75" s="411"/>
      <c r="AR75" s="411"/>
      <c r="AS75" s="411"/>
      <c r="AT75" s="411"/>
      <c r="AU75" s="411"/>
      <c r="AV75" s="411"/>
      <c r="AW75" s="411"/>
      <c r="AX75" s="411"/>
      <c r="AY75" s="411"/>
      <c r="AZ75" s="187"/>
      <c r="BA75" s="558"/>
      <c r="BB75" s="557"/>
      <c r="BC75" s="415"/>
      <c r="BD75" s="408"/>
      <c r="BE75" s="408"/>
      <c r="BF75" s="408"/>
      <c r="BG75" s="419"/>
      <c r="BH75" s="415"/>
      <c r="BI75" s="408"/>
      <c r="BJ75" s="408"/>
      <c r="BK75" s="408"/>
      <c r="BL75" s="419"/>
      <c r="BM75" s="415"/>
      <c r="BN75" s="408"/>
      <c r="BO75" s="408"/>
      <c r="BP75" s="408"/>
      <c r="BQ75" s="419"/>
      <c r="BR75" s="415"/>
      <c r="BS75" s="408"/>
      <c r="BT75" s="408"/>
      <c r="BU75" s="408"/>
      <c r="BV75" s="408"/>
      <c r="BW75" s="408"/>
      <c r="BX75" s="408"/>
      <c r="BY75" s="409"/>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322" customFormat="true" ht="15" customHeight="true" x14ac:dyDescent="0.2">
      <c r="A76" s="147"/>
      <c r="B76" s="141"/>
      <c r="C76" s="126"/>
      <c r="D76" s="125"/>
      <c r="E76" s="125"/>
      <c r="F76" s="125"/>
      <c r="G76" s="124"/>
      <c r="H76" s="123"/>
      <c r="I76" s="125"/>
      <c r="J76" s="125"/>
      <c r="K76" s="125"/>
      <c r="L76" s="122"/>
      <c r="M76" s="126"/>
      <c r="N76" s="125"/>
      <c r="O76" s="125"/>
      <c r="P76" s="125"/>
      <c r="Q76" s="124"/>
      <c r="R76" s="123"/>
      <c r="S76" s="125"/>
      <c r="T76" s="125"/>
      <c r="U76" s="125"/>
      <c r="V76" s="125"/>
      <c r="W76" s="125"/>
      <c r="X76" s="125"/>
      <c r="Y76" s="122"/>
      <c r="Z76" s="411"/>
      <c r="AA76" s="411"/>
      <c r="AB76" s="411"/>
      <c r="AC76" s="411"/>
      <c r="AD76" s="411"/>
      <c r="AE76" s="411"/>
      <c r="AF76" s="411"/>
      <c r="AG76" s="411"/>
      <c r="AH76" s="411"/>
      <c r="AI76" s="411"/>
      <c r="AJ76" s="411"/>
      <c r="AK76" s="411"/>
      <c r="AL76" s="411"/>
      <c r="AM76" s="411"/>
      <c r="AN76" s="411"/>
      <c r="AO76" s="411"/>
      <c r="AP76" s="411"/>
      <c r="AQ76" s="411"/>
      <c r="AR76" s="411"/>
      <c r="AS76" s="411"/>
      <c r="AT76" s="411"/>
      <c r="AU76" s="411"/>
      <c r="AV76" s="411"/>
      <c r="AW76" s="411"/>
      <c r="AX76" s="411"/>
      <c r="AY76" s="411"/>
      <c r="AZ76" s="187"/>
      <c r="BA76" s="558"/>
      <c r="BB76" s="557"/>
      <c r="BC76" s="415"/>
      <c r="BD76" s="408"/>
      <c r="BE76" s="408"/>
      <c r="BF76" s="408"/>
      <c r="BG76" s="419"/>
      <c r="BH76" s="415"/>
      <c r="BI76" s="408"/>
      <c r="BJ76" s="408"/>
      <c r="BK76" s="408"/>
      <c r="BL76" s="419"/>
      <c r="BM76" s="415"/>
      <c r="BN76" s="408"/>
      <c r="BO76" s="408"/>
      <c r="BP76" s="408"/>
      <c r="BQ76" s="419"/>
      <c r="BR76" s="415"/>
      <c r="BS76" s="408"/>
      <c r="BT76" s="408"/>
      <c r="BU76" s="408"/>
      <c r="BV76" s="408"/>
      <c r="BW76" s="408"/>
      <c r="BX76" s="408"/>
      <c r="BY76" s="409"/>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322" customFormat="true" ht="15" customHeight="true" x14ac:dyDescent="0.2">
      <c r="A77" s="147"/>
      <c r="B77" s="141"/>
      <c r="C77" s="126"/>
      <c r="D77" s="125"/>
      <c r="E77" s="125"/>
      <c r="F77" s="125"/>
      <c r="G77" s="124"/>
      <c r="H77" s="123"/>
      <c r="I77" s="125"/>
      <c r="J77" s="125"/>
      <c r="K77" s="125"/>
      <c r="L77" s="122"/>
      <c r="M77" s="126"/>
      <c r="N77" s="125"/>
      <c r="O77" s="125"/>
      <c r="P77" s="125"/>
      <c r="Q77" s="124"/>
      <c r="R77" s="123"/>
      <c r="S77" s="125"/>
      <c r="T77" s="125"/>
      <c r="U77" s="125"/>
      <c r="V77" s="125"/>
      <c r="W77" s="125"/>
      <c r="X77" s="125"/>
      <c r="Y77" s="122"/>
      <c r="Z77" s="411"/>
      <c r="AA77" s="411"/>
      <c r="AB77" s="411"/>
      <c r="AC77" s="411"/>
      <c r="AD77" s="411"/>
      <c r="AE77" s="411"/>
      <c r="AF77" s="411"/>
      <c r="AG77" s="411"/>
      <c r="AH77" s="411"/>
      <c r="AI77" s="411"/>
      <c r="AJ77" s="411"/>
      <c r="AK77" s="411"/>
      <c r="AL77" s="411"/>
      <c r="AM77" s="411"/>
      <c r="AN77" s="411"/>
      <c r="AO77" s="411"/>
      <c r="AP77" s="411"/>
      <c r="AQ77" s="411"/>
      <c r="AR77" s="411"/>
      <c r="AS77" s="411"/>
      <c r="AT77" s="411"/>
      <c r="AU77" s="411"/>
      <c r="AV77" s="411"/>
      <c r="AW77" s="411"/>
      <c r="AX77" s="411"/>
      <c r="AY77" s="411"/>
      <c r="AZ77" s="187"/>
      <c r="BA77" s="558"/>
      <c r="BB77" s="557"/>
      <c r="BC77" s="415"/>
      <c r="BD77" s="408"/>
      <c r="BE77" s="408"/>
      <c r="BF77" s="408"/>
      <c r="BG77" s="419"/>
      <c r="BH77" s="415"/>
      <c r="BI77" s="408"/>
      <c r="BJ77" s="408"/>
      <c r="BK77" s="408"/>
      <c r="BL77" s="419"/>
      <c r="BM77" s="415"/>
      <c r="BN77" s="408"/>
      <c r="BO77" s="408"/>
      <c r="BP77" s="408"/>
      <c r="BQ77" s="419"/>
      <c r="BR77" s="415"/>
      <c r="BS77" s="408"/>
      <c r="BT77" s="408"/>
      <c r="BU77" s="408"/>
      <c r="BV77" s="408"/>
      <c r="BW77" s="408"/>
      <c r="BX77" s="408"/>
      <c r="BY77" s="409"/>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322" customFormat="true" ht="15" customHeight="true" x14ac:dyDescent="0.2">
      <c r="A78" s="147"/>
      <c r="B78" s="141"/>
      <c r="C78" s="126"/>
      <c r="D78" s="125"/>
      <c r="E78" s="125"/>
      <c r="F78" s="125"/>
      <c r="G78" s="124"/>
      <c r="H78" s="123"/>
      <c r="I78" s="125"/>
      <c r="J78" s="125"/>
      <c r="K78" s="125"/>
      <c r="L78" s="122"/>
      <c r="M78" s="126"/>
      <c r="N78" s="125"/>
      <c r="O78" s="125"/>
      <c r="P78" s="125"/>
      <c r="Q78" s="124"/>
      <c r="R78" s="123"/>
      <c r="S78" s="125"/>
      <c r="T78" s="125"/>
      <c r="U78" s="125"/>
      <c r="V78" s="125"/>
      <c r="W78" s="125"/>
      <c r="X78" s="125"/>
      <c r="Y78" s="122"/>
      <c r="Z78" s="411"/>
      <c r="AA78" s="411"/>
      <c r="AB78" s="411"/>
      <c r="AC78" s="411"/>
      <c r="AD78" s="411"/>
      <c r="AE78" s="411"/>
      <c r="AF78" s="411"/>
      <c r="AG78" s="411"/>
      <c r="AH78" s="411"/>
      <c r="AI78" s="411"/>
      <c r="AJ78" s="411"/>
      <c r="AK78" s="411"/>
      <c r="AL78" s="411"/>
      <c r="AM78" s="411"/>
      <c r="AN78" s="411"/>
      <c r="AO78" s="411"/>
      <c r="AP78" s="411"/>
      <c r="AQ78" s="411"/>
      <c r="AR78" s="411"/>
      <c r="AS78" s="411"/>
      <c r="AT78" s="411"/>
      <c r="AU78" s="411"/>
      <c r="AV78" s="411"/>
      <c r="AW78" s="411"/>
      <c r="AX78" s="411"/>
      <c r="AY78" s="411"/>
      <c r="AZ78" s="187"/>
      <c r="BA78" s="558"/>
      <c r="BB78" s="557"/>
      <c r="BC78" s="415"/>
      <c r="BD78" s="408"/>
      <c r="BE78" s="408"/>
      <c r="BF78" s="408"/>
      <c r="BG78" s="419"/>
      <c r="BH78" s="415"/>
      <c r="BI78" s="408"/>
      <c r="BJ78" s="408"/>
      <c r="BK78" s="408"/>
      <c r="BL78" s="419"/>
      <c r="BM78" s="415"/>
      <c r="BN78" s="408"/>
      <c r="BO78" s="408"/>
      <c r="BP78" s="408"/>
      <c r="BQ78" s="419"/>
      <c r="BR78" s="415"/>
      <c r="BS78" s="408"/>
      <c r="BT78" s="408"/>
      <c r="BU78" s="408"/>
      <c r="BV78" s="408"/>
      <c r="BW78" s="408"/>
      <c r="BX78" s="408"/>
      <c r="BY78" s="409"/>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322" customFormat="true" ht="15" customHeight="true" x14ac:dyDescent="0.2">
      <c r="A79" s="147"/>
      <c r="B79" s="141"/>
      <c r="C79" s="126"/>
      <c r="D79" s="125"/>
      <c r="E79" s="125"/>
      <c r="F79" s="125"/>
      <c r="G79" s="124"/>
      <c r="H79" s="123"/>
      <c r="I79" s="125"/>
      <c r="J79" s="125"/>
      <c r="K79" s="125"/>
      <c r="L79" s="122"/>
      <c r="M79" s="126"/>
      <c r="N79" s="125"/>
      <c r="O79" s="125"/>
      <c r="P79" s="125"/>
      <c r="Q79" s="124"/>
      <c r="R79" s="123"/>
      <c r="S79" s="125"/>
      <c r="T79" s="125"/>
      <c r="U79" s="125"/>
      <c r="V79" s="125"/>
      <c r="W79" s="125"/>
      <c r="X79" s="125"/>
      <c r="Y79" s="122"/>
      <c r="Z79" s="411"/>
      <c r="AA79" s="411"/>
      <c r="AB79" s="411"/>
      <c r="AC79" s="411"/>
      <c r="AD79" s="411"/>
      <c r="AE79" s="411"/>
      <c r="AF79" s="411"/>
      <c r="AG79" s="411"/>
      <c r="AH79" s="411"/>
      <c r="AI79" s="411"/>
      <c r="AJ79" s="411"/>
      <c r="AK79" s="411"/>
      <c r="AL79" s="411"/>
      <c r="AM79" s="411"/>
      <c r="AN79" s="411"/>
      <c r="AO79" s="411"/>
      <c r="AP79" s="411"/>
      <c r="AQ79" s="411"/>
      <c r="AR79" s="411"/>
      <c r="AS79" s="411"/>
      <c r="AT79" s="411"/>
      <c r="AU79" s="411"/>
      <c r="AV79" s="411"/>
      <c r="AW79" s="411"/>
      <c r="AX79" s="411"/>
      <c r="AY79" s="411"/>
      <c r="AZ79" s="187"/>
      <c r="BA79" s="558"/>
      <c r="BB79" s="557"/>
      <c r="BC79" s="415"/>
      <c r="BD79" s="408"/>
      <c r="BE79" s="408"/>
      <c r="BF79" s="408"/>
      <c r="BG79" s="419"/>
      <c r="BH79" s="415"/>
      <c r="BI79" s="408"/>
      <c r="BJ79" s="408"/>
      <c r="BK79" s="408"/>
      <c r="BL79" s="419"/>
      <c r="BM79" s="415"/>
      <c r="BN79" s="408"/>
      <c r="BO79" s="408"/>
      <c r="BP79" s="408"/>
      <c r="BQ79" s="419"/>
      <c r="BR79" s="415"/>
      <c r="BS79" s="408"/>
      <c r="BT79" s="408"/>
      <c r="BU79" s="408"/>
      <c r="BV79" s="408"/>
      <c r="BW79" s="408"/>
      <c r="BX79" s="408"/>
      <c r="BY79" s="409"/>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322" customFormat="true" ht="15" customHeight="true" x14ac:dyDescent="0.2">
      <c r="A80" s="147"/>
      <c r="B80" s="141"/>
      <c r="C80" s="126"/>
      <c r="D80" s="125"/>
      <c r="E80" s="125"/>
      <c r="F80" s="125"/>
      <c r="G80" s="124"/>
      <c r="H80" s="123"/>
      <c r="I80" s="125"/>
      <c r="J80" s="125"/>
      <c r="K80" s="125"/>
      <c r="L80" s="122"/>
      <c r="M80" s="126"/>
      <c r="N80" s="125"/>
      <c r="O80" s="125"/>
      <c r="P80" s="125"/>
      <c r="Q80" s="124"/>
      <c r="R80" s="123"/>
      <c r="S80" s="125"/>
      <c r="T80" s="125"/>
      <c r="U80" s="125"/>
      <c r="V80" s="125"/>
      <c r="W80" s="125"/>
      <c r="X80" s="125"/>
      <c r="Y80" s="122"/>
      <c r="Z80" s="411"/>
      <c r="AA80" s="411"/>
      <c r="AB80" s="411"/>
      <c r="AC80" s="411"/>
      <c r="AD80" s="411"/>
      <c r="AE80" s="411"/>
      <c r="AF80" s="411"/>
      <c r="AG80" s="411"/>
      <c r="AH80" s="411"/>
      <c r="AI80" s="411"/>
      <c r="AJ80" s="411"/>
      <c r="AK80" s="411"/>
      <c r="AL80" s="411"/>
      <c r="AM80" s="411"/>
      <c r="AN80" s="411"/>
      <c r="AO80" s="411"/>
      <c r="AP80" s="411"/>
      <c r="AQ80" s="411"/>
      <c r="AR80" s="411"/>
      <c r="AS80" s="411"/>
      <c r="AT80" s="411"/>
      <c r="AU80" s="411"/>
      <c r="AV80" s="411"/>
      <c r="AW80" s="411"/>
      <c r="AX80" s="411"/>
      <c r="AY80" s="411"/>
      <c r="AZ80" s="187"/>
      <c r="BA80" s="558"/>
      <c r="BB80" s="557"/>
      <c r="BC80" s="415"/>
      <c r="BD80" s="408"/>
      <c r="BE80" s="408"/>
      <c r="BF80" s="408"/>
      <c r="BG80" s="419"/>
      <c r="BH80" s="415"/>
      <c r="BI80" s="408"/>
      <c r="BJ80" s="408"/>
      <c r="BK80" s="408"/>
      <c r="BL80" s="419"/>
      <c r="BM80" s="415"/>
      <c r="BN80" s="408"/>
      <c r="BO80" s="408"/>
      <c r="BP80" s="408"/>
      <c r="BQ80" s="419"/>
      <c r="BR80" s="415"/>
      <c r="BS80" s="408"/>
      <c r="BT80" s="408"/>
      <c r="BU80" s="408"/>
      <c r="BV80" s="408"/>
      <c r="BW80" s="408"/>
      <c r="BX80" s="408"/>
      <c r="BY80" s="409"/>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322" customFormat="true" ht="15" customHeight="true" x14ac:dyDescent="0.2">
      <c r="A81" s="147"/>
      <c r="B81" s="141"/>
      <c r="C81" s="126"/>
      <c r="D81" s="125"/>
      <c r="E81" s="125"/>
      <c r="F81" s="125"/>
      <c r="G81" s="124"/>
      <c r="H81" s="123"/>
      <c r="I81" s="125"/>
      <c r="J81" s="125"/>
      <c r="K81" s="125"/>
      <c r="L81" s="122"/>
      <c r="M81" s="126"/>
      <c r="N81" s="125"/>
      <c r="O81" s="125"/>
      <c r="P81" s="125"/>
      <c r="Q81" s="124"/>
      <c r="R81" s="123"/>
      <c r="S81" s="125"/>
      <c r="T81" s="125"/>
      <c r="U81" s="125"/>
      <c r="V81" s="125"/>
      <c r="W81" s="125"/>
      <c r="X81" s="125"/>
      <c r="Y81" s="122"/>
      <c r="Z81" s="411"/>
      <c r="AA81" s="411"/>
      <c r="AB81" s="411"/>
      <c r="AC81" s="411"/>
      <c r="AD81" s="411"/>
      <c r="AE81" s="411"/>
      <c r="AF81" s="411"/>
      <c r="AG81" s="411"/>
      <c r="AH81" s="411"/>
      <c r="AI81" s="411"/>
      <c r="AJ81" s="411"/>
      <c r="AK81" s="411"/>
      <c r="AL81" s="411"/>
      <c r="AM81" s="411"/>
      <c r="AN81" s="411"/>
      <c r="AO81" s="411"/>
      <c r="AP81" s="411"/>
      <c r="AQ81" s="411"/>
      <c r="AR81" s="411"/>
      <c r="AS81" s="411"/>
      <c r="AT81" s="411"/>
      <c r="AU81" s="411"/>
      <c r="AV81" s="411"/>
      <c r="AW81" s="411"/>
      <c r="AX81" s="411"/>
      <c r="AY81" s="411"/>
      <c r="AZ81" s="187"/>
      <c r="BA81" s="558"/>
      <c r="BB81" s="557"/>
      <c r="BC81" s="415"/>
      <c r="BD81" s="408"/>
      <c r="BE81" s="408"/>
      <c r="BF81" s="408"/>
      <c r="BG81" s="419"/>
      <c r="BH81" s="415"/>
      <c r="BI81" s="408"/>
      <c r="BJ81" s="408"/>
      <c r="BK81" s="408"/>
      <c r="BL81" s="419"/>
      <c r="BM81" s="415"/>
      <c r="BN81" s="408"/>
      <c r="BO81" s="408"/>
      <c r="BP81" s="408"/>
      <c r="BQ81" s="419"/>
      <c r="BR81" s="415"/>
      <c r="BS81" s="408"/>
      <c r="BT81" s="408"/>
      <c r="BU81" s="408"/>
      <c r="BV81" s="408"/>
      <c r="BW81" s="408"/>
      <c r="BX81" s="408"/>
      <c r="BY81" s="409"/>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322" customFormat="true" ht="15" customHeight="true" x14ac:dyDescent="0.2">
      <c r="A82" s="147"/>
      <c r="B82" s="141"/>
      <c r="C82" s="126"/>
      <c r="D82" s="125"/>
      <c r="E82" s="125"/>
      <c r="F82" s="125"/>
      <c r="G82" s="124"/>
      <c r="H82" s="123"/>
      <c r="I82" s="125"/>
      <c r="J82" s="125"/>
      <c r="K82" s="125"/>
      <c r="L82" s="122"/>
      <c r="M82" s="126"/>
      <c r="N82" s="125"/>
      <c r="O82" s="125"/>
      <c r="P82" s="125"/>
      <c r="Q82" s="124"/>
      <c r="R82" s="123"/>
      <c r="S82" s="125"/>
      <c r="T82" s="125"/>
      <c r="U82" s="125"/>
      <c r="V82" s="125"/>
      <c r="W82" s="125"/>
      <c r="X82" s="125"/>
      <c r="Y82" s="122"/>
      <c r="Z82" s="411"/>
      <c r="AA82" s="411"/>
      <c r="AB82" s="411"/>
      <c r="AC82" s="411"/>
      <c r="AD82" s="411"/>
      <c r="AE82" s="411"/>
      <c r="AF82" s="411"/>
      <c r="AG82" s="411"/>
      <c r="AH82" s="411"/>
      <c r="AI82" s="411"/>
      <c r="AJ82" s="411"/>
      <c r="AK82" s="411"/>
      <c r="AL82" s="411"/>
      <c r="AM82" s="411"/>
      <c r="AN82" s="411"/>
      <c r="AO82" s="411"/>
      <c r="AP82" s="411"/>
      <c r="AQ82" s="411"/>
      <c r="AR82" s="411"/>
      <c r="AS82" s="411"/>
      <c r="AT82" s="411"/>
      <c r="AU82" s="411"/>
      <c r="AV82" s="411"/>
      <c r="AW82" s="411"/>
      <c r="AX82" s="411"/>
      <c r="AY82" s="411"/>
      <c r="AZ82" s="187"/>
      <c r="BA82" s="558"/>
      <c r="BB82" s="557"/>
      <c r="BC82" s="415"/>
      <c r="BD82" s="408"/>
      <c r="BE82" s="408"/>
      <c r="BF82" s="408"/>
      <c r="BG82" s="419"/>
      <c r="BH82" s="415"/>
      <c r="BI82" s="408"/>
      <c r="BJ82" s="408"/>
      <c r="BK82" s="408"/>
      <c r="BL82" s="419"/>
      <c r="BM82" s="415"/>
      <c r="BN82" s="408"/>
      <c r="BO82" s="408"/>
      <c r="BP82" s="408"/>
      <c r="BQ82" s="419"/>
      <c r="BR82" s="415"/>
      <c r="BS82" s="408"/>
      <c r="BT82" s="408"/>
      <c r="BU82" s="408"/>
      <c r="BV82" s="408"/>
      <c r="BW82" s="408"/>
      <c r="BX82" s="408"/>
      <c r="BY82" s="409"/>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322" customFormat="true" ht="15" customHeight="true" x14ac:dyDescent="0.2">
      <c r="A83" s="147"/>
      <c r="B83" s="141"/>
      <c r="C83" s="126"/>
      <c r="D83" s="125"/>
      <c r="E83" s="125"/>
      <c r="F83" s="125"/>
      <c r="G83" s="124"/>
      <c r="H83" s="123"/>
      <c r="I83" s="125"/>
      <c r="J83" s="125"/>
      <c r="K83" s="125"/>
      <c r="L83" s="122"/>
      <c r="M83" s="126"/>
      <c r="N83" s="125"/>
      <c r="O83" s="125"/>
      <c r="P83" s="125"/>
      <c r="Q83" s="124"/>
      <c r="R83" s="123"/>
      <c r="S83" s="125"/>
      <c r="T83" s="125"/>
      <c r="U83" s="125"/>
      <c r="V83" s="125"/>
      <c r="W83" s="125"/>
      <c r="X83" s="125"/>
      <c r="Y83" s="122"/>
      <c r="Z83" s="411"/>
      <c r="AA83" s="411"/>
      <c r="AB83" s="411"/>
      <c r="AC83" s="411"/>
      <c r="AD83" s="411"/>
      <c r="AE83" s="411"/>
      <c r="AF83" s="411"/>
      <c r="AG83" s="411"/>
      <c r="AH83" s="411"/>
      <c r="AI83" s="411"/>
      <c r="AJ83" s="411"/>
      <c r="AK83" s="411"/>
      <c r="AL83" s="411"/>
      <c r="AM83" s="411"/>
      <c r="AN83" s="411"/>
      <c r="AO83" s="411"/>
      <c r="AP83" s="411"/>
      <c r="AQ83" s="411"/>
      <c r="AR83" s="411"/>
      <c r="AS83" s="411"/>
      <c r="AT83" s="411"/>
      <c r="AU83" s="411"/>
      <c r="AV83" s="411"/>
      <c r="AW83" s="411"/>
      <c r="AX83" s="411"/>
      <c r="AY83" s="411"/>
      <c r="AZ83" s="187"/>
      <c r="BA83" s="558"/>
      <c r="BB83" s="557"/>
      <c r="BC83" s="415"/>
      <c r="BD83" s="408"/>
      <c r="BE83" s="408"/>
      <c r="BF83" s="408"/>
      <c r="BG83" s="419"/>
      <c r="BH83" s="415"/>
      <c r="BI83" s="408"/>
      <c r="BJ83" s="408"/>
      <c r="BK83" s="408"/>
      <c r="BL83" s="419"/>
      <c r="BM83" s="415"/>
      <c r="BN83" s="408"/>
      <c r="BO83" s="408"/>
      <c r="BP83" s="408"/>
      <c r="BQ83" s="419"/>
      <c r="BR83" s="415"/>
      <c r="BS83" s="408"/>
      <c r="BT83" s="408"/>
      <c r="BU83" s="408"/>
      <c r="BV83" s="408"/>
      <c r="BW83" s="408"/>
      <c r="BX83" s="408"/>
      <c r="BY83" s="409"/>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322" customFormat="true" ht="15" customHeight="true" x14ac:dyDescent="0.2">
      <c r="A84" s="147"/>
      <c r="B84" s="141"/>
      <c r="C84" s="126"/>
      <c r="D84" s="125"/>
      <c r="E84" s="125"/>
      <c r="F84" s="125"/>
      <c r="G84" s="124"/>
      <c r="H84" s="123"/>
      <c r="I84" s="125"/>
      <c r="J84" s="125"/>
      <c r="K84" s="125"/>
      <c r="L84" s="122"/>
      <c r="M84" s="126"/>
      <c r="N84" s="125"/>
      <c r="O84" s="125"/>
      <c r="P84" s="125"/>
      <c r="Q84" s="124"/>
      <c r="R84" s="123"/>
      <c r="S84" s="125"/>
      <c r="T84" s="125"/>
      <c r="U84" s="125"/>
      <c r="V84" s="125"/>
      <c r="W84" s="125"/>
      <c r="X84" s="125"/>
      <c r="Y84" s="122"/>
      <c r="Z84" s="411"/>
      <c r="AA84" s="411"/>
      <c r="AB84" s="411"/>
      <c r="AC84" s="411"/>
      <c r="AD84" s="411"/>
      <c r="AE84" s="411"/>
      <c r="AF84" s="411"/>
      <c r="AG84" s="411"/>
      <c r="AH84" s="411"/>
      <c r="AI84" s="411"/>
      <c r="AJ84" s="411"/>
      <c r="AK84" s="411"/>
      <c r="AL84" s="411"/>
      <c r="AM84" s="411"/>
      <c r="AN84" s="411"/>
      <c r="AO84" s="411"/>
      <c r="AP84" s="411"/>
      <c r="AQ84" s="411"/>
      <c r="AR84" s="411"/>
      <c r="AS84" s="411"/>
      <c r="AT84" s="411"/>
      <c r="AU84" s="411"/>
      <c r="AV84" s="411"/>
      <c r="AW84" s="411"/>
      <c r="AX84" s="411"/>
      <c r="AY84" s="411"/>
      <c r="AZ84" s="187"/>
      <c r="BA84" s="558"/>
      <c r="BB84" s="557"/>
      <c r="BC84" s="415"/>
      <c r="BD84" s="408"/>
      <c r="BE84" s="408"/>
      <c r="BF84" s="408"/>
      <c r="BG84" s="419"/>
      <c r="BH84" s="415"/>
      <c r="BI84" s="408"/>
      <c r="BJ84" s="408"/>
      <c r="BK84" s="408"/>
      <c r="BL84" s="419"/>
      <c r="BM84" s="415"/>
      <c r="BN84" s="408"/>
      <c r="BO84" s="408"/>
      <c r="BP84" s="408"/>
      <c r="BQ84" s="419"/>
      <c r="BR84" s="415"/>
      <c r="BS84" s="408"/>
      <c r="BT84" s="408"/>
      <c r="BU84" s="408"/>
      <c r="BV84" s="408"/>
      <c r="BW84" s="408"/>
      <c r="BX84" s="408"/>
      <c r="BY84" s="409"/>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439" customFormat="true" ht="15" customHeight="true" x14ac:dyDescent="0.2">
      <c r="A85" s="147"/>
      <c r="B85" s="141"/>
      <c r="C85" s="112"/>
      <c r="D85" s="111"/>
      <c r="E85" s="111"/>
      <c r="F85" s="111"/>
      <c r="G85" s="110"/>
      <c r="H85" s="109"/>
      <c r="I85" s="111"/>
      <c r="J85" s="111"/>
      <c r="K85" s="111"/>
      <c r="L85" s="108"/>
      <c r="M85" s="112"/>
      <c r="N85" s="111"/>
      <c r="O85" s="111"/>
      <c r="P85" s="111"/>
      <c r="Q85" s="110"/>
      <c r="R85" s="109"/>
      <c r="S85" s="111"/>
      <c r="T85" s="111"/>
      <c r="U85" s="111"/>
      <c r="V85" s="111"/>
      <c r="W85" s="111"/>
      <c r="X85" s="111"/>
      <c r="Y85" s="108"/>
      <c r="Z85" s="846"/>
      <c r="AA85" s="846"/>
      <c r="AB85" s="846"/>
      <c r="AC85" s="846"/>
      <c r="AD85" s="846"/>
      <c r="AE85" s="846"/>
      <c r="AF85" s="846"/>
      <c r="AG85" s="846"/>
      <c r="AH85" s="846"/>
      <c r="AI85" s="846"/>
      <c r="AJ85" s="846"/>
      <c r="AK85" s="846"/>
      <c r="AL85" s="846"/>
      <c r="AM85" s="846"/>
      <c r="AN85" s="846"/>
      <c r="AO85" s="846"/>
      <c r="AP85" s="846"/>
      <c r="AQ85" s="846"/>
      <c r="AR85" s="846"/>
      <c r="AS85" s="846"/>
      <c r="AT85" s="846"/>
      <c r="AU85" s="846"/>
      <c r="AV85" s="846"/>
      <c r="AW85" s="846"/>
      <c r="AX85" s="846"/>
      <c r="AY85" s="846"/>
      <c r="AZ85" s="346"/>
      <c r="BA85" s="558"/>
      <c r="BB85" s="557"/>
      <c r="BC85" s="415"/>
      <c r="BD85" s="408"/>
      <c r="BE85" s="408"/>
      <c r="BF85" s="408"/>
      <c r="BG85" s="419"/>
      <c r="BH85" s="415"/>
      <c r="BI85" s="408"/>
      <c r="BJ85" s="408"/>
      <c r="BK85" s="408"/>
      <c r="BL85" s="419"/>
      <c r="BM85" s="415"/>
      <c r="BN85" s="408"/>
      <c r="BO85" s="408"/>
      <c r="BP85" s="408"/>
      <c r="BQ85" s="419"/>
      <c r="BR85" s="415"/>
      <c r="BS85" s="408"/>
      <c r="BT85" s="408"/>
      <c r="BU85" s="408"/>
      <c r="BV85" s="408"/>
      <c r="BW85" s="408"/>
      <c r="BX85" s="408"/>
      <c r="BY85" s="409"/>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439" customFormat="true" ht="15" customHeight="true" x14ac:dyDescent="0.2">
      <c r="A86" s="147"/>
      <c r="B86" s="141"/>
      <c r="C86" s="112"/>
      <c r="D86" s="111"/>
      <c r="E86" s="111"/>
      <c r="F86" s="111"/>
      <c r="G86" s="110"/>
      <c r="H86" s="109"/>
      <c r="I86" s="111"/>
      <c r="J86" s="111"/>
      <c r="K86" s="111"/>
      <c r="L86" s="108"/>
      <c r="M86" s="112"/>
      <c r="N86" s="111"/>
      <c r="O86" s="111"/>
      <c r="P86" s="111"/>
      <c r="Q86" s="110"/>
      <c r="R86" s="109"/>
      <c r="S86" s="111"/>
      <c r="T86" s="111"/>
      <c r="U86" s="111"/>
      <c r="V86" s="111"/>
      <c r="W86" s="111"/>
      <c r="X86" s="111"/>
      <c r="Y86" s="108"/>
      <c r="Z86" s="846"/>
      <c r="AA86" s="846"/>
      <c r="AB86" s="846"/>
      <c r="AC86" s="846"/>
      <c r="AD86" s="846"/>
      <c r="AE86" s="846"/>
      <c r="AF86" s="846"/>
      <c r="AG86" s="846"/>
      <c r="AH86" s="846"/>
      <c r="AI86" s="846"/>
      <c r="AJ86" s="846"/>
      <c r="AK86" s="846"/>
      <c r="AL86" s="846"/>
      <c r="AM86" s="846"/>
      <c r="AN86" s="846"/>
      <c r="AO86" s="846"/>
      <c r="AP86" s="846"/>
      <c r="AQ86" s="846"/>
      <c r="AR86" s="846"/>
      <c r="AS86" s="846"/>
      <c r="AT86" s="846"/>
      <c r="AU86" s="846"/>
      <c r="AV86" s="846"/>
      <c r="AW86" s="846"/>
      <c r="AX86" s="846"/>
      <c r="AY86" s="846"/>
      <c r="AZ86" s="346"/>
      <c r="BA86" s="558"/>
      <c r="BB86" s="557"/>
      <c r="BC86" s="415"/>
      <c r="BD86" s="408"/>
      <c r="BE86" s="408"/>
      <c r="BF86" s="408"/>
      <c r="BG86" s="419"/>
      <c r="BH86" s="415"/>
      <c r="BI86" s="408"/>
      <c r="BJ86" s="408"/>
      <c r="BK86" s="408"/>
      <c r="BL86" s="419"/>
      <c r="BM86" s="415"/>
      <c r="BN86" s="408"/>
      <c r="BO86" s="408"/>
      <c r="BP86" s="408"/>
      <c r="BQ86" s="419"/>
      <c r="BR86" s="415"/>
      <c r="BS86" s="408"/>
      <c r="BT86" s="408"/>
      <c r="BU86" s="408"/>
      <c r="BV86" s="408"/>
      <c r="BW86" s="408"/>
      <c r="BX86" s="408"/>
      <c r="BY86" s="409"/>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439" customFormat="true" ht="15" customHeight="true" x14ac:dyDescent="0.2">
      <c r="A87" s="147"/>
      <c r="B87" s="141"/>
      <c r="C87" s="112"/>
      <c r="D87" s="111"/>
      <c r="E87" s="111"/>
      <c r="F87" s="111"/>
      <c r="G87" s="110"/>
      <c r="H87" s="109"/>
      <c r="I87" s="111"/>
      <c r="J87" s="111"/>
      <c r="K87" s="111"/>
      <c r="L87" s="108"/>
      <c r="M87" s="112"/>
      <c r="N87" s="111"/>
      <c r="O87" s="111"/>
      <c r="P87" s="111"/>
      <c r="Q87" s="110"/>
      <c r="R87" s="109"/>
      <c r="S87" s="111"/>
      <c r="T87" s="111"/>
      <c r="U87" s="111"/>
      <c r="V87" s="111"/>
      <c r="W87" s="111"/>
      <c r="X87" s="111"/>
      <c r="Y87" s="108"/>
      <c r="Z87" s="846"/>
      <c r="AA87" s="846"/>
      <c r="AB87" s="846"/>
      <c r="AC87" s="846"/>
      <c r="AD87" s="846"/>
      <c r="AE87" s="846"/>
      <c r="AF87" s="846"/>
      <c r="AG87" s="846"/>
      <c r="AH87" s="846"/>
      <c r="AI87" s="846"/>
      <c r="AJ87" s="846"/>
      <c r="AK87" s="846"/>
      <c r="AL87" s="846"/>
      <c r="AM87" s="846"/>
      <c r="AN87" s="846"/>
      <c r="AO87" s="846"/>
      <c r="AP87" s="846"/>
      <c r="AQ87" s="846"/>
      <c r="AR87" s="846"/>
      <c r="AS87" s="846"/>
      <c r="AT87" s="846"/>
      <c r="AU87" s="846"/>
      <c r="AV87" s="846"/>
      <c r="AW87" s="846"/>
      <c r="AX87" s="846"/>
      <c r="AY87" s="846"/>
      <c r="AZ87" s="346"/>
      <c r="BA87" s="558"/>
      <c r="BB87" s="557"/>
      <c r="BC87" s="415"/>
      <c r="BD87" s="408"/>
      <c r="BE87" s="408"/>
      <c r="BF87" s="408"/>
      <c r="BG87" s="419"/>
      <c r="BH87" s="415"/>
      <c r="BI87" s="408"/>
      <c r="BJ87" s="408"/>
      <c r="BK87" s="408"/>
      <c r="BL87" s="419"/>
      <c r="BM87" s="415"/>
      <c r="BN87" s="408"/>
      <c r="BO87" s="408"/>
      <c r="BP87" s="408"/>
      <c r="BQ87" s="419"/>
      <c r="BR87" s="415"/>
      <c r="BS87" s="408"/>
      <c r="BT87" s="408"/>
      <c r="BU87" s="408"/>
      <c r="BV87" s="408"/>
      <c r="BW87" s="408"/>
      <c r="BX87" s="408"/>
      <c r="BY87" s="409"/>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439" customFormat="true" ht="15" customHeight="true" x14ac:dyDescent="0.2">
      <c r="A88" s="147"/>
      <c r="B88" s="141"/>
      <c r="C88" s="112"/>
      <c r="D88" s="111"/>
      <c r="E88" s="111"/>
      <c r="F88" s="111"/>
      <c r="G88" s="110"/>
      <c r="H88" s="109"/>
      <c r="I88" s="111"/>
      <c r="J88" s="111"/>
      <c r="K88" s="111"/>
      <c r="L88" s="108"/>
      <c r="M88" s="112"/>
      <c r="N88" s="111"/>
      <c r="O88" s="111"/>
      <c r="P88" s="111"/>
      <c r="Q88" s="110"/>
      <c r="R88" s="109"/>
      <c r="S88" s="111"/>
      <c r="T88" s="111"/>
      <c r="U88" s="111"/>
      <c r="V88" s="111"/>
      <c r="W88" s="111"/>
      <c r="X88" s="111"/>
      <c r="Y88" s="108"/>
      <c r="Z88" s="846"/>
      <c r="AA88" s="846"/>
      <c r="AB88" s="846"/>
      <c r="AC88" s="846"/>
      <c r="AD88" s="846"/>
      <c r="AE88" s="846"/>
      <c r="AF88" s="846"/>
      <c r="AG88" s="846"/>
      <c r="AH88" s="846"/>
      <c r="AI88" s="846"/>
      <c r="AJ88" s="846"/>
      <c r="AK88" s="846"/>
      <c r="AL88" s="846"/>
      <c r="AM88" s="846"/>
      <c r="AN88" s="846"/>
      <c r="AO88" s="846"/>
      <c r="AP88" s="846"/>
      <c r="AQ88" s="846"/>
      <c r="AR88" s="846"/>
      <c r="AS88" s="846"/>
      <c r="AT88" s="846"/>
      <c r="AU88" s="846"/>
      <c r="AV88" s="846"/>
      <c r="AW88" s="846"/>
      <c r="AX88" s="846"/>
      <c r="AY88" s="846"/>
      <c r="AZ88" s="346"/>
      <c r="BA88" s="558"/>
      <c r="BB88" s="557"/>
      <c r="BC88" s="415"/>
      <c r="BD88" s="408"/>
      <c r="BE88" s="408"/>
      <c r="BF88" s="408"/>
      <c r="BG88" s="419"/>
      <c r="BH88" s="415"/>
      <c r="BI88" s="408"/>
      <c r="BJ88" s="408"/>
      <c r="BK88" s="408"/>
      <c r="BL88" s="419"/>
      <c r="BM88" s="415"/>
      <c r="BN88" s="408"/>
      <c r="BO88" s="408"/>
      <c r="BP88" s="408"/>
      <c r="BQ88" s="419"/>
      <c r="BR88" s="415"/>
      <c r="BS88" s="408"/>
      <c r="BT88" s="408"/>
      <c r="BU88" s="408"/>
      <c r="BV88" s="408"/>
      <c r="BW88" s="408"/>
      <c r="BX88" s="408"/>
      <c r="BY88" s="409"/>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439" customFormat="true" ht="15" customHeight="true" x14ac:dyDescent="0.2">
      <c r="A89" s="147"/>
      <c r="B89" s="141"/>
      <c r="C89" s="112"/>
      <c r="D89" s="111"/>
      <c r="E89" s="111"/>
      <c r="F89" s="111"/>
      <c r="G89" s="110"/>
      <c r="H89" s="109"/>
      <c r="I89" s="111"/>
      <c r="J89" s="111"/>
      <c r="K89" s="111"/>
      <c r="L89" s="108"/>
      <c r="M89" s="112"/>
      <c r="N89" s="111"/>
      <c r="O89" s="111"/>
      <c r="P89" s="111"/>
      <c r="Q89" s="110"/>
      <c r="R89" s="109"/>
      <c r="S89" s="111"/>
      <c r="T89" s="111"/>
      <c r="U89" s="111"/>
      <c r="V89" s="111"/>
      <c r="W89" s="111"/>
      <c r="X89" s="111"/>
      <c r="Y89" s="108"/>
      <c r="Z89" s="846"/>
      <c r="AA89" s="846"/>
      <c r="AB89" s="846"/>
      <c r="AC89" s="846"/>
      <c r="AD89" s="846"/>
      <c r="AE89" s="846"/>
      <c r="AF89" s="846"/>
      <c r="AG89" s="846"/>
      <c r="AH89" s="846"/>
      <c r="AI89" s="846"/>
      <c r="AJ89" s="846"/>
      <c r="AK89" s="846"/>
      <c r="AL89" s="846"/>
      <c r="AM89" s="846"/>
      <c r="AN89" s="846"/>
      <c r="AO89" s="846"/>
      <c r="AP89" s="846"/>
      <c r="AQ89" s="846"/>
      <c r="AR89" s="846"/>
      <c r="AS89" s="846"/>
      <c r="AT89" s="846"/>
      <c r="AU89" s="846"/>
      <c r="AV89" s="846"/>
      <c r="AW89" s="846"/>
      <c r="AX89" s="846"/>
      <c r="AY89" s="846"/>
      <c r="AZ89" s="346"/>
      <c r="BA89" s="558"/>
      <c r="BB89" s="557"/>
      <c r="BC89" s="415"/>
      <c r="BD89" s="408"/>
      <c r="BE89" s="408"/>
      <c r="BF89" s="408"/>
      <c r="BG89" s="419"/>
      <c r="BH89" s="415"/>
      <c r="BI89" s="408"/>
      <c r="BJ89" s="408"/>
      <c r="BK89" s="408"/>
      <c r="BL89" s="419"/>
      <c r="BM89" s="415"/>
      <c r="BN89" s="408"/>
      <c r="BO89" s="408"/>
      <c r="BP89" s="408"/>
      <c r="BQ89" s="419"/>
      <c r="BR89" s="415"/>
      <c r="BS89" s="408"/>
      <c r="BT89" s="408"/>
      <c r="BU89" s="408"/>
      <c r="BV89" s="408"/>
      <c r="BW89" s="408"/>
      <c r="BX89" s="408"/>
      <c r="BY89" s="409"/>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439" customFormat="true" ht="15" customHeight="true" x14ac:dyDescent="0.2">
      <c r="A90" s="147"/>
      <c r="B90" s="141"/>
      <c r="C90" s="112"/>
      <c r="D90" s="111"/>
      <c r="E90" s="111"/>
      <c r="F90" s="111"/>
      <c r="G90" s="110"/>
      <c r="H90" s="109"/>
      <c r="I90" s="111"/>
      <c r="J90" s="111"/>
      <c r="K90" s="111"/>
      <c r="L90" s="108"/>
      <c r="M90" s="112"/>
      <c r="N90" s="111"/>
      <c r="O90" s="111"/>
      <c r="P90" s="111"/>
      <c r="Q90" s="110"/>
      <c r="R90" s="109"/>
      <c r="S90" s="111"/>
      <c r="T90" s="111"/>
      <c r="U90" s="111"/>
      <c r="V90" s="111"/>
      <c r="W90" s="111"/>
      <c r="X90" s="111"/>
      <c r="Y90" s="108"/>
      <c r="Z90" s="846"/>
      <c r="AA90" s="846"/>
      <c r="AB90" s="846"/>
      <c r="AC90" s="846"/>
      <c r="AD90" s="846"/>
      <c r="AE90" s="846"/>
      <c r="AF90" s="846"/>
      <c r="AG90" s="846"/>
      <c r="AH90" s="846"/>
      <c r="AI90" s="846"/>
      <c r="AJ90" s="846"/>
      <c r="AK90" s="846"/>
      <c r="AL90" s="846"/>
      <c r="AM90" s="846"/>
      <c r="AN90" s="846"/>
      <c r="AO90" s="846"/>
      <c r="AP90" s="846"/>
      <c r="AQ90" s="846"/>
      <c r="AR90" s="846"/>
      <c r="AS90" s="846"/>
      <c r="AT90" s="846"/>
      <c r="AU90" s="846"/>
      <c r="AV90" s="846"/>
      <c r="AW90" s="846"/>
      <c r="AX90" s="846"/>
      <c r="AY90" s="846"/>
      <c r="AZ90" s="346"/>
      <c r="BA90" s="558"/>
      <c r="BB90" s="557"/>
      <c r="BC90" s="415"/>
      <c r="BD90" s="408"/>
      <c r="BE90" s="408"/>
      <c r="BF90" s="408"/>
      <c r="BG90" s="419"/>
      <c r="BH90" s="415"/>
      <c r="BI90" s="408"/>
      <c r="BJ90" s="408"/>
      <c r="BK90" s="408"/>
      <c r="BL90" s="419"/>
      <c r="BM90" s="415"/>
      <c r="BN90" s="408"/>
      <c r="BO90" s="408"/>
      <c r="BP90" s="408"/>
      <c r="BQ90" s="419"/>
      <c r="BR90" s="415"/>
      <c r="BS90" s="408"/>
      <c r="BT90" s="408"/>
      <c r="BU90" s="408"/>
      <c r="BV90" s="408"/>
      <c r="BW90" s="408"/>
      <c r="BX90" s="408"/>
      <c r="BY90" s="409"/>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439" customFormat="true" ht="15" customHeight="true" x14ac:dyDescent="0.2">
      <c r="A91" s="171"/>
      <c r="B91" s="140"/>
      <c r="C91" s="107"/>
      <c r="D91" s="114"/>
      <c r="E91" s="114"/>
      <c r="F91" s="114"/>
      <c r="G91" s="113"/>
      <c r="H91" s="106"/>
      <c r="I91" s="114"/>
      <c r="J91" s="114"/>
      <c r="K91" s="114"/>
      <c r="L91" s="105"/>
      <c r="M91" s="107"/>
      <c r="N91" s="114"/>
      <c r="O91" s="114"/>
      <c r="P91" s="114"/>
      <c r="Q91" s="113"/>
      <c r="R91" s="106"/>
      <c r="S91" s="114"/>
      <c r="T91" s="114"/>
      <c r="U91" s="114"/>
      <c r="V91" s="114"/>
      <c r="W91" s="114"/>
      <c r="X91" s="114"/>
      <c r="Y91" s="105"/>
      <c r="Z91" s="846"/>
      <c r="AA91" s="846"/>
      <c r="AB91" s="846"/>
      <c r="AC91" s="846"/>
      <c r="AD91" s="846"/>
      <c r="AE91" s="846"/>
      <c r="AF91" s="846"/>
      <c r="AG91" s="846"/>
      <c r="AH91" s="846"/>
      <c r="AI91" s="846"/>
      <c r="AJ91" s="846"/>
      <c r="AK91" s="846"/>
      <c r="AL91" s="846"/>
      <c r="AM91" s="846"/>
      <c r="AN91" s="846"/>
      <c r="AO91" s="846"/>
      <c r="AP91" s="846"/>
      <c r="AQ91" s="846"/>
      <c r="AR91" s="846"/>
      <c r="AS91" s="846"/>
      <c r="AT91" s="846"/>
      <c r="AU91" s="846"/>
      <c r="AV91" s="846"/>
      <c r="AW91" s="846"/>
      <c r="AX91" s="846"/>
      <c r="AY91" s="846"/>
      <c r="AZ91" s="346"/>
      <c r="BA91" s="558"/>
      <c r="BB91" s="557"/>
      <c r="BC91" s="415"/>
      <c r="BD91" s="408"/>
      <c r="BE91" s="408"/>
      <c r="BF91" s="408"/>
      <c r="BG91" s="419"/>
      <c r="BH91" s="415"/>
      <c r="BI91" s="408"/>
      <c r="BJ91" s="408"/>
      <c r="BK91" s="408"/>
      <c r="BL91" s="419"/>
      <c r="BM91" s="415"/>
      <c r="BN91" s="408"/>
      <c r="BO91" s="408"/>
      <c r="BP91" s="408"/>
      <c r="BQ91" s="419"/>
      <c r="BR91" s="415"/>
      <c r="BS91" s="408"/>
      <c r="BT91" s="408"/>
      <c r="BU91" s="408"/>
      <c r="BV91" s="408"/>
      <c r="BW91" s="408"/>
      <c r="BX91" s="408"/>
      <c r="BY91" s="409"/>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439" customFormat="true" ht="15" customHeight="true" x14ac:dyDescent="0.2">
      <c r="A92" s="171"/>
      <c r="B92" s="140"/>
      <c r="C92" s="107"/>
      <c r="D92" s="114"/>
      <c r="E92" s="114"/>
      <c r="F92" s="114"/>
      <c r="G92" s="113"/>
      <c r="H92" s="106"/>
      <c r="I92" s="114"/>
      <c r="J92" s="114"/>
      <c r="K92" s="114"/>
      <c r="L92" s="105"/>
      <c r="M92" s="107"/>
      <c r="N92" s="114"/>
      <c r="O92" s="114"/>
      <c r="P92" s="114"/>
      <c r="Q92" s="113"/>
      <c r="R92" s="106"/>
      <c r="S92" s="114"/>
      <c r="T92" s="114"/>
      <c r="U92" s="114"/>
      <c r="V92" s="114"/>
      <c r="W92" s="114"/>
      <c r="X92" s="114"/>
      <c r="Y92" s="105"/>
      <c r="Z92" s="846"/>
      <c r="AA92" s="846"/>
      <c r="AB92" s="846"/>
      <c r="AC92" s="846"/>
      <c r="AD92" s="846"/>
      <c r="AE92" s="846"/>
      <c r="AF92" s="846"/>
      <c r="AG92" s="846"/>
      <c r="AH92" s="846"/>
      <c r="AI92" s="846"/>
      <c r="AJ92" s="846"/>
      <c r="AK92" s="846"/>
      <c r="AL92" s="846"/>
      <c r="AM92" s="846"/>
      <c r="AN92" s="846"/>
      <c r="AO92" s="846"/>
      <c r="AP92" s="846"/>
      <c r="AQ92" s="846"/>
      <c r="AR92" s="846"/>
      <c r="AS92" s="846"/>
      <c r="AT92" s="846"/>
      <c r="AU92" s="846"/>
      <c r="AV92" s="846"/>
      <c r="AW92" s="846"/>
      <c r="AX92" s="846"/>
      <c r="AY92" s="846"/>
      <c r="AZ92" s="346"/>
      <c r="BA92" s="558"/>
      <c r="BB92" s="557"/>
      <c r="BC92" s="415"/>
      <c r="BD92" s="408"/>
      <c r="BE92" s="408"/>
      <c r="BF92" s="408"/>
      <c r="BG92" s="419"/>
      <c r="BH92" s="415"/>
      <c r="BI92" s="408"/>
      <c r="BJ92" s="408"/>
      <c r="BK92" s="408"/>
      <c r="BL92" s="419"/>
      <c r="BM92" s="415"/>
      <c r="BN92" s="408"/>
      <c r="BO92" s="408"/>
      <c r="BP92" s="408"/>
      <c r="BQ92" s="419"/>
      <c r="BR92" s="415"/>
      <c r="BS92" s="408"/>
      <c r="BT92" s="408"/>
      <c r="BU92" s="408"/>
      <c r="BV92" s="408"/>
      <c r="BW92" s="408"/>
      <c r="BX92" s="408"/>
      <c r="BY92" s="409"/>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439" customFormat="true" ht="15" customHeight="true" x14ac:dyDescent="0.2">
      <c r="A93" s="146"/>
      <c r="B93" s="139"/>
      <c r="C93" s="162"/>
      <c r="D93" s="161"/>
      <c r="E93" s="161"/>
      <c r="F93" s="161"/>
      <c r="G93" s="150"/>
      <c r="H93" s="152"/>
      <c r="I93" s="161"/>
      <c r="J93" s="161"/>
      <c r="K93" s="161"/>
      <c r="L93" s="156"/>
      <c r="M93" s="162"/>
      <c r="N93" s="161"/>
      <c r="O93" s="161"/>
      <c r="P93" s="161"/>
      <c r="Q93" s="150"/>
      <c r="R93" s="152"/>
      <c r="S93" s="161"/>
      <c r="T93" s="161"/>
      <c r="U93" s="161"/>
      <c r="V93" s="161"/>
      <c r="W93" s="161"/>
      <c r="X93" s="161"/>
      <c r="Y93" s="156"/>
      <c r="Z93" s="846"/>
      <c r="AA93" s="846"/>
      <c r="AB93" s="846"/>
      <c r="AC93" s="846"/>
      <c r="AD93" s="846"/>
      <c r="AE93" s="846"/>
      <c r="AF93" s="846"/>
      <c r="AG93" s="846"/>
      <c r="AH93" s="846"/>
      <c r="AI93" s="846"/>
      <c r="AJ93" s="846"/>
      <c r="AK93" s="846"/>
      <c r="AL93" s="846"/>
      <c r="AM93" s="846"/>
      <c r="AN93" s="846"/>
      <c r="AO93" s="846"/>
      <c r="AP93" s="846"/>
      <c r="AQ93" s="846"/>
      <c r="AR93" s="846"/>
      <c r="AS93" s="846"/>
      <c r="AT93" s="846"/>
      <c r="AU93" s="846"/>
      <c r="AV93" s="846"/>
      <c r="AW93" s="846"/>
      <c r="AX93" s="846"/>
      <c r="AY93" s="846"/>
      <c r="AZ93" s="346"/>
      <c r="BA93" s="558"/>
      <c r="BB93" s="557"/>
      <c r="BC93" s="415"/>
      <c r="BD93" s="408"/>
      <c r="BE93" s="408"/>
      <c r="BF93" s="408"/>
      <c r="BG93" s="419"/>
      <c r="BH93" s="415"/>
      <c r="BI93" s="408"/>
      <c r="BJ93" s="408"/>
      <c r="BK93" s="408"/>
      <c r="BL93" s="419"/>
      <c r="BM93" s="415"/>
      <c r="BN93" s="408"/>
      <c r="BO93" s="408"/>
      <c r="BP93" s="408"/>
      <c r="BQ93" s="419"/>
      <c r="BR93" s="415"/>
      <c r="BS93" s="408"/>
      <c r="BT93" s="408"/>
      <c r="BU93" s="408"/>
      <c r="BV93" s="408"/>
      <c r="BW93" s="408"/>
      <c r="BX93" s="408"/>
      <c r="BY93" s="409"/>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439" customFormat="true" ht="15" customHeight="true" x14ac:dyDescent="0.2">
      <c r="A94" s="79"/>
      <c r="B94" s="139"/>
      <c r="C94" s="162"/>
      <c r="D94" s="160"/>
      <c r="E94" s="160"/>
      <c r="F94" s="160"/>
      <c r="G94" s="149"/>
      <c r="H94" s="152"/>
      <c r="I94" s="160"/>
      <c r="J94" s="160"/>
      <c r="K94" s="160"/>
      <c r="L94" s="155"/>
      <c r="M94" s="162"/>
      <c r="N94" s="160"/>
      <c r="O94" s="160"/>
      <c r="P94" s="160"/>
      <c r="Q94" s="149"/>
      <c r="R94" s="152"/>
      <c r="S94" s="160"/>
      <c r="T94" s="160"/>
      <c r="U94" s="160"/>
      <c r="V94" s="160"/>
      <c r="W94" s="160"/>
      <c r="X94" s="160"/>
      <c r="Y94" s="155"/>
      <c r="Z94" s="846"/>
      <c r="AA94" s="846"/>
      <c r="AB94" s="846"/>
      <c r="AC94" s="846"/>
      <c r="AD94" s="846"/>
      <c r="AE94" s="846"/>
      <c r="AF94" s="846"/>
      <c r="AG94" s="846"/>
      <c r="AH94" s="846"/>
      <c r="AI94" s="846"/>
      <c r="AJ94" s="846"/>
      <c r="AK94" s="846"/>
      <c r="AL94" s="846"/>
      <c r="AM94" s="846"/>
      <c r="AN94" s="846"/>
      <c r="AO94" s="846"/>
      <c r="AP94" s="846"/>
      <c r="AQ94" s="846"/>
      <c r="AR94" s="846"/>
      <c r="AS94" s="846"/>
      <c r="AT94" s="846"/>
      <c r="AU94" s="846"/>
      <c r="AV94" s="846"/>
      <c r="AW94" s="846"/>
      <c r="AX94" s="846"/>
      <c r="AY94" s="846"/>
      <c r="AZ94" s="346"/>
      <c r="BA94" s="558"/>
      <c r="BB94" s="557"/>
      <c r="BC94" s="415"/>
      <c r="BD94" s="408"/>
      <c r="BE94" s="408"/>
      <c r="BF94" s="408"/>
      <c r="BG94" s="419"/>
      <c r="BH94" s="415"/>
      <c r="BI94" s="408"/>
      <c r="BJ94" s="408"/>
      <c r="BK94" s="408"/>
      <c r="BL94" s="419"/>
      <c r="BM94" s="415"/>
      <c r="BN94" s="408"/>
      <c r="BO94" s="408"/>
      <c r="BP94" s="408"/>
      <c r="BQ94" s="419"/>
      <c r="BR94" s="415"/>
      <c r="BS94" s="408"/>
      <c r="BT94" s="408"/>
      <c r="BU94" s="408"/>
      <c r="BV94" s="408"/>
      <c r="BW94" s="408"/>
      <c r="BX94" s="408"/>
      <c r="BY94" s="409"/>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439" customFormat="true" ht="15" customHeight="true" x14ac:dyDescent="0.2">
      <c r="A95" s="146"/>
      <c r="B95" s="138"/>
      <c r="C95" s="104"/>
      <c r="D95" s="103"/>
      <c r="E95" s="103"/>
      <c r="F95" s="103"/>
      <c r="G95" s="102"/>
      <c r="H95" s="101"/>
      <c r="I95" s="103"/>
      <c r="J95" s="103"/>
      <c r="K95" s="103"/>
      <c r="L95" s="100"/>
      <c r="M95" s="104"/>
      <c r="N95" s="103"/>
      <c r="O95" s="103"/>
      <c r="P95" s="103"/>
      <c r="Q95" s="102"/>
      <c r="R95" s="101"/>
      <c r="S95" s="103"/>
      <c r="T95" s="103"/>
      <c r="U95" s="103"/>
      <c r="V95" s="103"/>
      <c r="W95" s="103"/>
      <c r="X95" s="103"/>
      <c r="Y95" s="100"/>
      <c r="Z95" s="846"/>
      <c r="AA95" s="846"/>
      <c r="AB95" s="846"/>
      <c r="AC95" s="846"/>
      <c r="AD95" s="846"/>
      <c r="AE95" s="846"/>
      <c r="AF95" s="846"/>
      <c r="AG95" s="846"/>
      <c r="AH95" s="846"/>
      <c r="AI95" s="846"/>
      <c r="AJ95" s="846"/>
      <c r="AK95" s="846"/>
      <c r="AL95" s="846"/>
      <c r="AM95" s="846"/>
      <c r="AN95" s="846"/>
      <c r="AO95" s="846"/>
      <c r="AP95" s="846"/>
      <c r="AQ95" s="846"/>
      <c r="AR95" s="846"/>
      <c r="AS95" s="846"/>
      <c r="AT95" s="846"/>
      <c r="AU95" s="846"/>
      <c r="AV95" s="846"/>
      <c r="AW95" s="846"/>
      <c r="AX95" s="846"/>
      <c r="AY95" s="846"/>
      <c r="AZ95" s="346"/>
      <c r="BA95" s="558"/>
      <c r="BB95" s="557"/>
      <c r="BC95" s="415"/>
      <c r="BD95" s="408"/>
      <c r="BE95" s="408"/>
      <c r="BF95" s="408"/>
      <c r="BG95" s="419"/>
      <c r="BH95" s="415"/>
      <c r="BI95" s="408"/>
      <c r="BJ95" s="408"/>
      <c r="BK95" s="408"/>
      <c r="BL95" s="419"/>
      <c r="BM95" s="415"/>
      <c r="BN95" s="408"/>
      <c r="BO95" s="408"/>
      <c r="BP95" s="408"/>
      <c r="BQ95" s="419"/>
      <c r="BR95" s="415"/>
      <c r="BS95" s="408"/>
      <c r="BT95" s="408"/>
      <c r="BU95" s="408"/>
      <c r="BV95" s="408"/>
      <c r="BW95" s="408"/>
      <c r="BX95" s="408"/>
      <c r="BY95" s="409"/>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318" customFormat="true" ht="15" customHeight="true" x14ac:dyDescent="0.2">
      <c r="A96" s="79"/>
      <c r="B96" s="138"/>
      <c r="C96" s="104"/>
      <c r="D96" s="103"/>
      <c r="E96" s="103"/>
      <c r="F96" s="103"/>
      <c r="G96" s="102"/>
      <c r="H96" s="101"/>
      <c r="I96" s="103"/>
      <c r="J96" s="103"/>
      <c r="K96" s="103"/>
      <c r="L96" s="100"/>
      <c r="M96" s="104"/>
      <c r="N96" s="103"/>
      <c r="O96" s="103"/>
      <c r="P96" s="103"/>
      <c r="Q96" s="102"/>
      <c r="R96" s="101"/>
      <c r="S96" s="103"/>
      <c r="T96" s="103"/>
      <c r="U96" s="103"/>
      <c r="V96" s="103"/>
      <c r="W96" s="103"/>
      <c r="X96" s="103"/>
      <c r="Y96" s="100"/>
      <c r="Z96" s="846"/>
      <c r="AA96" s="846"/>
      <c r="AB96" s="846"/>
      <c r="AC96" s="846"/>
      <c r="AD96" s="846"/>
      <c r="AE96" s="846"/>
      <c r="AF96" s="846"/>
      <c r="AG96" s="846"/>
      <c r="AH96" s="846"/>
      <c r="AI96" s="846"/>
      <c r="AJ96" s="846"/>
      <c r="AK96" s="846"/>
      <c r="AL96" s="846"/>
      <c r="AM96" s="846"/>
      <c r="AN96" s="846"/>
      <c r="AO96" s="846"/>
      <c r="AP96" s="846"/>
      <c r="AQ96" s="846"/>
      <c r="AR96" s="846"/>
      <c r="AS96" s="846"/>
      <c r="AT96" s="846"/>
      <c r="AU96" s="846"/>
      <c r="AV96" s="846"/>
      <c r="AW96" s="846"/>
      <c r="AX96" s="846"/>
      <c r="AY96" s="846"/>
      <c r="AZ96" s="346"/>
      <c r="BA96" s="558"/>
      <c r="BB96" s="557"/>
      <c r="BC96" s="415"/>
      <c r="BD96" s="408"/>
      <c r="BE96" s="408"/>
      <c r="BF96" s="408"/>
      <c r="BG96" s="419"/>
      <c r="BH96" s="415"/>
      <c r="BI96" s="408"/>
      <c r="BJ96" s="408"/>
      <c r="BK96" s="408"/>
      <c r="BL96" s="419"/>
      <c r="BM96" s="415"/>
      <c r="BN96" s="408"/>
      <c r="BO96" s="408"/>
      <c r="BP96" s="408"/>
      <c r="BQ96" s="419"/>
      <c r="BR96" s="415"/>
      <c r="BS96" s="408"/>
      <c r="BT96" s="408"/>
      <c r="BU96" s="408"/>
      <c r="BV96" s="408"/>
      <c r="BW96" s="408"/>
      <c r="BX96" s="408"/>
      <c r="BY96" s="409"/>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318" customFormat="true" ht="15" customHeight="true" x14ac:dyDescent="0.2">
      <c r="A97" s="146"/>
      <c r="B97" s="138"/>
      <c r="C97" s="104"/>
      <c r="D97" s="103"/>
      <c r="E97" s="103"/>
      <c r="F97" s="103"/>
      <c r="G97" s="102"/>
      <c r="H97" s="101"/>
      <c r="I97" s="103"/>
      <c r="J97" s="103"/>
      <c r="K97" s="103"/>
      <c r="L97" s="100"/>
      <c r="M97" s="104"/>
      <c r="N97" s="103"/>
      <c r="O97" s="103"/>
      <c r="P97" s="103"/>
      <c r="Q97" s="102"/>
      <c r="R97" s="101"/>
      <c r="S97" s="103"/>
      <c r="T97" s="103"/>
      <c r="U97" s="103"/>
      <c r="V97" s="103"/>
      <c r="W97" s="103"/>
      <c r="X97" s="103"/>
      <c r="Y97" s="100"/>
      <c r="Z97" s="846"/>
      <c r="AA97" s="846"/>
      <c r="AB97" s="846"/>
      <c r="AC97" s="846"/>
      <c r="AD97" s="846"/>
      <c r="AE97" s="846"/>
      <c r="AF97" s="846"/>
      <c r="AG97" s="846"/>
      <c r="AH97" s="846"/>
      <c r="AI97" s="846"/>
      <c r="AJ97" s="846"/>
      <c r="AK97" s="846"/>
      <c r="AL97" s="846"/>
      <c r="AM97" s="846"/>
      <c r="AN97" s="846"/>
      <c r="AO97" s="846"/>
      <c r="AP97" s="846"/>
      <c r="AQ97" s="846"/>
      <c r="AR97" s="846"/>
      <c r="AS97" s="846"/>
      <c r="AT97" s="846"/>
      <c r="AU97" s="846"/>
      <c r="AV97" s="846"/>
      <c r="AW97" s="846"/>
      <c r="AX97" s="846"/>
      <c r="AY97" s="846"/>
      <c r="AZ97" s="346"/>
      <c r="BA97" s="558"/>
      <c r="BB97" s="557"/>
      <c r="BC97" s="415"/>
      <c r="BD97" s="408"/>
      <c r="BE97" s="408"/>
      <c r="BF97" s="408"/>
      <c r="BG97" s="419"/>
      <c r="BH97" s="415"/>
      <c r="BI97" s="408"/>
      <c r="BJ97" s="408"/>
      <c r="BK97" s="408"/>
      <c r="BL97" s="419"/>
      <c r="BM97" s="415"/>
      <c r="BN97" s="408"/>
      <c r="BO97" s="408"/>
      <c r="BP97" s="408"/>
      <c r="BQ97" s="419"/>
      <c r="BR97" s="415"/>
      <c r="BS97" s="408"/>
      <c r="BT97" s="408"/>
      <c r="BU97" s="408"/>
      <c r="BV97" s="408"/>
      <c r="BW97" s="408"/>
      <c r="BX97" s="408"/>
      <c r="BY97" s="409"/>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318" customFormat="true" ht="15" customHeight="true" x14ac:dyDescent="0.2">
      <c r="A98" s="79"/>
      <c r="B98" s="138"/>
      <c r="C98" s="104"/>
      <c r="D98" s="103"/>
      <c r="E98" s="103"/>
      <c r="F98" s="103"/>
      <c r="G98" s="102"/>
      <c r="H98" s="101"/>
      <c r="I98" s="103"/>
      <c r="J98" s="103"/>
      <c r="K98" s="103"/>
      <c r="L98" s="100"/>
      <c r="M98" s="104"/>
      <c r="N98" s="103"/>
      <c r="O98" s="103"/>
      <c r="P98" s="103"/>
      <c r="Q98" s="102"/>
      <c r="R98" s="101"/>
      <c r="S98" s="103"/>
      <c r="T98" s="103"/>
      <c r="U98" s="103"/>
      <c r="V98" s="103"/>
      <c r="W98" s="103"/>
      <c r="X98" s="103"/>
      <c r="Y98" s="100"/>
      <c r="Z98" s="846"/>
      <c r="AA98" s="846"/>
      <c r="AB98" s="846"/>
      <c r="AC98" s="846"/>
      <c r="AD98" s="846"/>
      <c r="AE98" s="846"/>
      <c r="AF98" s="846"/>
      <c r="AG98" s="846"/>
      <c r="AH98" s="846"/>
      <c r="AI98" s="846"/>
      <c r="AJ98" s="846"/>
      <c r="AK98" s="846"/>
      <c r="AL98" s="846"/>
      <c r="AM98" s="846"/>
      <c r="AN98" s="846"/>
      <c r="AO98" s="846"/>
      <c r="AP98" s="846"/>
      <c r="AQ98" s="846"/>
      <c r="AR98" s="846"/>
      <c r="AS98" s="846"/>
      <c r="AT98" s="846"/>
      <c r="AU98" s="846"/>
      <c r="AV98" s="846"/>
      <c r="AW98" s="846"/>
      <c r="AX98" s="846"/>
      <c r="AY98" s="846"/>
      <c r="AZ98" s="346"/>
      <c r="BA98" s="558"/>
      <c r="BB98" s="557"/>
      <c r="BC98" s="415"/>
      <c r="BD98" s="408"/>
      <c r="BE98" s="408"/>
      <c r="BF98" s="408"/>
      <c r="BG98" s="419"/>
      <c r="BH98" s="415"/>
      <c r="BI98" s="408"/>
      <c r="BJ98" s="408"/>
      <c r="BK98" s="408"/>
      <c r="BL98" s="419"/>
      <c r="BM98" s="415"/>
      <c r="BN98" s="408"/>
      <c r="BO98" s="408"/>
      <c r="BP98" s="408"/>
      <c r="BQ98" s="419"/>
      <c r="BR98" s="415"/>
      <c r="BS98" s="408"/>
      <c r="BT98" s="408"/>
      <c r="BU98" s="408"/>
      <c r="BV98" s="408"/>
      <c r="BW98" s="408"/>
      <c r="BX98" s="408"/>
      <c r="BY98" s="409"/>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318" customFormat="true" ht="15" customHeight="true" x14ac:dyDescent="0.2">
      <c r="A99" s="79"/>
      <c r="B99" s="138"/>
      <c r="C99" s="104"/>
      <c r="D99" s="103"/>
      <c r="E99" s="103"/>
      <c r="F99" s="103"/>
      <c r="G99" s="102"/>
      <c r="H99" s="101"/>
      <c r="I99" s="103"/>
      <c r="J99" s="103"/>
      <c r="K99" s="103"/>
      <c r="L99" s="100"/>
      <c r="M99" s="104"/>
      <c r="N99" s="103"/>
      <c r="O99" s="103"/>
      <c r="P99" s="103"/>
      <c r="Q99" s="102"/>
      <c r="R99" s="101"/>
      <c r="S99" s="103"/>
      <c r="T99" s="103"/>
      <c r="U99" s="103"/>
      <c r="V99" s="103"/>
      <c r="W99" s="103"/>
      <c r="X99" s="103"/>
      <c r="Y99" s="100"/>
      <c r="Z99" s="846"/>
      <c r="AA99" s="846"/>
      <c r="AB99" s="846"/>
      <c r="AC99" s="846"/>
      <c r="AD99" s="846"/>
      <c r="AE99" s="846"/>
      <c r="AF99" s="846"/>
      <c r="AG99" s="846"/>
      <c r="AH99" s="846"/>
      <c r="AI99" s="846"/>
      <c r="AJ99" s="846"/>
      <c r="AK99" s="846"/>
      <c r="AL99" s="846"/>
      <c r="AM99" s="846"/>
      <c r="AN99" s="846"/>
      <c r="AO99" s="846"/>
      <c r="AP99" s="846"/>
      <c r="AQ99" s="846"/>
      <c r="AR99" s="846"/>
      <c r="AS99" s="846"/>
      <c r="AT99" s="846"/>
      <c r="AU99" s="846"/>
      <c r="AV99" s="846"/>
      <c r="AW99" s="846"/>
      <c r="AX99" s="846"/>
      <c r="AY99" s="846"/>
      <c r="AZ99" s="346"/>
      <c r="BA99" s="558"/>
      <c r="BB99" s="557"/>
      <c r="BC99" s="415"/>
      <c r="BD99" s="408"/>
      <c r="BE99" s="408"/>
      <c r="BF99" s="408"/>
      <c r="BG99" s="419"/>
      <c r="BH99" s="415"/>
      <c r="BI99" s="408"/>
      <c r="BJ99" s="408"/>
      <c r="BK99" s="408"/>
      <c r="BL99" s="419"/>
      <c r="BM99" s="415"/>
      <c r="BN99" s="408"/>
      <c r="BO99" s="408"/>
      <c r="BP99" s="408"/>
      <c r="BQ99" s="419"/>
      <c r="BR99" s="415"/>
      <c r="BS99" s="408"/>
      <c r="BT99" s="408"/>
      <c r="BU99" s="408"/>
      <c r="BV99" s="408"/>
      <c r="BW99" s="408"/>
      <c r="BX99" s="408"/>
      <c r="BY99" s="409"/>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318" customFormat="true" ht="15" customHeight="true" x14ac:dyDescent="0.2">
      <c r="A100" s="79"/>
      <c r="B100" s="138"/>
      <c r="C100" s="104"/>
      <c r="D100" s="103"/>
      <c r="E100" s="103"/>
      <c r="F100" s="103"/>
      <c r="G100" s="102"/>
      <c r="H100" s="101"/>
      <c r="I100" s="103"/>
      <c r="J100" s="103"/>
      <c r="K100" s="103"/>
      <c r="L100" s="100"/>
      <c r="M100" s="104"/>
      <c r="N100" s="103"/>
      <c r="O100" s="103"/>
      <c r="P100" s="103"/>
      <c r="Q100" s="102"/>
      <c r="R100" s="101"/>
      <c r="S100" s="103"/>
      <c r="T100" s="103"/>
      <c r="U100" s="103"/>
      <c r="V100" s="103"/>
      <c r="W100" s="103"/>
      <c r="X100" s="103"/>
      <c r="Y100" s="100"/>
      <c r="Z100" s="846"/>
      <c r="AA100" s="846"/>
      <c r="AB100" s="846"/>
      <c r="AC100" s="846"/>
      <c r="AD100" s="846"/>
      <c r="AE100" s="846"/>
      <c r="AF100" s="846"/>
      <c r="AG100" s="846"/>
      <c r="AH100" s="846"/>
      <c r="AI100" s="846"/>
      <c r="AJ100" s="846"/>
      <c r="AK100" s="846"/>
      <c r="AL100" s="846"/>
      <c r="AM100" s="846"/>
      <c r="AN100" s="846"/>
      <c r="AO100" s="846"/>
      <c r="AP100" s="846"/>
      <c r="AQ100" s="846"/>
      <c r="AR100" s="846"/>
      <c r="AS100" s="846"/>
      <c r="AT100" s="846"/>
      <c r="AU100" s="846"/>
      <c r="AV100" s="846"/>
      <c r="AW100" s="846"/>
      <c r="AX100" s="846"/>
      <c r="AY100" s="846"/>
      <c r="AZ100" s="346"/>
      <c r="BA100" s="558"/>
      <c r="BB100" s="557"/>
      <c r="BC100" s="415"/>
      <c r="BD100" s="408"/>
      <c r="BE100" s="408"/>
      <c r="BF100" s="408"/>
      <c r="BG100" s="419"/>
      <c r="BH100" s="415"/>
      <c r="BI100" s="408"/>
      <c r="BJ100" s="408"/>
      <c r="BK100" s="408"/>
      <c r="BL100" s="419"/>
      <c r="BM100" s="415"/>
      <c r="BN100" s="408"/>
      <c r="BO100" s="408"/>
      <c r="BP100" s="408"/>
      <c r="BQ100" s="419"/>
      <c r="BR100" s="415"/>
      <c r="BS100" s="408"/>
      <c r="BT100" s="408"/>
      <c r="BU100" s="408"/>
      <c r="BV100" s="408"/>
      <c r="BW100" s="408"/>
      <c r="BX100" s="408"/>
      <c r="BY100" s="409"/>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318" customFormat="true" ht="15" customHeight="true" x14ac:dyDescent="0.2">
      <c r="A101" s="146"/>
      <c r="B101" s="138"/>
      <c r="C101" s="104"/>
      <c r="D101" s="103"/>
      <c r="E101" s="103"/>
      <c r="F101" s="103"/>
      <c r="G101" s="102"/>
      <c r="H101" s="101"/>
      <c r="I101" s="103"/>
      <c r="J101" s="103"/>
      <c r="K101" s="103"/>
      <c r="L101" s="100"/>
      <c r="M101" s="104"/>
      <c r="N101" s="103"/>
      <c r="O101" s="103"/>
      <c r="P101" s="103"/>
      <c r="Q101" s="102"/>
      <c r="R101" s="101"/>
      <c r="S101" s="103"/>
      <c r="T101" s="103"/>
      <c r="U101" s="103"/>
      <c r="V101" s="103"/>
      <c r="W101" s="103"/>
      <c r="X101" s="103"/>
      <c r="Y101" s="100"/>
      <c r="Z101" s="846"/>
      <c r="AA101" s="846"/>
      <c r="AB101" s="846"/>
      <c r="AC101" s="846"/>
      <c r="AD101" s="846"/>
      <c r="AE101" s="846"/>
      <c r="AF101" s="846"/>
      <c r="AG101" s="846"/>
      <c r="AH101" s="846"/>
      <c r="AI101" s="846"/>
      <c r="AJ101" s="846"/>
      <c r="AK101" s="846"/>
      <c r="AL101" s="846"/>
      <c r="AM101" s="846"/>
      <c r="AN101" s="846"/>
      <c r="AO101" s="846"/>
      <c r="AP101" s="846"/>
      <c r="AQ101" s="846"/>
      <c r="AR101" s="846"/>
      <c r="AS101" s="846"/>
      <c r="AT101" s="846"/>
      <c r="AU101" s="846"/>
      <c r="AV101" s="846"/>
      <c r="AW101" s="846"/>
      <c r="AX101" s="846"/>
      <c r="AY101" s="846"/>
      <c r="AZ101" s="346"/>
      <c r="BA101" s="558"/>
      <c r="BB101" s="557"/>
      <c r="BC101" s="415"/>
      <c r="BD101" s="408"/>
      <c r="BE101" s="408"/>
      <c r="BF101" s="408"/>
      <c r="BG101" s="419"/>
      <c r="BH101" s="415"/>
      <c r="BI101" s="408"/>
      <c r="BJ101" s="408"/>
      <c r="BK101" s="408"/>
      <c r="BL101" s="419"/>
      <c r="BM101" s="415"/>
      <c r="BN101" s="408"/>
      <c r="BO101" s="408"/>
      <c r="BP101" s="408"/>
      <c r="BQ101" s="419"/>
      <c r="BR101" s="415"/>
      <c r="BS101" s="408"/>
      <c r="BT101" s="408"/>
      <c r="BU101" s="408"/>
      <c r="BV101" s="408"/>
      <c r="BW101" s="408"/>
      <c r="BX101" s="408"/>
      <c r="BY101" s="409"/>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318" customFormat="true" ht="15" customHeight="true" x14ac:dyDescent="0.2">
      <c r="A102" s="79"/>
      <c r="B102" s="138"/>
      <c r="C102" s="104"/>
      <c r="D102" s="103"/>
      <c r="E102" s="103"/>
      <c r="F102" s="103"/>
      <c r="G102" s="102"/>
      <c r="H102" s="101"/>
      <c r="I102" s="103"/>
      <c r="J102" s="103"/>
      <c r="K102" s="103"/>
      <c r="L102" s="100"/>
      <c r="M102" s="104"/>
      <c r="N102" s="103"/>
      <c r="O102" s="103"/>
      <c r="P102" s="103"/>
      <c r="Q102" s="102"/>
      <c r="R102" s="101"/>
      <c r="S102" s="103"/>
      <c r="T102" s="103"/>
      <c r="U102" s="103"/>
      <c r="V102" s="103"/>
      <c r="W102" s="103"/>
      <c r="X102" s="103"/>
      <c r="Y102" s="100"/>
      <c r="Z102" s="846"/>
      <c r="AA102" s="846"/>
      <c r="AB102" s="846"/>
      <c r="AC102" s="846"/>
      <c r="AD102" s="846"/>
      <c r="AE102" s="846"/>
      <c r="AF102" s="846"/>
      <c r="AG102" s="846"/>
      <c r="AH102" s="846"/>
      <c r="AI102" s="846"/>
      <c r="AJ102" s="846"/>
      <c r="AK102" s="846"/>
      <c r="AL102" s="846"/>
      <c r="AM102" s="846"/>
      <c r="AN102" s="846"/>
      <c r="AO102" s="846"/>
      <c r="AP102" s="846"/>
      <c r="AQ102" s="846"/>
      <c r="AR102" s="846"/>
      <c r="AS102" s="846"/>
      <c r="AT102" s="846"/>
      <c r="AU102" s="846"/>
      <c r="AV102" s="846"/>
      <c r="AW102" s="846"/>
      <c r="AX102" s="846"/>
      <c r="AY102" s="846"/>
      <c r="AZ102" s="346"/>
      <c r="BA102" s="558"/>
      <c r="BB102" s="557"/>
      <c r="BC102" s="415"/>
      <c r="BD102" s="408"/>
      <c r="BE102" s="408"/>
      <c r="BF102" s="408"/>
      <c r="BG102" s="419"/>
      <c r="BH102" s="415"/>
      <c r="BI102" s="408"/>
      <c r="BJ102" s="408"/>
      <c r="BK102" s="408"/>
      <c r="BL102" s="419"/>
      <c r="BM102" s="415"/>
      <c r="BN102" s="408"/>
      <c r="BO102" s="408"/>
      <c r="BP102" s="408"/>
      <c r="BQ102" s="419"/>
      <c r="BR102" s="415"/>
      <c r="BS102" s="408"/>
      <c r="BT102" s="408"/>
      <c r="BU102" s="408"/>
      <c r="BV102" s="408"/>
      <c r="BW102" s="408"/>
      <c r="BX102" s="408"/>
      <c r="BY102" s="409"/>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318" customFormat="true" ht="15" customHeight="true" x14ac:dyDescent="0.2">
      <c r="A103" s="79"/>
      <c r="B103" s="138"/>
      <c r="C103" s="104"/>
      <c r="D103" s="103"/>
      <c r="E103" s="103"/>
      <c r="F103" s="103"/>
      <c r="G103" s="102"/>
      <c r="H103" s="101"/>
      <c r="I103" s="103"/>
      <c r="J103" s="103"/>
      <c r="K103" s="103"/>
      <c r="L103" s="100"/>
      <c r="M103" s="104"/>
      <c r="N103" s="103"/>
      <c r="O103" s="103"/>
      <c r="P103" s="103"/>
      <c r="Q103" s="102"/>
      <c r="R103" s="101"/>
      <c r="S103" s="103"/>
      <c r="T103" s="103"/>
      <c r="U103" s="103"/>
      <c r="V103" s="103"/>
      <c r="W103" s="103"/>
      <c r="X103" s="103"/>
      <c r="Y103" s="100"/>
      <c r="Z103" s="846"/>
      <c r="AA103" s="846"/>
      <c r="AB103" s="846"/>
      <c r="AC103" s="846"/>
      <c r="AD103" s="846"/>
      <c r="AE103" s="846"/>
      <c r="AF103" s="846"/>
      <c r="AG103" s="846"/>
      <c r="AH103" s="846"/>
      <c r="AI103" s="846"/>
      <c r="AJ103" s="846"/>
      <c r="AK103" s="846"/>
      <c r="AL103" s="846"/>
      <c r="AM103" s="846"/>
      <c r="AN103" s="846"/>
      <c r="AO103" s="846"/>
      <c r="AP103" s="846"/>
      <c r="AQ103" s="846"/>
      <c r="AR103" s="846"/>
      <c r="AS103" s="846"/>
      <c r="AT103" s="846"/>
      <c r="AU103" s="846"/>
      <c r="AV103" s="846"/>
      <c r="AW103" s="846"/>
      <c r="AX103" s="846"/>
      <c r="AY103" s="846"/>
      <c r="AZ103" s="346"/>
      <c r="BA103" s="558"/>
      <c r="BB103" s="557"/>
      <c r="BC103" s="415"/>
      <c r="BD103" s="408"/>
      <c r="BE103" s="408"/>
      <c r="BF103" s="408"/>
      <c r="BG103" s="419"/>
      <c r="BH103" s="415"/>
      <c r="BI103" s="408"/>
      <c r="BJ103" s="408"/>
      <c r="BK103" s="408"/>
      <c r="BL103" s="419"/>
      <c r="BM103" s="415"/>
      <c r="BN103" s="408"/>
      <c r="BO103" s="408"/>
      <c r="BP103" s="408"/>
      <c r="BQ103" s="419"/>
      <c r="BR103" s="415"/>
      <c r="BS103" s="408"/>
      <c r="BT103" s="408"/>
      <c r="BU103" s="408"/>
      <c r="BV103" s="408"/>
      <c r="BW103" s="408"/>
      <c r="BX103" s="408"/>
      <c r="BY103" s="409"/>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318" customFormat="true" ht="15" customHeight="true" x14ac:dyDescent="0.2">
      <c r="A104" s="79"/>
      <c r="B104" s="138"/>
      <c r="C104" s="104"/>
      <c r="D104" s="103"/>
      <c r="E104" s="103"/>
      <c r="F104" s="103"/>
      <c r="G104" s="102"/>
      <c r="H104" s="101"/>
      <c r="I104" s="103"/>
      <c r="J104" s="103"/>
      <c r="K104" s="103"/>
      <c r="L104" s="100"/>
      <c r="M104" s="104"/>
      <c r="N104" s="103"/>
      <c r="O104" s="103"/>
      <c r="P104" s="103"/>
      <c r="Q104" s="102"/>
      <c r="R104" s="101"/>
      <c r="S104" s="103"/>
      <c r="T104" s="103"/>
      <c r="U104" s="103"/>
      <c r="V104" s="103"/>
      <c r="W104" s="103"/>
      <c r="X104" s="103"/>
      <c r="Y104" s="100"/>
      <c r="Z104" s="846"/>
      <c r="AA104" s="846"/>
      <c r="AB104" s="846"/>
      <c r="AC104" s="846"/>
      <c r="AD104" s="846"/>
      <c r="AE104" s="846"/>
      <c r="AF104" s="846"/>
      <c r="AG104" s="846"/>
      <c r="AH104" s="846"/>
      <c r="AI104" s="846"/>
      <c r="AJ104" s="846"/>
      <c r="AK104" s="846"/>
      <c r="AL104" s="846"/>
      <c r="AM104" s="846"/>
      <c r="AN104" s="846"/>
      <c r="AO104" s="846"/>
      <c r="AP104" s="846"/>
      <c r="AQ104" s="846"/>
      <c r="AR104" s="846"/>
      <c r="AS104" s="846"/>
      <c r="AT104" s="846"/>
      <c r="AU104" s="846"/>
      <c r="AV104" s="846"/>
      <c r="AW104" s="846"/>
      <c r="AX104" s="846"/>
      <c r="AY104" s="846"/>
      <c r="AZ104" s="346"/>
      <c r="BA104" s="558"/>
      <c r="BB104" s="557"/>
      <c r="BC104" s="415"/>
      <c r="BD104" s="408"/>
      <c r="BE104" s="408"/>
      <c r="BF104" s="408"/>
      <c r="BG104" s="419"/>
      <c r="BH104" s="415"/>
      <c r="BI104" s="408"/>
      <c r="BJ104" s="408"/>
      <c r="BK104" s="408"/>
      <c r="BL104" s="419"/>
      <c r="BM104" s="415"/>
      <c r="BN104" s="408"/>
      <c r="BO104" s="408"/>
      <c r="BP104" s="408"/>
      <c r="BQ104" s="419"/>
      <c r="BR104" s="415"/>
      <c r="BS104" s="408"/>
      <c r="BT104" s="408"/>
      <c r="BU104" s="408"/>
      <c r="BV104" s="408"/>
      <c r="BW104" s="408"/>
      <c r="BX104" s="408"/>
      <c r="BY104" s="409"/>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318" customFormat="true" ht="15" customHeight="true" x14ac:dyDescent="0.2">
      <c r="A105" s="143"/>
      <c r="B105" s="137"/>
      <c r="C105" s="99"/>
      <c r="D105" s="98"/>
      <c r="E105" s="98"/>
      <c r="F105" s="98"/>
      <c r="G105" s="97"/>
      <c r="H105" s="96"/>
      <c r="I105" s="98"/>
      <c r="J105" s="98"/>
      <c r="K105" s="98"/>
      <c r="L105" s="95"/>
      <c r="M105" s="99"/>
      <c r="N105" s="98"/>
      <c r="O105" s="98"/>
      <c r="P105" s="98"/>
      <c r="Q105" s="97"/>
      <c r="R105" s="96"/>
      <c r="S105" s="98"/>
      <c r="T105" s="98"/>
      <c r="U105" s="98"/>
      <c r="V105" s="98"/>
      <c r="W105" s="98"/>
      <c r="X105" s="98"/>
      <c r="Y105" s="95"/>
      <c r="Z105" s="846"/>
      <c r="AA105" s="846"/>
      <c r="AB105" s="846"/>
      <c r="AC105" s="846"/>
      <c r="AD105" s="846"/>
      <c r="AE105" s="846"/>
      <c r="AF105" s="846"/>
      <c r="AG105" s="846"/>
      <c r="AH105" s="846"/>
      <c r="AI105" s="846"/>
      <c r="AJ105" s="846"/>
      <c r="AK105" s="846"/>
      <c r="AL105" s="846"/>
      <c r="AM105" s="846"/>
      <c r="AN105" s="846"/>
      <c r="AO105" s="846"/>
      <c r="AP105" s="846"/>
      <c r="AQ105" s="846"/>
      <c r="AR105" s="846"/>
      <c r="AS105" s="846"/>
      <c r="AT105" s="846"/>
      <c r="AU105" s="846"/>
      <c r="AV105" s="846"/>
      <c r="AW105" s="846"/>
      <c r="AX105" s="846"/>
      <c r="AY105" s="846"/>
      <c r="AZ105" s="346"/>
      <c r="BA105" s="558"/>
      <c r="BB105" s="557"/>
      <c r="BC105" s="418"/>
      <c r="BD105" s="417"/>
      <c r="BE105" s="417"/>
      <c r="BF105" s="417"/>
      <c r="BG105" s="421"/>
      <c r="BH105" s="418"/>
      <c r="BI105" s="417"/>
      <c r="BJ105" s="417"/>
      <c r="BK105" s="417"/>
      <c r="BL105" s="421"/>
      <c r="BM105" s="418"/>
      <c r="BN105" s="417"/>
      <c r="BO105" s="417"/>
      <c r="BP105" s="417"/>
      <c r="BQ105" s="421"/>
      <c r="BR105" s="418"/>
      <c r="BS105" s="417"/>
      <c r="BT105" s="417"/>
      <c r="BU105" s="417"/>
      <c r="BV105" s="417"/>
      <c r="BW105" s="417"/>
      <c r="BX105" s="417"/>
      <c r="BY105" s="420"/>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318" customFormat="true" ht="250.15" customHeight="true" x14ac:dyDescent="0.2">
      <c r="A106" s="440"/>
      <c r="B106" s="174"/>
      <c r="C106" s="173"/>
      <c r="D106" s="173"/>
      <c r="E106" s="173"/>
      <c r="F106" s="173"/>
      <c r="G106" s="173"/>
      <c r="H106" s="173"/>
      <c r="I106" s="173"/>
      <c r="J106" s="173"/>
      <c r="K106" s="173"/>
      <c r="L106" s="173"/>
      <c r="M106" s="173"/>
      <c r="N106" s="173"/>
      <c r="O106" s="173"/>
      <c r="P106" s="173"/>
      <c r="Q106" s="173"/>
      <c r="R106" s="173"/>
      <c r="S106" s="173"/>
      <c r="T106" s="173"/>
      <c r="U106" s="173"/>
      <c r="V106" s="173"/>
      <c r="W106" s="173"/>
      <c r="X106" s="173"/>
      <c r="Y106" s="173"/>
      <c r="Z106" s="346"/>
      <c r="AA106" s="346"/>
      <c r="AB106" s="346"/>
      <c r="AC106" s="346"/>
      <c r="AD106" s="346"/>
      <c r="AE106" s="346"/>
      <c r="AF106" s="346"/>
      <c r="AG106" s="346"/>
      <c r="AH106" s="346"/>
      <c r="AI106" s="346"/>
      <c r="AJ106" s="346"/>
      <c r="AK106" s="346"/>
      <c r="AL106" s="346"/>
      <c r="AM106" s="346"/>
      <c r="AN106" s="346"/>
      <c r="AO106" s="346"/>
      <c r="AP106" s="346"/>
      <c r="AQ106" s="346"/>
      <c r="AR106" s="346"/>
      <c r="AS106" s="346"/>
      <c r="AT106" s="346"/>
      <c r="AU106" s="346"/>
      <c r="AV106" s="346"/>
      <c r="AW106" s="346"/>
      <c r="AX106" s="346"/>
      <c r="AY106" s="346"/>
      <c r="AZ106" s="346"/>
      <c r="BA106" s="402"/>
      <c r="BB106" s="403"/>
      <c r="BC106" s="403"/>
      <c r="BD106" s="403"/>
      <c r="BE106" s="403"/>
      <c r="BF106" s="403"/>
      <c r="BG106" s="403"/>
      <c r="BH106" s="403"/>
      <c r="BI106" s="403"/>
      <c r="BJ106" s="403"/>
      <c r="BK106" s="403"/>
      <c r="BL106" s="403"/>
      <c r="BM106" s="403"/>
      <c r="BN106" s="403"/>
      <c r="BO106" s="403"/>
      <c r="BP106" s="403"/>
      <c r="BQ106" s="403"/>
      <c r="BR106" s="403"/>
      <c r="BS106" s="403"/>
      <c r="BT106" s="403"/>
      <c r="BU106" s="403"/>
      <c r="BV106" s="403"/>
      <c r="BW106" s="403"/>
      <c r="BX106" s="403"/>
      <c r="BY106" s="402"/>
      <c r="BZ106" s="345"/>
      <c r="CA106" s="345"/>
      <c r="CB106" s="345"/>
      <c r="CC106" s="345"/>
      <c r="CD106" s="345"/>
      <c r="CE106" s="345"/>
      <c r="CF106" s="345"/>
      <c r="CG106" s="345"/>
      <c r="CH106" s="345"/>
      <c r="CI106" s="345"/>
      <c r="CJ106" s="345"/>
      <c r="CK106" s="345"/>
      <c r="CL106" s="345"/>
      <c r="CM106" s="345"/>
      <c r="CN106" s="345"/>
      <c r="CO106" s="345"/>
      <c r="CP106" s="345"/>
      <c r="CQ106" s="345"/>
      <c r="CR106" s="345"/>
      <c r="CS106" s="345"/>
      <c r="CT106" s="345"/>
      <c r="CU106" s="345"/>
      <c r="CV106" s="345"/>
      <c r="CW106" s="345"/>
      <c r="CX106" s="345"/>
      <c r="CY106" s="345"/>
      <c r="CZ106" s="345"/>
    </row>
    <row r="107" s="298" customFormat="true" ht="18" customHeight="true" x14ac:dyDescent="0.2">
      <c r="A107" s="440"/>
      <c r="B107" s="299"/>
      <c r="C107" s="392"/>
      <c r="D107" s="392"/>
      <c r="E107" s="392"/>
      <c r="F107" s="392"/>
      <c r="G107" s="392"/>
      <c r="H107" s="392"/>
      <c r="I107" s="392"/>
      <c r="J107" s="392"/>
      <c r="K107" s="392"/>
      <c r="L107" s="392"/>
      <c r="M107" s="392"/>
      <c r="N107" s="392"/>
      <c r="O107" s="392"/>
      <c r="P107" s="392"/>
      <c r="Q107" s="392"/>
      <c r="R107" s="392"/>
      <c r="S107" s="392"/>
      <c r="T107" s="392"/>
      <c r="U107" s="392"/>
      <c r="V107" s="392"/>
      <c r="W107" s="392"/>
      <c r="X107" s="392"/>
      <c r="Y107" s="392"/>
      <c r="Z107" s="341"/>
      <c r="AA107" s="341"/>
      <c r="AB107" s="341"/>
      <c r="AC107" s="341"/>
      <c r="AD107" s="341"/>
      <c r="AE107" s="341"/>
      <c r="AF107" s="341"/>
      <c r="AG107" s="341"/>
      <c r="AH107" s="341"/>
      <c r="AI107" s="341"/>
      <c r="AJ107" s="341"/>
      <c r="AK107" s="341"/>
      <c r="AL107" s="341"/>
      <c r="AM107" s="341"/>
      <c r="AN107" s="341"/>
      <c r="AO107" s="341"/>
      <c r="AP107" s="341"/>
      <c r="AQ107" s="341"/>
      <c r="AR107" s="341"/>
      <c r="AS107" s="341"/>
      <c r="AT107" s="341"/>
      <c r="AU107" s="341"/>
      <c r="AV107" s="341"/>
      <c r="AW107" s="341"/>
      <c r="AX107" s="341"/>
      <c r="AY107" s="341"/>
      <c r="AZ107" s="341"/>
      <c r="BB107" s="321"/>
      <c r="BZ107" s="341"/>
      <c r="CA107" s="341"/>
      <c r="CB107" s="341"/>
      <c r="CC107" s="341"/>
      <c r="CD107" s="341"/>
      <c r="CE107" s="341"/>
      <c r="CF107" s="341"/>
      <c r="CG107" s="341"/>
      <c r="CH107" s="341"/>
      <c r="CI107" s="341"/>
      <c r="CJ107" s="341"/>
      <c r="CK107" s="341"/>
      <c r="CL107" s="341"/>
      <c r="CM107" s="341"/>
      <c r="CN107" s="341"/>
      <c r="CO107" s="341"/>
      <c r="CP107" s="341"/>
      <c r="CQ107" s="341"/>
      <c r="CR107" s="341"/>
      <c r="CS107" s="341"/>
      <c r="CT107" s="341"/>
      <c r="CU107" s="341"/>
      <c r="CV107" s="341"/>
      <c r="CW107" s="341"/>
      <c r="CX107" s="341"/>
      <c r="CY107" s="341"/>
      <c r="CZ107" s="341"/>
    </row>
    <row r="108" s="298" customFormat="true" ht="22.5" customHeight="true" x14ac:dyDescent="0.35">
      <c r="A108" s="1012" t="str">
        <f>A1026</f>
        <v>Egypt</v>
      </c>
      <c r="B108" s="1013"/>
      <c r="C108" s="300"/>
      <c r="D108" s="300"/>
      <c r="E108" s="300"/>
      <c r="F108" s="300"/>
      <c r="G108" s="300"/>
      <c r="H108" s="300"/>
      <c r="I108" s="300"/>
      <c r="J108" s="300"/>
      <c r="K108" s="300"/>
      <c r="L108" s="300"/>
      <c r="M108" s="300"/>
      <c r="N108" s="300"/>
      <c r="O108" s="300"/>
      <c r="P108" s="300"/>
      <c r="Q108" s="300"/>
      <c r="R108" s="300"/>
      <c r="S108" s="300"/>
      <c r="T108" s="300"/>
      <c r="U108" s="300"/>
      <c r="Z108" s="341"/>
      <c r="AA108" s="341"/>
      <c r="AB108" s="341"/>
      <c r="AC108" s="341"/>
      <c r="AD108" s="341"/>
      <c r="AE108" s="341"/>
      <c r="AF108" s="341"/>
      <c r="AG108" s="341"/>
      <c r="AH108" s="341"/>
      <c r="AI108" s="341"/>
      <c r="AJ108" s="341"/>
      <c r="AK108" s="341"/>
      <c r="AL108" s="341"/>
      <c r="AM108" s="341"/>
      <c r="AN108" s="341"/>
      <c r="AO108" s="341"/>
      <c r="AP108" s="341"/>
      <c r="AQ108" s="341"/>
      <c r="AR108" s="341"/>
      <c r="AS108" s="341"/>
      <c r="AT108" s="341"/>
      <c r="AU108" s="341"/>
      <c r="AV108" s="341"/>
      <c r="AW108" s="341"/>
      <c r="AX108" s="341"/>
      <c r="AY108" s="341"/>
      <c r="AZ108" s="341"/>
      <c r="BB108" s="321"/>
      <c r="BZ108" s="341"/>
      <c r="CA108" s="341"/>
      <c r="CB108" s="341"/>
      <c r="CC108" s="341"/>
      <c r="CD108" s="341"/>
      <c r="CE108" s="341"/>
      <c r="CF108" s="341"/>
      <c r="CG108" s="341"/>
      <c r="CH108" s="341"/>
      <c r="CI108" s="341"/>
      <c r="CJ108" s="341"/>
      <c r="CK108" s="341"/>
      <c r="CL108" s="341"/>
      <c r="CM108" s="341"/>
      <c r="CN108" s="341"/>
      <c r="CO108" s="341"/>
      <c r="CP108" s="341"/>
      <c r="CQ108" s="341"/>
      <c r="CR108" s="341"/>
      <c r="CS108" s="341"/>
      <c r="CT108" s="341"/>
      <c r="CU108" s="341"/>
      <c r="CV108" s="341"/>
      <c r="CW108" s="341"/>
      <c r="CX108" s="341"/>
      <c r="CY108" s="341"/>
      <c r="CZ108" s="341"/>
    </row>
    <row r="109" s="298" customFormat="true" ht="22.5" customHeight="true" x14ac:dyDescent="0.35">
      <c r="A109" s="325" t="str">
        <f>A1034</f>
        <v>2014</v>
      </c>
      <c r="B109" s="326"/>
      <c r="C109" s="300"/>
      <c r="D109" s="300"/>
      <c r="E109" s="300"/>
      <c r="F109" s="300"/>
      <c r="G109" s="300"/>
      <c r="H109" s="300"/>
      <c r="I109" s="300"/>
      <c r="J109" s="300"/>
      <c r="K109" s="300"/>
      <c r="L109" s="300"/>
      <c r="M109" s="300"/>
      <c r="N109" s="300"/>
      <c r="O109" s="300"/>
      <c r="P109" s="300"/>
      <c r="Q109" s="300"/>
      <c r="R109" s="300"/>
      <c r="S109" s="300"/>
      <c r="T109" s="300"/>
      <c r="U109" s="300"/>
      <c r="Z109" s="341"/>
      <c r="AA109" s="341"/>
      <c r="AB109" s="341"/>
      <c r="AC109" s="341"/>
      <c r="AD109" s="341"/>
      <c r="AE109" s="341"/>
      <c r="AF109" s="341"/>
      <c r="AG109" s="341"/>
      <c r="AH109" s="341"/>
      <c r="AI109" s="341"/>
      <c r="AJ109" s="341"/>
      <c r="AK109" s="341"/>
      <c r="AL109" s="341"/>
      <c r="AM109" s="341"/>
      <c r="AN109" s="341"/>
      <c r="AO109" s="341"/>
      <c r="AP109" s="341"/>
      <c r="AQ109" s="341"/>
      <c r="AR109" s="341"/>
      <c r="AS109" s="341"/>
      <c r="AT109" s="341"/>
      <c r="AU109" s="341"/>
      <c r="AV109" s="341"/>
      <c r="AW109" s="341"/>
      <c r="AX109" s="341"/>
      <c r="AY109" s="341"/>
      <c r="AZ109" s="341"/>
      <c r="BB109" s="321"/>
      <c r="BZ109" s="341"/>
      <c r="CA109" s="341"/>
      <c r="CB109" s="341"/>
      <c r="CC109" s="341"/>
      <c r="CD109" s="341"/>
      <c r="CE109" s="341"/>
      <c r="CF109" s="341"/>
      <c r="CG109" s="341"/>
      <c r="CH109" s="341"/>
      <c r="CI109" s="341"/>
      <c r="CJ109" s="341"/>
      <c r="CK109" s="341"/>
      <c r="CL109" s="341"/>
      <c r="CM109" s="341"/>
      <c r="CN109" s="341"/>
      <c r="CO109" s="341"/>
      <c r="CP109" s="341"/>
      <c r="CQ109" s="341"/>
      <c r="CR109" s="341"/>
      <c r="CS109" s="341"/>
      <c r="CT109" s="341"/>
      <c r="CU109" s="341"/>
      <c r="CV109" s="341"/>
      <c r="CW109" s="341"/>
      <c r="CX109" s="341"/>
      <c r="CY109" s="341"/>
      <c r="CZ109" s="341"/>
    </row>
    <row r="110" s="298" customFormat="true" ht="22.5" customHeight="true" x14ac:dyDescent="0.35">
      <c r="A110" s="327" t="s">
        <v>98</v>
      </c>
      <c r="B110" s="328"/>
      <c r="C110" s="300"/>
      <c r="D110" s="300"/>
      <c r="E110" s="300"/>
      <c r="F110" s="300"/>
      <c r="G110" s="300"/>
      <c r="H110" s="300"/>
      <c r="I110" s="300"/>
      <c r="J110" s="300"/>
      <c r="K110" s="300"/>
      <c r="L110" s="300"/>
      <c r="M110" s="300"/>
      <c r="N110" s="300"/>
      <c r="O110" s="300"/>
      <c r="P110" s="300"/>
      <c r="Q110" s="300"/>
      <c r="R110" s="300"/>
      <c r="S110" s="300"/>
      <c r="T110" s="300"/>
      <c r="U110" s="300"/>
      <c r="Z110" s="341"/>
      <c r="AA110" s="341"/>
      <c r="AB110" s="341"/>
      <c r="AC110" s="341"/>
      <c r="AD110" s="341"/>
      <c r="AE110" s="341"/>
      <c r="AF110" s="341"/>
      <c r="AG110" s="341"/>
      <c r="AH110" s="341"/>
      <c r="AI110" s="341"/>
      <c r="AJ110" s="341"/>
      <c r="AK110" s="341"/>
      <c r="AL110" s="341"/>
      <c r="AM110" s="341"/>
      <c r="AN110" s="341"/>
      <c r="AO110" s="341"/>
      <c r="AP110" s="341"/>
      <c r="AQ110" s="341"/>
      <c r="AR110" s="341"/>
      <c r="AS110" s="341"/>
      <c r="AT110" s="341"/>
      <c r="AU110" s="341"/>
      <c r="AV110" s="341"/>
      <c r="AW110" s="341"/>
      <c r="AX110" s="341"/>
      <c r="AY110" s="341"/>
      <c r="AZ110" s="341"/>
      <c r="BB110" s="321"/>
      <c r="BZ110" s="341"/>
      <c r="CA110" s="341"/>
      <c r="CB110" s="341"/>
      <c r="CC110" s="341"/>
      <c r="CD110" s="341"/>
      <c r="CE110" s="341"/>
      <c r="CF110" s="341"/>
      <c r="CG110" s="341"/>
      <c r="CH110" s="341"/>
      <c r="CI110" s="341"/>
      <c r="CJ110" s="341"/>
      <c r="CK110" s="341"/>
      <c r="CL110" s="341"/>
      <c r="CM110" s="341"/>
      <c r="CN110" s="341"/>
      <c r="CO110" s="341"/>
      <c r="CP110" s="341"/>
      <c r="CQ110" s="341"/>
      <c r="CR110" s="341"/>
      <c r="CS110" s="341"/>
      <c r="CT110" s="341"/>
      <c r="CU110" s="341"/>
      <c r="CV110" s="341"/>
      <c r="CW110" s="341"/>
      <c r="CX110" s="341"/>
      <c r="CY110" s="341"/>
      <c r="CZ110" s="341"/>
    </row>
    <row r="111" s="298" customFormat="true" ht="20.1" customHeight="true" x14ac:dyDescent="0.35">
      <c r="A111" s="329" t="s">
        <v>96</v>
      </c>
      <c r="B111" s="326"/>
      <c r="C111" s="300"/>
      <c r="D111" s="300"/>
      <c r="E111" s="300"/>
      <c r="F111" s="300"/>
      <c r="G111" s="300"/>
      <c r="H111" s="300"/>
      <c r="I111" s="300"/>
      <c r="J111" s="300"/>
      <c r="K111" s="300"/>
      <c r="L111" s="300"/>
      <c r="M111" s="300"/>
      <c r="N111" s="300"/>
      <c r="O111" s="300"/>
      <c r="P111" s="300"/>
      <c r="Q111" s="300"/>
      <c r="R111" s="300"/>
      <c r="S111" s="300"/>
      <c r="T111" s="300"/>
      <c r="U111" s="300"/>
      <c r="Z111" s="341"/>
      <c r="AA111" s="341"/>
      <c r="AB111" s="341"/>
      <c r="AC111" s="341"/>
      <c r="AD111" s="341"/>
      <c r="AE111" s="341"/>
      <c r="AF111" s="341"/>
      <c r="AG111" s="341"/>
      <c r="AH111" s="341"/>
      <c r="AI111" s="341"/>
      <c r="AJ111" s="341"/>
      <c r="AK111" s="341"/>
      <c r="AL111" s="341"/>
      <c r="AM111" s="341"/>
      <c r="AN111" s="341"/>
      <c r="AO111" s="341"/>
      <c r="AP111" s="341"/>
      <c r="AQ111" s="341"/>
      <c r="AR111" s="341"/>
      <c r="AS111" s="341"/>
      <c r="AT111" s="341"/>
      <c r="AU111" s="341"/>
      <c r="AV111" s="341"/>
      <c r="AW111" s="341"/>
      <c r="AX111" s="341"/>
      <c r="AY111" s="341"/>
      <c r="AZ111" s="341"/>
      <c r="BB111" s="321"/>
      <c r="BZ111" s="341"/>
      <c r="CA111" s="341"/>
      <c r="CB111" s="341"/>
      <c r="CC111" s="341"/>
      <c r="CD111" s="341"/>
      <c r="CE111" s="341"/>
      <c r="CF111" s="341"/>
      <c r="CG111" s="341"/>
      <c r="CH111" s="341"/>
      <c r="CI111" s="341"/>
      <c r="CJ111" s="341"/>
      <c r="CK111" s="341"/>
      <c r="CL111" s="341"/>
      <c r="CM111" s="341"/>
      <c r="CN111" s="341"/>
      <c r="CO111" s="341"/>
      <c r="CP111" s="341"/>
      <c r="CQ111" s="341"/>
      <c r="CR111" s="341"/>
      <c r="CS111" s="341"/>
      <c r="CT111" s="341"/>
      <c r="CU111" s="341"/>
      <c r="CV111" s="341"/>
      <c r="CW111" s="341"/>
      <c r="CX111" s="341"/>
      <c r="CY111" s="341"/>
      <c r="CZ111" s="341"/>
    </row>
    <row r="112" s="298" customFormat="true" ht="15" customHeight="true" x14ac:dyDescent="0.2">
      <c r="A112" s="555" t="s">
        <v>97</v>
      </c>
      <c r="B112" s="352"/>
      <c r="C112" s="300"/>
      <c r="D112" s="300"/>
      <c r="E112" s="300"/>
      <c r="F112" s="300"/>
      <c r="G112" s="300"/>
      <c r="H112" s="300"/>
      <c r="I112" s="300"/>
      <c r="J112" s="300"/>
      <c r="K112" s="300"/>
      <c r="L112" s="300"/>
      <c r="M112" s="300"/>
      <c r="N112" s="300"/>
      <c r="O112" s="300"/>
      <c r="P112" s="300"/>
      <c r="Q112" s="300"/>
      <c r="R112" s="300"/>
      <c r="S112" s="300"/>
      <c r="T112" s="300"/>
      <c r="U112" s="300"/>
      <c r="Z112" s="341"/>
      <c r="AA112" s="341"/>
      <c r="AB112" s="341"/>
      <c r="AC112" s="341"/>
      <c r="AD112" s="341"/>
      <c r="AE112" s="341"/>
      <c r="AF112" s="341"/>
      <c r="AG112" s="341"/>
      <c r="AH112" s="341"/>
      <c r="AI112" s="341"/>
      <c r="AJ112" s="341"/>
      <c r="AK112" s="341"/>
      <c r="AL112" s="341"/>
      <c r="AM112" s="341"/>
      <c r="AN112" s="341"/>
      <c r="AO112" s="341"/>
      <c r="AP112" s="341"/>
      <c r="AQ112" s="341"/>
      <c r="AR112" s="341"/>
      <c r="AS112" s="341"/>
      <c r="AT112" s="341"/>
      <c r="AU112" s="341"/>
      <c r="AV112" s="341"/>
      <c r="AW112" s="341"/>
      <c r="AX112" s="341"/>
      <c r="AY112" s="341"/>
      <c r="AZ112" s="341"/>
      <c r="BB112" s="321"/>
      <c r="BZ112" s="341"/>
      <c r="CA112" s="341"/>
      <c r="CB112" s="341"/>
      <c r="CC112" s="341"/>
      <c r="CD112" s="341"/>
      <c r="CE112" s="341"/>
      <c r="CF112" s="341"/>
      <c r="CG112" s="341"/>
      <c r="CH112" s="341"/>
      <c r="CI112" s="341"/>
      <c r="CJ112" s="341"/>
      <c r="CK112" s="341"/>
      <c r="CL112" s="341"/>
      <c r="CM112" s="341"/>
      <c r="CN112" s="341"/>
      <c r="CO112" s="341"/>
      <c r="CP112" s="341"/>
      <c r="CQ112" s="341"/>
      <c r="CR112" s="341"/>
      <c r="CS112" s="341"/>
      <c r="CT112" s="341"/>
      <c r="CU112" s="341"/>
      <c r="CV112" s="341"/>
      <c r="CW112" s="341"/>
      <c r="CX112" s="341"/>
      <c r="CY112" s="341"/>
      <c r="CZ112" s="341"/>
    </row>
    <row r="113" s="298" customFormat="true" ht="15" customHeight="true" x14ac:dyDescent="0.2">
      <c r="A113" s="333" t="s">
        <v>40</v>
      </c>
      <c r="B113" s="332"/>
      <c r="C113" s="300"/>
      <c r="D113" s="300"/>
      <c r="E113" s="300"/>
      <c r="F113" s="300"/>
      <c r="G113" s="300"/>
      <c r="H113" s="300"/>
      <c r="I113" s="300"/>
      <c r="J113" s="300"/>
      <c r="K113" s="300"/>
      <c r="L113" s="300"/>
      <c r="M113" s="300"/>
      <c r="N113" s="300"/>
      <c r="O113" s="300"/>
      <c r="P113" s="300"/>
      <c r="Q113" s="300"/>
      <c r="R113" s="300"/>
      <c r="S113" s="300"/>
      <c r="T113" s="300"/>
      <c r="U113" s="300"/>
      <c r="Z113" s="341"/>
      <c r="AA113" s="341"/>
      <c r="AB113" s="341"/>
      <c r="AC113" s="341"/>
      <c r="AD113" s="341"/>
      <c r="AE113" s="341"/>
      <c r="AF113" s="341"/>
      <c r="AG113" s="341"/>
      <c r="AH113" s="341"/>
      <c r="AI113" s="341"/>
      <c r="AJ113" s="341"/>
      <c r="AK113" s="341"/>
      <c r="AL113" s="341"/>
      <c r="AM113" s="341"/>
      <c r="AN113" s="341"/>
      <c r="AO113" s="341"/>
      <c r="AP113" s="341"/>
      <c r="AQ113" s="341"/>
      <c r="AR113" s="341"/>
      <c r="AS113" s="341"/>
      <c r="AT113" s="341"/>
      <c r="AU113" s="341"/>
      <c r="AV113" s="341"/>
      <c r="AW113" s="341"/>
      <c r="AX113" s="341"/>
      <c r="AY113" s="341"/>
      <c r="AZ113" s="341"/>
      <c r="BB113" s="321"/>
      <c r="BZ113" s="341"/>
      <c r="CA113" s="341"/>
      <c r="CB113" s="341"/>
      <c r="CC113" s="341"/>
      <c r="CD113" s="341"/>
      <c r="CE113" s="341"/>
      <c r="CF113" s="341"/>
      <c r="CG113" s="341"/>
      <c r="CH113" s="341"/>
      <c r="CI113" s="341"/>
      <c r="CJ113" s="341"/>
      <c r="CK113" s="341"/>
      <c r="CL113" s="341"/>
      <c r="CM113" s="341"/>
      <c r="CN113" s="341"/>
      <c r="CO113" s="341"/>
      <c r="CP113" s="341"/>
      <c r="CQ113" s="341"/>
      <c r="CR113" s="341"/>
      <c r="CS113" s="341"/>
      <c r="CT113" s="341"/>
      <c r="CU113" s="341"/>
      <c r="CV113" s="341"/>
      <c r="CW113" s="341"/>
      <c r="CX113" s="341"/>
      <c r="CY113" s="341"/>
      <c r="CZ113" s="341"/>
    </row>
    <row r="114" s="298" customFormat="true" ht="15" customHeight="true" x14ac:dyDescent="0.2">
      <c r="A114" s="331" t="s">
        <v>39</v>
      </c>
      <c r="B114" s="332"/>
      <c r="C114" s="300"/>
      <c r="D114" s="300"/>
      <c r="E114" s="300"/>
      <c r="F114" s="300"/>
      <c r="G114" s="300"/>
      <c r="H114" s="300"/>
      <c r="I114" s="300"/>
      <c r="J114" s="300"/>
      <c r="K114" s="300"/>
      <c r="L114" s="300"/>
      <c r="M114" s="300"/>
      <c r="N114" s="300"/>
      <c r="O114" s="300"/>
      <c r="P114" s="300"/>
      <c r="Q114" s="300"/>
      <c r="R114" s="300"/>
      <c r="S114" s="300"/>
      <c r="T114" s="300"/>
      <c r="U114" s="300"/>
      <c r="Z114" s="341"/>
      <c r="AA114" s="341"/>
      <c r="AB114" s="341"/>
      <c r="AC114" s="341"/>
      <c r="AD114" s="341"/>
      <c r="AE114" s="341"/>
      <c r="AF114" s="341"/>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c r="BB114" s="321"/>
      <c r="BZ114" s="341"/>
      <c r="CA114" s="341"/>
      <c r="CB114" s="341"/>
      <c r="CC114" s="341"/>
      <c r="CD114" s="341"/>
      <c r="CE114" s="341"/>
      <c r="CF114" s="341"/>
      <c r="CG114" s="341"/>
      <c r="CH114" s="341"/>
      <c r="CI114" s="341"/>
      <c r="CJ114" s="341"/>
      <c r="CK114" s="341"/>
      <c r="CL114" s="341"/>
      <c r="CM114" s="341"/>
      <c r="CN114" s="341"/>
      <c r="CO114" s="341"/>
      <c r="CP114" s="341"/>
      <c r="CQ114" s="341"/>
      <c r="CR114" s="341"/>
      <c r="CS114" s="341"/>
      <c r="CT114" s="341"/>
      <c r="CU114" s="341"/>
      <c r="CV114" s="341"/>
      <c r="CW114" s="341"/>
      <c r="CX114" s="341"/>
      <c r="CY114" s="341"/>
      <c r="CZ114" s="341"/>
    </row>
    <row r="115" s="298" customFormat="true" ht="15" customHeight="true" x14ac:dyDescent="0.2">
      <c r="A115" s="331" t="s">
        <v>133</v>
      </c>
      <c r="B115" s="351" t="str">
        <f>A1025</f>
        <v>DHS14</v>
      </c>
      <c r="C115" s="300"/>
      <c r="D115" s="300"/>
      <c r="E115" s="300"/>
      <c r="F115" s="300"/>
      <c r="G115" s="300"/>
      <c r="H115" s="300"/>
      <c r="I115" s="300"/>
      <c r="J115" s="300"/>
      <c r="K115" s="300"/>
      <c r="L115" s="300"/>
      <c r="M115" s="300"/>
      <c r="N115" s="300"/>
      <c r="O115" s="300"/>
      <c r="P115" s="300"/>
      <c r="Q115" s="300"/>
      <c r="R115" s="300"/>
      <c r="S115" s="300"/>
      <c r="T115" s="300"/>
      <c r="U115" s="300"/>
      <c r="Z115" s="341"/>
      <c r="AA115" s="341"/>
      <c r="AB115" s="341"/>
      <c r="AC115" s="341"/>
      <c r="AD115" s="341"/>
      <c r="AE115" s="341"/>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c r="BB115" s="321"/>
      <c r="BZ115" s="341"/>
      <c r="CA115" s="341"/>
      <c r="CB115" s="341"/>
      <c r="CC115" s="341"/>
      <c r="CD115" s="341"/>
      <c r="CE115" s="341"/>
      <c r="CF115" s="341"/>
      <c r="CG115" s="341"/>
      <c r="CH115" s="341"/>
      <c r="CI115" s="341"/>
      <c r="CJ115" s="341"/>
      <c r="CK115" s="341"/>
      <c r="CL115" s="341"/>
      <c r="CM115" s="341"/>
      <c r="CN115" s="341"/>
      <c r="CO115" s="341"/>
      <c r="CP115" s="341"/>
      <c r="CQ115" s="341"/>
      <c r="CR115" s="341"/>
      <c r="CS115" s="341"/>
      <c r="CT115" s="341"/>
      <c r="CU115" s="341"/>
      <c r="CV115" s="341"/>
      <c r="CW115" s="341"/>
      <c r="CX115" s="341"/>
      <c r="CY115" s="341"/>
      <c r="CZ115" s="341"/>
    </row>
    <row r="116" s="298" customFormat="true" ht="15" customHeight="true" x14ac:dyDescent="0.2">
      <c r="A116" s="181" t="str">
        <f>B1030</f>
        <v/>
      </c>
      <c r="B116" s="180"/>
      <c r="C116" s="300"/>
      <c r="D116" s="300"/>
      <c r="E116" s="300"/>
      <c r="F116" s="300"/>
      <c r="G116" s="300"/>
      <c r="H116" s="300"/>
      <c r="I116" s="300"/>
      <c r="J116" s="300"/>
      <c r="K116" s="300"/>
      <c r="L116" s="300"/>
      <c r="M116" s="300"/>
      <c r="N116" s="300"/>
      <c r="O116" s="300"/>
      <c r="P116" s="300"/>
      <c r="Q116" s="300"/>
      <c r="R116" s="300"/>
      <c r="S116" s="300"/>
      <c r="T116" s="300"/>
      <c r="U116" s="300"/>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B116" s="321"/>
      <c r="BZ116" s="341"/>
      <c r="CA116" s="341"/>
      <c r="CB116" s="341"/>
      <c r="CC116" s="341"/>
      <c r="CD116" s="341"/>
      <c r="CE116" s="341"/>
      <c r="CF116" s="341"/>
      <c r="CG116" s="341"/>
      <c r="CH116" s="341"/>
      <c r="CI116" s="341"/>
      <c r="CJ116" s="341"/>
      <c r="CK116" s="341"/>
      <c r="CL116" s="341"/>
      <c r="CM116" s="341"/>
      <c r="CN116" s="341"/>
      <c r="CO116" s="341"/>
      <c r="CP116" s="341"/>
      <c r="CQ116" s="341"/>
      <c r="CR116" s="341"/>
      <c r="CS116" s="341"/>
      <c r="CT116" s="341"/>
      <c r="CU116" s="341"/>
      <c r="CV116" s="341"/>
      <c r="CW116" s="341"/>
      <c r="CX116" s="341"/>
      <c r="CY116" s="341"/>
      <c r="CZ116" s="341"/>
    </row>
    <row r="117" s="298" customFormat="true" ht="15" customHeight="true" x14ac:dyDescent="0.2">
      <c r="A117" s="181" t="str">
        <f>B1029</f>
        <v/>
      </c>
      <c r="B117" s="179"/>
      <c r="C117" s="300"/>
      <c r="D117" s="300"/>
      <c r="E117" s="300"/>
      <c r="F117" s="300"/>
      <c r="G117" s="300"/>
      <c r="H117" s="300"/>
      <c r="I117" s="300"/>
      <c r="J117" s="300"/>
      <c r="K117" s="300"/>
      <c r="L117" s="300"/>
      <c r="M117" s="300"/>
      <c r="N117" s="300"/>
      <c r="O117" s="300"/>
      <c r="P117" s="300"/>
      <c r="Q117" s="300"/>
      <c r="R117" s="300"/>
      <c r="S117" s="300"/>
      <c r="T117" s="300"/>
      <c r="U117" s="300"/>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B117" s="321"/>
      <c r="BZ117" s="341"/>
      <c r="CA117" s="341"/>
      <c r="CB117" s="341"/>
      <c r="CC117" s="341"/>
      <c r="CD117" s="341"/>
      <c r="CE117" s="341"/>
      <c r="CF117" s="341"/>
      <c r="CG117" s="341"/>
      <c r="CH117" s="341"/>
      <c r="CI117" s="341"/>
      <c r="CJ117" s="341"/>
      <c r="CK117" s="341"/>
      <c r="CL117" s="341"/>
      <c r="CM117" s="341"/>
      <c r="CN117" s="341"/>
      <c r="CO117" s="341"/>
      <c r="CP117" s="341"/>
      <c r="CQ117" s="341"/>
      <c r="CR117" s="341"/>
      <c r="CS117" s="341"/>
      <c r="CT117" s="341"/>
      <c r="CU117" s="341"/>
      <c r="CV117" s="341"/>
      <c r="CW117" s="341"/>
      <c r="CX117" s="341"/>
      <c r="CY117" s="341"/>
      <c r="CZ117" s="341"/>
    </row>
    <row r="118" s="298" customFormat="true" ht="21" customHeight="true" x14ac:dyDescent="0.2">
      <c r="A118" s="178"/>
      <c r="B118" s="180"/>
      <c r="C118" s="300"/>
      <c r="D118" s="300"/>
      <c r="E118" s="300"/>
      <c r="F118" s="300"/>
      <c r="G118" s="300"/>
      <c r="H118" s="300"/>
      <c r="I118" s="300"/>
      <c r="J118" s="300"/>
      <c r="K118" s="300"/>
      <c r="L118" s="300"/>
      <c r="M118" s="300"/>
      <c r="N118" s="300"/>
      <c r="O118" s="300"/>
      <c r="P118" s="300"/>
      <c r="Q118" s="300"/>
      <c r="R118" s="300"/>
      <c r="S118" s="300"/>
      <c r="T118" s="300"/>
      <c r="U118" s="300"/>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B118" s="321"/>
      <c r="BZ118" s="341"/>
      <c r="CA118" s="341"/>
      <c r="CB118" s="341"/>
      <c r="CC118" s="341"/>
      <c r="CD118" s="341"/>
      <c r="CE118" s="341"/>
      <c r="CF118" s="341"/>
      <c r="CG118" s="341"/>
      <c r="CH118" s="341"/>
      <c r="CI118" s="341"/>
      <c r="CJ118" s="341"/>
      <c r="CK118" s="341"/>
      <c r="CL118" s="341"/>
      <c r="CM118" s="341"/>
      <c r="CN118" s="341"/>
      <c r="CO118" s="341"/>
      <c r="CP118" s="341"/>
      <c r="CQ118" s="341"/>
      <c r="CR118" s="341"/>
      <c r="CS118" s="341"/>
      <c r="CT118" s="341"/>
      <c r="CU118" s="341"/>
      <c r="CV118" s="341"/>
      <c r="CW118" s="341"/>
      <c r="CX118" s="341"/>
      <c r="CY118" s="341"/>
      <c r="CZ118" s="341"/>
    </row>
    <row r="119" s="298" customFormat="true" ht="15" customHeight="true" x14ac:dyDescent="0.2">
      <c r="A119" s="177"/>
      <c r="B119" s="176"/>
      <c r="C119" s="300"/>
      <c r="D119" s="300"/>
      <c r="E119" s="300"/>
      <c r="F119" s="300"/>
      <c r="G119" s="300"/>
      <c r="H119" s="300"/>
      <c r="I119" s="300"/>
      <c r="J119" s="300"/>
      <c r="K119" s="300"/>
      <c r="L119" s="300"/>
      <c r="M119" s="300"/>
      <c r="N119" s="300"/>
      <c r="O119" s="300"/>
      <c r="P119" s="300"/>
      <c r="Q119" s="300"/>
      <c r="R119" s="300"/>
      <c r="S119" s="300"/>
      <c r="T119" s="300"/>
      <c r="U119" s="300"/>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B119" s="321"/>
      <c r="BZ119" s="341"/>
      <c r="CA119" s="341"/>
      <c r="CB119" s="341"/>
      <c r="CC119" s="341"/>
      <c r="CD119" s="341"/>
      <c r="CE119" s="341"/>
      <c r="CF119" s="341"/>
      <c r="CG119" s="341"/>
      <c r="CH119" s="341"/>
      <c r="CI119" s="341"/>
      <c r="CJ119" s="341"/>
      <c r="CK119" s="341"/>
      <c r="CL119" s="341"/>
      <c r="CM119" s="341"/>
      <c r="CN119" s="341"/>
      <c r="CO119" s="341"/>
      <c r="CP119" s="341"/>
      <c r="CQ119" s="341"/>
      <c r="CR119" s="341"/>
      <c r="CS119" s="341"/>
      <c r="CT119" s="341"/>
      <c r="CU119" s="341"/>
      <c r="CV119" s="341"/>
      <c r="CW119" s="341"/>
      <c r="CX119" s="341"/>
      <c r="CY119" s="341"/>
      <c r="CZ119" s="341"/>
    </row>
    <row r="120" s="322" customFormat="true" ht="15" customHeight="true" x14ac:dyDescent="0.2">
      <c r="A120" s="303" t="s">
        <v>98</v>
      </c>
      <c r="B120" s="337"/>
      <c r="C120" s="1002" t="s">
        <v>114</v>
      </c>
      <c r="D120" s="1003"/>
      <c r="E120" s="1003"/>
      <c r="F120" s="1003"/>
      <c r="G120" s="1004"/>
      <c r="H120" s="1005" t="s">
        <v>38</v>
      </c>
      <c r="I120" s="996"/>
      <c r="J120" s="996"/>
      <c r="K120" s="996"/>
      <c r="L120" s="998"/>
      <c r="M120" s="986" t="s">
        <v>37</v>
      </c>
      <c r="N120" s="987"/>
      <c r="O120" s="987"/>
      <c r="P120" s="987"/>
      <c r="Q120" s="988"/>
      <c r="R120" s="15" t="s">
        <v>137</v>
      </c>
      <c r="S120" s="401"/>
      <c r="T120" s="401"/>
      <c r="U120" s="401"/>
      <c r="V120" s="401"/>
      <c r="W120" s="401"/>
      <c r="X120" s="401"/>
      <c r="Y120" s="401"/>
      <c r="Z120" s="411"/>
      <c r="AA120" s="411"/>
      <c r="AB120" s="411"/>
      <c r="AC120" s="411"/>
      <c r="AD120" s="411"/>
      <c r="AE120" s="411"/>
      <c r="AF120" s="411"/>
      <c r="AG120" s="411"/>
      <c r="AH120" s="411"/>
      <c r="AI120" s="411"/>
      <c r="AJ120" s="411"/>
      <c r="AK120" s="411"/>
      <c r="AL120" s="411"/>
      <c r="AM120" s="411"/>
      <c r="AN120" s="411"/>
      <c r="AO120" s="411"/>
      <c r="AP120" s="411"/>
      <c r="AQ120" s="411"/>
      <c r="AR120" s="411"/>
      <c r="AS120" s="411"/>
      <c r="AT120" s="411"/>
      <c r="AU120" s="411"/>
      <c r="AV120" s="411"/>
      <c r="AW120" s="411"/>
      <c r="AX120" s="411"/>
      <c r="AY120" s="411"/>
      <c r="AZ120" s="187"/>
      <c r="BA120" s="347" t="s">
        <v>128</v>
      </c>
      <c r="BB120" s="303" t="s">
        <v>98</v>
      </c>
      <c r="BC120" s="986" t="s">
        <v>114</v>
      </c>
      <c r="BD120" s="987"/>
      <c r="BE120" s="987"/>
      <c r="BF120" s="987"/>
      <c r="BG120" s="993"/>
      <c r="BH120" s="986" t="s">
        <v>38</v>
      </c>
      <c r="BI120" s="987"/>
      <c r="BJ120" s="987"/>
      <c r="BK120" s="987"/>
      <c r="BL120" s="993"/>
      <c r="BM120" s="986" t="s">
        <v>37</v>
      </c>
      <c r="BN120" s="987"/>
      <c r="BO120" s="987"/>
      <c r="BP120" s="987"/>
      <c r="BQ120" s="988"/>
      <c r="BR120" s="14" t="s">
        <v>137</v>
      </c>
      <c r="BS120" s="401"/>
      <c r="BT120" s="401"/>
      <c r="BU120" s="401"/>
      <c r="BV120" s="401"/>
      <c r="BW120" s="401"/>
      <c r="BX120" s="401"/>
      <c r="BY120" s="401"/>
      <c r="BZ120" s="345"/>
      <c r="CA120" s="345"/>
      <c r="CB120" s="345"/>
      <c r="CC120" s="345"/>
      <c r="CD120" s="345"/>
      <c r="CE120" s="345"/>
      <c r="CF120" s="345"/>
      <c r="CG120" s="345"/>
      <c r="CH120" s="345"/>
      <c r="CI120" s="345"/>
      <c r="CJ120" s="345"/>
      <c r="CK120" s="345"/>
      <c r="CL120" s="345"/>
      <c r="CM120" s="345"/>
      <c r="CN120" s="345"/>
      <c r="CO120" s="345"/>
      <c r="CP120" s="345"/>
      <c r="CQ120" s="345"/>
      <c r="CR120" s="345"/>
      <c r="CS120" s="345"/>
      <c r="CT120" s="345"/>
      <c r="CU120" s="345"/>
      <c r="CV120" s="345"/>
      <c r="CW120" s="345"/>
      <c r="CX120" s="345"/>
      <c r="CY120" s="345"/>
      <c r="CZ120" s="345"/>
    </row>
    <row r="121" s="322" customFormat="true" ht="24" x14ac:dyDescent="0.2">
      <c r="A121" s="335" t="s">
        <v>87</v>
      </c>
      <c r="B121" s="370"/>
      <c r="C121" s="393" t="s">
        <v>0</v>
      </c>
      <c r="D121" s="550" t="s">
        <v>1</v>
      </c>
      <c r="E121" s="550" t="s">
        <v>2</v>
      </c>
      <c r="F121" s="550" t="s">
        <v>3</v>
      </c>
      <c r="G121" s="551" t="s">
        <v>4</v>
      </c>
      <c r="H121" s="375" t="s">
        <v>0</v>
      </c>
      <c r="I121" s="553" t="s">
        <v>1</v>
      </c>
      <c r="J121" s="553" t="s">
        <v>2</v>
      </c>
      <c r="K121" s="553" t="s">
        <v>3</v>
      </c>
      <c r="L121" s="554" t="s">
        <v>4</v>
      </c>
      <c r="M121" s="376" t="s">
        <v>0</v>
      </c>
      <c r="N121" s="553" t="s">
        <v>1</v>
      </c>
      <c r="O121" s="553" t="s">
        <v>2</v>
      </c>
      <c r="P121" s="553" t="s">
        <v>3</v>
      </c>
      <c r="Q121" s="548" t="s">
        <v>4</v>
      </c>
      <c r="R121" s="375" t="s">
        <v>483</v>
      </c>
      <c r="S121" s="553" t="s">
        <v>484</v>
      </c>
      <c r="T121" s="553" t="s">
        <v>485</v>
      </c>
      <c r="U121" s="553" t="s">
        <v>486</v>
      </c>
      <c r="V121" s="553" t="s">
        <v>487</v>
      </c>
      <c r="W121" s="553" t="s">
        <v>151</v>
      </c>
      <c r="X121" s="553" t="s">
        <v>152</v>
      </c>
      <c r="Y121" s="554" t="s">
        <v>488</v>
      </c>
      <c r="Z121" s="411"/>
      <c r="AA121" s="411"/>
      <c r="AB121" s="411"/>
      <c r="AC121" s="411"/>
      <c r="AD121" s="411"/>
      <c r="AE121" s="411"/>
      <c r="AF121" s="411"/>
      <c r="AG121" s="411"/>
      <c r="AH121" s="411"/>
      <c r="AI121" s="411"/>
      <c r="AJ121" s="411"/>
      <c r="AK121" s="411"/>
      <c r="AL121" s="411"/>
      <c r="AM121" s="411"/>
      <c r="AN121" s="411"/>
      <c r="AO121" s="411"/>
      <c r="AP121" s="411"/>
      <c r="AQ121" s="411"/>
      <c r="AR121" s="411"/>
      <c r="AS121" s="411"/>
      <c r="AT121" s="411"/>
      <c r="AU121" s="411"/>
      <c r="AV121" s="411"/>
      <c r="AW121" s="411"/>
      <c r="AX121" s="411"/>
      <c r="AY121" s="411"/>
      <c r="AZ121" s="187"/>
      <c r="BA121" s="335" t="s">
        <v>116</v>
      </c>
      <c r="BB121" s="334"/>
      <c r="BC121" s="422" t="s">
        <v>0</v>
      </c>
      <c r="BD121" s="525" t="s">
        <v>1</v>
      </c>
      <c r="BE121" s="525" t="s">
        <v>2</v>
      </c>
      <c r="BF121" s="525" t="s">
        <v>3</v>
      </c>
      <c r="BG121" s="423" t="s">
        <v>4</v>
      </c>
      <c r="BH121" s="422" t="s">
        <v>0</v>
      </c>
      <c r="BI121" s="525" t="s">
        <v>1</v>
      </c>
      <c r="BJ121" s="525" t="s">
        <v>2</v>
      </c>
      <c r="BK121" s="525" t="s">
        <v>3</v>
      </c>
      <c r="BL121" s="423" t="s">
        <v>4</v>
      </c>
      <c r="BM121" s="422" t="s">
        <v>0</v>
      </c>
      <c r="BN121" s="525" t="s">
        <v>1</v>
      </c>
      <c r="BO121" s="525" t="s">
        <v>2</v>
      </c>
      <c r="BP121" s="525" t="s">
        <v>3</v>
      </c>
      <c r="BQ121" s="423" t="s">
        <v>4</v>
      </c>
      <c r="BR121" s="422" t="s">
        <v>483</v>
      </c>
      <c r="BS121" s="525" t="s">
        <v>484</v>
      </c>
      <c r="BT121" s="525" t="s">
        <v>485</v>
      </c>
      <c r="BU121" s="525" t="s">
        <v>486</v>
      </c>
      <c r="BV121" s="525" t="s">
        <v>487</v>
      </c>
      <c r="BW121" s="525" t="s">
        <v>151</v>
      </c>
      <c r="BX121" s="525" t="s">
        <v>152</v>
      </c>
      <c r="BY121" s="526" t="s">
        <v>488</v>
      </c>
      <c r="BZ121" s="185"/>
      <c r="CA121" s="185"/>
      <c r="CB121" s="185"/>
      <c r="CC121" s="185"/>
      <c r="CD121" s="185"/>
      <c r="CE121" s="185"/>
      <c r="CF121" s="185"/>
      <c r="CG121" s="185"/>
      <c r="CH121" s="185"/>
      <c r="CI121" s="185"/>
      <c r="CJ121" s="185"/>
      <c r="CK121" s="185"/>
      <c r="CL121" s="185"/>
      <c r="CM121" s="185"/>
      <c r="CN121" s="185"/>
      <c r="CO121" s="185"/>
      <c r="CP121" s="185"/>
      <c r="CQ121" s="185"/>
      <c r="CR121" s="185"/>
      <c r="CS121" s="185"/>
      <c r="CT121" s="185"/>
      <c r="CU121" s="185"/>
      <c r="CV121" s="185"/>
      <c r="CW121" s="185"/>
      <c r="CX121" s="185"/>
      <c r="CY121" s="185"/>
      <c r="CZ121" s="185"/>
    </row>
    <row r="122" s="322" customFormat="true" ht="15" customHeight="true" x14ac:dyDescent="0.2">
      <c r="A122" s="1000" t="s">
        <v>18</v>
      </c>
      <c r="B122" s="372" t="s">
        <v>14</v>
      </c>
      <c r="C122" s="131">
        <v>86.422041315219829</v>
      </c>
      <c r="D122" s="130">
        <v>88.928674177264128</v>
      </c>
      <c r="E122" s="130">
        <v>88.78550421578754</v>
      </c>
      <c r="F122" s="130">
        <v>97.474332291210615</v>
      </c>
      <c r="G122" s="129">
        <v>99.969666310153769</v>
      </c>
      <c r="H122" s="128">
        <v>99.465454982753769</v>
      </c>
      <c r="I122" s="130">
        <v>99.800533796615724</v>
      </c>
      <c r="J122" s="130">
        <v>99.910578337256226</v>
      </c>
      <c r="K122" s="130">
        <v>99.939141099552003</v>
      </c>
      <c r="L122" s="127">
        <v>99.997585450275793</v>
      </c>
      <c r="M122" s="131">
        <v>85.750634308920695</v>
      </c>
      <c r="N122" s="130">
        <v>87.575969627055898</v>
      </c>
      <c r="O122" s="130">
        <v>88.985922603987916</v>
      </c>
      <c r="P122" s="130">
        <v>86.837255717547961</v>
      </c>
      <c r="Q122" s="129">
        <v>90.025116971695809</v>
      </c>
      <c r="R122" s="128">
        <v>80.722687994360513</v>
      </c>
      <c r="S122" s="130">
        <v>99.714896743991517</v>
      </c>
      <c r="T122" s="130">
        <v>97.227245448296856</v>
      </c>
      <c r="U122" s="130">
        <v>99.983416942202069</v>
      </c>
      <c r="V122" s="130">
        <v>99.334160335732051</v>
      </c>
      <c r="W122" s="71" t="s">
        <v>35</v>
      </c>
      <c r="X122" s="71" t="s">
        <v>35</v>
      </c>
      <c r="Y122" s="127">
        <v>99.76234856820227</v>
      </c>
      <c r="Z122" s="411"/>
      <c r="AA122" s="411"/>
      <c r="AB122" s="411"/>
      <c r="AC122" s="411"/>
      <c r="AD122" s="411"/>
      <c r="AE122" s="411"/>
      <c r="AF122" s="411"/>
      <c r="AG122" s="411"/>
      <c r="AH122" s="411"/>
      <c r="AI122" s="411"/>
      <c r="AJ122" s="411"/>
      <c r="AK122" s="411"/>
      <c r="AL122" s="411"/>
      <c r="AM122" s="411"/>
      <c r="AN122" s="411"/>
      <c r="AO122" s="411"/>
      <c r="AP122" s="411"/>
      <c r="AQ122" s="411"/>
      <c r="AR122" s="411"/>
      <c r="AS122" s="411"/>
      <c r="AT122" s="411"/>
      <c r="AU122" s="411"/>
      <c r="AV122" s="411"/>
      <c r="AW122" s="411"/>
      <c r="AX122" s="411"/>
      <c r="AY122" s="411"/>
      <c r="AZ122" s="187"/>
      <c r="BA122" s="992" t="s">
        <v>18</v>
      </c>
      <c r="BB122" s="559" t="s">
        <v>14</v>
      </c>
      <c r="BC122" s="426">
        <v>20457.855345000298</v>
      </c>
      <c r="BD122" s="424">
        <v>21054.785214000269</v>
      </c>
      <c r="BE122" s="424">
        <v>21019.940240000444</v>
      </c>
      <c r="BF122" s="424">
        <v>23068.433792000033</v>
      </c>
      <c r="BG122" s="430">
        <v>23667.755647000075</v>
      </c>
      <c r="BH122" s="426">
        <v>8800.0298420001145</v>
      </c>
      <c r="BI122" s="424">
        <v>8817.5807640000312</v>
      </c>
      <c r="BJ122" s="424">
        <v>8860.4432060000345</v>
      </c>
      <c r="BK122" s="424">
        <v>8839.25946200002</v>
      </c>
      <c r="BL122" s="430">
        <v>8846.5704449999721</v>
      </c>
      <c r="BM122" s="426">
        <v>12715.632738000097</v>
      </c>
      <c r="BN122" s="424">
        <v>12980.319581000103</v>
      </c>
      <c r="BO122" s="424">
        <v>13190.134753000109</v>
      </c>
      <c r="BP122" s="424">
        <v>12870.096476000084</v>
      </c>
      <c r="BQ122" s="430">
        <v>13348.702971000035</v>
      </c>
      <c r="BR122" s="426">
        <v>34078.128718000844</v>
      </c>
      <c r="BS122" s="424">
        <v>12795.305444999845</v>
      </c>
      <c r="BT122" s="424">
        <v>30571.202526000889</v>
      </c>
      <c r="BU122" s="424">
        <v>14209.419083000108</v>
      </c>
      <c r="BV122" s="424">
        <v>1032.4372709999973</v>
      </c>
      <c r="BW122" s="57" t="s">
        <v>35</v>
      </c>
      <c r="BX122" s="57" t="s">
        <v>35</v>
      </c>
      <c r="BY122" s="428">
        <v>16582.277195000413</v>
      </c>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3"/>
    </row>
    <row r="123" s="322" customFormat="true" ht="15" customHeight="true" x14ac:dyDescent="0.2">
      <c r="A123" s="999"/>
      <c r="B123" s="373" t="s">
        <v>51</v>
      </c>
      <c r="C123" s="126">
        <v>13.577958684779729</v>
      </c>
      <c r="D123" s="125">
        <v>11.071325822735565</v>
      </c>
      <c r="E123" s="125">
        <v>11.214495784212696</v>
      </c>
      <c r="F123" s="125">
        <v>2.5256677087891726</v>
      </c>
      <c r="G123" s="124">
        <v>3.0333689846226489E-2</v>
      </c>
      <c r="H123" s="123">
        <v>0.53454501724623571</v>
      </c>
      <c r="I123" s="125">
        <v>0.19946620338424909</v>
      </c>
      <c r="J123" s="125">
        <v>8.9421662743773139E-2</v>
      </c>
      <c r="K123" s="125">
        <v>6.0858900447999381E-2</v>
      </c>
      <c r="L123" s="122">
        <v>2.4145497241935408E-3</v>
      </c>
      <c r="M123" s="126">
        <v>14.249365691079168</v>
      </c>
      <c r="N123" s="125">
        <v>12.424030372944159</v>
      </c>
      <c r="O123" s="125">
        <v>11.014077396011764</v>
      </c>
      <c r="P123" s="125">
        <v>13.162744282452321</v>
      </c>
      <c r="Q123" s="124">
        <v>9.9748830283035428</v>
      </c>
      <c r="R123" s="123">
        <v>19.277312005641285</v>
      </c>
      <c r="S123" s="125">
        <v>0.28510325600853914</v>
      </c>
      <c r="T123" s="125">
        <v>2.7727545517031014</v>
      </c>
      <c r="U123" s="125">
        <v>1.658305779792181E-2</v>
      </c>
      <c r="V123" s="125">
        <v>0.66583966426797148</v>
      </c>
      <c r="W123" s="73" t="s">
        <v>35</v>
      </c>
      <c r="X123" s="73" t="s">
        <v>35</v>
      </c>
      <c r="Y123" s="122">
        <v>0.23765143179762016</v>
      </c>
      <c r="Z123" s="411"/>
      <c r="AA123" s="411"/>
      <c r="AB123" s="411"/>
      <c r="AC123" s="411"/>
      <c r="AD123" s="411"/>
      <c r="AE123" s="411"/>
      <c r="AF123" s="411"/>
      <c r="AG123" s="411"/>
      <c r="AH123" s="411"/>
      <c r="AI123" s="411"/>
      <c r="AJ123" s="411"/>
      <c r="AK123" s="411"/>
      <c r="AL123" s="411"/>
      <c r="AM123" s="411"/>
      <c r="AN123" s="411"/>
      <c r="AO123" s="411"/>
      <c r="AP123" s="411"/>
      <c r="AQ123" s="411"/>
      <c r="AR123" s="411"/>
      <c r="AS123" s="411"/>
      <c r="AT123" s="411"/>
      <c r="AU123" s="411"/>
      <c r="AV123" s="411"/>
      <c r="AW123" s="411"/>
      <c r="AX123" s="411"/>
      <c r="AY123" s="411"/>
      <c r="AZ123" s="187"/>
      <c r="BA123" s="990"/>
      <c r="BB123" s="557" t="s">
        <v>51</v>
      </c>
      <c r="BC123" s="427">
        <v>3214.1790500000016</v>
      </c>
      <c r="BD123" s="425">
        <v>2621.2511250000011</v>
      </c>
      <c r="BE123" s="425">
        <v>2655.0283549999981</v>
      </c>
      <c r="BF123" s="425">
        <v>597.7286220000002</v>
      </c>
      <c r="BG123" s="431">
        <v>7.1814820000000008</v>
      </c>
      <c r="BH123" s="427">
        <v>47.292922999999995</v>
      </c>
      <c r="BI123" s="425">
        <v>17.623245999999998</v>
      </c>
      <c r="BJ123" s="425">
        <v>7.9302469999999996</v>
      </c>
      <c r="BK123" s="425">
        <v>5.382752</v>
      </c>
      <c r="BL123" s="431">
        <v>0.21360999999999999</v>
      </c>
      <c r="BM123" s="427">
        <v>2112.983796999999</v>
      </c>
      <c r="BN123" s="425">
        <v>1841.4627369999985</v>
      </c>
      <c r="BO123" s="425">
        <v>1632.5859279999993</v>
      </c>
      <c r="BP123" s="425">
        <v>1950.8422669999991</v>
      </c>
      <c r="BQ123" s="431">
        <v>1479.0511269999981</v>
      </c>
      <c r="BR123" s="427">
        <v>8138.1670530000411</v>
      </c>
      <c r="BS123" s="425">
        <v>36.584135000000003</v>
      </c>
      <c r="BT123" s="425">
        <v>871.8383469999992</v>
      </c>
      <c r="BU123" s="425">
        <v>2.3567469999999999</v>
      </c>
      <c r="BV123" s="425">
        <v>6.9204559999999997</v>
      </c>
      <c r="BW123" s="56" t="s">
        <v>35</v>
      </c>
      <c r="BX123" s="56" t="s">
        <v>35</v>
      </c>
      <c r="BY123" s="429">
        <v>39.501895999999981</v>
      </c>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3"/>
    </row>
    <row r="124" s="322" customFormat="true" ht="15" customHeight="true" x14ac:dyDescent="0.2">
      <c r="A124" s="999" t="s">
        <v>50</v>
      </c>
      <c r="B124" s="373" t="s">
        <v>15</v>
      </c>
      <c r="C124" s="126">
        <v>82.459901714755006</v>
      </c>
      <c r="D124" s="125">
        <v>84.799737373810487</v>
      </c>
      <c r="E124" s="125">
        <v>87.286694037534801</v>
      </c>
      <c r="F124" s="125">
        <v>96.487600585769968</v>
      </c>
      <c r="G124" s="124">
        <v>99.920648403953848</v>
      </c>
      <c r="H124" s="123">
        <v>95.57681077774059</v>
      </c>
      <c r="I124" s="125">
        <v>99.13781377414962</v>
      </c>
      <c r="J124" s="125">
        <v>99.78774777472151</v>
      </c>
      <c r="K124" s="125">
        <v>99.875693738807385</v>
      </c>
      <c r="L124" s="122">
        <v>99.997585450275793</v>
      </c>
      <c r="M124" s="126">
        <v>81.854043115560231</v>
      </c>
      <c r="N124" s="125">
        <v>82.889845501777813</v>
      </c>
      <c r="O124" s="125">
        <v>85.146639025437736</v>
      </c>
      <c r="P124" s="125">
        <v>85.332539472058244</v>
      </c>
      <c r="Q124" s="124">
        <v>89.810094428232517</v>
      </c>
      <c r="R124" s="123">
        <v>79.232592090607369</v>
      </c>
      <c r="S124" s="125">
        <v>99.039004077968812</v>
      </c>
      <c r="T124" s="125">
        <v>92.563180306113608</v>
      </c>
      <c r="U124" s="125">
        <v>98.597079306731573</v>
      </c>
      <c r="V124" s="125">
        <v>99.25980210661389</v>
      </c>
      <c r="W124" s="73" t="s">
        <v>35</v>
      </c>
      <c r="X124" s="73" t="s">
        <v>35</v>
      </c>
      <c r="Y124" s="122">
        <v>98.94792299883936</v>
      </c>
      <c r="Z124" s="411"/>
      <c r="AA124" s="411"/>
      <c r="AB124" s="411"/>
      <c r="AC124" s="411"/>
      <c r="AD124" s="411"/>
      <c r="AE124" s="411"/>
      <c r="AF124" s="411"/>
      <c r="AG124" s="411"/>
      <c r="AH124" s="411"/>
      <c r="AI124" s="411"/>
      <c r="AJ124" s="411"/>
      <c r="AK124" s="411"/>
      <c r="AL124" s="411"/>
      <c r="AM124" s="411"/>
      <c r="AN124" s="411"/>
      <c r="AO124" s="411"/>
      <c r="AP124" s="411"/>
      <c r="AQ124" s="411"/>
      <c r="AR124" s="411"/>
      <c r="AS124" s="411"/>
      <c r="AT124" s="411"/>
      <c r="AU124" s="411"/>
      <c r="AV124" s="411"/>
      <c r="AW124" s="411"/>
      <c r="AX124" s="411"/>
      <c r="AY124" s="411"/>
      <c r="AZ124" s="187"/>
      <c r="BA124" s="990" t="s">
        <v>50</v>
      </c>
      <c r="BB124" s="557" t="s">
        <v>15</v>
      </c>
      <c r="BC124" s="427">
        <v>19519.936296000335</v>
      </c>
      <c r="BD124" s="425">
        <v>20077.216636000227</v>
      </c>
      <c r="BE124" s="425">
        <v>20665.097401000439</v>
      </c>
      <c r="BF124" s="425">
        <v>22834.912264000013</v>
      </c>
      <c r="BG124" s="431">
        <v>23652.964279000076</v>
      </c>
      <c r="BH124" s="427">
        <v>8455.9889380001259</v>
      </c>
      <c r="BI124" s="425">
        <v>8759.0280980000334</v>
      </c>
      <c r="BJ124" s="425">
        <v>8849.5501330000352</v>
      </c>
      <c r="BK124" s="425">
        <v>8830.4627940000191</v>
      </c>
      <c r="BL124" s="431">
        <v>8846.5704449999721</v>
      </c>
      <c r="BM124" s="427">
        <v>12137.822172000087</v>
      </c>
      <c r="BN124" s="425">
        <v>12285.752464000101</v>
      </c>
      <c r="BO124" s="425">
        <v>12621.04847200011</v>
      </c>
      <c r="BP124" s="425">
        <v>12647.083403000084</v>
      </c>
      <c r="BQ124" s="431">
        <v>13316.819957000032</v>
      </c>
      <c r="BR124" s="427">
        <v>33449.065424000859</v>
      </c>
      <c r="BS124" s="425">
        <v>12705.417349999851</v>
      </c>
      <c r="BT124" s="425">
        <v>29104.678617000827</v>
      </c>
      <c r="BU124" s="425">
        <v>14012.395886000115</v>
      </c>
      <c r="BV124" s="425">
        <v>1031.6644229999974</v>
      </c>
      <c r="BW124" s="56" t="s">
        <v>35</v>
      </c>
      <c r="BX124" s="56" t="s">
        <v>35</v>
      </c>
      <c r="BY124" s="429">
        <v>16446.905176000291</v>
      </c>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3"/>
    </row>
    <row r="125" s="322" customFormat="true" ht="15" customHeight="true" x14ac:dyDescent="0.2">
      <c r="A125" s="999"/>
      <c r="B125" s="373" t="s">
        <v>16</v>
      </c>
      <c r="C125" s="126">
        <v>3.9621396004649743</v>
      </c>
      <c r="D125" s="125">
        <v>4.1289368034534579</v>
      </c>
      <c r="E125" s="125">
        <v>1.4988101782527166</v>
      </c>
      <c r="F125" s="125">
        <v>0.98673170544057742</v>
      </c>
      <c r="G125" s="124">
        <v>4.9013819796340528E-2</v>
      </c>
      <c r="H125" s="123">
        <v>3.888644205013307</v>
      </c>
      <c r="I125" s="125">
        <v>0.66272002246612283</v>
      </c>
      <c r="J125" s="125">
        <v>0.12283056253472321</v>
      </c>
      <c r="K125" s="125">
        <v>6.3425410124493833E-2</v>
      </c>
      <c r="L125" s="122">
        <v>0</v>
      </c>
      <c r="M125" s="126">
        <v>3.8965911933604112</v>
      </c>
      <c r="N125" s="125">
        <v>4.6861241252780603</v>
      </c>
      <c r="O125" s="125">
        <v>3.8392835785501802</v>
      </c>
      <c r="P125" s="125">
        <v>1.5047162454897103</v>
      </c>
      <c r="Q125" s="124">
        <v>0.21502254346327584</v>
      </c>
      <c r="R125" s="123">
        <v>1.4900959037531814</v>
      </c>
      <c r="S125" s="125">
        <v>0.67582179546440102</v>
      </c>
      <c r="T125" s="125">
        <v>4.6640651421830368</v>
      </c>
      <c r="U125" s="125">
        <v>1.3863376354705592</v>
      </c>
      <c r="V125" s="125">
        <v>7.435822911816406E-2</v>
      </c>
      <c r="W125" s="73" t="s">
        <v>35</v>
      </c>
      <c r="X125" s="73" t="s">
        <v>35</v>
      </c>
      <c r="Y125" s="122">
        <v>0.81442556936215571</v>
      </c>
      <c r="Z125" s="411"/>
      <c r="AA125" s="411"/>
      <c r="AB125" s="411"/>
      <c r="AC125" s="411"/>
      <c r="AD125" s="411"/>
      <c r="AE125" s="411"/>
      <c r="AF125" s="411"/>
      <c r="AG125" s="411"/>
      <c r="AH125" s="411"/>
      <c r="AI125" s="411"/>
      <c r="AJ125" s="411"/>
      <c r="AK125" s="411"/>
      <c r="AL125" s="411"/>
      <c r="AM125" s="411"/>
      <c r="AN125" s="411"/>
      <c r="AO125" s="411"/>
      <c r="AP125" s="411"/>
      <c r="AQ125" s="411"/>
      <c r="AR125" s="411"/>
      <c r="AS125" s="411"/>
      <c r="AT125" s="411"/>
      <c r="AU125" s="411"/>
      <c r="AV125" s="411"/>
      <c r="AW125" s="411"/>
      <c r="AX125" s="411"/>
      <c r="AY125" s="411"/>
      <c r="AZ125" s="187"/>
      <c r="BA125" s="990"/>
      <c r="BB125" s="557" t="s">
        <v>16</v>
      </c>
      <c r="BC125" s="427">
        <v>937.9190490000002</v>
      </c>
      <c r="BD125" s="425">
        <v>977.56857799999977</v>
      </c>
      <c r="BE125" s="425">
        <v>354.84283899999997</v>
      </c>
      <c r="BF125" s="425">
        <v>233.52152799999993</v>
      </c>
      <c r="BG125" s="431">
        <v>11.602428</v>
      </c>
      <c r="BH125" s="427">
        <v>344.04090400000001</v>
      </c>
      <c r="BI125" s="425">
        <v>58.552666000000002</v>
      </c>
      <c r="BJ125" s="425">
        <v>10.893073000000001</v>
      </c>
      <c r="BK125" s="425">
        <v>5.6077279999999998</v>
      </c>
      <c r="BL125" s="431">
        <v>0</v>
      </c>
      <c r="BM125" s="427">
        <v>577.81056600000022</v>
      </c>
      <c r="BN125" s="425">
        <v>694.56711700000017</v>
      </c>
      <c r="BO125" s="425">
        <v>569.08628100000044</v>
      </c>
      <c r="BP125" s="425">
        <v>223.01307300000011</v>
      </c>
      <c r="BQ125" s="431">
        <v>31.883013999999996</v>
      </c>
      <c r="BR125" s="427">
        <v>629.06329400000038</v>
      </c>
      <c r="BS125" s="425">
        <v>86.699155000000019</v>
      </c>
      <c r="BT125" s="425">
        <v>1466.523909</v>
      </c>
      <c r="BU125" s="425">
        <v>197.02319699999993</v>
      </c>
      <c r="BV125" s="425">
        <v>0.77284799999999998</v>
      </c>
      <c r="BW125" s="56" t="s">
        <v>35</v>
      </c>
      <c r="BX125" s="56" t="s">
        <v>35</v>
      </c>
      <c r="BY125" s="429">
        <v>135.37201900000002</v>
      </c>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3"/>
    </row>
    <row r="126" s="322" customFormat="true" ht="15" customHeight="true" x14ac:dyDescent="0.2">
      <c r="A126" s="999"/>
      <c r="B126" s="373" t="s">
        <v>22</v>
      </c>
      <c r="C126" s="126">
        <v>13.380650721211268</v>
      </c>
      <c r="D126" s="125">
        <v>10.966999551030563</v>
      </c>
      <c r="E126" s="125">
        <v>11.212633606452117</v>
      </c>
      <c r="F126" s="125">
        <v>2.5256677087891726</v>
      </c>
      <c r="G126" s="124">
        <v>2.4949175501724843E-2</v>
      </c>
      <c r="H126" s="123">
        <v>0.53307606439516386</v>
      </c>
      <c r="I126" s="125">
        <v>0.19946620338424909</v>
      </c>
      <c r="J126" s="125">
        <v>8.9421662743773139E-2</v>
      </c>
      <c r="K126" s="125">
        <v>4.6453630107144657E-2</v>
      </c>
      <c r="L126" s="122">
        <v>2.4145497241935408E-3</v>
      </c>
      <c r="M126" s="126">
        <v>14.059694861480093</v>
      </c>
      <c r="N126" s="125">
        <v>12.169604965857975</v>
      </c>
      <c r="O126" s="125">
        <v>10.977368669475652</v>
      </c>
      <c r="P126" s="125">
        <v>13.162744282452321</v>
      </c>
      <c r="Q126" s="124">
        <v>9.9719097526672869</v>
      </c>
      <c r="R126" s="123">
        <v>19.261236353156725</v>
      </c>
      <c r="S126" s="125">
        <v>0.27523098395411966</v>
      </c>
      <c r="T126" s="125">
        <v>2.5798461709743044</v>
      </c>
      <c r="U126" s="125">
        <v>1.5668583762061657E-2</v>
      </c>
      <c r="V126" s="125">
        <v>0.25450525178036298</v>
      </c>
      <c r="W126" s="73" t="s">
        <v>35</v>
      </c>
      <c r="X126" s="73" t="s">
        <v>35</v>
      </c>
      <c r="Y126" s="122">
        <v>0.23765143179762016</v>
      </c>
      <c r="Z126" s="411"/>
      <c r="AA126" s="411"/>
      <c r="AB126" s="411"/>
      <c r="AC126" s="411"/>
      <c r="AD126" s="411"/>
      <c r="AE126" s="411"/>
      <c r="AF126" s="411"/>
      <c r="AG126" s="411"/>
      <c r="AH126" s="411"/>
      <c r="AI126" s="411"/>
      <c r="AJ126" s="411"/>
      <c r="AK126" s="411"/>
      <c r="AL126" s="411"/>
      <c r="AM126" s="411"/>
      <c r="AN126" s="411"/>
      <c r="AO126" s="411"/>
      <c r="AP126" s="411"/>
      <c r="AQ126" s="411"/>
      <c r="AR126" s="411"/>
      <c r="AS126" s="411"/>
      <c r="AT126" s="411"/>
      <c r="AU126" s="411"/>
      <c r="AV126" s="411"/>
      <c r="AW126" s="411"/>
      <c r="AX126" s="411"/>
      <c r="AY126" s="411"/>
      <c r="AZ126" s="187"/>
      <c r="BA126" s="990"/>
      <c r="BB126" s="557" t="s">
        <v>22</v>
      </c>
      <c r="BC126" s="427">
        <v>3167.4722410000008</v>
      </c>
      <c r="BD126" s="425">
        <v>2596.550799000001</v>
      </c>
      <c r="BE126" s="425">
        <v>2654.5874849999982</v>
      </c>
      <c r="BF126" s="425">
        <v>597.7286220000002</v>
      </c>
      <c r="BG126" s="431">
        <v>5.9059060000000008</v>
      </c>
      <c r="BH126" s="427">
        <v>47.162959999999998</v>
      </c>
      <c r="BI126" s="425">
        <v>17.623245999999998</v>
      </c>
      <c r="BJ126" s="425">
        <v>7.9302469999999996</v>
      </c>
      <c r="BK126" s="425">
        <v>4.1071759999999999</v>
      </c>
      <c r="BL126" s="431">
        <v>0.21360999999999999</v>
      </c>
      <c r="BM126" s="427">
        <v>2084.8582369999986</v>
      </c>
      <c r="BN126" s="425">
        <v>1803.7523569999987</v>
      </c>
      <c r="BO126" s="425">
        <v>1627.1446959999994</v>
      </c>
      <c r="BP126" s="425">
        <v>1950.8422669999991</v>
      </c>
      <c r="BQ126" s="431">
        <v>1478.6102569999982</v>
      </c>
      <c r="BR126" s="427">
        <v>8131.3805080000411</v>
      </c>
      <c r="BS126" s="425">
        <v>35.308559000000002</v>
      </c>
      <c r="BT126" s="425">
        <v>811.18208599999934</v>
      </c>
      <c r="BU126" s="425">
        <v>2.2267839999999999</v>
      </c>
      <c r="BV126" s="425">
        <v>2.6452200000000001</v>
      </c>
      <c r="BW126" s="56" t="s">
        <v>35</v>
      </c>
      <c r="BX126" s="56" t="s">
        <v>35</v>
      </c>
      <c r="BY126" s="429">
        <v>39.501895999999981</v>
      </c>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3"/>
    </row>
    <row r="127" s="322" customFormat="true" ht="15" customHeight="true" x14ac:dyDescent="0.2">
      <c r="A127" s="999"/>
      <c r="B127" s="373" t="s">
        <v>19</v>
      </c>
      <c r="C127" s="126">
        <v>0.19730796356845701</v>
      </c>
      <c r="D127" s="125">
        <v>0.10432627170499986</v>
      </c>
      <c r="E127" s="125">
        <v>1.8621777605783252E-3</v>
      </c>
      <c r="F127" s="125">
        <v>0</v>
      </c>
      <c r="G127" s="124">
        <v>5.3886007480965946E-3</v>
      </c>
      <c r="H127" s="123">
        <v>1.4689528510718726E-3</v>
      </c>
      <c r="I127" s="125">
        <v>0</v>
      </c>
      <c r="J127" s="125">
        <v>0</v>
      </c>
      <c r="K127" s="125">
        <v>1.4427220960959832E-2</v>
      </c>
      <c r="L127" s="122">
        <v>0</v>
      </c>
      <c r="M127" s="126">
        <v>0.18967082959907275</v>
      </c>
      <c r="N127" s="125">
        <v>0.2544254070861855</v>
      </c>
      <c r="O127" s="125">
        <v>3.6708726536111555E-2</v>
      </c>
      <c r="P127" s="125">
        <v>0</v>
      </c>
      <c r="Q127" s="124">
        <v>2.9732756362574261E-3</v>
      </c>
      <c r="R127" s="123">
        <v>1.6075652484560044E-2</v>
      </c>
      <c r="S127" s="125">
        <v>9.9431426127659338E-3</v>
      </c>
      <c r="T127" s="125">
        <v>0.19290838072879748</v>
      </c>
      <c r="U127" s="125">
        <v>9.1447403586015477E-4</v>
      </c>
      <c r="V127" s="125">
        <v>0.41133441248760849</v>
      </c>
      <c r="W127" s="73" t="s">
        <v>35</v>
      </c>
      <c r="X127" s="73" t="s">
        <v>35</v>
      </c>
      <c r="Y127" s="122">
        <v>0</v>
      </c>
      <c r="Z127" s="411"/>
      <c r="AA127" s="411"/>
      <c r="AB127" s="411"/>
      <c r="AC127" s="411"/>
      <c r="AD127" s="411"/>
      <c r="AE127" s="411"/>
      <c r="AF127" s="411"/>
      <c r="AG127" s="411"/>
      <c r="AH127" s="411"/>
      <c r="AI127" s="411"/>
      <c r="AJ127" s="411"/>
      <c r="AK127" s="411"/>
      <c r="AL127" s="411"/>
      <c r="AM127" s="411"/>
      <c r="AN127" s="411"/>
      <c r="AO127" s="411"/>
      <c r="AP127" s="411"/>
      <c r="AQ127" s="411"/>
      <c r="AR127" s="411"/>
      <c r="AS127" s="411"/>
      <c r="AT127" s="411"/>
      <c r="AU127" s="411"/>
      <c r="AV127" s="411"/>
      <c r="AW127" s="411"/>
      <c r="AX127" s="411"/>
      <c r="AY127" s="411"/>
      <c r="AZ127" s="187"/>
      <c r="BA127" s="990"/>
      <c r="BB127" s="557" t="s">
        <v>19</v>
      </c>
      <c r="BC127" s="427">
        <v>46.706809000000007</v>
      </c>
      <c r="BD127" s="425">
        <v>24.700326</v>
      </c>
      <c r="BE127" s="425">
        <v>0.44086999999999998</v>
      </c>
      <c r="BF127" s="425">
        <v>0</v>
      </c>
      <c r="BG127" s="431">
        <v>1.275576</v>
      </c>
      <c r="BH127" s="427">
        <v>0.129963</v>
      </c>
      <c r="BI127" s="425">
        <v>0</v>
      </c>
      <c r="BJ127" s="425">
        <v>0</v>
      </c>
      <c r="BK127" s="425">
        <v>1.275576</v>
      </c>
      <c r="BL127" s="431">
        <v>0</v>
      </c>
      <c r="BM127" s="427">
        <v>28.125559999999997</v>
      </c>
      <c r="BN127" s="425">
        <v>37.710380000000001</v>
      </c>
      <c r="BO127" s="425">
        <v>5.4412320000000003</v>
      </c>
      <c r="BP127" s="425">
        <v>0</v>
      </c>
      <c r="BQ127" s="431">
        <v>0.44086999999999998</v>
      </c>
      <c r="BR127" s="427">
        <v>6.7865449999999994</v>
      </c>
      <c r="BS127" s="425">
        <v>1.275576</v>
      </c>
      <c r="BT127" s="425">
        <v>60.656260999999994</v>
      </c>
      <c r="BU127" s="425">
        <v>0.129963</v>
      </c>
      <c r="BV127" s="425">
        <v>4.2752359999999996</v>
      </c>
      <c r="BW127" s="56" t="s">
        <v>35</v>
      </c>
      <c r="BX127" s="56" t="s">
        <v>35</v>
      </c>
      <c r="BY127" s="429">
        <v>0</v>
      </c>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3"/>
    </row>
    <row r="128" s="322" customFormat="true" ht="15" customHeight="true" x14ac:dyDescent="0.2">
      <c r="A128" s="999" t="s">
        <v>168</v>
      </c>
      <c r="B128" s="373" t="s">
        <v>49</v>
      </c>
      <c r="C128" s="126">
        <v>4.5846401452301722</v>
      </c>
      <c r="D128" s="125">
        <v>4.6429757799190021</v>
      </c>
      <c r="E128" s="125">
        <v>1.6881248707108241</v>
      </c>
      <c r="F128" s="125">
        <v>1.0122990147730946</v>
      </c>
      <c r="G128" s="124">
        <v>4.902869401182805E-2</v>
      </c>
      <c r="H128" s="123">
        <v>3.909542469481043</v>
      </c>
      <c r="I128" s="125">
        <v>0.66404456695260272</v>
      </c>
      <c r="J128" s="125">
        <v>0.12294049797219544</v>
      </c>
      <c r="K128" s="125">
        <v>6.3464047576780841E-2</v>
      </c>
      <c r="L128" s="122">
        <v>0</v>
      </c>
      <c r="M128" s="126">
        <v>4.5440960580218661</v>
      </c>
      <c r="N128" s="125">
        <v>5.3509246260521222</v>
      </c>
      <c r="O128" s="125">
        <v>4.3144842085147097</v>
      </c>
      <c r="P128" s="125">
        <v>1.7328003206181921</v>
      </c>
      <c r="Q128" s="124">
        <v>0.23884728028832183</v>
      </c>
      <c r="R128" s="123">
        <v>1.845944356879299</v>
      </c>
      <c r="S128" s="125">
        <v>0.67775457615722412</v>
      </c>
      <c r="T128" s="125">
        <v>4.7970762934585824</v>
      </c>
      <c r="U128" s="125">
        <v>1.3865675707722276</v>
      </c>
      <c r="V128" s="125">
        <v>7.485665441460046E-2</v>
      </c>
      <c r="W128" s="73" t="s">
        <v>35</v>
      </c>
      <c r="X128" s="73" t="s">
        <v>35</v>
      </c>
      <c r="Y128" s="122">
        <v>0.81636567407530092</v>
      </c>
      <c r="Z128" s="411"/>
      <c r="AA128" s="411"/>
      <c r="AB128" s="411"/>
      <c r="AC128" s="411"/>
      <c r="AD128" s="411"/>
      <c r="AE128" s="411"/>
      <c r="AF128" s="411"/>
      <c r="AG128" s="411"/>
      <c r="AH128" s="411"/>
      <c r="AI128" s="411"/>
      <c r="AJ128" s="411"/>
      <c r="AK128" s="411"/>
      <c r="AL128" s="411"/>
      <c r="AM128" s="411"/>
      <c r="AN128" s="411"/>
      <c r="AO128" s="411"/>
      <c r="AP128" s="411"/>
      <c r="AQ128" s="411"/>
      <c r="AR128" s="411"/>
      <c r="AS128" s="411"/>
      <c r="AT128" s="411"/>
      <c r="AU128" s="411"/>
      <c r="AV128" s="411"/>
      <c r="AW128" s="411"/>
      <c r="AX128" s="411"/>
      <c r="AY128" s="411"/>
      <c r="AZ128" s="187"/>
      <c r="BA128" s="990" t="s">
        <v>108</v>
      </c>
      <c r="BB128" s="557" t="s">
        <v>49</v>
      </c>
      <c r="BC128" s="60" t="s">
        <v>35</v>
      </c>
      <c r="BD128" s="56" t="s">
        <v>35</v>
      </c>
      <c r="BE128" s="56" t="s">
        <v>35</v>
      </c>
      <c r="BF128" s="56" t="s">
        <v>35</v>
      </c>
      <c r="BG128" s="51" t="s">
        <v>35</v>
      </c>
      <c r="BH128" s="60" t="s">
        <v>35</v>
      </c>
      <c r="BI128" s="56" t="s">
        <v>35</v>
      </c>
      <c r="BJ128" s="56" t="s">
        <v>35</v>
      </c>
      <c r="BK128" s="56" t="s">
        <v>35</v>
      </c>
      <c r="BL128" s="51" t="s">
        <v>35</v>
      </c>
      <c r="BM128" s="60" t="s">
        <v>35</v>
      </c>
      <c r="BN128" s="56" t="s">
        <v>35</v>
      </c>
      <c r="BO128" s="56" t="s">
        <v>35</v>
      </c>
      <c r="BP128" s="56" t="s">
        <v>35</v>
      </c>
      <c r="BQ128" s="51" t="s">
        <v>35</v>
      </c>
      <c r="BR128" s="60" t="s">
        <v>35</v>
      </c>
      <c r="BS128" s="56" t="s">
        <v>35</v>
      </c>
      <c r="BT128" s="56" t="s">
        <v>35</v>
      </c>
      <c r="BU128" s="56" t="s">
        <v>35</v>
      </c>
      <c r="BV128" s="56" t="s">
        <v>35</v>
      </c>
      <c r="BW128" s="56" t="s">
        <v>35</v>
      </c>
      <c r="BX128" s="56" t="s">
        <v>35</v>
      </c>
      <c r="BY128" s="45" t="s">
        <v>35</v>
      </c>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322" customFormat="true" ht="15" customHeight="true" x14ac:dyDescent="0.2">
      <c r="A129" s="1001"/>
      <c r="B129" s="374" t="s">
        <v>48</v>
      </c>
      <c r="C129" s="121">
        <v>95.415359854770003</v>
      </c>
      <c r="D129" s="120">
        <v>95.357024220080802</v>
      </c>
      <c r="E129" s="120">
        <v>98.311875129289149</v>
      </c>
      <c r="F129" s="120">
        <v>98.987700985226823</v>
      </c>
      <c r="G129" s="119">
        <v>99.950971305988176</v>
      </c>
      <c r="H129" s="118">
        <v>96.090457530519089</v>
      </c>
      <c r="I129" s="120">
        <v>99.335955433047417</v>
      </c>
      <c r="J129" s="120">
        <v>99.877059502027805</v>
      </c>
      <c r="K129" s="120">
        <v>99.936535952423213</v>
      </c>
      <c r="L129" s="117">
        <v>100</v>
      </c>
      <c r="M129" s="121">
        <v>95.455903941978065</v>
      </c>
      <c r="N129" s="120">
        <v>94.649075373947866</v>
      </c>
      <c r="O129" s="120">
        <v>95.685515791485301</v>
      </c>
      <c r="P129" s="120">
        <v>98.267199679381818</v>
      </c>
      <c r="Q129" s="119">
        <v>99.76115271971166</v>
      </c>
      <c r="R129" s="118">
        <v>98.154055643120742</v>
      </c>
      <c r="S129" s="120">
        <v>99.322245423842816</v>
      </c>
      <c r="T129" s="120">
        <v>95.202923706541213</v>
      </c>
      <c r="U129" s="120">
        <v>98.613432429227828</v>
      </c>
      <c r="V129" s="120">
        <v>99.925143345585411</v>
      </c>
      <c r="W129" s="72" t="s">
        <v>35</v>
      </c>
      <c r="X129" s="72" t="s">
        <v>35</v>
      </c>
      <c r="Y129" s="117">
        <v>99.183634325923961</v>
      </c>
      <c r="Z129" s="411"/>
      <c r="AA129" s="411"/>
      <c r="AB129" s="411"/>
      <c r="AC129" s="411"/>
      <c r="AD129" s="411"/>
      <c r="AE129" s="411"/>
      <c r="AF129" s="411"/>
      <c r="AG129" s="411"/>
      <c r="AH129" s="411"/>
      <c r="AI129" s="411"/>
      <c r="AJ129" s="411"/>
      <c r="AK129" s="411"/>
      <c r="AL129" s="411"/>
      <c r="AM129" s="411"/>
      <c r="AN129" s="411"/>
      <c r="AO129" s="411"/>
      <c r="AP129" s="411"/>
      <c r="AQ129" s="411"/>
      <c r="AR129" s="411"/>
      <c r="AS129" s="411"/>
      <c r="AT129" s="411"/>
      <c r="AU129" s="411"/>
      <c r="AV129" s="411"/>
      <c r="AW129" s="411"/>
      <c r="AX129" s="411"/>
      <c r="AY129" s="411"/>
      <c r="AZ129" s="187"/>
      <c r="BA129" s="994"/>
      <c r="BB129" s="560" t="s">
        <v>48</v>
      </c>
      <c r="BC129" s="59" t="s">
        <v>35</v>
      </c>
      <c r="BD129" s="55" t="s">
        <v>35</v>
      </c>
      <c r="BE129" s="55" t="s">
        <v>35</v>
      </c>
      <c r="BF129" s="55" t="s">
        <v>35</v>
      </c>
      <c r="BG129" s="50" t="s">
        <v>35</v>
      </c>
      <c r="BH129" s="59" t="s">
        <v>35</v>
      </c>
      <c r="BI129" s="55" t="s">
        <v>35</v>
      </c>
      <c r="BJ129" s="55" t="s">
        <v>35</v>
      </c>
      <c r="BK129" s="55" t="s">
        <v>35</v>
      </c>
      <c r="BL129" s="50" t="s">
        <v>35</v>
      </c>
      <c r="BM129" s="59" t="s">
        <v>35</v>
      </c>
      <c r="BN129" s="55" t="s">
        <v>35</v>
      </c>
      <c r="BO129" s="55" t="s">
        <v>35</v>
      </c>
      <c r="BP129" s="55" t="s">
        <v>35</v>
      </c>
      <c r="BQ129" s="50" t="s">
        <v>35</v>
      </c>
      <c r="BR129" s="59" t="s">
        <v>35</v>
      </c>
      <c r="BS129" s="55" t="s">
        <v>35</v>
      </c>
      <c r="BT129" s="55" t="s">
        <v>35</v>
      </c>
      <c r="BU129" s="55" t="s">
        <v>35</v>
      </c>
      <c r="BV129" s="55" t="s">
        <v>35</v>
      </c>
      <c r="BW129" s="55" t="s">
        <v>35</v>
      </c>
      <c r="BX129" s="55" t="s">
        <v>35</v>
      </c>
      <c r="BY129" s="44" t="s">
        <v>35</v>
      </c>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8" customFormat="true" ht="15" customHeight="true" x14ac:dyDescent="0.2">
      <c r="A130" s="1006" t="s">
        <v>47</v>
      </c>
      <c r="B130" s="371" t="s">
        <v>42</v>
      </c>
      <c r="C130" s="377">
        <f>C161/(C161+C162)*100</f>
        <v>0</v>
      </c>
      <c r="D130" s="378">
        <f t="shared" ref="D130:T130" si="0">D161/(D161+D162)*100</f>
        <v>0</v>
      </c>
      <c r="E130" s="26">
        <v>100</v>
      </c>
      <c r="F130" s="26">
        <v>100</v>
      </c>
      <c r="G130" s="25">
        <v>100</v>
      </c>
      <c r="H130" s="380">
        <f t="shared" si="0"/>
        <v>100</v>
      </c>
      <c r="I130" s="26">
        <v>100</v>
      </c>
      <c r="J130" s="26">
        <v>100</v>
      </c>
      <c r="K130" s="26">
        <v>100</v>
      </c>
      <c r="L130" s="24">
        <v>100</v>
      </c>
      <c r="M130" s="377">
        <f t="shared" si="0"/>
        <v>0</v>
      </c>
      <c r="N130" s="378">
        <f t="shared" si="0"/>
        <v>0</v>
      </c>
      <c r="O130" s="26">
        <v>0</v>
      </c>
      <c r="P130" s="26">
        <v>100</v>
      </c>
      <c r="Q130" s="25">
        <v>100</v>
      </c>
      <c r="R130" s="23">
        <v>100</v>
      </c>
      <c r="S130" s="378">
        <f t="shared" si="0"/>
        <v>100</v>
      </c>
      <c r="T130" s="378">
        <f t="shared" si="0"/>
        <v>0</v>
      </c>
      <c r="U130" s="26">
        <v>100</v>
      </c>
      <c r="V130" s="26">
        <v>100</v>
      </c>
      <c r="W130" s="20" t="s">
        <v>35</v>
      </c>
      <c r="X130" s="20" t="s">
        <v>35</v>
      </c>
      <c r="Y130" s="24">
        <v>100</v>
      </c>
      <c r="Z130" s="846"/>
      <c r="AA130" s="846"/>
      <c r="AB130" s="846"/>
      <c r="AC130" s="846"/>
      <c r="AD130" s="846"/>
      <c r="AE130" s="846"/>
      <c r="AF130" s="846"/>
      <c r="AG130" s="846"/>
      <c r="AH130" s="846"/>
      <c r="AI130" s="846"/>
      <c r="AJ130" s="846"/>
      <c r="AK130" s="846"/>
      <c r="AL130" s="846"/>
      <c r="AM130" s="846"/>
      <c r="AN130" s="846"/>
      <c r="AO130" s="846"/>
      <c r="AP130" s="846"/>
      <c r="AQ130" s="846"/>
      <c r="AR130" s="846"/>
      <c r="AS130" s="846"/>
      <c r="AT130" s="846"/>
      <c r="AU130" s="846"/>
      <c r="AV130" s="846"/>
      <c r="AW130" s="846"/>
      <c r="AX130" s="846"/>
      <c r="AY130" s="846"/>
      <c r="AZ130" s="346"/>
      <c r="BB130" s="320"/>
      <c r="BZ130" s="346"/>
      <c r="CA130" s="346"/>
      <c r="CB130" s="346"/>
      <c r="CC130" s="346"/>
      <c r="CD130" s="346"/>
      <c r="CE130" s="346"/>
      <c r="CF130" s="346"/>
      <c r="CG130" s="346"/>
      <c r="CH130" s="346"/>
      <c r="CI130" s="346"/>
      <c r="CJ130" s="346"/>
      <c r="CK130" s="346"/>
      <c r="CL130" s="346"/>
      <c r="CM130" s="346"/>
      <c r="CN130" s="346"/>
      <c r="CO130" s="346"/>
      <c r="CP130" s="346"/>
      <c r="CQ130" s="346"/>
      <c r="CR130" s="346"/>
      <c r="CS130" s="346"/>
      <c r="CT130" s="346"/>
      <c r="CU130" s="346"/>
      <c r="CV130" s="346"/>
      <c r="CW130" s="346"/>
      <c r="CX130" s="346"/>
      <c r="CY130" s="346"/>
      <c r="CZ130" s="346"/>
    </row>
    <row r="131" s="318" customFormat="true" ht="15" customHeight="true" x14ac:dyDescent="0.2">
      <c r="A131" s="1007"/>
      <c r="B131" s="368" t="s">
        <v>46</v>
      </c>
      <c r="C131" s="382"/>
      <c r="D131" s="383"/>
      <c r="E131" s="383"/>
      <c r="F131" s="383"/>
      <c r="G131" s="384"/>
      <c r="H131" s="385"/>
      <c r="I131" s="383"/>
      <c r="J131" s="383"/>
      <c r="K131" s="383"/>
      <c r="L131" s="386"/>
      <c r="M131" s="382"/>
      <c r="N131" s="383"/>
      <c r="O131" s="383"/>
      <c r="P131" s="383"/>
      <c r="Q131" s="384"/>
      <c r="R131" s="385"/>
      <c r="S131" s="383"/>
      <c r="T131" s="383"/>
      <c r="U131" s="383"/>
      <c r="V131" s="383"/>
      <c r="W131" s="383"/>
      <c r="X131" s="383"/>
      <c r="Y131" s="386"/>
      <c r="Z131" s="846"/>
      <c r="AA131" s="846"/>
      <c r="AB131" s="846"/>
      <c r="AC131" s="846"/>
      <c r="AD131" s="846"/>
      <c r="AE131" s="846"/>
      <c r="AF131" s="846"/>
      <c r="AG131" s="846"/>
      <c r="AH131" s="846"/>
      <c r="AI131" s="846"/>
      <c r="AJ131" s="846"/>
      <c r="AK131" s="846"/>
      <c r="AL131" s="846"/>
      <c r="AM131" s="846"/>
      <c r="AN131" s="846"/>
      <c r="AO131" s="846"/>
      <c r="AP131" s="846"/>
      <c r="AQ131" s="846"/>
      <c r="AR131" s="846"/>
      <c r="AS131" s="846"/>
      <c r="AT131" s="846"/>
      <c r="AU131" s="846"/>
      <c r="AV131" s="846"/>
      <c r="AW131" s="846"/>
      <c r="AX131" s="846"/>
      <c r="AY131" s="846"/>
      <c r="AZ131" s="346"/>
      <c r="BB131" s="320"/>
      <c r="BZ131" s="346"/>
      <c r="CA131" s="346"/>
      <c r="CB131" s="346"/>
      <c r="CC131" s="346"/>
      <c r="CD131" s="346"/>
      <c r="CE131" s="346"/>
      <c r="CF131" s="346"/>
      <c r="CG131" s="346"/>
      <c r="CH131" s="346"/>
      <c r="CI131" s="346"/>
      <c r="CJ131" s="346"/>
      <c r="CK131" s="346"/>
      <c r="CL131" s="346"/>
      <c r="CM131" s="346"/>
      <c r="CN131" s="346"/>
      <c r="CO131" s="346"/>
      <c r="CP131" s="346"/>
      <c r="CQ131" s="346"/>
      <c r="CR131" s="346"/>
      <c r="CS131" s="346"/>
      <c r="CT131" s="346"/>
      <c r="CU131" s="346"/>
      <c r="CV131" s="346"/>
      <c r="CW131" s="346"/>
      <c r="CX131" s="346"/>
      <c r="CY131" s="346"/>
      <c r="CZ131" s="346"/>
    </row>
    <row r="132" s="318" customFormat="true" ht="15" customHeight="true" x14ac:dyDescent="0.2">
      <c r="A132" s="1008"/>
      <c r="B132" s="369" t="s">
        <v>46</v>
      </c>
      <c r="C132" s="387"/>
      <c r="D132" s="388"/>
      <c r="E132" s="388"/>
      <c r="F132" s="388"/>
      <c r="G132" s="389"/>
      <c r="H132" s="390"/>
      <c r="I132" s="388"/>
      <c r="J132" s="388"/>
      <c r="K132" s="388"/>
      <c r="L132" s="391"/>
      <c r="M132" s="387"/>
      <c r="N132" s="388"/>
      <c r="O132" s="388"/>
      <c r="P132" s="388"/>
      <c r="Q132" s="389"/>
      <c r="R132" s="13"/>
      <c r="S132" s="12"/>
      <c r="T132" s="12"/>
      <c r="U132" s="12"/>
      <c r="V132" s="12"/>
      <c r="W132" s="12"/>
      <c r="X132" s="12"/>
      <c r="Y132" s="7"/>
      <c r="Z132" s="846"/>
      <c r="AA132" s="846"/>
      <c r="AB132" s="846"/>
      <c r="AC132" s="846"/>
      <c r="AD132" s="846"/>
      <c r="AE132" s="846"/>
      <c r="AF132" s="846"/>
      <c r="AG132" s="846"/>
      <c r="AH132" s="846"/>
      <c r="AI132" s="846"/>
      <c r="AJ132" s="846"/>
      <c r="AK132" s="846"/>
      <c r="AL132" s="846"/>
      <c r="AM132" s="846"/>
      <c r="AN132" s="846"/>
      <c r="AO132" s="846"/>
      <c r="AP132" s="846"/>
      <c r="AQ132" s="846"/>
      <c r="AR132" s="846"/>
      <c r="AS132" s="846"/>
      <c r="AT132" s="846"/>
      <c r="AU132" s="846"/>
      <c r="AV132" s="846"/>
      <c r="AW132" s="846"/>
      <c r="AX132" s="846"/>
      <c r="AY132" s="846"/>
      <c r="AZ132" s="346"/>
      <c r="BB132" s="320"/>
      <c r="BZ132" s="346"/>
      <c r="CA132" s="346"/>
      <c r="CB132" s="346"/>
      <c r="CC132" s="346"/>
      <c r="CD132" s="346"/>
      <c r="CE132" s="346"/>
      <c r="CF132" s="346"/>
      <c r="CG132" s="346"/>
      <c r="CH132" s="346"/>
      <c r="CI132" s="346"/>
      <c r="CJ132" s="346"/>
      <c r="CK132" s="346"/>
      <c r="CL132" s="346"/>
      <c r="CM132" s="346"/>
      <c r="CN132" s="346"/>
      <c r="CO132" s="346"/>
      <c r="CP132" s="346"/>
      <c r="CQ132" s="346"/>
      <c r="CR132" s="346"/>
      <c r="CS132" s="346"/>
      <c r="CT132" s="346"/>
      <c r="CU132" s="346"/>
      <c r="CV132" s="346"/>
      <c r="CW132" s="346"/>
      <c r="CX132" s="346"/>
      <c r="CY132" s="346"/>
      <c r="CZ132" s="346"/>
    </row>
    <row r="133" s="322" customFormat="true" ht="15" customHeight="true" x14ac:dyDescent="0.2">
      <c r="A133" s="317"/>
      <c r="B133" s="370"/>
      <c r="C133" s="1009" t="s">
        <v>114</v>
      </c>
      <c r="D133" s="1010"/>
      <c r="E133" s="1010"/>
      <c r="F133" s="1010"/>
      <c r="G133" s="1011"/>
      <c r="H133" s="1005" t="s">
        <v>38</v>
      </c>
      <c r="I133" s="996"/>
      <c r="J133" s="996"/>
      <c r="K133" s="996"/>
      <c r="L133" s="998"/>
      <c r="M133" s="995" t="s">
        <v>37</v>
      </c>
      <c r="N133" s="996"/>
      <c r="O133" s="996"/>
      <c r="P133" s="996"/>
      <c r="Q133" s="998"/>
      <c r="R133" s="15" t="s">
        <v>137</v>
      </c>
      <c r="S133" s="401"/>
      <c r="T133" s="401"/>
      <c r="U133" s="401"/>
      <c r="V133" s="401"/>
      <c r="W133" s="401"/>
      <c r="X133" s="401"/>
      <c r="Y133" s="401"/>
      <c r="Z133" s="411"/>
      <c r="AA133" s="411"/>
      <c r="AB133" s="411"/>
      <c r="AC133" s="411"/>
      <c r="AD133" s="411"/>
      <c r="AE133" s="411"/>
      <c r="AF133" s="411"/>
      <c r="AG133" s="411"/>
      <c r="AH133" s="411"/>
      <c r="AI133" s="411"/>
      <c r="AJ133" s="411"/>
      <c r="AK133" s="411"/>
      <c r="AL133" s="411"/>
      <c r="AM133" s="411"/>
      <c r="AN133" s="411"/>
      <c r="AO133" s="411"/>
      <c r="AP133" s="411"/>
      <c r="AQ133" s="411"/>
      <c r="AR133" s="411"/>
      <c r="AS133" s="411"/>
      <c r="AT133" s="411"/>
      <c r="AU133" s="411"/>
      <c r="AV133" s="411"/>
      <c r="AW133" s="411"/>
      <c r="AX133" s="411"/>
      <c r="AY133" s="411"/>
      <c r="AZ133" s="187"/>
      <c r="BA133" s="347" t="s">
        <v>128</v>
      </c>
      <c r="BB133" s="303" t="s">
        <v>98</v>
      </c>
      <c r="BC133" s="986" t="s">
        <v>114</v>
      </c>
      <c r="BD133" s="987"/>
      <c r="BE133" s="987"/>
      <c r="BF133" s="987"/>
      <c r="BG133" s="993"/>
      <c r="BH133" s="986" t="s">
        <v>38</v>
      </c>
      <c r="BI133" s="987"/>
      <c r="BJ133" s="987"/>
      <c r="BK133" s="987"/>
      <c r="BL133" s="993"/>
      <c r="BM133" s="986" t="s">
        <v>37</v>
      </c>
      <c r="BN133" s="987"/>
      <c r="BO133" s="987"/>
      <c r="BP133" s="987"/>
      <c r="BQ133" s="988"/>
      <c r="BR133" s="14" t="s">
        <v>137</v>
      </c>
      <c r="BS133" s="401"/>
      <c r="BT133" s="401"/>
      <c r="BU133" s="401"/>
      <c r="BV133" s="401"/>
      <c r="BW133" s="401"/>
      <c r="BX133" s="401"/>
      <c r="BY133" s="401"/>
      <c r="BZ133" s="345"/>
      <c r="CA133" s="345"/>
      <c r="CB133" s="345"/>
      <c r="CC133" s="345"/>
      <c r="CD133" s="345"/>
      <c r="CE133" s="345"/>
      <c r="CF133" s="345"/>
      <c r="CG133" s="345"/>
      <c r="CH133" s="345"/>
      <c r="CI133" s="345"/>
      <c r="CJ133" s="345"/>
      <c r="CK133" s="345"/>
      <c r="CL133" s="345"/>
      <c r="CM133" s="345"/>
      <c r="CN133" s="345"/>
      <c r="CO133" s="345"/>
      <c r="CP133" s="345"/>
      <c r="CQ133" s="345"/>
      <c r="CR133" s="345"/>
      <c r="CS133" s="345"/>
      <c r="CT133" s="345"/>
      <c r="CU133" s="345"/>
      <c r="CV133" s="345"/>
      <c r="CW133" s="345"/>
      <c r="CX133" s="345"/>
      <c r="CY133" s="345"/>
      <c r="CZ133" s="345"/>
    </row>
    <row r="134" s="322" customFormat="true" ht="24" x14ac:dyDescent="0.2">
      <c r="A134" s="335" t="s">
        <v>69</v>
      </c>
      <c r="B134" s="370"/>
      <c r="C134" s="393" t="s">
        <v>0</v>
      </c>
      <c r="D134" s="550" t="s">
        <v>1</v>
      </c>
      <c r="E134" s="550" t="s">
        <v>2</v>
      </c>
      <c r="F134" s="550" t="s">
        <v>3</v>
      </c>
      <c r="G134" s="551" t="s">
        <v>4</v>
      </c>
      <c r="H134" s="375" t="s">
        <v>0</v>
      </c>
      <c r="I134" s="553" t="s">
        <v>1</v>
      </c>
      <c r="J134" s="553" t="s">
        <v>2</v>
      </c>
      <c r="K134" s="553" t="s">
        <v>3</v>
      </c>
      <c r="L134" s="554" t="s">
        <v>4</v>
      </c>
      <c r="M134" s="376" t="s">
        <v>0</v>
      </c>
      <c r="N134" s="553" t="s">
        <v>1</v>
      </c>
      <c r="O134" s="553" t="s">
        <v>2</v>
      </c>
      <c r="P134" s="553" t="s">
        <v>3</v>
      </c>
      <c r="Q134" s="548" t="s">
        <v>4</v>
      </c>
      <c r="R134" s="375" t="s">
        <v>483</v>
      </c>
      <c r="S134" s="553" t="s">
        <v>484</v>
      </c>
      <c r="T134" s="553" t="s">
        <v>485</v>
      </c>
      <c r="U134" s="553" t="s">
        <v>486</v>
      </c>
      <c r="V134" s="553" t="s">
        <v>487</v>
      </c>
      <c r="W134" s="553" t="s">
        <v>151</v>
      </c>
      <c r="X134" s="553" t="s">
        <v>152</v>
      </c>
      <c r="Y134" s="554" t="s">
        <v>488</v>
      </c>
      <c r="Z134" s="411"/>
      <c r="AA134" s="411"/>
      <c r="AB134" s="411"/>
      <c r="AC134" s="411"/>
      <c r="AD134" s="411"/>
      <c r="AE134" s="411"/>
      <c r="AF134" s="411"/>
      <c r="AG134" s="411"/>
      <c r="AH134" s="411"/>
      <c r="AI134" s="411"/>
      <c r="AJ134" s="411"/>
      <c r="AK134" s="411"/>
      <c r="AL134" s="411"/>
      <c r="AM134" s="411"/>
      <c r="AN134" s="411"/>
      <c r="AO134" s="411"/>
      <c r="AP134" s="411"/>
      <c r="AQ134" s="411"/>
      <c r="AR134" s="411"/>
      <c r="AS134" s="411"/>
      <c r="AT134" s="411"/>
      <c r="AU134" s="411"/>
      <c r="AV134" s="411"/>
      <c r="AW134" s="411"/>
      <c r="AX134" s="411"/>
      <c r="AY134" s="411"/>
      <c r="AZ134" s="187"/>
      <c r="BA134" s="335" t="s">
        <v>116</v>
      </c>
      <c r="BB134" s="334"/>
      <c r="BC134" s="422" t="s">
        <v>0</v>
      </c>
      <c r="BD134" s="525" t="s">
        <v>1</v>
      </c>
      <c r="BE134" s="525" t="s">
        <v>2</v>
      </c>
      <c r="BF134" s="525" t="s">
        <v>3</v>
      </c>
      <c r="BG134" s="423" t="s">
        <v>4</v>
      </c>
      <c r="BH134" s="422" t="s">
        <v>0</v>
      </c>
      <c r="BI134" s="525" t="s">
        <v>1</v>
      </c>
      <c r="BJ134" s="525" t="s">
        <v>2</v>
      </c>
      <c r="BK134" s="525" t="s">
        <v>3</v>
      </c>
      <c r="BL134" s="423" t="s">
        <v>4</v>
      </c>
      <c r="BM134" s="422" t="s">
        <v>0</v>
      </c>
      <c r="BN134" s="525" t="s">
        <v>1</v>
      </c>
      <c r="BO134" s="525" t="s">
        <v>2</v>
      </c>
      <c r="BP134" s="525" t="s">
        <v>3</v>
      </c>
      <c r="BQ134" s="423" t="s">
        <v>4</v>
      </c>
      <c r="BR134" s="422" t="s">
        <v>483</v>
      </c>
      <c r="BS134" s="525" t="s">
        <v>484</v>
      </c>
      <c r="BT134" s="525" t="s">
        <v>485</v>
      </c>
      <c r="BU134" s="525" t="s">
        <v>486</v>
      </c>
      <c r="BV134" s="525" t="s">
        <v>487</v>
      </c>
      <c r="BW134" s="525" t="s">
        <v>151</v>
      </c>
      <c r="BX134" s="525" t="s">
        <v>152</v>
      </c>
      <c r="BY134" s="526" t="s">
        <v>488</v>
      </c>
      <c r="BZ134" s="185"/>
      <c r="CA134" s="185"/>
      <c r="CB134" s="185"/>
      <c r="CC134" s="185"/>
      <c r="CD134" s="185"/>
      <c r="CE134" s="185"/>
      <c r="CF134" s="185"/>
      <c r="CG134" s="185"/>
      <c r="CH134" s="185"/>
      <c r="CI134" s="185"/>
      <c r="CJ134" s="185"/>
      <c r="CK134" s="185"/>
      <c r="CL134" s="185"/>
      <c r="CM134" s="185"/>
      <c r="CN134" s="185"/>
      <c r="CO134" s="185"/>
      <c r="CP134" s="185"/>
      <c r="CQ134" s="185"/>
      <c r="CR134" s="185"/>
      <c r="CS134" s="185"/>
      <c r="CT134" s="185"/>
      <c r="CU134" s="185"/>
      <c r="CV134" s="185"/>
      <c r="CW134" s="185"/>
      <c r="CX134" s="185"/>
      <c r="CY134" s="185"/>
      <c r="CZ134" s="185"/>
    </row>
    <row r="135" s="322" customFormat="true" ht="15" customHeight="true" x14ac:dyDescent="0.2">
      <c r="A135" s="1000" t="s">
        <v>45</v>
      </c>
      <c r="B135" s="372" t="s">
        <v>44</v>
      </c>
      <c r="C135" s="131">
        <v>21.917880780436004</v>
      </c>
      <c r="D135" s="130">
        <v>30.999634000856961</v>
      </c>
      <c r="E135" s="130">
        <v>48.244009647438411</v>
      </c>
      <c r="F135" s="130">
        <v>81.590988920016443</v>
      </c>
      <c r="G135" s="129">
        <v>97.933306621538378</v>
      </c>
      <c r="H135" s="128">
        <v>73.114070570476997</v>
      </c>
      <c r="I135" s="130">
        <v>92.343116579602253</v>
      </c>
      <c r="J135" s="130">
        <v>96.225686945031057</v>
      </c>
      <c r="K135" s="130">
        <v>97.814696430636175</v>
      </c>
      <c r="L135" s="127">
        <v>99.003595719619952</v>
      </c>
      <c r="M135" s="131">
        <v>19.97251529169689</v>
      </c>
      <c r="N135" s="130">
        <v>23.749760463861467</v>
      </c>
      <c r="O135" s="130">
        <v>31.570480438171789</v>
      </c>
      <c r="P135" s="130">
        <v>40.696200062554716</v>
      </c>
      <c r="Q135" s="129">
        <v>58.54436952235951</v>
      </c>
      <c r="R135" s="128">
        <v>51.190713678971356</v>
      </c>
      <c r="S135" s="130">
        <v>96.443864092228438</v>
      </c>
      <c r="T135" s="130">
        <v>13.304202055062756</v>
      </c>
      <c r="U135" s="130">
        <v>81.114252475512032</v>
      </c>
      <c r="V135" s="130">
        <v>46.015723804783988</v>
      </c>
      <c r="W135" s="71" t="s">
        <v>35</v>
      </c>
      <c r="X135" s="71" t="s">
        <v>35</v>
      </c>
      <c r="Y135" s="127">
        <v>97.878025065371702</v>
      </c>
      <c r="Z135" s="411"/>
      <c r="AA135" s="411"/>
      <c r="AB135" s="411"/>
      <c r="AC135" s="411"/>
      <c r="AD135" s="411"/>
      <c r="AE135" s="411"/>
      <c r="AF135" s="411"/>
      <c r="AG135" s="411"/>
      <c r="AH135" s="411"/>
      <c r="AI135" s="411"/>
      <c r="AJ135" s="411"/>
      <c r="AK135" s="411"/>
      <c r="AL135" s="411"/>
      <c r="AM135" s="411"/>
      <c r="AN135" s="411"/>
      <c r="AO135" s="411"/>
      <c r="AP135" s="411"/>
      <c r="AQ135" s="411"/>
      <c r="AR135" s="411"/>
      <c r="AS135" s="411"/>
      <c r="AT135" s="411"/>
      <c r="AU135" s="411"/>
      <c r="AV135" s="411"/>
      <c r="AW135" s="411"/>
      <c r="AX135" s="411"/>
      <c r="AY135" s="411"/>
      <c r="AZ135" s="187"/>
      <c r="BA135" s="992" t="s">
        <v>45</v>
      </c>
      <c r="BB135" s="559" t="s">
        <v>44</v>
      </c>
      <c r="BC135" s="61" t="s">
        <v>35</v>
      </c>
      <c r="BD135" s="57" t="s">
        <v>35</v>
      </c>
      <c r="BE135" s="57" t="s">
        <v>35</v>
      </c>
      <c r="BF135" s="57" t="s">
        <v>35</v>
      </c>
      <c r="BG135" s="52" t="s">
        <v>35</v>
      </c>
      <c r="BH135" s="61" t="s">
        <v>35</v>
      </c>
      <c r="BI135" s="57" t="s">
        <v>35</v>
      </c>
      <c r="BJ135" s="57" t="s">
        <v>35</v>
      </c>
      <c r="BK135" s="57" t="s">
        <v>35</v>
      </c>
      <c r="BL135" s="52" t="s">
        <v>35</v>
      </c>
      <c r="BM135" s="61" t="s">
        <v>35</v>
      </c>
      <c r="BN135" s="57" t="s">
        <v>35</v>
      </c>
      <c r="BO135" s="57" t="s">
        <v>35</v>
      </c>
      <c r="BP135" s="57" t="s">
        <v>35</v>
      </c>
      <c r="BQ135" s="52" t="s">
        <v>35</v>
      </c>
      <c r="BR135" s="61" t="s">
        <v>35</v>
      </c>
      <c r="BS135" s="57" t="s">
        <v>35</v>
      </c>
      <c r="BT135" s="57" t="s">
        <v>35</v>
      </c>
      <c r="BU135" s="57" t="s">
        <v>35</v>
      </c>
      <c r="BV135" s="57" t="s">
        <v>35</v>
      </c>
      <c r="BW135" s="57" t="s">
        <v>35</v>
      </c>
      <c r="BX135" s="57" t="s">
        <v>35</v>
      </c>
      <c r="BY135" s="46" t="s">
        <v>35</v>
      </c>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322" customFormat="true" ht="15" customHeight="true" x14ac:dyDescent="0.2">
      <c r="A136" s="999"/>
      <c r="B136" s="373" t="s">
        <v>43</v>
      </c>
      <c r="C136" s="126">
        <v>30.607180076293837</v>
      </c>
      <c r="D136" s="125">
        <v>29.756391615242293</v>
      </c>
      <c r="E136" s="125">
        <v>25.365122825413899</v>
      </c>
      <c r="F136" s="125">
        <v>8.6289178840078549</v>
      </c>
      <c r="G136" s="124">
        <v>0.62589482790427364</v>
      </c>
      <c r="H136" s="123">
        <v>8.0230401202051134</v>
      </c>
      <c r="I136" s="125">
        <v>2.4590621535630968</v>
      </c>
      <c r="J136" s="125">
        <v>0.9290920532008824</v>
      </c>
      <c r="K136" s="125">
        <v>0.70723644310887757</v>
      </c>
      <c r="L136" s="122">
        <v>0.37810174626219134</v>
      </c>
      <c r="M136" s="126">
        <v>30.708348936342361</v>
      </c>
      <c r="N136" s="125">
        <v>31.175726521015907</v>
      </c>
      <c r="O136" s="125">
        <v>30.112286671645176</v>
      </c>
      <c r="P136" s="125">
        <v>29.062387435035792</v>
      </c>
      <c r="Q136" s="124">
        <v>23.16796933166923</v>
      </c>
      <c r="R136" s="123">
        <v>28.367293089760757</v>
      </c>
      <c r="S136" s="125">
        <v>3.1810229230479834</v>
      </c>
      <c r="T136" s="125">
        <v>29.513117928006281</v>
      </c>
      <c r="U136" s="125">
        <v>3.7757732138390789</v>
      </c>
      <c r="V136" s="125">
        <v>15.132161710479162</v>
      </c>
      <c r="W136" s="73" t="s">
        <v>35</v>
      </c>
      <c r="X136" s="73" t="s">
        <v>35</v>
      </c>
      <c r="Y136" s="122">
        <v>0.77287711078747079</v>
      </c>
      <c r="Z136" s="411"/>
      <c r="AA136" s="411"/>
      <c r="AB136" s="411"/>
      <c r="AC136" s="411"/>
      <c r="AD136" s="411"/>
      <c r="AE136" s="411"/>
      <c r="AF136" s="411"/>
      <c r="AG136" s="411"/>
      <c r="AH136" s="411"/>
      <c r="AI136" s="411"/>
      <c r="AJ136" s="411"/>
      <c r="AK136" s="411"/>
      <c r="AL136" s="411"/>
      <c r="AM136" s="411"/>
      <c r="AN136" s="411"/>
      <c r="AO136" s="411"/>
      <c r="AP136" s="411"/>
      <c r="AQ136" s="411"/>
      <c r="AR136" s="411"/>
      <c r="AS136" s="411"/>
      <c r="AT136" s="411"/>
      <c r="AU136" s="411"/>
      <c r="AV136" s="411"/>
      <c r="AW136" s="411"/>
      <c r="AX136" s="411"/>
      <c r="AY136" s="411"/>
      <c r="AZ136" s="187"/>
      <c r="BA136" s="990"/>
      <c r="BB136" s="557" t="s">
        <v>43</v>
      </c>
      <c r="BC136" s="60" t="s">
        <v>35</v>
      </c>
      <c r="BD136" s="56" t="s">
        <v>35</v>
      </c>
      <c r="BE136" s="56" t="s">
        <v>35</v>
      </c>
      <c r="BF136" s="56" t="s">
        <v>35</v>
      </c>
      <c r="BG136" s="51" t="s">
        <v>35</v>
      </c>
      <c r="BH136" s="60" t="s">
        <v>35</v>
      </c>
      <c r="BI136" s="56" t="s">
        <v>35</v>
      </c>
      <c r="BJ136" s="56" t="s">
        <v>35</v>
      </c>
      <c r="BK136" s="56" t="s">
        <v>35</v>
      </c>
      <c r="BL136" s="51" t="s">
        <v>35</v>
      </c>
      <c r="BM136" s="60" t="s">
        <v>35</v>
      </c>
      <c r="BN136" s="56" t="s">
        <v>35</v>
      </c>
      <c r="BO136" s="56" t="s">
        <v>35</v>
      </c>
      <c r="BP136" s="56" t="s">
        <v>35</v>
      </c>
      <c r="BQ136" s="51" t="s">
        <v>35</v>
      </c>
      <c r="BR136" s="60" t="s">
        <v>35</v>
      </c>
      <c r="BS136" s="56" t="s">
        <v>35</v>
      </c>
      <c r="BT136" s="56" t="s">
        <v>35</v>
      </c>
      <c r="BU136" s="56" t="s">
        <v>35</v>
      </c>
      <c r="BV136" s="56" t="s">
        <v>35</v>
      </c>
      <c r="BW136" s="56" t="s">
        <v>35</v>
      </c>
      <c r="BX136" s="56" t="s">
        <v>35</v>
      </c>
      <c r="BY136" s="45" t="s">
        <v>35</v>
      </c>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322" customFormat="true" ht="15" customHeight="true" x14ac:dyDescent="0.2">
      <c r="A137" s="999"/>
      <c r="B137" s="373" t="s">
        <v>42</v>
      </c>
      <c r="C137" s="126">
        <v>33.896980458488841</v>
      </c>
      <c r="D137" s="125">
        <v>28.172648561164028</v>
      </c>
      <c r="E137" s="125">
        <v>15.176371742933373</v>
      </c>
      <c r="F137" s="125">
        <v>7.2544254871857481</v>
      </c>
      <c r="G137" s="124">
        <v>1.4104648607111385</v>
      </c>
      <c r="H137" s="123">
        <v>18.328344292071005</v>
      </c>
      <c r="I137" s="125">
        <v>4.9983550634503011</v>
      </c>
      <c r="J137" s="125">
        <v>2.7557993390245077</v>
      </c>
      <c r="K137" s="125">
        <v>1.4172082258069245</v>
      </c>
      <c r="L137" s="122">
        <v>0.61588798439367087</v>
      </c>
      <c r="M137" s="126">
        <v>35.069770080880765</v>
      </c>
      <c r="N137" s="125">
        <v>32.650482642177991</v>
      </c>
      <c r="O137" s="125">
        <v>27.303155494170184</v>
      </c>
      <c r="P137" s="125">
        <v>17.078668219956693</v>
      </c>
      <c r="Q137" s="124">
        <v>8.312778117666813</v>
      </c>
      <c r="R137" s="123">
        <v>1.1646812256269923</v>
      </c>
      <c r="S137" s="125">
        <v>9.0009728715263346E-2</v>
      </c>
      <c r="T137" s="125">
        <v>54.409925465225761</v>
      </c>
      <c r="U137" s="125">
        <v>15.093391252850868</v>
      </c>
      <c r="V137" s="125">
        <v>38.186274820469087</v>
      </c>
      <c r="W137" s="73" t="s">
        <v>35</v>
      </c>
      <c r="X137" s="73" t="s">
        <v>35</v>
      </c>
      <c r="Y137" s="122">
        <v>1.1114463920413042</v>
      </c>
      <c r="Z137" s="411"/>
      <c r="AA137" s="411"/>
      <c r="AB137" s="411"/>
      <c r="AC137" s="411"/>
      <c r="AD137" s="411"/>
      <c r="AE137" s="411"/>
      <c r="AF137" s="411"/>
      <c r="AG137" s="411"/>
      <c r="AH137" s="411"/>
      <c r="AI137" s="411"/>
      <c r="AJ137" s="411"/>
      <c r="AK137" s="411"/>
      <c r="AL137" s="411"/>
      <c r="AM137" s="411"/>
      <c r="AN137" s="411"/>
      <c r="AO137" s="411"/>
      <c r="AP137" s="411"/>
      <c r="AQ137" s="411"/>
      <c r="AR137" s="411"/>
      <c r="AS137" s="411"/>
      <c r="AT137" s="411"/>
      <c r="AU137" s="411"/>
      <c r="AV137" s="411"/>
      <c r="AW137" s="411"/>
      <c r="AX137" s="411"/>
      <c r="AY137" s="411"/>
      <c r="AZ137" s="187"/>
      <c r="BA137" s="990"/>
      <c r="BB137" s="557" t="s">
        <v>42</v>
      </c>
      <c r="BC137" s="60" t="s">
        <v>35</v>
      </c>
      <c r="BD137" s="56" t="s">
        <v>35</v>
      </c>
      <c r="BE137" s="56" t="s">
        <v>35</v>
      </c>
      <c r="BF137" s="56" t="s">
        <v>35</v>
      </c>
      <c r="BG137" s="51" t="s">
        <v>35</v>
      </c>
      <c r="BH137" s="60" t="s">
        <v>35</v>
      </c>
      <c r="BI137" s="56" t="s">
        <v>35</v>
      </c>
      <c r="BJ137" s="56" t="s">
        <v>35</v>
      </c>
      <c r="BK137" s="56" t="s">
        <v>35</v>
      </c>
      <c r="BL137" s="51" t="s">
        <v>35</v>
      </c>
      <c r="BM137" s="60" t="s">
        <v>35</v>
      </c>
      <c r="BN137" s="56" t="s">
        <v>35</v>
      </c>
      <c r="BO137" s="56" t="s">
        <v>35</v>
      </c>
      <c r="BP137" s="56" t="s">
        <v>35</v>
      </c>
      <c r="BQ137" s="51" t="s">
        <v>35</v>
      </c>
      <c r="BR137" s="60" t="s">
        <v>35</v>
      </c>
      <c r="BS137" s="56" t="s">
        <v>35</v>
      </c>
      <c r="BT137" s="56" t="s">
        <v>35</v>
      </c>
      <c r="BU137" s="56" t="s">
        <v>35</v>
      </c>
      <c r="BV137" s="56" t="s">
        <v>35</v>
      </c>
      <c r="BW137" s="56" t="s">
        <v>35</v>
      </c>
      <c r="BX137" s="56" t="s">
        <v>35</v>
      </c>
      <c r="BY137" s="45" t="s">
        <v>35</v>
      </c>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322" customFormat="true" ht="15" customHeight="true" x14ac:dyDescent="0.2">
      <c r="A138" s="999"/>
      <c r="B138" s="373" t="s">
        <v>41</v>
      </c>
      <c r="C138" s="126">
        <v>13.380650721211268</v>
      </c>
      <c r="D138" s="125">
        <v>10.966999551030563</v>
      </c>
      <c r="E138" s="125">
        <v>11.212633606452117</v>
      </c>
      <c r="F138" s="125">
        <v>2.5256677087891726</v>
      </c>
      <c r="G138" s="124">
        <v>2.4945814925800568E-2</v>
      </c>
      <c r="H138" s="123">
        <v>0.53307606439516386</v>
      </c>
      <c r="I138" s="125">
        <v>0.19946620338424909</v>
      </c>
      <c r="J138" s="125">
        <v>8.9421662743773139E-2</v>
      </c>
      <c r="K138" s="125">
        <v>4.6436881228489123E-2</v>
      </c>
      <c r="L138" s="122">
        <v>2.4145497241935408E-3</v>
      </c>
      <c r="M138" s="126">
        <v>14.059694861480093</v>
      </c>
      <c r="N138" s="125">
        <v>12.169604965857975</v>
      </c>
      <c r="O138" s="125">
        <v>10.977368669475652</v>
      </c>
      <c r="P138" s="125">
        <v>13.162744282452321</v>
      </c>
      <c r="Q138" s="124">
        <v>9.9719097526672869</v>
      </c>
      <c r="R138" s="123">
        <v>19.261236353156725</v>
      </c>
      <c r="S138" s="125">
        <v>0.2751625844336516</v>
      </c>
      <c r="T138" s="125">
        <v>2.5798461709743044</v>
      </c>
      <c r="U138" s="125">
        <v>1.5668583762061657E-2</v>
      </c>
      <c r="V138" s="125">
        <v>0.25450525178036298</v>
      </c>
      <c r="W138" s="73" t="s">
        <v>35</v>
      </c>
      <c r="X138" s="73" t="s">
        <v>35</v>
      </c>
      <c r="Y138" s="122">
        <v>0.23765143179762016</v>
      </c>
      <c r="Z138" s="411"/>
      <c r="AA138" s="411"/>
      <c r="AB138" s="411"/>
      <c r="AC138" s="411"/>
      <c r="AD138" s="411"/>
      <c r="AE138" s="411"/>
      <c r="AF138" s="411"/>
      <c r="AG138" s="411"/>
      <c r="AH138" s="411"/>
      <c r="AI138" s="411"/>
      <c r="AJ138" s="411"/>
      <c r="AK138" s="411"/>
      <c r="AL138" s="411"/>
      <c r="AM138" s="411"/>
      <c r="AN138" s="411"/>
      <c r="AO138" s="411"/>
      <c r="AP138" s="411"/>
      <c r="AQ138" s="411"/>
      <c r="AR138" s="411"/>
      <c r="AS138" s="411"/>
      <c r="AT138" s="411"/>
      <c r="AU138" s="411"/>
      <c r="AV138" s="411"/>
      <c r="AW138" s="411"/>
      <c r="AX138" s="411"/>
      <c r="AY138" s="411"/>
      <c r="AZ138" s="187"/>
      <c r="BA138" s="990"/>
      <c r="BB138" s="557" t="s">
        <v>41</v>
      </c>
      <c r="BC138" s="60" t="s">
        <v>35</v>
      </c>
      <c r="BD138" s="56" t="s">
        <v>35</v>
      </c>
      <c r="BE138" s="56" t="s">
        <v>35</v>
      </c>
      <c r="BF138" s="56" t="s">
        <v>35</v>
      </c>
      <c r="BG138" s="51" t="s">
        <v>35</v>
      </c>
      <c r="BH138" s="60" t="s">
        <v>35</v>
      </c>
      <c r="BI138" s="56" t="s">
        <v>35</v>
      </c>
      <c r="BJ138" s="56" t="s">
        <v>35</v>
      </c>
      <c r="BK138" s="56" t="s">
        <v>35</v>
      </c>
      <c r="BL138" s="51" t="s">
        <v>35</v>
      </c>
      <c r="BM138" s="60" t="s">
        <v>35</v>
      </c>
      <c r="BN138" s="56" t="s">
        <v>35</v>
      </c>
      <c r="BO138" s="56" t="s">
        <v>35</v>
      </c>
      <c r="BP138" s="56" t="s">
        <v>35</v>
      </c>
      <c r="BQ138" s="51" t="s">
        <v>35</v>
      </c>
      <c r="BR138" s="60" t="s">
        <v>35</v>
      </c>
      <c r="BS138" s="56" t="s">
        <v>35</v>
      </c>
      <c r="BT138" s="56" t="s">
        <v>35</v>
      </c>
      <c r="BU138" s="56" t="s">
        <v>35</v>
      </c>
      <c r="BV138" s="56" t="s">
        <v>35</v>
      </c>
      <c r="BW138" s="56" t="s">
        <v>35</v>
      </c>
      <c r="BX138" s="56" t="s">
        <v>35</v>
      </c>
      <c r="BY138" s="45" t="s">
        <v>35</v>
      </c>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322" customFormat="true" ht="15" customHeight="true" x14ac:dyDescent="0.2">
      <c r="A139" s="999"/>
      <c r="B139" s="373" t="s">
        <v>19</v>
      </c>
      <c r="C139" s="126">
        <v>0.19730796356845701</v>
      </c>
      <c r="D139" s="125">
        <v>0.10432627170499986</v>
      </c>
      <c r="E139" s="125">
        <v>1.8621777605783252E-3</v>
      </c>
      <c r="F139" s="125">
        <v>0</v>
      </c>
      <c r="G139" s="124">
        <v>5.3878749204259229E-3</v>
      </c>
      <c r="H139" s="123">
        <v>1.4689528510718726E-3</v>
      </c>
      <c r="I139" s="125">
        <v>0</v>
      </c>
      <c r="J139" s="125">
        <v>0</v>
      </c>
      <c r="K139" s="125">
        <v>1.4422019219510255E-2</v>
      </c>
      <c r="L139" s="122">
        <v>0</v>
      </c>
      <c r="M139" s="126">
        <v>0.18967082959907275</v>
      </c>
      <c r="N139" s="125">
        <v>0.2544254070861855</v>
      </c>
      <c r="O139" s="125">
        <v>3.6708726536111555E-2</v>
      </c>
      <c r="P139" s="125">
        <v>0</v>
      </c>
      <c r="Q139" s="124">
        <v>2.9732756362574261E-3</v>
      </c>
      <c r="R139" s="123">
        <v>1.6075652484560044E-2</v>
      </c>
      <c r="S139" s="125">
        <v>9.9406715748875385E-3</v>
      </c>
      <c r="T139" s="125">
        <v>0.19290838072879748</v>
      </c>
      <c r="U139" s="125">
        <v>9.1447403586015477E-4</v>
      </c>
      <c r="V139" s="125">
        <v>0.41133441248760849</v>
      </c>
      <c r="W139" s="73" t="s">
        <v>35</v>
      </c>
      <c r="X139" s="73" t="s">
        <v>35</v>
      </c>
      <c r="Y139" s="122">
        <v>0</v>
      </c>
      <c r="Z139" s="411"/>
      <c r="AA139" s="411"/>
      <c r="AB139" s="411"/>
      <c r="AC139" s="411"/>
      <c r="AD139" s="411"/>
      <c r="AE139" s="411"/>
      <c r="AF139" s="411"/>
      <c r="AG139" s="411"/>
      <c r="AH139" s="411"/>
      <c r="AI139" s="411"/>
      <c r="AJ139" s="411"/>
      <c r="AK139" s="411"/>
      <c r="AL139" s="411"/>
      <c r="AM139" s="411"/>
      <c r="AN139" s="411"/>
      <c r="AO139" s="411"/>
      <c r="AP139" s="411"/>
      <c r="AQ139" s="411"/>
      <c r="AR139" s="411"/>
      <c r="AS139" s="411"/>
      <c r="AT139" s="411"/>
      <c r="AU139" s="411"/>
      <c r="AV139" s="411"/>
      <c r="AW139" s="411"/>
      <c r="AX139" s="411"/>
      <c r="AY139" s="411"/>
      <c r="AZ139" s="187"/>
      <c r="BA139" s="990"/>
      <c r="BB139" s="557" t="s">
        <v>19</v>
      </c>
      <c r="BC139" s="60" t="s">
        <v>35</v>
      </c>
      <c r="BD139" s="56" t="s">
        <v>35</v>
      </c>
      <c r="BE139" s="56" t="s">
        <v>35</v>
      </c>
      <c r="BF139" s="56" t="s">
        <v>35</v>
      </c>
      <c r="BG139" s="51" t="s">
        <v>35</v>
      </c>
      <c r="BH139" s="60" t="s">
        <v>35</v>
      </c>
      <c r="BI139" s="56" t="s">
        <v>35</v>
      </c>
      <c r="BJ139" s="56" t="s">
        <v>35</v>
      </c>
      <c r="BK139" s="56" t="s">
        <v>35</v>
      </c>
      <c r="BL139" s="51" t="s">
        <v>35</v>
      </c>
      <c r="BM139" s="60" t="s">
        <v>35</v>
      </c>
      <c r="BN139" s="56" t="s">
        <v>35</v>
      </c>
      <c r="BO139" s="56" t="s">
        <v>35</v>
      </c>
      <c r="BP139" s="56" t="s">
        <v>35</v>
      </c>
      <c r="BQ139" s="51" t="s">
        <v>35</v>
      </c>
      <c r="BR139" s="60" t="s">
        <v>35</v>
      </c>
      <c r="BS139" s="56" t="s">
        <v>35</v>
      </c>
      <c r="BT139" s="56" t="s">
        <v>35</v>
      </c>
      <c r="BU139" s="56" t="s">
        <v>35</v>
      </c>
      <c r="BV139" s="56" t="s">
        <v>35</v>
      </c>
      <c r="BW139" s="56" t="s">
        <v>35</v>
      </c>
      <c r="BX139" s="56" t="s">
        <v>35</v>
      </c>
      <c r="BY139" s="45" t="s">
        <v>35</v>
      </c>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7" customFormat="true" ht="15" customHeight="true" x14ac:dyDescent="0.2">
      <c r="A140" s="999" t="s">
        <v>106</v>
      </c>
      <c r="B140" s="373" t="s">
        <v>64</v>
      </c>
      <c r="C140" s="76" t="s">
        <v>35</v>
      </c>
      <c r="D140" s="73" t="s">
        <v>35</v>
      </c>
      <c r="E140" s="73" t="s">
        <v>35</v>
      </c>
      <c r="F140" s="73" t="s">
        <v>35</v>
      </c>
      <c r="G140" s="70" t="s">
        <v>35</v>
      </c>
      <c r="H140" s="67" t="s">
        <v>35</v>
      </c>
      <c r="I140" s="73" t="s">
        <v>35</v>
      </c>
      <c r="J140" s="73" t="s">
        <v>35</v>
      </c>
      <c r="K140" s="73" t="s">
        <v>35</v>
      </c>
      <c r="L140" s="64" t="s">
        <v>35</v>
      </c>
      <c r="M140" s="76" t="s">
        <v>35</v>
      </c>
      <c r="N140" s="73" t="s">
        <v>35</v>
      </c>
      <c r="O140" s="73" t="s">
        <v>35</v>
      </c>
      <c r="P140" s="73" t="s">
        <v>35</v>
      </c>
      <c r="Q140" s="70" t="s">
        <v>35</v>
      </c>
      <c r="R140" s="67" t="s">
        <v>35</v>
      </c>
      <c r="S140" s="73" t="s">
        <v>35</v>
      </c>
      <c r="T140" s="73" t="s">
        <v>35</v>
      </c>
      <c r="U140" s="73" t="s">
        <v>35</v>
      </c>
      <c r="V140" s="73" t="s">
        <v>35</v>
      </c>
      <c r="W140" s="73" t="s">
        <v>35</v>
      </c>
      <c r="X140" s="73" t="s">
        <v>35</v>
      </c>
      <c r="Y140" s="64" t="s">
        <v>35</v>
      </c>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345"/>
      <c r="BA140" s="990" t="s">
        <v>106</v>
      </c>
      <c r="BB140" s="557" t="s">
        <v>64</v>
      </c>
      <c r="BC140" s="60" t="s">
        <v>35</v>
      </c>
      <c r="BD140" s="56" t="s">
        <v>35</v>
      </c>
      <c r="BE140" s="56" t="s">
        <v>35</v>
      </c>
      <c r="BF140" s="56" t="s">
        <v>35</v>
      </c>
      <c r="BG140" s="51" t="s">
        <v>35</v>
      </c>
      <c r="BH140" s="60" t="s">
        <v>35</v>
      </c>
      <c r="BI140" s="56" t="s">
        <v>35</v>
      </c>
      <c r="BJ140" s="56" t="s">
        <v>35</v>
      </c>
      <c r="BK140" s="56" t="s">
        <v>35</v>
      </c>
      <c r="BL140" s="51" t="s">
        <v>35</v>
      </c>
      <c r="BM140" s="60" t="s">
        <v>35</v>
      </c>
      <c r="BN140" s="56" t="s">
        <v>35</v>
      </c>
      <c r="BO140" s="56" t="s">
        <v>35</v>
      </c>
      <c r="BP140" s="56" t="s">
        <v>35</v>
      </c>
      <c r="BQ140" s="51" t="s">
        <v>35</v>
      </c>
      <c r="BR140" s="60" t="s">
        <v>35</v>
      </c>
      <c r="BS140" s="56" t="s">
        <v>35</v>
      </c>
      <c r="BT140" s="56" t="s">
        <v>35</v>
      </c>
      <c r="BU140" s="56" t="s">
        <v>35</v>
      </c>
      <c r="BV140" s="56" t="s">
        <v>35</v>
      </c>
      <c r="BW140" s="56" t="s">
        <v>35</v>
      </c>
      <c r="BX140" s="56" t="s">
        <v>35</v>
      </c>
      <c r="BY140" s="45" t="s">
        <v>35</v>
      </c>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7" customFormat="true" ht="15" customHeight="true" x14ac:dyDescent="0.2">
      <c r="A141" s="999"/>
      <c r="B141" s="373" t="s">
        <v>65</v>
      </c>
      <c r="C141" s="76" t="s">
        <v>35</v>
      </c>
      <c r="D141" s="73" t="s">
        <v>35</v>
      </c>
      <c r="E141" s="73" t="s">
        <v>35</v>
      </c>
      <c r="F141" s="73" t="s">
        <v>35</v>
      </c>
      <c r="G141" s="70" t="s">
        <v>35</v>
      </c>
      <c r="H141" s="67" t="s">
        <v>35</v>
      </c>
      <c r="I141" s="73" t="s">
        <v>35</v>
      </c>
      <c r="J141" s="73" t="s">
        <v>35</v>
      </c>
      <c r="K141" s="73" t="s">
        <v>35</v>
      </c>
      <c r="L141" s="64" t="s">
        <v>35</v>
      </c>
      <c r="M141" s="76" t="s">
        <v>35</v>
      </c>
      <c r="N141" s="73" t="s">
        <v>35</v>
      </c>
      <c r="O141" s="73" t="s">
        <v>35</v>
      </c>
      <c r="P141" s="73" t="s">
        <v>35</v>
      </c>
      <c r="Q141" s="70" t="s">
        <v>35</v>
      </c>
      <c r="R141" s="67" t="s">
        <v>35</v>
      </c>
      <c r="S141" s="73" t="s">
        <v>35</v>
      </c>
      <c r="T141" s="73" t="s">
        <v>35</v>
      </c>
      <c r="U141" s="73" t="s">
        <v>35</v>
      </c>
      <c r="V141" s="73" t="s">
        <v>35</v>
      </c>
      <c r="W141" s="73" t="s">
        <v>35</v>
      </c>
      <c r="X141" s="73" t="s">
        <v>35</v>
      </c>
      <c r="Y141" s="64" t="s">
        <v>35</v>
      </c>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345"/>
      <c r="BA141" s="990"/>
      <c r="BB141" s="557" t="s">
        <v>65</v>
      </c>
      <c r="BC141" s="60" t="s">
        <v>35</v>
      </c>
      <c r="BD141" s="56" t="s">
        <v>35</v>
      </c>
      <c r="BE141" s="56" t="s">
        <v>35</v>
      </c>
      <c r="BF141" s="56" t="s">
        <v>35</v>
      </c>
      <c r="BG141" s="51" t="s">
        <v>35</v>
      </c>
      <c r="BH141" s="60" t="s">
        <v>35</v>
      </c>
      <c r="BI141" s="56" t="s">
        <v>35</v>
      </c>
      <c r="BJ141" s="56" t="s">
        <v>35</v>
      </c>
      <c r="BK141" s="56" t="s">
        <v>35</v>
      </c>
      <c r="BL141" s="51" t="s">
        <v>35</v>
      </c>
      <c r="BM141" s="60" t="s">
        <v>35</v>
      </c>
      <c r="BN141" s="56" t="s">
        <v>35</v>
      </c>
      <c r="BO141" s="56" t="s">
        <v>35</v>
      </c>
      <c r="BP141" s="56" t="s">
        <v>35</v>
      </c>
      <c r="BQ141" s="51" t="s">
        <v>35</v>
      </c>
      <c r="BR141" s="60" t="s">
        <v>35</v>
      </c>
      <c r="BS141" s="56" t="s">
        <v>35</v>
      </c>
      <c r="BT141" s="56" t="s">
        <v>35</v>
      </c>
      <c r="BU141" s="56" t="s">
        <v>35</v>
      </c>
      <c r="BV141" s="56" t="s">
        <v>35</v>
      </c>
      <c r="BW141" s="56" t="s">
        <v>35</v>
      </c>
      <c r="BX141" s="56" t="s">
        <v>35</v>
      </c>
      <c r="BY141" s="45" t="s">
        <v>35</v>
      </c>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7" customFormat="true" ht="15" customHeight="true" x14ac:dyDescent="0.2">
      <c r="A142" s="999"/>
      <c r="B142" s="373" t="s">
        <v>66</v>
      </c>
      <c r="C142" s="76" t="s">
        <v>35</v>
      </c>
      <c r="D142" s="73" t="s">
        <v>35</v>
      </c>
      <c r="E142" s="73" t="s">
        <v>35</v>
      </c>
      <c r="F142" s="73" t="s">
        <v>35</v>
      </c>
      <c r="G142" s="70" t="s">
        <v>35</v>
      </c>
      <c r="H142" s="67" t="s">
        <v>35</v>
      </c>
      <c r="I142" s="73" t="s">
        <v>35</v>
      </c>
      <c r="J142" s="73" t="s">
        <v>35</v>
      </c>
      <c r="K142" s="73" t="s">
        <v>35</v>
      </c>
      <c r="L142" s="64" t="s">
        <v>35</v>
      </c>
      <c r="M142" s="76" t="s">
        <v>35</v>
      </c>
      <c r="N142" s="73" t="s">
        <v>35</v>
      </c>
      <c r="O142" s="73" t="s">
        <v>35</v>
      </c>
      <c r="P142" s="73" t="s">
        <v>35</v>
      </c>
      <c r="Q142" s="70" t="s">
        <v>35</v>
      </c>
      <c r="R142" s="67" t="s">
        <v>35</v>
      </c>
      <c r="S142" s="73" t="s">
        <v>35</v>
      </c>
      <c r="T142" s="73" t="s">
        <v>35</v>
      </c>
      <c r="U142" s="73" t="s">
        <v>35</v>
      </c>
      <c r="V142" s="73" t="s">
        <v>35</v>
      </c>
      <c r="W142" s="73" t="s">
        <v>35</v>
      </c>
      <c r="X142" s="73" t="s">
        <v>35</v>
      </c>
      <c r="Y142" s="64" t="s">
        <v>35</v>
      </c>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345"/>
      <c r="BA142" s="990"/>
      <c r="BB142" s="557" t="s">
        <v>66</v>
      </c>
      <c r="BC142" s="60" t="s">
        <v>35</v>
      </c>
      <c r="BD142" s="56" t="s">
        <v>35</v>
      </c>
      <c r="BE142" s="56" t="s">
        <v>35</v>
      </c>
      <c r="BF142" s="56" t="s">
        <v>35</v>
      </c>
      <c r="BG142" s="51" t="s">
        <v>35</v>
      </c>
      <c r="BH142" s="60" t="s">
        <v>35</v>
      </c>
      <c r="BI142" s="56" t="s">
        <v>35</v>
      </c>
      <c r="BJ142" s="56" t="s">
        <v>35</v>
      </c>
      <c r="BK142" s="56" t="s">
        <v>35</v>
      </c>
      <c r="BL142" s="51" t="s">
        <v>35</v>
      </c>
      <c r="BM142" s="60" t="s">
        <v>35</v>
      </c>
      <c r="BN142" s="56" t="s">
        <v>35</v>
      </c>
      <c r="BO142" s="56" t="s">
        <v>35</v>
      </c>
      <c r="BP142" s="56" t="s">
        <v>35</v>
      </c>
      <c r="BQ142" s="51" t="s">
        <v>35</v>
      </c>
      <c r="BR142" s="60" t="s">
        <v>35</v>
      </c>
      <c r="BS142" s="56" t="s">
        <v>35</v>
      </c>
      <c r="BT142" s="56" t="s">
        <v>35</v>
      </c>
      <c r="BU142" s="56" t="s">
        <v>35</v>
      </c>
      <c r="BV142" s="56" t="s">
        <v>35</v>
      </c>
      <c r="BW142" s="56" t="s">
        <v>35</v>
      </c>
      <c r="BX142" s="56" t="s">
        <v>35</v>
      </c>
      <c r="BY142" s="45" t="s">
        <v>35</v>
      </c>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7" customFormat="true" ht="15" customHeight="true" x14ac:dyDescent="0.2">
      <c r="A143" s="999"/>
      <c r="B143" s="373" t="s">
        <v>67</v>
      </c>
      <c r="C143" s="76" t="s">
        <v>35</v>
      </c>
      <c r="D143" s="73" t="s">
        <v>35</v>
      </c>
      <c r="E143" s="73" t="s">
        <v>35</v>
      </c>
      <c r="F143" s="73" t="s">
        <v>35</v>
      </c>
      <c r="G143" s="70" t="s">
        <v>35</v>
      </c>
      <c r="H143" s="67" t="s">
        <v>35</v>
      </c>
      <c r="I143" s="73" t="s">
        <v>35</v>
      </c>
      <c r="J143" s="73" t="s">
        <v>35</v>
      </c>
      <c r="K143" s="73" t="s">
        <v>35</v>
      </c>
      <c r="L143" s="64" t="s">
        <v>35</v>
      </c>
      <c r="M143" s="76" t="s">
        <v>35</v>
      </c>
      <c r="N143" s="73" t="s">
        <v>35</v>
      </c>
      <c r="O143" s="73" t="s">
        <v>35</v>
      </c>
      <c r="P143" s="73" t="s">
        <v>35</v>
      </c>
      <c r="Q143" s="70" t="s">
        <v>35</v>
      </c>
      <c r="R143" s="67" t="s">
        <v>35</v>
      </c>
      <c r="S143" s="73" t="s">
        <v>35</v>
      </c>
      <c r="T143" s="73" t="s">
        <v>35</v>
      </c>
      <c r="U143" s="73" t="s">
        <v>35</v>
      </c>
      <c r="V143" s="73" t="s">
        <v>35</v>
      </c>
      <c r="W143" s="73" t="s">
        <v>35</v>
      </c>
      <c r="X143" s="73" t="s">
        <v>35</v>
      </c>
      <c r="Y143" s="64" t="s">
        <v>35</v>
      </c>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345"/>
      <c r="BA143" s="990"/>
      <c r="BB143" s="557" t="s">
        <v>67</v>
      </c>
      <c r="BC143" s="60" t="s">
        <v>35</v>
      </c>
      <c r="BD143" s="56" t="s">
        <v>35</v>
      </c>
      <c r="BE143" s="56" t="s">
        <v>35</v>
      </c>
      <c r="BF143" s="56" t="s">
        <v>35</v>
      </c>
      <c r="BG143" s="51" t="s">
        <v>35</v>
      </c>
      <c r="BH143" s="60" t="s">
        <v>35</v>
      </c>
      <c r="BI143" s="56" t="s">
        <v>35</v>
      </c>
      <c r="BJ143" s="56" t="s">
        <v>35</v>
      </c>
      <c r="BK143" s="56" t="s">
        <v>35</v>
      </c>
      <c r="BL143" s="51" t="s">
        <v>35</v>
      </c>
      <c r="BM143" s="60" t="s">
        <v>35</v>
      </c>
      <c r="BN143" s="56" t="s">
        <v>35</v>
      </c>
      <c r="BO143" s="56" t="s">
        <v>35</v>
      </c>
      <c r="BP143" s="56" t="s">
        <v>35</v>
      </c>
      <c r="BQ143" s="51" t="s">
        <v>35</v>
      </c>
      <c r="BR143" s="60" t="s">
        <v>35</v>
      </c>
      <c r="BS143" s="56" t="s">
        <v>35</v>
      </c>
      <c r="BT143" s="56" t="s">
        <v>35</v>
      </c>
      <c r="BU143" s="56" t="s">
        <v>35</v>
      </c>
      <c r="BV143" s="56" t="s">
        <v>35</v>
      </c>
      <c r="BW143" s="56" t="s">
        <v>35</v>
      </c>
      <c r="BX143" s="56" t="s">
        <v>35</v>
      </c>
      <c r="BY143" s="45" t="s">
        <v>35</v>
      </c>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7" customFormat="true" ht="15" customHeight="true" x14ac:dyDescent="0.2">
      <c r="A144" s="999" t="s">
        <v>107</v>
      </c>
      <c r="B144" s="373" t="s">
        <v>64</v>
      </c>
      <c r="C144" s="76" t="s">
        <v>35</v>
      </c>
      <c r="D144" s="73" t="s">
        <v>35</v>
      </c>
      <c r="E144" s="73" t="s">
        <v>35</v>
      </c>
      <c r="F144" s="73" t="s">
        <v>35</v>
      </c>
      <c r="G144" s="70" t="s">
        <v>35</v>
      </c>
      <c r="H144" s="67" t="s">
        <v>35</v>
      </c>
      <c r="I144" s="73" t="s">
        <v>35</v>
      </c>
      <c r="J144" s="73" t="s">
        <v>35</v>
      </c>
      <c r="K144" s="73" t="s">
        <v>35</v>
      </c>
      <c r="L144" s="64" t="s">
        <v>35</v>
      </c>
      <c r="M144" s="76" t="s">
        <v>35</v>
      </c>
      <c r="N144" s="73" t="s">
        <v>35</v>
      </c>
      <c r="O144" s="73" t="s">
        <v>35</v>
      </c>
      <c r="P144" s="73" t="s">
        <v>35</v>
      </c>
      <c r="Q144" s="70" t="s">
        <v>35</v>
      </c>
      <c r="R144" s="67" t="s">
        <v>35</v>
      </c>
      <c r="S144" s="73" t="s">
        <v>35</v>
      </c>
      <c r="T144" s="73" t="s">
        <v>35</v>
      </c>
      <c r="U144" s="73" t="s">
        <v>35</v>
      </c>
      <c r="V144" s="73" t="s">
        <v>35</v>
      </c>
      <c r="W144" s="73" t="s">
        <v>35</v>
      </c>
      <c r="X144" s="73" t="s">
        <v>35</v>
      </c>
      <c r="Y144" s="64" t="s">
        <v>35</v>
      </c>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345"/>
      <c r="BA144" s="990" t="s">
        <v>107</v>
      </c>
      <c r="BB144" s="557" t="s">
        <v>64</v>
      </c>
      <c r="BC144" s="60" t="s">
        <v>35</v>
      </c>
      <c r="BD144" s="56" t="s">
        <v>35</v>
      </c>
      <c r="BE144" s="56" t="s">
        <v>35</v>
      </c>
      <c r="BF144" s="56" t="s">
        <v>35</v>
      </c>
      <c r="BG144" s="51" t="s">
        <v>35</v>
      </c>
      <c r="BH144" s="60" t="s">
        <v>35</v>
      </c>
      <c r="BI144" s="56" t="s">
        <v>35</v>
      </c>
      <c r="BJ144" s="56" t="s">
        <v>35</v>
      </c>
      <c r="BK144" s="56" t="s">
        <v>35</v>
      </c>
      <c r="BL144" s="51" t="s">
        <v>35</v>
      </c>
      <c r="BM144" s="60" t="s">
        <v>35</v>
      </c>
      <c r="BN144" s="56" t="s">
        <v>35</v>
      </c>
      <c r="BO144" s="56" t="s">
        <v>35</v>
      </c>
      <c r="BP144" s="56" t="s">
        <v>35</v>
      </c>
      <c r="BQ144" s="51" t="s">
        <v>35</v>
      </c>
      <c r="BR144" s="60" t="s">
        <v>35</v>
      </c>
      <c r="BS144" s="56" t="s">
        <v>35</v>
      </c>
      <c r="BT144" s="56" t="s">
        <v>35</v>
      </c>
      <c r="BU144" s="56" t="s">
        <v>35</v>
      </c>
      <c r="BV144" s="56" t="s">
        <v>35</v>
      </c>
      <c r="BW144" s="56" t="s">
        <v>35</v>
      </c>
      <c r="BX144" s="56" t="s">
        <v>35</v>
      </c>
      <c r="BY144" s="45" t="s">
        <v>35</v>
      </c>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7" customFormat="true" ht="15" customHeight="true" x14ac:dyDescent="0.2">
      <c r="A145" s="999"/>
      <c r="B145" s="373" t="s">
        <v>65</v>
      </c>
      <c r="C145" s="76" t="s">
        <v>35</v>
      </c>
      <c r="D145" s="73" t="s">
        <v>35</v>
      </c>
      <c r="E145" s="73" t="s">
        <v>35</v>
      </c>
      <c r="F145" s="73" t="s">
        <v>35</v>
      </c>
      <c r="G145" s="70" t="s">
        <v>35</v>
      </c>
      <c r="H145" s="67" t="s">
        <v>35</v>
      </c>
      <c r="I145" s="73" t="s">
        <v>35</v>
      </c>
      <c r="J145" s="73" t="s">
        <v>35</v>
      </c>
      <c r="K145" s="73" t="s">
        <v>35</v>
      </c>
      <c r="L145" s="64" t="s">
        <v>35</v>
      </c>
      <c r="M145" s="76" t="s">
        <v>35</v>
      </c>
      <c r="N145" s="73" t="s">
        <v>35</v>
      </c>
      <c r="O145" s="73" t="s">
        <v>35</v>
      </c>
      <c r="P145" s="73" t="s">
        <v>35</v>
      </c>
      <c r="Q145" s="70" t="s">
        <v>35</v>
      </c>
      <c r="R145" s="67" t="s">
        <v>35</v>
      </c>
      <c r="S145" s="73" t="s">
        <v>35</v>
      </c>
      <c r="T145" s="73" t="s">
        <v>35</v>
      </c>
      <c r="U145" s="73" t="s">
        <v>35</v>
      </c>
      <c r="V145" s="73" t="s">
        <v>35</v>
      </c>
      <c r="W145" s="73" t="s">
        <v>35</v>
      </c>
      <c r="X145" s="73" t="s">
        <v>35</v>
      </c>
      <c r="Y145" s="64" t="s">
        <v>35</v>
      </c>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345"/>
      <c r="BA145" s="990"/>
      <c r="BB145" s="557" t="s">
        <v>65</v>
      </c>
      <c r="BC145" s="60" t="s">
        <v>35</v>
      </c>
      <c r="BD145" s="56" t="s">
        <v>35</v>
      </c>
      <c r="BE145" s="56" t="s">
        <v>35</v>
      </c>
      <c r="BF145" s="56" t="s">
        <v>35</v>
      </c>
      <c r="BG145" s="51" t="s">
        <v>35</v>
      </c>
      <c r="BH145" s="60" t="s">
        <v>35</v>
      </c>
      <c r="BI145" s="56" t="s">
        <v>35</v>
      </c>
      <c r="BJ145" s="56" t="s">
        <v>35</v>
      </c>
      <c r="BK145" s="56" t="s">
        <v>35</v>
      </c>
      <c r="BL145" s="51" t="s">
        <v>35</v>
      </c>
      <c r="BM145" s="60" t="s">
        <v>35</v>
      </c>
      <c r="BN145" s="56" t="s">
        <v>35</v>
      </c>
      <c r="BO145" s="56" t="s">
        <v>35</v>
      </c>
      <c r="BP145" s="56" t="s">
        <v>35</v>
      </c>
      <c r="BQ145" s="51" t="s">
        <v>35</v>
      </c>
      <c r="BR145" s="60" t="s">
        <v>35</v>
      </c>
      <c r="BS145" s="56" t="s">
        <v>35</v>
      </c>
      <c r="BT145" s="56" t="s">
        <v>35</v>
      </c>
      <c r="BU145" s="56" t="s">
        <v>35</v>
      </c>
      <c r="BV145" s="56" t="s">
        <v>35</v>
      </c>
      <c r="BW145" s="56" t="s">
        <v>35</v>
      </c>
      <c r="BX145" s="56" t="s">
        <v>35</v>
      </c>
      <c r="BY145" s="45" t="s">
        <v>35</v>
      </c>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7" customFormat="true" ht="15" customHeight="true" x14ac:dyDescent="0.2">
      <c r="A146" s="999"/>
      <c r="B146" s="373" t="s">
        <v>66</v>
      </c>
      <c r="C146" s="76" t="s">
        <v>35</v>
      </c>
      <c r="D146" s="73" t="s">
        <v>35</v>
      </c>
      <c r="E146" s="73" t="s">
        <v>35</v>
      </c>
      <c r="F146" s="73" t="s">
        <v>35</v>
      </c>
      <c r="G146" s="70" t="s">
        <v>35</v>
      </c>
      <c r="H146" s="67" t="s">
        <v>35</v>
      </c>
      <c r="I146" s="73" t="s">
        <v>35</v>
      </c>
      <c r="J146" s="73" t="s">
        <v>35</v>
      </c>
      <c r="K146" s="73" t="s">
        <v>35</v>
      </c>
      <c r="L146" s="64" t="s">
        <v>35</v>
      </c>
      <c r="M146" s="76" t="s">
        <v>35</v>
      </c>
      <c r="N146" s="73" t="s">
        <v>35</v>
      </c>
      <c r="O146" s="73" t="s">
        <v>35</v>
      </c>
      <c r="P146" s="73" t="s">
        <v>35</v>
      </c>
      <c r="Q146" s="70" t="s">
        <v>35</v>
      </c>
      <c r="R146" s="67" t="s">
        <v>35</v>
      </c>
      <c r="S146" s="73" t="s">
        <v>35</v>
      </c>
      <c r="T146" s="73" t="s">
        <v>35</v>
      </c>
      <c r="U146" s="73" t="s">
        <v>35</v>
      </c>
      <c r="V146" s="73" t="s">
        <v>35</v>
      </c>
      <c r="W146" s="73" t="s">
        <v>35</v>
      </c>
      <c r="X146" s="73" t="s">
        <v>35</v>
      </c>
      <c r="Y146" s="64" t="s">
        <v>35</v>
      </c>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345"/>
      <c r="BA146" s="990"/>
      <c r="BB146" s="557" t="s">
        <v>66</v>
      </c>
      <c r="BC146" s="60" t="s">
        <v>35</v>
      </c>
      <c r="BD146" s="56" t="s">
        <v>35</v>
      </c>
      <c r="BE146" s="56" t="s">
        <v>35</v>
      </c>
      <c r="BF146" s="56" t="s">
        <v>35</v>
      </c>
      <c r="BG146" s="51" t="s">
        <v>35</v>
      </c>
      <c r="BH146" s="60" t="s">
        <v>35</v>
      </c>
      <c r="BI146" s="56" t="s">
        <v>35</v>
      </c>
      <c r="BJ146" s="56" t="s">
        <v>35</v>
      </c>
      <c r="BK146" s="56" t="s">
        <v>35</v>
      </c>
      <c r="BL146" s="51" t="s">
        <v>35</v>
      </c>
      <c r="BM146" s="60" t="s">
        <v>35</v>
      </c>
      <c r="BN146" s="56" t="s">
        <v>35</v>
      </c>
      <c r="BO146" s="56" t="s">
        <v>35</v>
      </c>
      <c r="BP146" s="56" t="s">
        <v>35</v>
      </c>
      <c r="BQ146" s="51" t="s">
        <v>35</v>
      </c>
      <c r="BR146" s="60" t="s">
        <v>35</v>
      </c>
      <c r="BS146" s="56" t="s">
        <v>35</v>
      </c>
      <c r="BT146" s="56" t="s">
        <v>35</v>
      </c>
      <c r="BU146" s="56" t="s">
        <v>35</v>
      </c>
      <c r="BV146" s="56" t="s">
        <v>35</v>
      </c>
      <c r="BW146" s="56" t="s">
        <v>35</v>
      </c>
      <c r="BX146" s="56" t="s">
        <v>35</v>
      </c>
      <c r="BY146" s="45" t="s">
        <v>35</v>
      </c>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7" customFormat="true" ht="15" customHeight="true" x14ac:dyDescent="0.2">
      <c r="A147" s="999"/>
      <c r="B147" s="373" t="s">
        <v>67</v>
      </c>
      <c r="C147" s="76" t="s">
        <v>35</v>
      </c>
      <c r="D147" s="73" t="s">
        <v>35</v>
      </c>
      <c r="E147" s="73" t="s">
        <v>35</v>
      </c>
      <c r="F147" s="73" t="s">
        <v>35</v>
      </c>
      <c r="G147" s="70" t="s">
        <v>35</v>
      </c>
      <c r="H147" s="67" t="s">
        <v>35</v>
      </c>
      <c r="I147" s="73" t="s">
        <v>35</v>
      </c>
      <c r="J147" s="73" t="s">
        <v>35</v>
      </c>
      <c r="K147" s="73" t="s">
        <v>35</v>
      </c>
      <c r="L147" s="64" t="s">
        <v>35</v>
      </c>
      <c r="M147" s="76" t="s">
        <v>35</v>
      </c>
      <c r="N147" s="73" t="s">
        <v>35</v>
      </c>
      <c r="O147" s="73" t="s">
        <v>35</v>
      </c>
      <c r="P147" s="73" t="s">
        <v>35</v>
      </c>
      <c r="Q147" s="70" t="s">
        <v>35</v>
      </c>
      <c r="R147" s="67" t="s">
        <v>35</v>
      </c>
      <c r="S147" s="73" t="s">
        <v>35</v>
      </c>
      <c r="T147" s="73" t="s">
        <v>35</v>
      </c>
      <c r="U147" s="73" t="s">
        <v>35</v>
      </c>
      <c r="V147" s="73" t="s">
        <v>35</v>
      </c>
      <c r="W147" s="73" t="s">
        <v>35</v>
      </c>
      <c r="X147" s="73" t="s">
        <v>35</v>
      </c>
      <c r="Y147" s="64" t="s">
        <v>35</v>
      </c>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345"/>
      <c r="BA147" s="990"/>
      <c r="BB147" s="557" t="s">
        <v>67</v>
      </c>
      <c r="BC147" s="60" t="s">
        <v>35</v>
      </c>
      <c r="BD147" s="56" t="s">
        <v>35</v>
      </c>
      <c r="BE147" s="56" t="s">
        <v>35</v>
      </c>
      <c r="BF147" s="56" t="s">
        <v>35</v>
      </c>
      <c r="BG147" s="51" t="s">
        <v>35</v>
      </c>
      <c r="BH147" s="60" t="s">
        <v>35</v>
      </c>
      <c r="BI147" s="56" t="s">
        <v>35</v>
      </c>
      <c r="BJ147" s="56" t="s">
        <v>35</v>
      </c>
      <c r="BK147" s="56" t="s">
        <v>35</v>
      </c>
      <c r="BL147" s="51" t="s">
        <v>35</v>
      </c>
      <c r="BM147" s="60" t="s">
        <v>35</v>
      </c>
      <c r="BN147" s="56" t="s">
        <v>35</v>
      </c>
      <c r="BO147" s="56" t="s">
        <v>35</v>
      </c>
      <c r="BP147" s="56" t="s">
        <v>35</v>
      </c>
      <c r="BQ147" s="51" t="s">
        <v>35</v>
      </c>
      <c r="BR147" s="60" t="s">
        <v>35</v>
      </c>
      <c r="BS147" s="56" t="s">
        <v>35</v>
      </c>
      <c r="BT147" s="56" t="s">
        <v>35</v>
      </c>
      <c r="BU147" s="56" t="s">
        <v>35</v>
      </c>
      <c r="BV147" s="56" t="s">
        <v>35</v>
      </c>
      <c r="BW147" s="56" t="s">
        <v>35</v>
      </c>
      <c r="BX147" s="56" t="s">
        <v>35</v>
      </c>
      <c r="BY147" s="45" t="s">
        <v>35</v>
      </c>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7" customFormat="true" ht="15" customHeight="true" x14ac:dyDescent="0.2">
      <c r="A148" s="999" t="s">
        <v>108</v>
      </c>
      <c r="B148" s="373" t="s">
        <v>49</v>
      </c>
      <c r="C148" s="165">
        <v>3.9621396004649743</v>
      </c>
      <c r="D148" s="164">
        <v>4.1289368034534579</v>
      </c>
      <c r="E148" s="164">
        <v>1.4988101782527166</v>
      </c>
      <c r="F148" s="164">
        <v>0.98673170544057742</v>
      </c>
      <c r="G148" s="163">
        <v>4.9007217788079663E-2</v>
      </c>
      <c r="H148" s="153">
        <v>3.888644205013307</v>
      </c>
      <c r="I148" s="164">
        <v>0.66272002246612283</v>
      </c>
      <c r="J148" s="164">
        <v>0.12283056253472321</v>
      </c>
      <c r="K148" s="164">
        <v>6.3402542062398315E-2</v>
      </c>
      <c r="L148" s="157">
        <v>0</v>
      </c>
      <c r="M148" s="165">
        <v>3.8965911933604112</v>
      </c>
      <c r="N148" s="164">
        <v>4.6861241252780603</v>
      </c>
      <c r="O148" s="164">
        <v>3.8392835785501802</v>
      </c>
      <c r="P148" s="164">
        <v>1.5047162454897103</v>
      </c>
      <c r="Q148" s="163">
        <v>0.21502254346327584</v>
      </c>
      <c r="R148" s="153">
        <v>1.4900959037531814</v>
      </c>
      <c r="S148" s="164">
        <v>0.67565384240160453</v>
      </c>
      <c r="T148" s="164">
        <v>4.6640651421830368</v>
      </c>
      <c r="U148" s="164">
        <v>1.3863376354705592</v>
      </c>
      <c r="V148" s="164">
        <v>7.435822911816406E-2</v>
      </c>
      <c r="W148" s="73" t="s">
        <v>35</v>
      </c>
      <c r="X148" s="73" t="s">
        <v>35</v>
      </c>
      <c r="Y148" s="157">
        <v>0.81442556936215571</v>
      </c>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345"/>
      <c r="BA148" s="990" t="s">
        <v>108</v>
      </c>
      <c r="BB148" s="557" t="s">
        <v>49</v>
      </c>
      <c r="BC148" s="60" t="s">
        <v>35</v>
      </c>
      <c r="BD148" s="56" t="s">
        <v>35</v>
      </c>
      <c r="BE148" s="56" t="s">
        <v>35</v>
      </c>
      <c r="BF148" s="56" t="s">
        <v>35</v>
      </c>
      <c r="BG148" s="51" t="s">
        <v>35</v>
      </c>
      <c r="BH148" s="60" t="s">
        <v>35</v>
      </c>
      <c r="BI148" s="56" t="s">
        <v>35</v>
      </c>
      <c r="BJ148" s="56" t="s">
        <v>35</v>
      </c>
      <c r="BK148" s="56" t="s">
        <v>35</v>
      </c>
      <c r="BL148" s="51" t="s">
        <v>35</v>
      </c>
      <c r="BM148" s="60" t="s">
        <v>35</v>
      </c>
      <c r="BN148" s="56" t="s">
        <v>35</v>
      </c>
      <c r="BO148" s="56" t="s">
        <v>35</v>
      </c>
      <c r="BP148" s="56" t="s">
        <v>35</v>
      </c>
      <c r="BQ148" s="51" t="s">
        <v>35</v>
      </c>
      <c r="BR148" s="60" t="s">
        <v>35</v>
      </c>
      <c r="BS148" s="56" t="s">
        <v>35</v>
      </c>
      <c r="BT148" s="56" t="s">
        <v>35</v>
      </c>
      <c r="BU148" s="56" t="s">
        <v>35</v>
      </c>
      <c r="BV148" s="56" t="s">
        <v>35</v>
      </c>
      <c r="BW148" s="56" t="s">
        <v>35</v>
      </c>
      <c r="BX148" s="56" t="s">
        <v>35</v>
      </c>
      <c r="BY148" s="45" t="s">
        <v>35</v>
      </c>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7" customFormat="true" ht="15" customHeight="true" x14ac:dyDescent="0.2">
      <c r="A149" s="999"/>
      <c r="B149" s="373" t="s">
        <v>48</v>
      </c>
      <c r="C149" s="165">
        <v>82.459901714755006</v>
      </c>
      <c r="D149" s="164">
        <v>84.799737373810487</v>
      </c>
      <c r="E149" s="164">
        <v>87.286694037534801</v>
      </c>
      <c r="F149" s="164">
        <v>96.487600585769968</v>
      </c>
      <c r="G149" s="163">
        <v>99.907189405064628</v>
      </c>
      <c r="H149" s="153">
        <v>95.57681077774059</v>
      </c>
      <c r="I149" s="164">
        <v>99.13781377414962</v>
      </c>
      <c r="J149" s="164">
        <v>99.78774777472151</v>
      </c>
      <c r="K149" s="164">
        <v>99.839683509440817</v>
      </c>
      <c r="L149" s="157">
        <v>99.997585450275793</v>
      </c>
      <c r="M149" s="165">
        <v>81.854043115560231</v>
      </c>
      <c r="N149" s="164">
        <v>82.889845501777813</v>
      </c>
      <c r="O149" s="164">
        <v>85.146639025437736</v>
      </c>
      <c r="P149" s="164">
        <v>85.332539472058244</v>
      </c>
      <c r="Q149" s="163">
        <v>89.810094428232517</v>
      </c>
      <c r="R149" s="153">
        <v>79.232592090607369</v>
      </c>
      <c r="S149" s="164">
        <v>99.014391222652733</v>
      </c>
      <c r="T149" s="164">
        <v>92.563180306113608</v>
      </c>
      <c r="U149" s="164">
        <v>98.597079306731573</v>
      </c>
      <c r="V149" s="164">
        <v>99.25980210661389</v>
      </c>
      <c r="W149" s="73" t="s">
        <v>35</v>
      </c>
      <c r="X149" s="73" t="s">
        <v>35</v>
      </c>
      <c r="Y149" s="157">
        <v>98.94792299883936</v>
      </c>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345"/>
      <c r="BA149" s="990"/>
      <c r="BB149" s="557" t="s">
        <v>48</v>
      </c>
      <c r="BC149" s="60" t="s">
        <v>35</v>
      </c>
      <c r="BD149" s="56" t="s">
        <v>35</v>
      </c>
      <c r="BE149" s="56" t="s">
        <v>35</v>
      </c>
      <c r="BF149" s="56" t="s">
        <v>35</v>
      </c>
      <c r="BG149" s="51" t="s">
        <v>35</v>
      </c>
      <c r="BH149" s="60" t="s">
        <v>35</v>
      </c>
      <c r="BI149" s="56" t="s">
        <v>35</v>
      </c>
      <c r="BJ149" s="56" t="s">
        <v>35</v>
      </c>
      <c r="BK149" s="56" t="s">
        <v>35</v>
      </c>
      <c r="BL149" s="51" t="s">
        <v>35</v>
      </c>
      <c r="BM149" s="60" t="s">
        <v>35</v>
      </c>
      <c r="BN149" s="56" t="s">
        <v>35</v>
      </c>
      <c r="BO149" s="56" t="s">
        <v>35</v>
      </c>
      <c r="BP149" s="56" t="s">
        <v>35</v>
      </c>
      <c r="BQ149" s="51" t="s">
        <v>35</v>
      </c>
      <c r="BR149" s="60" t="s">
        <v>35</v>
      </c>
      <c r="BS149" s="56" t="s">
        <v>35</v>
      </c>
      <c r="BT149" s="56" t="s">
        <v>35</v>
      </c>
      <c r="BU149" s="56" t="s">
        <v>35</v>
      </c>
      <c r="BV149" s="56" t="s">
        <v>35</v>
      </c>
      <c r="BW149" s="56" t="s">
        <v>35</v>
      </c>
      <c r="BX149" s="56" t="s">
        <v>35</v>
      </c>
      <c r="BY149" s="45" t="s">
        <v>35</v>
      </c>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7" customFormat="true" ht="15" customHeight="true" x14ac:dyDescent="0.2">
      <c r="A150" s="999"/>
      <c r="B150" s="373" t="s">
        <v>110</v>
      </c>
      <c r="C150" s="165">
        <v>13.577958684779729</v>
      </c>
      <c r="D150" s="164">
        <v>11.071325822735565</v>
      </c>
      <c r="E150" s="164">
        <v>11.214495784212696</v>
      </c>
      <c r="F150" s="164">
        <v>2.5256677087891726</v>
      </c>
      <c r="G150" s="163">
        <v>4.3803377147291288E-2</v>
      </c>
      <c r="H150" s="153">
        <v>0.53454501724623571</v>
      </c>
      <c r="I150" s="164">
        <v>0.19946620338424909</v>
      </c>
      <c r="J150" s="164">
        <v>8.9421662743773139E-2</v>
      </c>
      <c r="K150" s="164">
        <v>9.691394849677501E-2</v>
      </c>
      <c r="L150" s="157">
        <v>2.4145497241935408E-3</v>
      </c>
      <c r="M150" s="165">
        <v>14.249365691079168</v>
      </c>
      <c r="N150" s="164">
        <v>12.424030372944159</v>
      </c>
      <c r="O150" s="164">
        <v>11.014077396011764</v>
      </c>
      <c r="P150" s="164">
        <v>13.162744282452321</v>
      </c>
      <c r="Q150" s="163">
        <v>9.9748830283035428</v>
      </c>
      <c r="R150" s="153">
        <v>19.277312005641285</v>
      </c>
      <c r="S150" s="164">
        <v>0.30995493494575804</v>
      </c>
      <c r="T150" s="164">
        <v>2.7727545517031014</v>
      </c>
      <c r="U150" s="164">
        <v>1.658305779792181E-2</v>
      </c>
      <c r="V150" s="164">
        <v>0.66583966426797148</v>
      </c>
      <c r="W150" s="73" t="s">
        <v>35</v>
      </c>
      <c r="X150" s="73" t="s">
        <v>35</v>
      </c>
      <c r="Y150" s="157">
        <v>0.23765143179762016</v>
      </c>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345"/>
      <c r="BA150" s="990"/>
      <c r="BB150" s="557" t="s">
        <v>110</v>
      </c>
      <c r="BC150" s="60" t="s">
        <v>35</v>
      </c>
      <c r="BD150" s="56" t="s">
        <v>35</v>
      </c>
      <c r="BE150" s="56" t="s">
        <v>35</v>
      </c>
      <c r="BF150" s="56" t="s">
        <v>35</v>
      </c>
      <c r="BG150" s="51" t="s">
        <v>35</v>
      </c>
      <c r="BH150" s="60" t="s">
        <v>35</v>
      </c>
      <c r="BI150" s="56" t="s">
        <v>35</v>
      </c>
      <c r="BJ150" s="56" t="s">
        <v>35</v>
      </c>
      <c r="BK150" s="56" t="s">
        <v>35</v>
      </c>
      <c r="BL150" s="51" t="s">
        <v>35</v>
      </c>
      <c r="BM150" s="60" t="s">
        <v>35</v>
      </c>
      <c r="BN150" s="56" t="s">
        <v>35</v>
      </c>
      <c r="BO150" s="56" t="s">
        <v>35</v>
      </c>
      <c r="BP150" s="56" t="s">
        <v>35</v>
      </c>
      <c r="BQ150" s="51" t="s">
        <v>35</v>
      </c>
      <c r="BR150" s="60" t="s">
        <v>35</v>
      </c>
      <c r="BS150" s="56" t="s">
        <v>35</v>
      </c>
      <c r="BT150" s="56" t="s">
        <v>35</v>
      </c>
      <c r="BU150" s="56" t="s">
        <v>35</v>
      </c>
      <c r="BV150" s="56" t="s">
        <v>35</v>
      </c>
      <c r="BW150" s="56" t="s">
        <v>35</v>
      </c>
      <c r="BX150" s="56" t="s">
        <v>35</v>
      </c>
      <c r="BY150" s="45" t="s">
        <v>35</v>
      </c>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7" customFormat="true" ht="15" customHeight="true" x14ac:dyDescent="0.2">
      <c r="A151" s="999" t="s">
        <v>109</v>
      </c>
      <c r="B151" s="373" t="s">
        <v>49</v>
      </c>
      <c r="C151" s="165">
        <v>4.2810482026895977</v>
      </c>
      <c r="D151" s="164">
        <v>4.461158327039259</v>
      </c>
      <c r="E151" s="164">
        <v>1.6079235092745392</v>
      </c>
      <c r="F151" s="164">
        <v>0.98673170544057742</v>
      </c>
      <c r="G151" s="163">
        <v>4.9009858377947732E-2</v>
      </c>
      <c r="H151" s="153">
        <v>3.8887013282023375</v>
      </c>
      <c r="I151" s="164">
        <v>0.66272002246612283</v>
      </c>
      <c r="J151" s="164">
        <v>0.12283056253472321</v>
      </c>
      <c r="K151" s="164">
        <v>6.3411687308129308E-2</v>
      </c>
      <c r="L151" s="157">
        <v>0</v>
      </c>
      <c r="M151" s="165">
        <v>4.2296839750614792</v>
      </c>
      <c r="N151" s="164">
        <v>5.0665102966302635</v>
      </c>
      <c r="O151" s="164">
        <v>4.1671686433751223</v>
      </c>
      <c r="P151" s="164">
        <v>1.6293626685020528</v>
      </c>
      <c r="Q151" s="163">
        <v>0.2646110013101266</v>
      </c>
      <c r="R151" s="153">
        <v>1.8194328839221507</v>
      </c>
      <c r="S151" s="164">
        <v>0.67572101360832981</v>
      </c>
      <c r="T151" s="164">
        <v>4.7940479017157616</v>
      </c>
      <c r="U151" s="164">
        <v>1.3863503132842201</v>
      </c>
      <c r="V151" s="164">
        <v>7.4665353410948765E-2</v>
      </c>
      <c r="W151" s="73" t="s">
        <v>35</v>
      </c>
      <c r="X151" s="73" t="s">
        <v>35</v>
      </c>
      <c r="Y151" s="157">
        <v>0.81442556936215571</v>
      </c>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345"/>
      <c r="BA151" s="990" t="s">
        <v>109</v>
      </c>
      <c r="BB151" s="557" t="s">
        <v>49</v>
      </c>
      <c r="BC151" s="60" t="s">
        <v>35</v>
      </c>
      <c r="BD151" s="56" t="s">
        <v>35</v>
      </c>
      <c r="BE151" s="56" t="s">
        <v>35</v>
      </c>
      <c r="BF151" s="56" t="s">
        <v>35</v>
      </c>
      <c r="BG151" s="51" t="s">
        <v>35</v>
      </c>
      <c r="BH151" s="60" t="s">
        <v>35</v>
      </c>
      <c r="BI151" s="56" t="s">
        <v>35</v>
      </c>
      <c r="BJ151" s="56" t="s">
        <v>35</v>
      </c>
      <c r="BK151" s="56" t="s">
        <v>35</v>
      </c>
      <c r="BL151" s="51" t="s">
        <v>35</v>
      </c>
      <c r="BM151" s="60" t="s">
        <v>35</v>
      </c>
      <c r="BN151" s="56" t="s">
        <v>35</v>
      </c>
      <c r="BO151" s="56" t="s">
        <v>35</v>
      </c>
      <c r="BP151" s="56" t="s">
        <v>35</v>
      </c>
      <c r="BQ151" s="51" t="s">
        <v>35</v>
      </c>
      <c r="BR151" s="60" t="s">
        <v>35</v>
      </c>
      <c r="BS151" s="56" t="s">
        <v>35</v>
      </c>
      <c r="BT151" s="56" t="s">
        <v>35</v>
      </c>
      <c r="BU151" s="56" t="s">
        <v>35</v>
      </c>
      <c r="BV151" s="56" t="s">
        <v>35</v>
      </c>
      <c r="BW151" s="56" t="s">
        <v>35</v>
      </c>
      <c r="BX151" s="56" t="s">
        <v>35</v>
      </c>
      <c r="BY151" s="45" t="s">
        <v>35</v>
      </c>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7" customFormat="true" ht="15" customHeight="true" x14ac:dyDescent="0.2">
      <c r="A152" s="1039"/>
      <c r="B152" s="400" t="s">
        <v>48</v>
      </c>
      <c r="C152" s="165">
        <v>95.718951797310226</v>
      </c>
      <c r="D152" s="164">
        <v>95.538841672960572</v>
      </c>
      <c r="E152" s="164">
        <v>98.392076490725444</v>
      </c>
      <c r="F152" s="164">
        <v>99.013268294559339</v>
      </c>
      <c r="G152" s="163">
        <v>99.937519728551976</v>
      </c>
      <c r="H152" s="153">
        <v>96.111298671797755</v>
      </c>
      <c r="I152" s="164">
        <v>99.337279977533868</v>
      </c>
      <c r="J152" s="164">
        <v>99.87716943746527</v>
      </c>
      <c r="K152" s="164">
        <v>99.9005280640271</v>
      </c>
      <c r="L152" s="157">
        <v>100</v>
      </c>
      <c r="M152" s="165">
        <v>95.770316024938325</v>
      </c>
      <c r="N152" s="164">
        <v>94.933489703369759</v>
      </c>
      <c r="O152" s="164">
        <v>95.832831356624922</v>
      </c>
      <c r="P152" s="164">
        <v>98.370637331497974</v>
      </c>
      <c r="Q152" s="163">
        <v>99.735388998689871</v>
      </c>
      <c r="R152" s="153">
        <v>98.180567116078336</v>
      </c>
      <c r="S152" s="164">
        <v>99.299424836785136</v>
      </c>
      <c r="T152" s="164">
        <v>95.205952098284072</v>
      </c>
      <c r="U152" s="164">
        <v>98.613649686715831</v>
      </c>
      <c r="V152" s="164">
        <v>99.92533464658905</v>
      </c>
      <c r="W152" s="73" t="s">
        <v>35</v>
      </c>
      <c r="X152" s="73" t="s">
        <v>35</v>
      </c>
      <c r="Y152" s="157">
        <v>99.185574430637786</v>
      </c>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345"/>
      <c r="BA152" s="990"/>
      <c r="BB152" s="557" t="s">
        <v>48</v>
      </c>
      <c r="BC152" s="60" t="s">
        <v>35</v>
      </c>
      <c r="BD152" s="56" t="s">
        <v>35</v>
      </c>
      <c r="BE152" s="56" t="s">
        <v>35</v>
      </c>
      <c r="BF152" s="56" t="s">
        <v>35</v>
      </c>
      <c r="BG152" s="51" t="s">
        <v>35</v>
      </c>
      <c r="BH152" s="60" t="s">
        <v>35</v>
      </c>
      <c r="BI152" s="56" t="s">
        <v>35</v>
      </c>
      <c r="BJ152" s="56" t="s">
        <v>35</v>
      </c>
      <c r="BK152" s="56" t="s">
        <v>35</v>
      </c>
      <c r="BL152" s="51" t="s">
        <v>35</v>
      </c>
      <c r="BM152" s="60" t="s">
        <v>35</v>
      </c>
      <c r="BN152" s="56" t="s">
        <v>35</v>
      </c>
      <c r="BO152" s="56" t="s">
        <v>35</v>
      </c>
      <c r="BP152" s="56" t="s">
        <v>35</v>
      </c>
      <c r="BQ152" s="51" t="s">
        <v>35</v>
      </c>
      <c r="BR152" s="60" t="s">
        <v>35</v>
      </c>
      <c r="BS152" s="56" t="s">
        <v>35</v>
      </c>
      <c r="BT152" s="56" t="s">
        <v>35</v>
      </c>
      <c r="BU152" s="56" t="s">
        <v>35</v>
      </c>
      <c r="BV152" s="56" t="s">
        <v>35</v>
      </c>
      <c r="BW152" s="56" t="s">
        <v>35</v>
      </c>
      <c r="BX152" s="56" t="s">
        <v>35</v>
      </c>
      <c r="BY152" s="45" t="s">
        <v>35</v>
      </c>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322" customFormat="true" ht="15" customHeight="true" x14ac:dyDescent="0.2">
      <c r="A153" s="1000" t="s">
        <v>62</v>
      </c>
      <c r="B153" s="372" t="s">
        <v>490</v>
      </c>
      <c r="C153" s="126">
        <v>21.921619014835546</v>
      </c>
      <c r="D153" s="125">
        <v>31.02667940706127</v>
      </c>
      <c r="E153" s="125">
        <v>48.2720062982645</v>
      </c>
      <c r="F153" s="125">
        <v>81.620751802574517</v>
      </c>
      <c r="G153" s="124">
        <v>97.946512295644581</v>
      </c>
      <c r="H153" s="123">
        <v>73.114070570476997</v>
      </c>
      <c r="I153" s="125">
        <v>92.393474723315265</v>
      </c>
      <c r="J153" s="125">
        <v>96.225686945031057</v>
      </c>
      <c r="K153" s="125">
        <v>97.847645947632472</v>
      </c>
      <c r="L153" s="122">
        <v>99.005986268388341</v>
      </c>
      <c r="M153" s="126">
        <v>19.97251529169689</v>
      </c>
      <c r="N153" s="125">
        <v>23.758033208819278</v>
      </c>
      <c r="O153" s="125">
        <v>31.612096759540758</v>
      </c>
      <c r="P153" s="125">
        <v>40.733938232085777</v>
      </c>
      <c r="Q153" s="124">
        <v>58.559433345210763</v>
      </c>
      <c r="R153" s="123">
        <v>51.241960056308322</v>
      </c>
      <c r="S153" s="125">
        <v>96.463042240669012</v>
      </c>
      <c r="T153" s="125">
        <v>13.304202055062756</v>
      </c>
      <c r="U153" s="125">
        <v>81.114252475512032</v>
      </c>
      <c r="V153" s="125">
        <v>46.015723804783988</v>
      </c>
      <c r="W153" s="73" t="s">
        <v>35</v>
      </c>
      <c r="X153" s="73" t="s">
        <v>35</v>
      </c>
      <c r="Y153" s="122">
        <v>97.91016567365152</v>
      </c>
      <c r="Z153" s="411"/>
      <c r="AA153" s="411"/>
      <c r="AB153" s="411"/>
      <c r="AC153" s="411"/>
      <c r="AD153" s="411"/>
      <c r="AE153" s="411"/>
      <c r="AF153" s="411"/>
      <c r="AG153" s="411"/>
      <c r="AH153" s="411"/>
      <c r="AI153" s="411"/>
      <c r="AJ153" s="411"/>
      <c r="AK153" s="411"/>
      <c r="AL153" s="411"/>
      <c r="AM153" s="411"/>
      <c r="AN153" s="411"/>
      <c r="AO153" s="411"/>
      <c r="AP153" s="411"/>
      <c r="AQ153" s="411"/>
      <c r="AR153" s="411"/>
      <c r="AS153" s="411"/>
      <c r="AT153" s="411"/>
      <c r="AU153" s="411"/>
      <c r="AV153" s="411"/>
      <c r="AW153" s="411"/>
      <c r="AX153" s="411"/>
      <c r="AY153" s="411"/>
      <c r="AZ153" s="187"/>
      <c r="BA153" s="990" t="s">
        <v>62</v>
      </c>
      <c r="BB153" s="364" t="s">
        <v>490</v>
      </c>
      <c r="BC153" s="414">
        <v>5188.4082769999932</v>
      </c>
      <c r="BD153" s="406">
        <v>7339.4846110000008</v>
      </c>
      <c r="BE153" s="406">
        <v>11421.754133</v>
      </c>
      <c r="BF153" s="406">
        <v>19309.455952999902</v>
      </c>
      <c r="BG153" s="416">
        <v>23185.648771000077</v>
      </c>
      <c r="BH153" s="414">
        <v>6468.6378100000602</v>
      </c>
      <c r="BI153" s="406">
        <v>8158.7027390000248</v>
      </c>
      <c r="BJ153" s="406">
        <v>8533.6532760000537</v>
      </c>
      <c r="BK153" s="406">
        <v>8651.3599320000176</v>
      </c>
      <c r="BL153" s="416">
        <v>8758.6343199999737</v>
      </c>
      <c r="BM153" s="414">
        <v>2961.6477049999917</v>
      </c>
      <c r="BN153" s="406">
        <v>3520.1377969999958</v>
      </c>
      <c r="BO153" s="406">
        <v>4679.6041329999989</v>
      </c>
      <c r="BP153" s="406">
        <v>6031.5588819999793</v>
      </c>
      <c r="BQ153" s="416">
        <v>8680.8151510000007</v>
      </c>
      <c r="BR153" s="414">
        <v>21610.82309400037</v>
      </c>
      <c r="BS153" s="406">
        <v>12375.570146999868</v>
      </c>
      <c r="BT153" s="406">
        <v>4183.2456900000088</v>
      </c>
      <c r="BU153" s="406">
        <v>11527.775728000084</v>
      </c>
      <c r="BV153" s="406">
        <v>478.26798099999945</v>
      </c>
      <c r="BW153" s="47" t="s">
        <v>35</v>
      </c>
      <c r="BX153" s="47" t="s">
        <v>35</v>
      </c>
      <c r="BY153" s="407">
        <v>16269.069105000117</v>
      </c>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row>
    <row r="154" s="322" customFormat="true" ht="15" customHeight="true" x14ac:dyDescent="0.2">
      <c r="A154" s="999"/>
      <c r="B154" s="373" t="s">
        <v>491</v>
      </c>
      <c r="C154" s="126">
        <v>30.612400326124572</v>
      </c>
      <c r="D154" s="125">
        <v>29.782352363630043</v>
      </c>
      <c r="E154" s="125">
        <v>25.379842549004323</v>
      </c>
      <c r="F154" s="125">
        <v>8.632065553535881</v>
      </c>
      <c r="G154" s="124">
        <v>0.62597922578082044</v>
      </c>
      <c r="H154" s="123">
        <v>8.0230401202051134</v>
      </c>
      <c r="I154" s="125">
        <v>2.4604031718210368</v>
      </c>
      <c r="J154" s="125">
        <v>0.9290920532008824</v>
      </c>
      <c r="K154" s="125">
        <v>0.70747468030689553</v>
      </c>
      <c r="L154" s="122">
        <v>0.37811087593730341</v>
      </c>
      <c r="M154" s="126">
        <v>30.708348936342361</v>
      </c>
      <c r="N154" s="125">
        <v>31.186585949883629</v>
      </c>
      <c r="O154" s="125">
        <v>30.151980796723059</v>
      </c>
      <c r="P154" s="125">
        <v>29.089337403394378</v>
      </c>
      <c r="Q154" s="124">
        <v>23.173930591286219</v>
      </c>
      <c r="R154" s="123">
        <v>28.395691228822123</v>
      </c>
      <c r="S154" s="125">
        <v>3.1816554788915852</v>
      </c>
      <c r="T154" s="125">
        <v>29.513117928006281</v>
      </c>
      <c r="U154" s="125">
        <v>3.7757732138390789</v>
      </c>
      <c r="V154" s="125">
        <v>15.132161710479162</v>
      </c>
      <c r="W154" s="73" t="s">
        <v>35</v>
      </c>
      <c r="X154" s="73" t="s">
        <v>35</v>
      </c>
      <c r="Y154" s="122">
        <v>0.77313090361226133</v>
      </c>
      <c r="Z154" s="411"/>
      <c r="AA154" s="411"/>
      <c r="AB154" s="411"/>
      <c r="AC154" s="411"/>
      <c r="AD154" s="411"/>
      <c r="AE154" s="411"/>
      <c r="AF154" s="411"/>
      <c r="AG154" s="411"/>
      <c r="AH154" s="411"/>
      <c r="AI154" s="411"/>
      <c r="AJ154" s="411"/>
      <c r="AK154" s="411"/>
      <c r="AL154" s="411"/>
      <c r="AM154" s="411"/>
      <c r="AN154" s="411"/>
      <c r="AO154" s="411"/>
      <c r="AP154" s="411"/>
      <c r="AQ154" s="411"/>
      <c r="AR154" s="411"/>
      <c r="AS154" s="411"/>
      <c r="AT154" s="411"/>
      <c r="AU154" s="411"/>
      <c r="AV154" s="411"/>
      <c r="AW154" s="411"/>
      <c r="AX154" s="411"/>
      <c r="AY154" s="411"/>
      <c r="AZ154" s="187"/>
      <c r="BA154" s="990"/>
      <c r="BB154" s="557" t="s">
        <v>491</v>
      </c>
      <c r="BC154" s="415">
        <v>7245.3421949999874</v>
      </c>
      <c r="BD154" s="408">
        <v>7045.1340920000166</v>
      </c>
      <c r="BE154" s="408">
        <v>6005.1848630000159</v>
      </c>
      <c r="BF154" s="408">
        <v>2042.1337209999981</v>
      </c>
      <c r="BG154" s="419">
        <v>148.180207</v>
      </c>
      <c r="BH154" s="415">
        <v>709.82425499999943</v>
      </c>
      <c r="BI154" s="408">
        <v>217.26315799999992</v>
      </c>
      <c r="BJ154" s="408">
        <v>82.395353000000014</v>
      </c>
      <c r="BK154" s="408">
        <v>62.552533000000011</v>
      </c>
      <c r="BL154" s="419">
        <v>33.449844999999996</v>
      </c>
      <c r="BM154" s="415">
        <v>4553.6233079999956</v>
      </c>
      <c r="BN154" s="408">
        <v>4620.7983210000011</v>
      </c>
      <c r="BO154" s="408">
        <v>4463.4601440000033</v>
      </c>
      <c r="BP154" s="408">
        <v>4307.3186389999955</v>
      </c>
      <c r="BQ154" s="419">
        <v>3435.2895219999978</v>
      </c>
      <c r="BR154" s="415">
        <v>11975.620352999882</v>
      </c>
      <c r="BS154" s="408">
        <v>408.18534900000043</v>
      </c>
      <c r="BT154" s="408">
        <v>9279.8217329999734</v>
      </c>
      <c r="BU154" s="408">
        <v>536.60442500000045</v>
      </c>
      <c r="BV154" s="408">
        <v>157.2772920000001</v>
      </c>
      <c r="BW154" s="56" t="s">
        <v>35</v>
      </c>
      <c r="BX154" s="56" t="s">
        <v>35</v>
      </c>
      <c r="BY154" s="409">
        <v>128.46592600000008</v>
      </c>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row>
    <row r="155" s="322" customFormat="true" ht="15" customHeight="true" x14ac:dyDescent="0.2">
      <c r="A155" s="999"/>
      <c r="B155" s="373" t="s">
        <v>492</v>
      </c>
      <c r="C155" s="126">
        <v>0.22682678423131636</v>
      </c>
      <c r="D155" s="125">
        <v>9.5683774407227307E-2</v>
      </c>
      <c r="E155" s="125">
        <v>6.9962316589568252E-2</v>
      </c>
      <c r="F155" s="125">
        <v>0</v>
      </c>
      <c r="G155" s="124">
        <v>1.9276821255311165E-3</v>
      </c>
      <c r="H155" s="123">
        <v>1.2072013516056981E-2</v>
      </c>
      <c r="I155" s="125">
        <v>0</v>
      </c>
      <c r="J155" s="125">
        <v>9.1940196736322167E-4</v>
      </c>
      <c r="K155" s="125">
        <v>0</v>
      </c>
      <c r="L155" s="122">
        <v>0</v>
      </c>
      <c r="M155" s="126">
        <v>0.30868990975630245</v>
      </c>
      <c r="N155" s="125">
        <v>4.9787936639063064E-2</v>
      </c>
      <c r="O155" s="125">
        <v>8.472865350128797E-2</v>
      </c>
      <c r="P155" s="125">
        <v>0.14929478459503556</v>
      </c>
      <c r="Q155" s="124">
        <v>2.9547718465749197E-2</v>
      </c>
      <c r="R155" s="123">
        <v>0.19111732599294445</v>
      </c>
      <c r="S155" s="125">
        <v>0</v>
      </c>
      <c r="T155" s="125">
        <v>3.6823569472067288E-2</v>
      </c>
      <c r="U155" s="125">
        <v>0</v>
      </c>
      <c r="V155" s="125">
        <v>0</v>
      </c>
      <c r="W155" s="73" t="s">
        <v>35</v>
      </c>
      <c r="X155" s="73" t="s">
        <v>35</v>
      </c>
      <c r="Y155" s="122">
        <v>6.9184140155577473E-3</v>
      </c>
      <c r="Z155" s="411"/>
      <c r="AA155" s="411"/>
      <c r="AB155" s="411"/>
      <c r="AC155" s="411"/>
      <c r="AD155" s="411"/>
      <c r="AE155" s="411"/>
      <c r="AF155" s="411"/>
      <c r="AG155" s="411"/>
      <c r="AH155" s="411"/>
      <c r="AI155" s="411"/>
      <c r="AJ155" s="411"/>
      <c r="AK155" s="411"/>
      <c r="AL155" s="411"/>
      <c r="AM155" s="411"/>
      <c r="AN155" s="411"/>
      <c r="AO155" s="411"/>
      <c r="AP155" s="411"/>
      <c r="AQ155" s="411"/>
      <c r="AR155" s="411"/>
      <c r="AS155" s="411"/>
      <c r="AT155" s="411"/>
      <c r="AU155" s="411"/>
      <c r="AV155" s="411"/>
      <c r="AW155" s="411"/>
      <c r="AX155" s="411"/>
      <c r="AY155" s="411"/>
      <c r="AZ155" s="187"/>
      <c r="BA155" s="990"/>
      <c r="BB155" s="557" t="s">
        <v>492</v>
      </c>
      <c r="BC155" s="415">
        <v>53.685358000000001</v>
      </c>
      <c r="BD155" s="408">
        <v>22.634377999999998</v>
      </c>
      <c r="BE155" s="408">
        <v>16.55395</v>
      </c>
      <c r="BF155" s="408">
        <v>0</v>
      </c>
      <c r="BG155" s="419">
        <v>0.456316</v>
      </c>
      <c r="BH155" s="415">
        <v>1.0680499999999999</v>
      </c>
      <c r="BI155" s="408">
        <v>0</v>
      </c>
      <c r="BJ155" s="408">
        <v>8.1535999999999997E-2</v>
      </c>
      <c r="BK155" s="408">
        <v>0</v>
      </c>
      <c r="BL155" s="419">
        <v>0</v>
      </c>
      <c r="BM155" s="415">
        <v>45.774443000000005</v>
      </c>
      <c r="BN155" s="408">
        <v>7.3768900000000004</v>
      </c>
      <c r="BO155" s="408">
        <v>12.542558</v>
      </c>
      <c r="BP155" s="408">
        <v>22.106389</v>
      </c>
      <c r="BQ155" s="419">
        <v>4.3801360000000003</v>
      </c>
      <c r="BR155" s="415">
        <v>80.601966000000004</v>
      </c>
      <c r="BS155" s="408">
        <v>0</v>
      </c>
      <c r="BT155" s="408">
        <v>11.57845</v>
      </c>
      <c r="BU155" s="408">
        <v>0</v>
      </c>
      <c r="BV155" s="408">
        <v>0</v>
      </c>
      <c r="BW155" s="56" t="s">
        <v>35</v>
      </c>
      <c r="BX155" s="56" t="s">
        <v>35</v>
      </c>
      <c r="BY155" s="409">
        <v>1.149586</v>
      </c>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322" customFormat="true" ht="15" customHeight="true" x14ac:dyDescent="0.2">
      <c r="A156" s="999"/>
      <c r="B156" s="373" t="s">
        <v>493</v>
      </c>
      <c r="C156" s="126">
        <v>4.3590556941725186E-2</v>
      </c>
      <c r="D156" s="125">
        <v>0.13265820141805768</v>
      </c>
      <c r="E156" s="125">
        <v>2.7861881508519998E-2</v>
      </c>
      <c r="F156" s="125">
        <v>6.9108305956882719E-3</v>
      </c>
      <c r="G156" s="124">
        <v>5.1666659657114301E-4</v>
      </c>
      <c r="H156" s="123">
        <v>7.2432081096341899E-3</v>
      </c>
      <c r="I156" s="125">
        <v>1.8514836641156218E-2</v>
      </c>
      <c r="J156" s="125">
        <v>0</v>
      </c>
      <c r="K156" s="125">
        <v>0</v>
      </c>
      <c r="L156" s="122">
        <v>1.3825018492801973E-3</v>
      </c>
      <c r="M156" s="126">
        <v>6.5253437346371609E-2</v>
      </c>
      <c r="N156" s="125">
        <v>4.9617843879217423E-2</v>
      </c>
      <c r="O156" s="125">
        <v>0.1043510568909792</v>
      </c>
      <c r="P156" s="125">
        <v>5.7957145681057948E-2</v>
      </c>
      <c r="Q156" s="124">
        <v>4.4471753699662234E-2</v>
      </c>
      <c r="R156" s="123">
        <v>0.10549073362746501</v>
      </c>
      <c r="S156" s="125">
        <v>1.2743696872410703E-2</v>
      </c>
      <c r="T156" s="125">
        <v>1.004906622346809E-2</v>
      </c>
      <c r="U156" s="125">
        <v>0</v>
      </c>
      <c r="V156" s="125">
        <v>0</v>
      </c>
      <c r="W156" s="73" t="s">
        <v>35</v>
      </c>
      <c r="X156" s="73" t="s">
        <v>35</v>
      </c>
      <c r="Y156" s="122">
        <v>4.5926768083019856E-3</v>
      </c>
      <c r="Z156" s="411"/>
      <c r="AA156" s="411"/>
      <c r="AB156" s="411"/>
      <c r="AC156" s="411"/>
      <c r="AD156" s="411"/>
      <c r="AE156" s="411"/>
      <c r="AF156" s="411"/>
      <c r="AG156" s="411"/>
      <c r="AH156" s="411"/>
      <c r="AI156" s="411"/>
      <c r="AJ156" s="411"/>
      <c r="AK156" s="411"/>
      <c r="AL156" s="411"/>
      <c r="AM156" s="411"/>
      <c r="AN156" s="411"/>
      <c r="AO156" s="411"/>
      <c r="AP156" s="411"/>
      <c r="AQ156" s="411"/>
      <c r="AR156" s="411"/>
      <c r="AS156" s="411"/>
      <c r="AT156" s="411"/>
      <c r="AU156" s="411"/>
      <c r="AV156" s="411"/>
      <c r="AW156" s="411"/>
      <c r="AX156" s="411"/>
      <c r="AY156" s="411"/>
      <c r="AZ156" s="187"/>
      <c r="BA156" s="990"/>
      <c r="BB156" s="557" t="s">
        <v>493</v>
      </c>
      <c r="BC156" s="415">
        <v>10.317012</v>
      </c>
      <c r="BD156" s="408">
        <v>31.380825999999999</v>
      </c>
      <c r="BE156" s="408">
        <v>6.5924659999999999</v>
      </c>
      <c r="BF156" s="408">
        <v>1.6349320000000001</v>
      </c>
      <c r="BG156" s="419">
        <v>0.122304</v>
      </c>
      <c r="BH156" s="415">
        <v>0.64083000000000001</v>
      </c>
      <c r="BI156" s="408">
        <v>1.6349320000000001</v>
      </c>
      <c r="BJ156" s="408">
        <v>0</v>
      </c>
      <c r="BK156" s="408">
        <v>0</v>
      </c>
      <c r="BL156" s="419">
        <v>0.122304</v>
      </c>
      <c r="BM156" s="415">
        <v>9.6761820000000007</v>
      </c>
      <c r="BN156" s="408">
        <v>7.3516880000000002</v>
      </c>
      <c r="BO156" s="408">
        <v>15.447303</v>
      </c>
      <c r="BP156" s="408">
        <v>8.5818349999999999</v>
      </c>
      <c r="BQ156" s="419">
        <v>6.5924659999999999</v>
      </c>
      <c r="BR156" s="415">
        <v>44.489742</v>
      </c>
      <c r="BS156" s="408">
        <v>1.6349320000000001</v>
      </c>
      <c r="BT156" s="408">
        <v>3.159732</v>
      </c>
      <c r="BU156" s="408">
        <v>0</v>
      </c>
      <c r="BV156" s="408">
        <v>0</v>
      </c>
      <c r="BW156" s="56" t="s">
        <v>35</v>
      </c>
      <c r="BX156" s="56" t="s">
        <v>35</v>
      </c>
      <c r="BY156" s="409">
        <v>0.76313399999999998</v>
      </c>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322" customFormat="true" ht="15" customHeight="true" x14ac:dyDescent="0.2">
      <c r="A157" s="999"/>
      <c r="B157" s="373" t="s">
        <v>494</v>
      </c>
      <c r="C157" s="126">
        <v>33.853184733795452</v>
      </c>
      <c r="D157" s="125">
        <v>28.064569382974653</v>
      </c>
      <c r="E157" s="125">
        <v>15.124381592265253</v>
      </c>
      <c r="F157" s="125">
        <v>7.2501609367327484</v>
      </c>
      <c r="G157" s="124">
        <v>1.4101383861945795</v>
      </c>
      <c r="H157" s="123">
        <v>18.233019014311683</v>
      </c>
      <c r="I157" s="125">
        <v>4.9825660161471834</v>
      </c>
      <c r="J157" s="125">
        <v>2.7557993390245077</v>
      </c>
      <c r="K157" s="125">
        <v>1.4176856216199007</v>
      </c>
      <c r="L157" s="122">
        <v>0.61452035382509373</v>
      </c>
      <c r="M157" s="126">
        <v>34.994961551212356</v>
      </c>
      <c r="N157" s="125">
        <v>32.61223792840083</v>
      </c>
      <c r="O157" s="125">
        <v>27.234795555490333</v>
      </c>
      <c r="P157" s="125">
        <v>17.036548368068637</v>
      </c>
      <c r="Q157" s="124">
        <v>8.2704452924070324</v>
      </c>
      <c r="R157" s="123">
        <v>1.060356439673944</v>
      </c>
      <c r="S157" s="125">
        <v>1.6541086759146693E-2</v>
      </c>
      <c r="T157" s="125">
        <v>54.399876399002288</v>
      </c>
      <c r="U157" s="125">
        <v>15.093391252850868</v>
      </c>
      <c r="V157" s="125">
        <v>38.049951400419118</v>
      </c>
      <c r="W157" s="73" t="s">
        <v>35</v>
      </c>
      <c r="X157" s="73" t="s">
        <v>35</v>
      </c>
      <c r="Y157" s="122">
        <v>1.1072186854404287</v>
      </c>
      <c r="Z157" s="411"/>
      <c r="AA157" s="411"/>
      <c r="AB157" s="411"/>
      <c r="AC157" s="411"/>
      <c r="AD157" s="411"/>
      <c r="AE157" s="411"/>
      <c r="AF157" s="411"/>
      <c r="AG157" s="411"/>
      <c r="AH157" s="411"/>
      <c r="AI157" s="411"/>
      <c r="AJ157" s="411"/>
      <c r="AK157" s="411"/>
      <c r="AL157" s="411"/>
      <c r="AM157" s="411"/>
      <c r="AN157" s="411"/>
      <c r="AO157" s="411"/>
      <c r="AP157" s="411"/>
      <c r="AQ157" s="411"/>
      <c r="AR157" s="411"/>
      <c r="AS157" s="411"/>
      <c r="AT157" s="411"/>
      <c r="AU157" s="411"/>
      <c r="AV157" s="411"/>
      <c r="AW157" s="411"/>
      <c r="AX157" s="411"/>
      <c r="AY157" s="411"/>
      <c r="AZ157" s="187"/>
      <c r="BA157" s="990"/>
      <c r="BB157" s="557" t="s">
        <v>494</v>
      </c>
      <c r="BC157" s="415">
        <v>8012.3709730000437</v>
      </c>
      <c r="BD157" s="408">
        <v>6638.7856850000526</v>
      </c>
      <c r="BE157" s="408">
        <v>3578.6158729999893</v>
      </c>
      <c r="BF157" s="408">
        <v>1715.2091859999957</v>
      </c>
      <c r="BG157" s="419">
        <v>333.80436500000053</v>
      </c>
      <c r="BH157" s="415">
        <v>1613.1340419999967</v>
      </c>
      <c r="BI157" s="408">
        <v>439.97993500000081</v>
      </c>
      <c r="BJ157" s="408">
        <v>244.39457699999986</v>
      </c>
      <c r="BK157" s="408">
        <v>125.34699699999997</v>
      </c>
      <c r="BL157" s="419">
        <v>54.363975999999994</v>
      </c>
      <c r="BM157" s="415">
        <v>5189.268655000008</v>
      </c>
      <c r="BN157" s="408">
        <v>4832.0317750000277</v>
      </c>
      <c r="BO157" s="408">
        <v>4031.6231729999945</v>
      </c>
      <c r="BP157" s="408">
        <v>2522.6371199999976</v>
      </c>
      <c r="BQ157" s="419">
        <v>1226.0058319999989</v>
      </c>
      <c r="BR157" s="415">
        <v>447.19552900000031</v>
      </c>
      <c r="BS157" s="408">
        <v>2.122112</v>
      </c>
      <c r="BT157" s="408">
        <v>17104.975371000262</v>
      </c>
      <c r="BU157" s="408">
        <v>2145.0389300000102</v>
      </c>
      <c r="BV157" s="408">
        <v>395.47510999999975</v>
      </c>
      <c r="BW157" s="56" t="s">
        <v>35</v>
      </c>
      <c r="BX157" s="56" t="s">
        <v>35</v>
      </c>
      <c r="BY157" s="409">
        <v>183.97903000000019</v>
      </c>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322" customFormat="true" ht="15" customHeight="true" x14ac:dyDescent="0.2">
      <c r="A158" s="999"/>
      <c r="B158" s="373" t="s">
        <v>495</v>
      </c>
      <c r="C158" s="126">
        <v>12.847659332160898</v>
      </c>
      <c r="D158" s="125">
        <v>10.641878563624422</v>
      </c>
      <c r="E158" s="125">
        <v>11.045603622538534</v>
      </c>
      <c r="F158" s="125">
        <v>2.4344737176416871</v>
      </c>
      <c r="G158" s="124">
        <v>9.5371422173582618E-3</v>
      </c>
      <c r="H158" s="123">
        <v>0.4958350358092698</v>
      </c>
      <c r="I158" s="125">
        <v>9.3908552587154415E-2</v>
      </c>
      <c r="J158" s="125">
        <v>6.6227522229717922E-2</v>
      </c>
      <c r="K158" s="125">
        <v>1.2766873070178382E-2</v>
      </c>
      <c r="L158" s="122">
        <v>0</v>
      </c>
      <c r="M158" s="126">
        <v>13.499636849298183</v>
      </c>
      <c r="N158" s="125">
        <v>11.752229564483114</v>
      </c>
      <c r="O158" s="125">
        <v>10.655987204242891</v>
      </c>
      <c r="P158" s="125">
        <v>12.860148191475936</v>
      </c>
      <c r="Q158" s="124">
        <v>9.8892121661803305</v>
      </c>
      <c r="R158" s="123">
        <v>18.903603671131815</v>
      </c>
      <c r="S158" s="125">
        <v>0.20473997273836925</v>
      </c>
      <c r="T158" s="125">
        <v>2.2760360039302334</v>
      </c>
      <c r="U158" s="125">
        <v>0</v>
      </c>
      <c r="V158" s="125">
        <v>0.25450525178036298</v>
      </c>
      <c r="W158" s="73" t="s">
        <v>35</v>
      </c>
      <c r="X158" s="73" t="s">
        <v>35</v>
      </c>
      <c r="Y158" s="122">
        <v>0.1979736464700742</v>
      </c>
      <c r="Z158" s="411"/>
      <c r="AA158" s="411"/>
      <c r="AB158" s="411"/>
      <c r="AC158" s="411"/>
      <c r="AD158" s="411"/>
      <c r="AE158" s="411"/>
      <c r="AF158" s="411"/>
      <c r="AG158" s="411"/>
      <c r="AH158" s="411"/>
      <c r="AI158" s="411"/>
      <c r="AJ158" s="411"/>
      <c r="AK158" s="411"/>
      <c r="AL158" s="411"/>
      <c r="AM158" s="411"/>
      <c r="AN158" s="411"/>
      <c r="AO158" s="411"/>
      <c r="AP158" s="411"/>
      <c r="AQ158" s="411"/>
      <c r="AR158" s="411"/>
      <c r="AS158" s="411"/>
      <c r="AT158" s="411"/>
      <c r="AU158" s="411"/>
      <c r="AV158" s="411"/>
      <c r="AW158" s="411"/>
      <c r="AX158" s="411"/>
      <c r="AY158" s="411"/>
      <c r="AZ158" s="187"/>
      <c r="BA158" s="990"/>
      <c r="BB158" s="557" t="s">
        <v>495</v>
      </c>
      <c r="BC158" s="415">
        <v>3040.7837110000014</v>
      </c>
      <c r="BD158" s="408">
        <v>2517.3787670000015</v>
      </c>
      <c r="BE158" s="408">
        <v>2613.526523999999</v>
      </c>
      <c r="BF158" s="408">
        <v>575.93641300000024</v>
      </c>
      <c r="BG158" s="419">
        <v>2.2576079999999998</v>
      </c>
      <c r="BH158" s="415">
        <v>43.868125999999997</v>
      </c>
      <c r="BI158" s="408">
        <v>8.2924900000000008</v>
      </c>
      <c r="BJ158" s="408">
        <v>5.8733040000000001</v>
      </c>
      <c r="BK158" s="408">
        <v>1.1288039999999999</v>
      </c>
      <c r="BL158" s="419">
        <v>0</v>
      </c>
      <c r="BM158" s="415">
        <v>2001.809381999999</v>
      </c>
      <c r="BN158" s="408">
        <v>1741.2833429999985</v>
      </c>
      <c r="BO158" s="408">
        <v>1577.4278479999994</v>
      </c>
      <c r="BP158" s="408">
        <v>1904.2288669999994</v>
      </c>
      <c r="BQ158" s="419">
        <v>1465.970858999998</v>
      </c>
      <c r="BR158" s="415">
        <v>7972.4201480000393</v>
      </c>
      <c r="BS158" s="408">
        <v>26.266783999999998</v>
      </c>
      <c r="BT158" s="408">
        <v>715.65493099999969</v>
      </c>
      <c r="BU158" s="408">
        <v>0</v>
      </c>
      <c r="BV158" s="408">
        <v>2.6452200000000001</v>
      </c>
      <c r="BW158" s="56" t="s">
        <v>35</v>
      </c>
      <c r="BX158" s="56" t="s">
        <v>35</v>
      </c>
      <c r="BY158" s="409">
        <v>32.895939999999996</v>
      </c>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322" customFormat="true" ht="15" customHeight="true" x14ac:dyDescent="0.2">
      <c r="A159" s="999"/>
      <c r="B159" s="373" t="s">
        <v>496</v>
      </c>
      <c r="C159" s="126">
        <v>0</v>
      </c>
      <c r="D159" s="125">
        <v>4.0528562888299771E-2</v>
      </c>
      <c r="E159" s="125">
        <v>2.3799532725871375E-2</v>
      </c>
      <c r="F159" s="125">
        <v>1.878882332389218E-2</v>
      </c>
      <c r="G159" s="124">
        <v>0</v>
      </c>
      <c r="H159" s="123">
        <v>0</v>
      </c>
      <c r="I159" s="125">
        <v>0</v>
      </c>
      <c r="J159" s="125">
        <v>0</v>
      </c>
      <c r="K159" s="125">
        <v>0</v>
      </c>
      <c r="L159" s="122">
        <v>0</v>
      </c>
      <c r="M159" s="126">
        <v>0</v>
      </c>
      <c r="N159" s="125">
        <v>0</v>
      </c>
      <c r="O159" s="125">
        <v>6.4764297182996769E-2</v>
      </c>
      <c r="P159" s="125">
        <v>3.8030559666609433E-2</v>
      </c>
      <c r="Q159" s="124">
        <v>2.998509207114531E-2</v>
      </c>
      <c r="R159" s="123">
        <v>0</v>
      </c>
      <c r="S159" s="125">
        <v>0</v>
      </c>
      <c r="T159" s="125">
        <v>6.2536664565685615E-2</v>
      </c>
      <c r="U159" s="125">
        <v>0</v>
      </c>
      <c r="V159" s="125">
        <v>0</v>
      </c>
      <c r="W159" s="73" t="s">
        <v>35</v>
      </c>
      <c r="X159" s="73" t="s">
        <v>35</v>
      </c>
      <c r="Y159" s="122">
        <v>0</v>
      </c>
      <c r="Z159" s="411"/>
      <c r="AA159" s="411"/>
      <c r="AB159" s="411"/>
      <c r="AC159" s="411"/>
      <c r="AD159" s="411"/>
      <c r="AE159" s="411"/>
      <c r="AF159" s="411"/>
      <c r="AG159" s="411"/>
      <c r="AH159" s="411"/>
      <c r="AI159" s="411"/>
      <c r="AJ159" s="411"/>
      <c r="AK159" s="411"/>
      <c r="AL159" s="411"/>
      <c r="AM159" s="411"/>
      <c r="AN159" s="411"/>
      <c r="AO159" s="411"/>
      <c r="AP159" s="411"/>
      <c r="AQ159" s="411"/>
      <c r="AR159" s="411"/>
      <c r="AS159" s="411"/>
      <c r="AT159" s="411"/>
      <c r="AU159" s="411"/>
      <c r="AV159" s="411"/>
      <c r="AW159" s="411"/>
      <c r="AX159" s="411"/>
      <c r="AY159" s="411"/>
      <c r="AZ159" s="187"/>
      <c r="BA159" s="990"/>
      <c r="BB159" s="557" t="s">
        <v>496</v>
      </c>
      <c r="BC159" s="415">
        <v>0</v>
      </c>
      <c r="BD159" s="408">
        <v>9.5871929999999992</v>
      </c>
      <c r="BE159" s="408">
        <v>5.6312639999999998</v>
      </c>
      <c r="BF159" s="408">
        <v>4.4449719999999999</v>
      </c>
      <c r="BG159" s="419">
        <v>0</v>
      </c>
      <c r="BH159" s="415">
        <v>0</v>
      </c>
      <c r="BI159" s="408">
        <v>0</v>
      </c>
      <c r="BJ159" s="408">
        <v>0</v>
      </c>
      <c r="BK159" s="408">
        <v>0</v>
      </c>
      <c r="BL159" s="419">
        <v>0</v>
      </c>
      <c r="BM159" s="415">
        <v>0</v>
      </c>
      <c r="BN159" s="408">
        <v>0</v>
      </c>
      <c r="BO159" s="408">
        <v>9.5871929999999992</v>
      </c>
      <c r="BP159" s="408">
        <v>5.6312639999999998</v>
      </c>
      <c r="BQ159" s="419">
        <v>4.4449719999999999</v>
      </c>
      <c r="BR159" s="415">
        <v>0</v>
      </c>
      <c r="BS159" s="408">
        <v>0</v>
      </c>
      <c r="BT159" s="408">
        <v>19.663429000000001</v>
      </c>
      <c r="BU159" s="408">
        <v>0</v>
      </c>
      <c r="BV159" s="408">
        <v>0</v>
      </c>
      <c r="BW159" s="56" t="s">
        <v>35</v>
      </c>
      <c r="BX159" s="56" t="s">
        <v>35</v>
      </c>
      <c r="BY159" s="409">
        <v>0</v>
      </c>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322" customFormat="true" ht="15" customHeight="true" x14ac:dyDescent="0.2">
      <c r="A160" s="999"/>
      <c r="B160" s="373" t="s">
        <v>497</v>
      </c>
      <c r="C160" s="126">
        <v>5.9865140259647972E-3</v>
      </c>
      <c r="D160" s="125">
        <v>0</v>
      </c>
      <c r="E160" s="125">
        <v>0</v>
      </c>
      <c r="F160" s="125">
        <v>0</v>
      </c>
      <c r="G160" s="124">
        <v>0</v>
      </c>
      <c r="H160" s="123">
        <v>0</v>
      </c>
      <c r="I160" s="125">
        <v>0</v>
      </c>
      <c r="J160" s="125">
        <v>0</v>
      </c>
      <c r="K160" s="125">
        <v>0</v>
      </c>
      <c r="L160" s="122">
        <v>0</v>
      </c>
      <c r="M160" s="126">
        <v>9.5550923220362929E-3</v>
      </c>
      <c r="N160" s="125">
        <v>0</v>
      </c>
      <c r="O160" s="125">
        <v>0</v>
      </c>
      <c r="P160" s="125">
        <v>0</v>
      </c>
      <c r="Q160" s="124">
        <v>0</v>
      </c>
      <c r="R160" s="123">
        <v>0</v>
      </c>
      <c r="S160" s="125">
        <v>0</v>
      </c>
      <c r="T160" s="125">
        <v>0</v>
      </c>
      <c r="U160" s="125">
        <v>0</v>
      </c>
      <c r="V160" s="125">
        <v>0.13632342004996748</v>
      </c>
      <c r="W160" s="73" t="s">
        <v>35</v>
      </c>
      <c r="X160" s="73" t="s">
        <v>35</v>
      </c>
      <c r="Y160" s="122">
        <v>0</v>
      </c>
      <c r="Z160" s="411"/>
      <c r="AA160" s="411"/>
      <c r="AB160" s="411"/>
      <c r="AC160" s="411"/>
      <c r="AD160" s="411"/>
      <c r="AE160" s="411"/>
      <c r="AF160" s="411"/>
      <c r="AG160" s="411"/>
      <c r="AH160" s="411"/>
      <c r="AI160" s="411"/>
      <c r="AJ160" s="411"/>
      <c r="AK160" s="411"/>
      <c r="AL160" s="411"/>
      <c r="AM160" s="411"/>
      <c r="AN160" s="411"/>
      <c r="AO160" s="411"/>
      <c r="AP160" s="411"/>
      <c r="AQ160" s="411"/>
      <c r="AR160" s="411"/>
      <c r="AS160" s="411"/>
      <c r="AT160" s="411"/>
      <c r="AU160" s="411"/>
      <c r="AV160" s="411"/>
      <c r="AW160" s="411"/>
      <c r="AX160" s="411"/>
      <c r="AY160" s="411"/>
      <c r="AZ160" s="187"/>
      <c r="BA160" s="990"/>
      <c r="BB160" s="557" t="s">
        <v>497</v>
      </c>
      <c r="BC160" s="415">
        <v>1.4168880000000001</v>
      </c>
      <c r="BD160" s="408">
        <v>0</v>
      </c>
      <c r="BE160" s="408">
        <v>0</v>
      </c>
      <c r="BF160" s="408">
        <v>0</v>
      </c>
      <c r="BG160" s="419">
        <v>0</v>
      </c>
      <c r="BH160" s="415">
        <v>0</v>
      </c>
      <c r="BI160" s="408">
        <v>0</v>
      </c>
      <c r="BJ160" s="408">
        <v>0</v>
      </c>
      <c r="BK160" s="408">
        <v>0</v>
      </c>
      <c r="BL160" s="419">
        <v>0</v>
      </c>
      <c r="BM160" s="415">
        <v>1.4168880000000001</v>
      </c>
      <c r="BN160" s="408">
        <v>0</v>
      </c>
      <c r="BO160" s="408">
        <v>0</v>
      </c>
      <c r="BP160" s="408">
        <v>0</v>
      </c>
      <c r="BQ160" s="419">
        <v>0</v>
      </c>
      <c r="BR160" s="415">
        <v>0</v>
      </c>
      <c r="BS160" s="408">
        <v>0</v>
      </c>
      <c r="BT160" s="408">
        <v>0</v>
      </c>
      <c r="BU160" s="408">
        <v>0</v>
      </c>
      <c r="BV160" s="408">
        <v>1.4168880000000001</v>
      </c>
      <c r="BW160" s="56" t="s">
        <v>35</v>
      </c>
      <c r="BX160" s="56" t="s">
        <v>35</v>
      </c>
      <c r="BY160" s="409">
        <v>0</v>
      </c>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322" customFormat="true" ht="15" customHeight="true" x14ac:dyDescent="0.2">
      <c r="A161" s="999"/>
      <c r="B161" s="373" t="s">
        <v>498</v>
      </c>
      <c r="C161" s="126">
        <v>0</v>
      </c>
      <c r="D161" s="125">
        <v>0</v>
      </c>
      <c r="E161" s="125">
        <v>3.293532279380023E-2</v>
      </c>
      <c r="F161" s="125">
        <v>0</v>
      </c>
      <c r="G161" s="124">
        <v>0</v>
      </c>
      <c r="H161" s="123">
        <v>8.8082069649686845E-2</v>
      </c>
      <c r="I161" s="125">
        <v>0</v>
      </c>
      <c r="J161" s="125">
        <v>0</v>
      </c>
      <c r="K161" s="125">
        <v>0</v>
      </c>
      <c r="L161" s="122">
        <v>0</v>
      </c>
      <c r="M161" s="126">
        <v>0</v>
      </c>
      <c r="N161" s="125">
        <v>0</v>
      </c>
      <c r="O161" s="125">
        <v>0</v>
      </c>
      <c r="P161" s="125">
        <v>0</v>
      </c>
      <c r="Q161" s="124">
        <v>0</v>
      </c>
      <c r="R161" s="123">
        <v>0</v>
      </c>
      <c r="S161" s="125">
        <v>6.0742843785242286E-2</v>
      </c>
      <c r="T161" s="125">
        <v>0</v>
      </c>
      <c r="U161" s="125">
        <v>0</v>
      </c>
      <c r="V161" s="125">
        <v>0</v>
      </c>
      <c r="W161" s="73" t="s">
        <v>35</v>
      </c>
      <c r="X161" s="73" t="s">
        <v>35</v>
      </c>
      <c r="Y161" s="122">
        <v>0</v>
      </c>
      <c r="Z161" s="411"/>
      <c r="AA161" s="411"/>
      <c r="AB161" s="411"/>
      <c r="AC161" s="411"/>
      <c r="AD161" s="411"/>
      <c r="AE161" s="411"/>
      <c r="AF161" s="411"/>
      <c r="AG161" s="411"/>
      <c r="AH161" s="411"/>
      <c r="AI161" s="411"/>
      <c r="AJ161" s="411"/>
      <c r="AK161" s="411"/>
      <c r="AL161" s="411"/>
      <c r="AM161" s="411"/>
      <c r="AN161" s="411"/>
      <c r="AO161" s="411"/>
      <c r="AP161" s="411"/>
      <c r="AQ161" s="411"/>
      <c r="AR161" s="411"/>
      <c r="AS161" s="411"/>
      <c r="AT161" s="411"/>
      <c r="AU161" s="411"/>
      <c r="AV161" s="411"/>
      <c r="AW161" s="411"/>
      <c r="AX161" s="411"/>
      <c r="AY161" s="411"/>
      <c r="AZ161" s="187"/>
      <c r="BA161" s="990"/>
      <c r="BB161" s="557" t="s">
        <v>498</v>
      </c>
      <c r="BC161" s="415">
        <v>0</v>
      </c>
      <c r="BD161" s="408">
        <v>0</v>
      </c>
      <c r="BE161" s="408">
        <v>7.7929050000000002</v>
      </c>
      <c r="BF161" s="408">
        <v>0</v>
      </c>
      <c r="BG161" s="419">
        <v>0</v>
      </c>
      <c r="BH161" s="415">
        <v>7.7929050000000002</v>
      </c>
      <c r="BI161" s="408">
        <v>0</v>
      </c>
      <c r="BJ161" s="408">
        <v>0</v>
      </c>
      <c r="BK161" s="408">
        <v>0</v>
      </c>
      <c r="BL161" s="419">
        <v>0</v>
      </c>
      <c r="BM161" s="415">
        <v>0</v>
      </c>
      <c r="BN161" s="408">
        <v>0</v>
      </c>
      <c r="BO161" s="408">
        <v>0</v>
      </c>
      <c r="BP161" s="408">
        <v>0</v>
      </c>
      <c r="BQ161" s="419">
        <v>0</v>
      </c>
      <c r="BR161" s="415">
        <v>0</v>
      </c>
      <c r="BS161" s="408">
        <v>7.7929050000000002</v>
      </c>
      <c r="BT161" s="408">
        <v>0</v>
      </c>
      <c r="BU161" s="408">
        <v>0</v>
      </c>
      <c r="BV161" s="408">
        <v>0</v>
      </c>
      <c r="BW161" s="56" t="s">
        <v>35</v>
      </c>
      <c r="BX161" s="56" t="s">
        <v>35</v>
      </c>
      <c r="BY161" s="409">
        <v>0</v>
      </c>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322" customFormat="true" ht="15" customHeight="true" x14ac:dyDescent="0.2">
      <c r="A162" s="999"/>
      <c r="B162" s="373" t="s">
        <v>499</v>
      </c>
      <c r="C162" s="126">
        <v>8.752554521704671E-2</v>
      </c>
      <c r="D162" s="125">
        <v>4.4524466849394193E-2</v>
      </c>
      <c r="E162" s="125">
        <v>0</v>
      </c>
      <c r="F162" s="125">
        <v>0</v>
      </c>
      <c r="G162" s="124">
        <v>0</v>
      </c>
      <c r="H162" s="123">
        <v>0</v>
      </c>
      <c r="I162" s="125">
        <v>0</v>
      </c>
      <c r="J162" s="125">
        <v>0</v>
      </c>
      <c r="K162" s="125">
        <v>0</v>
      </c>
      <c r="L162" s="122">
        <v>0</v>
      </c>
      <c r="M162" s="126">
        <v>0.13259699550251972</v>
      </c>
      <c r="N162" s="125">
        <v>7.8193832483906725E-2</v>
      </c>
      <c r="O162" s="125">
        <v>0</v>
      </c>
      <c r="P162" s="125">
        <v>0</v>
      </c>
      <c r="Q162" s="124">
        <v>0</v>
      </c>
      <c r="R162" s="123">
        <v>0</v>
      </c>
      <c r="S162" s="125">
        <v>0</v>
      </c>
      <c r="T162" s="125">
        <v>9.9379650098765107E-2</v>
      </c>
      <c r="U162" s="125">
        <v>0</v>
      </c>
      <c r="V162" s="125">
        <v>0</v>
      </c>
      <c r="W162" s="73" t="s">
        <v>35</v>
      </c>
      <c r="X162" s="73" t="s">
        <v>35</v>
      </c>
      <c r="Y162" s="122">
        <v>0</v>
      </c>
      <c r="Z162" s="411"/>
      <c r="AA162" s="411"/>
      <c r="AB162" s="411"/>
      <c r="AC162" s="411"/>
      <c r="AD162" s="411"/>
      <c r="AE162" s="411"/>
      <c r="AF162" s="411"/>
      <c r="AG162" s="411"/>
      <c r="AH162" s="411"/>
      <c r="AI162" s="411"/>
      <c r="AJ162" s="411"/>
      <c r="AK162" s="411"/>
      <c r="AL162" s="411"/>
      <c r="AM162" s="411"/>
      <c r="AN162" s="411"/>
      <c r="AO162" s="411"/>
      <c r="AP162" s="411"/>
      <c r="AQ162" s="411"/>
      <c r="AR162" s="411"/>
      <c r="AS162" s="411"/>
      <c r="AT162" s="411"/>
      <c r="AU162" s="411"/>
      <c r="AV162" s="411"/>
      <c r="AW162" s="411"/>
      <c r="AX162" s="411"/>
      <c r="AY162" s="411"/>
      <c r="AZ162" s="187"/>
      <c r="BA162" s="990"/>
      <c r="BB162" s="557" t="s">
        <v>499</v>
      </c>
      <c r="BC162" s="415">
        <v>20.715543999999998</v>
      </c>
      <c r="BD162" s="408">
        <v>10.532439999999999</v>
      </c>
      <c r="BE162" s="408">
        <v>0</v>
      </c>
      <c r="BF162" s="408">
        <v>0</v>
      </c>
      <c r="BG162" s="419">
        <v>0</v>
      </c>
      <c r="BH162" s="415">
        <v>0</v>
      </c>
      <c r="BI162" s="408">
        <v>0</v>
      </c>
      <c r="BJ162" s="408">
        <v>0</v>
      </c>
      <c r="BK162" s="408">
        <v>0</v>
      </c>
      <c r="BL162" s="419">
        <v>0</v>
      </c>
      <c r="BM162" s="415">
        <v>19.662299999999998</v>
      </c>
      <c r="BN162" s="408">
        <v>11.585683999999999</v>
      </c>
      <c r="BO162" s="408">
        <v>0</v>
      </c>
      <c r="BP162" s="408">
        <v>0</v>
      </c>
      <c r="BQ162" s="419">
        <v>0</v>
      </c>
      <c r="BR162" s="415">
        <v>0</v>
      </c>
      <c r="BS162" s="408">
        <v>0</v>
      </c>
      <c r="BT162" s="408">
        <v>31.247983999999995</v>
      </c>
      <c r="BU162" s="408">
        <v>0</v>
      </c>
      <c r="BV162" s="408">
        <v>0</v>
      </c>
      <c r="BW162" s="56" t="s">
        <v>35</v>
      </c>
      <c r="BX162" s="56" t="s">
        <v>35</v>
      </c>
      <c r="BY162" s="409">
        <v>0</v>
      </c>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22" customFormat="true" ht="15" customHeight="true" x14ac:dyDescent="0.2">
      <c r="A163" s="999"/>
      <c r="B163" s="373" t="s">
        <v>500</v>
      </c>
      <c r="C163" s="126">
        <v>0.19734161570043562</v>
      </c>
      <c r="D163" s="125">
        <v>0.10441729040528401</v>
      </c>
      <c r="E163" s="125">
        <v>1.863258407500503E-3</v>
      </c>
      <c r="F163" s="125">
        <v>0</v>
      </c>
      <c r="G163" s="124">
        <v>5.3886014405729364E-3</v>
      </c>
      <c r="H163" s="123">
        <v>1.4689528510718726E-3</v>
      </c>
      <c r="I163" s="125">
        <v>0</v>
      </c>
      <c r="J163" s="125">
        <v>0</v>
      </c>
      <c r="K163" s="125">
        <v>1.4426877370531875E-2</v>
      </c>
      <c r="L163" s="122">
        <v>0</v>
      </c>
      <c r="M163" s="126">
        <v>0.18967082959907275</v>
      </c>
      <c r="N163" s="125">
        <v>0.25451403099070086</v>
      </c>
      <c r="O163" s="125">
        <v>3.6757116112049883E-2</v>
      </c>
      <c r="P163" s="125">
        <v>0</v>
      </c>
      <c r="Q163" s="124">
        <v>2.9740406781878113E-3</v>
      </c>
      <c r="R163" s="123">
        <v>1.6091745617356119E-2</v>
      </c>
      <c r="S163" s="125">
        <v>9.9426483069156128E-3</v>
      </c>
      <c r="T163" s="125">
        <v>0.19290838072879748</v>
      </c>
      <c r="U163" s="125">
        <v>9.1447403586015477E-4</v>
      </c>
      <c r="V163" s="125">
        <v>0.41133441248760849</v>
      </c>
      <c r="W163" s="73" t="s">
        <v>35</v>
      </c>
      <c r="X163" s="73" t="s">
        <v>35</v>
      </c>
      <c r="Y163" s="122">
        <v>0</v>
      </c>
      <c r="Z163" s="411"/>
      <c r="AA163" s="411"/>
      <c r="AB163" s="411"/>
      <c r="AC163" s="411"/>
      <c r="AD163" s="411"/>
      <c r="AE163" s="411"/>
      <c r="AF163" s="411"/>
      <c r="AG163" s="411"/>
      <c r="AH163" s="411"/>
      <c r="AI163" s="411"/>
      <c r="AJ163" s="411"/>
      <c r="AK163" s="411"/>
      <c r="AL163" s="411"/>
      <c r="AM163" s="411"/>
      <c r="AN163" s="411"/>
      <c r="AO163" s="411"/>
      <c r="AP163" s="411"/>
      <c r="AQ163" s="411"/>
      <c r="AR163" s="411"/>
      <c r="AS163" s="411"/>
      <c r="AT163" s="411"/>
      <c r="AU163" s="411"/>
      <c r="AV163" s="411"/>
      <c r="AW163" s="411"/>
      <c r="AX163" s="411"/>
      <c r="AY163" s="411"/>
      <c r="AZ163" s="187"/>
      <c r="BA163" s="990"/>
      <c r="BB163" s="557" t="s">
        <v>500</v>
      </c>
      <c r="BC163" s="415">
        <v>46.706809000000007</v>
      </c>
      <c r="BD163" s="408">
        <v>24.700326</v>
      </c>
      <c r="BE163" s="408">
        <v>0.44086999999999998</v>
      </c>
      <c r="BF163" s="408">
        <v>0</v>
      </c>
      <c r="BG163" s="419">
        <v>1.275576</v>
      </c>
      <c r="BH163" s="415">
        <v>0.129963</v>
      </c>
      <c r="BI163" s="408">
        <v>0</v>
      </c>
      <c r="BJ163" s="408">
        <v>0</v>
      </c>
      <c r="BK163" s="408">
        <v>1.275576</v>
      </c>
      <c r="BL163" s="419">
        <v>0</v>
      </c>
      <c r="BM163" s="415">
        <v>28.125559999999997</v>
      </c>
      <c r="BN163" s="408">
        <v>37.710380000000001</v>
      </c>
      <c r="BO163" s="408">
        <v>5.4412320000000003</v>
      </c>
      <c r="BP163" s="408">
        <v>0</v>
      </c>
      <c r="BQ163" s="419">
        <v>0.44086999999999998</v>
      </c>
      <c r="BR163" s="415">
        <v>6.7865449999999994</v>
      </c>
      <c r="BS163" s="408">
        <v>1.275576</v>
      </c>
      <c r="BT163" s="408">
        <v>60.656260999999994</v>
      </c>
      <c r="BU163" s="408">
        <v>0.129963</v>
      </c>
      <c r="BV163" s="408">
        <v>4.2752359999999996</v>
      </c>
      <c r="BW163" s="56" t="s">
        <v>35</v>
      </c>
      <c r="BX163" s="56" t="s">
        <v>35</v>
      </c>
      <c r="BY163" s="409">
        <v>0</v>
      </c>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22" customFormat="true" ht="15" customHeight="true" x14ac:dyDescent="0.2">
      <c r="A164" s="999"/>
      <c r="B164" s="373" t="s">
        <v>422</v>
      </c>
      <c r="C164" s="126">
        <v>0.11098386255388318</v>
      </c>
      <c r="D164" s="125">
        <v>3.2578542467849018E-2</v>
      </c>
      <c r="E164" s="125">
        <v>0</v>
      </c>
      <c r="F164" s="125">
        <v>0</v>
      </c>
      <c r="G164" s="124">
        <v>0</v>
      </c>
      <c r="H164" s="123">
        <v>0</v>
      </c>
      <c r="I164" s="125">
        <v>0</v>
      </c>
      <c r="J164" s="125">
        <v>0</v>
      </c>
      <c r="K164" s="125">
        <v>0</v>
      </c>
      <c r="L164" s="122">
        <v>0</v>
      </c>
      <c r="M164" s="126">
        <v>0.11877110692309009</v>
      </c>
      <c r="N164" s="125">
        <v>0.11043091217574245</v>
      </c>
      <c r="O164" s="125">
        <v>0</v>
      </c>
      <c r="P164" s="125">
        <v>0</v>
      </c>
      <c r="Q164" s="124">
        <v>0</v>
      </c>
      <c r="R164" s="123">
        <v>2.2216254450802019E-3</v>
      </c>
      <c r="S164" s="125">
        <v>0</v>
      </c>
      <c r="T164" s="125">
        <v>0.10507028290755438</v>
      </c>
      <c r="U164" s="125">
        <v>0</v>
      </c>
      <c r="V164" s="125">
        <v>0</v>
      </c>
      <c r="W164" s="73" t="s">
        <v>35</v>
      </c>
      <c r="X164" s="73" t="s">
        <v>35</v>
      </c>
      <c r="Y164" s="122">
        <v>0</v>
      </c>
      <c r="Z164" s="411"/>
      <c r="AA164" s="411"/>
      <c r="AB164" s="411"/>
      <c r="AC164" s="411"/>
      <c r="AD164" s="411"/>
      <c r="AE164" s="411"/>
      <c r="AF164" s="411"/>
      <c r="AG164" s="411"/>
      <c r="AH164" s="411"/>
      <c r="AI164" s="411"/>
      <c r="AJ164" s="411"/>
      <c r="AK164" s="411"/>
      <c r="AL164" s="411"/>
      <c r="AM164" s="411"/>
      <c r="AN164" s="411"/>
      <c r="AO164" s="411"/>
      <c r="AP164" s="411"/>
      <c r="AQ164" s="411"/>
      <c r="AR164" s="411"/>
      <c r="AS164" s="411"/>
      <c r="AT164" s="411"/>
      <c r="AU164" s="411"/>
      <c r="AV164" s="411"/>
      <c r="AW164" s="411"/>
      <c r="AX164" s="411"/>
      <c r="AY164" s="411"/>
      <c r="AZ164" s="187"/>
      <c r="BA164" s="990"/>
      <c r="BB164" s="557" t="s">
        <v>422</v>
      </c>
      <c r="BC164" s="415">
        <v>26.267658000000004</v>
      </c>
      <c r="BD164" s="408">
        <v>7.7065840000000003</v>
      </c>
      <c r="BE164" s="408">
        <v>0</v>
      </c>
      <c r="BF164" s="408">
        <v>0</v>
      </c>
      <c r="BG164" s="419">
        <v>0</v>
      </c>
      <c r="BH164" s="415">
        <v>0</v>
      </c>
      <c r="BI164" s="408">
        <v>0</v>
      </c>
      <c r="BJ164" s="408">
        <v>0</v>
      </c>
      <c r="BK164" s="408">
        <v>0</v>
      </c>
      <c r="BL164" s="419">
        <v>0</v>
      </c>
      <c r="BM164" s="415">
        <v>17.612112000000003</v>
      </c>
      <c r="BN164" s="408">
        <v>16.362129999999997</v>
      </c>
      <c r="BO164" s="408">
        <v>0</v>
      </c>
      <c r="BP164" s="408">
        <v>0</v>
      </c>
      <c r="BQ164" s="419">
        <v>0</v>
      </c>
      <c r="BR164" s="415">
        <v>0.93694999999999995</v>
      </c>
      <c r="BS164" s="408">
        <v>0</v>
      </c>
      <c r="BT164" s="408">
        <v>33.037292000000008</v>
      </c>
      <c r="BU164" s="408">
        <v>0</v>
      </c>
      <c r="BV164" s="408">
        <v>0</v>
      </c>
      <c r="BW164" s="56" t="s">
        <v>35</v>
      </c>
      <c r="BX164" s="56" t="s">
        <v>35</v>
      </c>
      <c r="BY164" s="409">
        <v>0</v>
      </c>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22" customFormat="true" ht="15" customHeight="true" x14ac:dyDescent="0.2">
      <c r="A165" s="1001"/>
      <c r="B165" s="374" t="s">
        <v>46</v>
      </c>
      <c r="C165" s="126">
        <v>9.2881714411568464E-2</v>
      </c>
      <c r="D165" s="125">
        <v>3.4129444272366388E-2</v>
      </c>
      <c r="E165" s="125">
        <v>2.1743625900494636E-2</v>
      </c>
      <c r="F165" s="125">
        <v>3.6848335594793613E-2</v>
      </c>
      <c r="G165" s="124">
        <v>0</v>
      </c>
      <c r="H165" s="123">
        <v>2.5169015069837018E-2</v>
      </c>
      <c r="I165" s="125">
        <v>5.1132699488134557E-2</v>
      </c>
      <c r="J165" s="125">
        <v>2.227473854669201E-2</v>
      </c>
      <c r="K165" s="125">
        <v>0</v>
      </c>
      <c r="L165" s="122">
        <v>0</v>
      </c>
      <c r="M165" s="126">
        <v>0</v>
      </c>
      <c r="N165" s="125">
        <v>0.14836879224404731</v>
      </c>
      <c r="O165" s="125">
        <v>5.4538560314562182E-2</v>
      </c>
      <c r="P165" s="125">
        <v>3.4745315032100876E-2</v>
      </c>
      <c r="Q165" s="124">
        <v>0</v>
      </c>
      <c r="R165" s="123">
        <v>8.3467173381311419E-2</v>
      </c>
      <c r="S165" s="125">
        <v>5.0592031977536055E-2</v>
      </c>
      <c r="T165" s="125">
        <v>0</v>
      </c>
      <c r="U165" s="125">
        <v>1.5668583762061657E-2</v>
      </c>
      <c r="V165" s="125">
        <v>0</v>
      </c>
      <c r="W165" s="73" t="s">
        <v>35</v>
      </c>
      <c r="X165" s="73" t="s">
        <v>35</v>
      </c>
      <c r="Y165" s="122">
        <v>0</v>
      </c>
      <c r="Z165" s="411"/>
      <c r="AA165" s="411"/>
      <c r="AB165" s="411"/>
      <c r="AC165" s="411"/>
      <c r="AD165" s="411"/>
      <c r="AE165" s="411"/>
      <c r="AF165" s="411"/>
      <c r="AG165" s="411"/>
      <c r="AH165" s="411"/>
      <c r="AI165" s="411"/>
      <c r="AJ165" s="411"/>
      <c r="AK165" s="411"/>
      <c r="AL165" s="411"/>
      <c r="AM165" s="411"/>
      <c r="AN165" s="411"/>
      <c r="AO165" s="411"/>
      <c r="AP165" s="411"/>
      <c r="AQ165" s="411"/>
      <c r="AR165" s="411"/>
      <c r="AS165" s="411"/>
      <c r="AT165" s="411"/>
      <c r="AU165" s="411"/>
      <c r="AV165" s="411"/>
      <c r="AW165" s="411"/>
      <c r="AX165" s="411"/>
      <c r="AY165" s="411"/>
      <c r="AZ165" s="187"/>
      <c r="BA165" s="990"/>
      <c r="BB165" s="557" t="s">
        <v>46</v>
      </c>
      <c r="BC165" s="415">
        <v>21.983242000000001</v>
      </c>
      <c r="BD165" s="408">
        <v>8.0734560000000002</v>
      </c>
      <c r="BE165" s="408">
        <v>5.1448109999999998</v>
      </c>
      <c r="BF165" s="408">
        <v>8.7174069999999997</v>
      </c>
      <c r="BG165" s="419">
        <v>0</v>
      </c>
      <c r="BH165" s="415">
        <v>2.2267839999999999</v>
      </c>
      <c r="BI165" s="408">
        <v>4.5152159999999997</v>
      </c>
      <c r="BJ165" s="408">
        <v>1.9754069999999999</v>
      </c>
      <c r="BK165" s="408">
        <v>0</v>
      </c>
      <c r="BL165" s="419">
        <v>0</v>
      </c>
      <c r="BM165" s="415">
        <v>0</v>
      </c>
      <c r="BN165" s="408">
        <v>21.983242000000001</v>
      </c>
      <c r="BO165" s="408">
        <v>8.0734560000000002</v>
      </c>
      <c r="BP165" s="408">
        <v>5.1448109999999998</v>
      </c>
      <c r="BQ165" s="419">
        <v>0</v>
      </c>
      <c r="BR165" s="415">
        <v>35.201509000000001</v>
      </c>
      <c r="BS165" s="408">
        <v>6.4906230000000003</v>
      </c>
      <c r="BT165" s="408">
        <v>0</v>
      </c>
      <c r="BU165" s="408">
        <v>2.2267839999999999</v>
      </c>
      <c r="BV165" s="408">
        <v>0</v>
      </c>
      <c r="BW165" s="56" t="s">
        <v>35</v>
      </c>
      <c r="BX165" s="56" t="s">
        <v>35</v>
      </c>
      <c r="BY165" s="409">
        <v>0</v>
      </c>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67" customFormat="true" ht="15" customHeight="true" x14ac:dyDescent="0.2">
      <c r="A166" s="28"/>
      <c r="B166" s="22"/>
      <c r="C166" s="107"/>
      <c r="D166" s="114"/>
      <c r="E166" s="114"/>
      <c r="F166" s="114"/>
      <c r="G166" s="113"/>
      <c r="H166" s="106"/>
      <c r="I166" s="114"/>
      <c r="J166" s="114"/>
      <c r="K166" s="114"/>
      <c r="L166" s="105"/>
      <c r="M166" s="107"/>
      <c r="N166" s="114"/>
      <c r="O166" s="114"/>
      <c r="P166" s="114"/>
      <c r="Q166" s="113"/>
      <c r="R166" s="106"/>
      <c r="S166" s="114"/>
      <c r="T166" s="114"/>
      <c r="U166" s="114"/>
      <c r="V166" s="114"/>
      <c r="W166" s="114"/>
      <c r="X166" s="114"/>
      <c r="Y166" s="105"/>
      <c r="Z166" s="846"/>
      <c r="AA166" s="846"/>
      <c r="AB166" s="846"/>
      <c r="AC166" s="846"/>
      <c r="AD166" s="846"/>
      <c r="AE166" s="846"/>
      <c r="AF166" s="846"/>
      <c r="AG166" s="846"/>
      <c r="AH166" s="846"/>
      <c r="AI166" s="846"/>
      <c r="AJ166" s="846"/>
      <c r="AK166" s="846"/>
      <c r="AL166" s="846"/>
      <c r="AM166" s="846"/>
      <c r="AN166" s="846"/>
      <c r="AO166" s="846"/>
      <c r="AP166" s="846"/>
      <c r="AQ166" s="846"/>
      <c r="AR166" s="846"/>
      <c r="AS166" s="846"/>
      <c r="AT166" s="846"/>
      <c r="AU166" s="846"/>
      <c r="AV166" s="846"/>
      <c r="AW166" s="846"/>
      <c r="AX166" s="846"/>
      <c r="AY166" s="846"/>
      <c r="AZ166" s="346"/>
      <c r="BA166" s="994"/>
      <c r="BB166" s="557" t="s">
        <v>174</v>
      </c>
      <c r="BC166" s="415">
        <v>23667.997667000403</v>
      </c>
      <c r="BD166" s="408">
        <v>23655.398358000341</v>
      </c>
      <c r="BE166" s="408">
        <v>23661.237659000391</v>
      </c>
      <c r="BF166" s="408">
        <v>23657.532584000084</v>
      </c>
      <c r="BG166" s="419">
        <v>23671.745147000074</v>
      </c>
      <c r="BH166" s="415">
        <v>8847.3227650001136</v>
      </c>
      <c r="BI166" s="408">
        <v>8830.3884700000326</v>
      </c>
      <c r="BJ166" s="408">
        <v>8868.3734530000347</v>
      </c>
      <c r="BK166" s="408">
        <v>8841.6638420000199</v>
      </c>
      <c r="BL166" s="419">
        <v>8846.5704449999721</v>
      </c>
      <c r="BM166" s="415">
        <v>14828.616535000116</v>
      </c>
      <c r="BN166" s="408">
        <v>14816.621250000093</v>
      </c>
      <c r="BO166" s="408">
        <v>14803.207040000156</v>
      </c>
      <c r="BP166" s="408">
        <v>14807.207807000041</v>
      </c>
      <c r="BQ166" s="419">
        <v>14823.93980800013</v>
      </c>
      <c r="BR166" s="415">
        <v>42174.075836000142</v>
      </c>
      <c r="BS166" s="408">
        <v>12829.338427999839</v>
      </c>
      <c r="BT166" s="408">
        <v>31443.040873000904</v>
      </c>
      <c r="BU166" s="408">
        <v>14211.775830000108</v>
      </c>
      <c r="BV166" s="408">
        <v>1039.3577269999971</v>
      </c>
      <c r="BW166" s="56" t="s">
        <v>35</v>
      </c>
      <c r="BX166" s="56" t="s">
        <v>35</v>
      </c>
      <c r="BY166" s="409">
        <v>16616.322721000426</v>
      </c>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67" customFormat="true" ht="15" customHeight="true" x14ac:dyDescent="0.2">
      <c r="A167" s="170"/>
      <c r="B167" s="30"/>
      <c r="C167" s="107"/>
      <c r="D167" s="114"/>
      <c r="E167" s="114"/>
      <c r="F167" s="114"/>
      <c r="G167" s="113"/>
      <c r="H167" s="106"/>
      <c r="I167" s="114"/>
      <c r="J167" s="114"/>
      <c r="K167" s="114"/>
      <c r="L167" s="105"/>
      <c r="M167" s="107"/>
      <c r="N167" s="114"/>
      <c r="O167" s="114"/>
      <c r="P167" s="114"/>
      <c r="Q167" s="113"/>
      <c r="R167" s="106"/>
      <c r="S167" s="114"/>
      <c r="T167" s="114"/>
      <c r="U167" s="114"/>
      <c r="V167" s="114"/>
      <c r="W167" s="114"/>
      <c r="X167" s="114"/>
      <c r="Y167" s="105"/>
      <c r="Z167" s="846"/>
      <c r="AA167" s="846"/>
      <c r="AB167" s="846"/>
      <c r="AC167" s="846"/>
      <c r="AD167" s="846"/>
      <c r="AE167" s="846"/>
      <c r="AF167" s="846"/>
      <c r="AG167" s="846"/>
      <c r="AH167" s="846"/>
      <c r="AI167" s="846"/>
      <c r="AJ167" s="846"/>
      <c r="AK167" s="846"/>
      <c r="AL167" s="846"/>
      <c r="AM167" s="846"/>
      <c r="AN167" s="846"/>
      <c r="AO167" s="846"/>
      <c r="AP167" s="846"/>
      <c r="AQ167" s="846"/>
      <c r="AR167" s="846"/>
      <c r="AS167" s="846"/>
      <c r="AT167" s="846"/>
      <c r="AU167" s="846"/>
      <c r="AV167" s="846"/>
      <c r="AW167" s="846"/>
      <c r="AX167" s="846"/>
      <c r="AY167" s="846"/>
      <c r="AZ167" s="346"/>
      <c r="BA167" s="558"/>
      <c r="BB167" s="557"/>
      <c r="BC167" s="415"/>
      <c r="BD167" s="408"/>
      <c r="BE167" s="408"/>
      <c r="BF167" s="408"/>
      <c r="BG167" s="419"/>
      <c r="BH167" s="415"/>
      <c r="BI167" s="408"/>
      <c r="BJ167" s="408"/>
      <c r="BK167" s="408"/>
      <c r="BL167" s="419"/>
      <c r="BM167" s="415"/>
      <c r="BN167" s="408"/>
      <c r="BO167" s="408"/>
      <c r="BP167" s="408"/>
      <c r="BQ167" s="419"/>
      <c r="BR167" s="415"/>
      <c r="BS167" s="408"/>
      <c r="BT167" s="408"/>
      <c r="BU167" s="408"/>
      <c r="BV167" s="408"/>
      <c r="BW167" s="408"/>
      <c r="BX167" s="408"/>
      <c r="BY167" s="409"/>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367" customFormat="true" ht="15" customHeight="true" x14ac:dyDescent="0.2">
      <c r="A168" s="170"/>
      <c r="B168" s="30"/>
      <c r="C168" s="107"/>
      <c r="D168" s="114"/>
      <c r="E168" s="114"/>
      <c r="F168" s="114"/>
      <c r="G168" s="113"/>
      <c r="H168" s="106"/>
      <c r="I168" s="114"/>
      <c r="J168" s="114"/>
      <c r="K168" s="114"/>
      <c r="L168" s="105"/>
      <c r="M168" s="107"/>
      <c r="N168" s="114"/>
      <c r="O168" s="114"/>
      <c r="P168" s="114"/>
      <c r="Q168" s="113"/>
      <c r="R168" s="106"/>
      <c r="S168" s="114"/>
      <c r="T168" s="114"/>
      <c r="U168" s="114"/>
      <c r="V168" s="114"/>
      <c r="W168" s="114"/>
      <c r="X168" s="114"/>
      <c r="Y168" s="105"/>
      <c r="Z168" s="846"/>
      <c r="AA168" s="846"/>
      <c r="AB168" s="846"/>
      <c r="AC168" s="846"/>
      <c r="AD168" s="846"/>
      <c r="AE168" s="846"/>
      <c r="AF168" s="846"/>
      <c r="AG168" s="846"/>
      <c r="AH168" s="846"/>
      <c r="AI168" s="846"/>
      <c r="AJ168" s="846"/>
      <c r="AK168" s="846"/>
      <c r="AL168" s="846"/>
      <c r="AM168" s="846"/>
      <c r="AN168" s="846"/>
      <c r="AO168" s="846"/>
      <c r="AP168" s="846"/>
      <c r="AQ168" s="846"/>
      <c r="AR168" s="846"/>
      <c r="AS168" s="846"/>
      <c r="AT168" s="846"/>
      <c r="AU168" s="846"/>
      <c r="AV168" s="846"/>
      <c r="AW168" s="846"/>
      <c r="AX168" s="846"/>
      <c r="AY168" s="846"/>
      <c r="AZ168" s="346"/>
      <c r="BA168" s="558"/>
      <c r="BB168" s="557"/>
      <c r="BC168" s="415"/>
      <c r="BD168" s="408"/>
      <c r="BE168" s="408"/>
      <c r="BF168" s="408"/>
      <c r="BG168" s="419"/>
      <c r="BH168" s="415"/>
      <c r="BI168" s="408"/>
      <c r="BJ168" s="408"/>
      <c r="BK168" s="408"/>
      <c r="BL168" s="419"/>
      <c r="BM168" s="415"/>
      <c r="BN168" s="408"/>
      <c r="BO168" s="408"/>
      <c r="BP168" s="408"/>
      <c r="BQ168" s="419"/>
      <c r="BR168" s="415"/>
      <c r="BS168" s="408"/>
      <c r="BT168" s="408"/>
      <c r="BU168" s="408"/>
      <c r="BV168" s="408"/>
      <c r="BW168" s="408"/>
      <c r="BX168" s="408"/>
      <c r="BY168" s="409"/>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367" customFormat="true" ht="15" customHeight="true" x14ac:dyDescent="0.2">
      <c r="A169" s="170"/>
      <c r="B169" s="30"/>
      <c r="C169" s="107"/>
      <c r="D169" s="114"/>
      <c r="E169" s="114"/>
      <c r="F169" s="114"/>
      <c r="G169" s="113"/>
      <c r="H169" s="106"/>
      <c r="I169" s="114"/>
      <c r="J169" s="114"/>
      <c r="K169" s="114"/>
      <c r="L169" s="105"/>
      <c r="M169" s="107"/>
      <c r="N169" s="114"/>
      <c r="O169" s="114"/>
      <c r="P169" s="114"/>
      <c r="Q169" s="113"/>
      <c r="R169" s="106"/>
      <c r="S169" s="114"/>
      <c r="T169" s="114"/>
      <c r="U169" s="114"/>
      <c r="V169" s="114"/>
      <c r="W169" s="114"/>
      <c r="X169" s="114"/>
      <c r="Y169" s="105"/>
      <c r="Z169" s="846"/>
      <c r="AA169" s="846"/>
      <c r="AB169" s="846"/>
      <c r="AC169" s="846"/>
      <c r="AD169" s="846"/>
      <c r="AE169" s="846"/>
      <c r="AF169" s="846"/>
      <c r="AG169" s="846"/>
      <c r="AH169" s="846"/>
      <c r="AI169" s="846"/>
      <c r="AJ169" s="846"/>
      <c r="AK169" s="846"/>
      <c r="AL169" s="846"/>
      <c r="AM169" s="846"/>
      <c r="AN169" s="846"/>
      <c r="AO169" s="846"/>
      <c r="AP169" s="846"/>
      <c r="AQ169" s="846"/>
      <c r="AR169" s="846"/>
      <c r="AS169" s="846"/>
      <c r="AT169" s="846"/>
      <c r="AU169" s="846"/>
      <c r="AV169" s="846"/>
      <c r="AW169" s="846"/>
      <c r="AX169" s="846"/>
      <c r="AY169" s="846"/>
      <c r="AZ169" s="346"/>
      <c r="BA169" s="558"/>
      <c r="BB169" s="557"/>
      <c r="BC169" s="415"/>
      <c r="BD169" s="408"/>
      <c r="BE169" s="408"/>
      <c r="BF169" s="408"/>
      <c r="BG169" s="419"/>
      <c r="BH169" s="415"/>
      <c r="BI169" s="408"/>
      <c r="BJ169" s="408"/>
      <c r="BK169" s="408"/>
      <c r="BL169" s="419"/>
      <c r="BM169" s="415"/>
      <c r="BN169" s="408"/>
      <c r="BO169" s="408"/>
      <c r="BP169" s="408"/>
      <c r="BQ169" s="419"/>
      <c r="BR169" s="415"/>
      <c r="BS169" s="408"/>
      <c r="BT169" s="408"/>
      <c r="BU169" s="408"/>
      <c r="BV169" s="408"/>
      <c r="BW169" s="408"/>
      <c r="BX169" s="408"/>
      <c r="BY169" s="409"/>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367" customFormat="true" ht="15" customHeight="true" x14ac:dyDescent="0.2">
      <c r="A170" s="170"/>
      <c r="B170" s="30"/>
      <c r="C170" s="107"/>
      <c r="D170" s="114"/>
      <c r="E170" s="114"/>
      <c r="F170" s="114"/>
      <c r="G170" s="113"/>
      <c r="H170" s="106"/>
      <c r="I170" s="114"/>
      <c r="J170" s="114"/>
      <c r="K170" s="114"/>
      <c r="L170" s="105"/>
      <c r="M170" s="107"/>
      <c r="N170" s="114"/>
      <c r="O170" s="114"/>
      <c r="P170" s="114"/>
      <c r="Q170" s="113"/>
      <c r="R170" s="106"/>
      <c r="S170" s="114"/>
      <c r="T170" s="114"/>
      <c r="U170" s="114"/>
      <c r="V170" s="114"/>
      <c r="W170" s="114"/>
      <c r="X170" s="114"/>
      <c r="Y170" s="105"/>
      <c r="Z170" s="846"/>
      <c r="AA170" s="846"/>
      <c r="AB170" s="846"/>
      <c r="AC170" s="846"/>
      <c r="AD170" s="846"/>
      <c r="AE170" s="846"/>
      <c r="AF170" s="846"/>
      <c r="AG170" s="846"/>
      <c r="AH170" s="846"/>
      <c r="AI170" s="846"/>
      <c r="AJ170" s="846"/>
      <c r="AK170" s="846"/>
      <c r="AL170" s="846"/>
      <c r="AM170" s="846"/>
      <c r="AN170" s="846"/>
      <c r="AO170" s="846"/>
      <c r="AP170" s="846"/>
      <c r="AQ170" s="846"/>
      <c r="AR170" s="846"/>
      <c r="AS170" s="846"/>
      <c r="AT170" s="846"/>
      <c r="AU170" s="846"/>
      <c r="AV170" s="846"/>
      <c r="AW170" s="846"/>
      <c r="AX170" s="846"/>
      <c r="AY170" s="846"/>
      <c r="AZ170" s="346"/>
      <c r="BA170" s="558"/>
      <c r="BB170" s="557"/>
      <c r="BC170" s="415"/>
      <c r="BD170" s="408"/>
      <c r="BE170" s="408"/>
      <c r="BF170" s="408"/>
      <c r="BG170" s="419"/>
      <c r="BH170" s="415"/>
      <c r="BI170" s="408"/>
      <c r="BJ170" s="408"/>
      <c r="BK170" s="408"/>
      <c r="BL170" s="419"/>
      <c r="BM170" s="415"/>
      <c r="BN170" s="408"/>
      <c r="BO170" s="408"/>
      <c r="BP170" s="408"/>
      <c r="BQ170" s="419"/>
      <c r="BR170" s="415"/>
      <c r="BS170" s="408"/>
      <c r="BT170" s="408"/>
      <c r="BU170" s="408"/>
      <c r="BV170" s="408"/>
      <c r="BW170" s="408"/>
      <c r="BX170" s="408"/>
      <c r="BY170" s="409"/>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367" customFormat="true" ht="15" customHeight="true" x14ac:dyDescent="0.2">
      <c r="A171" s="170"/>
      <c r="B171" s="30"/>
      <c r="C171" s="107"/>
      <c r="D171" s="114"/>
      <c r="E171" s="114"/>
      <c r="F171" s="114"/>
      <c r="G171" s="113"/>
      <c r="H171" s="106"/>
      <c r="I171" s="114"/>
      <c r="J171" s="114"/>
      <c r="K171" s="114"/>
      <c r="L171" s="105"/>
      <c r="M171" s="107"/>
      <c r="N171" s="114"/>
      <c r="O171" s="114"/>
      <c r="P171" s="114"/>
      <c r="Q171" s="113"/>
      <c r="R171" s="106"/>
      <c r="S171" s="114"/>
      <c r="T171" s="114"/>
      <c r="U171" s="114"/>
      <c r="V171" s="114"/>
      <c r="W171" s="114"/>
      <c r="X171" s="114"/>
      <c r="Y171" s="105"/>
      <c r="Z171" s="846"/>
      <c r="AA171" s="846"/>
      <c r="AB171" s="846"/>
      <c r="AC171" s="846"/>
      <c r="AD171" s="846"/>
      <c r="AE171" s="846"/>
      <c r="AF171" s="846"/>
      <c r="AG171" s="846"/>
      <c r="AH171" s="846"/>
      <c r="AI171" s="846"/>
      <c r="AJ171" s="846"/>
      <c r="AK171" s="846"/>
      <c r="AL171" s="846"/>
      <c r="AM171" s="846"/>
      <c r="AN171" s="846"/>
      <c r="AO171" s="846"/>
      <c r="AP171" s="846"/>
      <c r="AQ171" s="846"/>
      <c r="AR171" s="846"/>
      <c r="AS171" s="846"/>
      <c r="AT171" s="846"/>
      <c r="AU171" s="846"/>
      <c r="AV171" s="846"/>
      <c r="AW171" s="846"/>
      <c r="AX171" s="846"/>
      <c r="AY171" s="846"/>
      <c r="AZ171" s="346"/>
      <c r="BA171" s="558"/>
      <c r="BB171" s="557"/>
      <c r="BC171" s="415"/>
      <c r="BD171" s="408"/>
      <c r="BE171" s="408"/>
      <c r="BF171" s="408"/>
      <c r="BG171" s="419"/>
      <c r="BH171" s="415"/>
      <c r="BI171" s="408"/>
      <c r="BJ171" s="408"/>
      <c r="BK171" s="408"/>
      <c r="BL171" s="419"/>
      <c r="BM171" s="415"/>
      <c r="BN171" s="408"/>
      <c r="BO171" s="408"/>
      <c r="BP171" s="408"/>
      <c r="BQ171" s="419"/>
      <c r="BR171" s="415"/>
      <c r="BS171" s="408"/>
      <c r="BT171" s="408"/>
      <c r="BU171" s="408"/>
      <c r="BV171" s="408"/>
      <c r="BW171" s="408"/>
      <c r="BX171" s="408"/>
      <c r="BY171" s="409"/>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322" customFormat="true" ht="15" customHeight="true" x14ac:dyDescent="0.2">
      <c r="A172" s="171"/>
      <c r="B172" s="140"/>
      <c r="C172" s="40"/>
      <c r="D172" s="161"/>
      <c r="E172" s="161"/>
      <c r="F172" s="161"/>
      <c r="G172" s="150"/>
      <c r="H172" s="39"/>
      <c r="I172" s="161"/>
      <c r="J172" s="161"/>
      <c r="K172" s="161"/>
      <c r="L172" s="156"/>
      <c r="M172" s="40"/>
      <c r="N172" s="161"/>
      <c r="O172" s="161"/>
      <c r="P172" s="161"/>
      <c r="Q172" s="150"/>
      <c r="R172" s="39"/>
      <c r="S172" s="161"/>
      <c r="T172" s="161"/>
      <c r="U172" s="161"/>
      <c r="V172" s="161"/>
      <c r="W172" s="161"/>
      <c r="X172" s="161"/>
      <c r="Y172" s="156"/>
      <c r="Z172" s="411"/>
      <c r="AA172" s="411"/>
      <c r="AB172" s="411"/>
      <c r="AC172" s="411"/>
      <c r="AD172" s="411"/>
      <c r="AE172" s="411"/>
      <c r="AF172" s="411"/>
      <c r="AG172" s="411"/>
      <c r="AH172" s="411"/>
      <c r="AI172" s="411"/>
      <c r="AJ172" s="411"/>
      <c r="AK172" s="411"/>
      <c r="AL172" s="411"/>
      <c r="AM172" s="411"/>
      <c r="AN172" s="411"/>
      <c r="AO172" s="411"/>
      <c r="AP172" s="411"/>
      <c r="AQ172" s="411"/>
      <c r="AR172" s="411"/>
      <c r="AS172" s="411"/>
      <c r="AT172" s="411"/>
      <c r="AU172" s="411"/>
      <c r="AV172" s="411"/>
      <c r="AW172" s="411"/>
      <c r="AX172" s="411"/>
      <c r="AY172" s="411"/>
      <c r="AZ172" s="187"/>
      <c r="BA172" s="558"/>
      <c r="BB172" s="557"/>
      <c r="BC172" s="415"/>
      <c r="BD172" s="408"/>
      <c r="BE172" s="408"/>
      <c r="BF172" s="408"/>
      <c r="BG172" s="419"/>
      <c r="BH172" s="415"/>
      <c r="BI172" s="408"/>
      <c r="BJ172" s="408"/>
      <c r="BK172" s="408"/>
      <c r="BL172" s="419"/>
      <c r="BM172" s="415"/>
      <c r="BN172" s="408"/>
      <c r="BO172" s="408"/>
      <c r="BP172" s="408"/>
      <c r="BQ172" s="419"/>
      <c r="BR172" s="415"/>
      <c r="BS172" s="408"/>
      <c r="BT172" s="408"/>
      <c r="BU172" s="408"/>
      <c r="BV172" s="408"/>
      <c r="BW172" s="408"/>
      <c r="BX172" s="408"/>
      <c r="BY172" s="409"/>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322" customFormat="true" ht="15" customHeight="true" x14ac:dyDescent="0.2">
      <c r="A173" s="147"/>
      <c r="B173" s="141"/>
      <c r="C173" s="159"/>
      <c r="D173" s="158"/>
      <c r="E173" s="158"/>
      <c r="F173" s="158"/>
      <c r="G173" s="148"/>
      <c r="H173" s="151"/>
      <c r="I173" s="158"/>
      <c r="J173" s="158"/>
      <c r="K173" s="158"/>
      <c r="L173" s="154"/>
      <c r="M173" s="159"/>
      <c r="N173" s="158"/>
      <c r="O173" s="158"/>
      <c r="P173" s="158"/>
      <c r="Q173" s="148"/>
      <c r="R173" s="151"/>
      <c r="S173" s="158"/>
      <c r="T173" s="158"/>
      <c r="U173" s="158"/>
      <c r="V173" s="158"/>
      <c r="W173" s="158"/>
      <c r="X173" s="158"/>
      <c r="Y173" s="154"/>
      <c r="Z173" s="411"/>
      <c r="AA173" s="411"/>
      <c r="AB173" s="411"/>
      <c r="AC173" s="411"/>
      <c r="AD173" s="411"/>
      <c r="AE173" s="411"/>
      <c r="AF173" s="411"/>
      <c r="AG173" s="411"/>
      <c r="AH173" s="411"/>
      <c r="AI173" s="411"/>
      <c r="AJ173" s="411"/>
      <c r="AK173" s="411"/>
      <c r="AL173" s="411"/>
      <c r="AM173" s="411"/>
      <c r="AN173" s="411"/>
      <c r="AO173" s="411"/>
      <c r="AP173" s="411"/>
      <c r="AQ173" s="411"/>
      <c r="AR173" s="411"/>
      <c r="AS173" s="411"/>
      <c r="AT173" s="411"/>
      <c r="AU173" s="411"/>
      <c r="AV173" s="411"/>
      <c r="AW173" s="411"/>
      <c r="AX173" s="411"/>
      <c r="AY173" s="411"/>
      <c r="AZ173" s="187"/>
      <c r="BA173" s="558"/>
      <c r="BB173" s="557"/>
      <c r="BC173" s="415"/>
      <c r="BD173" s="408"/>
      <c r="BE173" s="408"/>
      <c r="BF173" s="408"/>
      <c r="BG173" s="419"/>
      <c r="BH173" s="415"/>
      <c r="BI173" s="408"/>
      <c r="BJ173" s="408"/>
      <c r="BK173" s="408"/>
      <c r="BL173" s="419"/>
      <c r="BM173" s="415"/>
      <c r="BN173" s="408"/>
      <c r="BO173" s="408"/>
      <c r="BP173" s="408"/>
      <c r="BQ173" s="419"/>
      <c r="BR173" s="415"/>
      <c r="BS173" s="408"/>
      <c r="BT173" s="408"/>
      <c r="BU173" s="408"/>
      <c r="BV173" s="408"/>
      <c r="BW173" s="408"/>
      <c r="BX173" s="408"/>
      <c r="BY173" s="409"/>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322" customFormat="true" ht="15" customHeight="true" x14ac:dyDescent="0.2">
      <c r="A174" s="147"/>
      <c r="B174" s="141"/>
      <c r="C174" s="159"/>
      <c r="D174" s="158"/>
      <c r="E174" s="158"/>
      <c r="F174" s="158"/>
      <c r="G174" s="148"/>
      <c r="H174" s="151"/>
      <c r="I174" s="158"/>
      <c r="J174" s="158"/>
      <c r="K174" s="158"/>
      <c r="L174" s="154"/>
      <c r="M174" s="159"/>
      <c r="N174" s="158"/>
      <c r="O174" s="158"/>
      <c r="P174" s="158"/>
      <c r="Q174" s="148"/>
      <c r="R174" s="151"/>
      <c r="S174" s="158"/>
      <c r="T174" s="158"/>
      <c r="U174" s="158"/>
      <c r="V174" s="158"/>
      <c r="W174" s="158"/>
      <c r="X174" s="158"/>
      <c r="Y174" s="154"/>
      <c r="Z174" s="411"/>
      <c r="AA174" s="411"/>
      <c r="AB174" s="411"/>
      <c r="AC174" s="411"/>
      <c r="AD174" s="411"/>
      <c r="AE174" s="411"/>
      <c r="AF174" s="411"/>
      <c r="AG174" s="411"/>
      <c r="AH174" s="411"/>
      <c r="AI174" s="411"/>
      <c r="AJ174" s="411"/>
      <c r="AK174" s="411"/>
      <c r="AL174" s="411"/>
      <c r="AM174" s="411"/>
      <c r="AN174" s="411"/>
      <c r="AO174" s="411"/>
      <c r="AP174" s="411"/>
      <c r="AQ174" s="411"/>
      <c r="AR174" s="411"/>
      <c r="AS174" s="411"/>
      <c r="AT174" s="411"/>
      <c r="AU174" s="411"/>
      <c r="AV174" s="411"/>
      <c r="AW174" s="411"/>
      <c r="AX174" s="411"/>
      <c r="AY174" s="411"/>
      <c r="AZ174" s="187"/>
      <c r="BA174" s="558"/>
      <c r="BB174" s="557"/>
      <c r="BC174" s="415"/>
      <c r="BD174" s="408"/>
      <c r="BE174" s="408"/>
      <c r="BF174" s="408"/>
      <c r="BG174" s="419"/>
      <c r="BH174" s="415"/>
      <c r="BI174" s="408"/>
      <c r="BJ174" s="408"/>
      <c r="BK174" s="408"/>
      <c r="BL174" s="419"/>
      <c r="BM174" s="415"/>
      <c r="BN174" s="408"/>
      <c r="BO174" s="408"/>
      <c r="BP174" s="408"/>
      <c r="BQ174" s="419"/>
      <c r="BR174" s="415"/>
      <c r="BS174" s="408"/>
      <c r="BT174" s="408"/>
      <c r="BU174" s="408"/>
      <c r="BV174" s="408"/>
      <c r="BW174" s="408"/>
      <c r="BX174" s="408"/>
      <c r="BY174" s="409"/>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322" customFormat="true" ht="15" customHeight="true" x14ac:dyDescent="0.2">
      <c r="A175" s="147"/>
      <c r="B175" s="141"/>
      <c r="C175" s="112"/>
      <c r="D175" s="111"/>
      <c r="E175" s="111"/>
      <c r="F175" s="111"/>
      <c r="G175" s="110"/>
      <c r="H175" s="109"/>
      <c r="I175" s="111"/>
      <c r="J175" s="111"/>
      <c r="K175" s="111"/>
      <c r="L175" s="108"/>
      <c r="M175" s="112"/>
      <c r="N175" s="111"/>
      <c r="O175" s="111"/>
      <c r="P175" s="111"/>
      <c r="Q175" s="110"/>
      <c r="R175" s="109"/>
      <c r="S175" s="111"/>
      <c r="T175" s="111"/>
      <c r="U175" s="111"/>
      <c r="V175" s="111"/>
      <c r="W175" s="111"/>
      <c r="X175" s="111"/>
      <c r="Y175" s="108"/>
      <c r="Z175" s="411"/>
      <c r="AA175" s="411"/>
      <c r="AB175" s="411"/>
      <c r="AC175" s="411"/>
      <c r="AD175" s="411"/>
      <c r="AE175" s="411"/>
      <c r="AF175" s="411"/>
      <c r="AG175" s="411"/>
      <c r="AH175" s="411"/>
      <c r="AI175" s="411"/>
      <c r="AJ175" s="411"/>
      <c r="AK175" s="411"/>
      <c r="AL175" s="411"/>
      <c r="AM175" s="411"/>
      <c r="AN175" s="411"/>
      <c r="AO175" s="411"/>
      <c r="AP175" s="411"/>
      <c r="AQ175" s="411"/>
      <c r="AR175" s="411"/>
      <c r="AS175" s="411"/>
      <c r="AT175" s="411"/>
      <c r="AU175" s="411"/>
      <c r="AV175" s="411"/>
      <c r="AW175" s="411"/>
      <c r="AX175" s="411"/>
      <c r="AY175" s="411"/>
      <c r="AZ175" s="187"/>
      <c r="BA175" s="558"/>
      <c r="BB175" s="557"/>
      <c r="BC175" s="415"/>
      <c r="BD175" s="408"/>
      <c r="BE175" s="408"/>
      <c r="BF175" s="408"/>
      <c r="BG175" s="419"/>
      <c r="BH175" s="415"/>
      <c r="BI175" s="408"/>
      <c r="BJ175" s="408"/>
      <c r="BK175" s="408"/>
      <c r="BL175" s="419"/>
      <c r="BM175" s="415"/>
      <c r="BN175" s="408"/>
      <c r="BO175" s="408"/>
      <c r="BP175" s="408"/>
      <c r="BQ175" s="419"/>
      <c r="BR175" s="415"/>
      <c r="BS175" s="408"/>
      <c r="BT175" s="408"/>
      <c r="BU175" s="408"/>
      <c r="BV175" s="408"/>
      <c r="BW175" s="408"/>
      <c r="BX175" s="408"/>
      <c r="BY175" s="409"/>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322" customFormat="true" ht="15" customHeight="true" x14ac:dyDescent="0.2">
      <c r="A176" s="147"/>
      <c r="B176" s="141"/>
      <c r="C176" s="112"/>
      <c r="D176" s="111"/>
      <c r="E176" s="111"/>
      <c r="F176" s="111"/>
      <c r="G176" s="110"/>
      <c r="H176" s="109"/>
      <c r="I176" s="111"/>
      <c r="J176" s="111"/>
      <c r="K176" s="111"/>
      <c r="L176" s="108"/>
      <c r="M176" s="112"/>
      <c r="N176" s="111"/>
      <c r="O176" s="111"/>
      <c r="P176" s="111"/>
      <c r="Q176" s="110"/>
      <c r="R176" s="109"/>
      <c r="S176" s="111"/>
      <c r="T176" s="111"/>
      <c r="U176" s="111"/>
      <c r="V176" s="111"/>
      <c r="W176" s="111"/>
      <c r="X176" s="111"/>
      <c r="Y176" s="108"/>
      <c r="Z176" s="411"/>
      <c r="AA176" s="411"/>
      <c r="AB176" s="411"/>
      <c r="AC176" s="411"/>
      <c r="AD176" s="411"/>
      <c r="AE176" s="411"/>
      <c r="AF176" s="411"/>
      <c r="AG176" s="411"/>
      <c r="AH176" s="411"/>
      <c r="AI176" s="411"/>
      <c r="AJ176" s="411"/>
      <c r="AK176" s="411"/>
      <c r="AL176" s="411"/>
      <c r="AM176" s="411"/>
      <c r="AN176" s="411"/>
      <c r="AO176" s="411"/>
      <c r="AP176" s="411"/>
      <c r="AQ176" s="411"/>
      <c r="AR176" s="411"/>
      <c r="AS176" s="411"/>
      <c r="AT176" s="411"/>
      <c r="AU176" s="411"/>
      <c r="AV176" s="411"/>
      <c r="AW176" s="411"/>
      <c r="AX176" s="411"/>
      <c r="AY176" s="411"/>
      <c r="AZ176" s="187"/>
      <c r="BA176" s="558"/>
      <c r="BB176" s="557"/>
      <c r="BC176" s="415"/>
      <c r="BD176" s="408"/>
      <c r="BE176" s="408"/>
      <c r="BF176" s="408"/>
      <c r="BG176" s="419"/>
      <c r="BH176" s="415"/>
      <c r="BI176" s="408"/>
      <c r="BJ176" s="408"/>
      <c r="BK176" s="408"/>
      <c r="BL176" s="419"/>
      <c r="BM176" s="415"/>
      <c r="BN176" s="408"/>
      <c r="BO176" s="408"/>
      <c r="BP176" s="408"/>
      <c r="BQ176" s="419"/>
      <c r="BR176" s="415"/>
      <c r="BS176" s="408"/>
      <c r="BT176" s="408"/>
      <c r="BU176" s="408"/>
      <c r="BV176" s="408"/>
      <c r="BW176" s="408"/>
      <c r="BX176" s="408"/>
      <c r="BY176" s="409"/>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322" customFormat="true" ht="15" customHeight="true" x14ac:dyDescent="0.2">
      <c r="A177" s="147"/>
      <c r="B177" s="141"/>
      <c r="C177" s="112"/>
      <c r="D177" s="111"/>
      <c r="E177" s="111"/>
      <c r="F177" s="111"/>
      <c r="G177" s="110"/>
      <c r="H177" s="109"/>
      <c r="I177" s="111"/>
      <c r="J177" s="111"/>
      <c r="K177" s="111"/>
      <c r="L177" s="108"/>
      <c r="M177" s="112"/>
      <c r="N177" s="111"/>
      <c r="O177" s="111"/>
      <c r="P177" s="111"/>
      <c r="Q177" s="110"/>
      <c r="R177" s="109"/>
      <c r="S177" s="111"/>
      <c r="T177" s="111"/>
      <c r="U177" s="111"/>
      <c r="V177" s="111"/>
      <c r="W177" s="111"/>
      <c r="X177" s="111"/>
      <c r="Y177" s="108"/>
      <c r="Z177" s="411"/>
      <c r="AA177" s="411"/>
      <c r="AB177" s="411"/>
      <c r="AC177" s="411"/>
      <c r="AD177" s="411"/>
      <c r="AE177" s="411"/>
      <c r="AF177" s="411"/>
      <c r="AG177" s="411"/>
      <c r="AH177" s="411"/>
      <c r="AI177" s="411"/>
      <c r="AJ177" s="411"/>
      <c r="AK177" s="411"/>
      <c r="AL177" s="411"/>
      <c r="AM177" s="411"/>
      <c r="AN177" s="411"/>
      <c r="AO177" s="411"/>
      <c r="AP177" s="411"/>
      <c r="AQ177" s="411"/>
      <c r="AR177" s="411"/>
      <c r="AS177" s="411"/>
      <c r="AT177" s="411"/>
      <c r="AU177" s="411"/>
      <c r="AV177" s="411"/>
      <c r="AW177" s="411"/>
      <c r="AX177" s="411"/>
      <c r="AY177" s="411"/>
      <c r="AZ177" s="187"/>
      <c r="BA177" s="558"/>
      <c r="BB177" s="557"/>
      <c r="BC177" s="415"/>
      <c r="BD177" s="408"/>
      <c r="BE177" s="408"/>
      <c r="BF177" s="408"/>
      <c r="BG177" s="419"/>
      <c r="BH177" s="415"/>
      <c r="BI177" s="408"/>
      <c r="BJ177" s="408"/>
      <c r="BK177" s="408"/>
      <c r="BL177" s="419"/>
      <c r="BM177" s="415"/>
      <c r="BN177" s="408"/>
      <c r="BO177" s="408"/>
      <c r="BP177" s="408"/>
      <c r="BQ177" s="419"/>
      <c r="BR177" s="415"/>
      <c r="BS177" s="408"/>
      <c r="BT177" s="408"/>
      <c r="BU177" s="408"/>
      <c r="BV177" s="408"/>
      <c r="BW177" s="408"/>
      <c r="BX177" s="408"/>
      <c r="BY177" s="409"/>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322" customFormat="true" ht="15" customHeight="true" x14ac:dyDescent="0.2">
      <c r="A178" s="147"/>
      <c r="B178" s="141"/>
      <c r="C178" s="112"/>
      <c r="D178" s="111"/>
      <c r="E178" s="111"/>
      <c r="F178" s="111"/>
      <c r="G178" s="110"/>
      <c r="H178" s="109"/>
      <c r="I178" s="111"/>
      <c r="J178" s="111"/>
      <c r="K178" s="111"/>
      <c r="L178" s="108"/>
      <c r="M178" s="112"/>
      <c r="N178" s="111"/>
      <c r="O178" s="111"/>
      <c r="P178" s="111"/>
      <c r="Q178" s="110"/>
      <c r="R178" s="109"/>
      <c r="S178" s="111"/>
      <c r="T178" s="111"/>
      <c r="U178" s="111"/>
      <c r="V178" s="111"/>
      <c r="W178" s="111"/>
      <c r="X178" s="111"/>
      <c r="Y178" s="108"/>
      <c r="Z178" s="411"/>
      <c r="AA178" s="411"/>
      <c r="AB178" s="411"/>
      <c r="AC178" s="411"/>
      <c r="AD178" s="411"/>
      <c r="AE178" s="411"/>
      <c r="AF178" s="411"/>
      <c r="AG178" s="411"/>
      <c r="AH178" s="411"/>
      <c r="AI178" s="411"/>
      <c r="AJ178" s="411"/>
      <c r="AK178" s="411"/>
      <c r="AL178" s="411"/>
      <c r="AM178" s="411"/>
      <c r="AN178" s="411"/>
      <c r="AO178" s="411"/>
      <c r="AP178" s="411"/>
      <c r="AQ178" s="411"/>
      <c r="AR178" s="411"/>
      <c r="AS178" s="411"/>
      <c r="AT178" s="411"/>
      <c r="AU178" s="411"/>
      <c r="AV178" s="411"/>
      <c r="AW178" s="411"/>
      <c r="AX178" s="411"/>
      <c r="AY178" s="411"/>
      <c r="AZ178" s="187"/>
      <c r="BA178" s="558"/>
      <c r="BB178" s="557"/>
      <c r="BC178" s="415"/>
      <c r="BD178" s="408"/>
      <c r="BE178" s="408"/>
      <c r="BF178" s="408"/>
      <c r="BG178" s="419"/>
      <c r="BH178" s="415"/>
      <c r="BI178" s="408"/>
      <c r="BJ178" s="408"/>
      <c r="BK178" s="408"/>
      <c r="BL178" s="419"/>
      <c r="BM178" s="415"/>
      <c r="BN178" s="408"/>
      <c r="BO178" s="408"/>
      <c r="BP178" s="408"/>
      <c r="BQ178" s="419"/>
      <c r="BR178" s="415"/>
      <c r="BS178" s="408"/>
      <c r="BT178" s="408"/>
      <c r="BU178" s="408"/>
      <c r="BV178" s="408"/>
      <c r="BW178" s="408"/>
      <c r="BX178" s="408"/>
      <c r="BY178" s="409"/>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322" customFormat="true" ht="15" customHeight="true" x14ac:dyDescent="0.2">
      <c r="A179" s="147"/>
      <c r="B179" s="141"/>
      <c r="C179" s="112"/>
      <c r="D179" s="111"/>
      <c r="E179" s="111"/>
      <c r="F179" s="111"/>
      <c r="G179" s="110"/>
      <c r="H179" s="109"/>
      <c r="I179" s="111"/>
      <c r="J179" s="111"/>
      <c r="K179" s="111"/>
      <c r="L179" s="108"/>
      <c r="M179" s="112"/>
      <c r="N179" s="111"/>
      <c r="O179" s="111"/>
      <c r="P179" s="111"/>
      <c r="Q179" s="110"/>
      <c r="R179" s="109"/>
      <c r="S179" s="111"/>
      <c r="T179" s="111"/>
      <c r="U179" s="111"/>
      <c r="V179" s="111"/>
      <c r="W179" s="111"/>
      <c r="X179" s="111"/>
      <c r="Y179" s="108"/>
      <c r="Z179" s="411"/>
      <c r="AA179" s="411"/>
      <c r="AB179" s="411"/>
      <c r="AC179" s="411"/>
      <c r="AD179" s="411"/>
      <c r="AE179" s="411"/>
      <c r="AF179" s="411"/>
      <c r="AG179" s="411"/>
      <c r="AH179" s="411"/>
      <c r="AI179" s="411"/>
      <c r="AJ179" s="411"/>
      <c r="AK179" s="411"/>
      <c r="AL179" s="411"/>
      <c r="AM179" s="411"/>
      <c r="AN179" s="411"/>
      <c r="AO179" s="411"/>
      <c r="AP179" s="411"/>
      <c r="AQ179" s="411"/>
      <c r="AR179" s="411"/>
      <c r="AS179" s="411"/>
      <c r="AT179" s="411"/>
      <c r="AU179" s="411"/>
      <c r="AV179" s="411"/>
      <c r="AW179" s="411"/>
      <c r="AX179" s="411"/>
      <c r="AY179" s="411"/>
      <c r="AZ179" s="187"/>
      <c r="BA179" s="558"/>
      <c r="BB179" s="557"/>
      <c r="BC179" s="415"/>
      <c r="BD179" s="408"/>
      <c r="BE179" s="408"/>
      <c r="BF179" s="408"/>
      <c r="BG179" s="419"/>
      <c r="BH179" s="415"/>
      <c r="BI179" s="408"/>
      <c r="BJ179" s="408"/>
      <c r="BK179" s="408"/>
      <c r="BL179" s="419"/>
      <c r="BM179" s="415"/>
      <c r="BN179" s="408"/>
      <c r="BO179" s="408"/>
      <c r="BP179" s="408"/>
      <c r="BQ179" s="419"/>
      <c r="BR179" s="415"/>
      <c r="BS179" s="408"/>
      <c r="BT179" s="408"/>
      <c r="BU179" s="408"/>
      <c r="BV179" s="408"/>
      <c r="BW179" s="408"/>
      <c r="BX179" s="408"/>
      <c r="BY179" s="409"/>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322" customFormat="true" ht="15" customHeight="true" x14ac:dyDescent="0.2">
      <c r="A180" s="147"/>
      <c r="B180" s="141"/>
      <c r="C180" s="112"/>
      <c r="D180" s="111"/>
      <c r="E180" s="111"/>
      <c r="F180" s="111"/>
      <c r="G180" s="110"/>
      <c r="H180" s="109"/>
      <c r="I180" s="111"/>
      <c r="J180" s="111"/>
      <c r="K180" s="111"/>
      <c r="L180" s="108"/>
      <c r="M180" s="112"/>
      <c r="N180" s="111"/>
      <c r="O180" s="111"/>
      <c r="P180" s="111"/>
      <c r="Q180" s="110"/>
      <c r="R180" s="109"/>
      <c r="S180" s="111"/>
      <c r="T180" s="111"/>
      <c r="U180" s="111"/>
      <c r="V180" s="111"/>
      <c r="W180" s="111"/>
      <c r="X180" s="111"/>
      <c r="Y180" s="108"/>
      <c r="Z180" s="411"/>
      <c r="AA180" s="411"/>
      <c r="AB180" s="411"/>
      <c r="AC180" s="411"/>
      <c r="AD180" s="411"/>
      <c r="AE180" s="411"/>
      <c r="AF180" s="411"/>
      <c r="AG180" s="411"/>
      <c r="AH180" s="411"/>
      <c r="AI180" s="411"/>
      <c r="AJ180" s="411"/>
      <c r="AK180" s="411"/>
      <c r="AL180" s="411"/>
      <c r="AM180" s="411"/>
      <c r="AN180" s="411"/>
      <c r="AO180" s="411"/>
      <c r="AP180" s="411"/>
      <c r="AQ180" s="411"/>
      <c r="AR180" s="411"/>
      <c r="AS180" s="411"/>
      <c r="AT180" s="411"/>
      <c r="AU180" s="411"/>
      <c r="AV180" s="411"/>
      <c r="AW180" s="411"/>
      <c r="AX180" s="411"/>
      <c r="AY180" s="411"/>
      <c r="AZ180" s="187"/>
      <c r="BA180" s="558"/>
      <c r="BB180" s="557"/>
      <c r="BC180" s="415"/>
      <c r="BD180" s="408"/>
      <c r="BE180" s="408"/>
      <c r="BF180" s="408"/>
      <c r="BG180" s="419"/>
      <c r="BH180" s="415"/>
      <c r="BI180" s="408"/>
      <c r="BJ180" s="408"/>
      <c r="BK180" s="408"/>
      <c r="BL180" s="419"/>
      <c r="BM180" s="415"/>
      <c r="BN180" s="408"/>
      <c r="BO180" s="408"/>
      <c r="BP180" s="408"/>
      <c r="BQ180" s="419"/>
      <c r="BR180" s="415"/>
      <c r="BS180" s="408"/>
      <c r="BT180" s="408"/>
      <c r="BU180" s="408"/>
      <c r="BV180" s="408"/>
      <c r="BW180" s="408"/>
      <c r="BX180" s="408"/>
      <c r="BY180" s="409"/>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322" customFormat="true" ht="15" customHeight="true" x14ac:dyDescent="0.2">
      <c r="A181" s="147"/>
      <c r="B181" s="141"/>
      <c r="C181" s="112"/>
      <c r="D181" s="111"/>
      <c r="E181" s="111"/>
      <c r="F181" s="111"/>
      <c r="G181" s="110"/>
      <c r="H181" s="109"/>
      <c r="I181" s="111"/>
      <c r="J181" s="111"/>
      <c r="K181" s="111"/>
      <c r="L181" s="108"/>
      <c r="M181" s="112"/>
      <c r="N181" s="111"/>
      <c r="O181" s="111"/>
      <c r="P181" s="111"/>
      <c r="Q181" s="110"/>
      <c r="R181" s="109"/>
      <c r="S181" s="111"/>
      <c r="T181" s="111"/>
      <c r="U181" s="111"/>
      <c r="V181" s="111"/>
      <c r="W181" s="111"/>
      <c r="X181" s="111"/>
      <c r="Y181" s="108"/>
      <c r="Z181" s="411"/>
      <c r="AA181" s="411"/>
      <c r="AB181" s="411"/>
      <c r="AC181" s="411"/>
      <c r="AD181" s="411"/>
      <c r="AE181" s="411"/>
      <c r="AF181" s="411"/>
      <c r="AG181" s="411"/>
      <c r="AH181" s="411"/>
      <c r="AI181" s="411"/>
      <c r="AJ181" s="411"/>
      <c r="AK181" s="411"/>
      <c r="AL181" s="411"/>
      <c r="AM181" s="411"/>
      <c r="AN181" s="411"/>
      <c r="AO181" s="411"/>
      <c r="AP181" s="411"/>
      <c r="AQ181" s="411"/>
      <c r="AR181" s="411"/>
      <c r="AS181" s="411"/>
      <c r="AT181" s="411"/>
      <c r="AU181" s="411"/>
      <c r="AV181" s="411"/>
      <c r="AW181" s="411"/>
      <c r="AX181" s="411"/>
      <c r="AY181" s="411"/>
      <c r="AZ181" s="187"/>
      <c r="BA181" s="558"/>
      <c r="BB181" s="557"/>
      <c r="BC181" s="415"/>
      <c r="BD181" s="408"/>
      <c r="BE181" s="408"/>
      <c r="BF181" s="408"/>
      <c r="BG181" s="419"/>
      <c r="BH181" s="415"/>
      <c r="BI181" s="408"/>
      <c r="BJ181" s="408"/>
      <c r="BK181" s="408"/>
      <c r="BL181" s="419"/>
      <c r="BM181" s="415"/>
      <c r="BN181" s="408"/>
      <c r="BO181" s="408"/>
      <c r="BP181" s="408"/>
      <c r="BQ181" s="419"/>
      <c r="BR181" s="415"/>
      <c r="BS181" s="408"/>
      <c r="BT181" s="408"/>
      <c r="BU181" s="408"/>
      <c r="BV181" s="408"/>
      <c r="BW181" s="408"/>
      <c r="BX181" s="408"/>
      <c r="BY181" s="409"/>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322" customFormat="true" ht="15" customHeight="true" x14ac:dyDescent="0.2">
      <c r="A182" s="147"/>
      <c r="B182" s="141"/>
      <c r="C182" s="112"/>
      <c r="D182" s="111"/>
      <c r="E182" s="111"/>
      <c r="F182" s="111"/>
      <c r="G182" s="110"/>
      <c r="H182" s="109"/>
      <c r="I182" s="111"/>
      <c r="J182" s="111"/>
      <c r="K182" s="111"/>
      <c r="L182" s="108"/>
      <c r="M182" s="112"/>
      <c r="N182" s="111"/>
      <c r="O182" s="111"/>
      <c r="P182" s="111"/>
      <c r="Q182" s="110"/>
      <c r="R182" s="109"/>
      <c r="S182" s="111"/>
      <c r="T182" s="111"/>
      <c r="U182" s="111"/>
      <c r="V182" s="111"/>
      <c r="W182" s="111"/>
      <c r="X182" s="111"/>
      <c r="Y182" s="108"/>
      <c r="Z182" s="411"/>
      <c r="AA182" s="411"/>
      <c r="AB182" s="411"/>
      <c r="AC182" s="411"/>
      <c r="AD182" s="411"/>
      <c r="AE182" s="411"/>
      <c r="AF182" s="411"/>
      <c r="AG182" s="411"/>
      <c r="AH182" s="411"/>
      <c r="AI182" s="411"/>
      <c r="AJ182" s="411"/>
      <c r="AK182" s="411"/>
      <c r="AL182" s="411"/>
      <c r="AM182" s="411"/>
      <c r="AN182" s="411"/>
      <c r="AO182" s="411"/>
      <c r="AP182" s="411"/>
      <c r="AQ182" s="411"/>
      <c r="AR182" s="411"/>
      <c r="AS182" s="411"/>
      <c r="AT182" s="411"/>
      <c r="AU182" s="411"/>
      <c r="AV182" s="411"/>
      <c r="AW182" s="411"/>
      <c r="AX182" s="411"/>
      <c r="AY182" s="411"/>
      <c r="AZ182" s="187"/>
      <c r="BA182" s="558"/>
      <c r="BB182" s="557"/>
      <c r="BC182" s="415"/>
      <c r="BD182" s="408"/>
      <c r="BE182" s="408"/>
      <c r="BF182" s="408"/>
      <c r="BG182" s="419"/>
      <c r="BH182" s="415"/>
      <c r="BI182" s="408"/>
      <c r="BJ182" s="408"/>
      <c r="BK182" s="408"/>
      <c r="BL182" s="419"/>
      <c r="BM182" s="415"/>
      <c r="BN182" s="408"/>
      <c r="BO182" s="408"/>
      <c r="BP182" s="408"/>
      <c r="BQ182" s="419"/>
      <c r="BR182" s="415"/>
      <c r="BS182" s="408"/>
      <c r="BT182" s="408"/>
      <c r="BU182" s="408"/>
      <c r="BV182" s="408"/>
      <c r="BW182" s="408"/>
      <c r="BX182" s="408"/>
      <c r="BY182" s="409"/>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322" customFormat="true" ht="15" customHeight="true" x14ac:dyDescent="0.2">
      <c r="A183" s="147"/>
      <c r="B183" s="141"/>
      <c r="C183" s="112"/>
      <c r="D183" s="111"/>
      <c r="E183" s="111"/>
      <c r="F183" s="111"/>
      <c r="G183" s="110"/>
      <c r="H183" s="109"/>
      <c r="I183" s="111"/>
      <c r="J183" s="111"/>
      <c r="K183" s="111"/>
      <c r="L183" s="108"/>
      <c r="M183" s="112"/>
      <c r="N183" s="111"/>
      <c r="O183" s="111"/>
      <c r="P183" s="111"/>
      <c r="Q183" s="110"/>
      <c r="R183" s="109"/>
      <c r="S183" s="111"/>
      <c r="T183" s="111"/>
      <c r="U183" s="111"/>
      <c r="V183" s="111"/>
      <c r="W183" s="111"/>
      <c r="X183" s="111"/>
      <c r="Y183" s="108"/>
      <c r="Z183" s="411"/>
      <c r="AA183" s="411"/>
      <c r="AB183" s="411"/>
      <c r="AC183" s="411"/>
      <c r="AD183" s="411"/>
      <c r="AE183" s="411"/>
      <c r="AF183" s="411"/>
      <c r="AG183" s="411"/>
      <c r="AH183" s="411"/>
      <c r="AI183" s="411"/>
      <c r="AJ183" s="411"/>
      <c r="AK183" s="411"/>
      <c r="AL183" s="411"/>
      <c r="AM183" s="411"/>
      <c r="AN183" s="411"/>
      <c r="AO183" s="411"/>
      <c r="AP183" s="411"/>
      <c r="AQ183" s="411"/>
      <c r="AR183" s="411"/>
      <c r="AS183" s="411"/>
      <c r="AT183" s="411"/>
      <c r="AU183" s="411"/>
      <c r="AV183" s="411"/>
      <c r="AW183" s="411"/>
      <c r="AX183" s="411"/>
      <c r="AY183" s="411"/>
      <c r="AZ183" s="187"/>
      <c r="BA183" s="558"/>
      <c r="BB183" s="557"/>
      <c r="BC183" s="415"/>
      <c r="BD183" s="408"/>
      <c r="BE183" s="408"/>
      <c r="BF183" s="408"/>
      <c r="BG183" s="419"/>
      <c r="BH183" s="415"/>
      <c r="BI183" s="408"/>
      <c r="BJ183" s="408"/>
      <c r="BK183" s="408"/>
      <c r="BL183" s="419"/>
      <c r="BM183" s="415"/>
      <c r="BN183" s="408"/>
      <c r="BO183" s="408"/>
      <c r="BP183" s="408"/>
      <c r="BQ183" s="419"/>
      <c r="BR183" s="415"/>
      <c r="BS183" s="408"/>
      <c r="BT183" s="408"/>
      <c r="BU183" s="408"/>
      <c r="BV183" s="408"/>
      <c r="BW183" s="408"/>
      <c r="BX183" s="408"/>
      <c r="BY183" s="409"/>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322" customFormat="true" ht="15" customHeight="true" x14ac:dyDescent="0.2">
      <c r="A184" s="147"/>
      <c r="B184" s="141"/>
      <c r="C184" s="112"/>
      <c r="D184" s="111"/>
      <c r="E184" s="111"/>
      <c r="F184" s="111"/>
      <c r="G184" s="110"/>
      <c r="H184" s="109"/>
      <c r="I184" s="111"/>
      <c r="J184" s="111"/>
      <c r="K184" s="111"/>
      <c r="L184" s="108"/>
      <c r="M184" s="112"/>
      <c r="N184" s="111"/>
      <c r="O184" s="111"/>
      <c r="P184" s="111"/>
      <c r="Q184" s="110"/>
      <c r="R184" s="109"/>
      <c r="S184" s="111"/>
      <c r="T184" s="111"/>
      <c r="U184" s="111"/>
      <c r="V184" s="111"/>
      <c r="W184" s="111"/>
      <c r="X184" s="111"/>
      <c r="Y184" s="108"/>
      <c r="Z184" s="411"/>
      <c r="AA184" s="411"/>
      <c r="AB184" s="411"/>
      <c r="AC184" s="411"/>
      <c r="AD184" s="411"/>
      <c r="AE184" s="411"/>
      <c r="AF184" s="411"/>
      <c r="AG184" s="411"/>
      <c r="AH184" s="411"/>
      <c r="AI184" s="411"/>
      <c r="AJ184" s="411"/>
      <c r="AK184" s="411"/>
      <c r="AL184" s="411"/>
      <c r="AM184" s="411"/>
      <c r="AN184" s="411"/>
      <c r="AO184" s="411"/>
      <c r="AP184" s="411"/>
      <c r="AQ184" s="411"/>
      <c r="AR184" s="411"/>
      <c r="AS184" s="411"/>
      <c r="AT184" s="411"/>
      <c r="AU184" s="411"/>
      <c r="AV184" s="411"/>
      <c r="AW184" s="411"/>
      <c r="AX184" s="411"/>
      <c r="AY184" s="411"/>
      <c r="AZ184" s="187"/>
      <c r="BA184" s="558"/>
      <c r="BB184" s="557"/>
      <c r="BC184" s="415"/>
      <c r="BD184" s="408"/>
      <c r="BE184" s="408"/>
      <c r="BF184" s="408"/>
      <c r="BG184" s="419"/>
      <c r="BH184" s="415"/>
      <c r="BI184" s="408"/>
      <c r="BJ184" s="408"/>
      <c r="BK184" s="408"/>
      <c r="BL184" s="419"/>
      <c r="BM184" s="415"/>
      <c r="BN184" s="408"/>
      <c r="BO184" s="408"/>
      <c r="BP184" s="408"/>
      <c r="BQ184" s="419"/>
      <c r="BR184" s="415"/>
      <c r="BS184" s="408"/>
      <c r="BT184" s="408"/>
      <c r="BU184" s="408"/>
      <c r="BV184" s="408"/>
      <c r="BW184" s="408"/>
      <c r="BX184" s="408"/>
      <c r="BY184" s="409"/>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322" customFormat="true" ht="15" customHeight="true" x14ac:dyDescent="0.2">
      <c r="A185" s="147"/>
      <c r="B185" s="141"/>
      <c r="C185" s="112"/>
      <c r="D185" s="111"/>
      <c r="E185" s="111"/>
      <c r="F185" s="111"/>
      <c r="G185" s="110"/>
      <c r="H185" s="109"/>
      <c r="I185" s="111"/>
      <c r="J185" s="111"/>
      <c r="K185" s="111"/>
      <c r="L185" s="108"/>
      <c r="M185" s="112"/>
      <c r="N185" s="111"/>
      <c r="O185" s="111"/>
      <c r="P185" s="111"/>
      <c r="Q185" s="110"/>
      <c r="R185" s="109"/>
      <c r="S185" s="111"/>
      <c r="T185" s="111"/>
      <c r="U185" s="111"/>
      <c r="V185" s="111"/>
      <c r="W185" s="111"/>
      <c r="X185" s="111"/>
      <c r="Y185" s="108"/>
      <c r="Z185" s="411"/>
      <c r="AA185" s="411"/>
      <c r="AB185" s="411"/>
      <c r="AC185" s="411"/>
      <c r="AD185" s="411"/>
      <c r="AE185" s="411"/>
      <c r="AF185" s="411"/>
      <c r="AG185" s="411"/>
      <c r="AH185" s="411"/>
      <c r="AI185" s="411"/>
      <c r="AJ185" s="411"/>
      <c r="AK185" s="411"/>
      <c r="AL185" s="411"/>
      <c r="AM185" s="411"/>
      <c r="AN185" s="411"/>
      <c r="AO185" s="411"/>
      <c r="AP185" s="411"/>
      <c r="AQ185" s="411"/>
      <c r="AR185" s="411"/>
      <c r="AS185" s="411"/>
      <c r="AT185" s="411"/>
      <c r="AU185" s="411"/>
      <c r="AV185" s="411"/>
      <c r="AW185" s="411"/>
      <c r="AX185" s="411"/>
      <c r="AY185" s="411"/>
      <c r="AZ185" s="187"/>
      <c r="BA185" s="558"/>
      <c r="BB185" s="557"/>
      <c r="BC185" s="415"/>
      <c r="BD185" s="408"/>
      <c r="BE185" s="408"/>
      <c r="BF185" s="408"/>
      <c r="BG185" s="419"/>
      <c r="BH185" s="415"/>
      <c r="BI185" s="408"/>
      <c r="BJ185" s="408"/>
      <c r="BK185" s="408"/>
      <c r="BL185" s="419"/>
      <c r="BM185" s="415"/>
      <c r="BN185" s="408"/>
      <c r="BO185" s="408"/>
      <c r="BP185" s="408"/>
      <c r="BQ185" s="419"/>
      <c r="BR185" s="415"/>
      <c r="BS185" s="408"/>
      <c r="BT185" s="408"/>
      <c r="BU185" s="408"/>
      <c r="BV185" s="408"/>
      <c r="BW185" s="408"/>
      <c r="BX185" s="408"/>
      <c r="BY185" s="409"/>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322" customFormat="true" ht="15" customHeight="true" x14ac:dyDescent="0.2">
      <c r="A186" s="147"/>
      <c r="B186" s="141"/>
      <c r="C186" s="112"/>
      <c r="D186" s="111"/>
      <c r="E186" s="111"/>
      <c r="F186" s="111"/>
      <c r="G186" s="110"/>
      <c r="H186" s="109"/>
      <c r="I186" s="111"/>
      <c r="J186" s="111"/>
      <c r="K186" s="111"/>
      <c r="L186" s="108"/>
      <c r="M186" s="112"/>
      <c r="N186" s="111"/>
      <c r="O186" s="111"/>
      <c r="P186" s="111"/>
      <c r="Q186" s="110"/>
      <c r="R186" s="109"/>
      <c r="S186" s="111"/>
      <c r="T186" s="111"/>
      <c r="U186" s="111"/>
      <c r="V186" s="111"/>
      <c r="W186" s="111"/>
      <c r="X186" s="111"/>
      <c r="Y186" s="108"/>
      <c r="Z186" s="411"/>
      <c r="AA186" s="411"/>
      <c r="AB186" s="411"/>
      <c r="AC186" s="411"/>
      <c r="AD186" s="411"/>
      <c r="AE186" s="411"/>
      <c r="AF186" s="411"/>
      <c r="AG186" s="411"/>
      <c r="AH186" s="411"/>
      <c r="AI186" s="411"/>
      <c r="AJ186" s="411"/>
      <c r="AK186" s="411"/>
      <c r="AL186" s="411"/>
      <c r="AM186" s="411"/>
      <c r="AN186" s="411"/>
      <c r="AO186" s="411"/>
      <c r="AP186" s="411"/>
      <c r="AQ186" s="411"/>
      <c r="AR186" s="411"/>
      <c r="AS186" s="411"/>
      <c r="AT186" s="411"/>
      <c r="AU186" s="411"/>
      <c r="AV186" s="411"/>
      <c r="AW186" s="411"/>
      <c r="AX186" s="411"/>
      <c r="AY186" s="411"/>
      <c r="AZ186" s="187"/>
      <c r="BA186" s="558"/>
      <c r="BB186" s="557"/>
      <c r="BC186" s="415"/>
      <c r="BD186" s="408"/>
      <c r="BE186" s="408"/>
      <c r="BF186" s="408"/>
      <c r="BG186" s="419"/>
      <c r="BH186" s="415"/>
      <c r="BI186" s="408"/>
      <c r="BJ186" s="408"/>
      <c r="BK186" s="408"/>
      <c r="BL186" s="419"/>
      <c r="BM186" s="415"/>
      <c r="BN186" s="408"/>
      <c r="BO186" s="408"/>
      <c r="BP186" s="408"/>
      <c r="BQ186" s="419"/>
      <c r="BR186" s="415"/>
      <c r="BS186" s="408"/>
      <c r="BT186" s="408"/>
      <c r="BU186" s="408"/>
      <c r="BV186" s="408"/>
      <c r="BW186" s="408"/>
      <c r="BX186" s="408"/>
      <c r="BY186" s="409"/>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322" customFormat="true" ht="15" customHeight="true" x14ac:dyDescent="0.2">
      <c r="A187" s="147"/>
      <c r="B187" s="141"/>
      <c r="C187" s="112"/>
      <c r="D187" s="111"/>
      <c r="E187" s="111"/>
      <c r="F187" s="111"/>
      <c r="G187" s="110"/>
      <c r="H187" s="109"/>
      <c r="I187" s="111"/>
      <c r="J187" s="111"/>
      <c r="K187" s="111"/>
      <c r="L187" s="108"/>
      <c r="M187" s="112"/>
      <c r="N187" s="111"/>
      <c r="O187" s="111"/>
      <c r="P187" s="111"/>
      <c r="Q187" s="110"/>
      <c r="R187" s="109"/>
      <c r="S187" s="111"/>
      <c r="T187" s="111"/>
      <c r="U187" s="111"/>
      <c r="V187" s="111"/>
      <c r="W187" s="111"/>
      <c r="X187" s="111"/>
      <c r="Y187" s="108"/>
      <c r="Z187" s="411"/>
      <c r="AA187" s="411"/>
      <c r="AB187" s="411"/>
      <c r="AC187" s="411"/>
      <c r="AD187" s="411"/>
      <c r="AE187" s="411"/>
      <c r="AF187" s="411"/>
      <c r="AG187" s="411"/>
      <c r="AH187" s="411"/>
      <c r="AI187" s="411"/>
      <c r="AJ187" s="411"/>
      <c r="AK187" s="411"/>
      <c r="AL187" s="411"/>
      <c r="AM187" s="411"/>
      <c r="AN187" s="411"/>
      <c r="AO187" s="411"/>
      <c r="AP187" s="411"/>
      <c r="AQ187" s="411"/>
      <c r="AR187" s="411"/>
      <c r="AS187" s="411"/>
      <c r="AT187" s="411"/>
      <c r="AU187" s="411"/>
      <c r="AV187" s="411"/>
      <c r="AW187" s="411"/>
      <c r="AX187" s="411"/>
      <c r="AY187" s="411"/>
      <c r="AZ187" s="187"/>
      <c r="BA187" s="558"/>
      <c r="BB187" s="557"/>
      <c r="BC187" s="415"/>
      <c r="BD187" s="408"/>
      <c r="BE187" s="408"/>
      <c r="BF187" s="408"/>
      <c r="BG187" s="419"/>
      <c r="BH187" s="415"/>
      <c r="BI187" s="408"/>
      <c r="BJ187" s="408"/>
      <c r="BK187" s="408"/>
      <c r="BL187" s="419"/>
      <c r="BM187" s="415"/>
      <c r="BN187" s="408"/>
      <c r="BO187" s="408"/>
      <c r="BP187" s="408"/>
      <c r="BQ187" s="419"/>
      <c r="BR187" s="415"/>
      <c r="BS187" s="408"/>
      <c r="BT187" s="408"/>
      <c r="BU187" s="408"/>
      <c r="BV187" s="408"/>
      <c r="BW187" s="408"/>
      <c r="BX187" s="408"/>
      <c r="BY187" s="409"/>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322" customFormat="true" ht="15" customHeight="true" x14ac:dyDescent="0.2">
      <c r="A188" s="147"/>
      <c r="B188" s="141"/>
      <c r="C188" s="112"/>
      <c r="D188" s="111"/>
      <c r="E188" s="111"/>
      <c r="F188" s="111"/>
      <c r="G188" s="110"/>
      <c r="H188" s="109"/>
      <c r="I188" s="111"/>
      <c r="J188" s="111"/>
      <c r="K188" s="111"/>
      <c r="L188" s="108"/>
      <c r="M188" s="112"/>
      <c r="N188" s="111"/>
      <c r="O188" s="111"/>
      <c r="P188" s="111"/>
      <c r="Q188" s="110"/>
      <c r="R188" s="109"/>
      <c r="S188" s="111"/>
      <c r="T188" s="111"/>
      <c r="U188" s="111"/>
      <c r="V188" s="111"/>
      <c r="W188" s="111"/>
      <c r="X188" s="111"/>
      <c r="Y188" s="108"/>
      <c r="Z188" s="411"/>
      <c r="AA188" s="411"/>
      <c r="AB188" s="411"/>
      <c r="AC188" s="411"/>
      <c r="AD188" s="411"/>
      <c r="AE188" s="411"/>
      <c r="AF188" s="411"/>
      <c r="AG188" s="411"/>
      <c r="AH188" s="411"/>
      <c r="AI188" s="411"/>
      <c r="AJ188" s="411"/>
      <c r="AK188" s="411"/>
      <c r="AL188" s="411"/>
      <c r="AM188" s="411"/>
      <c r="AN188" s="411"/>
      <c r="AO188" s="411"/>
      <c r="AP188" s="411"/>
      <c r="AQ188" s="411"/>
      <c r="AR188" s="411"/>
      <c r="AS188" s="411"/>
      <c r="AT188" s="411"/>
      <c r="AU188" s="411"/>
      <c r="AV188" s="411"/>
      <c r="AW188" s="411"/>
      <c r="AX188" s="411"/>
      <c r="AY188" s="411"/>
      <c r="AZ188" s="187"/>
      <c r="BA188" s="558"/>
      <c r="BB188" s="557"/>
      <c r="BC188" s="415"/>
      <c r="BD188" s="408"/>
      <c r="BE188" s="408"/>
      <c r="BF188" s="408"/>
      <c r="BG188" s="419"/>
      <c r="BH188" s="415"/>
      <c r="BI188" s="408"/>
      <c r="BJ188" s="408"/>
      <c r="BK188" s="408"/>
      <c r="BL188" s="419"/>
      <c r="BM188" s="415"/>
      <c r="BN188" s="408"/>
      <c r="BO188" s="408"/>
      <c r="BP188" s="408"/>
      <c r="BQ188" s="419"/>
      <c r="BR188" s="415"/>
      <c r="BS188" s="408"/>
      <c r="BT188" s="408"/>
      <c r="BU188" s="408"/>
      <c r="BV188" s="408"/>
      <c r="BW188" s="408"/>
      <c r="BX188" s="408"/>
      <c r="BY188" s="409"/>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322" customFormat="true" ht="15" customHeight="true" x14ac:dyDescent="0.2">
      <c r="A189" s="147"/>
      <c r="B189" s="141"/>
      <c r="C189" s="112"/>
      <c r="D189" s="111"/>
      <c r="E189" s="111"/>
      <c r="F189" s="111"/>
      <c r="G189" s="110"/>
      <c r="H189" s="109"/>
      <c r="I189" s="111"/>
      <c r="J189" s="111"/>
      <c r="K189" s="111"/>
      <c r="L189" s="108"/>
      <c r="M189" s="112"/>
      <c r="N189" s="111"/>
      <c r="O189" s="111"/>
      <c r="P189" s="111"/>
      <c r="Q189" s="110"/>
      <c r="R189" s="109"/>
      <c r="S189" s="111"/>
      <c r="T189" s="111"/>
      <c r="U189" s="111"/>
      <c r="V189" s="111"/>
      <c r="W189" s="111"/>
      <c r="X189" s="111"/>
      <c r="Y189" s="108"/>
      <c r="Z189" s="411"/>
      <c r="AA189" s="411"/>
      <c r="AB189" s="411"/>
      <c r="AC189" s="411"/>
      <c r="AD189" s="411"/>
      <c r="AE189" s="411"/>
      <c r="AF189" s="411"/>
      <c r="AG189" s="411"/>
      <c r="AH189" s="411"/>
      <c r="AI189" s="411"/>
      <c r="AJ189" s="411"/>
      <c r="AK189" s="411"/>
      <c r="AL189" s="411"/>
      <c r="AM189" s="411"/>
      <c r="AN189" s="411"/>
      <c r="AO189" s="411"/>
      <c r="AP189" s="411"/>
      <c r="AQ189" s="411"/>
      <c r="AR189" s="411"/>
      <c r="AS189" s="411"/>
      <c r="AT189" s="411"/>
      <c r="AU189" s="411"/>
      <c r="AV189" s="411"/>
      <c r="AW189" s="411"/>
      <c r="AX189" s="411"/>
      <c r="AY189" s="411"/>
      <c r="AZ189" s="187"/>
      <c r="BA189" s="558"/>
      <c r="BB189" s="557"/>
      <c r="BC189" s="415"/>
      <c r="BD189" s="408"/>
      <c r="BE189" s="408"/>
      <c r="BF189" s="408"/>
      <c r="BG189" s="419"/>
      <c r="BH189" s="415"/>
      <c r="BI189" s="408"/>
      <c r="BJ189" s="408"/>
      <c r="BK189" s="408"/>
      <c r="BL189" s="419"/>
      <c r="BM189" s="415"/>
      <c r="BN189" s="408"/>
      <c r="BO189" s="408"/>
      <c r="BP189" s="408"/>
      <c r="BQ189" s="419"/>
      <c r="BR189" s="415"/>
      <c r="BS189" s="408"/>
      <c r="BT189" s="408"/>
      <c r="BU189" s="408"/>
      <c r="BV189" s="408"/>
      <c r="BW189" s="408"/>
      <c r="BX189" s="408"/>
      <c r="BY189" s="409"/>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322" customFormat="true" ht="15" customHeight="true" x14ac:dyDescent="0.2">
      <c r="A190" s="147"/>
      <c r="B190" s="141"/>
      <c r="C190" s="112"/>
      <c r="D190" s="111"/>
      <c r="E190" s="111"/>
      <c r="F190" s="111"/>
      <c r="G190" s="110"/>
      <c r="H190" s="109"/>
      <c r="I190" s="111"/>
      <c r="J190" s="111"/>
      <c r="K190" s="111"/>
      <c r="L190" s="108"/>
      <c r="M190" s="112"/>
      <c r="N190" s="111"/>
      <c r="O190" s="111"/>
      <c r="P190" s="111"/>
      <c r="Q190" s="110"/>
      <c r="R190" s="109"/>
      <c r="S190" s="111"/>
      <c r="T190" s="111"/>
      <c r="U190" s="111"/>
      <c r="V190" s="111"/>
      <c r="W190" s="111"/>
      <c r="X190" s="111"/>
      <c r="Y190" s="108"/>
      <c r="Z190" s="411"/>
      <c r="AA190" s="411"/>
      <c r="AB190" s="411"/>
      <c r="AC190" s="411"/>
      <c r="AD190" s="411"/>
      <c r="AE190" s="411"/>
      <c r="AF190" s="411"/>
      <c r="AG190" s="411"/>
      <c r="AH190" s="411"/>
      <c r="AI190" s="411"/>
      <c r="AJ190" s="411"/>
      <c r="AK190" s="411"/>
      <c r="AL190" s="411"/>
      <c r="AM190" s="411"/>
      <c r="AN190" s="411"/>
      <c r="AO190" s="411"/>
      <c r="AP190" s="411"/>
      <c r="AQ190" s="411"/>
      <c r="AR190" s="411"/>
      <c r="AS190" s="411"/>
      <c r="AT190" s="411"/>
      <c r="AU190" s="411"/>
      <c r="AV190" s="411"/>
      <c r="AW190" s="411"/>
      <c r="AX190" s="411"/>
      <c r="AY190" s="411"/>
      <c r="AZ190" s="187"/>
      <c r="BA190" s="558"/>
      <c r="BB190" s="557"/>
      <c r="BC190" s="415"/>
      <c r="BD190" s="408"/>
      <c r="BE190" s="408"/>
      <c r="BF190" s="408"/>
      <c r="BG190" s="419"/>
      <c r="BH190" s="415"/>
      <c r="BI190" s="408"/>
      <c r="BJ190" s="408"/>
      <c r="BK190" s="408"/>
      <c r="BL190" s="419"/>
      <c r="BM190" s="415"/>
      <c r="BN190" s="408"/>
      <c r="BO190" s="408"/>
      <c r="BP190" s="408"/>
      <c r="BQ190" s="419"/>
      <c r="BR190" s="415"/>
      <c r="BS190" s="408"/>
      <c r="BT190" s="408"/>
      <c r="BU190" s="408"/>
      <c r="BV190" s="408"/>
      <c r="BW190" s="408"/>
      <c r="BX190" s="408"/>
      <c r="BY190" s="409"/>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322" customFormat="true" ht="15" customHeight="true" x14ac:dyDescent="0.2">
      <c r="A191" s="147"/>
      <c r="B191" s="141"/>
      <c r="C191" s="112"/>
      <c r="D191" s="111"/>
      <c r="E191" s="111"/>
      <c r="F191" s="111"/>
      <c r="G191" s="110"/>
      <c r="H191" s="109"/>
      <c r="I191" s="111"/>
      <c r="J191" s="111"/>
      <c r="K191" s="111"/>
      <c r="L191" s="108"/>
      <c r="M191" s="112"/>
      <c r="N191" s="111"/>
      <c r="O191" s="111"/>
      <c r="P191" s="111"/>
      <c r="Q191" s="110"/>
      <c r="R191" s="109"/>
      <c r="S191" s="111"/>
      <c r="T191" s="111"/>
      <c r="U191" s="111"/>
      <c r="V191" s="111"/>
      <c r="W191" s="111"/>
      <c r="X191" s="111"/>
      <c r="Y191" s="108"/>
      <c r="Z191" s="411"/>
      <c r="AA191" s="411"/>
      <c r="AB191" s="411"/>
      <c r="AC191" s="411"/>
      <c r="AD191" s="411"/>
      <c r="AE191" s="411"/>
      <c r="AF191" s="411"/>
      <c r="AG191" s="411"/>
      <c r="AH191" s="411"/>
      <c r="AI191" s="411"/>
      <c r="AJ191" s="411"/>
      <c r="AK191" s="411"/>
      <c r="AL191" s="411"/>
      <c r="AM191" s="411"/>
      <c r="AN191" s="411"/>
      <c r="AO191" s="411"/>
      <c r="AP191" s="411"/>
      <c r="AQ191" s="411"/>
      <c r="AR191" s="411"/>
      <c r="AS191" s="411"/>
      <c r="AT191" s="411"/>
      <c r="AU191" s="411"/>
      <c r="AV191" s="411"/>
      <c r="AW191" s="411"/>
      <c r="AX191" s="411"/>
      <c r="AY191" s="411"/>
      <c r="AZ191" s="187"/>
      <c r="BA191" s="558"/>
      <c r="BB191" s="557"/>
      <c r="BC191" s="415"/>
      <c r="BD191" s="408"/>
      <c r="BE191" s="408"/>
      <c r="BF191" s="408"/>
      <c r="BG191" s="419"/>
      <c r="BH191" s="415"/>
      <c r="BI191" s="408"/>
      <c r="BJ191" s="408"/>
      <c r="BK191" s="408"/>
      <c r="BL191" s="419"/>
      <c r="BM191" s="415"/>
      <c r="BN191" s="408"/>
      <c r="BO191" s="408"/>
      <c r="BP191" s="408"/>
      <c r="BQ191" s="419"/>
      <c r="BR191" s="415"/>
      <c r="BS191" s="408"/>
      <c r="BT191" s="408"/>
      <c r="BU191" s="408"/>
      <c r="BV191" s="408"/>
      <c r="BW191" s="408"/>
      <c r="BX191" s="408"/>
      <c r="BY191" s="409"/>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322" customFormat="true" ht="15" customHeight="true" x14ac:dyDescent="0.2">
      <c r="A192" s="147"/>
      <c r="B192" s="141"/>
      <c r="C192" s="112"/>
      <c r="D192" s="111"/>
      <c r="E192" s="111"/>
      <c r="F192" s="111"/>
      <c r="G192" s="110"/>
      <c r="H192" s="109"/>
      <c r="I192" s="111"/>
      <c r="J192" s="111"/>
      <c r="K192" s="111"/>
      <c r="L192" s="108"/>
      <c r="M192" s="112"/>
      <c r="N192" s="111"/>
      <c r="O192" s="111"/>
      <c r="P192" s="111"/>
      <c r="Q192" s="110"/>
      <c r="R192" s="109"/>
      <c r="S192" s="111"/>
      <c r="T192" s="111"/>
      <c r="U192" s="111"/>
      <c r="V192" s="111"/>
      <c r="W192" s="111"/>
      <c r="X192" s="111"/>
      <c r="Y192" s="108"/>
      <c r="Z192" s="411"/>
      <c r="AA192" s="411"/>
      <c r="AB192" s="411"/>
      <c r="AC192" s="411"/>
      <c r="AD192" s="411"/>
      <c r="AE192" s="411"/>
      <c r="AF192" s="411"/>
      <c r="AG192" s="411"/>
      <c r="AH192" s="411"/>
      <c r="AI192" s="411"/>
      <c r="AJ192" s="411"/>
      <c r="AK192" s="411"/>
      <c r="AL192" s="411"/>
      <c r="AM192" s="411"/>
      <c r="AN192" s="411"/>
      <c r="AO192" s="411"/>
      <c r="AP192" s="411"/>
      <c r="AQ192" s="411"/>
      <c r="AR192" s="411"/>
      <c r="AS192" s="411"/>
      <c r="AT192" s="411"/>
      <c r="AU192" s="411"/>
      <c r="AV192" s="411"/>
      <c r="AW192" s="411"/>
      <c r="AX192" s="411"/>
      <c r="AY192" s="411"/>
      <c r="AZ192" s="187"/>
      <c r="BA192" s="558"/>
      <c r="BB192" s="557"/>
      <c r="BC192" s="415"/>
      <c r="BD192" s="408"/>
      <c r="BE192" s="408"/>
      <c r="BF192" s="408"/>
      <c r="BG192" s="419"/>
      <c r="BH192" s="415"/>
      <c r="BI192" s="408"/>
      <c r="BJ192" s="408"/>
      <c r="BK192" s="408"/>
      <c r="BL192" s="419"/>
      <c r="BM192" s="415"/>
      <c r="BN192" s="408"/>
      <c r="BO192" s="408"/>
      <c r="BP192" s="408"/>
      <c r="BQ192" s="419"/>
      <c r="BR192" s="415"/>
      <c r="BS192" s="408"/>
      <c r="BT192" s="408"/>
      <c r="BU192" s="408"/>
      <c r="BV192" s="408"/>
      <c r="BW192" s="408"/>
      <c r="BX192" s="408"/>
      <c r="BY192" s="409"/>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322" customFormat="true" ht="15" customHeight="true" x14ac:dyDescent="0.2">
      <c r="A193" s="147"/>
      <c r="B193" s="141"/>
      <c r="C193" s="112"/>
      <c r="D193" s="111"/>
      <c r="E193" s="111"/>
      <c r="F193" s="111"/>
      <c r="G193" s="110"/>
      <c r="H193" s="109"/>
      <c r="I193" s="111"/>
      <c r="J193" s="111"/>
      <c r="K193" s="111"/>
      <c r="L193" s="108"/>
      <c r="M193" s="112"/>
      <c r="N193" s="111"/>
      <c r="O193" s="111"/>
      <c r="P193" s="111"/>
      <c r="Q193" s="110"/>
      <c r="R193" s="109"/>
      <c r="S193" s="111"/>
      <c r="T193" s="111"/>
      <c r="U193" s="111"/>
      <c r="V193" s="111"/>
      <c r="W193" s="111"/>
      <c r="X193" s="111"/>
      <c r="Y193" s="108"/>
      <c r="Z193" s="411"/>
      <c r="AA193" s="411"/>
      <c r="AB193" s="411"/>
      <c r="AC193" s="411"/>
      <c r="AD193" s="411"/>
      <c r="AE193" s="411"/>
      <c r="AF193" s="411"/>
      <c r="AG193" s="411"/>
      <c r="AH193" s="411"/>
      <c r="AI193" s="411"/>
      <c r="AJ193" s="411"/>
      <c r="AK193" s="411"/>
      <c r="AL193" s="411"/>
      <c r="AM193" s="411"/>
      <c r="AN193" s="411"/>
      <c r="AO193" s="411"/>
      <c r="AP193" s="411"/>
      <c r="AQ193" s="411"/>
      <c r="AR193" s="411"/>
      <c r="AS193" s="411"/>
      <c r="AT193" s="411"/>
      <c r="AU193" s="411"/>
      <c r="AV193" s="411"/>
      <c r="AW193" s="411"/>
      <c r="AX193" s="411"/>
      <c r="AY193" s="411"/>
      <c r="AZ193" s="187"/>
      <c r="BA193" s="558"/>
      <c r="BB193" s="557"/>
      <c r="BC193" s="415"/>
      <c r="BD193" s="408"/>
      <c r="BE193" s="408"/>
      <c r="BF193" s="408"/>
      <c r="BG193" s="419"/>
      <c r="BH193" s="415"/>
      <c r="BI193" s="408"/>
      <c r="BJ193" s="408"/>
      <c r="BK193" s="408"/>
      <c r="BL193" s="419"/>
      <c r="BM193" s="415"/>
      <c r="BN193" s="408"/>
      <c r="BO193" s="408"/>
      <c r="BP193" s="408"/>
      <c r="BQ193" s="419"/>
      <c r="BR193" s="415"/>
      <c r="BS193" s="408"/>
      <c r="BT193" s="408"/>
      <c r="BU193" s="408"/>
      <c r="BV193" s="408"/>
      <c r="BW193" s="408"/>
      <c r="BX193" s="408"/>
      <c r="BY193" s="409"/>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322" customFormat="true" ht="15" customHeight="true" x14ac:dyDescent="0.2">
      <c r="A194" s="147"/>
      <c r="B194" s="141"/>
      <c r="C194" s="112"/>
      <c r="D194" s="111"/>
      <c r="E194" s="111"/>
      <c r="F194" s="111"/>
      <c r="G194" s="110"/>
      <c r="H194" s="109"/>
      <c r="I194" s="111"/>
      <c r="J194" s="111"/>
      <c r="K194" s="111"/>
      <c r="L194" s="108"/>
      <c r="M194" s="112"/>
      <c r="N194" s="111"/>
      <c r="O194" s="111"/>
      <c r="P194" s="111"/>
      <c r="Q194" s="110"/>
      <c r="R194" s="109"/>
      <c r="S194" s="111"/>
      <c r="T194" s="111"/>
      <c r="U194" s="111"/>
      <c r="V194" s="111"/>
      <c r="W194" s="111"/>
      <c r="X194" s="111"/>
      <c r="Y194" s="108"/>
      <c r="Z194" s="411"/>
      <c r="AA194" s="411"/>
      <c r="AB194" s="411"/>
      <c r="AC194" s="411"/>
      <c r="AD194" s="411"/>
      <c r="AE194" s="411"/>
      <c r="AF194" s="411"/>
      <c r="AG194" s="411"/>
      <c r="AH194" s="411"/>
      <c r="AI194" s="411"/>
      <c r="AJ194" s="411"/>
      <c r="AK194" s="411"/>
      <c r="AL194" s="411"/>
      <c r="AM194" s="411"/>
      <c r="AN194" s="411"/>
      <c r="AO194" s="411"/>
      <c r="AP194" s="411"/>
      <c r="AQ194" s="411"/>
      <c r="AR194" s="411"/>
      <c r="AS194" s="411"/>
      <c r="AT194" s="411"/>
      <c r="AU194" s="411"/>
      <c r="AV194" s="411"/>
      <c r="AW194" s="411"/>
      <c r="AX194" s="411"/>
      <c r="AY194" s="411"/>
      <c r="AZ194" s="187"/>
      <c r="BA194" s="558"/>
      <c r="BB194" s="557"/>
      <c r="BC194" s="415"/>
      <c r="BD194" s="408"/>
      <c r="BE194" s="408"/>
      <c r="BF194" s="408"/>
      <c r="BG194" s="419"/>
      <c r="BH194" s="415"/>
      <c r="BI194" s="408"/>
      <c r="BJ194" s="408"/>
      <c r="BK194" s="408"/>
      <c r="BL194" s="419"/>
      <c r="BM194" s="415"/>
      <c r="BN194" s="408"/>
      <c r="BO194" s="408"/>
      <c r="BP194" s="408"/>
      <c r="BQ194" s="419"/>
      <c r="BR194" s="415"/>
      <c r="BS194" s="408"/>
      <c r="BT194" s="408"/>
      <c r="BU194" s="408"/>
      <c r="BV194" s="408"/>
      <c r="BW194" s="408"/>
      <c r="BX194" s="408"/>
      <c r="BY194" s="409"/>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318" customFormat="true" ht="15" customHeight="true" x14ac:dyDescent="0.2">
      <c r="A195" s="171"/>
      <c r="B195" s="140"/>
      <c r="C195" s="107"/>
      <c r="D195" s="114"/>
      <c r="E195" s="114"/>
      <c r="F195" s="114"/>
      <c r="G195" s="113"/>
      <c r="H195" s="106"/>
      <c r="I195" s="114"/>
      <c r="J195" s="114"/>
      <c r="K195" s="114"/>
      <c r="L195" s="105"/>
      <c r="M195" s="107"/>
      <c r="N195" s="114"/>
      <c r="O195" s="114"/>
      <c r="P195" s="114"/>
      <c r="Q195" s="113"/>
      <c r="R195" s="106"/>
      <c r="S195" s="114"/>
      <c r="T195" s="114"/>
      <c r="U195" s="114"/>
      <c r="V195" s="114"/>
      <c r="W195" s="114"/>
      <c r="X195" s="114"/>
      <c r="Y195" s="105"/>
      <c r="Z195" s="846"/>
      <c r="AA195" s="846"/>
      <c r="AB195" s="846"/>
      <c r="AC195" s="846"/>
      <c r="AD195" s="846"/>
      <c r="AE195" s="846"/>
      <c r="AF195" s="846"/>
      <c r="AG195" s="846"/>
      <c r="AH195" s="846"/>
      <c r="AI195" s="846"/>
      <c r="AJ195" s="846"/>
      <c r="AK195" s="846"/>
      <c r="AL195" s="846"/>
      <c r="AM195" s="846"/>
      <c r="AN195" s="846"/>
      <c r="AO195" s="846"/>
      <c r="AP195" s="846"/>
      <c r="AQ195" s="846"/>
      <c r="AR195" s="846"/>
      <c r="AS195" s="846"/>
      <c r="AT195" s="846"/>
      <c r="AU195" s="846"/>
      <c r="AV195" s="846"/>
      <c r="AW195" s="846"/>
      <c r="AX195" s="846"/>
      <c r="AY195" s="846"/>
      <c r="AZ195" s="346"/>
      <c r="BA195" s="558"/>
      <c r="BB195" s="557"/>
      <c r="BC195" s="415"/>
      <c r="BD195" s="408"/>
      <c r="BE195" s="408"/>
      <c r="BF195" s="408"/>
      <c r="BG195" s="419"/>
      <c r="BH195" s="415"/>
      <c r="BI195" s="408"/>
      <c r="BJ195" s="408"/>
      <c r="BK195" s="408"/>
      <c r="BL195" s="419"/>
      <c r="BM195" s="415"/>
      <c r="BN195" s="408"/>
      <c r="BO195" s="408"/>
      <c r="BP195" s="408"/>
      <c r="BQ195" s="419"/>
      <c r="BR195" s="415"/>
      <c r="BS195" s="408"/>
      <c r="BT195" s="408"/>
      <c r="BU195" s="408"/>
      <c r="BV195" s="408"/>
      <c r="BW195" s="408"/>
      <c r="BX195" s="408"/>
      <c r="BY195" s="409"/>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318" customFormat="true" ht="15" customHeight="true" x14ac:dyDescent="0.2">
      <c r="A196" s="171"/>
      <c r="B196" s="140"/>
      <c r="C196" s="107"/>
      <c r="D196" s="114"/>
      <c r="E196" s="114"/>
      <c r="F196" s="114"/>
      <c r="G196" s="113"/>
      <c r="H196" s="106"/>
      <c r="I196" s="114"/>
      <c r="J196" s="114"/>
      <c r="K196" s="114"/>
      <c r="L196" s="105"/>
      <c r="M196" s="107"/>
      <c r="N196" s="114"/>
      <c r="O196" s="114"/>
      <c r="P196" s="114"/>
      <c r="Q196" s="113"/>
      <c r="R196" s="106"/>
      <c r="S196" s="114"/>
      <c r="T196" s="114"/>
      <c r="U196" s="114"/>
      <c r="V196" s="114"/>
      <c r="W196" s="114"/>
      <c r="X196" s="114"/>
      <c r="Y196" s="105"/>
      <c r="Z196" s="846"/>
      <c r="AA196" s="846"/>
      <c r="AB196" s="846"/>
      <c r="AC196" s="846"/>
      <c r="AD196" s="846"/>
      <c r="AE196" s="846"/>
      <c r="AF196" s="846"/>
      <c r="AG196" s="846"/>
      <c r="AH196" s="846"/>
      <c r="AI196" s="846"/>
      <c r="AJ196" s="846"/>
      <c r="AK196" s="846"/>
      <c r="AL196" s="846"/>
      <c r="AM196" s="846"/>
      <c r="AN196" s="846"/>
      <c r="AO196" s="846"/>
      <c r="AP196" s="846"/>
      <c r="AQ196" s="846"/>
      <c r="AR196" s="846"/>
      <c r="AS196" s="846"/>
      <c r="AT196" s="846"/>
      <c r="AU196" s="846"/>
      <c r="AV196" s="846"/>
      <c r="AW196" s="846"/>
      <c r="AX196" s="846"/>
      <c r="AY196" s="846"/>
      <c r="AZ196" s="346"/>
      <c r="BA196" s="558"/>
      <c r="BB196" s="557"/>
      <c r="BC196" s="415"/>
      <c r="BD196" s="408"/>
      <c r="BE196" s="408"/>
      <c r="BF196" s="408"/>
      <c r="BG196" s="419"/>
      <c r="BH196" s="415"/>
      <c r="BI196" s="408"/>
      <c r="BJ196" s="408"/>
      <c r="BK196" s="408"/>
      <c r="BL196" s="419"/>
      <c r="BM196" s="415"/>
      <c r="BN196" s="408"/>
      <c r="BO196" s="408"/>
      <c r="BP196" s="408"/>
      <c r="BQ196" s="419"/>
      <c r="BR196" s="415"/>
      <c r="BS196" s="408"/>
      <c r="BT196" s="408"/>
      <c r="BU196" s="408"/>
      <c r="BV196" s="408"/>
      <c r="BW196" s="408"/>
      <c r="BX196" s="408"/>
      <c r="BY196" s="409"/>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318" customFormat="true" ht="15" customHeight="true" x14ac:dyDescent="0.2">
      <c r="A197" s="171"/>
      <c r="B197" s="140"/>
      <c r="C197" s="107"/>
      <c r="D197" s="114"/>
      <c r="E197" s="114"/>
      <c r="F197" s="114"/>
      <c r="G197" s="113"/>
      <c r="H197" s="106"/>
      <c r="I197" s="114"/>
      <c r="J197" s="114"/>
      <c r="K197" s="114"/>
      <c r="L197" s="105"/>
      <c r="M197" s="107"/>
      <c r="N197" s="114"/>
      <c r="O197" s="114"/>
      <c r="P197" s="114"/>
      <c r="Q197" s="113"/>
      <c r="R197" s="106"/>
      <c r="S197" s="114"/>
      <c r="T197" s="114"/>
      <c r="U197" s="114"/>
      <c r="V197" s="114"/>
      <c r="W197" s="114"/>
      <c r="X197" s="114"/>
      <c r="Y197" s="105"/>
      <c r="Z197" s="846"/>
      <c r="AA197" s="846"/>
      <c r="AB197" s="846"/>
      <c r="AC197" s="846"/>
      <c r="AD197" s="846"/>
      <c r="AE197" s="846"/>
      <c r="AF197" s="846"/>
      <c r="AG197" s="846"/>
      <c r="AH197" s="846"/>
      <c r="AI197" s="846"/>
      <c r="AJ197" s="846"/>
      <c r="AK197" s="846"/>
      <c r="AL197" s="846"/>
      <c r="AM197" s="846"/>
      <c r="AN197" s="846"/>
      <c r="AO197" s="846"/>
      <c r="AP197" s="846"/>
      <c r="AQ197" s="846"/>
      <c r="AR197" s="846"/>
      <c r="AS197" s="846"/>
      <c r="AT197" s="846"/>
      <c r="AU197" s="846"/>
      <c r="AV197" s="846"/>
      <c r="AW197" s="846"/>
      <c r="AX197" s="846"/>
      <c r="AY197" s="846"/>
      <c r="AZ197" s="346"/>
      <c r="BA197" s="558"/>
      <c r="BB197" s="557"/>
      <c r="BC197" s="415"/>
      <c r="BD197" s="408"/>
      <c r="BE197" s="408"/>
      <c r="BF197" s="408"/>
      <c r="BG197" s="419"/>
      <c r="BH197" s="415"/>
      <c r="BI197" s="408"/>
      <c r="BJ197" s="408"/>
      <c r="BK197" s="408"/>
      <c r="BL197" s="419"/>
      <c r="BM197" s="415"/>
      <c r="BN197" s="408"/>
      <c r="BO197" s="408"/>
      <c r="BP197" s="408"/>
      <c r="BQ197" s="419"/>
      <c r="BR197" s="415"/>
      <c r="BS197" s="408"/>
      <c r="BT197" s="408"/>
      <c r="BU197" s="408"/>
      <c r="BV197" s="408"/>
      <c r="BW197" s="408"/>
      <c r="BX197" s="408"/>
      <c r="BY197" s="409"/>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318" customFormat="true" ht="15" customHeight="true" x14ac:dyDescent="0.2">
      <c r="A198" s="171"/>
      <c r="B198" s="140"/>
      <c r="C198" s="107"/>
      <c r="D198" s="114"/>
      <c r="E198" s="114"/>
      <c r="F198" s="114"/>
      <c r="G198" s="113"/>
      <c r="H198" s="106"/>
      <c r="I198" s="114"/>
      <c r="J198" s="114"/>
      <c r="K198" s="114"/>
      <c r="L198" s="105"/>
      <c r="M198" s="107"/>
      <c r="N198" s="114"/>
      <c r="O198" s="114"/>
      <c r="P198" s="114"/>
      <c r="Q198" s="113"/>
      <c r="R198" s="106"/>
      <c r="S198" s="114"/>
      <c r="T198" s="114"/>
      <c r="U198" s="114"/>
      <c r="V198" s="114"/>
      <c r="W198" s="114"/>
      <c r="X198" s="114"/>
      <c r="Y198" s="105"/>
      <c r="Z198" s="846"/>
      <c r="AA198" s="846"/>
      <c r="AB198" s="846"/>
      <c r="AC198" s="846"/>
      <c r="AD198" s="846"/>
      <c r="AE198" s="846"/>
      <c r="AF198" s="846"/>
      <c r="AG198" s="846"/>
      <c r="AH198" s="846"/>
      <c r="AI198" s="846"/>
      <c r="AJ198" s="846"/>
      <c r="AK198" s="846"/>
      <c r="AL198" s="846"/>
      <c r="AM198" s="846"/>
      <c r="AN198" s="846"/>
      <c r="AO198" s="846"/>
      <c r="AP198" s="846"/>
      <c r="AQ198" s="846"/>
      <c r="AR198" s="846"/>
      <c r="AS198" s="846"/>
      <c r="AT198" s="846"/>
      <c r="AU198" s="846"/>
      <c r="AV198" s="846"/>
      <c r="AW198" s="846"/>
      <c r="AX198" s="846"/>
      <c r="AY198" s="846"/>
      <c r="AZ198" s="346"/>
      <c r="BA198" s="558"/>
      <c r="BB198" s="557"/>
      <c r="BC198" s="415"/>
      <c r="BD198" s="408"/>
      <c r="BE198" s="408"/>
      <c r="BF198" s="408"/>
      <c r="BG198" s="419"/>
      <c r="BH198" s="415"/>
      <c r="BI198" s="408"/>
      <c r="BJ198" s="408"/>
      <c r="BK198" s="408"/>
      <c r="BL198" s="419"/>
      <c r="BM198" s="415"/>
      <c r="BN198" s="408"/>
      <c r="BO198" s="408"/>
      <c r="BP198" s="408"/>
      <c r="BQ198" s="419"/>
      <c r="BR198" s="415"/>
      <c r="BS198" s="408"/>
      <c r="BT198" s="408"/>
      <c r="BU198" s="408"/>
      <c r="BV198" s="408"/>
      <c r="BW198" s="408"/>
      <c r="BX198" s="408"/>
      <c r="BY198" s="409"/>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318" customFormat="true" ht="15" customHeight="true" x14ac:dyDescent="0.2">
      <c r="A199" s="171"/>
      <c r="B199" s="140"/>
      <c r="C199" s="107"/>
      <c r="D199" s="114"/>
      <c r="E199" s="114"/>
      <c r="F199" s="114"/>
      <c r="G199" s="113"/>
      <c r="H199" s="106"/>
      <c r="I199" s="114"/>
      <c r="J199" s="114"/>
      <c r="K199" s="114"/>
      <c r="L199" s="105"/>
      <c r="M199" s="107"/>
      <c r="N199" s="114"/>
      <c r="O199" s="114"/>
      <c r="P199" s="114"/>
      <c r="Q199" s="113"/>
      <c r="R199" s="106"/>
      <c r="S199" s="114"/>
      <c r="T199" s="114"/>
      <c r="U199" s="114"/>
      <c r="V199" s="114"/>
      <c r="W199" s="114"/>
      <c r="X199" s="114"/>
      <c r="Y199" s="105"/>
      <c r="Z199" s="846"/>
      <c r="AA199" s="846"/>
      <c r="AB199" s="846"/>
      <c r="AC199" s="846"/>
      <c r="AD199" s="846"/>
      <c r="AE199" s="846"/>
      <c r="AF199" s="846"/>
      <c r="AG199" s="846"/>
      <c r="AH199" s="846"/>
      <c r="AI199" s="846"/>
      <c r="AJ199" s="846"/>
      <c r="AK199" s="846"/>
      <c r="AL199" s="846"/>
      <c r="AM199" s="846"/>
      <c r="AN199" s="846"/>
      <c r="AO199" s="846"/>
      <c r="AP199" s="846"/>
      <c r="AQ199" s="846"/>
      <c r="AR199" s="846"/>
      <c r="AS199" s="846"/>
      <c r="AT199" s="846"/>
      <c r="AU199" s="846"/>
      <c r="AV199" s="846"/>
      <c r="AW199" s="846"/>
      <c r="AX199" s="846"/>
      <c r="AY199" s="846"/>
      <c r="AZ199" s="346"/>
      <c r="BA199" s="558"/>
      <c r="BB199" s="557"/>
      <c r="BC199" s="415"/>
      <c r="BD199" s="408"/>
      <c r="BE199" s="408"/>
      <c r="BF199" s="408"/>
      <c r="BG199" s="419"/>
      <c r="BH199" s="415"/>
      <c r="BI199" s="408"/>
      <c r="BJ199" s="408"/>
      <c r="BK199" s="408"/>
      <c r="BL199" s="419"/>
      <c r="BM199" s="415"/>
      <c r="BN199" s="408"/>
      <c r="BO199" s="408"/>
      <c r="BP199" s="408"/>
      <c r="BQ199" s="419"/>
      <c r="BR199" s="415"/>
      <c r="BS199" s="408"/>
      <c r="BT199" s="408"/>
      <c r="BU199" s="408"/>
      <c r="BV199" s="408"/>
      <c r="BW199" s="408"/>
      <c r="BX199" s="408"/>
      <c r="BY199" s="409"/>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318" customFormat="true" ht="15" customHeight="true" x14ac:dyDescent="0.2">
      <c r="A200" s="171"/>
      <c r="B200" s="140"/>
      <c r="C200" s="107"/>
      <c r="D200" s="114"/>
      <c r="E200" s="114"/>
      <c r="F200" s="114"/>
      <c r="G200" s="113"/>
      <c r="H200" s="106"/>
      <c r="I200" s="114"/>
      <c r="J200" s="114"/>
      <c r="K200" s="114"/>
      <c r="L200" s="105"/>
      <c r="M200" s="107"/>
      <c r="N200" s="114"/>
      <c r="O200" s="114"/>
      <c r="P200" s="114"/>
      <c r="Q200" s="113"/>
      <c r="R200" s="106"/>
      <c r="S200" s="114"/>
      <c r="T200" s="114"/>
      <c r="U200" s="114"/>
      <c r="V200" s="114"/>
      <c r="W200" s="114"/>
      <c r="X200" s="114"/>
      <c r="Y200" s="105"/>
      <c r="Z200" s="846"/>
      <c r="AA200" s="846"/>
      <c r="AB200" s="846"/>
      <c r="AC200" s="846"/>
      <c r="AD200" s="846"/>
      <c r="AE200" s="846"/>
      <c r="AF200" s="846"/>
      <c r="AG200" s="846"/>
      <c r="AH200" s="846"/>
      <c r="AI200" s="846"/>
      <c r="AJ200" s="846"/>
      <c r="AK200" s="846"/>
      <c r="AL200" s="846"/>
      <c r="AM200" s="846"/>
      <c r="AN200" s="846"/>
      <c r="AO200" s="846"/>
      <c r="AP200" s="846"/>
      <c r="AQ200" s="846"/>
      <c r="AR200" s="846"/>
      <c r="AS200" s="846"/>
      <c r="AT200" s="846"/>
      <c r="AU200" s="846"/>
      <c r="AV200" s="846"/>
      <c r="AW200" s="846"/>
      <c r="AX200" s="846"/>
      <c r="AY200" s="846"/>
      <c r="AZ200" s="346"/>
      <c r="BA200" s="558"/>
      <c r="BB200" s="557"/>
      <c r="BC200" s="415"/>
      <c r="BD200" s="408"/>
      <c r="BE200" s="408"/>
      <c r="BF200" s="408"/>
      <c r="BG200" s="419"/>
      <c r="BH200" s="415"/>
      <c r="BI200" s="408"/>
      <c r="BJ200" s="408"/>
      <c r="BK200" s="408"/>
      <c r="BL200" s="419"/>
      <c r="BM200" s="415"/>
      <c r="BN200" s="408"/>
      <c r="BO200" s="408"/>
      <c r="BP200" s="408"/>
      <c r="BQ200" s="419"/>
      <c r="BR200" s="415"/>
      <c r="BS200" s="408"/>
      <c r="BT200" s="408"/>
      <c r="BU200" s="408"/>
      <c r="BV200" s="408"/>
      <c r="BW200" s="408"/>
      <c r="BX200" s="408"/>
      <c r="BY200" s="409"/>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318" customFormat="true" ht="15" customHeight="true" x14ac:dyDescent="0.2">
      <c r="A201" s="171"/>
      <c r="B201" s="140"/>
      <c r="C201" s="107"/>
      <c r="D201" s="114"/>
      <c r="E201" s="114"/>
      <c r="F201" s="114"/>
      <c r="G201" s="113"/>
      <c r="H201" s="106"/>
      <c r="I201" s="114"/>
      <c r="J201" s="114"/>
      <c r="K201" s="114"/>
      <c r="L201" s="105"/>
      <c r="M201" s="107"/>
      <c r="N201" s="114"/>
      <c r="O201" s="114"/>
      <c r="P201" s="114"/>
      <c r="Q201" s="113"/>
      <c r="R201" s="106"/>
      <c r="S201" s="114"/>
      <c r="T201" s="114"/>
      <c r="U201" s="114"/>
      <c r="V201" s="114"/>
      <c r="W201" s="114"/>
      <c r="X201" s="114"/>
      <c r="Y201" s="105"/>
      <c r="Z201" s="846"/>
      <c r="AA201" s="846"/>
      <c r="AB201" s="846"/>
      <c r="AC201" s="846"/>
      <c r="AD201" s="846"/>
      <c r="AE201" s="846"/>
      <c r="AF201" s="846"/>
      <c r="AG201" s="846"/>
      <c r="AH201" s="846"/>
      <c r="AI201" s="846"/>
      <c r="AJ201" s="846"/>
      <c r="AK201" s="846"/>
      <c r="AL201" s="846"/>
      <c r="AM201" s="846"/>
      <c r="AN201" s="846"/>
      <c r="AO201" s="846"/>
      <c r="AP201" s="846"/>
      <c r="AQ201" s="846"/>
      <c r="AR201" s="846"/>
      <c r="AS201" s="846"/>
      <c r="AT201" s="846"/>
      <c r="AU201" s="846"/>
      <c r="AV201" s="846"/>
      <c r="AW201" s="846"/>
      <c r="AX201" s="846"/>
      <c r="AY201" s="846"/>
      <c r="AZ201" s="346"/>
      <c r="BA201" s="558"/>
      <c r="BB201" s="557"/>
      <c r="BC201" s="415"/>
      <c r="BD201" s="408"/>
      <c r="BE201" s="408"/>
      <c r="BF201" s="408"/>
      <c r="BG201" s="419"/>
      <c r="BH201" s="415"/>
      <c r="BI201" s="408"/>
      <c r="BJ201" s="408"/>
      <c r="BK201" s="408"/>
      <c r="BL201" s="419"/>
      <c r="BM201" s="415"/>
      <c r="BN201" s="408"/>
      <c r="BO201" s="408"/>
      <c r="BP201" s="408"/>
      <c r="BQ201" s="419"/>
      <c r="BR201" s="415"/>
      <c r="BS201" s="408"/>
      <c r="BT201" s="408"/>
      <c r="BU201" s="408"/>
      <c r="BV201" s="408"/>
      <c r="BW201" s="408"/>
      <c r="BX201" s="408"/>
      <c r="BY201" s="409"/>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318" customFormat="true" ht="15" customHeight="true" x14ac:dyDescent="0.2">
      <c r="A202" s="171"/>
      <c r="B202" s="140"/>
      <c r="C202" s="107"/>
      <c r="D202" s="114"/>
      <c r="E202" s="114"/>
      <c r="F202" s="114"/>
      <c r="G202" s="113"/>
      <c r="H202" s="106"/>
      <c r="I202" s="114"/>
      <c r="J202" s="114"/>
      <c r="K202" s="114"/>
      <c r="L202" s="105"/>
      <c r="M202" s="107"/>
      <c r="N202" s="114"/>
      <c r="O202" s="114"/>
      <c r="P202" s="114"/>
      <c r="Q202" s="113"/>
      <c r="R202" s="106"/>
      <c r="S202" s="114"/>
      <c r="T202" s="114"/>
      <c r="U202" s="114"/>
      <c r="V202" s="114"/>
      <c r="W202" s="114"/>
      <c r="X202" s="114"/>
      <c r="Y202" s="105"/>
      <c r="Z202" s="846"/>
      <c r="AA202" s="846"/>
      <c r="AB202" s="846"/>
      <c r="AC202" s="846"/>
      <c r="AD202" s="846"/>
      <c r="AE202" s="846"/>
      <c r="AF202" s="846"/>
      <c r="AG202" s="846"/>
      <c r="AH202" s="846"/>
      <c r="AI202" s="846"/>
      <c r="AJ202" s="846"/>
      <c r="AK202" s="846"/>
      <c r="AL202" s="846"/>
      <c r="AM202" s="846"/>
      <c r="AN202" s="846"/>
      <c r="AO202" s="846"/>
      <c r="AP202" s="846"/>
      <c r="AQ202" s="846"/>
      <c r="AR202" s="846"/>
      <c r="AS202" s="846"/>
      <c r="AT202" s="846"/>
      <c r="AU202" s="846"/>
      <c r="AV202" s="846"/>
      <c r="AW202" s="846"/>
      <c r="AX202" s="846"/>
      <c r="AY202" s="846"/>
      <c r="AZ202" s="346"/>
      <c r="BA202" s="558"/>
      <c r="BB202" s="557"/>
      <c r="BC202" s="415"/>
      <c r="BD202" s="408"/>
      <c r="BE202" s="408"/>
      <c r="BF202" s="408"/>
      <c r="BG202" s="419"/>
      <c r="BH202" s="415"/>
      <c r="BI202" s="408"/>
      <c r="BJ202" s="408"/>
      <c r="BK202" s="408"/>
      <c r="BL202" s="419"/>
      <c r="BM202" s="415"/>
      <c r="BN202" s="408"/>
      <c r="BO202" s="408"/>
      <c r="BP202" s="408"/>
      <c r="BQ202" s="419"/>
      <c r="BR202" s="415"/>
      <c r="BS202" s="408"/>
      <c r="BT202" s="408"/>
      <c r="BU202" s="408"/>
      <c r="BV202" s="408"/>
      <c r="BW202" s="408"/>
      <c r="BX202" s="408"/>
      <c r="BY202" s="409"/>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438" customFormat="true" ht="15" customHeight="true" x14ac:dyDescent="0.2">
      <c r="A203" s="147"/>
      <c r="B203" s="141"/>
      <c r="C203" s="126"/>
      <c r="D203" s="125"/>
      <c r="E203" s="125"/>
      <c r="F203" s="125"/>
      <c r="G203" s="124"/>
      <c r="H203" s="123"/>
      <c r="I203" s="125"/>
      <c r="J203" s="125"/>
      <c r="K203" s="125"/>
      <c r="L203" s="122"/>
      <c r="M203" s="126"/>
      <c r="N203" s="125"/>
      <c r="O203" s="125"/>
      <c r="P203" s="125"/>
      <c r="Q203" s="124"/>
      <c r="R203" s="123"/>
      <c r="S203" s="125"/>
      <c r="T203" s="125"/>
      <c r="U203" s="125"/>
      <c r="V203" s="125"/>
      <c r="W203" s="125"/>
      <c r="X203" s="125"/>
      <c r="Y203" s="122"/>
      <c r="Z203" s="411"/>
      <c r="AA203" s="411"/>
      <c r="AB203" s="411"/>
      <c r="AC203" s="411"/>
      <c r="AD203" s="411"/>
      <c r="AE203" s="411"/>
      <c r="AF203" s="411"/>
      <c r="AG203" s="411"/>
      <c r="AH203" s="411"/>
      <c r="AI203" s="411"/>
      <c r="AJ203" s="411"/>
      <c r="AK203" s="411"/>
      <c r="AL203" s="411"/>
      <c r="AM203" s="411"/>
      <c r="AN203" s="411"/>
      <c r="AO203" s="411"/>
      <c r="AP203" s="411"/>
      <c r="AQ203" s="411"/>
      <c r="AR203" s="411"/>
      <c r="AS203" s="411"/>
      <c r="AT203" s="411"/>
      <c r="AU203" s="411"/>
      <c r="AV203" s="411"/>
      <c r="AW203" s="411"/>
      <c r="AX203" s="411"/>
      <c r="AY203" s="411"/>
      <c r="AZ203" s="187"/>
      <c r="BA203" s="558"/>
      <c r="BB203" s="557"/>
      <c r="BC203" s="415"/>
      <c r="BD203" s="408"/>
      <c r="BE203" s="408"/>
      <c r="BF203" s="408"/>
      <c r="BG203" s="419"/>
      <c r="BH203" s="415"/>
      <c r="BI203" s="408"/>
      <c r="BJ203" s="408"/>
      <c r="BK203" s="408"/>
      <c r="BL203" s="419"/>
      <c r="BM203" s="415"/>
      <c r="BN203" s="408"/>
      <c r="BO203" s="408"/>
      <c r="BP203" s="408"/>
      <c r="BQ203" s="419"/>
      <c r="BR203" s="415"/>
      <c r="BS203" s="408"/>
      <c r="BT203" s="408"/>
      <c r="BU203" s="408"/>
      <c r="BV203" s="408"/>
      <c r="BW203" s="408"/>
      <c r="BX203" s="408"/>
      <c r="BY203" s="409"/>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438" customFormat="true" ht="15" customHeight="true" x14ac:dyDescent="0.2">
      <c r="A204" s="147"/>
      <c r="B204" s="141"/>
      <c r="C204" s="126"/>
      <c r="D204" s="125"/>
      <c r="E204" s="125"/>
      <c r="F204" s="125"/>
      <c r="G204" s="124"/>
      <c r="H204" s="123"/>
      <c r="I204" s="125"/>
      <c r="J204" s="125"/>
      <c r="K204" s="125"/>
      <c r="L204" s="122"/>
      <c r="M204" s="126"/>
      <c r="N204" s="125"/>
      <c r="O204" s="125"/>
      <c r="P204" s="125"/>
      <c r="Q204" s="124"/>
      <c r="R204" s="123"/>
      <c r="S204" s="125"/>
      <c r="T204" s="125"/>
      <c r="U204" s="125"/>
      <c r="V204" s="125"/>
      <c r="W204" s="125"/>
      <c r="X204" s="125"/>
      <c r="Y204" s="122"/>
      <c r="Z204" s="411"/>
      <c r="AA204" s="411"/>
      <c r="AB204" s="411"/>
      <c r="AC204" s="411"/>
      <c r="AD204" s="411"/>
      <c r="AE204" s="411"/>
      <c r="AF204" s="411"/>
      <c r="AG204" s="411"/>
      <c r="AH204" s="411"/>
      <c r="AI204" s="411"/>
      <c r="AJ204" s="411"/>
      <c r="AK204" s="411"/>
      <c r="AL204" s="411"/>
      <c r="AM204" s="411"/>
      <c r="AN204" s="411"/>
      <c r="AO204" s="411"/>
      <c r="AP204" s="411"/>
      <c r="AQ204" s="411"/>
      <c r="AR204" s="411"/>
      <c r="AS204" s="411"/>
      <c r="AT204" s="411"/>
      <c r="AU204" s="411"/>
      <c r="AV204" s="411"/>
      <c r="AW204" s="411"/>
      <c r="AX204" s="411"/>
      <c r="AY204" s="411"/>
      <c r="AZ204" s="187"/>
      <c r="BA204" s="558"/>
      <c r="BB204" s="557"/>
      <c r="BC204" s="415"/>
      <c r="BD204" s="408"/>
      <c r="BE204" s="408"/>
      <c r="BF204" s="408"/>
      <c r="BG204" s="419"/>
      <c r="BH204" s="415"/>
      <c r="BI204" s="408"/>
      <c r="BJ204" s="408"/>
      <c r="BK204" s="408"/>
      <c r="BL204" s="419"/>
      <c r="BM204" s="415"/>
      <c r="BN204" s="408"/>
      <c r="BO204" s="408"/>
      <c r="BP204" s="408"/>
      <c r="BQ204" s="419"/>
      <c r="BR204" s="415"/>
      <c r="BS204" s="408"/>
      <c r="BT204" s="408"/>
      <c r="BU204" s="408"/>
      <c r="BV204" s="408"/>
      <c r="BW204" s="408"/>
      <c r="BX204" s="408"/>
      <c r="BY204" s="409"/>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438" customFormat="true" ht="15" customHeight="true" x14ac:dyDescent="0.2">
      <c r="A205" s="27"/>
      <c r="B205" s="21"/>
      <c r="C205" s="121"/>
      <c r="D205" s="120"/>
      <c r="E205" s="120"/>
      <c r="F205" s="120"/>
      <c r="G205" s="119"/>
      <c r="H205" s="118"/>
      <c r="I205" s="120"/>
      <c r="J205" s="120"/>
      <c r="K205" s="120"/>
      <c r="L205" s="117"/>
      <c r="M205" s="121"/>
      <c r="N205" s="120"/>
      <c r="O205" s="120"/>
      <c r="P205" s="120"/>
      <c r="Q205" s="119"/>
      <c r="R205" s="118"/>
      <c r="S205" s="120"/>
      <c r="T205" s="120"/>
      <c r="U205" s="120"/>
      <c r="V205" s="120"/>
      <c r="W205" s="120"/>
      <c r="X205" s="120"/>
      <c r="Y205" s="117"/>
      <c r="Z205" s="411"/>
      <c r="AA205" s="411"/>
      <c r="AB205" s="411"/>
      <c r="AC205" s="411"/>
      <c r="AD205" s="411"/>
      <c r="AE205" s="411"/>
      <c r="AF205" s="411"/>
      <c r="AG205" s="411"/>
      <c r="AH205" s="411"/>
      <c r="AI205" s="411"/>
      <c r="AJ205" s="411"/>
      <c r="AK205" s="411"/>
      <c r="AL205" s="411"/>
      <c r="AM205" s="411"/>
      <c r="AN205" s="411"/>
      <c r="AO205" s="411"/>
      <c r="AP205" s="411"/>
      <c r="AQ205" s="411"/>
      <c r="AR205" s="411"/>
      <c r="AS205" s="411"/>
      <c r="AT205" s="411"/>
      <c r="AU205" s="411"/>
      <c r="AV205" s="411"/>
      <c r="AW205" s="411"/>
      <c r="AX205" s="411"/>
      <c r="AY205" s="411"/>
      <c r="AZ205" s="187"/>
      <c r="BA205" s="558"/>
      <c r="BB205" s="557"/>
      <c r="BC205" s="418"/>
      <c r="BD205" s="417"/>
      <c r="BE205" s="417"/>
      <c r="BF205" s="417"/>
      <c r="BG205" s="421"/>
      <c r="BH205" s="418"/>
      <c r="BI205" s="417"/>
      <c r="BJ205" s="417"/>
      <c r="BK205" s="417"/>
      <c r="BL205" s="421"/>
      <c r="BM205" s="418"/>
      <c r="BN205" s="417"/>
      <c r="BO205" s="417"/>
      <c r="BP205" s="417"/>
      <c r="BQ205" s="421"/>
      <c r="BR205" s="418"/>
      <c r="BS205" s="417"/>
      <c r="BT205" s="417"/>
      <c r="BU205" s="417"/>
      <c r="BV205" s="417"/>
      <c r="BW205" s="417"/>
      <c r="BX205" s="417"/>
      <c r="BY205" s="420"/>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439" customFormat="true" ht="250.15" customHeight="true" x14ac:dyDescent="0.2">
      <c r="B206" s="438"/>
      <c r="Z206" s="346"/>
      <c r="AA206" s="346"/>
      <c r="AB206" s="346"/>
      <c r="AC206" s="346"/>
      <c r="AD206" s="346"/>
      <c r="AE206" s="346"/>
      <c r="AF206" s="346"/>
      <c r="AG206" s="346"/>
      <c r="AH206" s="346"/>
      <c r="AI206" s="346"/>
      <c r="AJ206" s="346"/>
      <c r="AK206" s="346"/>
      <c r="AL206" s="346"/>
      <c r="AM206" s="346"/>
      <c r="AN206" s="346"/>
      <c r="AO206" s="346"/>
      <c r="AP206" s="346"/>
      <c r="AQ206" s="346"/>
      <c r="AR206" s="346"/>
      <c r="AS206" s="346"/>
      <c r="AT206" s="346"/>
      <c r="AU206" s="346"/>
      <c r="AV206" s="346"/>
      <c r="AW206" s="346"/>
      <c r="AX206" s="346"/>
      <c r="AY206" s="346"/>
      <c r="AZ206" s="346"/>
      <c r="BA206" s="319"/>
      <c r="BB206" s="317"/>
      <c r="BC206" s="317"/>
      <c r="BD206" s="317"/>
      <c r="BE206" s="317"/>
      <c r="BF206" s="317"/>
      <c r="BG206" s="317"/>
      <c r="BH206" s="317"/>
      <c r="BI206" s="317"/>
      <c r="BJ206" s="317"/>
      <c r="BK206" s="317"/>
      <c r="BL206" s="317"/>
      <c r="BM206" s="317"/>
      <c r="BN206" s="317"/>
      <c r="BO206" s="317"/>
      <c r="BP206" s="317"/>
      <c r="BQ206" s="317"/>
      <c r="BR206" s="317"/>
      <c r="BS206" s="317"/>
      <c r="BT206" s="317"/>
      <c r="BU206" s="317"/>
      <c r="BV206" s="317"/>
      <c r="BW206" s="317"/>
      <c r="BX206" s="317"/>
      <c r="BY206" s="319"/>
      <c r="BZ206" s="345"/>
      <c r="CA206" s="345"/>
      <c r="CB206" s="345"/>
      <c r="CC206" s="345"/>
      <c r="CD206" s="345"/>
      <c r="CE206" s="345"/>
      <c r="CF206" s="345"/>
      <c r="CG206" s="345"/>
      <c r="CH206" s="345"/>
      <c r="CI206" s="345"/>
      <c r="CJ206" s="345"/>
      <c r="CK206" s="345"/>
      <c r="CL206" s="345"/>
      <c r="CM206" s="345"/>
      <c r="CN206" s="345"/>
      <c r="CO206" s="345"/>
      <c r="CP206" s="345"/>
      <c r="CQ206" s="345"/>
      <c r="CR206" s="345"/>
      <c r="CS206" s="345"/>
      <c r="CT206" s="345"/>
      <c r="CU206" s="345"/>
      <c r="CV206" s="345"/>
      <c r="CW206" s="345"/>
      <c r="CX206" s="345"/>
      <c r="CY206" s="345"/>
      <c r="CZ206" s="345"/>
    </row>
    <row r="207" s="298" customFormat="true" ht="18" customHeight="true" x14ac:dyDescent="0.2">
      <c r="Z207" s="341"/>
      <c r="AA207" s="341"/>
      <c r="AB207" s="341"/>
      <c r="AC207" s="341"/>
      <c r="AD207" s="341"/>
      <c r="AE207" s="341"/>
      <c r="AF207" s="341"/>
      <c r="AG207" s="341"/>
      <c r="AH207" s="341"/>
      <c r="AI207" s="341"/>
      <c r="AJ207" s="341"/>
      <c r="AK207" s="341"/>
      <c r="AL207" s="341"/>
      <c r="AM207" s="341"/>
      <c r="AN207" s="341"/>
      <c r="AO207" s="341"/>
      <c r="AP207" s="341"/>
      <c r="AQ207" s="341"/>
      <c r="AR207" s="341"/>
      <c r="AS207" s="341"/>
      <c r="AT207" s="341"/>
      <c r="AU207" s="341"/>
      <c r="AV207" s="341"/>
      <c r="AW207" s="341"/>
      <c r="AX207" s="341"/>
      <c r="AY207" s="341"/>
      <c r="AZ207" s="341"/>
      <c r="BB207" s="321"/>
      <c r="BZ207" s="341"/>
      <c r="CA207" s="341"/>
      <c r="CB207" s="341"/>
      <c r="CC207" s="341"/>
      <c r="CD207" s="341"/>
      <c r="CE207" s="341"/>
      <c r="CF207" s="341"/>
      <c r="CG207" s="341"/>
      <c r="CH207" s="341"/>
      <c r="CI207" s="341"/>
      <c r="CJ207" s="341"/>
      <c r="CK207" s="341"/>
      <c r="CL207" s="341"/>
      <c r="CM207" s="341"/>
      <c r="CN207" s="341"/>
      <c r="CO207" s="341"/>
      <c r="CP207" s="341"/>
      <c r="CQ207" s="341"/>
      <c r="CR207" s="341"/>
      <c r="CS207" s="341"/>
      <c r="CT207" s="341"/>
      <c r="CU207" s="341"/>
      <c r="CV207" s="341"/>
      <c r="CW207" s="341"/>
      <c r="CX207" s="341"/>
      <c r="CY207" s="341"/>
      <c r="CZ207" s="341"/>
    </row>
    <row r="208" s="298" customFormat="true" ht="22.5" customHeight="true" x14ac:dyDescent="0.35">
      <c r="A208" s="1012" t="str">
        <f>A1026</f>
        <v>Egypt</v>
      </c>
      <c r="B208" s="1013"/>
      <c r="Z208" s="341"/>
      <c r="AA208" s="341"/>
      <c r="AB208" s="341"/>
      <c r="AC208" s="341"/>
      <c r="AD208" s="341"/>
      <c r="AE208" s="341"/>
      <c r="AF208" s="341"/>
      <c r="AG208" s="341"/>
      <c r="AH208" s="341"/>
      <c r="AI208" s="341"/>
      <c r="AJ208" s="341"/>
      <c r="AK208" s="341"/>
      <c r="AL208" s="341"/>
      <c r="AM208" s="341"/>
      <c r="AN208" s="341"/>
      <c r="AO208" s="341"/>
      <c r="AP208" s="341"/>
      <c r="AQ208" s="341"/>
      <c r="AR208" s="341"/>
      <c r="AS208" s="341"/>
      <c r="AT208" s="341"/>
      <c r="AU208" s="341"/>
      <c r="AV208" s="341"/>
      <c r="AW208" s="341"/>
      <c r="AX208" s="341"/>
      <c r="AY208" s="341"/>
      <c r="AZ208" s="341"/>
      <c r="BB208" s="321"/>
      <c r="BZ208" s="341"/>
      <c r="CA208" s="341"/>
      <c r="CB208" s="341"/>
      <c r="CC208" s="341"/>
      <c r="CD208" s="341"/>
      <c r="CE208" s="341"/>
      <c r="CF208" s="341"/>
      <c r="CG208" s="341"/>
      <c r="CH208" s="341"/>
      <c r="CI208" s="341"/>
      <c r="CJ208" s="341"/>
      <c r="CK208" s="341"/>
      <c r="CL208" s="341"/>
      <c r="CM208" s="341"/>
      <c r="CN208" s="341"/>
      <c r="CO208" s="341"/>
      <c r="CP208" s="341"/>
      <c r="CQ208" s="341"/>
      <c r="CR208" s="341"/>
      <c r="CS208" s="341"/>
      <c r="CT208" s="341"/>
      <c r="CU208" s="341"/>
      <c r="CV208" s="341"/>
      <c r="CW208" s="341"/>
      <c r="CX208" s="341"/>
      <c r="CY208" s="341"/>
      <c r="CZ208" s="341"/>
    </row>
    <row r="209" s="298" customFormat="true" ht="22.5" customHeight="true" x14ac:dyDescent="0.35">
      <c r="A209" s="325" t="str">
        <f>A1034</f>
        <v>2014</v>
      </c>
      <c r="B209" s="326"/>
      <c r="Z209" s="341"/>
      <c r="AA209" s="341"/>
      <c r="AB209" s="341"/>
      <c r="AC209" s="341"/>
      <c r="AD209" s="341"/>
      <c r="AE209" s="341"/>
      <c r="AF209" s="341"/>
      <c r="AG209" s="341"/>
      <c r="AH209" s="341"/>
      <c r="AI209" s="341"/>
      <c r="AJ209" s="341"/>
      <c r="AK209" s="341"/>
      <c r="AL209" s="341"/>
      <c r="AM209" s="341"/>
      <c r="AN209" s="341"/>
      <c r="AO209" s="341"/>
      <c r="AP209" s="341"/>
      <c r="AQ209" s="341"/>
      <c r="AR209" s="341"/>
      <c r="AS209" s="341"/>
      <c r="AT209" s="341"/>
      <c r="AU209" s="341"/>
      <c r="AV209" s="341"/>
      <c r="AW209" s="341"/>
      <c r="AX209" s="341"/>
      <c r="AY209" s="341"/>
      <c r="AZ209" s="341"/>
      <c r="BB209" s="321"/>
      <c r="BZ209" s="341"/>
      <c r="CA209" s="341"/>
      <c r="CB209" s="341"/>
      <c r="CC209" s="341"/>
      <c r="CD209" s="341"/>
      <c r="CE209" s="341"/>
      <c r="CF209" s="341"/>
      <c r="CG209" s="341"/>
      <c r="CH209" s="341"/>
      <c r="CI209" s="341"/>
      <c r="CJ209" s="341"/>
      <c r="CK209" s="341"/>
      <c r="CL209" s="341"/>
      <c r="CM209" s="341"/>
      <c r="CN209" s="341"/>
      <c r="CO209" s="341"/>
      <c r="CP209" s="341"/>
      <c r="CQ209" s="341"/>
      <c r="CR209" s="341"/>
      <c r="CS209" s="341"/>
      <c r="CT209" s="341"/>
      <c r="CU209" s="341"/>
      <c r="CV209" s="341"/>
      <c r="CW209" s="341"/>
      <c r="CX209" s="341"/>
      <c r="CY209" s="341"/>
      <c r="CZ209" s="341"/>
    </row>
    <row r="210" s="298" customFormat="true" ht="22.5" customHeight="true" x14ac:dyDescent="0.35">
      <c r="A210" s="552" t="s">
        <v>111</v>
      </c>
      <c r="B210" s="328"/>
      <c r="Z210" s="341"/>
      <c r="AA210" s="341"/>
      <c r="AB210" s="341"/>
      <c r="AC210" s="341"/>
      <c r="AD210" s="341"/>
      <c r="AE210" s="341"/>
      <c r="AF210" s="341"/>
      <c r="AG210" s="341"/>
      <c r="AH210" s="341"/>
      <c r="AI210" s="341"/>
      <c r="AJ210" s="341"/>
      <c r="AK210" s="341"/>
      <c r="AL210" s="341"/>
      <c r="AM210" s="341"/>
      <c r="AN210" s="341"/>
      <c r="AO210" s="341"/>
      <c r="AP210" s="341"/>
      <c r="AQ210" s="341"/>
      <c r="AR210" s="341"/>
      <c r="AS210" s="341"/>
      <c r="AT210" s="341"/>
      <c r="AU210" s="341"/>
      <c r="AV210" s="341"/>
      <c r="AW210" s="341"/>
      <c r="AX210" s="341"/>
      <c r="AY210" s="341"/>
      <c r="AZ210" s="341"/>
      <c r="BB210" s="321"/>
      <c r="BZ210" s="341"/>
      <c r="CA210" s="341"/>
      <c r="CB210" s="341"/>
      <c r="CC210" s="341"/>
      <c r="CD210" s="341"/>
      <c r="CE210" s="341"/>
      <c r="CF210" s="341"/>
      <c r="CG210" s="341"/>
      <c r="CH210" s="341"/>
      <c r="CI210" s="341"/>
      <c r="CJ210" s="341"/>
      <c r="CK210" s="341"/>
      <c r="CL210" s="341"/>
      <c r="CM210" s="341"/>
      <c r="CN210" s="341"/>
      <c r="CO210" s="341"/>
      <c r="CP210" s="341"/>
      <c r="CQ210" s="341"/>
      <c r="CR210" s="341"/>
      <c r="CS210" s="341"/>
      <c r="CT210" s="341"/>
      <c r="CU210" s="341"/>
      <c r="CV210" s="341"/>
      <c r="CW210" s="341"/>
      <c r="CX210" s="341"/>
      <c r="CY210" s="341"/>
      <c r="CZ210" s="341"/>
    </row>
    <row r="211" s="298" customFormat="true" ht="20.1" customHeight="true" x14ac:dyDescent="0.35">
      <c r="A211" s="330" t="s">
        <v>96</v>
      </c>
      <c r="B211" s="326"/>
      <c r="Z211" s="341"/>
      <c r="AA211" s="341"/>
      <c r="AB211" s="341"/>
      <c r="AC211" s="341"/>
      <c r="AD211" s="341"/>
      <c r="AE211" s="341"/>
      <c r="AF211" s="341"/>
      <c r="AG211" s="341"/>
      <c r="AH211" s="341"/>
      <c r="AI211" s="341"/>
      <c r="AJ211" s="341"/>
      <c r="AK211" s="341"/>
      <c r="AL211" s="341"/>
      <c r="AM211" s="341"/>
      <c r="AN211" s="341"/>
      <c r="AO211" s="341"/>
      <c r="AP211" s="341"/>
      <c r="AQ211" s="341"/>
      <c r="AR211" s="341"/>
      <c r="AS211" s="341"/>
      <c r="AT211" s="341"/>
      <c r="AU211" s="341"/>
      <c r="AV211" s="341"/>
      <c r="AW211" s="341"/>
      <c r="AX211" s="341"/>
      <c r="AY211" s="341"/>
      <c r="AZ211" s="341"/>
      <c r="BB211" s="321"/>
      <c r="BZ211" s="341"/>
      <c r="CA211" s="341"/>
      <c r="CB211" s="341"/>
      <c r="CC211" s="341"/>
      <c r="CD211" s="341"/>
      <c r="CE211" s="341"/>
      <c r="CF211" s="341"/>
      <c r="CG211" s="341"/>
      <c r="CH211" s="341"/>
      <c r="CI211" s="341"/>
      <c r="CJ211" s="341"/>
      <c r="CK211" s="341"/>
      <c r="CL211" s="341"/>
      <c r="CM211" s="341"/>
      <c r="CN211" s="341"/>
      <c r="CO211" s="341"/>
      <c r="CP211" s="341"/>
      <c r="CQ211" s="341"/>
      <c r="CR211" s="341"/>
      <c r="CS211" s="341"/>
      <c r="CT211" s="341"/>
      <c r="CU211" s="341"/>
      <c r="CV211" s="341"/>
      <c r="CW211" s="341"/>
      <c r="CX211" s="341"/>
      <c r="CY211" s="341"/>
      <c r="CZ211" s="341"/>
    </row>
    <row r="212" s="298" customFormat="true" ht="15" customHeight="true" x14ac:dyDescent="0.2">
      <c r="A212" s="555" t="s">
        <v>97</v>
      </c>
      <c r="B212" s="352"/>
      <c r="Z212" s="341"/>
      <c r="AA212" s="341"/>
      <c r="AB212" s="341"/>
      <c r="AC212" s="341"/>
      <c r="AD212" s="341"/>
      <c r="AE212" s="341"/>
      <c r="AF212" s="341"/>
      <c r="AG212" s="341"/>
      <c r="AH212" s="341"/>
      <c r="AI212" s="341"/>
      <c r="AJ212" s="341"/>
      <c r="AK212" s="341"/>
      <c r="AL212" s="341"/>
      <c r="AM212" s="341"/>
      <c r="AN212" s="341"/>
      <c r="AO212" s="341"/>
      <c r="AP212" s="341"/>
      <c r="AQ212" s="341"/>
      <c r="AR212" s="341"/>
      <c r="AS212" s="341"/>
      <c r="AT212" s="341"/>
      <c r="AU212" s="341"/>
      <c r="AV212" s="341"/>
      <c r="AW212" s="341"/>
      <c r="AX212" s="341"/>
      <c r="AY212" s="341"/>
      <c r="AZ212" s="341"/>
      <c r="BB212" s="321"/>
      <c r="BZ212" s="341"/>
      <c r="CA212" s="341"/>
      <c r="CB212" s="341"/>
      <c r="CC212" s="341"/>
      <c r="CD212" s="341"/>
      <c r="CE212" s="341"/>
      <c r="CF212" s="341"/>
      <c r="CG212" s="341"/>
      <c r="CH212" s="341"/>
      <c r="CI212" s="341"/>
      <c r="CJ212" s="341"/>
      <c r="CK212" s="341"/>
      <c r="CL212" s="341"/>
      <c r="CM212" s="341"/>
      <c r="CN212" s="341"/>
      <c r="CO212" s="341"/>
      <c r="CP212" s="341"/>
      <c r="CQ212" s="341"/>
      <c r="CR212" s="341"/>
      <c r="CS212" s="341"/>
      <c r="CT212" s="341"/>
      <c r="CU212" s="341"/>
      <c r="CV212" s="341"/>
      <c r="CW212" s="341"/>
      <c r="CX212" s="341"/>
      <c r="CY212" s="341"/>
      <c r="CZ212" s="341"/>
    </row>
    <row r="213" s="298" customFormat="true" ht="15" customHeight="true" x14ac:dyDescent="0.2">
      <c r="A213" s="333" t="s">
        <v>40</v>
      </c>
      <c r="B213" s="332"/>
      <c r="Z213" s="341"/>
      <c r="AA213" s="341"/>
      <c r="AB213" s="341"/>
      <c r="AC213" s="341"/>
      <c r="AD213" s="341"/>
      <c r="AE213" s="341"/>
      <c r="AF213" s="341"/>
      <c r="AG213" s="341"/>
      <c r="AH213" s="341"/>
      <c r="AI213" s="341"/>
      <c r="AJ213" s="341"/>
      <c r="AK213" s="341"/>
      <c r="AL213" s="341"/>
      <c r="AM213" s="341"/>
      <c r="AN213" s="341"/>
      <c r="AO213" s="341"/>
      <c r="AP213" s="341"/>
      <c r="AQ213" s="341"/>
      <c r="AR213" s="341"/>
      <c r="AS213" s="341"/>
      <c r="AT213" s="341"/>
      <c r="AU213" s="341"/>
      <c r="AV213" s="341"/>
      <c r="AW213" s="341"/>
      <c r="AX213" s="341"/>
      <c r="AY213" s="341"/>
      <c r="AZ213" s="341"/>
      <c r="BB213" s="321"/>
      <c r="BZ213" s="341"/>
      <c r="CA213" s="341"/>
      <c r="CB213" s="341"/>
      <c r="CC213" s="341"/>
      <c r="CD213" s="341"/>
      <c r="CE213" s="341"/>
      <c r="CF213" s="341"/>
      <c r="CG213" s="341"/>
      <c r="CH213" s="341"/>
      <c r="CI213" s="341"/>
      <c r="CJ213" s="341"/>
      <c r="CK213" s="341"/>
      <c r="CL213" s="341"/>
      <c r="CM213" s="341"/>
      <c r="CN213" s="341"/>
      <c r="CO213" s="341"/>
      <c r="CP213" s="341"/>
      <c r="CQ213" s="341"/>
      <c r="CR213" s="341"/>
      <c r="CS213" s="341"/>
      <c r="CT213" s="341"/>
      <c r="CU213" s="341"/>
      <c r="CV213" s="341"/>
      <c r="CW213" s="341"/>
      <c r="CX213" s="341"/>
      <c r="CY213" s="341"/>
      <c r="CZ213" s="341"/>
    </row>
    <row r="214" s="298" customFormat="true" ht="15" customHeight="true" x14ac:dyDescent="0.2">
      <c r="A214" s="331" t="s">
        <v>39</v>
      </c>
      <c r="B214" s="332"/>
      <c r="Z214" s="341"/>
      <c r="AA214" s="341"/>
      <c r="AB214" s="341"/>
      <c r="AC214" s="341"/>
      <c r="AD214" s="341"/>
      <c r="AE214" s="341"/>
      <c r="AF214" s="341"/>
      <c r="AG214" s="341"/>
      <c r="AH214" s="341"/>
      <c r="AI214" s="341"/>
      <c r="AJ214" s="341"/>
      <c r="AK214" s="341"/>
      <c r="AL214" s="341"/>
      <c r="AM214" s="341"/>
      <c r="AN214" s="341"/>
      <c r="AO214" s="341"/>
      <c r="AP214" s="341"/>
      <c r="AQ214" s="341"/>
      <c r="AR214" s="341"/>
      <c r="AS214" s="341"/>
      <c r="AT214" s="341"/>
      <c r="AU214" s="341"/>
      <c r="AV214" s="341"/>
      <c r="AW214" s="341"/>
      <c r="AX214" s="341"/>
      <c r="AY214" s="341"/>
      <c r="AZ214" s="341"/>
      <c r="BB214" s="321"/>
      <c r="BZ214" s="341"/>
      <c r="CA214" s="341"/>
      <c r="CB214" s="341"/>
      <c r="CC214" s="341"/>
      <c r="CD214" s="341"/>
      <c r="CE214" s="341"/>
      <c r="CF214" s="341"/>
      <c r="CG214" s="341"/>
      <c r="CH214" s="341"/>
      <c r="CI214" s="341"/>
      <c r="CJ214" s="341"/>
      <c r="CK214" s="341"/>
      <c r="CL214" s="341"/>
      <c r="CM214" s="341"/>
      <c r="CN214" s="341"/>
      <c r="CO214" s="341"/>
      <c r="CP214" s="341"/>
      <c r="CQ214" s="341"/>
      <c r="CR214" s="341"/>
      <c r="CS214" s="341"/>
      <c r="CT214" s="341"/>
      <c r="CU214" s="341"/>
      <c r="CV214" s="341"/>
      <c r="CW214" s="341"/>
      <c r="CX214" s="341"/>
      <c r="CY214" s="341"/>
      <c r="CZ214" s="341"/>
    </row>
    <row r="215" s="298" customFormat="true" ht="15" customHeight="true" x14ac:dyDescent="0.2">
      <c r="A215" s="331" t="s">
        <v>133</v>
      </c>
      <c r="B215" s="351" t="str">
        <f>A1025</f>
        <v>DHS14</v>
      </c>
      <c r="Z215" s="341"/>
      <c r="AA215" s="341"/>
      <c r="AB215" s="341"/>
      <c r="AC215" s="341"/>
      <c r="AD215" s="341"/>
      <c r="AE215" s="341"/>
      <c r="AF215" s="341"/>
      <c r="AG215" s="341"/>
      <c r="AH215" s="341"/>
      <c r="AI215" s="341"/>
      <c r="AJ215" s="341"/>
      <c r="AK215" s="341"/>
      <c r="AL215" s="341"/>
      <c r="AM215" s="341"/>
      <c r="AN215" s="341"/>
      <c r="AO215" s="341"/>
      <c r="AP215" s="341"/>
      <c r="AQ215" s="341"/>
      <c r="AR215" s="341"/>
      <c r="AS215" s="341"/>
      <c r="AT215" s="341"/>
      <c r="AU215" s="341"/>
      <c r="AV215" s="341"/>
      <c r="AW215" s="341"/>
      <c r="AX215" s="341"/>
      <c r="AY215" s="341"/>
      <c r="AZ215" s="341"/>
      <c r="BB215" s="321"/>
      <c r="BZ215" s="341"/>
      <c r="CA215" s="341"/>
      <c r="CB215" s="341"/>
      <c r="CC215" s="341"/>
      <c r="CD215" s="341"/>
      <c r="CE215" s="341"/>
      <c r="CF215" s="341"/>
      <c r="CG215" s="341"/>
      <c r="CH215" s="341"/>
      <c r="CI215" s="341"/>
      <c r="CJ215" s="341"/>
      <c r="CK215" s="341"/>
      <c r="CL215" s="341"/>
      <c r="CM215" s="341"/>
      <c r="CN215" s="341"/>
      <c r="CO215" s="341"/>
      <c r="CP215" s="341"/>
      <c r="CQ215" s="341"/>
      <c r="CR215" s="341"/>
      <c r="CS215" s="341"/>
      <c r="CT215" s="341"/>
      <c r="CU215" s="341"/>
      <c r="CV215" s="341"/>
      <c r="CW215" s="341"/>
      <c r="CX215" s="341"/>
      <c r="CY215" s="341"/>
      <c r="CZ215" s="341"/>
    </row>
    <row r="216" s="298" customFormat="true" ht="15" customHeight="true" x14ac:dyDescent="0.2">
      <c r="A216" s="178"/>
      <c r="B216" s="180"/>
      <c r="Z216" s="341"/>
      <c r="AA216" s="341"/>
      <c r="AB216" s="341"/>
      <c r="AC216" s="341"/>
      <c r="AD216" s="341"/>
      <c r="AE216" s="341"/>
      <c r="AF216" s="341"/>
      <c r="AG216" s="341"/>
      <c r="AH216" s="341"/>
      <c r="AI216" s="341"/>
      <c r="AJ216" s="341"/>
      <c r="AK216" s="341"/>
      <c r="AL216" s="341"/>
      <c r="AM216" s="341"/>
      <c r="AN216" s="341"/>
      <c r="AO216" s="341"/>
      <c r="AP216" s="341"/>
      <c r="AQ216" s="341"/>
      <c r="AR216" s="341"/>
      <c r="AS216" s="341"/>
      <c r="AT216" s="341"/>
      <c r="AU216" s="341"/>
      <c r="AV216" s="341"/>
      <c r="AW216" s="341"/>
      <c r="AX216" s="341"/>
      <c r="AY216" s="341"/>
      <c r="AZ216" s="341"/>
      <c r="BB216" s="321"/>
      <c r="BZ216" s="341"/>
      <c r="CA216" s="341"/>
      <c r="CB216" s="341"/>
      <c r="CC216" s="341"/>
      <c r="CD216" s="341"/>
      <c r="CE216" s="341"/>
      <c r="CF216" s="341"/>
      <c r="CG216" s="341"/>
      <c r="CH216" s="341"/>
      <c r="CI216" s="341"/>
      <c r="CJ216" s="341"/>
      <c r="CK216" s="341"/>
      <c r="CL216" s="341"/>
      <c r="CM216" s="341"/>
      <c r="CN216" s="341"/>
      <c r="CO216" s="341"/>
      <c r="CP216" s="341"/>
      <c r="CQ216" s="341"/>
      <c r="CR216" s="341"/>
      <c r="CS216" s="341"/>
      <c r="CT216" s="341"/>
      <c r="CU216" s="341"/>
      <c r="CV216" s="341"/>
      <c r="CW216" s="341"/>
      <c r="CX216" s="341"/>
      <c r="CY216" s="341"/>
      <c r="CZ216" s="341"/>
    </row>
    <row r="217" s="298" customFormat="true" ht="15" customHeight="true" x14ac:dyDescent="0.2">
      <c r="A217" s="178"/>
      <c r="B217" s="179"/>
      <c r="Z217" s="341"/>
      <c r="AA217" s="341"/>
      <c r="AB217" s="341"/>
      <c r="AC217" s="341"/>
      <c r="AD217" s="341"/>
      <c r="AE217" s="341"/>
      <c r="AF217" s="341"/>
      <c r="AG217" s="341"/>
      <c r="AH217" s="341"/>
      <c r="AI217" s="341"/>
      <c r="AJ217" s="341"/>
      <c r="AK217" s="341"/>
      <c r="AL217" s="341"/>
      <c r="AM217" s="341"/>
      <c r="AN217" s="341"/>
      <c r="AO217" s="341"/>
      <c r="AP217" s="341"/>
      <c r="AQ217" s="341"/>
      <c r="AR217" s="341"/>
      <c r="AS217" s="341"/>
      <c r="AT217" s="341"/>
      <c r="AU217" s="341"/>
      <c r="AV217" s="341"/>
      <c r="AW217" s="341"/>
      <c r="AX217" s="341"/>
      <c r="AY217" s="341"/>
      <c r="AZ217" s="341"/>
      <c r="BB217" s="321"/>
      <c r="BZ217" s="341"/>
      <c r="CA217" s="341"/>
      <c r="CB217" s="341"/>
      <c r="CC217" s="341"/>
      <c r="CD217" s="341"/>
      <c r="CE217" s="341"/>
      <c r="CF217" s="341"/>
      <c r="CG217" s="341"/>
      <c r="CH217" s="341"/>
      <c r="CI217" s="341"/>
      <c r="CJ217" s="341"/>
      <c r="CK217" s="341"/>
      <c r="CL217" s="341"/>
      <c r="CM217" s="341"/>
      <c r="CN217" s="341"/>
      <c r="CO217" s="341"/>
      <c r="CP217" s="341"/>
      <c r="CQ217" s="341"/>
      <c r="CR217" s="341"/>
      <c r="CS217" s="341"/>
      <c r="CT217" s="341"/>
      <c r="CU217" s="341"/>
      <c r="CV217" s="341"/>
      <c r="CW217" s="341"/>
      <c r="CX217" s="341"/>
      <c r="CY217" s="341"/>
      <c r="CZ217" s="341"/>
    </row>
    <row r="218" s="298" customFormat="true" ht="18" customHeight="true" x14ac:dyDescent="0.2">
      <c r="A218" s="178"/>
      <c r="B218" s="180"/>
      <c r="Z218" s="341"/>
      <c r="AA218" s="341"/>
      <c r="AB218" s="341"/>
      <c r="AC218" s="341"/>
      <c r="AD218" s="341"/>
      <c r="AE218" s="341"/>
      <c r="AF218" s="341"/>
      <c r="AG218" s="341"/>
      <c r="AH218" s="341"/>
      <c r="AI218" s="341"/>
      <c r="AJ218" s="341"/>
      <c r="AK218" s="341"/>
      <c r="AL218" s="341"/>
      <c r="AM218" s="341"/>
      <c r="AN218" s="341"/>
      <c r="AO218" s="341"/>
      <c r="AP218" s="341"/>
      <c r="AQ218" s="341"/>
      <c r="AR218" s="341"/>
      <c r="AS218" s="341"/>
      <c r="AT218" s="341"/>
      <c r="AU218" s="341"/>
      <c r="AV218" s="341"/>
      <c r="AW218" s="341"/>
      <c r="AX218" s="341"/>
      <c r="AY218" s="341"/>
      <c r="AZ218" s="341"/>
      <c r="BB218" s="321"/>
      <c r="BZ218" s="341"/>
      <c r="CA218" s="341"/>
      <c r="CB218" s="341"/>
      <c r="CC218" s="341"/>
      <c r="CD218" s="341"/>
      <c r="CE218" s="341"/>
      <c r="CF218" s="341"/>
      <c r="CG218" s="341"/>
      <c r="CH218" s="341"/>
      <c r="CI218" s="341"/>
      <c r="CJ218" s="341"/>
      <c r="CK218" s="341"/>
      <c r="CL218" s="341"/>
      <c r="CM218" s="341"/>
      <c r="CN218" s="341"/>
      <c r="CO218" s="341"/>
      <c r="CP218" s="341"/>
      <c r="CQ218" s="341"/>
      <c r="CR218" s="341"/>
      <c r="CS218" s="341"/>
      <c r="CT218" s="341"/>
      <c r="CU218" s="341"/>
      <c r="CV218" s="341"/>
      <c r="CW218" s="341"/>
      <c r="CX218" s="341"/>
      <c r="CY218" s="341"/>
      <c r="CZ218" s="341"/>
    </row>
    <row r="219" s="298" customFormat="true" ht="18" customHeight="true" x14ac:dyDescent="0.2">
      <c r="A219" s="177"/>
      <c r="B219" s="176"/>
      <c r="Z219" s="341"/>
      <c r="AA219" s="341"/>
      <c r="AB219" s="341"/>
      <c r="AC219" s="341"/>
      <c r="AD219" s="341"/>
      <c r="AE219" s="341"/>
      <c r="AF219" s="341"/>
      <c r="AG219" s="341"/>
      <c r="AH219" s="341"/>
      <c r="AI219" s="341"/>
      <c r="AJ219" s="341"/>
      <c r="AK219" s="341"/>
      <c r="AL219" s="341"/>
      <c r="AM219" s="341"/>
      <c r="AN219" s="341"/>
      <c r="AO219" s="341"/>
      <c r="AP219" s="341"/>
      <c r="AQ219" s="341"/>
      <c r="AR219" s="341"/>
      <c r="AS219" s="341"/>
      <c r="AT219" s="341"/>
      <c r="AU219" s="341"/>
      <c r="AV219" s="341"/>
      <c r="AW219" s="341"/>
      <c r="AX219" s="341"/>
      <c r="AY219" s="341"/>
      <c r="AZ219" s="341"/>
      <c r="BB219" s="321"/>
      <c r="BZ219" s="341"/>
      <c r="CA219" s="341"/>
      <c r="CB219" s="341"/>
      <c r="CC219" s="341"/>
      <c r="CD219" s="341"/>
      <c r="CE219" s="341"/>
      <c r="CF219" s="341"/>
      <c r="CG219" s="341"/>
      <c r="CH219" s="341"/>
      <c r="CI219" s="341"/>
      <c r="CJ219" s="341"/>
      <c r="CK219" s="341"/>
      <c r="CL219" s="341"/>
      <c r="CM219" s="341"/>
      <c r="CN219" s="341"/>
      <c r="CO219" s="341"/>
      <c r="CP219" s="341"/>
      <c r="CQ219" s="341"/>
      <c r="CR219" s="341"/>
      <c r="CS219" s="341"/>
      <c r="CT219" s="341"/>
      <c r="CU219" s="341"/>
      <c r="CV219" s="341"/>
      <c r="CW219" s="341"/>
      <c r="CX219" s="341"/>
      <c r="CY219" s="341"/>
      <c r="CZ219" s="341"/>
    </row>
    <row r="220" s="322" customFormat="true" ht="15" customHeight="true" x14ac:dyDescent="0.2">
      <c r="A220" s="301" t="s">
        <v>86</v>
      </c>
      <c r="B220" s="336"/>
      <c r="C220" s="1002" t="s">
        <v>114</v>
      </c>
      <c r="D220" s="1003"/>
      <c r="E220" s="1003"/>
      <c r="F220" s="1003"/>
      <c r="G220" s="1004"/>
      <c r="H220" s="1005" t="s">
        <v>38</v>
      </c>
      <c r="I220" s="996"/>
      <c r="J220" s="996"/>
      <c r="K220" s="996"/>
      <c r="L220" s="998"/>
      <c r="M220" s="986" t="s">
        <v>37</v>
      </c>
      <c r="N220" s="987"/>
      <c r="O220" s="987"/>
      <c r="P220" s="987"/>
      <c r="Q220" s="988"/>
      <c r="R220" s="15" t="s">
        <v>137</v>
      </c>
      <c r="S220" s="401"/>
      <c r="T220" s="401"/>
      <c r="U220" s="401"/>
      <c r="V220" s="401"/>
      <c r="W220" s="401"/>
      <c r="X220" s="401"/>
      <c r="Y220" s="401"/>
      <c r="Z220" s="411"/>
      <c r="AA220" s="411"/>
      <c r="AB220" s="411"/>
      <c r="AC220" s="411"/>
      <c r="AD220" s="411"/>
      <c r="AE220" s="411"/>
      <c r="AF220" s="411"/>
      <c r="AG220" s="411"/>
      <c r="AH220" s="411"/>
      <c r="AI220" s="411"/>
      <c r="AJ220" s="411"/>
      <c r="AK220" s="411"/>
      <c r="AL220" s="411"/>
      <c r="AM220" s="411"/>
      <c r="AN220" s="411"/>
      <c r="AO220" s="411"/>
      <c r="AP220" s="411"/>
      <c r="AQ220" s="411"/>
      <c r="AR220" s="411"/>
      <c r="AS220" s="411"/>
      <c r="AT220" s="411"/>
      <c r="AU220" s="411"/>
      <c r="AV220" s="411"/>
      <c r="AW220" s="411"/>
      <c r="AX220" s="411"/>
      <c r="AY220" s="411"/>
      <c r="AZ220" s="187"/>
      <c r="BA220" s="347" t="s">
        <v>128</v>
      </c>
      <c r="BB220" s="301" t="s">
        <v>86</v>
      </c>
      <c r="BC220" s="986" t="s">
        <v>114</v>
      </c>
      <c r="BD220" s="987"/>
      <c r="BE220" s="987"/>
      <c r="BF220" s="987"/>
      <c r="BG220" s="993"/>
      <c r="BH220" s="986" t="s">
        <v>38</v>
      </c>
      <c r="BI220" s="987"/>
      <c r="BJ220" s="987"/>
      <c r="BK220" s="987"/>
      <c r="BL220" s="993"/>
      <c r="BM220" s="986" t="s">
        <v>37</v>
      </c>
      <c r="BN220" s="987"/>
      <c r="BO220" s="987"/>
      <c r="BP220" s="987"/>
      <c r="BQ220" s="988"/>
      <c r="BR220" s="14" t="s">
        <v>137</v>
      </c>
      <c r="BS220" s="401"/>
      <c r="BT220" s="401"/>
      <c r="BU220" s="401"/>
      <c r="BV220" s="401"/>
      <c r="BW220" s="401"/>
      <c r="BX220" s="401"/>
      <c r="BY220" s="401"/>
      <c r="BZ220" s="345"/>
      <c r="CA220" s="345"/>
      <c r="CB220" s="345"/>
      <c r="CC220" s="345"/>
      <c r="CD220" s="345"/>
      <c r="CE220" s="345"/>
      <c r="CF220" s="345"/>
      <c r="CG220" s="345"/>
      <c r="CH220" s="345"/>
      <c r="CI220" s="345"/>
      <c r="CJ220" s="345"/>
      <c r="CK220" s="345"/>
      <c r="CL220" s="345"/>
      <c r="CM220" s="345"/>
      <c r="CN220" s="345"/>
      <c r="CO220" s="345"/>
      <c r="CP220" s="345"/>
      <c r="CQ220" s="345"/>
      <c r="CR220" s="345"/>
      <c r="CS220" s="345"/>
      <c r="CT220" s="345"/>
      <c r="CU220" s="345"/>
      <c r="CV220" s="345"/>
      <c r="CW220" s="345"/>
      <c r="CX220" s="345"/>
      <c r="CY220" s="345"/>
      <c r="CZ220" s="345"/>
    </row>
    <row r="221" s="322" customFormat="true" ht="24" x14ac:dyDescent="0.2">
      <c r="A221" s="335" t="s">
        <v>87</v>
      </c>
      <c r="B221" s="370"/>
      <c r="C221" s="393" t="s">
        <v>0</v>
      </c>
      <c r="D221" s="550" t="s">
        <v>1</v>
      </c>
      <c r="E221" s="550" t="s">
        <v>2</v>
      </c>
      <c r="F221" s="550" t="s">
        <v>3</v>
      </c>
      <c r="G221" s="551" t="s">
        <v>4</v>
      </c>
      <c r="H221" s="375" t="s">
        <v>0</v>
      </c>
      <c r="I221" s="553" t="s">
        <v>1</v>
      </c>
      <c r="J221" s="553" t="s">
        <v>2</v>
      </c>
      <c r="K221" s="553" t="s">
        <v>3</v>
      </c>
      <c r="L221" s="554" t="s">
        <v>4</v>
      </c>
      <c r="M221" s="376" t="s">
        <v>0</v>
      </c>
      <c r="N221" s="553" t="s">
        <v>1</v>
      </c>
      <c r="O221" s="553" t="s">
        <v>2</v>
      </c>
      <c r="P221" s="553" t="s">
        <v>3</v>
      </c>
      <c r="Q221" s="548" t="s">
        <v>4</v>
      </c>
      <c r="R221" s="375" t="s">
        <v>483</v>
      </c>
      <c r="S221" s="553" t="s">
        <v>484</v>
      </c>
      <c r="T221" s="553" t="s">
        <v>485</v>
      </c>
      <c r="U221" s="553" t="s">
        <v>486</v>
      </c>
      <c r="V221" s="553" t="s">
        <v>487</v>
      </c>
      <c r="W221" s="553" t="s">
        <v>151</v>
      </c>
      <c r="X221" s="553" t="s">
        <v>152</v>
      </c>
      <c r="Y221" s="554" t="s">
        <v>488</v>
      </c>
      <c r="Z221" s="411"/>
      <c r="AA221" s="411"/>
      <c r="AB221" s="411"/>
      <c r="AC221" s="411"/>
      <c r="AD221" s="411"/>
      <c r="AE221" s="411"/>
      <c r="AF221" s="411"/>
      <c r="AG221" s="411"/>
      <c r="AH221" s="411"/>
      <c r="AI221" s="411"/>
      <c r="AJ221" s="411"/>
      <c r="AK221" s="411"/>
      <c r="AL221" s="411"/>
      <c r="AM221" s="411"/>
      <c r="AN221" s="411"/>
      <c r="AO221" s="411"/>
      <c r="AP221" s="411"/>
      <c r="AQ221" s="411"/>
      <c r="AR221" s="411"/>
      <c r="AS221" s="411"/>
      <c r="AT221" s="411"/>
      <c r="AU221" s="411"/>
      <c r="AV221" s="411"/>
      <c r="AW221" s="411"/>
      <c r="AX221" s="411"/>
      <c r="AY221" s="411"/>
      <c r="AZ221" s="187"/>
      <c r="BA221" s="335" t="s">
        <v>117</v>
      </c>
      <c r="BB221" s="334"/>
      <c r="BC221" s="422" t="s">
        <v>0</v>
      </c>
      <c r="BD221" s="525" t="s">
        <v>1</v>
      </c>
      <c r="BE221" s="525" t="s">
        <v>2</v>
      </c>
      <c r="BF221" s="525" t="s">
        <v>3</v>
      </c>
      <c r="BG221" s="423" t="s">
        <v>4</v>
      </c>
      <c r="BH221" s="422" t="s">
        <v>0</v>
      </c>
      <c r="BI221" s="525" t="s">
        <v>1</v>
      </c>
      <c r="BJ221" s="525" t="s">
        <v>2</v>
      </c>
      <c r="BK221" s="525" t="s">
        <v>3</v>
      </c>
      <c r="BL221" s="423" t="s">
        <v>4</v>
      </c>
      <c r="BM221" s="422" t="s">
        <v>0</v>
      </c>
      <c r="BN221" s="525" t="s">
        <v>1</v>
      </c>
      <c r="BO221" s="525" t="s">
        <v>2</v>
      </c>
      <c r="BP221" s="525" t="s">
        <v>3</v>
      </c>
      <c r="BQ221" s="423" t="s">
        <v>4</v>
      </c>
      <c r="BR221" s="422" t="s">
        <v>483</v>
      </c>
      <c r="BS221" s="525" t="s">
        <v>484</v>
      </c>
      <c r="BT221" s="525" t="s">
        <v>485</v>
      </c>
      <c r="BU221" s="525" t="s">
        <v>486</v>
      </c>
      <c r="BV221" s="525" t="s">
        <v>487</v>
      </c>
      <c r="BW221" s="525" t="s">
        <v>151</v>
      </c>
      <c r="BX221" s="525" t="s">
        <v>152</v>
      </c>
      <c r="BY221" s="526" t="s">
        <v>488</v>
      </c>
      <c r="BZ221" s="185"/>
      <c r="CA221" s="185"/>
      <c r="CB221" s="185"/>
      <c r="CC221" s="185"/>
      <c r="CD221" s="185"/>
      <c r="CE221" s="185"/>
      <c r="CF221" s="185"/>
      <c r="CG221" s="185"/>
      <c r="CH221" s="185"/>
      <c r="CI221" s="185"/>
      <c r="CJ221" s="185"/>
      <c r="CK221" s="185"/>
      <c r="CL221" s="185"/>
      <c r="CM221" s="185"/>
      <c r="CN221" s="185"/>
      <c r="CO221" s="185"/>
      <c r="CP221" s="185"/>
      <c r="CQ221" s="185"/>
      <c r="CR221" s="185"/>
      <c r="CS221" s="185"/>
      <c r="CT221" s="185"/>
      <c r="CU221" s="185"/>
      <c r="CV221" s="185"/>
      <c r="CW221" s="185"/>
      <c r="CX221" s="185"/>
      <c r="CY221" s="185"/>
      <c r="CZ221" s="185"/>
    </row>
    <row r="222" s="322" customFormat="true" ht="15" customHeight="true" x14ac:dyDescent="0.2">
      <c r="A222" s="1000" t="s">
        <v>36</v>
      </c>
      <c r="B222" s="372" t="s">
        <v>15</v>
      </c>
      <c r="C222" s="131">
        <v>74.434446184591508</v>
      </c>
      <c r="D222" s="130">
        <v>83.751535667072133</v>
      </c>
      <c r="E222" s="130">
        <v>90.602307494221392</v>
      </c>
      <c r="F222" s="130">
        <v>91.398372750296289</v>
      </c>
      <c r="G222" s="129">
        <v>96.299463570761105</v>
      </c>
      <c r="H222" s="128">
        <v>82.715161473282009</v>
      </c>
      <c r="I222" s="130">
        <v>92.618256442276504</v>
      </c>
      <c r="J222" s="130">
        <v>95.376685773957462</v>
      </c>
      <c r="K222" s="130">
        <v>96.124442044203931</v>
      </c>
      <c r="L222" s="127">
        <v>96.820429674317552</v>
      </c>
      <c r="M222" s="131">
        <v>73.433973423329192</v>
      </c>
      <c r="N222" s="130">
        <v>77.44188994770343</v>
      </c>
      <c r="O222" s="130">
        <v>85.18225805791468</v>
      </c>
      <c r="P222" s="130">
        <v>90.520565587241137</v>
      </c>
      <c r="Q222" s="129">
        <v>93.681615385522846</v>
      </c>
      <c r="R222" s="128">
        <v>90.00126084646665</v>
      </c>
      <c r="S222" s="130">
        <v>93.294592126161675</v>
      </c>
      <c r="T222" s="130">
        <v>76.038225930819721</v>
      </c>
      <c r="U222" s="130">
        <v>91.718338960448648</v>
      </c>
      <c r="V222" s="130">
        <v>86.13045562764718</v>
      </c>
      <c r="W222" s="71" t="s">
        <v>35</v>
      </c>
      <c r="X222" s="71" t="s">
        <v>35</v>
      </c>
      <c r="Y222" s="127">
        <v>93.383927902830592</v>
      </c>
      <c r="Z222" s="411"/>
      <c r="AA222" s="411"/>
      <c r="AB222" s="411"/>
      <c r="AC222" s="411"/>
      <c r="AD222" s="411"/>
      <c r="AE222" s="411"/>
      <c r="AF222" s="411"/>
      <c r="AG222" s="411"/>
      <c r="AH222" s="411"/>
      <c r="AI222" s="411"/>
      <c r="AJ222" s="411"/>
      <c r="AK222" s="411"/>
      <c r="AL222" s="411"/>
      <c r="AM222" s="411"/>
      <c r="AN222" s="411"/>
      <c r="AO222" s="411"/>
      <c r="AP222" s="411"/>
      <c r="AQ222" s="411"/>
      <c r="AR222" s="411"/>
      <c r="AS222" s="411"/>
      <c r="AT222" s="411"/>
      <c r="AU222" s="411"/>
      <c r="AV222" s="411"/>
      <c r="AW222" s="411"/>
      <c r="AX222" s="411"/>
      <c r="AY222" s="411"/>
      <c r="AZ222" s="187"/>
      <c r="BA222" s="992" t="s">
        <v>36</v>
      </c>
      <c r="BB222" s="559" t="s">
        <v>15</v>
      </c>
      <c r="BC222" s="426">
        <v>17473.311536000161</v>
      </c>
      <c r="BD222" s="424">
        <v>19560.444809000193</v>
      </c>
      <c r="BE222" s="424">
        <v>21171.730490000355</v>
      </c>
      <c r="BF222" s="424">
        <v>21315.934792000007</v>
      </c>
      <c r="BG222" s="430">
        <v>22550.293523000135</v>
      </c>
      <c r="BH222" s="426">
        <v>7208.0364690000388</v>
      </c>
      <c r="BI222" s="424">
        <v>8047.7781710000272</v>
      </c>
      <c r="BJ222" s="424">
        <v>8386.7965050000657</v>
      </c>
      <c r="BK222" s="424">
        <v>8446.6673420000625</v>
      </c>
      <c r="BL222" s="430">
        <v>8418.9535720000094</v>
      </c>
      <c r="BM222" s="426">
        <v>10803.848099000052</v>
      </c>
      <c r="BN222" s="424">
        <v>11362.154155000062</v>
      </c>
      <c r="BO222" s="424">
        <v>12440.759584000101</v>
      </c>
      <c r="BP222" s="424">
        <v>13235.285559000062</v>
      </c>
      <c r="BQ222" s="430">
        <v>13721.435694000058</v>
      </c>
      <c r="BR222" s="426">
        <v>37504.630216000653</v>
      </c>
      <c r="BS222" s="424">
        <v>11813.629470999947</v>
      </c>
      <c r="BT222" s="424">
        <v>23667.503232000505</v>
      </c>
      <c r="BU222" s="424">
        <v>12850.872285000132</v>
      </c>
      <c r="BV222" s="424">
        <v>891.78589799999554</v>
      </c>
      <c r="BW222" s="57" t="s">
        <v>35</v>
      </c>
      <c r="BX222" s="57" t="s">
        <v>35</v>
      </c>
      <c r="BY222" s="428">
        <v>15343.294048000105</v>
      </c>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322" customFormat="true" ht="15" customHeight="true" x14ac:dyDescent="0.2">
      <c r="A223" s="999"/>
      <c r="B223" s="373" t="s">
        <v>16</v>
      </c>
      <c r="C223" s="126">
        <v>23.602095853951543</v>
      </c>
      <c r="D223" s="125">
        <v>14.486807934401044</v>
      </c>
      <c r="E223" s="125">
        <v>7.1343104828284982</v>
      </c>
      <c r="F223" s="125">
        <v>6.3294146075668554</v>
      </c>
      <c r="G223" s="124">
        <v>1.8167563350140352</v>
      </c>
      <c r="H223" s="123">
        <v>15.377915055251298</v>
      </c>
      <c r="I223" s="125">
        <v>5.4617916204658803</v>
      </c>
      <c r="J223" s="125">
        <v>3.0209953586037925</v>
      </c>
      <c r="K223" s="125">
        <v>2.2143942976779867</v>
      </c>
      <c r="L223" s="122">
        <v>0.92559738333004937</v>
      </c>
      <c r="M223" s="126">
        <v>24.84535312490247</v>
      </c>
      <c r="N223" s="125">
        <v>20.561924061340456</v>
      </c>
      <c r="O223" s="125">
        <v>13.143798312990699</v>
      </c>
      <c r="P223" s="125">
        <v>6.8619837743300129</v>
      </c>
      <c r="Q223" s="124">
        <v>3.7019064378638951</v>
      </c>
      <c r="R223" s="123">
        <v>7.5550915708346063</v>
      </c>
      <c r="S223" s="125">
        <v>4.8883151222960466</v>
      </c>
      <c r="T223" s="125">
        <v>22.258221740068802</v>
      </c>
      <c r="U223" s="125">
        <v>6.7947533790970756</v>
      </c>
      <c r="V223" s="125">
        <v>8.217205556481213</v>
      </c>
      <c r="W223" s="73" t="s">
        <v>35</v>
      </c>
      <c r="X223" s="73" t="s">
        <v>35</v>
      </c>
      <c r="Y223" s="122">
        <v>4.6269861811657229</v>
      </c>
      <c r="Z223" s="411"/>
      <c r="AA223" s="411"/>
      <c r="AB223" s="411"/>
      <c r="AC223" s="411"/>
      <c r="AD223" s="411"/>
      <c r="AE223" s="411"/>
      <c r="AF223" s="411"/>
      <c r="AG223" s="411"/>
      <c r="AH223" s="411"/>
      <c r="AI223" s="411"/>
      <c r="AJ223" s="411"/>
      <c r="AK223" s="411"/>
      <c r="AL223" s="411"/>
      <c r="AM223" s="411"/>
      <c r="AN223" s="411"/>
      <c r="AO223" s="411"/>
      <c r="AP223" s="411"/>
      <c r="AQ223" s="411"/>
      <c r="AR223" s="411"/>
      <c r="AS223" s="411"/>
      <c r="AT223" s="411"/>
      <c r="AU223" s="411"/>
      <c r="AV223" s="411"/>
      <c r="AW223" s="411"/>
      <c r="AX223" s="411"/>
      <c r="AY223" s="411"/>
      <c r="AZ223" s="187"/>
      <c r="BA223" s="990"/>
      <c r="BB223" s="557" t="s">
        <v>16</v>
      </c>
      <c r="BC223" s="427">
        <v>5540.5366050000166</v>
      </c>
      <c r="BD223" s="425">
        <v>3383.4413279999976</v>
      </c>
      <c r="BE223" s="425">
        <v>1667.128608</v>
      </c>
      <c r="BF223" s="425">
        <v>1476.1465110000006</v>
      </c>
      <c r="BG223" s="431">
        <v>425.42696600000033</v>
      </c>
      <c r="BH223" s="427">
        <v>1340.0756350000022</v>
      </c>
      <c r="BI223" s="425">
        <v>474.58556300000004</v>
      </c>
      <c r="BJ223" s="425">
        <v>265.64640100000008</v>
      </c>
      <c r="BK223" s="425">
        <v>194.58372500000002</v>
      </c>
      <c r="BL223" s="431">
        <v>80.484680999999981</v>
      </c>
      <c r="BM223" s="427">
        <v>3655.3302050000016</v>
      </c>
      <c r="BN223" s="425">
        <v>3016.8136530000006</v>
      </c>
      <c r="BO223" s="425">
        <v>1919.6348929999995</v>
      </c>
      <c r="BP223" s="425">
        <v>1003.311393</v>
      </c>
      <c r="BQ223" s="431">
        <v>542.21386899999993</v>
      </c>
      <c r="BR223" s="427">
        <v>3148.2994009999966</v>
      </c>
      <c r="BS223" s="425">
        <v>618.99347300000022</v>
      </c>
      <c r="BT223" s="425">
        <v>6928.048735000033</v>
      </c>
      <c r="BU223" s="425">
        <v>952.02888399999949</v>
      </c>
      <c r="BV223" s="425">
        <v>85.080102999999994</v>
      </c>
      <c r="BW223" s="56" t="s">
        <v>35</v>
      </c>
      <c r="BX223" s="56" t="s">
        <v>35</v>
      </c>
      <c r="BY223" s="429">
        <v>760.22942200000205</v>
      </c>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322" customFormat="true" ht="15" customHeight="true" x14ac:dyDescent="0.2">
      <c r="A224" s="1001"/>
      <c r="B224" s="374" t="s">
        <v>20</v>
      </c>
      <c r="C224" s="126">
        <v>1.9634579614560541</v>
      </c>
      <c r="D224" s="125">
        <v>1.761656398526203</v>
      </c>
      <c r="E224" s="125">
        <v>2.2633820229500152</v>
      </c>
      <c r="F224" s="125">
        <v>2.2722126421366227</v>
      </c>
      <c r="G224" s="124">
        <v>1.8837800942251119</v>
      </c>
      <c r="H224" s="123">
        <v>1.9069234714657719</v>
      </c>
      <c r="I224" s="125">
        <v>1.919951937257468</v>
      </c>
      <c r="J224" s="125">
        <v>1.6023188674390283</v>
      </c>
      <c r="K224" s="125">
        <v>1.661163658118596</v>
      </c>
      <c r="L224" s="122">
        <v>2.2539729423527937</v>
      </c>
      <c r="M224" s="126">
        <v>1.7206734517679758</v>
      </c>
      <c r="N224" s="125">
        <v>1.9961859909559145</v>
      </c>
      <c r="O224" s="125">
        <v>1.6739436290942049</v>
      </c>
      <c r="P224" s="125">
        <v>2.6174506384290082</v>
      </c>
      <c r="Q224" s="124">
        <v>2.6164781766128069</v>
      </c>
      <c r="R224" s="123">
        <v>2.4436475826994295</v>
      </c>
      <c r="S224" s="125">
        <v>1.8170927515429318</v>
      </c>
      <c r="T224" s="125">
        <v>1.7035523291103269</v>
      </c>
      <c r="U224" s="125">
        <v>1.4869076604544533</v>
      </c>
      <c r="V224" s="125">
        <v>5.65233881587144</v>
      </c>
      <c r="W224" s="73" t="s">
        <v>35</v>
      </c>
      <c r="X224" s="73" t="s">
        <v>35</v>
      </c>
      <c r="Y224" s="122">
        <v>1.9890859160027876</v>
      </c>
      <c r="Z224" s="411"/>
      <c r="AA224" s="411"/>
      <c r="AB224" s="411"/>
      <c r="AC224" s="411"/>
      <c r="AD224" s="411"/>
      <c r="AE224" s="411"/>
      <c r="AF224" s="411"/>
      <c r="AG224" s="411"/>
      <c r="AH224" s="411"/>
      <c r="AI224" s="411"/>
      <c r="AJ224" s="411"/>
      <c r="AK224" s="411"/>
      <c r="AL224" s="411"/>
      <c r="AM224" s="411"/>
      <c r="AN224" s="411"/>
      <c r="AO224" s="411"/>
      <c r="AP224" s="411"/>
      <c r="AQ224" s="411"/>
      <c r="AR224" s="411"/>
      <c r="AS224" s="411"/>
      <c r="AT224" s="411"/>
      <c r="AU224" s="411"/>
      <c r="AV224" s="411"/>
      <c r="AW224" s="411"/>
      <c r="AX224" s="411"/>
      <c r="AY224" s="411"/>
      <c r="AZ224" s="187"/>
      <c r="BA224" s="990"/>
      <c r="BB224" s="557" t="s">
        <v>20</v>
      </c>
      <c r="BC224" s="427">
        <v>460.9171480000004</v>
      </c>
      <c r="BD224" s="425">
        <v>411.440608</v>
      </c>
      <c r="BE224" s="425">
        <v>528.90169700000001</v>
      </c>
      <c r="BF224" s="425">
        <v>529.92558899999995</v>
      </c>
      <c r="BG224" s="431">
        <v>441.12181400000065</v>
      </c>
      <c r="BH224" s="427">
        <v>166.17478200000002</v>
      </c>
      <c r="BI224" s="425">
        <v>166.82831100000007</v>
      </c>
      <c r="BJ224" s="425">
        <v>140.89735000000002</v>
      </c>
      <c r="BK224" s="425">
        <v>145.97012499999997</v>
      </c>
      <c r="BL224" s="431">
        <v>195.99265999999992</v>
      </c>
      <c r="BM224" s="427">
        <v>253.15114700000001</v>
      </c>
      <c r="BN224" s="425">
        <v>292.87731700000012</v>
      </c>
      <c r="BO224" s="425">
        <v>244.47732099999993</v>
      </c>
      <c r="BP224" s="425">
        <v>382.70537099999996</v>
      </c>
      <c r="BQ224" s="431">
        <v>383.23247200000003</v>
      </c>
      <c r="BR224" s="427">
        <v>1018.2979450000003</v>
      </c>
      <c r="BS224" s="425">
        <v>230.09329899999997</v>
      </c>
      <c r="BT224" s="425">
        <v>530.24422600000025</v>
      </c>
      <c r="BU224" s="425">
        <v>208.33413100000007</v>
      </c>
      <c r="BV224" s="425">
        <v>58.523736000000063</v>
      </c>
      <c r="BW224" s="56" t="s">
        <v>35</v>
      </c>
      <c r="BX224" s="56" t="s">
        <v>35</v>
      </c>
      <c r="BY224" s="429">
        <v>326.81351900000055</v>
      </c>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322" customFormat="true" ht="15" customHeight="true" x14ac:dyDescent="0.2">
      <c r="A225" s="1000" t="s">
        <v>501</v>
      </c>
      <c r="B225" s="372" t="s">
        <v>502</v>
      </c>
      <c r="C225" s="126">
        <v>97.219561939555803</v>
      </c>
      <c r="D225" s="125">
        <v>96.907631870821191</v>
      </c>
      <c r="E225" s="125">
        <v>96.468381811595847</v>
      </c>
      <c r="F225" s="125">
        <v>96.306620838184656</v>
      </c>
      <c r="G225" s="124">
        <v>97.046595578310985</v>
      </c>
      <c r="H225" s="123">
        <v>96.61806549904945</v>
      </c>
      <c r="I225" s="125">
        <v>96.459161829812814</v>
      </c>
      <c r="J225" s="125">
        <v>97.565161772399918</v>
      </c>
      <c r="K225" s="125">
        <v>97.70040277403163</v>
      </c>
      <c r="L225" s="122">
        <v>96.073761947386245</v>
      </c>
      <c r="M225" s="126">
        <v>97.508612957061573</v>
      </c>
      <c r="N225" s="125">
        <v>97.012407141736006</v>
      </c>
      <c r="O225" s="125">
        <v>96.880962584739152</v>
      </c>
      <c r="P225" s="125">
        <v>96.070817098039555</v>
      </c>
      <c r="Q225" s="124">
        <v>96.195617142881332</v>
      </c>
      <c r="R225" s="123">
        <v>96.296770890368961</v>
      </c>
      <c r="S225" s="125">
        <v>96.88848136113748</v>
      </c>
      <c r="T225" s="125">
        <v>97.304685289749614</v>
      </c>
      <c r="U225" s="125">
        <v>97.122986839287975</v>
      </c>
      <c r="V225" s="125">
        <v>93.987467031165721</v>
      </c>
      <c r="W225" s="73" t="s">
        <v>35</v>
      </c>
      <c r="X225" s="73" t="s">
        <v>35</v>
      </c>
      <c r="Y225" s="122">
        <v>96.882068891885794</v>
      </c>
      <c r="Z225" s="411"/>
      <c r="AA225" s="411"/>
      <c r="AB225" s="411"/>
      <c r="AC225" s="411"/>
      <c r="AD225" s="411"/>
      <c r="AE225" s="411"/>
      <c r="AF225" s="411"/>
      <c r="AG225" s="411"/>
      <c r="AH225" s="411"/>
      <c r="AI225" s="411"/>
      <c r="AJ225" s="411"/>
      <c r="AK225" s="411"/>
      <c r="AL225" s="411"/>
      <c r="AM225" s="411"/>
      <c r="AN225" s="411"/>
      <c r="AO225" s="411"/>
      <c r="AP225" s="411"/>
      <c r="AQ225" s="411"/>
      <c r="AR225" s="411"/>
      <c r="AS225" s="411"/>
      <c r="AT225" s="411"/>
      <c r="AU225" s="411"/>
      <c r="AV225" s="411"/>
      <c r="AW225" s="411"/>
      <c r="AX225" s="411"/>
      <c r="AY225" s="411"/>
      <c r="AZ225" s="187"/>
      <c r="BA225" s="990" t="s">
        <v>70</v>
      </c>
      <c r="BB225" s="557" t="s">
        <v>71</v>
      </c>
      <c r="BC225" s="60" t="s">
        <v>35</v>
      </c>
      <c r="BD225" s="56" t="s">
        <v>35</v>
      </c>
      <c r="BE225" s="56" t="s">
        <v>35</v>
      </c>
      <c r="BF225" s="56" t="s">
        <v>35</v>
      </c>
      <c r="BG225" s="51" t="s">
        <v>35</v>
      </c>
      <c r="BH225" s="60" t="s">
        <v>35</v>
      </c>
      <c r="BI225" s="56" t="s">
        <v>35</v>
      </c>
      <c r="BJ225" s="56" t="s">
        <v>35</v>
      </c>
      <c r="BK225" s="56" t="s">
        <v>35</v>
      </c>
      <c r="BL225" s="51" t="s">
        <v>35</v>
      </c>
      <c r="BM225" s="60" t="s">
        <v>35</v>
      </c>
      <c r="BN225" s="56" t="s">
        <v>35</v>
      </c>
      <c r="BO225" s="56" t="s">
        <v>35</v>
      </c>
      <c r="BP225" s="56" t="s">
        <v>35</v>
      </c>
      <c r="BQ225" s="51" t="s">
        <v>35</v>
      </c>
      <c r="BR225" s="60" t="s">
        <v>35</v>
      </c>
      <c r="BS225" s="56" t="s">
        <v>35</v>
      </c>
      <c r="BT225" s="56" t="s">
        <v>35</v>
      </c>
      <c r="BU225" s="56" t="s">
        <v>35</v>
      </c>
      <c r="BV225" s="56" t="s">
        <v>35</v>
      </c>
      <c r="BW225" s="56" t="s">
        <v>35</v>
      </c>
      <c r="BX225" s="56" t="s">
        <v>35</v>
      </c>
      <c r="BY225" s="45" t="s">
        <v>35</v>
      </c>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322" customFormat="true" ht="15" customHeight="true" x14ac:dyDescent="0.2">
      <c r="A226" s="999"/>
      <c r="B226" s="373" t="s">
        <v>503</v>
      </c>
      <c r="C226" s="126">
        <v>0.98033044447169526</v>
      </c>
      <c r="D226" s="125">
        <v>0.81926787162631065</v>
      </c>
      <c r="E226" s="125">
        <v>0.87001373697068951</v>
      </c>
      <c r="F226" s="125">
        <v>0.67427801013315347</v>
      </c>
      <c r="G226" s="124">
        <v>0.41902891424569538</v>
      </c>
      <c r="H226" s="123">
        <v>0.61545267926030378</v>
      </c>
      <c r="I226" s="125">
        <v>0.53873111414435593</v>
      </c>
      <c r="J226" s="125">
        <v>0.37671966767139559</v>
      </c>
      <c r="K226" s="125">
        <v>0.15339327099659172</v>
      </c>
      <c r="L226" s="122">
        <v>0.70575945577322208</v>
      </c>
      <c r="M226" s="126">
        <v>0.89833698029469566</v>
      </c>
      <c r="N226" s="125">
        <v>1.0109408962107727</v>
      </c>
      <c r="O226" s="125">
        <v>0.72806756143176654</v>
      </c>
      <c r="P226" s="125">
        <v>1.0330462304374126</v>
      </c>
      <c r="Q226" s="124">
        <v>0.9121495885762082</v>
      </c>
      <c r="R226" s="123">
        <v>1.2065898883291166</v>
      </c>
      <c r="S226" s="125">
        <v>0.54246683285440855</v>
      </c>
      <c r="T226" s="125">
        <v>0.53300103090189799</v>
      </c>
      <c r="U226" s="125">
        <v>0.14777388308973796</v>
      </c>
      <c r="V226" s="125">
        <v>0.22696564798810667</v>
      </c>
      <c r="W226" s="73" t="s">
        <v>35</v>
      </c>
      <c r="X226" s="73" t="s">
        <v>35</v>
      </c>
      <c r="Y226" s="122">
        <v>0.72707047385459023</v>
      </c>
      <c r="Z226" s="411"/>
      <c r="AA226" s="411"/>
      <c r="AB226" s="411"/>
      <c r="AC226" s="411"/>
      <c r="AD226" s="411"/>
      <c r="AE226" s="411"/>
      <c r="AF226" s="411"/>
      <c r="AG226" s="411"/>
      <c r="AH226" s="411"/>
      <c r="AI226" s="411"/>
      <c r="AJ226" s="411"/>
      <c r="AK226" s="411"/>
      <c r="AL226" s="411"/>
      <c r="AM226" s="411"/>
      <c r="AN226" s="411"/>
      <c r="AO226" s="411"/>
      <c r="AP226" s="411"/>
      <c r="AQ226" s="411"/>
      <c r="AR226" s="411"/>
      <c r="AS226" s="411"/>
      <c r="AT226" s="411"/>
      <c r="AU226" s="411"/>
      <c r="AV226" s="411"/>
      <c r="AW226" s="411"/>
      <c r="AX226" s="411"/>
      <c r="AY226" s="411"/>
      <c r="AZ226" s="187"/>
      <c r="BA226" s="990"/>
      <c r="BB226" s="557" t="s">
        <v>72</v>
      </c>
      <c r="BC226" s="60" t="s">
        <v>35</v>
      </c>
      <c r="BD226" s="56" t="s">
        <v>35</v>
      </c>
      <c r="BE226" s="56" t="s">
        <v>35</v>
      </c>
      <c r="BF226" s="56" t="s">
        <v>35</v>
      </c>
      <c r="BG226" s="51" t="s">
        <v>35</v>
      </c>
      <c r="BH226" s="60" t="s">
        <v>35</v>
      </c>
      <c r="BI226" s="56" t="s">
        <v>35</v>
      </c>
      <c r="BJ226" s="56" t="s">
        <v>35</v>
      </c>
      <c r="BK226" s="56" t="s">
        <v>35</v>
      </c>
      <c r="BL226" s="51" t="s">
        <v>35</v>
      </c>
      <c r="BM226" s="60" t="s">
        <v>35</v>
      </c>
      <c r="BN226" s="56" t="s">
        <v>35</v>
      </c>
      <c r="BO226" s="56" t="s">
        <v>35</v>
      </c>
      <c r="BP226" s="56" t="s">
        <v>35</v>
      </c>
      <c r="BQ226" s="51" t="s">
        <v>35</v>
      </c>
      <c r="BR226" s="60" t="s">
        <v>35</v>
      </c>
      <c r="BS226" s="56" t="s">
        <v>35</v>
      </c>
      <c r="BT226" s="56" t="s">
        <v>35</v>
      </c>
      <c r="BU226" s="56" t="s">
        <v>35</v>
      </c>
      <c r="BV226" s="56" t="s">
        <v>35</v>
      </c>
      <c r="BW226" s="56" t="s">
        <v>35</v>
      </c>
      <c r="BX226" s="56" t="s">
        <v>35</v>
      </c>
      <c r="BY226" s="45" t="s">
        <v>35</v>
      </c>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322" customFormat="true" ht="15" customHeight="true" x14ac:dyDescent="0.2">
      <c r="A227" s="999"/>
      <c r="B227" s="373" t="s">
        <v>504</v>
      </c>
      <c r="C227" s="126">
        <v>0.82938438126579384</v>
      </c>
      <c r="D227" s="125">
        <v>1.3320037589252809</v>
      </c>
      <c r="E227" s="125">
        <v>1.2976059451452682</v>
      </c>
      <c r="F227" s="125">
        <v>1.4207584614609619</v>
      </c>
      <c r="G227" s="124">
        <v>1.0901605549940518</v>
      </c>
      <c r="H227" s="123">
        <v>1.5036851546355703</v>
      </c>
      <c r="I227" s="125">
        <v>1.6526156592959016</v>
      </c>
      <c r="J227" s="125">
        <v>0.82914895713063641</v>
      </c>
      <c r="K227" s="125">
        <v>0.64921814371540476</v>
      </c>
      <c r="L227" s="122">
        <v>1.7108266807355734</v>
      </c>
      <c r="M227" s="126">
        <v>0.78420723690255634</v>
      </c>
      <c r="N227" s="125">
        <v>0.96922448270973893</v>
      </c>
      <c r="O227" s="125">
        <v>1.4696956630859266</v>
      </c>
      <c r="P227" s="125">
        <v>1.346989036671437</v>
      </c>
      <c r="Q227" s="124">
        <v>1.1765552345080339</v>
      </c>
      <c r="R227" s="123">
        <v>1.2866934416665221</v>
      </c>
      <c r="S227" s="125">
        <v>1.3066833606590471</v>
      </c>
      <c r="T227" s="125">
        <v>0.97453164672477599</v>
      </c>
      <c r="U227" s="125">
        <v>1.4110870618763376</v>
      </c>
      <c r="V227" s="125">
        <v>0.38177327179288012</v>
      </c>
      <c r="W227" s="73" t="s">
        <v>35</v>
      </c>
      <c r="X227" s="73" t="s">
        <v>35</v>
      </c>
      <c r="Y227" s="122">
        <v>1.1517545802522011</v>
      </c>
      <c r="Z227" s="411"/>
      <c r="AA227" s="411"/>
      <c r="AB227" s="411"/>
      <c r="AC227" s="411"/>
      <c r="AD227" s="411"/>
      <c r="AE227" s="411"/>
      <c r="AF227" s="411"/>
      <c r="AG227" s="411"/>
      <c r="AH227" s="411"/>
      <c r="AI227" s="411"/>
      <c r="AJ227" s="411"/>
      <c r="AK227" s="411"/>
      <c r="AL227" s="411"/>
      <c r="AM227" s="411"/>
      <c r="AN227" s="411"/>
      <c r="AO227" s="411"/>
      <c r="AP227" s="411"/>
      <c r="AQ227" s="411"/>
      <c r="AR227" s="411"/>
      <c r="AS227" s="411"/>
      <c r="AT227" s="411"/>
      <c r="AU227" s="411"/>
      <c r="AV227" s="411"/>
      <c r="AW227" s="411"/>
      <c r="AX227" s="411"/>
      <c r="AY227" s="411"/>
      <c r="AZ227" s="187"/>
      <c r="BA227" s="990" t="s">
        <v>94</v>
      </c>
      <c r="BB227" s="557" t="s">
        <v>61</v>
      </c>
      <c r="BC227" s="60" t="s">
        <v>35</v>
      </c>
      <c r="BD227" s="56" t="s">
        <v>35</v>
      </c>
      <c r="BE227" s="56" t="s">
        <v>35</v>
      </c>
      <c r="BF227" s="56" t="s">
        <v>35</v>
      </c>
      <c r="BG227" s="51" t="s">
        <v>35</v>
      </c>
      <c r="BH227" s="60" t="s">
        <v>35</v>
      </c>
      <c r="BI227" s="56" t="s">
        <v>35</v>
      </c>
      <c r="BJ227" s="56" t="s">
        <v>35</v>
      </c>
      <c r="BK227" s="56" t="s">
        <v>35</v>
      </c>
      <c r="BL227" s="51" t="s">
        <v>35</v>
      </c>
      <c r="BM227" s="60" t="s">
        <v>35</v>
      </c>
      <c r="BN227" s="56" t="s">
        <v>35</v>
      </c>
      <c r="BO227" s="56" t="s">
        <v>35</v>
      </c>
      <c r="BP227" s="56" t="s">
        <v>35</v>
      </c>
      <c r="BQ227" s="51" t="s">
        <v>35</v>
      </c>
      <c r="BR227" s="60" t="s">
        <v>35</v>
      </c>
      <c r="BS227" s="56" t="s">
        <v>35</v>
      </c>
      <c r="BT227" s="56" t="s">
        <v>35</v>
      </c>
      <c r="BU227" s="56" t="s">
        <v>35</v>
      </c>
      <c r="BV227" s="56" t="s">
        <v>35</v>
      </c>
      <c r="BW227" s="56" t="s">
        <v>35</v>
      </c>
      <c r="BX227" s="56" t="s">
        <v>35</v>
      </c>
      <c r="BY227" s="45" t="s">
        <v>35</v>
      </c>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322" customFormat="true" ht="15" customHeight="true" x14ac:dyDescent="0.2">
      <c r="A228" s="999"/>
      <c r="B228" s="373" t="s">
        <v>505</v>
      </c>
      <c r="C228" s="126">
        <v>0.96676518875088469</v>
      </c>
      <c r="D228" s="125">
        <v>0.91852557533784429</v>
      </c>
      <c r="E228" s="125">
        <v>1.3639985062881756</v>
      </c>
      <c r="F228" s="125">
        <v>1.5648919056725219</v>
      </c>
      <c r="G228" s="124">
        <v>1.4442149524493435</v>
      </c>
      <c r="H228" s="123">
        <v>1.2627966670547774</v>
      </c>
      <c r="I228" s="125">
        <v>1.3494913967470406</v>
      </c>
      <c r="J228" s="125">
        <v>1.2120423612025308</v>
      </c>
      <c r="K228" s="125">
        <v>1.4969858112566916</v>
      </c>
      <c r="L228" s="122">
        <v>1.5096519161052406</v>
      </c>
      <c r="M228" s="126">
        <v>0.80884282574105337</v>
      </c>
      <c r="N228" s="125">
        <v>0.96505167145984683</v>
      </c>
      <c r="O228" s="125">
        <v>0.92127419074313821</v>
      </c>
      <c r="P228" s="125">
        <v>1.5491476348516704</v>
      </c>
      <c r="Q228" s="124">
        <v>1.6724122369512859</v>
      </c>
      <c r="R228" s="123">
        <v>1.205506972380072</v>
      </c>
      <c r="S228" s="125">
        <v>1.2506696928731051</v>
      </c>
      <c r="T228" s="125">
        <v>1.1533633005305088</v>
      </c>
      <c r="U228" s="125">
        <v>1.3181522157459944</v>
      </c>
      <c r="V228" s="125">
        <v>5.4037940490531629</v>
      </c>
      <c r="W228" s="73" t="s">
        <v>35</v>
      </c>
      <c r="X228" s="73" t="s">
        <v>35</v>
      </c>
      <c r="Y228" s="122">
        <v>1.239106054005461</v>
      </c>
      <c r="Z228" s="411"/>
      <c r="AA228" s="411"/>
      <c r="AB228" s="411"/>
      <c r="AC228" s="411"/>
      <c r="AD228" s="411"/>
      <c r="AE228" s="411"/>
      <c r="AF228" s="411"/>
      <c r="AG228" s="411"/>
      <c r="AH228" s="411"/>
      <c r="AI228" s="411"/>
      <c r="AJ228" s="411"/>
      <c r="AK228" s="411"/>
      <c r="AL228" s="411"/>
      <c r="AM228" s="411"/>
      <c r="AN228" s="411"/>
      <c r="AO228" s="411"/>
      <c r="AP228" s="411"/>
      <c r="AQ228" s="411"/>
      <c r="AR228" s="411"/>
      <c r="AS228" s="411"/>
      <c r="AT228" s="411"/>
      <c r="AU228" s="411"/>
      <c r="AV228" s="411"/>
      <c r="AW228" s="411"/>
      <c r="AX228" s="411"/>
      <c r="AY228" s="411"/>
      <c r="AZ228" s="187"/>
      <c r="BA228" s="990"/>
      <c r="BB228" s="557" t="s">
        <v>91</v>
      </c>
      <c r="BC228" s="60" t="s">
        <v>35</v>
      </c>
      <c r="BD228" s="56" t="s">
        <v>35</v>
      </c>
      <c r="BE228" s="56" t="s">
        <v>35</v>
      </c>
      <c r="BF228" s="56" t="s">
        <v>35</v>
      </c>
      <c r="BG228" s="51" t="s">
        <v>35</v>
      </c>
      <c r="BH228" s="60" t="s">
        <v>35</v>
      </c>
      <c r="BI228" s="56" t="s">
        <v>35</v>
      </c>
      <c r="BJ228" s="56" t="s">
        <v>35</v>
      </c>
      <c r="BK228" s="56" t="s">
        <v>35</v>
      </c>
      <c r="BL228" s="51" t="s">
        <v>35</v>
      </c>
      <c r="BM228" s="60" t="s">
        <v>35</v>
      </c>
      <c r="BN228" s="56" t="s">
        <v>35</v>
      </c>
      <c r="BO228" s="56" t="s">
        <v>35</v>
      </c>
      <c r="BP228" s="56" t="s">
        <v>35</v>
      </c>
      <c r="BQ228" s="51" t="s">
        <v>35</v>
      </c>
      <c r="BR228" s="60" t="s">
        <v>35</v>
      </c>
      <c r="BS228" s="56" t="s">
        <v>35</v>
      </c>
      <c r="BT228" s="56" t="s">
        <v>35</v>
      </c>
      <c r="BU228" s="56" t="s">
        <v>35</v>
      </c>
      <c r="BV228" s="56" t="s">
        <v>35</v>
      </c>
      <c r="BW228" s="56" t="s">
        <v>35</v>
      </c>
      <c r="BX228" s="56" t="s">
        <v>35</v>
      </c>
      <c r="BY228" s="45" t="s">
        <v>35</v>
      </c>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322" customFormat="true" ht="15" customHeight="true" x14ac:dyDescent="0.2">
      <c r="A229" s="999"/>
      <c r="B229" s="373" t="s">
        <v>165</v>
      </c>
      <c r="C229" s="126">
        <v>3.9580459556863706E-3</v>
      </c>
      <c r="D229" s="125">
        <v>2.2570923289204712E-2</v>
      </c>
      <c r="E229" s="125">
        <v>0</v>
      </c>
      <c r="F229" s="125">
        <v>3.3450784548477802E-2</v>
      </c>
      <c r="G229" s="124">
        <v>0</v>
      </c>
      <c r="H229" s="123">
        <v>0</v>
      </c>
      <c r="I229" s="125">
        <v>0</v>
      </c>
      <c r="J229" s="125">
        <v>1.6927241595719865E-2</v>
      </c>
      <c r="K229" s="125">
        <v>0</v>
      </c>
      <c r="L229" s="122">
        <v>0</v>
      </c>
      <c r="M229" s="126">
        <v>0</v>
      </c>
      <c r="N229" s="125">
        <v>4.2375807883592478E-2</v>
      </c>
      <c r="O229" s="125">
        <v>0</v>
      </c>
      <c r="P229" s="125">
        <v>0</v>
      </c>
      <c r="Q229" s="124">
        <v>4.3265797082953104E-2</v>
      </c>
      <c r="R229" s="123">
        <v>4.4388072562426195E-3</v>
      </c>
      <c r="S229" s="125">
        <v>1.1698752476328735E-2</v>
      </c>
      <c r="T229" s="125">
        <v>3.4418732093093277E-2</v>
      </c>
      <c r="U229" s="125">
        <v>0</v>
      </c>
      <c r="V229" s="125">
        <v>0</v>
      </c>
      <c r="W229" s="73" t="s">
        <v>35</v>
      </c>
      <c r="X229" s="73" t="s">
        <v>35</v>
      </c>
      <c r="Y229" s="122">
        <v>0</v>
      </c>
      <c r="Z229" s="411"/>
      <c r="AA229" s="411"/>
      <c r="AB229" s="411"/>
      <c r="AC229" s="411"/>
      <c r="AD229" s="411"/>
      <c r="AE229" s="411"/>
      <c r="AF229" s="411"/>
      <c r="AG229" s="411"/>
      <c r="AH229" s="411"/>
      <c r="AI229" s="411"/>
      <c r="AJ229" s="411"/>
      <c r="AK229" s="411"/>
      <c r="AL229" s="411"/>
      <c r="AM229" s="411"/>
      <c r="AN229" s="411"/>
      <c r="AO229" s="411"/>
      <c r="AP229" s="411"/>
      <c r="AQ229" s="411"/>
      <c r="AR229" s="411"/>
      <c r="AS229" s="411"/>
      <c r="AT229" s="411"/>
      <c r="AU229" s="411"/>
      <c r="AV229" s="411"/>
      <c r="AW229" s="411"/>
      <c r="AX229" s="411"/>
      <c r="AY229" s="411"/>
      <c r="AZ229" s="187"/>
      <c r="BA229" s="990"/>
      <c r="BB229" s="557" t="s">
        <v>92</v>
      </c>
      <c r="BC229" s="60" t="s">
        <v>35</v>
      </c>
      <c r="BD229" s="56" t="s">
        <v>35</v>
      </c>
      <c r="BE229" s="56" t="s">
        <v>35</v>
      </c>
      <c r="BF229" s="56" t="s">
        <v>35</v>
      </c>
      <c r="BG229" s="51" t="s">
        <v>35</v>
      </c>
      <c r="BH229" s="60" t="s">
        <v>35</v>
      </c>
      <c r="BI229" s="56" t="s">
        <v>35</v>
      </c>
      <c r="BJ229" s="56" t="s">
        <v>35</v>
      </c>
      <c r="BK229" s="56" t="s">
        <v>35</v>
      </c>
      <c r="BL229" s="51" t="s">
        <v>35</v>
      </c>
      <c r="BM229" s="60" t="s">
        <v>35</v>
      </c>
      <c r="BN229" s="56" t="s">
        <v>35</v>
      </c>
      <c r="BO229" s="56" t="s">
        <v>35</v>
      </c>
      <c r="BP229" s="56" t="s">
        <v>35</v>
      </c>
      <c r="BQ229" s="51" t="s">
        <v>35</v>
      </c>
      <c r="BR229" s="60" t="s">
        <v>35</v>
      </c>
      <c r="BS229" s="56" t="s">
        <v>35</v>
      </c>
      <c r="BT229" s="56" t="s">
        <v>35</v>
      </c>
      <c r="BU229" s="56" t="s">
        <v>35</v>
      </c>
      <c r="BV229" s="56" t="s">
        <v>35</v>
      </c>
      <c r="BW229" s="56" t="s">
        <v>35</v>
      </c>
      <c r="BX229" s="56" t="s">
        <v>35</v>
      </c>
      <c r="BY229" s="45" t="s">
        <v>35</v>
      </c>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322" customFormat="true" ht="15" customHeight="true" x14ac:dyDescent="0.2">
      <c r="A230" s="171"/>
      <c r="B230" s="140"/>
      <c r="C230" s="40"/>
      <c r="D230" s="161"/>
      <c r="E230" s="161"/>
      <c r="F230" s="161"/>
      <c r="G230" s="150"/>
      <c r="H230" s="39"/>
      <c r="I230" s="161"/>
      <c r="J230" s="161"/>
      <c r="K230" s="161"/>
      <c r="L230" s="156"/>
      <c r="M230" s="40"/>
      <c r="N230" s="161"/>
      <c r="O230" s="161"/>
      <c r="P230" s="161"/>
      <c r="Q230" s="150"/>
      <c r="R230" s="39"/>
      <c r="S230" s="161"/>
      <c r="T230" s="161"/>
      <c r="U230" s="161"/>
      <c r="V230" s="161"/>
      <c r="W230" s="161"/>
      <c r="X230" s="161"/>
      <c r="Y230" s="156"/>
      <c r="Z230" s="411"/>
      <c r="AA230" s="411"/>
      <c r="AB230" s="411"/>
      <c r="AC230" s="411"/>
      <c r="AD230" s="411"/>
      <c r="AE230" s="411"/>
      <c r="AF230" s="411"/>
      <c r="AG230" s="411"/>
      <c r="AH230" s="411"/>
      <c r="AI230" s="411"/>
      <c r="AJ230" s="411"/>
      <c r="AK230" s="411"/>
      <c r="AL230" s="411"/>
      <c r="AM230" s="411"/>
      <c r="AN230" s="411"/>
      <c r="AO230" s="411"/>
      <c r="AP230" s="411"/>
      <c r="AQ230" s="411"/>
      <c r="AR230" s="411"/>
      <c r="AS230" s="411"/>
      <c r="AT230" s="411"/>
      <c r="AU230" s="411"/>
      <c r="AV230" s="411"/>
      <c r="AW230" s="411"/>
      <c r="AX230" s="411"/>
      <c r="AY230" s="411"/>
      <c r="AZ230" s="187"/>
      <c r="BA230" s="990"/>
      <c r="BB230" s="557" t="s">
        <v>93</v>
      </c>
      <c r="BC230" s="60" t="s">
        <v>35</v>
      </c>
      <c r="BD230" s="56" t="s">
        <v>35</v>
      </c>
      <c r="BE230" s="56" t="s">
        <v>35</v>
      </c>
      <c r="BF230" s="56" t="s">
        <v>35</v>
      </c>
      <c r="BG230" s="51" t="s">
        <v>35</v>
      </c>
      <c r="BH230" s="60" t="s">
        <v>35</v>
      </c>
      <c r="BI230" s="56" t="s">
        <v>35</v>
      </c>
      <c r="BJ230" s="56" t="s">
        <v>35</v>
      </c>
      <c r="BK230" s="56" t="s">
        <v>35</v>
      </c>
      <c r="BL230" s="51" t="s">
        <v>35</v>
      </c>
      <c r="BM230" s="60" t="s">
        <v>35</v>
      </c>
      <c r="BN230" s="56" t="s">
        <v>35</v>
      </c>
      <c r="BO230" s="56" t="s">
        <v>35</v>
      </c>
      <c r="BP230" s="56" t="s">
        <v>35</v>
      </c>
      <c r="BQ230" s="51" t="s">
        <v>35</v>
      </c>
      <c r="BR230" s="60" t="s">
        <v>35</v>
      </c>
      <c r="BS230" s="56" t="s">
        <v>35</v>
      </c>
      <c r="BT230" s="56" t="s">
        <v>35</v>
      </c>
      <c r="BU230" s="56" t="s">
        <v>35</v>
      </c>
      <c r="BV230" s="56" t="s">
        <v>35</v>
      </c>
      <c r="BW230" s="56" t="s">
        <v>35</v>
      </c>
      <c r="BX230" s="56" t="s">
        <v>35</v>
      </c>
      <c r="BY230" s="45" t="s">
        <v>35</v>
      </c>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322" customFormat="true" ht="15" customHeight="true" x14ac:dyDescent="0.2">
      <c r="A231" s="147"/>
      <c r="B231" s="141"/>
      <c r="C231" s="159"/>
      <c r="D231" s="158"/>
      <c r="E231" s="158"/>
      <c r="F231" s="158"/>
      <c r="G231" s="148"/>
      <c r="H231" s="151"/>
      <c r="I231" s="158"/>
      <c r="J231" s="158"/>
      <c r="K231" s="158"/>
      <c r="L231" s="154"/>
      <c r="M231" s="159"/>
      <c r="N231" s="158"/>
      <c r="O231" s="158"/>
      <c r="P231" s="158"/>
      <c r="Q231" s="148"/>
      <c r="R231" s="151"/>
      <c r="S231" s="158"/>
      <c r="T231" s="158"/>
      <c r="U231" s="158"/>
      <c r="V231" s="158"/>
      <c r="W231" s="158"/>
      <c r="X231" s="158"/>
      <c r="Y231" s="154"/>
      <c r="Z231" s="411"/>
      <c r="AA231" s="411"/>
      <c r="AB231" s="411"/>
      <c r="AC231" s="411"/>
      <c r="AD231" s="411"/>
      <c r="AE231" s="411"/>
      <c r="AF231" s="411"/>
      <c r="AG231" s="411"/>
      <c r="AH231" s="411"/>
      <c r="AI231" s="411"/>
      <c r="AJ231" s="411"/>
      <c r="AK231" s="411"/>
      <c r="AL231" s="411"/>
      <c r="AM231" s="411"/>
      <c r="AN231" s="411"/>
      <c r="AO231" s="411"/>
      <c r="AP231" s="411"/>
      <c r="AQ231" s="411"/>
      <c r="AR231" s="411"/>
      <c r="AS231" s="411"/>
      <c r="AT231" s="411"/>
      <c r="AU231" s="411"/>
      <c r="AV231" s="411"/>
      <c r="AW231" s="411"/>
      <c r="AX231" s="411"/>
      <c r="AY231" s="411"/>
      <c r="AZ231" s="187"/>
      <c r="BA231" s="990" t="s">
        <v>501</v>
      </c>
      <c r="BB231" s="557" t="s">
        <v>502</v>
      </c>
      <c r="BC231" s="415">
        <v>23013.84814100037</v>
      </c>
      <c r="BD231" s="408">
        <v>22943.886137000307</v>
      </c>
      <c r="BE231" s="408">
        <v>22838.859098000383</v>
      </c>
      <c r="BF231" s="408">
        <v>22792.081303000028</v>
      </c>
      <c r="BG231" s="419">
        <v>22975.72048900009</v>
      </c>
      <c r="BH231" s="415">
        <v>8548.1121040001217</v>
      </c>
      <c r="BI231" s="408">
        <v>8522.3637340000441</v>
      </c>
      <c r="BJ231" s="408">
        <v>8652.442906000053</v>
      </c>
      <c r="BK231" s="408">
        <v>8641.2510670000484</v>
      </c>
      <c r="BL231" s="419">
        <v>8499.4382529999984</v>
      </c>
      <c r="BM231" s="415">
        <v>14459.178304000097</v>
      </c>
      <c r="BN231" s="408">
        <v>14378.967808000087</v>
      </c>
      <c r="BO231" s="408">
        <v>14360.394477000154</v>
      </c>
      <c r="BP231" s="408">
        <v>14238.596952000053</v>
      </c>
      <c r="BQ231" s="419">
        <v>14263.649563000103</v>
      </c>
      <c r="BR231" s="415">
        <v>40652.929617000511</v>
      </c>
      <c r="BS231" s="408">
        <v>12432.622943999886</v>
      </c>
      <c r="BT231" s="408">
        <v>30595.551967000869</v>
      </c>
      <c r="BU231" s="408">
        <v>13802.901169000113</v>
      </c>
      <c r="BV231" s="408">
        <v>976.86600099999578</v>
      </c>
      <c r="BW231" s="56" t="s">
        <v>35</v>
      </c>
      <c r="BX231" s="56" t="s">
        <v>35</v>
      </c>
      <c r="BY231" s="409">
        <v>16103.523470000109</v>
      </c>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322" customFormat="true" ht="15" customHeight="true" x14ac:dyDescent="0.2">
      <c r="A232" s="147"/>
      <c r="B232" s="141"/>
      <c r="C232" s="159"/>
      <c r="D232" s="158"/>
      <c r="E232" s="158"/>
      <c r="F232" s="158"/>
      <c r="G232" s="148"/>
      <c r="H232" s="151"/>
      <c r="I232" s="158"/>
      <c r="J232" s="158"/>
      <c r="K232" s="158"/>
      <c r="L232" s="154"/>
      <c r="M232" s="159"/>
      <c r="N232" s="158"/>
      <c r="O232" s="158"/>
      <c r="P232" s="158"/>
      <c r="Q232" s="148"/>
      <c r="R232" s="151"/>
      <c r="S232" s="158"/>
      <c r="T232" s="158"/>
      <c r="U232" s="158"/>
      <c r="V232" s="158"/>
      <c r="W232" s="158"/>
      <c r="X232" s="158"/>
      <c r="Y232" s="154"/>
      <c r="Z232" s="411"/>
      <c r="AA232" s="411"/>
      <c r="AB232" s="411"/>
      <c r="AC232" s="411"/>
      <c r="AD232" s="411"/>
      <c r="AE232" s="411"/>
      <c r="AF232" s="411"/>
      <c r="AG232" s="411"/>
      <c r="AH232" s="411"/>
      <c r="AI232" s="411"/>
      <c r="AJ232" s="411"/>
      <c r="AK232" s="411"/>
      <c r="AL232" s="411"/>
      <c r="AM232" s="411"/>
      <c r="AN232" s="411"/>
      <c r="AO232" s="411"/>
      <c r="AP232" s="411"/>
      <c r="AQ232" s="411"/>
      <c r="AR232" s="411"/>
      <c r="AS232" s="411"/>
      <c r="AT232" s="411"/>
      <c r="AU232" s="411"/>
      <c r="AV232" s="411"/>
      <c r="AW232" s="411"/>
      <c r="AX232" s="411"/>
      <c r="AY232" s="411"/>
      <c r="AZ232" s="187"/>
      <c r="BA232" s="990"/>
      <c r="BB232" s="557" t="s">
        <v>503</v>
      </c>
      <c r="BC232" s="415">
        <v>232.06416000000002</v>
      </c>
      <c r="BD232" s="408">
        <v>193.970159</v>
      </c>
      <c r="BE232" s="408">
        <v>205.97547900000004</v>
      </c>
      <c r="BF232" s="408">
        <v>159.57572900000002</v>
      </c>
      <c r="BG232" s="419">
        <v>99.204832000000025</v>
      </c>
      <c r="BH232" s="415">
        <v>54.451084999999992</v>
      </c>
      <c r="BI232" s="408">
        <v>47.597993000000002</v>
      </c>
      <c r="BJ232" s="408">
        <v>33.408906999999999</v>
      </c>
      <c r="BK232" s="408">
        <v>13.567086</v>
      </c>
      <c r="BL232" s="419">
        <v>62.437014999999995</v>
      </c>
      <c r="BM232" s="415">
        <v>133.21094599999998</v>
      </c>
      <c r="BN232" s="408">
        <v>149.83945900000001</v>
      </c>
      <c r="BO232" s="408">
        <v>107.91942099999999</v>
      </c>
      <c r="BP232" s="408">
        <v>153.10714899999996</v>
      </c>
      <c r="BQ232" s="419">
        <v>135.25129800000005</v>
      </c>
      <c r="BR232" s="415">
        <v>509.37755600000003</v>
      </c>
      <c r="BS232" s="408">
        <v>69.608744999999999</v>
      </c>
      <c r="BT232" s="408">
        <v>167.59173199999998</v>
      </c>
      <c r="BU232" s="408">
        <v>21.001292999999997</v>
      </c>
      <c r="BV232" s="408">
        <v>2.3589850000000001</v>
      </c>
      <c r="BW232" s="56" t="s">
        <v>35</v>
      </c>
      <c r="BX232" s="56" t="s">
        <v>35</v>
      </c>
      <c r="BY232" s="409">
        <v>120.85204800000004</v>
      </c>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322" customFormat="true" ht="15" customHeight="true" x14ac:dyDescent="0.2">
      <c r="A233" s="147"/>
      <c r="B233" s="141"/>
      <c r="C233" s="112"/>
      <c r="D233" s="111"/>
      <c r="E233" s="111"/>
      <c r="F233" s="111"/>
      <c r="G233" s="110"/>
      <c r="H233" s="109"/>
      <c r="I233" s="111"/>
      <c r="J233" s="111"/>
      <c r="K233" s="111"/>
      <c r="L233" s="108"/>
      <c r="M233" s="112"/>
      <c r="N233" s="111"/>
      <c r="O233" s="111"/>
      <c r="P233" s="111"/>
      <c r="Q233" s="110"/>
      <c r="R233" s="109"/>
      <c r="S233" s="111"/>
      <c r="T233" s="111"/>
      <c r="U233" s="111"/>
      <c r="V233" s="111"/>
      <c r="W233" s="111"/>
      <c r="X233" s="111"/>
      <c r="Y233" s="108"/>
      <c r="Z233" s="411"/>
      <c r="AA233" s="411"/>
      <c r="AB233" s="411"/>
      <c r="AC233" s="411"/>
      <c r="AD233" s="411"/>
      <c r="AE233" s="411"/>
      <c r="AF233" s="411"/>
      <c r="AG233" s="411"/>
      <c r="AH233" s="411"/>
      <c r="AI233" s="411"/>
      <c r="AJ233" s="411"/>
      <c r="AK233" s="411"/>
      <c r="AL233" s="411"/>
      <c r="AM233" s="411"/>
      <c r="AN233" s="411"/>
      <c r="AO233" s="411"/>
      <c r="AP233" s="411"/>
      <c r="AQ233" s="411"/>
      <c r="AR233" s="411"/>
      <c r="AS233" s="411"/>
      <c r="AT233" s="411"/>
      <c r="AU233" s="411"/>
      <c r="AV233" s="411"/>
      <c r="AW233" s="411"/>
      <c r="AX233" s="411"/>
      <c r="AY233" s="411"/>
      <c r="AZ233" s="187"/>
      <c r="BA233" s="990"/>
      <c r="BB233" s="557" t="s">
        <v>504</v>
      </c>
      <c r="BC233" s="415">
        <v>196.332156</v>
      </c>
      <c r="BD233" s="408">
        <v>315.36569400000002</v>
      </c>
      <c r="BE233" s="408">
        <v>307.20780000000019</v>
      </c>
      <c r="BF233" s="408">
        <v>336.23900500000002</v>
      </c>
      <c r="BG233" s="419">
        <v>258.09482600000007</v>
      </c>
      <c r="BH233" s="415">
        <v>133.03587899999997</v>
      </c>
      <c r="BI233" s="408">
        <v>146.011965</v>
      </c>
      <c r="BJ233" s="408">
        <v>73.532026000000002</v>
      </c>
      <c r="BK233" s="408">
        <v>57.421022000000008</v>
      </c>
      <c r="BL233" s="419">
        <v>151.35314200000002</v>
      </c>
      <c r="BM233" s="415">
        <v>116.28708400000001</v>
      </c>
      <c r="BN233" s="408">
        <v>143.65634299999996</v>
      </c>
      <c r="BO233" s="408">
        <v>217.84888300000003</v>
      </c>
      <c r="BP233" s="408">
        <v>199.63642000000007</v>
      </c>
      <c r="BQ233" s="419">
        <v>174.45671700000005</v>
      </c>
      <c r="BR233" s="415">
        <v>543.19430899999998</v>
      </c>
      <c r="BS233" s="408">
        <v>167.672166</v>
      </c>
      <c r="BT233" s="408">
        <v>306.42238400000008</v>
      </c>
      <c r="BU233" s="408">
        <v>200.54053000000002</v>
      </c>
      <c r="BV233" s="408">
        <v>3.9679899999999999</v>
      </c>
      <c r="BW233" s="56" t="s">
        <v>35</v>
      </c>
      <c r="BX233" s="56" t="s">
        <v>35</v>
      </c>
      <c r="BY233" s="409">
        <v>191.44210200000018</v>
      </c>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322" customFormat="true" ht="15" customHeight="true" x14ac:dyDescent="0.2">
      <c r="A234" s="147"/>
      <c r="B234" s="141"/>
      <c r="C234" s="112"/>
      <c r="D234" s="111"/>
      <c r="E234" s="111"/>
      <c r="F234" s="111"/>
      <c r="G234" s="110"/>
      <c r="H234" s="109"/>
      <c r="I234" s="111"/>
      <c r="J234" s="111"/>
      <c r="K234" s="111"/>
      <c r="L234" s="108"/>
      <c r="M234" s="112"/>
      <c r="N234" s="111"/>
      <c r="O234" s="111"/>
      <c r="P234" s="111"/>
      <c r="Q234" s="110"/>
      <c r="R234" s="109"/>
      <c r="S234" s="111"/>
      <c r="T234" s="111"/>
      <c r="U234" s="111"/>
      <c r="V234" s="111"/>
      <c r="W234" s="111"/>
      <c r="X234" s="111"/>
      <c r="Y234" s="108"/>
      <c r="Z234" s="411"/>
      <c r="AA234" s="411"/>
      <c r="AB234" s="411"/>
      <c r="AC234" s="411"/>
      <c r="AD234" s="411"/>
      <c r="AE234" s="411"/>
      <c r="AF234" s="411"/>
      <c r="AG234" s="411"/>
      <c r="AH234" s="411"/>
      <c r="AI234" s="411"/>
      <c r="AJ234" s="411"/>
      <c r="AK234" s="411"/>
      <c r="AL234" s="411"/>
      <c r="AM234" s="411"/>
      <c r="AN234" s="411"/>
      <c r="AO234" s="411"/>
      <c r="AP234" s="411"/>
      <c r="AQ234" s="411"/>
      <c r="AR234" s="411"/>
      <c r="AS234" s="411"/>
      <c r="AT234" s="411"/>
      <c r="AU234" s="411"/>
      <c r="AV234" s="411"/>
      <c r="AW234" s="411"/>
      <c r="AX234" s="411"/>
      <c r="AY234" s="411"/>
      <c r="AZ234" s="187"/>
      <c r="BA234" s="990"/>
      <c r="BB234" s="557" t="s">
        <v>505</v>
      </c>
      <c r="BC234" s="415">
        <v>228.85298799999998</v>
      </c>
      <c r="BD234" s="408">
        <v>217.47044899999997</v>
      </c>
      <c r="BE234" s="408">
        <v>322.92621800000001</v>
      </c>
      <c r="BF234" s="408">
        <v>370.34986000000004</v>
      </c>
      <c r="BG234" s="419">
        <v>341.91698200000042</v>
      </c>
      <c r="BH234" s="415">
        <v>111.72369700000002</v>
      </c>
      <c r="BI234" s="408">
        <v>119.23031800000001</v>
      </c>
      <c r="BJ234" s="408">
        <v>107.48844300000005</v>
      </c>
      <c r="BK234" s="408">
        <v>132.40303900000001</v>
      </c>
      <c r="BL234" s="419">
        <v>133.555645</v>
      </c>
      <c r="BM234" s="415">
        <v>119.94020100000002</v>
      </c>
      <c r="BN234" s="408">
        <v>143.03785799999994</v>
      </c>
      <c r="BO234" s="408">
        <v>136.55789999999999</v>
      </c>
      <c r="BP234" s="408">
        <v>229.59822200000005</v>
      </c>
      <c r="BQ234" s="419">
        <v>247.98117399999992</v>
      </c>
      <c r="BR234" s="415">
        <v>508.92038900000006</v>
      </c>
      <c r="BS234" s="408">
        <v>160.48455399999997</v>
      </c>
      <c r="BT234" s="408">
        <v>362.6524940000001</v>
      </c>
      <c r="BU234" s="408">
        <v>187.33283800000009</v>
      </c>
      <c r="BV234" s="408">
        <v>56.164751000000059</v>
      </c>
      <c r="BW234" s="56" t="s">
        <v>35</v>
      </c>
      <c r="BX234" s="56" t="s">
        <v>35</v>
      </c>
      <c r="BY234" s="409">
        <v>205.96147100000024</v>
      </c>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322" customFormat="true" ht="15" customHeight="true" x14ac:dyDescent="0.2">
      <c r="A235" s="147"/>
      <c r="B235" s="141"/>
      <c r="C235" s="112"/>
      <c r="D235" s="111"/>
      <c r="E235" s="111"/>
      <c r="F235" s="111"/>
      <c r="G235" s="110"/>
      <c r="H235" s="109"/>
      <c r="I235" s="111"/>
      <c r="J235" s="111"/>
      <c r="K235" s="111"/>
      <c r="L235" s="108"/>
      <c r="M235" s="112"/>
      <c r="N235" s="111"/>
      <c r="O235" s="111"/>
      <c r="P235" s="111"/>
      <c r="Q235" s="110"/>
      <c r="R235" s="109"/>
      <c r="S235" s="111"/>
      <c r="T235" s="111"/>
      <c r="U235" s="111"/>
      <c r="V235" s="111"/>
      <c r="W235" s="111"/>
      <c r="X235" s="111"/>
      <c r="Y235" s="108"/>
      <c r="Z235" s="411"/>
      <c r="AA235" s="411"/>
      <c r="AB235" s="411"/>
      <c r="AC235" s="411"/>
      <c r="AD235" s="411"/>
      <c r="AE235" s="411"/>
      <c r="AF235" s="411"/>
      <c r="AG235" s="411"/>
      <c r="AH235" s="411"/>
      <c r="AI235" s="411"/>
      <c r="AJ235" s="411"/>
      <c r="AK235" s="411"/>
      <c r="AL235" s="411"/>
      <c r="AM235" s="411"/>
      <c r="AN235" s="411"/>
      <c r="AO235" s="411"/>
      <c r="AP235" s="411"/>
      <c r="AQ235" s="411"/>
      <c r="AR235" s="411"/>
      <c r="AS235" s="411"/>
      <c r="AT235" s="411"/>
      <c r="AU235" s="411"/>
      <c r="AV235" s="411"/>
      <c r="AW235" s="411"/>
      <c r="AX235" s="411"/>
      <c r="AY235" s="411"/>
      <c r="AZ235" s="187"/>
      <c r="BA235" s="990"/>
      <c r="BB235" s="557" t="s">
        <v>165</v>
      </c>
      <c r="BC235" s="415">
        <v>0.93694999999999995</v>
      </c>
      <c r="BD235" s="408">
        <v>5.3438999999999997</v>
      </c>
      <c r="BE235" s="408">
        <v>0</v>
      </c>
      <c r="BF235" s="408">
        <v>7.9165169999999998</v>
      </c>
      <c r="BG235" s="419">
        <v>0</v>
      </c>
      <c r="BH235" s="415">
        <v>0</v>
      </c>
      <c r="BI235" s="408">
        <v>0</v>
      </c>
      <c r="BJ235" s="408">
        <v>1.501171</v>
      </c>
      <c r="BK235" s="408">
        <v>0</v>
      </c>
      <c r="BL235" s="419">
        <v>0</v>
      </c>
      <c r="BM235" s="415">
        <v>0</v>
      </c>
      <c r="BN235" s="408">
        <v>6.2808499999999992</v>
      </c>
      <c r="BO235" s="408">
        <v>0</v>
      </c>
      <c r="BP235" s="408">
        <v>0</v>
      </c>
      <c r="BQ235" s="419">
        <v>6.4153459999999995</v>
      </c>
      <c r="BR235" s="415">
        <v>1.8738999999999999</v>
      </c>
      <c r="BS235" s="408">
        <v>1.501171</v>
      </c>
      <c r="BT235" s="408">
        <v>10.822296</v>
      </c>
      <c r="BU235" s="408">
        <v>0</v>
      </c>
      <c r="BV235" s="408">
        <v>0</v>
      </c>
      <c r="BW235" s="56" t="s">
        <v>35</v>
      </c>
      <c r="BX235" s="56" t="s">
        <v>35</v>
      </c>
      <c r="BY235" s="409">
        <v>0</v>
      </c>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322" customFormat="true" ht="15" customHeight="true" x14ac:dyDescent="0.2">
      <c r="A236" s="147"/>
      <c r="B236" s="141"/>
      <c r="C236" s="112"/>
      <c r="D236" s="111"/>
      <c r="E236" s="111"/>
      <c r="F236" s="111"/>
      <c r="G236" s="110"/>
      <c r="H236" s="109"/>
      <c r="I236" s="111"/>
      <c r="J236" s="111"/>
      <c r="K236" s="111"/>
      <c r="L236" s="108"/>
      <c r="M236" s="112"/>
      <c r="N236" s="111"/>
      <c r="O236" s="111"/>
      <c r="P236" s="111"/>
      <c r="Q236" s="110"/>
      <c r="R236" s="109"/>
      <c r="S236" s="111"/>
      <c r="T236" s="111"/>
      <c r="U236" s="111"/>
      <c r="V236" s="111"/>
      <c r="W236" s="111"/>
      <c r="X236" s="111"/>
      <c r="Y236" s="108"/>
      <c r="Z236" s="411"/>
      <c r="AA236" s="411"/>
      <c r="AB236" s="411"/>
      <c r="AC236" s="411"/>
      <c r="AD236" s="411"/>
      <c r="AE236" s="411"/>
      <c r="AF236" s="411"/>
      <c r="AG236" s="411"/>
      <c r="AH236" s="411"/>
      <c r="AI236" s="411"/>
      <c r="AJ236" s="411"/>
      <c r="AK236" s="411"/>
      <c r="AL236" s="411"/>
      <c r="AM236" s="411"/>
      <c r="AN236" s="411"/>
      <c r="AO236" s="411"/>
      <c r="AP236" s="411"/>
      <c r="AQ236" s="411"/>
      <c r="AR236" s="411"/>
      <c r="AS236" s="411"/>
      <c r="AT236" s="411"/>
      <c r="AU236" s="411"/>
      <c r="AV236" s="411"/>
      <c r="AW236" s="411"/>
      <c r="AX236" s="411"/>
      <c r="AY236" s="411"/>
      <c r="AZ236" s="187"/>
      <c r="BA236" s="994"/>
      <c r="BB236" s="557" t="s">
        <v>174</v>
      </c>
      <c r="BC236" s="415">
        <v>23672.034395000403</v>
      </c>
      <c r="BD236" s="408">
        <v>23676.036339000344</v>
      </c>
      <c r="BE236" s="408">
        <v>23674.968595000388</v>
      </c>
      <c r="BF236" s="408">
        <v>23666.162414000082</v>
      </c>
      <c r="BG236" s="419">
        <v>23674.937129000074</v>
      </c>
      <c r="BH236" s="415">
        <v>8847.3227650001136</v>
      </c>
      <c r="BI236" s="408">
        <v>8835.204010000034</v>
      </c>
      <c r="BJ236" s="408">
        <v>8868.3734530000347</v>
      </c>
      <c r="BK236" s="408">
        <v>8844.6422140000195</v>
      </c>
      <c r="BL236" s="419">
        <v>8846.7840549999728</v>
      </c>
      <c r="BM236" s="415">
        <v>14828.616535000116</v>
      </c>
      <c r="BN236" s="408">
        <v>14821.782318000094</v>
      </c>
      <c r="BO236" s="408">
        <v>14822.720681000157</v>
      </c>
      <c r="BP236" s="408">
        <v>14820.938743000042</v>
      </c>
      <c r="BQ236" s="419">
        <v>14827.75409800013</v>
      </c>
      <c r="BR236" s="415">
        <v>42216.295771000128</v>
      </c>
      <c r="BS236" s="408">
        <v>12831.889579999839</v>
      </c>
      <c r="BT236" s="408">
        <v>31443.040873000904</v>
      </c>
      <c r="BU236" s="408">
        <v>14211.775830000108</v>
      </c>
      <c r="BV236" s="408">
        <v>1039.3577269999971</v>
      </c>
      <c r="BW236" s="56" t="s">
        <v>35</v>
      </c>
      <c r="BX236" s="56" t="s">
        <v>35</v>
      </c>
      <c r="BY236" s="409">
        <v>16621.779091000433</v>
      </c>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322" customFormat="true" ht="15" customHeight="true" x14ac:dyDescent="0.2">
      <c r="A237" s="147"/>
      <c r="B237" s="141"/>
      <c r="C237" s="112"/>
      <c r="D237" s="111"/>
      <c r="E237" s="111"/>
      <c r="F237" s="111"/>
      <c r="G237" s="110"/>
      <c r="H237" s="109"/>
      <c r="I237" s="111"/>
      <c r="J237" s="111"/>
      <c r="K237" s="111"/>
      <c r="L237" s="108"/>
      <c r="M237" s="112"/>
      <c r="N237" s="111"/>
      <c r="O237" s="111"/>
      <c r="P237" s="111"/>
      <c r="Q237" s="110"/>
      <c r="R237" s="109"/>
      <c r="S237" s="111"/>
      <c r="T237" s="111"/>
      <c r="U237" s="111"/>
      <c r="V237" s="111"/>
      <c r="W237" s="111"/>
      <c r="X237" s="111"/>
      <c r="Y237" s="108"/>
      <c r="Z237" s="411"/>
      <c r="AA237" s="411"/>
      <c r="AB237" s="411"/>
      <c r="AC237" s="411"/>
      <c r="AD237" s="411"/>
      <c r="AE237" s="411"/>
      <c r="AF237" s="411"/>
      <c r="AG237" s="411"/>
      <c r="AH237" s="411"/>
      <c r="AI237" s="411"/>
      <c r="AJ237" s="411"/>
      <c r="AK237" s="411"/>
      <c r="AL237" s="411"/>
      <c r="AM237" s="411"/>
      <c r="AN237" s="411"/>
      <c r="AO237" s="411"/>
      <c r="AP237" s="411"/>
      <c r="AQ237" s="411"/>
      <c r="AR237" s="411"/>
      <c r="AS237" s="411"/>
      <c r="AT237" s="411"/>
      <c r="AU237" s="411"/>
      <c r="AV237" s="411"/>
      <c r="AW237" s="411"/>
      <c r="AX237" s="411"/>
      <c r="AY237" s="411"/>
      <c r="AZ237" s="187"/>
      <c r="BA237" s="558"/>
      <c r="BB237" s="557"/>
      <c r="BC237" s="415"/>
      <c r="BD237" s="408"/>
      <c r="BE237" s="408"/>
      <c r="BF237" s="408"/>
      <c r="BG237" s="419"/>
      <c r="BH237" s="415"/>
      <c r="BI237" s="408"/>
      <c r="BJ237" s="408"/>
      <c r="BK237" s="408"/>
      <c r="BL237" s="419"/>
      <c r="BM237" s="415"/>
      <c r="BN237" s="408"/>
      <c r="BO237" s="408"/>
      <c r="BP237" s="408"/>
      <c r="BQ237" s="419"/>
      <c r="BR237" s="415"/>
      <c r="BS237" s="408"/>
      <c r="BT237" s="408"/>
      <c r="BU237" s="408"/>
      <c r="BV237" s="408"/>
      <c r="BW237" s="408"/>
      <c r="BX237" s="408"/>
      <c r="BY237" s="409"/>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322" customFormat="true" ht="15" customHeight="true" x14ac:dyDescent="0.2">
      <c r="A238" s="147"/>
      <c r="B238" s="141"/>
      <c r="C238" s="112"/>
      <c r="D238" s="111"/>
      <c r="E238" s="111"/>
      <c r="F238" s="111"/>
      <c r="G238" s="110"/>
      <c r="H238" s="109"/>
      <c r="I238" s="111"/>
      <c r="J238" s="111"/>
      <c r="K238" s="111"/>
      <c r="L238" s="108"/>
      <c r="M238" s="112"/>
      <c r="N238" s="111"/>
      <c r="O238" s="111"/>
      <c r="P238" s="111"/>
      <c r="Q238" s="110"/>
      <c r="R238" s="109"/>
      <c r="S238" s="111"/>
      <c r="T238" s="111"/>
      <c r="U238" s="111"/>
      <c r="V238" s="111"/>
      <c r="W238" s="111"/>
      <c r="X238" s="111"/>
      <c r="Y238" s="108"/>
      <c r="Z238" s="411"/>
      <c r="AA238" s="411"/>
      <c r="AB238" s="411"/>
      <c r="AC238" s="411"/>
      <c r="AD238" s="411"/>
      <c r="AE238" s="411"/>
      <c r="AF238" s="411"/>
      <c r="AG238" s="411"/>
      <c r="AH238" s="411"/>
      <c r="AI238" s="411"/>
      <c r="AJ238" s="411"/>
      <c r="AK238" s="411"/>
      <c r="AL238" s="411"/>
      <c r="AM238" s="411"/>
      <c r="AN238" s="411"/>
      <c r="AO238" s="411"/>
      <c r="AP238" s="411"/>
      <c r="AQ238" s="411"/>
      <c r="AR238" s="411"/>
      <c r="AS238" s="411"/>
      <c r="AT238" s="411"/>
      <c r="AU238" s="411"/>
      <c r="AV238" s="411"/>
      <c r="AW238" s="411"/>
      <c r="AX238" s="411"/>
      <c r="AY238" s="411"/>
      <c r="AZ238" s="187"/>
      <c r="BA238" s="558"/>
      <c r="BB238" s="557"/>
      <c r="BC238" s="415"/>
      <c r="BD238" s="408"/>
      <c r="BE238" s="408"/>
      <c r="BF238" s="408"/>
      <c r="BG238" s="419"/>
      <c r="BH238" s="415"/>
      <c r="BI238" s="408"/>
      <c r="BJ238" s="408"/>
      <c r="BK238" s="408"/>
      <c r="BL238" s="419"/>
      <c r="BM238" s="415"/>
      <c r="BN238" s="408"/>
      <c r="BO238" s="408"/>
      <c r="BP238" s="408"/>
      <c r="BQ238" s="419"/>
      <c r="BR238" s="415"/>
      <c r="BS238" s="408"/>
      <c r="BT238" s="408"/>
      <c r="BU238" s="408"/>
      <c r="BV238" s="408"/>
      <c r="BW238" s="408"/>
      <c r="BX238" s="408"/>
      <c r="BY238" s="409"/>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322" customFormat="true" ht="15" customHeight="true" x14ac:dyDescent="0.2">
      <c r="A239" s="147"/>
      <c r="B239" s="141"/>
      <c r="C239" s="112"/>
      <c r="D239" s="111"/>
      <c r="E239" s="111"/>
      <c r="F239" s="111"/>
      <c r="G239" s="110"/>
      <c r="H239" s="109"/>
      <c r="I239" s="111"/>
      <c r="J239" s="111"/>
      <c r="K239" s="111"/>
      <c r="L239" s="108"/>
      <c r="M239" s="112"/>
      <c r="N239" s="111"/>
      <c r="O239" s="111"/>
      <c r="P239" s="111"/>
      <c r="Q239" s="110"/>
      <c r="R239" s="109"/>
      <c r="S239" s="111"/>
      <c r="T239" s="111"/>
      <c r="U239" s="111"/>
      <c r="V239" s="111"/>
      <c r="W239" s="111"/>
      <c r="X239" s="111"/>
      <c r="Y239" s="108"/>
      <c r="Z239" s="411"/>
      <c r="AA239" s="411"/>
      <c r="AB239" s="411"/>
      <c r="AC239" s="411"/>
      <c r="AD239" s="411"/>
      <c r="AE239" s="411"/>
      <c r="AF239" s="411"/>
      <c r="AG239" s="411"/>
      <c r="AH239" s="411"/>
      <c r="AI239" s="411"/>
      <c r="AJ239" s="411"/>
      <c r="AK239" s="411"/>
      <c r="AL239" s="411"/>
      <c r="AM239" s="411"/>
      <c r="AN239" s="411"/>
      <c r="AO239" s="411"/>
      <c r="AP239" s="411"/>
      <c r="AQ239" s="411"/>
      <c r="AR239" s="411"/>
      <c r="AS239" s="411"/>
      <c r="AT239" s="411"/>
      <c r="AU239" s="411"/>
      <c r="AV239" s="411"/>
      <c r="AW239" s="411"/>
      <c r="AX239" s="411"/>
      <c r="AY239" s="411"/>
      <c r="AZ239" s="187"/>
      <c r="BA239" s="558"/>
      <c r="BB239" s="557"/>
      <c r="BC239" s="415"/>
      <c r="BD239" s="408"/>
      <c r="BE239" s="408"/>
      <c r="BF239" s="408"/>
      <c r="BG239" s="419"/>
      <c r="BH239" s="415"/>
      <c r="BI239" s="408"/>
      <c r="BJ239" s="408"/>
      <c r="BK239" s="408"/>
      <c r="BL239" s="419"/>
      <c r="BM239" s="415"/>
      <c r="BN239" s="408"/>
      <c r="BO239" s="408"/>
      <c r="BP239" s="408"/>
      <c r="BQ239" s="419"/>
      <c r="BR239" s="415"/>
      <c r="BS239" s="408"/>
      <c r="BT239" s="408"/>
      <c r="BU239" s="408"/>
      <c r="BV239" s="408"/>
      <c r="BW239" s="408"/>
      <c r="BX239" s="408"/>
      <c r="BY239" s="409"/>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322" customFormat="true" ht="15" customHeight="true" x14ac:dyDescent="0.2">
      <c r="A240" s="147"/>
      <c r="B240" s="141"/>
      <c r="C240" s="112"/>
      <c r="D240" s="111"/>
      <c r="E240" s="111"/>
      <c r="F240" s="111"/>
      <c r="G240" s="110"/>
      <c r="H240" s="109"/>
      <c r="I240" s="111"/>
      <c r="J240" s="111"/>
      <c r="K240" s="111"/>
      <c r="L240" s="108"/>
      <c r="M240" s="112"/>
      <c r="N240" s="111"/>
      <c r="O240" s="111"/>
      <c r="P240" s="111"/>
      <c r="Q240" s="110"/>
      <c r="R240" s="109"/>
      <c r="S240" s="111"/>
      <c r="T240" s="111"/>
      <c r="U240" s="111"/>
      <c r="V240" s="111"/>
      <c r="W240" s="111"/>
      <c r="X240" s="111"/>
      <c r="Y240" s="108"/>
      <c r="Z240" s="411"/>
      <c r="AA240" s="411"/>
      <c r="AB240" s="411"/>
      <c r="AC240" s="411"/>
      <c r="AD240" s="411"/>
      <c r="AE240" s="411"/>
      <c r="AF240" s="411"/>
      <c r="AG240" s="411"/>
      <c r="AH240" s="411"/>
      <c r="AI240" s="411"/>
      <c r="AJ240" s="411"/>
      <c r="AK240" s="411"/>
      <c r="AL240" s="411"/>
      <c r="AM240" s="411"/>
      <c r="AN240" s="411"/>
      <c r="AO240" s="411"/>
      <c r="AP240" s="411"/>
      <c r="AQ240" s="411"/>
      <c r="AR240" s="411"/>
      <c r="AS240" s="411"/>
      <c r="AT240" s="411"/>
      <c r="AU240" s="411"/>
      <c r="AV240" s="411"/>
      <c r="AW240" s="411"/>
      <c r="AX240" s="411"/>
      <c r="AY240" s="411"/>
      <c r="AZ240" s="187"/>
      <c r="BA240" s="558"/>
      <c r="BB240" s="557"/>
      <c r="BC240" s="415"/>
      <c r="BD240" s="408"/>
      <c r="BE240" s="408"/>
      <c r="BF240" s="408"/>
      <c r="BG240" s="419"/>
      <c r="BH240" s="415"/>
      <c r="BI240" s="408"/>
      <c r="BJ240" s="408"/>
      <c r="BK240" s="408"/>
      <c r="BL240" s="419"/>
      <c r="BM240" s="415"/>
      <c r="BN240" s="408"/>
      <c r="BO240" s="408"/>
      <c r="BP240" s="408"/>
      <c r="BQ240" s="419"/>
      <c r="BR240" s="415"/>
      <c r="BS240" s="408"/>
      <c r="BT240" s="408"/>
      <c r="BU240" s="408"/>
      <c r="BV240" s="408"/>
      <c r="BW240" s="408"/>
      <c r="BX240" s="408"/>
      <c r="BY240" s="409"/>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322" customFormat="true" ht="15" customHeight="true" x14ac:dyDescent="0.2">
      <c r="A241" s="147"/>
      <c r="B241" s="141"/>
      <c r="C241" s="112"/>
      <c r="D241" s="111"/>
      <c r="E241" s="111"/>
      <c r="F241" s="111"/>
      <c r="G241" s="110"/>
      <c r="H241" s="109"/>
      <c r="I241" s="111"/>
      <c r="J241" s="111"/>
      <c r="K241" s="111"/>
      <c r="L241" s="108"/>
      <c r="M241" s="112"/>
      <c r="N241" s="111"/>
      <c r="O241" s="111"/>
      <c r="P241" s="111"/>
      <c r="Q241" s="110"/>
      <c r="R241" s="109"/>
      <c r="S241" s="111"/>
      <c r="T241" s="111"/>
      <c r="U241" s="111"/>
      <c r="V241" s="111"/>
      <c r="W241" s="111"/>
      <c r="X241" s="111"/>
      <c r="Y241" s="108"/>
      <c r="Z241" s="411"/>
      <c r="AA241" s="411"/>
      <c r="AB241" s="411"/>
      <c r="AC241" s="411"/>
      <c r="AD241" s="411"/>
      <c r="AE241" s="411"/>
      <c r="AF241" s="411"/>
      <c r="AG241" s="411"/>
      <c r="AH241" s="411"/>
      <c r="AI241" s="411"/>
      <c r="AJ241" s="411"/>
      <c r="AK241" s="411"/>
      <c r="AL241" s="411"/>
      <c r="AM241" s="411"/>
      <c r="AN241" s="411"/>
      <c r="AO241" s="411"/>
      <c r="AP241" s="411"/>
      <c r="AQ241" s="411"/>
      <c r="AR241" s="411"/>
      <c r="AS241" s="411"/>
      <c r="AT241" s="411"/>
      <c r="AU241" s="411"/>
      <c r="AV241" s="411"/>
      <c r="AW241" s="411"/>
      <c r="AX241" s="411"/>
      <c r="AY241" s="411"/>
      <c r="AZ241" s="187"/>
      <c r="BA241" s="558"/>
      <c r="BB241" s="557"/>
      <c r="BC241" s="415"/>
      <c r="BD241" s="408"/>
      <c r="BE241" s="408"/>
      <c r="BF241" s="408"/>
      <c r="BG241" s="419"/>
      <c r="BH241" s="415"/>
      <c r="BI241" s="408"/>
      <c r="BJ241" s="408"/>
      <c r="BK241" s="408"/>
      <c r="BL241" s="419"/>
      <c r="BM241" s="415"/>
      <c r="BN241" s="408"/>
      <c r="BO241" s="408"/>
      <c r="BP241" s="408"/>
      <c r="BQ241" s="419"/>
      <c r="BR241" s="415"/>
      <c r="BS241" s="408"/>
      <c r="BT241" s="408"/>
      <c r="BU241" s="408"/>
      <c r="BV241" s="408"/>
      <c r="BW241" s="408"/>
      <c r="BX241" s="408"/>
      <c r="BY241" s="409"/>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322" customFormat="true" ht="15" customHeight="true" x14ac:dyDescent="0.2">
      <c r="A242" s="171"/>
      <c r="B242" s="140"/>
      <c r="C242" s="40"/>
      <c r="D242" s="161"/>
      <c r="E242" s="161"/>
      <c r="F242" s="161"/>
      <c r="G242" s="150"/>
      <c r="H242" s="39"/>
      <c r="I242" s="161"/>
      <c r="J242" s="161"/>
      <c r="K242" s="161"/>
      <c r="L242" s="156"/>
      <c r="M242" s="40"/>
      <c r="N242" s="161"/>
      <c r="O242" s="161"/>
      <c r="P242" s="161"/>
      <c r="Q242" s="150"/>
      <c r="R242" s="39"/>
      <c r="S242" s="161"/>
      <c r="T242" s="161"/>
      <c r="U242" s="161"/>
      <c r="V242" s="161"/>
      <c r="W242" s="161"/>
      <c r="X242" s="161"/>
      <c r="Y242" s="156"/>
      <c r="Z242" s="411"/>
      <c r="AA242" s="411"/>
      <c r="AB242" s="411"/>
      <c r="AC242" s="411"/>
      <c r="AD242" s="411"/>
      <c r="AE242" s="411"/>
      <c r="AF242" s="411"/>
      <c r="AG242" s="411"/>
      <c r="AH242" s="411"/>
      <c r="AI242" s="411"/>
      <c r="AJ242" s="411"/>
      <c r="AK242" s="411"/>
      <c r="AL242" s="411"/>
      <c r="AM242" s="411"/>
      <c r="AN242" s="411"/>
      <c r="AO242" s="411"/>
      <c r="AP242" s="411"/>
      <c r="AQ242" s="411"/>
      <c r="AR242" s="411"/>
      <c r="AS242" s="411"/>
      <c r="AT242" s="411"/>
      <c r="AU242" s="411"/>
      <c r="AV242" s="411"/>
      <c r="AW242" s="411"/>
      <c r="AX242" s="411"/>
      <c r="AY242" s="411"/>
      <c r="AZ242" s="187"/>
      <c r="BA242" s="558"/>
      <c r="BB242" s="557"/>
      <c r="BC242" s="415"/>
      <c r="BD242" s="408"/>
      <c r="BE242" s="408"/>
      <c r="BF242" s="408"/>
      <c r="BG242" s="419"/>
      <c r="BH242" s="415"/>
      <c r="BI242" s="408"/>
      <c r="BJ242" s="408"/>
      <c r="BK242" s="408"/>
      <c r="BL242" s="419"/>
      <c r="BM242" s="415"/>
      <c r="BN242" s="408"/>
      <c r="BO242" s="408"/>
      <c r="BP242" s="408"/>
      <c r="BQ242" s="419"/>
      <c r="BR242" s="415"/>
      <c r="BS242" s="408"/>
      <c r="BT242" s="408"/>
      <c r="BU242" s="408"/>
      <c r="BV242" s="408"/>
      <c r="BW242" s="408"/>
      <c r="BX242" s="408"/>
      <c r="BY242" s="409"/>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322" customFormat="true" ht="15" customHeight="true" x14ac:dyDescent="0.2">
      <c r="A243" s="171"/>
      <c r="B243" s="140"/>
      <c r="C243" s="40"/>
      <c r="D243" s="161"/>
      <c r="E243" s="161"/>
      <c r="F243" s="161"/>
      <c r="G243" s="150"/>
      <c r="H243" s="39"/>
      <c r="I243" s="161"/>
      <c r="J243" s="161"/>
      <c r="K243" s="161"/>
      <c r="L243" s="156"/>
      <c r="M243" s="40"/>
      <c r="N243" s="161"/>
      <c r="O243" s="161"/>
      <c r="P243" s="161"/>
      <c r="Q243" s="150"/>
      <c r="R243" s="39"/>
      <c r="S243" s="161"/>
      <c r="T243" s="161"/>
      <c r="U243" s="161"/>
      <c r="V243" s="161"/>
      <c r="W243" s="161"/>
      <c r="X243" s="161"/>
      <c r="Y243" s="156"/>
      <c r="Z243" s="411"/>
      <c r="AA243" s="411"/>
      <c r="AB243" s="411"/>
      <c r="AC243" s="411"/>
      <c r="AD243" s="411"/>
      <c r="AE243" s="411"/>
      <c r="AF243" s="411"/>
      <c r="AG243" s="411"/>
      <c r="AH243" s="411"/>
      <c r="AI243" s="411"/>
      <c r="AJ243" s="411"/>
      <c r="AK243" s="411"/>
      <c r="AL243" s="411"/>
      <c r="AM243" s="411"/>
      <c r="AN243" s="411"/>
      <c r="AO243" s="411"/>
      <c r="AP243" s="411"/>
      <c r="AQ243" s="411"/>
      <c r="AR243" s="411"/>
      <c r="AS243" s="411"/>
      <c r="AT243" s="411"/>
      <c r="AU243" s="411"/>
      <c r="AV243" s="411"/>
      <c r="AW243" s="411"/>
      <c r="AX243" s="411"/>
      <c r="AY243" s="411"/>
      <c r="AZ243" s="187"/>
      <c r="BA243" s="558"/>
      <c r="BB243" s="557"/>
      <c r="BC243" s="415"/>
      <c r="BD243" s="408"/>
      <c r="BE243" s="408"/>
      <c r="BF243" s="408"/>
      <c r="BG243" s="419"/>
      <c r="BH243" s="415"/>
      <c r="BI243" s="408"/>
      <c r="BJ243" s="408"/>
      <c r="BK243" s="408"/>
      <c r="BL243" s="419"/>
      <c r="BM243" s="415"/>
      <c r="BN243" s="408"/>
      <c r="BO243" s="408"/>
      <c r="BP243" s="408"/>
      <c r="BQ243" s="419"/>
      <c r="BR243" s="415"/>
      <c r="BS243" s="408"/>
      <c r="BT243" s="408"/>
      <c r="BU243" s="408"/>
      <c r="BV243" s="408"/>
      <c r="BW243" s="408"/>
      <c r="BX243" s="408"/>
      <c r="BY243" s="409"/>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322" customFormat="true" ht="15" customHeight="true" x14ac:dyDescent="0.2">
      <c r="A244" s="171"/>
      <c r="B244" s="140"/>
      <c r="C244" s="40"/>
      <c r="D244" s="161"/>
      <c r="E244" s="161"/>
      <c r="F244" s="161"/>
      <c r="G244" s="150"/>
      <c r="H244" s="39"/>
      <c r="I244" s="161"/>
      <c r="J244" s="161"/>
      <c r="K244" s="161"/>
      <c r="L244" s="156"/>
      <c r="M244" s="40"/>
      <c r="N244" s="161"/>
      <c r="O244" s="161"/>
      <c r="P244" s="161"/>
      <c r="Q244" s="150"/>
      <c r="R244" s="39"/>
      <c r="S244" s="161"/>
      <c r="T244" s="161"/>
      <c r="U244" s="161"/>
      <c r="V244" s="161"/>
      <c r="W244" s="161"/>
      <c r="X244" s="161"/>
      <c r="Y244" s="156"/>
      <c r="Z244" s="411"/>
      <c r="AA244" s="411"/>
      <c r="AB244" s="411"/>
      <c r="AC244" s="411"/>
      <c r="AD244" s="411"/>
      <c r="AE244" s="411"/>
      <c r="AF244" s="411"/>
      <c r="AG244" s="411"/>
      <c r="AH244" s="411"/>
      <c r="AI244" s="411"/>
      <c r="AJ244" s="411"/>
      <c r="AK244" s="411"/>
      <c r="AL244" s="411"/>
      <c r="AM244" s="411"/>
      <c r="AN244" s="411"/>
      <c r="AO244" s="411"/>
      <c r="AP244" s="411"/>
      <c r="AQ244" s="411"/>
      <c r="AR244" s="411"/>
      <c r="AS244" s="411"/>
      <c r="AT244" s="411"/>
      <c r="AU244" s="411"/>
      <c r="AV244" s="411"/>
      <c r="AW244" s="411"/>
      <c r="AX244" s="411"/>
      <c r="AY244" s="411"/>
      <c r="AZ244" s="187"/>
      <c r="BA244" s="558"/>
      <c r="BB244" s="557"/>
      <c r="BC244" s="415"/>
      <c r="BD244" s="408"/>
      <c r="BE244" s="408"/>
      <c r="BF244" s="408"/>
      <c r="BG244" s="419"/>
      <c r="BH244" s="415"/>
      <c r="BI244" s="408"/>
      <c r="BJ244" s="408"/>
      <c r="BK244" s="408"/>
      <c r="BL244" s="419"/>
      <c r="BM244" s="415"/>
      <c r="BN244" s="408"/>
      <c r="BO244" s="408"/>
      <c r="BP244" s="408"/>
      <c r="BQ244" s="419"/>
      <c r="BR244" s="415"/>
      <c r="BS244" s="408"/>
      <c r="BT244" s="408"/>
      <c r="BU244" s="408"/>
      <c r="BV244" s="408"/>
      <c r="BW244" s="408"/>
      <c r="BX244" s="408"/>
      <c r="BY244" s="409"/>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322" customFormat="true" ht="15" customHeight="true" x14ac:dyDescent="0.2">
      <c r="A245" s="171"/>
      <c r="B245" s="140"/>
      <c r="C245" s="40"/>
      <c r="D245" s="161"/>
      <c r="E245" s="161"/>
      <c r="F245" s="161"/>
      <c r="G245" s="150"/>
      <c r="H245" s="39"/>
      <c r="I245" s="161"/>
      <c r="J245" s="161"/>
      <c r="K245" s="161"/>
      <c r="L245" s="156"/>
      <c r="M245" s="40"/>
      <c r="N245" s="161"/>
      <c r="O245" s="161"/>
      <c r="P245" s="161"/>
      <c r="Q245" s="150"/>
      <c r="R245" s="39"/>
      <c r="S245" s="161"/>
      <c r="T245" s="161"/>
      <c r="U245" s="161"/>
      <c r="V245" s="161"/>
      <c r="W245" s="161"/>
      <c r="X245" s="161"/>
      <c r="Y245" s="156"/>
      <c r="Z245" s="411"/>
      <c r="AA245" s="411"/>
      <c r="AB245" s="411"/>
      <c r="AC245" s="411"/>
      <c r="AD245" s="411"/>
      <c r="AE245" s="411"/>
      <c r="AF245" s="411"/>
      <c r="AG245" s="411"/>
      <c r="AH245" s="411"/>
      <c r="AI245" s="411"/>
      <c r="AJ245" s="411"/>
      <c r="AK245" s="411"/>
      <c r="AL245" s="411"/>
      <c r="AM245" s="411"/>
      <c r="AN245" s="411"/>
      <c r="AO245" s="411"/>
      <c r="AP245" s="411"/>
      <c r="AQ245" s="411"/>
      <c r="AR245" s="411"/>
      <c r="AS245" s="411"/>
      <c r="AT245" s="411"/>
      <c r="AU245" s="411"/>
      <c r="AV245" s="411"/>
      <c r="AW245" s="411"/>
      <c r="AX245" s="411"/>
      <c r="AY245" s="411"/>
      <c r="AZ245" s="187"/>
      <c r="BA245" s="558"/>
      <c r="BB245" s="557"/>
      <c r="BC245" s="415"/>
      <c r="BD245" s="408"/>
      <c r="BE245" s="408"/>
      <c r="BF245" s="408"/>
      <c r="BG245" s="419"/>
      <c r="BH245" s="415"/>
      <c r="BI245" s="408"/>
      <c r="BJ245" s="408"/>
      <c r="BK245" s="408"/>
      <c r="BL245" s="419"/>
      <c r="BM245" s="415"/>
      <c r="BN245" s="408"/>
      <c r="BO245" s="408"/>
      <c r="BP245" s="408"/>
      <c r="BQ245" s="419"/>
      <c r="BR245" s="415"/>
      <c r="BS245" s="408"/>
      <c r="BT245" s="408"/>
      <c r="BU245" s="408"/>
      <c r="BV245" s="408"/>
      <c r="BW245" s="408"/>
      <c r="BX245" s="408"/>
      <c r="BY245" s="409"/>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322" customFormat="true" ht="15" customHeight="true" x14ac:dyDescent="0.2">
      <c r="A246" s="171"/>
      <c r="B246" s="140"/>
      <c r="C246" s="40"/>
      <c r="D246" s="161"/>
      <c r="E246" s="161"/>
      <c r="F246" s="161"/>
      <c r="G246" s="150"/>
      <c r="H246" s="39"/>
      <c r="I246" s="161"/>
      <c r="J246" s="161"/>
      <c r="K246" s="161"/>
      <c r="L246" s="156"/>
      <c r="M246" s="40"/>
      <c r="N246" s="161"/>
      <c r="O246" s="161"/>
      <c r="P246" s="161"/>
      <c r="Q246" s="150"/>
      <c r="R246" s="39"/>
      <c r="S246" s="161"/>
      <c r="T246" s="161"/>
      <c r="U246" s="161"/>
      <c r="V246" s="161"/>
      <c r="W246" s="161"/>
      <c r="X246" s="161"/>
      <c r="Y246" s="156"/>
      <c r="Z246" s="411"/>
      <c r="AA246" s="411"/>
      <c r="AB246" s="411"/>
      <c r="AC246" s="411"/>
      <c r="AD246" s="411"/>
      <c r="AE246" s="411"/>
      <c r="AF246" s="411"/>
      <c r="AG246" s="411"/>
      <c r="AH246" s="411"/>
      <c r="AI246" s="411"/>
      <c r="AJ246" s="411"/>
      <c r="AK246" s="411"/>
      <c r="AL246" s="411"/>
      <c r="AM246" s="411"/>
      <c r="AN246" s="411"/>
      <c r="AO246" s="411"/>
      <c r="AP246" s="411"/>
      <c r="AQ246" s="411"/>
      <c r="AR246" s="411"/>
      <c r="AS246" s="411"/>
      <c r="AT246" s="411"/>
      <c r="AU246" s="411"/>
      <c r="AV246" s="411"/>
      <c r="AW246" s="411"/>
      <c r="AX246" s="411"/>
      <c r="AY246" s="411"/>
      <c r="AZ246" s="187"/>
      <c r="BA246" s="558"/>
      <c r="BB246" s="557"/>
      <c r="BC246" s="415"/>
      <c r="BD246" s="408"/>
      <c r="BE246" s="408"/>
      <c r="BF246" s="408"/>
      <c r="BG246" s="419"/>
      <c r="BH246" s="415"/>
      <c r="BI246" s="408"/>
      <c r="BJ246" s="408"/>
      <c r="BK246" s="408"/>
      <c r="BL246" s="419"/>
      <c r="BM246" s="415"/>
      <c r="BN246" s="408"/>
      <c r="BO246" s="408"/>
      <c r="BP246" s="408"/>
      <c r="BQ246" s="419"/>
      <c r="BR246" s="415"/>
      <c r="BS246" s="408"/>
      <c r="BT246" s="408"/>
      <c r="BU246" s="408"/>
      <c r="BV246" s="408"/>
      <c r="BW246" s="408"/>
      <c r="BX246" s="408"/>
      <c r="BY246" s="409"/>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322" customFormat="true" ht="15" customHeight="true" x14ac:dyDescent="0.2">
      <c r="A247" s="171"/>
      <c r="B247" s="140"/>
      <c r="C247" s="40"/>
      <c r="D247" s="161"/>
      <c r="E247" s="161"/>
      <c r="F247" s="161"/>
      <c r="G247" s="150"/>
      <c r="H247" s="39"/>
      <c r="I247" s="161"/>
      <c r="J247" s="161"/>
      <c r="K247" s="161"/>
      <c r="L247" s="156"/>
      <c r="M247" s="40"/>
      <c r="N247" s="161"/>
      <c r="O247" s="161"/>
      <c r="P247" s="161"/>
      <c r="Q247" s="150"/>
      <c r="R247" s="39"/>
      <c r="S247" s="161"/>
      <c r="T247" s="161"/>
      <c r="U247" s="161"/>
      <c r="V247" s="161"/>
      <c r="W247" s="161"/>
      <c r="X247" s="161"/>
      <c r="Y247" s="156"/>
      <c r="Z247" s="411"/>
      <c r="AA247" s="411"/>
      <c r="AB247" s="411"/>
      <c r="AC247" s="411"/>
      <c r="AD247" s="411"/>
      <c r="AE247" s="411"/>
      <c r="AF247" s="411"/>
      <c r="AG247" s="411"/>
      <c r="AH247" s="411"/>
      <c r="AI247" s="411"/>
      <c r="AJ247" s="411"/>
      <c r="AK247" s="411"/>
      <c r="AL247" s="411"/>
      <c r="AM247" s="411"/>
      <c r="AN247" s="411"/>
      <c r="AO247" s="411"/>
      <c r="AP247" s="411"/>
      <c r="AQ247" s="411"/>
      <c r="AR247" s="411"/>
      <c r="AS247" s="411"/>
      <c r="AT247" s="411"/>
      <c r="AU247" s="411"/>
      <c r="AV247" s="411"/>
      <c r="AW247" s="411"/>
      <c r="AX247" s="411"/>
      <c r="AY247" s="411"/>
      <c r="AZ247" s="187"/>
      <c r="BA247" s="558"/>
      <c r="BB247" s="557"/>
      <c r="BC247" s="415"/>
      <c r="BD247" s="408"/>
      <c r="BE247" s="408"/>
      <c r="BF247" s="408"/>
      <c r="BG247" s="419"/>
      <c r="BH247" s="415"/>
      <c r="BI247" s="408"/>
      <c r="BJ247" s="408"/>
      <c r="BK247" s="408"/>
      <c r="BL247" s="419"/>
      <c r="BM247" s="415"/>
      <c r="BN247" s="408"/>
      <c r="BO247" s="408"/>
      <c r="BP247" s="408"/>
      <c r="BQ247" s="419"/>
      <c r="BR247" s="415"/>
      <c r="BS247" s="408"/>
      <c r="BT247" s="408"/>
      <c r="BU247" s="408"/>
      <c r="BV247" s="408"/>
      <c r="BW247" s="408"/>
      <c r="BX247" s="408"/>
      <c r="BY247" s="409"/>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322" customFormat="true" ht="15" customHeight="true" x14ac:dyDescent="0.2">
      <c r="A248" s="166"/>
      <c r="B248" s="132"/>
      <c r="C248" s="33"/>
      <c r="D248" s="116"/>
      <c r="E248" s="116"/>
      <c r="F248" s="116"/>
      <c r="G248" s="115"/>
      <c r="H248" s="32"/>
      <c r="I248" s="116"/>
      <c r="J248" s="116"/>
      <c r="K248" s="116"/>
      <c r="L248" s="31"/>
      <c r="M248" s="33"/>
      <c r="N248" s="116"/>
      <c r="O248" s="116"/>
      <c r="P248" s="116"/>
      <c r="Q248" s="115"/>
      <c r="R248" s="32"/>
      <c r="S248" s="116"/>
      <c r="T248" s="116"/>
      <c r="U248" s="116"/>
      <c r="V248" s="116"/>
      <c r="W248" s="116"/>
      <c r="X248" s="116"/>
      <c r="Y248" s="31"/>
      <c r="Z248" s="411"/>
      <c r="AA248" s="411"/>
      <c r="AB248" s="411"/>
      <c r="AC248" s="411"/>
      <c r="AD248" s="411"/>
      <c r="AE248" s="411"/>
      <c r="AF248" s="411"/>
      <c r="AG248" s="411"/>
      <c r="AH248" s="411"/>
      <c r="AI248" s="411"/>
      <c r="AJ248" s="411"/>
      <c r="AK248" s="411"/>
      <c r="AL248" s="411"/>
      <c r="AM248" s="411"/>
      <c r="AN248" s="411"/>
      <c r="AO248" s="411"/>
      <c r="AP248" s="411"/>
      <c r="AQ248" s="411"/>
      <c r="AR248" s="411"/>
      <c r="AS248" s="411"/>
      <c r="AT248" s="411"/>
      <c r="AU248" s="411"/>
      <c r="AV248" s="411"/>
      <c r="AW248" s="411"/>
      <c r="AX248" s="411"/>
      <c r="AY248" s="411"/>
      <c r="AZ248" s="187"/>
      <c r="BA248" s="558"/>
      <c r="BB248" s="557"/>
      <c r="BC248" s="418"/>
      <c r="BD248" s="417"/>
      <c r="BE248" s="417"/>
      <c r="BF248" s="417"/>
      <c r="BG248" s="421"/>
      <c r="BH248" s="418"/>
      <c r="BI248" s="417"/>
      <c r="BJ248" s="417"/>
      <c r="BK248" s="417"/>
      <c r="BL248" s="421"/>
      <c r="BM248" s="418"/>
      <c r="BN248" s="417"/>
      <c r="BO248" s="417"/>
      <c r="BP248" s="417"/>
      <c r="BQ248" s="421"/>
      <c r="BR248" s="418"/>
      <c r="BS248" s="417"/>
      <c r="BT248" s="417"/>
      <c r="BU248" s="417"/>
      <c r="BV248" s="417"/>
      <c r="BW248" s="417"/>
      <c r="BX248" s="417"/>
      <c r="BY248" s="420"/>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322" customFormat="true" ht="250.15" customHeight="true" x14ac:dyDescent="0.2">
      <c r="Z249" s="187"/>
      <c r="AA249" s="187"/>
      <c r="AB249" s="187"/>
      <c r="AC249" s="187"/>
      <c r="AD249" s="187"/>
      <c r="AE249" s="187"/>
      <c r="AF249" s="187"/>
      <c r="AG249" s="187"/>
      <c r="AH249" s="187"/>
      <c r="AI249" s="187"/>
      <c r="AJ249" s="187"/>
      <c r="AK249" s="187"/>
      <c r="AL249" s="187"/>
      <c r="AM249" s="187"/>
      <c r="AN249" s="187"/>
      <c r="AO249" s="187"/>
      <c r="AP249" s="187"/>
      <c r="AQ249" s="187"/>
      <c r="AR249" s="187"/>
      <c r="AS249" s="187"/>
      <c r="AT249" s="187"/>
      <c r="AU249" s="187"/>
      <c r="AV249" s="187"/>
      <c r="AW249" s="187"/>
      <c r="AX249" s="187"/>
      <c r="AY249" s="187"/>
      <c r="AZ249" s="187"/>
      <c r="BA249" s="319"/>
      <c r="BB249" s="317"/>
      <c r="BC249" s="317"/>
      <c r="BD249" s="317"/>
      <c r="BE249" s="317"/>
      <c r="BF249" s="317"/>
      <c r="BG249" s="317"/>
      <c r="BH249" s="317"/>
      <c r="BI249" s="317"/>
      <c r="BJ249" s="317"/>
      <c r="BK249" s="317"/>
      <c r="BL249" s="317"/>
      <c r="BM249" s="317"/>
      <c r="BN249" s="317"/>
      <c r="BO249" s="317"/>
      <c r="BP249" s="317"/>
      <c r="BQ249" s="317"/>
      <c r="BR249" s="317"/>
      <c r="BS249" s="317"/>
      <c r="BT249" s="317"/>
      <c r="BU249" s="317"/>
      <c r="BV249" s="317"/>
      <c r="BW249" s="317"/>
      <c r="BX249" s="317"/>
      <c r="BY249" s="319"/>
      <c r="BZ249" s="345"/>
      <c r="CA249" s="345"/>
      <c r="CB249" s="345"/>
      <c r="CC249" s="345"/>
      <c r="CD249" s="345"/>
      <c r="CE249" s="345"/>
      <c r="CF249" s="345"/>
      <c r="CG249" s="345"/>
      <c r="CH249" s="345"/>
      <c r="CI249" s="345"/>
      <c r="CJ249" s="345"/>
      <c r="CK249" s="345"/>
      <c r="CL249" s="345"/>
      <c r="CM249" s="345"/>
      <c r="CN249" s="345"/>
      <c r="CO249" s="345"/>
      <c r="CP249" s="345"/>
      <c r="CQ249" s="345"/>
      <c r="CR249" s="345"/>
      <c r="CS249" s="345"/>
      <c r="CT249" s="345"/>
      <c r="CU249" s="345"/>
      <c r="CV249" s="345"/>
      <c r="CW249" s="345"/>
      <c r="CX249" s="345"/>
      <c r="CY249" s="345"/>
      <c r="CZ249" s="345"/>
    </row>
    <row r="250" s="460" customFormat="true" ht="19.15" customHeight="true" x14ac:dyDescent="0.2">
      <c r="Z250" s="183"/>
      <c r="AA250" s="183"/>
      <c r="AB250" s="183"/>
      <c r="AC250" s="183"/>
      <c r="AD250" s="183"/>
      <c r="AE250" s="183"/>
      <c r="AF250" s="183"/>
      <c r="AG250" s="183"/>
      <c r="AH250" s="183"/>
      <c r="AI250" s="183"/>
      <c r="AJ250" s="183"/>
      <c r="AK250" s="183"/>
      <c r="AL250" s="183"/>
      <c r="AM250" s="183"/>
      <c r="AN250" s="183"/>
      <c r="AO250" s="183"/>
      <c r="AP250" s="183"/>
      <c r="AQ250" s="183"/>
      <c r="AR250" s="183"/>
      <c r="AS250" s="183"/>
      <c r="AT250" s="183"/>
      <c r="AU250" s="183"/>
      <c r="AV250" s="183"/>
      <c r="AW250" s="183"/>
      <c r="AX250" s="183"/>
      <c r="AY250" s="183"/>
      <c r="AZ250" s="183"/>
      <c r="BA250" s="436"/>
      <c r="BB250" s="366"/>
      <c r="BC250" s="436"/>
      <c r="BD250" s="436"/>
      <c r="BE250" s="436"/>
      <c r="BF250" s="436"/>
      <c r="BG250" s="436"/>
      <c r="BH250" s="436"/>
      <c r="BI250" s="436"/>
      <c r="BJ250" s="436"/>
      <c r="BK250" s="436"/>
      <c r="BL250" s="436"/>
      <c r="BM250" s="436"/>
      <c r="BN250" s="436"/>
      <c r="BO250" s="436"/>
      <c r="BP250" s="436"/>
      <c r="BQ250" s="436"/>
      <c r="BR250" s="436"/>
      <c r="BS250" s="436"/>
      <c r="BT250" s="436"/>
      <c r="BU250" s="436"/>
      <c r="BV250" s="436"/>
      <c r="BW250" s="436"/>
      <c r="BX250" s="436"/>
      <c r="BY250" s="436"/>
      <c r="BZ250" s="341"/>
      <c r="CA250" s="341"/>
      <c r="CB250" s="341"/>
      <c r="CC250" s="341"/>
      <c r="CD250" s="341"/>
      <c r="CE250" s="341"/>
      <c r="CF250" s="341"/>
      <c r="CG250" s="341"/>
      <c r="CH250" s="341"/>
      <c r="CI250" s="341"/>
      <c r="CJ250" s="341"/>
      <c r="CK250" s="341"/>
      <c r="CL250" s="341"/>
      <c r="CM250" s="341"/>
      <c r="CN250" s="341"/>
      <c r="CO250" s="341"/>
      <c r="CP250" s="341"/>
      <c r="CQ250" s="341"/>
      <c r="CR250" s="341"/>
      <c r="CS250" s="341"/>
      <c r="CT250" s="341"/>
      <c r="CU250" s="341"/>
      <c r="CV250" s="341"/>
      <c r="CW250" s="341"/>
      <c r="CX250" s="341"/>
      <c r="CY250" s="341"/>
      <c r="CZ250" s="341"/>
    </row>
    <row r="251" s="460" customFormat="true" ht="12.75" x14ac:dyDescent="0.2">
      <c r="Z251" s="183"/>
      <c r="AA251" s="183"/>
      <c r="AB251" s="183"/>
      <c r="AC251" s="183"/>
      <c r="AD251" s="183"/>
      <c r="AE251" s="183"/>
      <c r="AF251" s="183"/>
      <c r="AG251" s="183"/>
      <c r="AH251" s="183"/>
      <c r="AI251" s="183"/>
      <c r="AJ251" s="183"/>
      <c r="AK251" s="183"/>
      <c r="AL251" s="183"/>
      <c r="AM251" s="183"/>
      <c r="AN251" s="183"/>
      <c r="AO251" s="183"/>
      <c r="AP251" s="183"/>
      <c r="AQ251" s="183"/>
      <c r="AR251" s="183"/>
      <c r="AS251" s="183"/>
      <c r="AT251" s="183"/>
      <c r="AU251" s="183"/>
      <c r="AV251" s="183"/>
      <c r="AW251" s="183"/>
      <c r="AX251" s="183"/>
      <c r="AY251" s="183"/>
      <c r="AZ251" s="183"/>
      <c r="BA251" s="436"/>
      <c r="BB251" s="366"/>
      <c r="BC251" s="436"/>
      <c r="BD251" s="436"/>
      <c r="BE251" s="436"/>
      <c r="BF251" s="436"/>
      <c r="BG251" s="436"/>
      <c r="BH251" s="436"/>
      <c r="BI251" s="436"/>
      <c r="BJ251" s="436"/>
      <c r="BK251" s="436"/>
      <c r="BL251" s="436"/>
      <c r="BM251" s="436"/>
      <c r="BN251" s="436"/>
      <c r="BO251" s="436"/>
      <c r="BP251" s="436"/>
      <c r="BQ251" s="436"/>
      <c r="BR251" s="436"/>
      <c r="BS251" s="436"/>
      <c r="BT251" s="436"/>
      <c r="BU251" s="436"/>
      <c r="BV251" s="436"/>
      <c r="BW251" s="436"/>
      <c r="BX251" s="436"/>
      <c r="BY251" s="436"/>
      <c r="BZ251" s="341"/>
      <c r="CA251" s="341"/>
      <c r="CB251" s="341"/>
      <c r="CC251" s="341"/>
      <c r="CD251" s="341"/>
      <c r="CE251" s="341"/>
      <c r="CF251" s="341"/>
      <c r="CG251" s="341"/>
      <c r="CH251" s="341"/>
      <c r="CI251" s="341"/>
      <c r="CJ251" s="341"/>
      <c r="CK251" s="341"/>
      <c r="CL251" s="341"/>
      <c r="CM251" s="341"/>
      <c r="CN251" s="341"/>
      <c r="CO251" s="341"/>
      <c r="CP251" s="341"/>
      <c r="CQ251" s="341"/>
      <c r="CR251" s="341"/>
      <c r="CS251" s="341"/>
      <c r="CT251" s="341"/>
      <c r="CU251" s="341"/>
      <c r="CV251" s="341"/>
      <c r="CW251" s="341"/>
      <c r="CX251" s="341"/>
      <c r="CY251" s="341"/>
      <c r="CZ251" s="341"/>
    </row>
    <row r="252" s="460" customFormat="true" ht="12.75" x14ac:dyDescent="0.2">
      <c r="Z252" s="183"/>
      <c r="AA252" s="183"/>
      <c r="AB252" s="183"/>
      <c r="AC252" s="183"/>
      <c r="AD252" s="183"/>
      <c r="AE252" s="183"/>
      <c r="AF252" s="183"/>
      <c r="AG252" s="183"/>
      <c r="AH252" s="183"/>
      <c r="AI252" s="183"/>
      <c r="AJ252" s="183"/>
      <c r="AK252" s="183"/>
      <c r="AL252" s="183"/>
      <c r="AM252" s="183"/>
      <c r="AN252" s="183"/>
      <c r="AO252" s="183"/>
      <c r="AP252" s="183"/>
      <c r="AQ252" s="183"/>
      <c r="AR252" s="183"/>
      <c r="AS252" s="183"/>
      <c r="AT252" s="183"/>
      <c r="AU252" s="183"/>
      <c r="AV252" s="183"/>
      <c r="AW252" s="183"/>
      <c r="AX252" s="183"/>
      <c r="AY252" s="183"/>
      <c r="AZ252" s="183"/>
      <c r="BA252" s="436"/>
      <c r="BB252" s="366"/>
      <c r="BC252" s="436"/>
      <c r="BD252" s="436"/>
      <c r="BE252" s="436"/>
      <c r="BF252" s="436"/>
      <c r="BG252" s="436"/>
      <c r="BH252" s="436"/>
      <c r="BI252" s="436"/>
      <c r="BJ252" s="436"/>
      <c r="BK252" s="436"/>
      <c r="BL252" s="436"/>
      <c r="BM252" s="436"/>
      <c r="BN252" s="436"/>
      <c r="BO252" s="436"/>
      <c r="BP252" s="436"/>
      <c r="BQ252" s="436"/>
      <c r="BR252" s="436"/>
      <c r="BS252" s="436"/>
      <c r="BT252" s="436"/>
      <c r="BU252" s="436"/>
      <c r="BV252" s="436"/>
      <c r="BW252" s="436"/>
      <c r="BX252" s="436"/>
      <c r="BY252" s="436"/>
      <c r="BZ252" s="341"/>
      <c r="CA252" s="341"/>
      <c r="CB252" s="341"/>
      <c r="CC252" s="341"/>
      <c r="CD252" s="341"/>
      <c r="CE252" s="341"/>
      <c r="CF252" s="341"/>
      <c r="CG252" s="341"/>
      <c r="CH252" s="341"/>
      <c r="CI252" s="341"/>
      <c r="CJ252" s="341"/>
      <c r="CK252" s="341"/>
      <c r="CL252" s="341"/>
      <c r="CM252" s="341"/>
      <c r="CN252" s="341"/>
      <c r="CO252" s="341"/>
      <c r="CP252" s="341"/>
      <c r="CQ252" s="341"/>
      <c r="CR252" s="341"/>
      <c r="CS252" s="341"/>
      <c r="CT252" s="341"/>
      <c r="CU252" s="341"/>
      <c r="CV252" s="341"/>
      <c r="CW252" s="341"/>
      <c r="CX252" s="341"/>
      <c r="CY252" s="341"/>
      <c r="CZ252" s="341"/>
    </row>
    <row r="253" s="460" customFormat="true" ht="12.75" x14ac:dyDescent="0.2">
      <c r="Z253" s="183"/>
      <c r="AA253" s="183"/>
      <c r="AB253" s="183"/>
      <c r="AC253" s="183"/>
      <c r="AD253" s="183"/>
      <c r="AE253" s="183"/>
      <c r="AF253" s="183"/>
      <c r="AG253" s="183"/>
      <c r="AH253" s="183"/>
      <c r="AI253" s="183"/>
      <c r="AJ253" s="183"/>
      <c r="AK253" s="183"/>
      <c r="AL253" s="183"/>
      <c r="AM253" s="183"/>
      <c r="AN253" s="183"/>
      <c r="AO253" s="183"/>
      <c r="AP253" s="183"/>
      <c r="AQ253" s="183"/>
      <c r="AR253" s="183"/>
      <c r="AS253" s="183"/>
      <c r="AT253" s="183"/>
      <c r="AU253" s="183"/>
      <c r="AV253" s="183"/>
      <c r="AW253" s="183"/>
      <c r="AX253" s="183"/>
      <c r="AY253" s="183"/>
      <c r="AZ253" s="183"/>
      <c r="BA253" s="436"/>
      <c r="BB253" s="366"/>
      <c r="BC253" s="436"/>
      <c r="BD253" s="436"/>
      <c r="BE253" s="436"/>
      <c r="BF253" s="436"/>
      <c r="BG253" s="436"/>
      <c r="BH253" s="436"/>
      <c r="BI253" s="436"/>
      <c r="BJ253" s="436"/>
      <c r="BK253" s="436"/>
      <c r="BL253" s="436"/>
      <c r="BM253" s="436"/>
      <c r="BN253" s="436"/>
      <c r="BO253" s="436"/>
      <c r="BP253" s="436"/>
      <c r="BQ253" s="436"/>
      <c r="BR253" s="436"/>
      <c r="BS253" s="436"/>
      <c r="BT253" s="436"/>
      <c r="BU253" s="436"/>
      <c r="BV253" s="436"/>
      <c r="BW253" s="436"/>
      <c r="BX253" s="436"/>
      <c r="BY253" s="436"/>
      <c r="BZ253" s="341"/>
      <c r="CA253" s="341"/>
      <c r="CB253" s="341"/>
      <c r="CC253" s="341"/>
      <c r="CD253" s="341"/>
      <c r="CE253" s="341"/>
      <c r="CF253" s="341"/>
      <c r="CG253" s="341"/>
      <c r="CH253" s="341"/>
      <c r="CI253" s="341"/>
      <c r="CJ253" s="341"/>
      <c r="CK253" s="341"/>
      <c r="CL253" s="341"/>
      <c r="CM253" s="341"/>
      <c r="CN253" s="341"/>
      <c r="CO253" s="341"/>
      <c r="CP253" s="341"/>
      <c r="CQ253" s="341"/>
      <c r="CR253" s="341"/>
      <c r="CS253" s="341"/>
      <c r="CT253" s="341"/>
      <c r="CU253" s="341"/>
      <c r="CV253" s="341"/>
      <c r="CW253" s="341"/>
      <c r="CX253" s="341"/>
      <c r="CY253" s="341"/>
      <c r="CZ253" s="341"/>
    </row>
    <row r="254" s="460" customFormat="true" ht="12.75" x14ac:dyDescent="0.2">
      <c r="Z254" s="183"/>
      <c r="AA254" s="183"/>
      <c r="AB254" s="183"/>
      <c r="AC254" s="183"/>
      <c r="AD254" s="183"/>
      <c r="AE254" s="183"/>
      <c r="AF254" s="183"/>
      <c r="AG254" s="183"/>
      <c r="AH254" s="183"/>
      <c r="AI254" s="183"/>
      <c r="AJ254" s="183"/>
      <c r="AK254" s="183"/>
      <c r="AL254" s="183"/>
      <c r="AM254" s="183"/>
      <c r="AN254" s="183"/>
      <c r="AO254" s="183"/>
      <c r="AP254" s="183"/>
      <c r="AQ254" s="183"/>
      <c r="AR254" s="183"/>
      <c r="AS254" s="183"/>
      <c r="AT254" s="183"/>
      <c r="AU254" s="183"/>
      <c r="AV254" s="183"/>
      <c r="AW254" s="183"/>
      <c r="AX254" s="183"/>
      <c r="AY254" s="183"/>
      <c r="AZ254" s="183"/>
      <c r="BA254" s="436"/>
      <c r="BB254" s="366"/>
      <c r="BC254" s="436"/>
      <c r="BD254" s="436"/>
      <c r="BE254" s="436"/>
      <c r="BF254" s="436"/>
      <c r="BG254" s="436"/>
      <c r="BH254" s="436"/>
      <c r="BI254" s="436"/>
      <c r="BJ254" s="436"/>
      <c r="BK254" s="436"/>
      <c r="BL254" s="436"/>
      <c r="BM254" s="436"/>
      <c r="BN254" s="436"/>
      <c r="BO254" s="436"/>
      <c r="BP254" s="436"/>
      <c r="BQ254" s="436"/>
      <c r="BR254" s="436"/>
      <c r="BS254" s="436"/>
      <c r="BT254" s="436"/>
      <c r="BU254" s="436"/>
      <c r="BV254" s="436"/>
      <c r="BW254" s="436"/>
      <c r="BX254" s="436"/>
      <c r="BY254" s="436"/>
      <c r="BZ254" s="341"/>
      <c r="CA254" s="341"/>
      <c r="CB254" s="341"/>
      <c r="CC254" s="341"/>
      <c r="CD254" s="341"/>
      <c r="CE254" s="341"/>
      <c r="CF254" s="341"/>
      <c r="CG254" s="341"/>
      <c r="CH254" s="341"/>
      <c r="CI254" s="341"/>
      <c r="CJ254" s="341"/>
      <c r="CK254" s="341"/>
      <c r="CL254" s="341"/>
      <c r="CM254" s="341"/>
      <c r="CN254" s="341"/>
      <c r="CO254" s="341"/>
      <c r="CP254" s="341"/>
      <c r="CQ254" s="341"/>
      <c r="CR254" s="341"/>
      <c r="CS254" s="341"/>
      <c r="CT254" s="341"/>
      <c r="CU254" s="341"/>
      <c r="CV254" s="341"/>
      <c r="CW254" s="341"/>
      <c r="CX254" s="341"/>
      <c r="CY254" s="341"/>
      <c r="CZ254" s="341"/>
    </row>
    <row r="255" s="460" customFormat="true" ht="12.75" x14ac:dyDescent="0.2">
      <c r="Z255" s="183"/>
      <c r="AA255" s="183"/>
      <c r="AB255" s="183"/>
      <c r="AC255" s="183"/>
      <c r="AD255" s="183"/>
      <c r="AE255" s="183"/>
      <c r="AF255" s="183"/>
      <c r="AG255" s="183"/>
      <c r="AH255" s="183"/>
      <c r="AI255" s="183"/>
      <c r="AJ255" s="183"/>
      <c r="AK255" s="183"/>
      <c r="AL255" s="183"/>
      <c r="AM255" s="183"/>
      <c r="AN255" s="183"/>
      <c r="AO255" s="183"/>
      <c r="AP255" s="183"/>
      <c r="AQ255" s="183"/>
      <c r="AR255" s="183"/>
      <c r="AS255" s="183"/>
      <c r="AT255" s="183"/>
      <c r="AU255" s="183"/>
      <c r="AV255" s="183"/>
      <c r="AW255" s="183"/>
      <c r="AX255" s="183"/>
      <c r="AY255" s="183"/>
      <c r="AZ255" s="183"/>
      <c r="BA255" s="436"/>
      <c r="BB255" s="366"/>
      <c r="BC255" s="436"/>
      <c r="BD255" s="436"/>
      <c r="BE255" s="436"/>
      <c r="BF255" s="436"/>
      <c r="BG255" s="436"/>
      <c r="BH255" s="436"/>
      <c r="BI255" s="436"/>
      <c r="BJ255" s="436"/>
      <c r="BK255" s="436"/>
      <c r="BL255" s="436"/>
      <c r="BM255" s="436"/>
      <c r="BN255" s="436"/>
      <c r="BO255" s="436"/>
      <c r="BP255" s="436"/>
      <c r="BQ255" s="436"/>
      <c r="BR255" s="436"/>
      <c r="BS255" s="436"/>
      <c r="BT255" s="436"/>
      <c r="BU255" s="436"/>
      <c r="BV255" s="436"/>
      <c r="BW255" s="436"/>
      <c r="BX255" s="436"/>
      <c r="BY255" s="436"/>
      <c r="BZ255" s="341"/>
      <c r="CA255" s="341"/>
      <c r="CB255" s="341"/>
      <c r="CC255" s="341"/>
      <c r="CD255" s="341"/>
      <c r="CE255" s="341"/>
      <c r="CF255" s="341"/>
      <c r="CG255" s="341"/>
      <c r="CH255" s="341"/>
      <c r="CI255" s="341"/>
      <c r="CJ255" s="341"/>
      <c r="CK255" s="341"/>
      <c r="CL255" s="341"/>
      <c r="CM255" s="341"/>
      <c r="CN255" s="341"/>
      <c r="CO255" s="341"/>
      <c r="CP255" s="341"/>
      <c r="CQ255" s="341"/>
      <c r="CR255" s="341"/>
      <c r="CS255" s="341"/>
      <c r="CT255" s="341"/>
      <c r="CU255" s="341"/>
      <c r="CV255" s="341"/>
      <c r="CW255" s="341"/>
      <c r="CX255" s="341"/>
      <c r="CY255" s="341"/>
      <c r="CZ255" s="341"/>
    </row>
    <row r="256" s="460" customFormat="true" ht="12.75" x14ac:dyDescent="0.2">
      <c r="Z256" s="183"/>
      <c r="AA256" s="183"/>
      <c r="AB256" s="183"/>
      <c r="AC256" s="183"/>
      <c r="AD256" s="183"/>
      <c r="AE256" s="183"/>
      <c r="AF256" s="183"/>
      <c r="AG256" s="183"/>
      <c r="AH256" s="183"/>
      <c r="AI256" s="183"/>
      <c r="AJ256" s="183"/>
      <c r="AK256" s="183"/>
      <c r="AL256" s="183"/>
      <c r="AM256" s="183"/>
      <c r="AN256" s="183"/>
      <c r="AO256" s="183"/>
      <c r="AP256" s="183"/>
      <c r="AQ256" s="183"/>
      <c r="AR256" s="183"/>
      <c r="AS256" s="183"/>
      <c r="AT256" s="183"/>
      <c r="AU256" s="183"/>
      <c r="AV256" s="183"/>
      <c r="AW256" s="183"/>
      <c r="AX256" s="183"/>
      <c r="AY256" s="183"/>
      <c r="AZ256" s="183"/>
      <c r="BA256" s="436"/>
      <c r="BB256" s="366"/>
      <c r="BC256" s="436"/>
      <c r="BD256" s="436"/>
      <c r="BE256" s="436"/>
      <c r="BF256" s="436"/>
      <c r="BG256" s="436"/>
      <c r="BH256" s="436"/>
      <c r="BI256" s="436"/>
      <c r="BJ256" s="436"/>
      <c r="BK256" s="436"/>
      <c r="BL256" s="436"/>
      <c r="BM256" s="436"/>
      <c r="BN256" s="436"/>
      <c r="BO256" s="436"/>
      <c r="BP256" s="436"/>
      <c r="BQ256" s="436"/>
      <c r="BR256" s="436"/>
      <c r="BS256" s="436"/>
      <c r="BT256" s="436"/>
      <c r="BU256" s="436"/>
      <c r="BV256" s="436"/>
      <c r="BW256" s="436"/>
      <c r="BX256" s="436"/>
      <c r="BY256" s="436"/>
      <c r="BZ256" s="341"/>
      <c r="CA256" s="341"/>
      <c r="CB256" s="341"/>
      <c r="CC256" s="341"/>
      <c r="CD256" s="341"/>
      <c r="CE256" s="341"/>
      <c r="CF256" s="341"/>
      <c r="CG256" s="341"/>
      <c r="CH256" s="341"/>
      <c r="CI256" s="341"/>
      <c r="CJ256" s="341"/>
      <c r="CK256" s="341"/>
      <c r="CL256" s="341"/>
      <c r="CM256" s="341"/>
      <c r="CN256" s="341"/>
      <c r="CO256" s="341"/>
      <c r="CP256" s="341"/>
      <c r="CQ256" s="341"/>
      <c r="CR256" s="341"/>
      <c r="CS256" s="341"/>
      <c r="CT256" s="341"/>
      <c r="CU256" s="341"/>
      <c r="CV256" s="341"/>
      <c r="CW256" s="341"/>
      <c r="CX256" s="341"/>
      <c r="CY256" s="341"/>
      <c r="CZ256" s="341"/>
    </row>
    <row r="257" s="460" customFormat="true" ht="18" customHeight="true" x14ac:dyDescent="0.2">
      <c r="Z257" s="183"/>
      <c r="AA257" s="183"/>
      <c r="AB257" s="183"/>
      <c r="AC257" s="183"/>
      <c r="AD257" s="183"/>
      <c r="AE257" s="183"/>
      <c r="AF257" s="183"/>
      <c r="AG257" s="183"/>
      <c r="AH257" s="183"/>
      <c r="AI257" s="183"/>
      <c r="AJ257" s="183"/>
      <c r="AK257" s="183"/>
      <c r="AL257" s="183"/>
      <c r="AM257" s="183"/>
      <c r="AN257" s="183"/>
      <c r="AO257" s="183"/>
      <c r="AP257" s="183"/>
      <c r="AQ257" s="183"/>
      <c r="AR257" s="183"/>
      <c r="AS257" s="183"/>
      <c r="AT257" s="183"/>
      <c r="AU257" s="183"/>
      <c r="AV257" s="183"/>
      <c r="AW257" s="183"/>
      <c r="AX257" s="183"/>
      <c r="AY257" s="183"/>
      <c r="AZ257" s="183"/>
      <c r="BA257" s="436"/>
      <c r="BB257" s="366"/>
      <c r="BC257" s="436"/>
      <c r="BD257" s="436"/>
      <c r="BE257" s="436"/>
      <c r="BF257" s="436"/>
      <c r="BG257" s="436"/>
      <c r="BH257" s="436"/>
      <c r="BI257" s="436"/>
      <c r="BJ257" s="436"/>
      <c r="BK257" s="436"/>
      <c r="BL257" s="436"/>
      <c r="BM257" s="436"/>
      <c r="BN257" s="436"/>
      <c r="BO257" s="436"/>
      <c r="BP257" s="436"/>
      <c r="BQ257" s="436"/>
      <c r="BR257" s="436"/>
      <c r="BS257" s="436"/>
      <c r="BT257" s="436"/>
      <c r="BU257" s="436"/>
      <c r="BV257" s="436"/>
      <c r="BW257" s="436"/>
      <c r="BX257" s="436"/>
      <c r="BY257" s="436"/>
      <c r="BZ257" s="341"/>
      <c r="CA257" s="341"/>
      <c r="CB257" s="341"/>
      <c r="CC257" s="341"/>
      <c r="CD257" s="341"/>
      <c r="CE257" s="341"/>
      <c r="CF257" s="341"/>
      <c r="CG257" s="341"/>
      <c r="CH257" s="341"/>
      <c r="CI257" s="341"/>
      <c r="CJ257" s="341"/>
      <c r="CK257" s="341"/>
      <c r="CL257" s="341"/>
      <c r="CM257" s="341"/>
      <c r="CN257" s="341"/>
      <c r="CO257" s="341"/>
      <c r="CP257" s="341"/>
      <c r="CQ257" s="341"/>
      <c r="CR257" s="341"/>
      <c r="CS257" s="341"/>
      <c r="CT257" s="341"/>
      <c r="CU257" s="341"/>
      <c r="CV257" s="341"/>
      <c r="CW257" s="341"/>
      <c r="CX257" s="341"/>
      <c r="CY257" s="341"/>
      <c r="CZ257" s="341"/>
    </row>
    <row r="258" s="460" customFormat="true" ht="18" customHeight="true" x14ac:dyDescent="0.2">
      <c r="Z258" s="183"/>
      <c r="AA258" s="183"/>
      <c r="AB258" s="183"/>
      <c r="AC258" s="183"/>
      <c r="AD258" s="183"/>
      <c r="AE258" s="183"/>
      <c r="AF258" s="183"/>
      <c r="AG258" s="183"/>
      <c r="AH258" s="183"/>
      <c r="AI258" s="183"/>
      <c r="AJ258" s="183"/>
      <c r="AK258" s="183"/>
      <c r="AL258" s="183"/>
      <c r="AM258" s="183"/>
      <c r="AN258" s="183"/>
      <c r="AO258" s="183"/>
      <c r="AP258" s="183"/>
      <c r="AQ258" s="183"/>
      <c r="AR258" s="183"/>
      <c r="AS258" s="183"/>
      <c r="AT258" s="183"/>
      <c r="AU258" s="183"/>
      <c r="AV258" s="183"/>
      <c r="AW258" s="183"/>
      <c r="AX258" s="183"/>
      <c r="AY258" s="183"/>
      <c r="AZ258" s="183"/>
      <c r="BA258" s="436"/>
      <c r="BB258" s="366"/>
      <c r="BC258" s="436"/>
      <c r="BD258" s="436"/>
      <c r="BE258" s="436"/>
      <c r="BF258" s="436"/>
      <c r="BG258" s="436"/>
      <c r="BH258" s="436"/>
      <c r="BI258" s="436"/>
      <c r="BJ258" s="436"/>
      <c r="BK258" s="436"/>
      <c r="BL258" s="436"/>
      <c r="BM258" s="436"/>
      <c r="BN258" s="436"/>
      <c r="BO258" s="436"/>
      <c r="BP258" s="436"/>
      <c r="BQ258" s="436"/>
      <c r="BR258" s="436"/>
      <c r="BS258" s="436"/>
      <c r="BT258" s="436"/>
      <c r="BU258" s="436"/>
      <c r="BV258" s="436"/>
      <c r="BW258" s="436"/>
      <c r="BX258" s="436"/>
      <c r="BY258" s="436"/>
      <c r="BZ258" s="341"/>
      <c r="CA258" s="341"/>
      <c r="CB258" s="341"/>
      <c r="CC258" s="341"/>
      <c r="CD258" s="341"/>
      <c r="CE258" s="341"/>
      <c r="CF258" s="341"/>
      <c r="CG258" s="341"/>
      <c r="CH258" s="341"/>
      <c r="CI258" s="341"/>
      <c r="CJ258" s="341"/>
      <c r="CK258" s="341"/>
      <c r="CL258" s="341"/>
      <c r="CM258" s="341"/>
      <c r="CN258" s="341"/>
      <c r="CO258" s="341"/>
      <c r="CP258" s="341"/>
      <c r="CQ258" s="341"/>
      <c r="CR258" s="341"/>
      <c r="CS258" s="341"/>
      <c r="CT258" s="341"/>
      <c r="CU258" s="341"/>
      <c r="CV258" s="341"/>
      <c r="CW258" s="341"/>
      <c r="CX258" s="341"/>
      <c r="CY258" s="341"/>
      <c r="CZ258" s="341"/>
    </row>
    <row r="259" s="322" customFormat="true" ht="15" customHeight="true" x14ac:dyDescent="0.2">
      <c r="Z259" s="187"/>
      <c r="AA259" s="187"/>
      <c r="AB259" s="187"/>
      <c r="AC259" s="187"/>
      <c r="AD259" s="187"/>
      <c r="AE259" s="187"/>
      <c r="AF259" s="187"/>
      <c r="AG259" s="187"/>
      <c r="AH259" s="187"/>
      <c r="AI259" s="187"/>
      <c r="AJ259" s="187"/>
      <c r="AK259" s="187"/>
      <c r="AL259" s="187"/>
      <c r="AM259" s="187"/>
      <c r="AN259" s="187"/>
      <c r="AO259" s="187"/>
      <c r="AP259" s="187"/>
      <c r="AQ259" s="187"/>
      <c r="AR259" s="187"/>
      <c r="AS259" s="187"/>
      <c r="AT259" s="187"/>
      <c r="AU259" s="187"/>
      <c r="AV259" s="187"/>
      <c r="AW259" s="187"/>
      <c r="AX259" s="187"/>
      <c r="AY259" s="187"/>
      <c r="AZ259" s="187"/>
      <c r="BA259" s="347" t="s">
        <v>128</v>
      </c>
      <c r="BB259" s="324" t="s">
        <v>85</v>
      </c>
      <c r="BC259" s="986" t="s">
        <v>114</v>
      </c>
      <c r="BD259" s="987"/>
      <c r="BE259" s="987"/>
      <c r="BF259" s="987"/>
      <c r="BG259" s="993"/>
      <c r="BH259" s="986" t="s">
        <v>38</v>
      </c>
      <c r="BI259" s="987"/>
      <c r="BJ259" s="987"/>
      <c r="BK259" s="987"/>
      <c r="BL259" s="993"/>
      <c r="BM259" s="986" t="s">
        <v>37</v>
      </c>
      <c r="BN259" s="987"/>
      <c r="BO259" s="987"/>
      <c r="BP259" s="987"/>
      <c r="BQ259" s="988"/>
      <c r="BR259" s="14" t="s">
        <v>137</v>
      </c>
      <c r="BS259" s="401"/>
      <c r="BT259" s="401"/>
      <c r="BU259" s="401"/>
      <c r="BV259" s="401"/>
      <c r="BW259" s="401"/>
      <c r="BX259" s="401"/>
      <c r="BY259" s="401"/>
      <c r="BZ259" s="345"/>
      <c r="CA259" s="345"/>
      <c r="CB259" s="345"/>
      <c r="CC259" s="345"/>
      <c r="CD259" s="345"/>
      <c r="CE259" s="345"/>
      <c r="CF259" s="345"/>
      <c r="CG259" s="345"/>
      <c r="CH259" s="345"/>
      <c r="CI259" s="345"/>
      <c r="CJ259" s="345"/>
      <c r="CK259" s="345"/>
      <c r="CL259" s="345"/>
      <c r="CM259" s="345"/>
      <c r="CN259" s="345"/>
      <c r="CO259" s="345"/>
      <c r="CP259" s="345"/>
      <c r="CQ259" s="345"/>
      <c r="CR259" s="345"/>
      <c r="CS259" s="345"/>
      <c r="CT259" s="345"/>
      <c r="CU259" s="345"/>
      <c r="CV259" s="345"/>
      <c r="CW259" s="345"/>
      <c r="CX259" s="345"/>
      <c r="CY259" s="345"/>
      <c r="CZ259" s="345"/>
    </row>
    <row r="260" s="322" customFormat="true" ht="24" x14ac:dyDescent="0.2">
      <c r="Z260" s="187"/>
      <c r="AA260" s="187"/>
      <c r="AB260" s="187"/>
      <c r="AC260" s="187"/>
      <c r="AD260" s="187"/>
      <c r="AE260" s="187"/>
      <c r="AF260" s="187"/>
      <c r="AG260" s="187"/>
      <c r="AH260" s="187"/>
      <c r="AI260" s="187"/>
      <c r="AJ260" s="187"/>
      <c r="AK260" s="187"/>
      <c r="AL260" s="187"/>
      <c r="AM260" s="187"/>
      <c r="AN260" s="187"/>
      <c r="AO260" s="187"/>
      <c r="AP260" s="187"/>
      <c r="AQ260" s="187"/>
      <c r="AR260" s="187"/>
      <c r="AS260" s="187"/>
      <c r="AT260" s="187"/>
      <c r="AU260" s="187"/>
      <c r="AV260" s="187"/>
      <c r="AW260" s="187"/>
      <c r="AX260" s="187"/>
      <c r="AY260" s="187"/>
      <c r="AZ260" s="187"/>
      <c r="BA260" s="335" t="s">
        <v>118</v>
      </c>
      <c r="BB260" s="334"/>
      <c r="BC260" s="422" t="s">
        <v>0</v>
      </c>
      <c r="BD260" s="525" t="s">
        <v>1</v>
      </c>
      <c r="BE260" s="525" t="s">
        <v>2</v>
      </c>
      <c r="BF260" s="525" t="s">
        <v>3</v>
      </c>
      <c r="BG260" s="423" t="s">
        <v>4</v>
      </c>
      <c r="BH260" s="422" t="s">
        <v>0</v>
      </c>
      <c r="BI260" s="525" t="s">
        <v>1</v>
      </c>
      <c r="BJ260" s="525" t="s">
        <v>2</v>
      </c>
      <c r="BK260" s="525" t="s">
        <v>3</v>
      </c>
      <c r="BL260" s="423" t="s">
        <v>4</v>
      </c>
      <c r="BM260" s="422" t="s">
        <v>0</v>
      </c>
      <c r="BN260" s="525" t="s">
        <v>1</v>
      </c>
      <c r="BO260" s="525" t="s">
        <v>2</v>
      </c>
      <c r="BP260" s="525" t="s">
        <v>3</v>
      </c>
      <c r="BQ260" s="423" t="s">
        <v>4</v>
      </c>
      <c r="BR260" s="422" t="s">
        <v>483</v>
      </c>
      <c r="BS260" s="525" t="s">
        <v>484</v>
      </c>
      <c r="BT260" s="525" t="s">
        <v>485</v>
      </c>
      <c r="BU260" s="525" t="s">
        <v>486</v>
      </c>
      <c r="BV260" s="525" t="s">
        <v>487</v>
      </c>
      <c r="BW260" s="525" t="s">
        <v>151</v>
      </c>
      <c r="BX260" s="525" t="s">
        <v>152</v>
      </c>
      <c r="BY260" s="526" t="s">
        <v>488</v>
      </c>
      <c r="BZ260" s="185"/>
      <c r="CA260" s="185"/>
      <c r="CB260" s="185"/>
      <c r="CC260" s="185"/>
      <c r="CD260" s="185"/>
      <c r="CE260" s="185"/>
      <c r="CF260" s="185"/>
      <c r="CG260" s="185"/>
      <c r="CH260" s="185"/>
      <c r="CI260" s="185"/>
      <c r="CJ260" s="185"/>
      <c r="CK260" s="185"/>
      <c r="CL260" s="185"/>
      <c r="CM260" s="185"/>
      <c r="CN260" s="185"/>
      <c r="CO260" s="185"/>
      <c r="CP260" s="185"/>
      <c r="CQ260" s="185"/>
      <c r="CR260" s="185"/>
      <c r="CS260" s="185"/>
      <c r="CT260" s="185"/>
      <c r="CU260" s="185"/>
      <c r="CV260" s="185"/>
      <c r="CW260" s="185"/>
      <c r="CX260" s="185"/>
      <c r="CY260" s="185"/>
      <c r="CZ260" s="185"/>
    </row>
    <row r="261" s="322" customFormat="true" ht="15" customHeight="true" x14ac:dyDescent="0.2">
      <c r="Z261" s="187"/>
      <c r="AA261" s="187"/>
      <c r="AB261" s="187"/>
      <c r="AC261" s="187"/>
      <c r="AD261" s="187"/>
      <c r="AE261" s="187"/>
      <c r="AF261" s="187"/>
      <c r="AG261" s="187"/>
      <c r="AH261" s="187"/>
      <c r="AI261" s="187"/>
      <c r="AJ261" s="187"/>
      <c r="AK261" s="187"/>
      <c r="AL261" s="187"/>
      <c r="AM261" s="187"/>
      <c r="AN261" s="187"/>
      <c r="AO261" s="187"/>
      <c r="AP261" s="187"/>
      <c r="AQ261" s="187"/>
      <c r="AR261" s="187"/>
      <c r="AS261" s="187"/>
      <c r="AT261" s="187"/>
      <c r="AU261" s="187"/>
      <c r="AV261" s="187"/>
      <c r="AW261" s="187"/>
      <c r="AX261" s="187"/>
      <c r="AY261" s="187"/>
      <c r="AZ261" s="187"/>
      <c r="BA261" s="992" t="s">
        <v>73</v>
      </c>
      <c r="BB261" s="559" t="s">
        <v>49</v>
      </c>
      <c r="BC261" s="61" t="s">
        <v>35</v>
      </c>
      <c r="BD261" s="57" t="s">
        <v>35</v>
      </c>
      <c r="BE261" s="57" t="s">
        <v>35</v>
      </c>
      <c r="BF261" s="57" t="s">
        <v>35</v>
      </c>
      <c r="BG261" s="52" t="s">
        <v>35</v>
      </c>
      <c r="BH261" s="61" t="s">
        <v>35</v>
      </c>
      <c r="BI261" s="57" t="s">
        <v>35</v>
      </c>
      <c r="BJ261" s="57" t="s">
        <v>35</v>
      </c>
      <c r="BK261" s="57" t="s">
        <v>35</v>
      </c>
      <c r="BL261" s="52" t="s">
        <v>35</v>
      </c>
      <c r="BM261" s="61" t="s">
        <v>35</v>
      </c>
      <c r="BN261" s="57" t="s">
        <v>35</v>
      </c>
      <c r="BO261" s="57" t="s">
        <v>35</v>
      </c>
      <c r="BP261" s="57" t="s">
        <v>35</v>
      </c>
      <c r="BQ261" s="52" t="s">
        <v>35</v>
      </c>
      <c r="BR261" s="61" t="s">
        <v>35</v>
      </c>
      <c r="BS261" s="57" t="s">
        <v>35</v>
      </c>
      <c r="BT261" s="57" t="s">
        <v>35</v>
      </c>
      <c r="BU261" s="57" t="s">
        <v>35</v>
      </c>
      <c r="BV261" s="57" t="s">
        <v>35</v>
      </c>
      <c r="BW261" s="57" t="s">
        <v>35</v>
      </c>
      <c r="BX261" s="57" t="s">
        <v>35</v>
      </c>
      <c r="BY261" s="46" t="s">
        <v>35</v>
      </c>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322" customFormat="true" ht="15" customHeight="true" x14ac:dyDescent="0.2">
      <c r="Z262" s="187"/>
      <c r="AA262" s="187"/>
      <c r="AB262" s="187"/>
      <c r="AC262" s="187"/>
      <c r="AD262" s="187"/>
      <c r="AE262" s="187"/>
      <c r="AF262" s="187"/>
      <c r="AG262" s="187"/>
      <c r="AH262" s="187"/>
      <c r="AI262" s="187"/>
      <c r="AJ262" s="187"/>
      <c r="AK262" s="187"/>
      <c r="AL262" s="187"/>
      <c r="AM262" s="187"/>
      <c r="AN262" s="187"/>
      <c r="AO262" s="187"/>
      <c r="AP262" s="187"/>
      <c r="AQ262" s="187"/>
      <c r="AR262" s="187"/>
      <c r="AS262" s="187"/>
      <c r="AT262" s="187"/>
      <c r="AU262" s="187"/>
      <c r="AV262" s="187"/>
      <c r="AW262" s="187"/>
      <c r="AX262" s="187"/>
      <c r="AY262" s="187"/>
      <c r="AZ262" s="187"/>
      <c r="BA262" s="990"/>
      <c r="BB262" s="557" t="s">
        <v>48</v>
      </c>
      <c r="BC262" s="60" t="s">
        <v>35</v>
      </c>
      <c r="BD262" s="56" t="s">
        <v>35</v>
      </c>
      <c r="BE262" s="56" t="s">
        <v>35</v>
      </c>
      <c r="BF262" s="56" t="s">
        <v>35</v>
      </c>
      <c r="BG262" s="51" t="s">
        <v>35</v>
      </c>
      <c r="BH262" s="60" t="s">
        <v>35</v>
      </c>
      <c r="BI262" s="56" t="s">
        <v>35</v>
      </c>
      <c r="BJ262" s="56" t="s">
        <v>35</v>
      </c>
      <c r="BK262" s="56" t="s">
        <v>35</v>
      </c>
      <c r="BL262" s="51" t="s">
        <v>35</v>
      </c>
      <c r="BM262" s="60" t="s">
        <v>35</v>
      </c>
      <c r="BN262" s="56" t="s">
        <v>35</v>
      </c>
      <c r="BO262" s="56" t="s">
        <v>35</v>
      </c>
      <c r="BP262" s="56" t="s">
        <v>35</v>
      </c>
      <c r="BQ262" s="51" t="s">
        <v>35</v>
      </c>
      <c r="BR262" s="60" t="s">
        <v>35</v>
      </c>
      <c r="BS262" s="56" t="s">
        <v>35</v>
      </c>
      <c r="BT262" s="56" t="s">
        <v>35</v>
      </c>
      <c r="BU262" s="56" t="s">
        <v>35</v>
      </c>
      <c r="BV262" s="56" t="s">
        <v>35</v>
      </c>
      <c r="BW262" s="56" t="s">
        <v>35</v>
      </c>
      <c r="BX262" s="56" t="s">
        <v>35</v>
      </c>
      <c r="BY262" s="45" t="s">
        <v>35</v>
      </c>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322" customFormat="true" ht="15" customHeight="true" x14ac:dyDescent="0.2">
      <c r="Z263" s="187"/>
      <c r="AA263" s="187"/>
      <c r="AB263" s="187"/>
      <c r="AC263" s="187"/>
      <c r="AD263" s="187"/>
      <c r="AE263" s="187"/>
      <c r="AF263" s="187"/>
      <c r="AG263" s="187"/>
      <c r="AH263" s="187"/>
      <c r="AI263" s="187"/>
      <c r="AJ263" s="187"/>
      <c r="AK263" s="187"/>
      <c r="AL263" s="187"/>
      <c r="AM263" s="187"/>
      <c r="AN263" s="187"/>
      <c r="AO263" s="187"/>
      <c r="AP263" s="187"/>
      <c r="AQ263" s="187"/>
      <c r="AR263" s="187"/>
      <c r="AS263" s="187"/>
      <c r="AT263" s="187"/>
      <c r="AU263" s="187"/>
      <c r="AV263" s="187"/>
      <c r="AW263" s="187"/>
      <c r="AX263" s="187"/>
      <c r="AY263" s="187"/>
      <c r="AZ263" s="187"/>
      <c r="BA263" s="990"/>
      <c r="BB263" s="557" t="s">
        <v>112</v>
      </c>
      <c r="BC263" s="60" t="s">
        <v>35</v>
      </c>
      <c r="BD263" s="56" t="s">
        <v>35</v>
      </c>
      <c r="BE263" s="56" t="s">
        <v>35</v>
      </c>
      <c r="BF263" s="56" t="s">
        <v>35</v>
      </c>
      <c r="BG263" s="51" t="s">
        <v>35</v>
      </c>
      <c r="BH263" s="60" t="s">
        <v>35</v>
      </c>
      <c r="BI263" s="56" t="s">
        <v>35</v>
      </c>
      <c r="BJ263" s="56" t="s">
        <v>35</v>
      </c>
      <c r="BK263" s="56" t="s">
        <v>35</v>
      </c>
      <c r="BL263" s="51" t="s">
        <v>35</v>
      </c>
      <c r="BM263" s="60" t="s">
        <v>35</v>
      </c>
      <c r="BN263" s="56" t="s">
        <v>35</v>
      </c>
      <c r="BO263" s="56" t="s">
        <v>35</v>
      </c>
      <c r="BP263" s="56" t="s">
        <v>35</v>
      </c>
      <c r="BQ263" s="51" t="s">
        <v>35</v>
      </c>
      <c r="BR263" s="60" t="s">
        <v>35</v>
      </c>
      <c r="BS263" s="56" t="s">
        <v>35</v>
      </c>
      <c r="BT263" s="56" t="s">
        <v>35</v>
      </c>
      <c r="BU263" s="56" t="s">
        <v>35</v>
      </c>
      <c r="BV263" s="56" t="s">
        <v>35</v>
      </c>
      <c r="BW263" s="56" t="s">
        <v>35</v>
      </c>
      <c r="BX263" s="56" t="s">
        <v>35</v>
      </c>
      <c r="BY263" s="45" t="s">
        <v>35</v>
      </c>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322" customFormat="true" ht="15" customHeight="true" x14ac:dyDescent="0.2">
      <c r="Z264" s="187"/>
      <c r="AA264" s="187"/>
      <c r="AB264" s="187"/>
      <c r="AC264" s="187"/>
      <c r="AD264" s="187"/>
      <c r="AE264" s="187"/>
      <c r="AF264" s="187"/>
      <c r="AG264" s="187"/>
      <c r="AH264" s="187"/>
      <c r="AI264" s="187"/>
      <c r="AJ264" s="187"/>
      <c r="AK264" s="187"/>
      <c r="AL264" s="187"/>
      <c r="AM264" s="187"/>
      <c r="AN264" s="187"/>
      <c r="AO264" s="187"/>
      <c r="AP264" s="187"/>
      <c r="AQ264" s="187"/>
      <c r="AR264" s="187"/>
      <c r="AS264" s="187"/>
      <c r="AT264" s="187"/>
      <c r="AU264" s="187"/>
      <c r="AV264" s="187"/>
      <c r="AW264" s="187"/>
      <c r="AX264" s="187"/>
      <c r="AY264" s="187"/>
      <c r="AZ264" s="187"/>
      <c r="BA264" s="990" t="s">
        <v>74</v>
      </c>
      <c r="BB264" s="557" t="s">
        <v>88</v>
      </c>
      <c r="BC264" s="60" t="s">
        <v>35</v>
      </c>
      <c r="BD264" s="56" t="s">
        <v>35</v>
      </c>
      <c r="BE264" s="56" t="s">
        <v>35</v>
      </c>
      <c r="BF264" s="56" t="s">
        <v>35</v>
      </c>
      <c r="BG264" s="51" t="s">
        <v>35</v>
      </c>
      <c r="BH264" s="60" t="s">
        <v>35</v>
      </c>
      <c r="BI264" s="56" t="s">
        <v>35</v>
      </c>
      <c r="BJ264" s="56" t="s">
        <v>35</v>
      </c>
      <c r="BK264" s="56" t="s">
        <v>35</v>
      </c>
      <c r="BL264" s="51" t="s">
        <v>35</v>
      </c>
      <c r="BM264" s="60" t="s">
        <v>35</v>
      </c>
      <c r="BN264" s="56" t="s">
        <v>35</v>
      </c>
      <c r="BO264" s="56" t="s">
        <v>35</v>
      </c>
      <c r="BP264" s="56" t="s">
        <v>35</v>
      </c>
      <c r="BQ264" s="51" t="s">
        <v>35</v>
      </c>
      <c r="BR264" s="60" t="s">
        <v>35</v>
      </c>
      <c r="BS264" s="56" t="s">
        <v>35</v>
      </c>
      <c r="BT264" s="56" t="s">
        <v>35</v>
      </c>
      <c r="BU264" s="56" t="s">
        <v>35</v>
      </c>
      <c r="BV264" s="56" t="s">
        <v>35</v>
      </c>
      <c r="BW264" s="56" t="s">
        <v>35</v>
      </c>
      <c r="BX264" s="56" t="s">
        <v>35</v>
      </c>
      <c r="BY264" s="45" t="s">
        <v>35</v>
      </c>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322" customFormat="true" ht="15" customHeight="true" x14ac:dyDescent="0.2">
      <c r="Z265" s="187"/>
      <c r="AA265" s="187"/>
      <c r="AB265" s="187"/>
      <c r="AC265" s="187"/>
      <c r="AD265" s="187"/>
      <c r="AE265" s="187"/>
      <c r="AF265" s="187"/>
      <c r="AG265" s="187"/>
      <c r="AH265" s="187"/>
      <c r="AI265" s="187"/>
      <c r="AJ265" s="187"/>
      <c r="AK265" s="187"/>
      <c r="AL265" s="187"/>
      <c r="AM265" s="187"/>
      <c r="AN265" s="187"/>
      <c r="AO265" s="187"/>
      <c r="AP265" s="187"/>
      <c r="AQ265" s="187"/>
      <c r="AR265" s="187"/>
      <c r="AS265" s="187"/>
      <c r="AT265" s="187"/>
      <c r="AU265" s="187"/>
      <c r="AV265" s="187"/>
      <c r="AW265" s="187"/>
      <c r="AX265" s="187"/>
      <c r="AY265" s="187"/>
      <c r="AZ265" s="187"/>
      <c r="BA265" s="990"/>
      <c r="BB265" s="557" t="s">
        <v>89</v>
      </c>
      <c r="BC265" s="60" t="s">
        <v>35</v>
      </c>
      <c r="BD265" s="56" t="s">
        <v>35</v>
      </c>
      <c r="BE265" s="56" t="s">
        <v>35</v>
      </c>
      <c r="BF265" s="56" t="s">
        <v>35</v>
      </c>
      <c r="BG265" s="51" t="s">
        <v>35</v>
      </c>
      <c r="BH265" s="60" t="s">
        <v>35</v>
      </c>
      <c r="BI265" s="56" t="s">
        <v>35</v>
      </c>
      <c r="BJ265" s="56" t="s">
        <v>35</v>
      </c>
      <c r="BK265" s="56" t="s">
        <v>35</v>
      </c>
      <c r="BL265" s="51" t="s">
        <v>35</v>
      </c>
      <c r="BM265" s="60" t="s">
        <v>35</v>
      </c>
      <c r="BN265" s="56" t="s">
        <v>35</v>
      </c>
      <c r="BO265" s="56" t="s">
        <v>35</v>
      </c>
      <c r="BP265" s="56" t="s">
        <v>35</v>
      </c>
      <c r="BQ265" s="51" t="s">
        <v>35</v>
      </c>
      <c r="BR265" s="60" t="s">
        <v>35</v>
      </c>
      <c r="BS265" s="56" t="s">
        <v>35</v>
      </c>
      <c r="BT265" s="56" t="s">
        <v>35</v>
      </c>
      <c r="BU265" s="56" t="s">
        <v>35</v>
      </c>
      <c r="BV265" s="56" t="s">
        <v>35</v>
      </c>
      <c r="BW265" s="56" t="s">
        <v>35</v>
      </c>
      <c r="BX265" s="56" t="s">
        <v>35</v>
      </c>
      <c r="BY265" s="45" t="s">
        <v>35</v>
      </c>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322" customFormat="true" ht="15" customHeight="true" x14ac:dyDescent="0.2">
      <c r="Z266" s="187"/>
      <c r="AA266" s="187"/>
      <c r="AB266" s="187"/>
      <c r="AC266" s="187"/>
      <c r="AD266" s="187"/>
      <c r="AE266" s="187"/>
      <c r="AF266" s="187"/>
      <c r="AG266" s="187"/>
      <c r="AH266" s="187"/>
      <c r="AI266" s="187"/>
      <c r="AJ266" s="187"/>
      <c r="AK266" s="187"/>
      <c r="AL266" s="187"/>
      <c r="AM266" s="187"/>
      <c r="AN266" s="187"/>
      <c r="AO266" s="187"/>
      <c r="AP266" s="187"/>
      <c r="AQ266" s="187"/>
      <c r="AR266" s="187"/>
      <c r="AS266" s="187"/>
      <c r="AT266" s="187"/>
      <c r="AU266" s="187"/>
      <c r="AV266" s="187"/>
      <c r="AW266" s="187"/>
      <c r="AX266" s="187"/>
      <c r="AY266" s="187"/>
      <c r="AZ266" s="187"/>
      <c r="BA266" s="990"/>
      <c r="BB266" s="557" t="s">
        <v>90</v>
      </c>
      <c r="BC266" s="60" t="s">
        <v>35</v>
      </c>
      <c r="BD266" s="56" t="s">
        <v>35</v>
      </c>
      <c r="BE266" s="56" t="s">
        <v>35</v>
      </c>
      <c r="BF266" s="56" t="s">
        <v>35</v>
      </c>
      <c r="BG266" s="51" t="s">
        <v>35</v>
      </c>
      <c r="BH266" s="60" t="s">
        <v>35</v>
      </c>
      <c r="BI266" s="56" t="s">
        <v>35</v>
      </c>
      <c r="BJ266" s="56" t="s">
        <v>35</v>
      </c>
      <c r="BK266" s="56" t="s">
        <v>35</v>
      </c>
      <c r="BL266" s="51" t="s">
        <v>35</v>
      </c>
      <c r="BM266" s="60" t="s">
        <v>35</v>
      </c>
      <c r="BN266" s="56" t="s">
        <v>35</v>
      </c>
      <c r="BO266" s="56" t="s">
        <v>35</v>
      </c>
      <c r="BP266" s="56" t="s">
        <v>35</v>
      </c>
      <c r="BQ266" s="51" t="s">
        <v>35</v>
      </c>
      <c r="BR266" s="60" t="s">
        <v>35</v>
      </c>
      <c r="BS266" s="56" t="s">
        <v>35</v>
      </c>
      <c r="BT266" s="56" t="s">
        <v>35</v>
      </c>
      <c r="BU266" s="56" t="s">
        <v>35</v>
      </c>
      <c r="BV266" s="56" t="s">
        <v>35</v>
      </c>
      <c r="BW266" s="56" t="s">
        <v>35</v>
      </c>
      <c r="BX266" s="56" t="s">
        <v>35</v>
      </c>
      <c r="BY266" s="45" t="s">
        <v>35</v>
      </c>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322" customFormat="true" ht="15" customHeight="true" x14ac:dyDescent="0.2">
      <c r="Z267" s="187"/>
      <c r="AA267" s="187"/>
      <c r="AB267" s="187"/>
      <c r="AC267" s="187"/>
      <c r="AD267" s="187"/>
      <c r="AE267" s="187"/>
      <c r="AF267" s="187"/>
      <c r="AG267" s="187"/>
      <c r="AH267" s="187"/>
      <c r="AI267" s="187"/>
      <c r="AJ267" s="187"/>
      <c r="AK267" s="187"/>
      <c r="AL267" s="187"/>
      <c r="AM267" s="187"/>
      <c r="AN267" s="187"/>
      <c r="AO267" s="187"/>
      <c r="AP267" s="187"/>
      <c r="AQ267" s="187"/>
      <c r="AR267" s="187"/>
      <c r="AS267" s="187"/>
      <c r="AT267" s="187"/>
      <c r="AU267" s="187"/>
      <c r="AV267" s="187"/>
      <c r="AW267" s="187"/>
      <c r="AX267" s="187"/>
      <c r="AY267" s="187"/>
      <c r="AZ267" s="187"/>
      <c r="BA267" s="990"/>
      <c r="BB267" s="557" t="s">
        <v>112</v>
      </c>
      <c r="BC267" s="60" t="s">
        <v>35</v>
      </c>
      <c r="BD267" s="56" t="s">
        <v>35</v>
      </c>
      <c r="BE267" s="56" t="s">
        <v>35</v>
      </c>
      <c r="BF267" s="56" t="s">
        <v>35</v>
      </c>
      <c r="BG267" s="51" t="s">
        <v>35</v>
      </c>
      <c r="BH267" s="60" t="s">
        <v>35</v>
      </c>
      <c r="BI267" s="56" t="s">
        <v>35</v>
      </c>
      <c r="BJ267" s="56" t="s">
        <v>35</v>
      </c>
      <c r="BK267" s="56" t="s">
        <v>35</v>
      </c>
      <c r="BL267" s="51" t="s">
        <v>35</v>
      </c>
      <c r="BM267" s="60" t="s">
        <v>35</v>
      </c>
      <c r="BN267" s="56" t="s">
        <v>35</v>
      </c>
      <c r="BO267" s="56" t="s">
        <v>35</v>
      </c>
      <c r="BP267" s="56" t="s">
        <v>35</v>
      </c>
      <c r="BQ267" s="51" t="s">
        <v>35</v>
      </c>
      <c r="BR267" s="60" t="s">
        <v>35</v>
      </c>
      <c r="BS267" s="56" t="s">
        <v>35</v>
      </c>
      <c r="BT267" s="56" t="s">
        <v>35</v>
      </c>
      <c r="BU267" s="56" t="s">
        <v>35</v>
      </c>
      <c r="BV267" s="56" t="s">
        <v>35</v>
      </c>
      <c r="BW267" s="56" t="s">
        <v>35</v>
      </c>
      <c r="BX267" s="56" t="s">
        <v>35</v>
      </c>
      <c r="BY267" s="45" t="s">
        <v>35</v>
      </c>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322" customFormat="true" ht="15" customHeight="true" x14ac:dyDescent="0.2">
      <c r="Z268" s="187"/>
      <c r="AA268" s="187"/>
      <c r="AB268" s="187"/>
      <c r="AC268" s="187"/>
      <c r="AD268" s="187"/>
      <c r="AE268" s="187"/>
      <c r="AF268" s="187"/>
      <c r="AG268" s="187"/>
      <c r="AH268" s="187"/>
      <c r="AI268" s="187"/>
      <c r="AJ268" s="187"/>
      <c r="AK268" s="187"/>
      <c r="AL268" s="187"/>
      <c r="AM268" s="187"/>
      <c r="AN268" s="187"/>
      <c r="AO268" s="187"/>
      <c r="AP268" s="187"/>
      <c r="AQ268" s="187"/>
      <c r="AR268" s="187"/>
      <c r="AS268" s="187"/>
      <c r="AT268" s="187"/>
      <c r="AU268" s="187"/>
      <c r="AV268" s="187"/>
      <c r="AW268" s="187"/>
      <c r="AX268" s="187"/>
      <c r="AY268" s="187"/>
      <c r="AZ268" s="187"/>
      <c r="BA268" s="990" t="s">
        <v>115</v>
      </c>
      <c r="BB268" s="557" t="s">
        <v>88</v>
      </c>
      <c r="BC268" s="60" t="s">
        <v>35</v>
      </c>
      <c r="BD268" s="56" t="s">
        <v>35</v>
      </c>
      <c r="BE268" s="56" t="s">
        <v>35</v>
      </c>
      <c r="BF268" s="56" t="s">
        <v>35</v>
      </c>
      <c r="BG268" s="51" t="s">
        <v>35</v>
      </c>
      <c r="BH268" s="60" t="s">
        <v>35</v>
      </c>
      <c r="BI268" s="56" t="s">
        <v>35</v>
      </c>
      <c r="BJ268" s="56" t="s">
        <v>35</v>
      </c>
      <c r="BK268" s="56" t="s">
        <v>35</v>
      </c>
      <c r="BL268" s="51" t="s">
        <v>35</v>
      </c>
      <c r="BM268" s="60" t="s">
        <v>35</v>
      </c>
      <c r="BN268" s="56" t="s">
        <v>35</v>
      </c>
      <c r="BO268" s="56" t="s">
        <v>35</v>
      </c>
      <c r="BP268" s="56" t="s">
        <v>35</v>
      </c>
      <c r="BQ268" s="51" t="s">
        <v>35</v>
      </c>
      <c r="BR268" s="60" t="s">
        <v>35</v>
      </c>
      <c r="BS268" s="56" t="s">
        <v>35</v>
      </c>
      <c r="BT268" s="56" t="s">
        <v>35</v>
      </c>
      <c r="BU268" s="56" t="s">
        <v>35</v>
      </c>
      <c r="BV268" s="56" t="s">
        <v>35</v>
      </c>
      <c r="BW268" s="56" t="s">
        <v>35</v>
      </c>
      <c r="BX268" s="56" t="s">
        <v>35</v>
      </c>
      <c r="BY268" s="45" t="s">
        <v>35</v>
      </c>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322" customFormat="true" ht="15" customHeight="true" x14ac:dyDescent="0.2">
      <c r="Z269" s="187"/>
      <c r="AA269" s="187"/>
      <c r="AB269" s="187"/>
      <c r="AC269" s="187"/>
      <c r="AD269" s="187"/>
      <c r="AE269" s="187"/>
      <c r="AF269" s="187"/>
      <c r="AG269" s="187"/>
      <c r="AH269" s="187"/>
      <c r="AI269" s="187"/>
      <c r="AJ269" s="187"/>
      <c r="AK269" s="187"/>
      <c r="AL269" s="187"/>
      <c r="AM269" s="187"/>
      <c r="AN269" s="187"/>
      <c r="AO269" s="187"/>
      <c r="AP269" s="187"/>
      <c r="AQ269" s="187"/>
      <c r="AR269" s="187"/>
      <c r="AS269" s="187"/>
      <c r="AT269" s="187"/>
      <c r="AU269" s="187"/>
      <c r="AV269" s="187"/>
      <c r="AW269" s="187"/>
      <c r="AX269" s="187"/>
      <c r="AY269" s="187"/>
      <c r="AZ269" s="187"/>
      <c r="BA269" s="990"/>
      <c r="BB269" s="557" t="s">
        <v>89</v>
      </c>
      <c r="BC269" s="60" t="s">
        <v>35</v>
      </c>
      <c r="BD269" s="56" t="s">
        <v>35</v>
      </c>
      <c r="BE269" s="56" t="s">
        <v>35</v>
      </c>
      <c r="BF269" s="56" t="s">
        <v>35</v>
      </c>
      <c r="BG269" s="51" t="s">
        <v>35</v>
      </c>
      <c r="BH269" s="60" t="s">
        <v>35</v>
      </c>
      <c r="BI269" s="56" t="s">
        <v>35</v>
      </c>
      <c r="BJ269" s="56" t="s">
        <v>35</v>
      </c>
      <c r="BK269" s="56" t="s">
        <v>35</v>
      </c>
      <c r="BL269" s="51" t="s">
        <v>35</v>
      </c>
      <c r="BM269" s="60" t="s">
        <v>35</v>
      </c>
      <c r="BN269" s="56" t="s">
        <v>35</v>
      </c>
      <c r="BO269" s="56" t="s">
        <v>35</v>
      </c>
      <c r="BP269" s="56" t="s">
        <v>35</v>
      </c>
      <c r="BQ269" s="51" t="s">
        <v>35</v>
      </c>
      <c r="BR269" s="60" t="s">
        <v>35</v>
      </c>
      <c r="BS269" s="56" t="s">
        <v>35</v>
      </c>
      <c r="BT269" s="56" t="s">
        <v>35</v>
      </c>
      <c r="BU269" s="56" t="s">
        <v>35</v>
      </c>
      <c r="BV269" s="56" t="s">
        <v>35</v>
      </c>
      <c r="BW269" s="56" t="s">
        <v>35</v>
      </c>
      <c r="BX269" s="56" t="s">
        <v>35</v>
      </c>
      <c r="BY269" s="45" t="s">
        <v>35</v>
      </c>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322" customFormat="true" ht="15" customHeight="true" x14ac:dyDescent="0.2">
      <c r="Z270" s="187"/>
      <c r="AA270" s="187"/>
      <c r="AB270" s="187"/>
      <c r="AC270" s="187"/>
      <c r="AD270" s="187"/>
      <c r="AE270" s="187"/>
      <c r="AF270" s="187"/>
      <c r="AG270" s="187"/>
      <c r="AH270" s="187"/>
      <c r="AI270" s="187"/>
      <c r="AJ270" s="187"/>
      <c r="AK270" s="187"/>
      <c r="AL270" s="187"/>
      <c r="AM270" s="187"/>
      <c r="AN270" s="187"/>
      <c r="AO270" s="187"/>
      <c r="AP270" s="187"/>
      <c r="AQ270" s="187"/>
      <c r="AR270" s="187"/>
      <c r="AS270" s="187"/>
      <c r="AT270" s="187"/>
      <c r="AU270" s="187"/>
      <c r="AV270" s="187"/>
      <c r="AW270" s="187"/>
      <c r="AX270" s="187"/>
      <c r="AY270" s="187"/>
      <c r="AZ270" s="187"/>
      <c r="BA270" s="990"/>
      <c r="BB270" s="557" t="s">
        <v>90</v>
      </c>
      <c r="BC270" s="60" t="s">
        <v>35</v>
      </c>
      <c r="BD270" s="56" t="s">
        <v>35</v>
      </c>
      <c r="BE270" s="56" t="s">
        <v>35</v>
      </c>
      <c r="BF270" s="56" t="s">
        <v>35</v>
      </c>
      <c r="BG270" s="51" t="s">
        <v>35</v>
      </c>
      <c r="BH270" s="60" t="s">
        <v>35</v>
      </c>
      <c r="BI270" s="56" t="s">
        <v>35</v>
      </c>
      <c r="BJ270" s="56" t="s">
        <v>35</v>
      </c>
      <c r="BK270" s="56" t="s">
        <v>35</v>
      </c>
      <c r="BL270" s="51" t="s">
        <v>35</v>
      </c>
      <c r="BM270" s="60" t="s">
        <v>35</v>
      </c>
      <c r="BN270" s="56" t="s">
        <v>35</v>
      </c>
      <c r="BO270" s="56" t="s">
        <v>35</v>
      </c>
      <c r="BP270" s="56" t="s">
        <v>35</v>
      </c>
      <c r="BQ270" s="51" t="s">
        <v>35</v>
      </c>
      <c r="BR270" s="60" t="s">
        <v>35</v>
      </c>
      <c r="BS270" s="56" t="s">
        <v>35</v>
      </c>
      <c r="BT270" s="56" t="s">
        <v>35</v>
      </c>
      <c r="BU270" s="56" t="s">
        <v>35</v>
      </c>
      <c r="BV270" s="56" t="s">
        <v>35</v>
      </c>
      <c r="BW270" s="56" t="s">
        <v>35</v>
      </c>
      <c r="BX270" s="56" t="s">
        <v>35</v>
      </c>
      <c r="BY270" s="45" t="s">
        <v>35</v>
      </c>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322" customFormat="true" ht="15" customHeight="true" x14ac:dyDescent="0.2">
      <c r="Z271" s="187"/>
      <c r="AA271" s="187"/>
      <c r="AB271" s="187"/>
      <c r="AC271" s="187"/>
      <c r="AD271" s="187"/>
      <c r="AE271" s="187"/>
      <c r="AF271" s="187"/>
      <c r="AG271" s="187"/>
      <c r="AH271" s="187"/>
      <c r="AI271" s="187"/>
      <c r="AJ271" s="187"/>
      <c r="AK271" s="187"/>
      <c r="AL271" s="187"/>
      <c r="AM271" s="187"/>
      <c r="AN271" s="187"/>
      <c r="AO271" s="187"/>
      <c r="AP271" s="187"/>
      <c r="AQ271" s="187"/>
      <c r="AR271" s="187"/>
      <c r="AS271" s="187"/>
      <c r="AT271" s="187"/>
      <c r="AU271" s="187"/>
      <c r="AV271" s="187"/>
      <c r="AW271" s="187"/>
      <c r="AX271" s="187"/>
      <c r="AY271" s="187"/>
      <c r="AZ271" s="187"/>
      <c r="BA271" s="990" t="s">
        <v>75</v>
      </c>
      <c r="BB271" s="557" t="s">
        <v>49</v>
      </c>
      <c r="BC271" s="60" t="s">
        <v>35</v>
      </c>
      <c r="BD271" s="53" t="s">
        <v>35</v>
      </c>
      <c r="BE271" s="53" t="s">
        <v>35</v>
      </c>
      <c r="BF271" s="53" t="s">
        <v>35</v>
      </c>
      <c r="BG271" s="48" t="s">
        <v>35</v>
      </c>
      <c r="BH271" s="60" t="s">
        <v>35</v>
      </c>
      <c r="BI271" s="53" t="s">
        <v>35</v>
      </c>
      <c r="BJ271" s="53" t="s">
        <v>35</v>
      </c>
      <c r="BK271" s="53" t="s">
        <v>35</v>
      </c>
      <c r="BL271" s="48" t="s">
        <v>35</v>
      </c>
      <c r="BM271" s="60" t="s">
        <v>35</v>
      </c>
      <c r="BN271" s="53" t="s">
        <v>35</v>
      </c>
      <c r="BO271" s="53" t="s">
        <v>35</v>
      </c>
      <c r="BP271" s="53" t="s">
        <v>35</v>
      </c>
      <c r="BQ271" s="48" t="s">
        <v>35</v>
      </c>
      <c r="BR271" s="60" t="s">
        <v>35</v>
      </c>
      <c r="BS271" s="53" t="s">
        <v>35</v>
      </c>
      <c r="BT271" s="53" t="s">
        <v>35</v>
      </c>
      <c r="BU271" s="53" t="s">
        <v>35</v>
      </c>
      <c r="BV271" s="53" t="s">
        <v>35</v>
      </c>
      <c r="BW271" s="53" t="s">
        <v>35</v>
      </c>
      <c r="BX271" s="53" t="s">
        <v>35</v>
      </c>
      <c r="BY271" s="43" t="s">
        <v>35</v>
      </c>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322" customFormat="true" ht="15" customHeight="true" x14ac:dyDescent="0.2">
      <c r="Z272" s="187"/>
      <c r="AA272" s="187"/>
      <c r="AB272" s="187"/>
      <c r="AC272" s="187"/>
      <c r="AD272" s="187"/>
      <c r="AE272" s="187"/>
      <c r="AF272" s="187"/>
      <c r="AG272" s="187"/>
      <c r="AH272" s="187"/>
      <c r="AI272" s="187"/>
      <c r="AJ272" s="187"/>
      <c r="AK272" s="187"/>
      <c r="AL272" s="187"/>
      <c r="AM272" s="187"/>
      <c r="AN272" s="187"/>
      <c r="AO272" s="187"/>
      <c r="AP272" s="187"/>
      <c r="AQ272" s="187"/>
      <c r="AR272" s="187"/>
      <c r="AS272" s="187"/>
      <c r="AT272" s="187"/>
      <c r="AU272" s="187"/>
      <c r="AV272" s="187"/>
      <c r="AW272" s="187"/>
      <c r="AX272" s="187"/>
      <c r="AY272" s="187"/>
      <c r="AZ272" s="187"/>
      <c r="BA272" s="990"/>
      <c r="BB272" s="557" t="s">
        <v>48</v>
      </c>
      <c r="BC272" s="60" t="s">
        <v>35</v>
      </c>
      <c r="BD272" s="53" t="s">
        <v>35</v>
      </c>
      <c r="BE272" s="53" t="s">
        <v>35</v>
      </c>
      <c r="BF272" s="53" t="s">
        <v>35</v>
      </c>
      <c r="BG272" s="48" t="s">
        <v>35</v>
      </c>
      <c r="BH272" s="60" t="s">
        <v>35</v>
      </c>
      <c r="BI272" s="53" t="s">
        <v>35</v>
      </c>
      <c r="BJ272" s="53" t="s">
        <v>35</v>
      </c>
      <c r="BK272" s="53" t="s">
        <v>35</v>
      </c>
      <c r="BL272" s="48" t="s">
        <v>35</v>
      </c>
      <c r="BM272" s="60" t="s">
        <v>35</v>
      </c>
      <c r="BN272" s="53" t="s">
        <v>35</v>
      </c>
      <c r="BO272" s="53" t="s">
        <v>35</v>
      </c>
      <c r="BP272" s="53" t="s">
        <v>35</v>
      </c>
      <c r="BQ272" s="48" t="s">
        <v>35</v>
      </c>
      <c r="BR272" s="60" t="s">
        <v>35</v>
      </c>
      <c r="BS272" s="53" t="s">
        <v>35</v>
      </c>
      <c r="BT272" s="53" t="s">
        <v>35</v>
      </c>
      <c r="BU272" s="53" t="s">
        <v>35</v>
      </c>
      <c r="BV272" s="53" t="s">
        <v>35</v>
      </c>
      <c r="BW272" s="53" t="s">
        <v>35</v>
      </c>
      <c r="BX272" s="53" t="s">
        <v>35</v>
      </c>
      <c r="BY272" s="43" t="s">
        <v>35</v>
      </c>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322" customFormat="true" ht="15" customHeight="true" x14ac:dyDescent="0.2">
      <c r="Z273" s="187"/>
      <c r="AA273" s="187"/>
      <c r="AB273" s="187"/>
      <c r="AC273" s="187"/>
      <c r="AD273" s="187"/>
      <c r="AE273" s="187"/>
      <c r="AF273" s="187"/>
      <c r="AG273" s="187"/>
      <c r="AH273" s="187"/>
      <c r="AI273" s="187"/>
      <c r="AJ273" s="187"/>
      <c r="AK273" s="187"/>
      <c r="AL273" s="187"/>
      <c r="AM273" s="187"/>
      <c r="AN273" s="187"/>
      <c r="AO273" s="187"/>
      <c r="AP273" s="187"/>
      <c r="AQ273" s="187"/>
      <c r="AR273" s="187"/>
      <c r="AS273" s="187"/>
      <c r="AT273" s="187"/>
      <c r="AU273" s="187"/>
      <c r="AV273" s="187"/>
      <c r="AW273" s="187"/>
      <c r="AX273" s="187"/>
      <c r="AY273" s="187"/>
      <c r="AZ273" s="187"/>
      <c r="BA273" s="990"/>
      <c r="BB273" s="557" t="s">
        <v>112</v>
      </c>
      <c r="BC273" s="60" t="s">
        <v>35</v>
      </c>
      <c r="BD273" s="53" t="s">
        <v>35</v>
      </c>
      <c r="BE273" s="53" t="s">
        <v>35</v>
      </c>
      <c r="BF273" s="53" t="s">
        <v>35</v>
      </c>
      <c r="BG273" s="48" t="s">
        <v>35</v>
      </c>
      <c r="BH273" s="60" t="s">
        <v>35</v>
      </c>
      <c r="BI273" s="53" t="s">
        <v>35</v>
      </c>
      <c r="BJ273" s="53" t="s">
        <v>35</v>
      </c>
      <c r="BK273" s="53" t="s">
        <v>35</v>
      </c>
      <c r="BL273" s="48" t="s">
        <v>35</v>
      </c>
      <c r="BM273" s="60" t="s">
        <v>35</v>
      </c>
      <c r="BN273" s="53" t="s">
        <v>35</v>
      </c>
      <c r="BO273" s="53" t="s">
        <v>35</v>
      </c>
      <c r="BP273" s="53" t="s">
        <v>35</v>
      </c>
      <c r="BQ273" s="48" t="s">
        <v>35</v>
      </c>
      <c r="BR273" s="60" t="s">
        <v>35</v>
      </c>
      <c r="BS273" s="53" t="s">
        <v>35</v>
      </c>
      <c r="BT273" s="53" t="s">
        <v>35</v>
      </c>
      <c r="BU273" s="53" t="s">
        <v>35</v>
      </c>
      <c r="BV273" s="53" t="s">
        <v>35</v>
      </c>
      <c r="BW273" s="53" t="s">
        <v>35</v>
      </c>
      <c r="BX273" s="53" t="s">
        <v>35</v>
      </c>
      <c r="BY273" s="43" t="s">
        <v>35</v>
      </c>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322" customFormat="true" ht="15" customHeight="true" x14ac:dyDescent="0.2">
      <c r="Z274" s="187"/>
      <c r="AA274" s="187"/>
      <c r="AB274" s="187"/>
      <c r="AC274" s="187"/>
      <c r="AD274" s="187"/>
      <c r="AE274" s="187"/>
      <c r="AF274" s="187"/>
      <c r="AG274" s="187"/>
      <c r="AH274" s="187"/>
      <c r="AI274" s="187"/>
      <c r="AJ274" s="187"/>
      <c r="AK274" s="187"/>
      <c r="AL274" s="187"/>
      <c r="AM274" s="187"/>
      <c r="AN274" s="187"/>
      <c r="AO274" s="187"/>
      <c r="AP274" s="187"/>
      <c r="AQ274" s="187"/>
      <c r="AR274" s="187"/>
      <c r="AS274" s="187"/>
      <c r="AT274" s="187"/>
      <c r="AU274" s="187"/>
      <c r="AV274" s="187"/>
      <c r="AW274" s="187"/>
      <c r="AX274" s="187"/>
      <c r="AY274" s="187"/>
      <c r="AZ274" s="187"/>
      <c r="BA274" s="990" t="s">
        <v>76</v>
      </c>
      <c r="BB274" s="557" t="s">
        <v>49</v>
      </c>
      <c r="BC274" s="60" t="s">
        <v>35</v>
      </c>
      <c r="BD274" s="56" t="s">
        <v>35</v>
      </c>
      <c r="BE274" s="56" t="s">
        <v>35</v>
      </c>
      <c r="BF274" s="56" t="s">
        <v>35</v>
      </c>
      <c r="BG274" s="51" t="s">
        <v>35</v>
      </c>
      <c r="BH274" s="60" t="s">
        <v>35</v>
      </c>
      <c r="BI274" s="56" t="s">
        <v>35</v>
      </c>
      <c r="BJ274" s="56" t="s">
        <v>35</v>
      </c>
      <c r="BK274" s="56" t="s">
        <v>35</v>
      </c>
      <c r="BL274" s="51" t="s">
        <v>35</v>
      </c>
      <c r="BM274" s="60" t="s">
        <v>35</v>
      </c>
      <c r="BN274" s="56" t="s">
        <v>35</v>
      </c>
      <c r="BO274" s="56" t="s">
        <v>35</v>
      </c>
      <c r="BP274" s="56" t="s">
        <v>35</v>
      </c>
      <c r="BQ274" s="51" t="s">
        <v>35</v>
      </c>
      <c r="BR274" s="60" t="s">
        <v>35</v>
      </c>
      <c r="BS274" s="56" t="s">
        <v>35</v>
      </c>
      <c r="BT274" s="56" t="s">
        <v>35</v>
      </c>
      <c r="BU274" s="56" t="s">
        <v>35</v>
      </c>
      <c r="BV274" s="56" t="s">
        <v>35</v>
      </c>
      <c r="BW274" s="56" t="s">
        <v>35</v>
      </c>
      <c r="BX274" s="56" t="s">
        <v>35</v>
      </c>
      <c r="BY274" s="45" t="s">
        <v>35</v>
      </c>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322" customFormat="true" ht="15" customHeight="true" x14ac:dyDescent="0.2">
      <c r="Z275" s="187"/>
      <c r="AA275" s="187"/>
      <c r="AB275" s="187"/>
      <c r="AC275" s="187"/>
      <c r="AD275" s="187"/>
      <c r="AE275" s="187"/>
      <c r="AF275" s="187"/>
      <c r="AG275" s="187"/>
      <c r="AH275" s="187"/>
      <c r="AI275" s="187"/>
      <c r="AJ275" s="187"/>
      <c r="AK275" s="187"/>
      <c r="AL275" s="187"/>
      <c r="AM275" s="187"/>
      <c r="AN275" s="187"/>
      <c r="AO275" s="187"/>
      <c r="AP275" s="187"/>
      <c r="AQ275" s="187"/>
      <c r="AR275" s="187"/>
      <c r="AS275" s="187"/>
      <c r="AT275" s="187"/>
      <c r="AU275" s="187"/>
      <c r="AV275" s="187"/>
      <c r="AW275" s="187"/>
      <c r="AX275" s="187"/>
      <c r="AY275" s="187"/>
      <c r="AZ275" s="187"/>
      <c r="BA275" s="990"/>
      <c r="BB275" s="557" t="s">
        <v>48</v>
      </c>
      <c r="BC275" s="60" t="s">
        <v>35</v>
      </c>
      <c r="BD275" s="56" t="s">
        <v>35</v>
      </c>
      <c r="BE275" s="56" t="s">
        <v>35</v>
      </c>
      <c r="BF275" s="56" t="s">
        <v>35</v>
      </c>
      <c r="BG275" s="51" t="s">
        <v>35</v>
      </c>
      <c r="BH275" s="60" t="s">
        <v>35</v>
      </c>
      <c r="BI275" s="56" t="s">
        <v>35</v>
      </c>
      <c r="BJ275" s="56" t="s">
        <v>35</v>
      </c>
      <c r="BK275" s="56" t="s">
        <v>35</v>
      </c>
      <c r="BL275" s="51" t="s">
        <v>35</v>
      </c>
      <c r="BM275" s="60" t="s">
        <v>35</v>
      </c>
      <c r="BN275" s="56" t="s">
        <v>35</v>
      </c>
      <c r="BO275" s="56" t="s">
        <v>35</v>
      </c>
      <c r="BP275" s="56" t="s">
        <v>35</v>
      </c>
      <c r="BQ275" s="51" t="s">
        <v>35</v>
      </c>
      <c r="BR275" s="60" t="s">
        <v>35</v>
      </c>
      <c r="BS275" s="56" t="s">
        <v>35</v>
      </c>
      <c r="BT275" s="56" t="s">
        <v>35</v>
      </c>
      <c r="BU275" s="56" t="s">
        <v>35</v>
      </c>
      <c r="BV275" s="56" t="s">
        <v>35</v>
      </c>
      <c r="BW275" s="56" t="s">
        <v>35</v>
      </c>
      <c r="BX275" s="56" t="s">
        <v>35</v>
      </c>
      <c r="BY275" s="45" t="s">
        <v>35</v>
      </c>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322" customFormat="true" ht="15" customHeight="true" x14ac:dyDescent="0.2">
      <c r="Z276" s="187"/>
      <c r="AA276" s="187"/>
      <c r="AB276" s="187"/>
      <c r="AC276" s="187"/>
      <c r="AD276" s="187"/>
      <c r="AE276" s="187"/>
      <c r="AF276" s="187"/>
      <c r="AG276" s="187"/>
      <c r="AH276" s="187"/>
      <c r="AI276" s="187"/>
      <c r="AJ276" s="187"/>
      <c r="AK276" s="187"/>
      <c r="AL276" s="187"/>
      <c r="AM276" s="187"/>
      <c r="AN276" s="187"/>
      <c r="AO276" s="187"/>
      <c r="AP276" s="187"/>
      <c r="AQ276" s="187"/>
      <c r="AR276" s="187"/>
      <c r="AS276" s="187"/>
      <c r="AT276" s="187"/>
      <c r="AU276" s="187"/>
      <c r="AV276" s="187"/>
      <c r="AW276" s="187"/>
      <c r="AX276" s="187"/>
      <c r="AY276" s="187"/>
      <c r="AZ276" s="187"/>
      <c r="BA276" s="990"/>
      <c r="BB276" s="557" t="s">
        <v>113</v>
      </c>
      <c r="BC276" s="60" t="s">
        <v>35</v>
      </c>
      <c r="BD276" s="56" t="s">
        <v>35</v>
      </c>
      <c r="BE276" s="56" t="s">
        <v>35</v>
      </c>
      <c r="BF276" s="56" t="s">
        <v>35</v>
      </c>
      <c r="BG276" s="51" t="s">
        <v>35</v>
      </c>
      <c r="BH276" s="60" t="s">
        <v>35</v>
      </c>
      <c r="BI276" s="56" t="s">
        <v>35</v>
      </c>
      <c r="BJ276" s="56" t="s">
        <v>35</v>
      </c>
      <c r="BK276" s="56" t="s">
        <v>35</v>
      </c>
      <c r="BL276" s="51" t="s">
        <v>35</v>
      </c>
      <c r="BM276" s="60" t="s">
        <v>35</v>
      </c>
      <c r="BN276" s="56" t="s">
        <v>35</v>
      </c>
      <c r="BO276" s="56" t="s">
        <v>35</v>
      </c>
      <c r="BP276" s="56" t="s">
        <v>35</v>
      </c>
      <c r="BQ276" s="51" t="s">
        <v>35</v>
      </c>
      <c r="BR276" s="60" t="s">
        <v>35</v>
      </c>
      <c r="BS276" s="56" t="s">
        <v>35</v>
      </c>
      <c r="BT276" s="56" t="s">
        <v>35</v>
      </c>
      <c r="BU276" s="56" t="s">
        <v>35</v>
      </c>
      <c r="BV276" s="56" t="s">
        <v>35</v>
      </c>
      <c r="BW276" s="56" t="s">
        <v>35</v>
      </c>
      <c r="BX276" s="56" t="s">
        <v>35</v>
      </c>
      <c r="BY276" s="45" t="s">
        <v>35</v>
      </c>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322" customFormat="true" ht="15" customHeight="true" x14ac:dyDescent="0.2">
      <c r="Z277" s="187"/>
      <c r="AA277" s="187"/>
      <c r="AB277" s="187"/>
      <c r="AC277" s="187"/>
      <c r="AD277" s="187"/>
      <c r="AE277" s="187"/>
      <c r="AF277" s="187"/>
      <c r="AG277" s="187"/>
      <c r="AH277" s="187"/>
      <c r="AI277" s="187"/>
      <c r="AJ277" s="187"/>
      <c r="AK277" s="187"/>
      <c r="AL277" s="187"/>
      <c r="AM277" s="187"/>
      <c r="AN277" s="187"/>
      <c r="AO277" s="187"/>
      <c r="AP277" s="187"/>
      <c r="AQ277" s="187"/>
      <c r="AR277" s="187"/>
      <c r="AS277" s="187"/>
      <c r="AT277" s="187"/>
      <c r="AU277" s="187"/>
      <c r="AV277" s="187"/>
      <c r="AW277" s="187"/>
      <c r="AX277" s="187"/>
      <c r="AY277" s="187"/>
      <c r="AZ277" s="187"/>
      <c r="BA277" s="990" t="s">
        <v>77</v>
      </c>
      <c r="BB277" s="557" t="s">
        <v>78</v>
      </c>
      <c r="BC277" s="60" t="s">
        <v>35</v>
      </c>
      <c r="BD277" s="56" t="s">
        <v>35</v>
      </c>
      <c r="BE277" s="56" t="s">
        <v>35</v>
      </c>
      <c r="BF277" s="56" t="s">
        <v>35</v>
      </c>
      <c r="BG277" s="51" t="s">
        <v>35</v>
      </c>
      <c r="BH277" s="60" t="s">
        <v>35</v>
      </c>
      <c r="BI277" s="56" t="s">
        <v>35</v>
      </c>
      <c r="BJ277" s="56" t="s">
        <v>35</v>
      </c>
      <c r="BK277" s="56" t="s">
        <v>35</v>
      </c>
      <c r="BL277" s="51" t="s">
        <v>35</v>
      </c>
      <c r="BM277" s="60" t="s">
        <v>35</v>
      </c>
      <c r="BN277" s="56" t="s">
        <v>35</v>
      </c>
      <c r="BO277" s="56" t="s">
        <v>35</v>
      </c>
      <c r="BP277" s="56" t="s">
        <v>35</v>
      </c>
      <c r="BQ277" s="51" t="s">
        <v>35</v>
      </c>
      <c r="BR277" s="60" t="s">
        <v>35</v>
      </c>
      <c r="BS277" s="56" t="s">
        <v>35</v>
      </c>
      <c r="BT277" s="56" t="s">
        <v>35</v>
      </c>
      <c r="BU277" s="56" t="s">
        <v>35</v>
      </c>
      <c r="BV277" s="56" t="s">
        <v>35</v>
      </c>
      <c r="BW277" s="56" t="s">
        <v>35</v>
      </c>
      <c r="BX277" s="56" t="s">
        <v>35</v>
      </c>
      <c r="BY277" s="45" t="s">
        <v>35</v>
      </c>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322" customFormat="true" ht="15" customHeight="true" x14ac:dyDescent="0.2">
      <c r="Z278" s="187"/>
      <c r="AA278" s="187"/>
      <c r="AB278" s="187"/>
      <c r="AC278" s="187"/>
      <c r="AD278" s="187"/>
      <c r="AE278" s="187"/>
      <c r="AF278" s="187"/>
      <c r="AG278" s="187"/>
      <c r="AH278" s="187"/>
      <c r="AI278" s="187"/>
      <c r="AJ278" s="187"/>
      <c r="AK278" s="187"/>
      <c r="AL278" s="187"/>
      <c r="AM278" s="187"/>
      <c r="AN278" s="187"/>
      <c r="AO278" s="187"/>
      <c r="AP278" s="187"/>
      <c r="AQ278" s="187"/>
      <c r="AR278" s="187"/>
      <c r="AS278" s="187"/>
      <c r="AT278" s="187"/>
      <c r="AU278" s="187"/>
      <c r="AV278" s="187"/>
      <c r="AW278" s="187"/>
      <c r="AX278" s="187"/>
      <c r="AY278" s="187"/>
      <c r="AZ278" s="187"/>
      <c r="BA278" s="990"/>
      <c r="BB278" s="557" t="s">
        <v>79</v>
      </c>
      <c r="BC278" s="60" t="s">
        <v>35</v>
      </c>
      <c r="BD278" s="56" t="s">
        <v>35</v>
      </c>
      <c r="BE278" s="56" t="s">
        <v>35</v>
      </c>
      <c r="BF278" s="56" t="s">
        <v>35</v>
      </c>
      <c r="BG278" s="51" t="s">
        <v>35</v>
      </c>
      <c r="BH278" s="60" t="s">
        <v>35</v>
      </c>
      <c r="BI278" s="56" t="s">
        <v>35</v>
      </c>
      <c r="BJ278" s="56" t="s">
        <v>35</v>
      </c>
      <c r="BK278" s="56" t="s">
        <v>35</v>
      </c>
      <c r="BL278" s="51" t="s">
        <v>35</v>
      </c>
      <c r="BM278" s="60" t="s">
        <v>35</v>
      </c>
      <c r="BN278" s="56" t="s">
        <v>35</v>
      </c>
      <c r="BO278" s="56" t="s">
        <v>35</v>
      </c>
      <c r="BP278" s="56" t="s">
        <v>35</v>
      </c>
      <c r="BQ278" s="51" t="s">
        <v>35</v>
      </c>
      <c r="BR278" s="60" t="s">
        <v>35</v>
      </c>
      <c r="BS278" s="56" t="s">
        <v>35</v>
      </c>
      <c r="BT278" s="56" t="s">
        <v>35</v>
      </c>
      <c r="BU278" s="56" t="s">
        <v>35</v>
      </c>
      <c r="BV278" s="56" t="s">
        <v>35</v>
      </c>
      <c r="BW278" s="56" t="s">
        <v>35</v>
      </c>
      <c r="BX278" s="56" t="s">
        <v>35</v>
      </c>
      <c r="BY278" s="45" t="s">
        <v>35</v>
      </c>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322" customFormat="true" ht="15" customHeight="true" x14ac:dyDescent="0.2">
      <c r="Z279" s="187"/>
      <c r="AA279" s="187"/>
      <c r="AB279" s="187"/>
      <c r="AC279" s="187"/>
      <c r="AD279" s="187"/>
      <c r="AE279" s="187"/>
      <c r="AF279" s="187"/>
      <c r="AG279" s="187"/>
      <c r="AH279" s="187"/>
      <c r="AI279" s="187"/>
      <c r="AJ279" s="187"/>
      <c r="AK279" s="187"/>
      <c r="AL279" s="187"/>
      <c r="AM279" s="187"/>
      <c r="AN279" s="187"/>
      <c r="AO279" s="187"/>
      <c r="AP279" s="187"/>
      <c r="AQ279" s="187"/>
      <c r="AR279" s="187"/>
      <c r="AS279" s="187"/>
      <c r="AT279" s="187"/>
      <c r="AU279" s="187"/>
      <c r="AV279" s="187"/>
      <c r="AW279" s="187"/>
      <c r="AX279" s="187"/>
      <c r="AY279" s="187"/>
      <c r="AZ279" s="187"/>
      <c r="BA279" s="990"/>
      <c r="BB279" s="557" t="s">
        <v>80</v>
      </c>
      <c r="BC279" s="60" t="s">
        <v>35</v>
      </c>
      <c r="BD279" s="53" t="s">
        <v>35</v>
      </c>
      <c r="BE279" s="53" t="s">
        <v>35</v>
      </c>
      <c r="BF279" s="53" t="s">
        <v>35</v>
      </c>
      <c r="BG279" s="48" t="s">
        <v>35</v>
      </c>
      <c r="BH279" s="60" t="s">
        <v>35</v>
      </c>
      <c r="BI279" s="53" t="s">
        <v>35</v>
      </c>
      <c r="BJ279" s="53" t="s">
        <v>35</v>
      </c>
      <c r="BK279" s="53" t="s">
        <v>35</v>
      </c>
      <c r="BL279" s="48" t="s">
        <v>35</v>
      </c>
      <c r="BM279" s="60" t="s">
        <v>35</v>
      </c>
      <c r="BN279" s="53" t="s">
        <v>35</v>
      </c>
      <c r="BO279" s="53" t="s">
        <v>35</v>
      </c>
      <c r="BP279" s="53" t="s">
        <v>35</v>
      </c>
      <c r="BQ279" s="48" t="s">
        <v>35</v>
      </c>
      <c r="BR279" s="60" t="s">
        <v>35</v>
      </c>
      <c r="BS279" s="53" t="s">
        <v>35</v>
      </c>
      <c r="BT279" s="53" t="s">
        <v>35</v>
      </c>
      <c r="BU279" s="53" t="s">
        <v>35</v>
      </c>
      <c r="BV279" s="53" t="s">
        <v>35</v>
      </c>
      <c r="BW279" s="53" t="s">
        <v>35</v>
      </c>
      <c r="BX279" s="53" t="s">
        <v>35</v>
      </c>
      <c r="BY279" s="43" t="s">
        <v>35</v>
      </c>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439" customFormat="true" ht="15" customHeight="true" x14ac:dyDescent="0.2">
      <c r="B280" s="438"/>
      <c r="Z280" s="346"/>
      <c r="AA280" s="346"/>
      <c r="AB280" s="346"/>
      <c r="AC280" s="346"/>
      <c r="AD280" s="346"/>
      <c r="AE280" s="346"/>
      <c r="AF280" s="346"/>
      <c r="AG280" s="346"/>
      <c r="AH280" s="346"/>
      <c r="AI280" s="346"/>
      <c r="AJ280" s="346"/>
      <c r="AK280" s="346"/>
      <c r="AL280" s="346"/>
      <c r="AM280" s="346"/>
      <c r="AN280" s="346"/>
      <c r="AO280" s="346"/>
      <c r="AP280" s="346"/>
      <c r="AQ280" s="346"/>
      <c r="AR280" s="346"/>
      <c r="AS280" s="346"/>
      <c r="AT280" s="346"/>
      <c r="AU280" s="346"/>
      <c r="AV280" s="346"/>
      <c r="AW280" s="346"/>
      <c r="AX280" s="346"/>
      <c r="AY280" s="346"/>
      <c r="AZ280" s="346"/>
      <c r="BA280" s="990"/>
      <c r="BB280" s="557" t="s">
        <v>81</v>
      </c>
      <c r="BC280" s="60" t="s">
        <v>35</v>
      </c>
      <c r="BD280" s="53" t="s">
        <v>35</v>
      </c>
      <c r="BE280" s="53" t="s">
        <v>35</v>
      </c>
      <c r="BF280" s="53" t="s">
        <v>35</v>
      </c>
      <c r="BG280" s="48" t="s">
        <v>35</v>
      </c>
      <c r="BH280" s="60" t="s">
        <v>35</v>
      </c>
      <c r="BI280" s="53" t="s">
        <v>35</v>
      </c>
      <c r="BJ280" s="53" t="s">
        <v>35</v>
      </c>
      <c r="BK280" s="53" t="s">
        <v>35</v>
      </c>
      <c r="BL280" s="48" t="s">
        <v>35</v>
      </c>
      <c r="BM280" s="60" t="s">
        <v>35</v>
      </c>
      <c r="BN280" s="53" t="s">
        <v>35</v>
      </c>
      <c r="BO280" s="53" t="s">
        <v>35</v>
      </c>
      <c r="BP280" s="53" t="s">
        <v>35</v>
      </c>
      <c r="BQ280" s="48" t="s">
        <v>35</v>
      </c>
      <c r="BR280" s="60" t="s">
        <v>35</v>
      </c>
      <c r="BS280" s="53" t="s">
        <v>35</v>
      </c>
      <c r="BT280" s="53" t="s">
        <v>35</v>
      </c>
      <c r="BU280" s="53" t="s">
        <v>35</v>
      </c>
      <c r="BV280" s="53" t="s">
        <v>35</v>
      </c>
      <c r="BW280" s="53" t="s">
        <v>35</v>
      </c>
      <c r="BX280" s="53" t="s">
        <v>35</v>
      </c>
      <c r="BY280" s="43" t="s">
        <v>35</v>
      </c>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439" customFormat="true" ht="15" customHeight="true" x14ac:dyDescent="0.2">
      <c r="B281" s="438"/>
      <c r="Z281" s="346"/>
      <c r="AA281" s="346"/>
      <c r="AB281" s="346"/>
      <c r="AC281" s="346"/>
      <c r="AD281" s="346"/>
      <c r="AE281" s="346"/>
      <c r="AF281" s="346"/>
      <c r="AG281" s="346"/>
      <c r="AH281" s="346"/>
      <c r="AI281" s="346"/>
      <c r="AJ281" s="346"/>
      <c r="AK281" s="346"/>
      <c r="AL281" s="346"/>
      <c r="AM281" s="346"/>
      <c r="AN281" s="346"/>
      <c r="AO281" s="346"/>
      <c r="AP281" s="346"/>
      <c r="AQ281" s="346"/>
      <c r="AR281" s="346"/>
      <c r="AS281" s="346"/>
      <c r="AT281" s="346"/>
      <c r="AU281" s="346"/>
      <c r="AV281" s="346"/>
      <c r="AW281" s="346"/>
      <c r="AX281" s="346"/>
      <c r="AY281" s="346"/>
      <c r="AZ281" s="346"/>
      <c r="BA281" s="990"/>
      <c r="BB281" s="557" t="s">
        <v>82</v>
      </c>
      <c r="BC281" s="60" t="s">
        <v>35</v>
      </c>
      <c r="BD281" s="53" t="s">
        <v>35</v>
      </c>
      <c r="BE281" s="53" t="s">
        <v>35</v>
      </c>
      <c r="BF281" s="53" t="s">
        <v>35</v>
      </c>
      <c r="BG281" s="48" t="s">
        <v>35</v>
      </c>
      <c r="BH281" s="60" t="s">
        <v>35</v>
      </c>
      <c r="BI281" s="53" t="s">
        <v>35</v>
      </c>
      <c r="BJ281" s="53" t="s">
        <v>35</v>
      </c>
      <c r="BK281" s="53" t="s">
        <v>35</v>
      </c>
      <c r="BL281" s="48" t="s">
        <v>35</v>
      </c>
      <c r="BM281" s="60" t="s">
        <v>35</v>
      </c>
      <c r="BN281" s="53" t="s">
        <v>35</v>
      </c>
      <c r="BO281" s="53" t="s">
        <v>35</v>
      </c>
      <c r="BP281" s="53" t="s">
        <v>35</v>
      </c>
      <c r="BQ281" s="48" t="s">
        <v>35</v>
      </c>
      <c r="BR281" s="60" t="s">
        <v>35</v>
      </c>
      <c r="BS281" s="53" t="s">
        <v>35</v>
      </c>
      <c r="BT281" s="53" t="s">
        <v>35</v>
      </c>
      <c r="BU281" s="53" t="s">
        <v>35</v>
      </c>
      <c r="BV281" s="53" t="s">
        <v>35</v>
      </c>
      <c r="BW281" s="53" t="s">
        <v>35</v>
      </c>
      <c r="BX281" s="53" t="s">
        <v>35</v>
      </c>
      <c r="BY281" s="43" t="s">
        <v>35</v>
      </c>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439" customFormat="true" ht="15" customHeight="true" x14ac:dyDescent="0.2">
      <c r="B282" s="438"/>
      <c r="Z282" s="346"/>
      <c r="AA282" s="346"/>
      <c r="AB282" s="346"/>
      <c r="AC282" s="346"/>
      <c r="AD282" s="346"/>
      <c r="AE282" s="346"/>
      <c r="AF282" s="346"/>
      <c r="AG282" s="346"/>
      <c r="AH282" s="346"/>
      <c r="AI282" s="346"/>
      <c r="AJ282" s="346"/>
      <c r="AK282" s="346"/>
      <c r="AL282" s="346"/>
      <c r="AM282" s="346"/>
      <c r="AN282" s="346"/>
      <c r="AO282" s="346"/>
      <c r="AP282" s="346"/>
      <c r="AQ282" s="346"/>
      <c r="AR282" s="346"/>
      <c r="AS282" s="346"/>
      <c r="AT282" s="346"/>
      <c r="AU282" s="346"/>
      <c r="AV282" s="346"/>
      <c r="AW282" s="346"/>
      <c r="AX282" s="346"/>
      <c r="AY282" s="346"/>
      <c r="AZ282" s="346"/>
      <c r="BA282" s="990"/>
      <c r="BB282" s="557" t="s">
        <v>83</v>
      </c>
      <c r="BC282" s="60" t="s">
        <v>35</v>
      </c>
      <c r="BD282" s="53" t="s">
        <v>35</v>
      </c>
      <c r="BE282" s="53" t="s">
        <v>35</v>
      </c>
      <c r="BF282" s="53" t="s">
        <v>35</v>
      </c>
      <c r="BG282" s="48" t="s">
        <v>35</v>
      </c>
      <c r="BH282" s="60" t="s">
        <v>35</v>
      </c>
      <c r="BI282" s="53" t="s">
        <v>35</v>
      </c>
      <c r="BJ282" s="53" t="s">
        <v>35</v>
      </c>
      <c r="BK282" s="53" t="s">
        <v>35</v>
      </c>
      <c r="BL282" s="48" t="s">
        <v>35</v>
      </c>
      <c r="BM282" s="60" t="s">
        <v>35</v>
      </c>
      <c r="BN282" s="53" t="s">
        <v>35</v>
      </c>
      <c r="BO282" s="53" t="s">
        <v>35</v>
      </c>
      <c r="BP282" s="53" t="s">
        <v>35</v>
      </c>
      <c r="BQ282" s="48" t="s">
        <v>35</v>
      </c>
      <c r="BR282" s="60" t="s">
        <v>35</v>
      </c>
      <c r="BS282" s="53" t="s">
        <v>35</v>
      </c>
      <c r="BT282" s="53" t="s">
        <v>35</v>
      </c>
      <c r="BU282" s="53" t="s">
        <v>35</v>
      </c>
      <c r="BV282" s="53" t="s">
        <v>35</v>
      </c>
      <c r="BW282" s="53" t="s">
        <v>35</v>
      </c>
      <c r="BX282" s="53" t="s">
        <v>35</v>
      </c>
      <c r="BY282" s="43" t="s">
        <v>35</v>
      </c>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439" customFormat="true" ht="15" customHeight="true" x14ac:dyDescent="0.2">
      <c r="B283" s="438"/>
      <c r="Z283" s="346"/>
      <c r="AA283" s="346"/>
      <c r="AB283" s="346"/>
      <c r="AC283" s="346"/>
      <c r="AD283" s="346"/>
      <c r="AE283" s="346"/>
      <c r="AF283" s="346"/>
      <c r="AG283" s="346"/>
      <c r="AH283" s="346"/>
      <c r="AI283" s="346"/>
      <c r="AJ283" s="346"/>
      <c r="AK283" s="346"/>
      <c r="AL283" s="346"/>
      <c r="AM283" s="346"/>
      <c r="AN283" s="346"/>
      <c r="AO283" s="346"/>
      <c r="AP283" s="346"/>
      <c r="AQ283" s="346"/>
      <c r="AR283" s="346"/>
      <c r="AS283" s="346"/>
      <c r="AT283" s="346"/>
      <c r="AU283" s="346"/>
      <c r="AV283" s="346"/>
      <c r="AW283" s="346"/>
      <c r="AX283" s="346"/>
      <c r="AY283" s="346"/>
      <c r="AZ283" s="346"/>
      <c r="BA283" s="990"/>
      <c r="BB283" s="557" t="s">
        <v>84</v>
      </c>
      <c r="BC283" s="60" t="s">
        <v>35</v>
      </c>
      <c r="BD283" s="53" t="s">
        <v>35</v>
      </c>
      <c r="BE283" s="53" t="s">
        <v>35</v>
      </c>
      <c r="BF283" s="53" t="s">
        <v>35</v>
      </c>
      <c r="BG283" s="48" t="s">
        <v>35</v>
      </c>
      <c r="BH283" s="60" t="s">
        <v>35</v>
      </c>
      <c r="BI283" s="53" t="s">
        <v>35</v>
      </c>
      <c r="BJ283" s="53" t="s">
        <v>35</v>
      </c>
      <c r="BK283" s="53" t="s">
        <v>35</v>
      </c>
      <c r="BL283" s="48" t="s">
        <v>35</v>
      </c>
      <c r="BM283" s="60" t="s">
        <v>35</v>
      </c>
      <c r="BN283" s="53" t="s">
        <v>35</v>
      </c>
      <c r="BO283" s="53" t="s">
        <v>35</v>
      </c>
      <c r="BP283" s="53" t="s">
        <v>35</v>
      </c>
      <c r="BQ283" s="48" t="s">
        <v>35</v>
      </c>
      <c r="BR283" s="60" t="s">
        <v>35</v>
      </c>
      <c r="BS283" s="53" t="s">
        <v>35</v>
      </c>
      <c r="BT283" s="53" t="s">
        <v>35</v>
      </c>
      <c r="BU283" s="53" t="s">
        <v>35</v>
      </c>
      <c r="BV283" s="53" t="s">
        <v>35</v>
      </c>
      <c r="BW283" s="53" t="s">
        <v>35</v>
      </c>
      <c r="BX283" s="53" t="s">
        <v>35</v>
      </c>
      <c r="BY283" s="43" t="s">
        <v>35</v>
      </c>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439" customFormat="true" ht="15" customHeight="true" x14ac:dyDescent="0.2">
      <c r="B284" s="438"/>
      <c r="Z284" s="346"/>
      <c r="AA284" s="346"/>
      <c r="AB284" s="346"/>
      <c r="AC284" s="346"/>
      <c r="AD284" s="346"/>
      <c r="AE284" s="346"/>
      <c r="AF284" s="346"/>
      <c r="AG284" s="346"/>
      <c r="AH284" s="346"/>
      <c r="AI284" s="346"/>
      <c r="AJ284" s="346"/>
      <c r="AK284" s="346"/>
      <c r="AL284" s="346"/>
      <c r="AM284" s="346"/>
      <c r="AN284" s="346"/>
      <c r="AO284" s="346"/>
      <c r="AP284" s="346"/>
      <c r="AQ284" s="346"/>
      <c r="AR284" s="346"/>
      <c r="AS284" s="346"/>
      <c r="AT284" s="346"/>
      <c r="AU284" s="346"/>
      <c r="AV284" s="346"/>
      <c r="AW284" s="346"/>
      <c r="AX284" s="346"/>
      <c r="AY284" s="346"/>
      <c r="AZ284" s="346"/>
      <c r="BA284" s="994"/>
      <c r="BB284" s="560" t="s">
        <v>113</v>
      </c>
      <c r="BC284" s="59" t="s">
        <v>35</v>
      </c>
      <c r="BD284" s="55" t="s">
        <v>35</v>
      </c>
      <c r="BE284" s="55" t="s">
        <v>35</v>
      </c>
      <c r="BF284" s="55" t="s">
        <v>35</v>
      </c>
      <c r="BG284" s="50" t="s">
        <v>35</v>
      </c>
      <c r="BH284" s="59" t="s">
        <v>35</v>
      </c>
      <c r="BI284" s="55" t="s">
        <v>35</v>
      </c>
      <c r="BJ284" s="55" t="s">
        <v>35</v>
      </c>
      <c r="BK284" s="55" t="s">
        <v>35</v>
      </c>
      <c r="BL284" s="50" t="s">
        <v>35</v>
      </c>
      <c r="BM284" s="59" t="s">
        <v>35</v>
      </c>
      <c r="BN284" s="55" t="s">
        <v>35</v>
      </c>
      <c r="BO284" s="55" t="s">
        <v>35</v>
      </c>
      <c r="BP284" s="55" t="s">
        <v>35</v>
      </c>
      <c r="BQ284" s="50" t="s">
        <v>35</v>
      </c>
      <c r="BR284" s="59" t="s">
        <v>35</v>
      </c>
      <c r="BS284" s="55" t="s">
        <v>35</v>
      </c>
      <c r="BT284" s="55" t="s">
        <v>35</v>
      </c>
      <c r="BU284" s="55" t="s">
        <v>35</v>
      </c>
      <c r="BV284" s="55" t="s">
        <v>35</v>
      </c>
      <c r="BW284" s="55" t="s">
        <v>35</v>
      </c>
      <c r="BX284" s="55" t="s">
        <v>35</v>
      </c>
      <c r="BY284" s="44" t="s">
        <v>35</v>
      </c>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439" customFormat="true" ht="15" customHeight="true" x14ac:dyDescent="0.2">
      <c r="B285" s="438"/>
      <c r="Z285" s="346"/>
      <c r="AA285" s="346"/>
      <c r="AB285" s="346"/>
      <c r="AC285" s="346"/>
      <c r="AD285" s="346"/>
      <c r="AE285" s="346"/>
      <c r="AF285" s="346"/>
      <c r="AG285" s="346"/>
      <c r="AH285" s="346"/>
      <c r="AI285" s="346"/>
      <c r="AJ285" s="346"/>
      <c r="AK285" s="346"/>
      <c r="AL285" s="346"/>
      <c r="AM285" s="346"/>
      <c r="AN285" s="346"/>
      <c r="AO285" s="346"/>
      <c r="AP285" s="346"/>
      <c r="AQ285" s="346"/>
      <c r="AR285" s="346"/>
      <c r="AS285" s="346"/>
      <c r="AT285" s="346"/>
      <c r="AU285" s="346"/>
      <c r="AV285" s="346"/>
      <c r="AW285" s="346"/>
      <c r="AX285" s="346"/>
      <c r="AY285" s="346"/>
      <c r="AZ285" s="346"/>
      <c r="BA285" s="319"/>
      <c r="BB285" s="317"/>
      <c r="BC285" s="317"/>
      <c r="BD285" s="317"/>
      <c r="BE285" s="317"/>
      <c r="BF285" s="317"/>
      <c r="BG285" s="317"/>
      <c r="BH285" s="317"/>
      <c r="BI285" s="317"/>
      <c r="BJ285" s="317"/>
      <c r="BK285" s="317"/>
      <c r="BL285" s="317"/>
      <c r="BM285" s="317"/>
      <c r="BN285" s="317"/>
      <c r="BO285" s="317"/>
      <c r="BP285" s="317"/>
      <c r="BQ285" s="317"/>
      <c r="BR285" s="317"/>
      <c r="BS285" s="317"/>
      <c r="BT285" s="317"/>
      <c r="BU285" s="317"/>
      <c r="BV285" s="317"/>
      <c r="BW285" s="317"/>
      <c r="BX285" s="317"/>
      <c r="BY285" s="319"/>
      <c r="BZ285" s="345"/>
      <c r="CA285" s="345"/>
      <c r="CB285" s="345"/>
      <c r="CC285" s="345"/>
      <c r="CD285" s="345"/>
      <c r="CE285" s="345"/>
      <c r="CF285" s="345"/>
      <c r="CG285" s="345"/>
      <c r="CH285" s="345"/>
      <c r="CI285" s="345"/>
      <c r="CJ285" s="345"/>
      <c r="CK285" s="345"/>
      <c r="CL285" s="345"/>
      <c r="CM285" s="345"/>
      <c r="CN285" s="345"/>
      <c r="CO285" s="345"/>
      <c r="CP285" s="345"/>
      <c r="CQ285" s="345"/>
      <c r="CR285" s="345"/>
      <c r="CS285" s="345"/>
      <c r="CT285" s="345"/>
      <c r="CU285" s="345"/>
      <c r="CV285" s="345"/>
      <c r="CW285" s="345"/>
      <c r="CX285" s="345"/>
      <c r="CY285" s="345"/>
      <c r="CZ285" s="345"/>
    </row>
    <row r="286" s="439" customFormat="true" ht="15" customHeight="true" x14ac:dyDescent="0.2">
      <c r="B286" s="438"/>
      <c r="Z286" s="346"/>
      <c r="AA286" s="346"/>
      <c r="AB286" s="346"/>
      <c r="AC286" s="346"/>
      <c r="AD286" s="346"/>
      <c r="AE286" s="346"/>
      <c r="AF286" s="346"/>
      <c r="AG286" s="346"/>
      <c r="AH286" s="346"/>
      <c r="AI286" s="346"/>
      <c r="AJ286" s="346"/>
      <c r="AK286" s="346"/>
      <c r="AL286" s="346"/>
      <c r="AM286" s="346"/>
      <c r="AN286" s="346"/>
      <c r="AO286" s="346"/>
      <c r="AP286" s="346"/>
      <c r="AQ286" s="346"/>
      <c r="AR286" s="346"/>
      <c r="AS286" s="346"/>
      <c r="AT286" s="346"/>
      <c r="AU286" s="346"/>
      <c r="AV286" s="346"/>
      <c r="AW286" s="346"/>
      <c r="AX286" s="346"/>
      <c r="AY286" s="346"/>
      <c r="AZ286" s="346"/>
      <c r="BA286" s="319"/>
      <c r="BB286" s="317"/>
      <c r="BC286" s="317"/>
      <c r="BD286" s="317"/>
      <c r="BE286" s="317"/>
      <c r="BF286" s="317"/>
      <c r="BG286" s="317"/>
      <c r="BH286" s="317"/>
      <c r="BI286" s="317"/>
      <c r="BJ286" s="317"/>
      <c r="BK286" s="317"/>
      <c r="BL286" s="317"/>
      <c r="BM286" s="317"/>
      <c r="BN286" s="317"/>
      <c r="BO286" s="317"/>
      <c r="BP286" s="317"/>
      <c r="BQ286" s="317"/>
      <c r="BR286" s="317"/>
      <c r="BS286" s="317"/>
      <c r="BT286" s="317"/>
      <c r="BU286" s="317"/>
      <c r="BV286" s="317"/>
      <c r="BW286" s="317"/>
      <c r="BX286" s="317"/>
      <c r="BY286" s="319"/>
      <c r="BZ286" s="345"/>
      <c r="CA286" s="345"/>
      <c r="CB286" s="345"/>
      <c r="CC286" s="345"/>
      <c r="CD286" s="345"/>
      <c r="CE286" s="345"/>
      <c r="CF286" s="345"/>
      <c r="CG286" s="345"/>
      <c r="CH286" s="345"/>
      <c r="CI286" s="345"/>
      <c r="CJ286" s="345"/>
      <c r="CK286" s="345"/>
      <c r="CL286" s="345"/>
      <c r="CM286" s="345"/>
      <c r="CN286" s="345"/>
      <c r="CO286" s="345"/>
      <c r="CP286" s="345"/>
      <c r="CQ286" s="345"/>
      <c r="CR286" s="345"/>
      <c r="CS286" s="345"/>
      <c r="CT286" s="345"/>
      <c r="CU286" s="345"/>
      <c r="CV286" s="345"/>
      <c r="CW286" s="345"/>
      <c r="CX286" s="345"/>
      <c r="CY286" s="345"/>
      <c r="CZ286" s="345"/>
    </row>
    <row r="287" s="439" customFormat="true" ht="15" customHeight="true" x14ac:dyDescent="0.2">
      <c r="B287" s="438"/>
      <c r="Z287" s="346"/>
      <c r="AA287" s="346"/>
      <c r="AB287" s="346"/>
      <c r="AC287" s="346"/>
      <c r="AD287" s="346"/>
      <c r="AE287" s="346"/>
      <c r="AF287" s="346"/>
      <c r="AG287" s="346"/>
      <c r="AH287" s="346"/>
      <c r="AI287" s="346"/>
      <c r="AJ287" s="346"/>
      <c r="AK287" s="346"/>
      <c r="AL287" s="346"/>
      <c r="AM287" s="346"/>
      <c r="AN287" s="346"/>
      <c r="AO287" s="346"/>
      <c r="AP287" s="346"/>
      <c r="AQ287" s="346"/>
      <c r="AR287" s="346"/>
      <c r="AS287" s="346"/>
      <c r="AT287" s="346"/>
      <c r="AU287" s="346"/>
      <c r="AV287" s="346"/>
      <c r="AW287" s="346"/>
      <c r="AX287" s="346"/>
      <c r="AY287" s="346"/>
      <c r="AZ287" s="346"/>
      <c r="BA287" s="319"/>
      <c r="BB287" s="317"/>
      <c r="BC287" s="317"/>
      <c r="BD287" s="317"/>
      <c r="BE287" s="317"/>
      <c r="BF287" s="317"/>
      <c r="BG287" s="317"/>
      <c r="BH287" s="317"/>
      <c r="BI287" s="317"/>
      <c r="BJ287" s="317"/>
      <c r="BK287" s="317"/>
      <c r="BL287" s="317"/>
      <c r="BM287" s="317"/>
      <c r="BN287" s="317"/>
      <c r="BO287" s="317"/>
      <c r="BP287" s="317"/>
      <c r="BQ287" s="317"/>
      <c r="BR287" s="317"/>
      <c r="BS287" s="317"/>
      <c r="BT287" s="317"/>
      <c r="BU287" s="317"/>
      <c r="BV287" s="317"/>
      <c r="BW287" s="317"/>
      <c r="BX287" s="317"/>
      <c r="BY287" s="319"/>
      <c r="BZ287" s="345"/>
      <c r="CA287" s="345"/>
      <c r="CB287" s="345"/>
      <c r="CC287" s="345"/>
      <c r="CD287" s="345"/>
      <c r="CE287" s="345"/>
      <c r="CF287" s="345"/>
      <c r="CG287" s="345"/>
      <c r="CH287" s="345"/>
      <c r="CI287" s="345"/>
      <c r="CJ287" s="345"/>
      <c r="CK287" s="345"/>
      <c r="CL287" s="345"/>
      <c r="CM287" s="345"/>
      <c r="CN287" s="345"/>
      <c r="CO287" s="345"/>
      <c r="CP287" s="345"/>
      <c r="CQ287" s="345"/>
      <c r="CR287" s="345"/>
      <c r="CS287" s="345"/>
      <c r="CT287" s="345"/>
      <c r="CU287" s="345"/>
      <c r="CV287" s="345"/>
      <c r="CW287" s="345"/>
      <c r="CX287" s="345"/>
      <c r="CY287" s="345"/>
      <c r="CZ287" s="345"/>
    </row>
    <row r="288" s="439" customFormat="true" ht="15" customHeight="true" x14ac:dyDescent="0.2">
      <c r="B288" s="438"/>
      <c r="Z288" s="346"/>
      <c r="AA288" s="346"/>
      <c r="AB288" s="346"/>
      <c r="AC288" s="346"/>
      <c r="AD288" s="346"/>
      <c r="AE288" s="346"/>
      <c r="AF288" s="346"/>
      <c r="AG288" s="346"/>
      <c r="AH288" s="346"/>
      <c r="AI288" s="346"/>
      <c r="AJ288" s="346"/>
      <c r="AK288" s="346"/>
      <c r="AL288" s="346"/>
      <c r="AM288" s="346"/>
      <c r="AN288" s="346"/>
      <c r="AO288" s="346"/>
      <c r="AP288" s="346"/>
      <c r="AQ288" s="346"/>
      <c r="AR288" s="346"/>
      <c r="AS288" s="346"/>
      <c r="AT288" s="346"/>
      <c r="AU288" s="346"/>
      <c r="AV288" s="346"/>
      <c r="AW288" s="346"/>
      <c r="AX288" s="346"/>
      <c r="AY288" s="346"/>
      <c r="AZ288" s="346"/>
      <c r="BA288" s="319"/>
      <c r="BB288" s="317"/>
      <c r="BC288" s="317"/>
      <c r="BD288" s="317"/>
      <c r="BE288" s="317"/>
      <c r="BF288" s="317"/>
      <c r="BG288" s="317"/>
      <c r="BH288" s="317"/>
      <c r="BI288" s="317"/>
      <c r="BJ288" s="317"/>
      <c r="BK288" s="317"/>
      <c r="BL288" s="317"/>
      <c r="BM288" s="317"/>
      <c r="BN288" s="317"/>
      <c r="BO288" s="317"/>
      <c r="BP288" s="317"/>
      <c r="BQ288" s="317"/>
      <c r="BR288" s="317"/>
      <c r="BS288" s="317"/>
      <c r="BT288" s="317"/>
      <c r="BU288" s="317"/>
      <c r="BV288" s="317"/>
      <c r="BW288" s="317"/>
      <c r="BX288" s="317"/>
      <c r="BY288" s="319"/>
      <c r="BZ288" s="345"/>
      <c r="CA288" s="345"/>
      <c r="CB288" s="345"/>
      <c r="CC288" s="345"/>
      <c r="CD288" s="345"/>
      <c r="CE288" s="345"/>
      <c r="CF288" s="345"/>
      <c r="CG288" s="345"/>
      <c r="CH288" s="345"/>
      <c r="CI288" s="345"/>
      <c r="CJ288" s="345"/>
      <c r="CK288" s="345"/>
      <c r="CL288" s="345"/>
      <c r="CM288" s="345"/>
      <c r="CN288" s="345"/>
      <c r="CO288" s="345"/>
      <c r="CP288" s="345"/>
      <c r="CQ288" s="345"/>
      <c r="CR288" s="345"/>
      <c r="CS288" s="345"/>
      <c r="CT288" s="345"/>
      <c r="CU288" s="345"/>
      <c r="CV288" s="345"/>
      <c r="CW288" s="345"/>
      <c r="CX288" s="345"/>
      <c r="CY288" s="345"/>
      <c r="CZ288" s="345"/>
    </row>
    <row r="289" s="439" customFormat="true" ht="15" customHeight="true" x14ac:dyDescent="0.2">
      <c r="A289" s="452"/>
      <c r="B289" s="451"/>
      <c r="C289" s="452"/>
      <c r="Z289" s="346"/>
      <c r="AA289" s="346"/>
      <c r="AB289" s="346"/>
      <c r="AC289" s="346"/>
      <c r="AD289" s="346"/>
      <c r="AE289" s="346"/>
      <c r="AF289" s="346"/>
      <c r="AG289" s="346"/>
      <c r="AH289" s="346"/>
      <c r="AI289" s="346"/>
      <c r="AJ289" s="346"/>
      <c r="AK289" s="346"/>
      <c r="AL289" s="346"/>
      <c r="AM289" s="346"/>
      <c r="AN289" s="346"/>
      <c r="AO289" s="346"/>
      <c r="AP289" s="346"/>
      <c r="AQ289" s="346"/>
      <c r="AR289" s="346"/>
      <c r="AS289" s="346"/>
      <c r="AT289" s="346"/>
      <c r="AU289" s="346"/>
      <c r="AV289" s="346"/>
      <c r="AW289" s="346"/>
      <c r="AX289" s="346"/>
      <c r="AY289" s="346"/>
      <c r="AZ289" s="346"/>
      <c r="BA289" s="319"/>
      <c r="BB289" s="317"/>
      <c r="BC289" s="317"/>
      <c r="BD289" s="317"/>
      <c r="BE289" s="317"/>
      <c r="BF289" s="317"/>
      <c r="BG289" s="317"/>
      <c r="BH289" s="317"/>
      <c r="BI289" s="317"/>
      <c r="BJ289" s="317"/>
      <c r="BK289" s="317"/>
      <c r="BL289" s="317"/>
      <c r="BM289" s="317"/>
      <c r="BN289" s="317"/>
      <c r="BO289" s="317"/>
      <c r="BP289" s="317"/>
      <c r="BQ289" s="317"/>
      <c r="BR289" s="317"/>
      <c r="BS289" s="317"/>
      <c r="BT289" s="317"/>
      <c r="BU289" s="317"/>
      <c r="BV289" s="317"/>
      <c r="BW289" s="317"/>
      <c r="BX289" s="317"/>
      <c r="BY289" s="319"/>
      <c r="BZ289" s="345"/>
      <c r="CA289" s="345"/>
      <c r="CB289" s="345"/>
      <c r="CC289" s="345"/>
      <c r="CD289" s="345"/>
      <c r="CE289" s="345"/>
      <c r="CF289" s="345"/>
      <c r="CG289" s="345"/>
      <c r="CH289" s="345"/>
      <c r="CI289" s="345"/>
      <c r="CJ289" s="345"/>
      <c r="CK289" s="345"/>
      <c r="CL289" s="345"/>
      <c r="CM289" s="345"/>
      <c r="CN289" s="345"/>
      <c r="CO289" s="345"/>
      <c r="CP289" s="345"/>
      <c r="CQ289" s="345"/>
      <c r="CR289" s="345"/>
      <c r="CS289" s="345"/>
      <c r="CT289" s="345"/>
      <c r="CU289" s="345"/>
      <c r="CV289" s="345"/>
      <c r="CW289" s="345"/>
      <c r="CX289" s="345"/>
      <c r="CY289" s="345"/>
      <c r="CZ289" s="345"/>
    </row>
    <row r="290" s="439" customFormat="true" ht="15" customHeight="true" x14ac:dyDescent="0.2">
      <c r="A290" s="491"/>
      <c r="B290" s="492"/>
      <c r="C290" s="493"/>
      <c r="Z290" s="346"/>
      <c r="AA290" s="346"/>
      <c r="AB290" s="346"/>
      <c r="AC290" s="346"/>
      <c r="AD290" s="346"/>
      <c r="AE290" s="346"/>
      <c r="AF290" s="346"/>
      <c r="AG290" s="346"/>
      <c r="AH290" s="346"/>
      <c r="AI290" s="346"/>
      <c r="AJ290" s="346"/>
      <c r="AK290" s="346"/>
      <c r="AL290" s="346"/>
      <c r="AM290" s="346"/>
      <c r="AN290" s="346"/>
      <c r="AO290" s="346"/>
      <c r="AP290" s="346"/>
      <c r="AQ290" s="346"/>
      <c r="AR290" s="346"/>
      <c r="AS290" s="346"/>
      <c r="AT290" s="346"/>
      <c r="AU290" s="346"/>
      <c r="AV290" s="346"/>
      <c r="AW290" s="346"/>
      <c r="AX290" s="346"/>
      <c r="AY290" s="346"/>
      <c r="AZ290" s="346"/>
      <c r="BA290" s="319"/>
      <c r="BB290" s="317"/>
      <c r="BC290" s="317"/>
      <c r="BD290" s="317"/>
      <c r="BE290" s="317"/>
      <c r="BF290" s="317"/>
      <c r="BG290" s="317"/>
      <c r="BH290" s="317"/>
      <c r="BI290" s="317"/>
      <c r="BJ290" s="317"/>
      <c r="BK290" s="317"/>
      <c r="BL290" s="317"/>
      <c r="BM290" s="317"/>
      <c r="BN290" s="317"/>
      <c r="BO290" s="317"/>
      <c r="BP290" s="317"/>
      <c r="BQ290" s="317"/>
      <c r="BR290" s="317"/>
      <c r="BS290" s="317"/>
      <c r="BT290" s="317"/>
      <c r="BU290" s="317"/>
      <c r="BV290" s="317"/>
      <c r="BW290" s="317"/>
      <c r="BX290" s="317"/>
      <c r="BY290" s="319"/>
      <c r="BZ290" s="345"/>
      <c r="CA290" s="345"/>
      <c r="CB290" s="345"/>
      <c r="CC290" s="345"/>
      <c r="CD290" s="345"/>
      <c r="CE290" s="345"/>
      <c r="CF290" s="345"/>
      <c r="CG290" s="345"/>
      <c r="CH290" s="345"/>
      <c r="CI290" s="345"/>
      <c r="CJ290" s="345"/>
      <c r="CK290" s="345"/>
      <c r="CL290" s="345"/>
      <c r="CM290" s="345"/>
      <c r="CN290" s="345"/>
      <c r="CO290" s="345"/>
      <c r="CP290" s="345"/>
      <c r="CQ290" s="345"/>
      <c r="CR290" s="345"/>
      <c r="CS290" s="345"/>
      <c r="CT290" s="345"/>
      <c r="CU290" s="345"/>
      <c r="CV290" s="345"/>
      <c r="CW290" s="345"/>
      <c r="CX290" s="345"/>
      <c r="CY290" s="345"/>
      <c r="CZ290" s="345"/>
    </row>
    <row r="291" s="439" customFormat="true" ht="15" customHeight="true" x14ac:dyDescent="0.2">
      <c r="A291" s="491"/>
      <c r="B291" s="492"/>
      <c r="C291" s="493"/>
      <c r="Z291" s="346"/>
      <c r="AA291" s="346"/>
      <c r="AB291" s="346"/>
      <c r="AC291" s="346"/>
      <c r="AD291" s="346"/>
      <c r="AE291" s="346"/>
      <c r="AF291" s="346"/>
      <c r="AG291" s="346"/>
      <c r="AH291" s="346"/>
      <c r="AI291" s="346"/>
      <c r="AJ291" s="346"/>
      <c r="AK291" s="346"/>
      <c r="AL291" s="346"/>
      <c r="AM291" s="346"/>
      <c r="AN291" s="346"/>
      <c r="AO291" s="346"/>
      <c r="AP291" s="346"/>
      <c r="AQ291" s="346"/>
      <c r="AR291" s="346"/>
      <c r="AS291" s="346"/>
      <c r="AT291" s="346"/>
      <c r="AU291" s="346"/>
      <c r="AV291" s="346"/>
      <c r="AW291" s="346"/>
      <c r="AX291" s="346"/>
      <c r="AY291" s="346"/>
      <c r="AZ291" s="346"/>
      <c r="BA291" s="319"/>
      <c r="BB291" s="317"/>
      <c r="BC291" s="317"/>
      <c r="BD291" s="317"/>
      <c r="BE291" s="317"/>
      <c r="BF291" s="317"/>
      <c r="BG291" s="317"/>
      <c r="BH291" s="317"/>
      <c r="BI291" s="317"/>
      <c r="BJ291" s="317"/>
      <c r="BK291" s="317"/>
      <c r="BL291" s="317"/>
      <c r="BM291" s="317"/>
      <c r="BN291" s="317"/>
      <c r="BO291" s="317"/>
      <c r="BP291" s="317"/>
      <c r="BQ291" s="317"/>
      <c r="BR291" s="317"/>
      <c r="BS291" s="317"/>
      <c r="BT291" s="317"/>
      <c r="BU291" s="317"/>
      <c r="BV291" s="317"/>
      <c r="BW291" s="317"/>
      <c r="BX291" s="317"/>
      <c r="BY291" s="319"/>
      <c r="BZ291" s="345"/>
      <c r="CA291" s="345"/>
      <c r="CB291" s="345"/>
      <c r="CC291" s="345"/>
      <c r="CD291" s="345"/>
      <c r="CE291" s="345"/>
      <c r="CF291" s="345"/>
      <c r="CG291" s="345"/>
      <c r="CH291" s="345"/>
      <c r="CI291" s="345"/>
      <c r="CJ291" s="345"/>
      <c r="CK291" s="345"/>
      <c r="CL291" s="345"/>
      <c r="CM291" s="345"/>
      <c r="CN291" s="345"/>
      <c r="CO291" s="345"/>
      <c r="CP291" s="345"/>
      <c r="CQ291" s="345"/>
      <c r="CR291" s="345"/>
      <c r="CS291" s="345"/>
      <c r="CT291" s="345"/>
      <c r="CU291" s="345"/>
      <c r="CV291" s="345"/>
      <c r="CW291" s="345"/>
      <c r="CX291" s="345"/>
      <c r="CY291" s="345"/>
      <c r="CZ291" s="345"/>
    </row>
    <row r="292" s="439" customFormat="true" ht="15" customHeight="true" x14ac:dyDescent="0.2">
      <c r="A292" s="491"/>
      <c r="B292" s="492"/>
      <c r="C292" s="493"/>
      <c r="Z292" s="346"/>
      <c r="AA292" s="346"/>
      <c r="AB292" s="346"/>
      <c r="AC292" s="346"/>
      <c r="AD292" s="346"/>
      <c r="AE292" s="346"/>
      <c r="AF292" s="346"/>
      <c r="AG292" s="346"/>
      <c r="AH292" s="346"/>
      <c r="AI292" s="346"/>
      <c r="AJ292" s="346"/>
      <c r="AK292" s="346"/>
      <c r="AL292" s="346"/>
      <c r="AM292" s="346"/>
      <c r="AN292" s="346"/>
      <c r="AO292" s="346"/>
      <c r="AP292" s="346"/>
      <c r="AQ292" s="346"/>
      <c r="AR292" s="346"/>
      <c r="AS292" s="346"/>
      <c r="AT292" s="346"/>
      <c r="AU292" s="346"/>
      <c r="AV292" s="346"/>
      <c r="AW292" s="346"/>
      <c r="AX292" s="346"/>
      <c r="AY292" s="346"/>
      <c r="AZ292" s="346"/>
      <c r="BA292" s="319"/>
      <c r="BB292" s="317"/>
      <c r="BC292" s="317"/>
      <c r="BD292" s="317"/>
      <c r="BE292" s="317"/>
      <c r="BF292" s="317"/>
      <c r="BG292" s="317"/>
      <c r="BH292" s="317"/>
      <c r="BI292" s="317"/>
      <c r="BJ292" s="317"/>
      <c r="BK292" s="317"/>
      <c r="BL292" s="317"/>
      <c r="BM292" s="317"/>
      <c r="BN292" s="317"/>
      <c r="BO292" s="317"/>
      <c r="BP292" s="317"/>
      <c r="BQ292" s="317"/>
      <c r="BR292" s="317"/>
      <c r="BS292" s="317"/>
      <c r="BT292" s="317"/>
      <c r="BU292" s="317"/>
      <c r="BV292" s="317"/>
      <c r="BW292" s="317"/>
      <c r="BX292" s="317"/>
      <c r="BY292" s="319"/>
      <c r="BZ292" s="345"/>
      <c r="CA292" s="345"/>
      <c r="CB292" s="345"/>
      <c r="CC292" s="345"/>
      <c r="CD292" s="345"/>
      <c r="CE292" s="345"/>
      <c r="CF292" s="345"/>
      <c r="CG292" s="345"/>
      <c r="CH292" s="345"/>
      <c r="CI292" s="345"/>
      <c r="CJ292" s="345"/>
      <c r="CK292" s="345"/>
      <c r="CL292" s="345"/>
      <c r="CM292" s="345"/>
      <c r="CN292" s="345"/>
      <c r="CO292" s="345"/>
      <c r="CP292" s="345"/>
      <c r="CQ292" s="345"/>
      <c r="CR292" s="345"/>
      <c r="CS292" s="345"/>
      <c r="CT292" s="345"/>
      <c r="CU292" s="345"/>
      <c r="CV292" s="345"/>
      <c r="CW292" s="345"/>
      <c r="CX292" s="345"/>
      <c r="CY292" s="345"/>
      <c r="CZ292" s="345"/>
    </row>
    <row r="293" s="439" customFormat="true" ht="15" customHeight="true" x14ac:dyDescent="0.2">
      <c r="A293" s="491"/>
      <c r="B293" s="492"/>
      <c r="C293" s="441"/>
      <c r="Z293" s="346"/>
      <c r="AA293" s="346"/>
      <c r="AB293" s="346"/>
      <c r="AC293" s="346"/>
      <c r="AD293" s="346"/>
      <c r="AE293" s="346"/>
      <c r="AF293" s="346"/>
      <c r="AG293" s="346"/>
      <c r="AH293" s="346"/>
      <c r="AI293" s="346"/>
      <c r="AJ293" s="346"/>
      <c r="AK293" s="346"/>
      <c r="AL293" s="346"/>
      <c r="AM293" s="346"/>
      <c r="AN293" s="346"/>
      <c r="AO293" s="346"/>
      <c r="AP293" s="346"/>
      <c r="AQ293" s="346"/>
      <c r="AR293" s="346"/>
      <c r="AS293" s="346"/>
      <c r="AT293" s="346"/>
      <c r="AU293" s="346"/>
      <c r="AV293" s="346"/>
      <c r="AW293" s="346"/>
      <c r="AX293" s="346"/>
      <c r="AY293" s="346"/>
      <c r="AZ293" s="346"/>
      <c r="BA293" s="319"/>
      <c r="BB293" s="317"/>
      <c r="BC293" s="317"/>
      <c r="BD293" s="317"/>
      <c r="BE293" s="317"/>
      <c r="BF293" s="317"/>
      <c r="BG293" s="317"/>
      <c r="BH293" s="317"/>
      <c r="BI293" s="317"/>
      <c r="BJ293" s="317"/>
      <c r="BK293" s="317"/>
      <c r="BL293" s="317"/>
      <c r="BM293" s="317"/>
      <c r="BN293" s="317"/>
      <c r="BO293" s="317"/>
      <c r="BP293" s="317"/>
      <c r="BQ293" s="317"/>
      <c r="BR293" s="317"/>
      <c r="BS293" s="317"/>
      <c r="BT293" s="317"/>
      <c r="BU293" s="317"/>
      <c r="BV293" s="317"/>
      <c r="BW293" s="317"/>
      <c r="BX293" s="317"/>
      <c r="BY293" s="319"/>
      <c r="BZ293" s="345"/>
      <c r="CA293" s="345"/>
      <c r="CB293" s="345"/>
      <c r="CC293" s="345"/>
      <c r="CD293" s="345"/>
      <c r="CE293" s="345"/>
      <c r="CF293" s="345"/>
      <c r="CG293" s="345"/>
      <c r="CH293" s="345"/>
      <c r="CI293" s="345"/>
      <c r="CJ293" s="345"/>
      <c r="CK293" s="345"/>
      <c r="CL293" s="345"/>
      <c r="CM293" s="345"/>
      <c r="CN293" s="345"/>
      <c r="CO293" s="345"/>
      <c r="CP293" s="345"/>
      <c r="CQ293" s="345"/>
      <c r="CR293" s="345"/>
      <c r="CS293" s="345"/>
      <c r="CT293" s="345"/>
      <c r="CU293" s="345"/>
      <c r="CV293" s="345"/>
      <c r="CW293" s="345"/>
      <c r="CX293" s="345"/>
      <c r="CY293" s="345"/>
      <c r="CZ293" s="345"/>
    </row>
    <row r="294" s="439" customFormat="true" ht="15" customHeight="true" x14ac:dyDescent="0.2">
      <c r="A294" s="491"/>
      <c r="B294" s="492"/>
      <c r="C294" s="441"/>
      <c r="Z294" s="346"/>
      <c r="AA294" s="346"/>
      <c r="AB294" s="346"/>
      <c r="AC294" s="346"/>
      <c r="AD294" s="346"/>
      <c r="AE294" s="346"/>
      <c r="AF294" s="346"/>
      <c r="AG294" s="346"/>
      <c r="AH294" s="346"/>
      <c r="AI294" s="346"/>
      <c r="AJ294" s="346"/>
      <c r="AK294" s="346"/>
      <c r="AL294" s="346"/>
      <c r="AM294" s="346"/>
      <c r="AN294" s="346"/>
      <c r="AO294" s="346"/>
      <c r="AP294" s="346"/>
      <c r="AQ294" s="346"/>
      <c r="AR294" s="346"/>
      <c r="AS294" s="346"/>
      <c r="AT294" s="346"/>
      <c r="AU294" s="346"/>
      <c r="AV294" s="346"/>
      <c r="AW294" s="346"/>
      <c r="AX294" s="346"/>
      <c r="AY294" s="346"/>
      <c r="AZ294" s="346"/>
      <c r="BA294" s="319"/>
      <c r="BB294" s="317"/>
      <c r="BC294" s="317"/>
      <c r="BD294" s="317"/>
      <c r="BE294" s="317"/>
      <c r="BF294" s="317"/>
      <c r="BG294" s="317"/>
      <c r="BH294" s="317"/>
      <c r="BI294" s="317"/>
      <c r="BJ294" s="317"/>
      <c r="BK294" s="317"/>
      <c r="BL294" s="317"/>
      <c r="BM294" s="317"/>
      <c r="BN294" s="317"/>
      <c r="BO294" s="317"/>
      <c r="BP294" s="317"/>
      <c r="BQ294" s="317"/>
      <c r="BR294" s="317"/>
      <c r="BS294" s="317"/>
      <c r="BT294" s="317"/>
      <c r="BU294" s="317"/>
      <c r="BV294" s="317"/>
      <c r="BW294" s="317"/>
      <c r="BX294" s="317"/>
      <c r="BY294" s="319"/>
      <c r="BZ294" s="345"/>
      <c r="CA294" s="345"/>
      <c r="CB294" s="345"/>
      <c r="CC294" s="345"/>
      <c r="CD294" s="345"/>
      <c r="CE294" s="345"/>
      <c r="CF294" s="345"/>
      <c r="CG294" s="345"/>
      <c r="CH294" s="345"/>
      <c r="CI294" s="345"/>
      <c r="CJ294" s="345"/>
      <c r="CK294" s="345"/>
      <c r="CL294" s="345"/>
      <c r="CM294" s="345"/>
      <c r="CN294" s="345"/>
      <c r="CO294" s="345"/>
      <c r="CP294" s="345"/>
      <c r="CQ294" s="345"/>
      <c r="CR294" s="345"/>
      <c r="CS294" s="345"/>
      <c r="CT294" s="345"/>
      <c r="CU294" s="345"/>
      <c r="CV294" s="345"/>
      <c r="CW294" s="345"/>
      <c r="CX294" s="345"/>
      <c r="CY294" s="345"/>
      <c r="CZ294" s="345"/>
    </row>
    <row r="295" s="439" customFormat="true" ht="15" customHeight="true" x14ac:dyDescent="0.2">
      <c r="A295" s="491"/>
      <c r="B295" s="492"/>
      <c r="C295" s="441"/>
      <c r="Z295" s="346"/>
      <c r="AA295" s="346"/>
      <c r="AB295" s="346"/>
      <c r="AC295" s="346"/>
      <c r="AD295" s="346"/>
      <c r="AE295" s="346"/>
      <c r="AF295" s="346"/>
      <c r="AG295" s="346"/>
      <c r="AH295" s="346"/>
      <c r="AI295" s="346"/>
      <c r="AJ295" s="346"/>
      <c r="AK295" s="346"/>
      <c r="AL295" s="346"/>
      <c r="AM295" s="346"/>
      <c r="AN295" s="346"/>
      <c r="AO295" s="346"/>
      <c r="AP295" s="346"/>
      <c r="AQ295" s="346"/>
      <c r="AR295" s="346"/>
      <c r="AS295" s="346"/>
      <c r="AT295" s="346"/>
      <c r="AU295" s="346"/>
      <c r="AV295" s="346"/>
      <c r="AW295" s="346"/>
      <c r="AX295" s="346"/>
      <c r="AY295" s="346"/>
      <c r="AZ295" s="346"/>
      <c r="BA295" s="319"/>
      <c r="BB295" s="317"/>
      <c r="BC295" s="317"/>
      <c r="BD295" s="317"/>
      <c r="BE295" s="317"/>
      <c r="BF295" s="317"/>
      <c r="BG295" s="317"/>
      <c r="BH295" s="317"/>
      <c r="BI295" s="317"/>
      <c r="BJ295" s="317"/>
      <c r="BK295" s="317"/>
      <c r="BL295" s="317"/>
      <c r="BM295" s="317"/>
      <c r="BN295" s="317"/>
      <c r="BO295" s="317"/>
      <c r="BP295" s="317"/>
      <c r="BQ295" s="317"/>
      <c r="BR295" s="317"/>
      <c r="BS295" s="317"/>
      <c r="BT295" s="317"/>
      <c r="BU295" s="317"/>
      <c r="BV295" s="317"/>
      <c r="BW295" s="317"/>
      <c r="BX295" s="317"/>
      <c r="BY295" s="319"/>
      <c r="BZ295" s="345"/>
      <c r="CA295" s="345"/>
      <c r="CB295" s="345"/>
      <c r="CC295" s="345"/>
      <c r="CD295" s="345"/>
      <c r="CE295" s="345"/>
      <c r="CF295" s="345"/>
      <c r="CG295" s="345"/>
      <c r="CH295" s="345"/>
      <c r="CI295" s="345"/>
      <c r="CJ295" s="345"/>
      <c r="CK295" s="345"/>
      <c r="CL295" s="345"/>
      <c r="CM295" s="345"/>
      <c r="CN295" s="345"/>
      <c r="CO295" s="345"/>
      <c r="CP295" s="345"/>
      <c r="CQ295" s="345"/>
      <c r="CR295" s="345"/>
      <c r="CS295" s="345"/>
      <c r="CT295" s="345"/>
      <c r="CU295" s="345"/>
      <c r="CV295" s="345"/>
      <c r="CW295" s="345"/>
      <c r="CX295" s="345"/>
      <c r="CY295" s="345"/>
      <c r="CZ295" s="345"/>
    </row>
    <row r="296" s="439" customFormat="true" ht="15" customHeight="true" x14ac:dyDescent="0.2">
      <c r="A296" s="491"/>
      <c r="B296" s="492"/>
      <c r="C296" s="441"/>
      <c r="Z296" s="346"/>
      <c r="AA296" s="346"/>
      <c r="AB296" s="346"/>
      <c r="AC296" s="346"/>
      <c r="AD296" s="346"/>
      <c r="AE296" s="346"/>
      <c r="AF296" s="346"/>
      <c r="AG296" s="346"/>
      <c r="AH296" s="346"/>
      <c r="AI296" s="346"/>
      <c r="AJ296" s="346"/>
      <c r="AK296" s="346"/>
      <c r="AL296" s="346"/>
      <c r="AM296" s="346"/>
      <c r="AN296" s="346"/>
      <c r="AO296" s="346"/>
      <c r="AP296" s="346"/>
      <c r="AQ296" s="346"/>
      <c r="AR296" s="346"/>
      <c r="AS296" s="346"/>
      <c r="AT296" s="346"/>
      <c r="AU296" s="346"/>
      <c r="AV296" s="346"/>
      <c r="AW296" s="346"/>
      <c r="AX296" s="346"/>
      <c r="AY296" s="346"/>
      <c r="AZ296" s="346"/>
      <c r="BA296" s="319"/>
      <c r="BB296" s="317"/>
      <c r="BC296" s="317"/>
      <c r="BD296" s="317"/>
      <c r="BE296" s="317"/>
      <c r="BF296" s="317"/>
      <c r="BG296" s="317"/>
      <c r="BH296" s="317"/>
      <c r="BI296" s="317"/>
      <c r="BJ296" s="317"/>
      <c r="BK296" s="317"/>
      <c r="BL296" s="317"/>
      <c r="BM296" s="317"/>
      <c r="BN296" s="317"/>
      <c r="BO296" s="317"/>
      <c r="BP296" s="317"/>
      <c r="BQ296" s="317"/>
      <c r="BR296" s="317"/>
      <c r="BS296" s="317"/>
      <c r="BT296" s="317"/>
      <c r="BU296" s="317"/>
      <c r="BV296" s="317"/>
      <c r="BW296" s="317"/>
      <c r="BX296" s="317"/>
      <c r="BY296" s="319"/>
      <c r="BZ296" s="345"/>
      <c r="CA296" s="345"/>
      <c r="CB296" s="345"/>
      <c r="CC296" s="345"/>
      <c r="CD296" s="345"/>
      <c r="CE296" s="345"/>
      <c r="CF296" s="345"/>
      <c r="CG296" s="345"/>
      <c r="CH296" s="345"/>
      <c r="CI296" s="345"/>
      <c r="CJ296" s="345"/>
      <c r="CK296" s="345"/>
      <c r="CL296" s="345"/>
      <c r="CM296" s="345"/>
      <c r="CN296" s="345"/>
      <c r="CO296" s="345"/>
      <c r="CP296" s="345"/>
      <c r="CQ296" s="345"/>
      <c r="CR296" s="345"/>
      <c r="CS296" s="345"/>
      <c r="CT296" s="345"/>
      <c r="CU296" s="345"/>
      <c r="CV296" s="345"/>
      <c r="CW296" s="345"/>
      <c r="CX296" s="345"/>
      <c r="CY296" s="345"/>
      <c r="CZ296" s="345"/>
    </row>
    <row r="297" s="439" customFormat="true" ht="15" customHeight="true" x14ac:dyDescent="0.2">
      <c r="A297" s="491"/>
      <c r="B297" s="492"/>
      <c r="C297" s="441"/>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19"/>
      <c r="BB297" s="317"/>
      <c r="BC297" s="317"/>
      <c r="BD297" s="317"/>
      <c r="BE297" s="317"/>
      <c r="BF297" s="317"/>
      <c r="BG297" s="317"/>
      <c r="BH297" s="317"/>
      <c r="BI297" s="317"/>
      <c r="BJ297" s="317"/>
      <c r="BK297" s="317"/>
      <c r="BL297" s="317"/>
      <c r="BM297" s="317"/>
      <c r="BN297" s="317"/>
      <c r="BO297" s="317"/>
      <c r="BP297" s="317"/>
      <c r="BQ297" s="317"/>
      <c r="BR297" s="317"/>
      <c r="BS297" s="317"/>
      <c r="BT297" s="317"/>
      <c r="BU297" s="317"/>
      <c r="BV297" s="317"/>
      <c r="BW297" s="317"/>
      <c r="BX297" s="317"/>
      <c r="BY297" s="319"/>
      <c r="BZ297" s="345"/>
      <c r="CA297" s="345"/>
      <c r="CB297" s="345"/>
      <c r="CC297" s="345"/>
      <c r="CD297" s="345"/>
      <c r="CE297" s="345"/>
      <c r="CF297" s="345"/>
      <c r="CG297" s="345"/>
      <c r="CH297" s="345"/>
      <c r="CI297" s="345"/>
      <c r="CJ297" s="345"/>
      <c r="CK297" s="345"/>
      <c r="CL297" s="345"/>
      <c r="CM297" s="345"/>
      <c r="CN297" s="345"/>
      <c r="CO297" s="345"/>
      <c r="CP297" s="345"/>
      <c r="CQ297" s="345"/>
      <c r="CR297" s="345"/>
      <c r="CS297" s="345"/>
      <c r="CT297" s="345"/>
      <c r="CU297" s="345"/>
      <c r="CV297" s="345"/>
      <c r="CW297" s="345"/>
      <c r="CX297" s="345"/>
      <c r="CY297" s="345"/>
      <c r="CZ297" s="345"/>
    </row>
    <row r="298" s="439" customFormat="true" ht="15" customHeight="true" x14ac:dyDescent="0.2">
      <c r="B298" s="438"/>
      <c r="Z298" s="346"/>
      <c r="AA298" s="346"/>
      <c r="AB298" s="346"/>
      <c r="AC298" s="346"/>
      <c r="AD298" s="346"/>
      <c r="AE298" s="346"/>
      <c r="AF298" s="346"/>
      <c r="AG298" s="346"/>
      <c r="AH298" s="346"/>
      <c r="AI298" s="346"/>
      <c r="AJ298" s="346"/>
      <c r="AK298" s="346"/>
      <c r="AL298" s="346"/>
      <c r="AM298" s="346"/>
      <c r="AN298" s="346"/>
      <c r="AO298" s="346"/>
      <c r="AP298" s="346"/>
      <c r="AQ298" s="346"/>
      <c r="AR298" s="346"/>
      <c r="AS298" s="346"/>
      <c r="AT298" s="346"/>
      <c r="AU298" s="346"/>
      <c r="AV298" s="346"/>
      <c r="AW298" s="346"/>
      <c r="AX298" s="346"/>
      <c r="AY298" s="346"/>
      <c r="AZ298" s="346"/>
      <c r="BA298" s="319"/>
      <c r="BB298" s="317"/>
      <c r="BC298" s="317"/>
      <c r="BD298" s="317"/>
      <c r="BE298" s="317"/>
      <c r="BF298" s="317"/>
      <c r="BG298" s="317"/>
      <c r="BH298" s="317"/>
      <c r="BI298" s="317"/>
      <c r="BJ298" s="317"/>
      <c r="BK298" s="317"/>
      <c r="BL298" s="317"/>
      <c r="BM298" s="317"/>
      <c r="BN298" s="317"/>
      <c r="BO298" s="317"/>
      <c r="BP298" s="317"/>
      <c r="BQ298" s="317"/>
      <c r="BR298" s="317"/>
      <c r="BS298" s="317"/>
      <c r="BT298" s="317"/>
      <c r="BU298" s="317"/>
      <c r="BV298" s="317"/>
      <c r="BW298" s="317"/>
      <c r="BX298" s="317"/>
      <c r="BY298" s="319"/>
      <c r="BZ298" s="345"/>
      <c r="CA298" s="345"/>
      <c r="CB298" s="345"/>
      <c r="CC298" s="345"/>
      <c r="CD298" s="345"/>
      <c r="CE298" s="345"/>
      <c r="CF298" s="345"/>
      <c r="CG298" s="345"/>
      <c r="CH298" s="345"/>
      <c r="CI298" s="345"/>
      <c r="CJ298" s="345"/>
      <c r="CK298" s="345"/>
      <c r="CL298" s="345"/>
      <c r="CM298" s="345"/>
      <c r="CN298" s="345"/>
      <c r="CO298" s="345"/>
      <c r="CP298" s="345"/>
      <c r="CQ298" s="345"/>
      <c r="CR298" s="345"/>
      <c r="CS298" s="345"/>
      <c r="CT298" s="345"/>
      <c r="CU298" s="345"/>
      <c r="CV298" s="345"/>
      <c r="CW298" s="345"/>
      <c r="CX298" s="345"/>
      <c r="CY298" s="345"/>
      <c r="CZ298" s="345"/>
    </row>
    <row r="299" s="439" customFormat="true" ht="15" customHeight="true" x14ac:dyDescent="0.2">
      <c r="A299" s="452"/>
      <c r="B299" s="451"/>
      <c r="C299" s="452"/>
      <c r="D299" s="452"/>
      <c r="Z299" s="346"/>
      <c r="AA299" s="346"/>
      <c r="AB299" s="346"/>
      <c r="AC299" s="346"/>
      <c r="AD299" s="346"/>
      <c r="AE299" s="346"/>
      <c r="AF299" s="346"/>
      <c r="AG299" s="346"/>
      <c r="AH299" s="346"/>
      <c r="AI299" s="346"/>
      <c r="AJ299" s="346"/>
      <c r="AK299" s="346"/>
      <c r="AL299" s="346"/>
      <c r="AM299" s="346"/>
      <c r="AN299" s="346"/>
      <c r="AO299" s="346"/>
      <c r="AP299" s="346"/>
      <c r="AQ299" s="346"/>
      <c r="AR299" s="346"/>
      <c r="AS299" s="346"/>
      <c r="AT299" s="346"/>
      <c r="AU299" s="346"/>
      <c r="AV299" s="346"/>
      <c r="AW299" s="346"/>
      <c r="AX299" s="346"/>
      <c r="AY299" s="346"/>
      <c r="AZ299" s="346"/>
      <c r="BA299" s="319"/>
      <c r="BB299" s="317"/>
      <c r="BC299" s="317"/>
      <c r="BD299" s="317"/>
      <c r="BE299" s="317"/>
      <c r="BF299" s="317"/>
      <c r="BG299" s="317"/>
      <c r="BH299" s="317"/>
      <c r="BI299" s="317"/>
      <c r="BJ299" s="317"/>
      <c r="BK299" s="317"/>
      <c r="BL299" s="317"/>
      <c r="BM299" s="317"/>
      <c r="BN299" s="317"/>
      <c r="BO299" s="317"/>
      <c r="BP299" s="317"/>
      <c r="BQ299" s="317"/>
      <c r="BR299" s="317"/>
      <c r="BS299" s="317"/>
      <c r="BT299" s="317"/>
      <c r="BU299" s="317"/>
      <c r="BV299" s="317"/>
      <c r="BW299" s="317"/>
      <c r="BX299" s="317"/>
      <c r="BY299" s="319"/>
      <c r="BZ299" s="345"/>
      <c r="CA299" s="345"/>
      <c r="CB299" s="345"/>
      <c r="CC299" s="345"/>
      <c r="CD299" s="345"/>
      <c r="CE299" s="345"/>
      <c r="CF299" s="345"/>
      <c r="CG299" s="345"/>
      <c r="CH299" s="345"/>
      <c r="CI299" s="345"/>
      <c r="CJ299" s="345"/>
      <c r="CK299" s="345"/>
      <c r="CL299" s="345"/>
      <c r="CM299" s="345"/>
      <c r="CN299" s="345"/>
      <c r="CO299" s="345"/>
      <c r="CP299" s="345"/>
      <c r="CQ299" s="345"/>
      <c r="CR299" s="345"/>
      <c r="CS299" s="345"/>
      <c r="CT299" s="345"/>
      <c r="CU299" s="345"/>
      <c r="CV299" s="345"/>
      <c r="CW299" s="345"/>
      <c r="CX299" s="345"/>
      <c r="CY299" s="345"/>
      <c r="CZ299" s="345"/>
    </row>
    <row r="300" s="439" customFormat="true" ht="15" customHeight="true" x14ac:dyDescent="0.2">
      <c r="A300" s="491"/>
      <c r="B300" s="492"/>
      <c r="C300" s="493"/>
      <c r="D300" s="493"/>
      <c r="Z300" s="346"/>
      <c r="AA300" s="346"/>
      <c r="AB300" s="346"/>
      <c r="AC300" s="346"/>
      <c r="AD300" s="346"/>
      <c r="AE300" s="346"/>
      <c r="AF300" s="346"/>
      <c r="AG300" s="346"/>
      <c r="AH300" s="346"/>
      <c r="AI300" s="346"/>
      <c r="AJ300" s="346"/>
      <c r="AK300" s="346"/>
      <c r="AL300" s="346"/>
      <c r="AM300" s="346"/>
      <c r="AN300" s="346"/>
      <c r="AO300" s="346"/>
      <c r="AP300" s="346"/>
      <c r="AQ300" s="346"/>
      <c r="AR300" s="346"/>
      <c r="AS300" s="346"/>
      <c r="AT300" s="346"/>
      <c r="AU300" s="346"/>
      <c r="AV300" s="346"/>
      <c r="AW300" s="346"/>
      <c r="AX300" s="346"/>
      <c r="AY300" s="346"/>
      <c r="AZ300" s="346"/>
      <c r="BA300" s="319"/>
      <c r="BB300" s="317"/>
      <c r="BC300" s="317"/>
      <c r="BD300" s="317"/>
      <c r="BE300" s="317"/>
      <c r="BF300" s="317"/>
      <c r="BG300" s="317"/>
      <c r="BH300" s="317"/>
      <c r="BI300" s="317"/>
      <c r="BJ300" s="317"/>
      <c r="BK300" s="317"/>
      <c r="BL300" s="317"/>
      <c r="BM300" s="317"/>
      <c r="BN300" s="317"/>
      <c r="BO300" s="317"/>
      <c r="BP300" s="317"/>
      <c r="BQ300" s="317"/>
      <c r="BR300" s="317"/>
      <c r="BS300" s="317"/>
      <c r="BT300" s="317"/>
      <c r="BU300" s="317"/>
      <c r="BV300" s="317"/>
      <c r="BW300" s="317"/>
      <c r="BX300" s="317"/>
      <c r="BY300" s="319"/>
      <c r="BZ300" s="345"/>
      <c r="CA300" s="345"/>
      <c r="CB300" s="345"/>
      <c r="CC300" s="345"/>
      <c r="CD300" s="345"/>
      <c r="CE300" s="345"/>
      <c r="CF300" s="345"/>
      <c r="CG300" s="345"/>
      <c r="CH300" s="345"/>
      <c r="CI300" s="345"/>
      <c r="CJ300" s="345"/>
      <c r="CK300" s="345"/>
      <c r="CL300" s="345"/>
      <c r="CM300" s="345"/>
      <c r="CN300" s="345"/>
      <c r="CO300" s="345"/>
      <c r="CP300" s="345"/>
      <c r="CQ300" s="345"/>
      <c r="CR300" s="345"/>
      <c r="CS300" s="345"/>
      <c r="CT300" s="345"/>
      <c r="CU300" s="345"/>
      <c r="CV300" s="345"/>
      <c r="CW300" s="345"/>
      <c r="CX300" s="345"/>
      <c r="CY300" s="345"/>
      <c r="CZ300" s="345"/>
    </row>
    <row r="301" s="439" customFormat="true" ht="15" customHeight="true" x14ac:dyDescent="0.2">
      <c r="A301" s="491"/>
      <c r="B301" s="492"/>
      <c r="C301" s="493"/>
      <c r="D301" s="493"/>
      <c r="Z301" s="346"/>
      <c r="AA301" s="346"/>
      <c r="AB301" s="346"/>
      <c r="AC301" s="346"/>
      <c r="AD301" s="346"/>
      <c r="AE301" s="346"/>
      <c r="AF301" s="346"/>
      <c r="AG301" s="346"/>
      <c r="AH301" s="346"/>
      <c r="AI301" s="346"/>
      <c r="AJ301" s="346"/>
      <c r="AK301" s="346"/>
      <c r="AL301" s="346"/>
      <c r="AM301" s="346"/>
      <c r="AN301" s="346"/>
      <c r="AO301" s="346"/>
      <c r="AP301" s="346"/>
      <c r="AQ301" s="346"/>
      <c r="AR301" s="346"/>
      <c r="AS301" s="346"/>
      <c r="AT301" s="346"/>
      <c r="AU301" s="346"/>
      <c r="AV301" s="346"/>
      <c r="AW301" s="346"/>
      <c r="AX301" s="346"/>
      <c r="AY301" s="346"/>
      <c r="AZ301" s="346"/>
      <c r="BA301" s="319"/>
      <c r="BB301" s="317"/>
      <c r="BC301" s="317"/>
      <c r="BD301" s="317"/>
      <c r="BE301" s="317"/>
      <c r="BF301" s="317"/>
      <c r="BG301" s="317"/>
      <c r="BH301" s="317"/>
      <c r="BI301" s="317"/>
      <c r="BJ301" s="317"/>
      <c r="BK301" s="317"/>
      <c r="BL301" s="317"/>
      <c r="BM301" s="317"/>
      <c r="BN301" s="317"/>
      <c r="BO301" s="317"/>
      <c r="BP301" s="317"/>
      <c r="BQ301" s="317"/>
      <c r="BR301" s="317"/>
      <c r="BS301" s="317"/>
      <c r="BT301" s="317"/>
      <c r="BU301" s="317"/>
      <c r="BV301" s="317"/>
      <c r="BW301" s="317"/>
      <c r="BX301" s="317"/>
      <c r="BY301" s="319"/>
      <c r="BZ301" s="345"/>
      <c r="CA301" s="345"/>
      <c r="CB301" s="345"/>
      <c r="CC301" s="345"/>
      <c r="CD301" s="345"/>
      <c r="CE301" s="345"/>
      <c r="CF301" s="345"/>
      <c r="CG301" s="345"/>
      <c r="CH301" s="345"/>
      <c r="CI301" s="345"/>
      <c r="CJ301" s="345"/>
      <c r="CK301" s="345"/>
      <c r="CL301" s="345"/>
      <c r="CM301" s="345"/>
      <c r="CN301" s="345"/>
      <c r="CO301" s="345"/>
      <c r="CP301" s="345"/>
      <c r="CQ301" s="345"/>
      <c r="CR301" s="345"/>
      <c r="CS301" s="345"/>
      <c r="CT301" s="345"/>
      <c r="CU301" s="345"/>
      <c r="CV301" s="345"/>
      <c r="CW301" s="345"/>
      <c r="CX301" s="345"/>
      <c r="CY301" s="345"/>
      <c r="CZ301" s="345"/>
    </row>
    <row r="302" s="439" customFormat="true" ht="15" customHeight="true" x14ac:dyDescent="0.2">
      <c r="A302" s="491"/>
      <c r="B302" s="492"/>
      <c r="C302" s="493"/>
      <c r="D302" s="493"/>
      <c r="Z302" s="346"/>
      <c r="AA302" s="346"/>
      <c r="AB302" s="346"/>
      <c r="AC302" s="346"/>
      <c r="AD302" s="346"/>
      <c r="AE302" s="346"/>
      <c r="AF302" s="346"/>
      <c r="AG302" s="346"/>
      <c r="AH302" s="346"/>
      <c r="AI302" s="346"/>
      <c r="AJ302" s="346"/>
      <c r="AK302" s="346"/>
      <c r="AL302" s="346"/>
      <c r="AM302" s="346"/>
      <c r="AN302" s="346"/>
      <c r="AO302" s="346"/>
      <c r="AP302" s="346"/>
      <c r="AQ302" s="346"/>
      <c r="AR302" s="346"/>
      <c r="AS302" s="346"/>
      <c r="AT302" s="346"/>
      <c r="AU302" s="346"/>
      <c r="AV302" s="346"/>
      <c r="AW302" s="346"/>
      <c r="AX302" s="346"/>
      <c r="AY302" s="346"/>
      <c r="AZ302" s="346"/>
      <c r="BA302" s="319"/>
      <c r="BB302" s="317"/>
      <c r="BC302" s="317"/>
      <c r="BD302" s="317"/>
      <c r="BE302" s="317"/>
      <c r="BF302" s="317"/>
      <c r="BG302" s="317"/>
      <c r="BH302" s="317"/>
      <c r="BI302" s="317"/>
      <c r="BJ302" s="317"/>
      <c r="BK302" s="317"/>
      <c r="BL302" s="317"/>
      <c r="BM302" s="317"/>
      <c r="BN302" s="317"/>
      <c r="BO302" s="317"/>
      <c r="BP302" s="317"/>
      <c r="BQ302" s="317"/>
      <c r="BR302" s="317"/>
      <c r="BS302" s="317"/>
      <c r="BT302" s="317"/>
      <c r="BU302" s="317"/>
      <c r="BV302" s="317"/>
      <c r="BW302" s="317"/>
      <c r="BX302" s="317"/>
      <c r="BY302" s="319"/>
      <c r="BZ302" s="345"/>
      <c r="CA302" s="345"/>
      <c r="CB302" s="345"/>
      <c r="CC302" s="345"/>
      <c r="CD302" s="345"/>
      <c r="CE302" s="345"/>
      <c r="CF302" s="345"/>
      <c r="CG302" s="345"/>
      <c r="CH302" s="345"/>
      <c r="CI302" s="345"/>
      <c r="CJ302" s="345"/>
      <c r="CK302" s="345"/>
      <c r="CL302" s="345"/>
      <c r="CM302" s="345"/>
      <c r="CN302" s="345"/>
      <c r="CO302" s="345"/>
      <c r="CP302" s="345"/>
      <c r="CQ302" s="345"/>
      <c r="CR302" s="345"/>
      <c r="CS302" s="345"/>
      <c r="CT302" s="345"/>
      <c r="CU302" s="345"/>
      <c r="CV302" s="345"/>
      <c r="CW302" s="345"/>
      <c r="CX302" s="345"/>
      <c r="CY302" s="345"/>
      <c r="CZ302" s="345"/>
    </row>
    <row r="303" s="439" customFormat="true" ht="15" customHeight="true" x14ac:dyDescent="0.2">
      <c r="A303" s="491"/>
      <c r="B303" s="492"/>
      <c r="C303" s="441"/>
      <c r="D303" s="441"/>
      <c r="Z303" s="346"/>
      <c r="AA303" s="346"/>
      <c r="AB303" s="346"/>
      <c r="AC303" s="346"/>
      <c r="AD303" s="346"/>
      <c r="AE303" s="346"/>
      <c r="AF303" s="346"/>
      <c r="AG303" s="346"/>
      <c r="AH303" s="346"/>
      <c r="AI303" s="346"/>
      <c r="AJ303" s="346"/>
      <c r="AK303" s="346"/>
      <c r="AL303" s="346"/>
      <c r="AM303" s="346"/>
      <c r="AN303" s="346"/>
      <c r="AO303" s="346"/>
      <c r="AP303" s="346"/>
      <c r="AQ303" s="346"/>
      <c r="AR303" s="346"/>
      <c r="AS303" s="346"/>
      <c r="AT303" s="346"/>
      <c r="AU303" s="346"/>
      <c r="AV303" s="346"/>
      <c r="AW303" s="346"/>
      <c r="AX303" s="346"/>
      <c r="AY303" s="346"/>
      <c r="AZ303" s="346"/>
      <c r="BA303" s="319"/>
      <c r="BB303" s="317"/>
      <c r="BC303" s="317"/>
      <c r="BD303" s="317"/>
      <c r="BE303" s="317"/>
      <c r="BF303" s="317"/>
      <c r="BG303" s="317"/>
      <c r="BH303" s="317"/>
      <c r="BI303" s="317"/>
      <c r="BJ303" s="317"/>
      <c r="BK303" s="317"/>
      <c r="BL303" s="317"/>
      <c r="BM303" s="317"/>
      <c r="BN303" s="317"/>
      <c r="BO303" s="317"/>
      <c r="BP303" s="317"/>
      <c r="BQ303" s="317"/>
      <c r="BR303" s="317"/>
      <c r="BS303" s="317"/>
      <c r="BT303" s="317"/>
      <c r="BU303" s="317"/>
      <c r="BV303" s="317"/>
      <c r="BW303" s="317"/>
      <c r="BX303" s="317"/>
      <c r="BY303" s="319"/>
      <c r="BZ303" s="345"/>
      <c r="CA303" s="345"/>
      <c r="CB303" s="345"/>
      <c r="CC303" s="345"/>
      <c r="CD303" s="345"/>
      <c r="CE303" s="345"/>
      <c r="CF303" s="345"/>
      <c r="CG303" s="345"/>
      <c r="CH303" s="345"/>
      <c r="CI303" s="345"/>
      <c r="CJ303" s="345"/>
      <c r="CK303" s="345"/>
      <c r="CL303" s="345"/>
      <c r="CM303" s="345"/>
      <c r="CN303" s="345"/>
      <c r="CO303" s="345"/>
      <c r="CP303" s="345"/>
      <c r="CQ303" s="345"/>
      <c r="CR303" s="345"/>
      <c r="CS303" s="345"/>
      <c r="CT303" s="345"/>
      <c r="CU303" s="345"/>
      <c r="CV303" s="345"/>
      <c r="CW303" s="345"/>
      <c r="CX303" s="345"/>
      <c r="CY303" s="345"/>
      <c r="CZ303" s="345"/>
    </row>
    <row r="304" s="439" customFormat="true" ht="15" customHeight="true" x14ac:dyDescent="0.2">
      <c r="A304" s="491"/>
      <c r="B304" s="492"/>
      <c r="C304" s="441"/>
      <c r="D304" s="441"/>
      <c r="Z304" s="346"/>
      <c r="AA304" s="346"/>
      <c r="AB304" s="346"/>
      <c r="AC304" s="346"/>
      <c r="AD304" s="346"/>
      <c r="AE304" s="346"/>
      <c r="AF304" s="346"/>
      <c r="AG304" s="346"/>
      <c r="AH304" s="346"/>
      <c r="AI304" s="346"/>
      <c r="AJ304" s="346"/>
      <c r="AK304" s="346"/>
      <c r="AL304" s="346"/>
      <c r="AM304" s="346"/>
      <c r="AN304" s="346"/>
      <c r="AO304" s="346"/>
      <c r="AP304" s="346"/>
      <c r="AQ304" s="346"/>
      <c r="AR304" s="346"/>
      <c r="AS304" s="346"/>
      <c r="AT304" s="346"/>
      <c r="AU304" s="346"/>
      <c r="AV304" s="346"/>
      <c r="AW304" s="346"/>
      <c r="AX304" s="346"/>
      <c r="AY304" s="346"/>
      <c r="AZ304" s="346"/>
      <c r="BA304" s="319"/>
      <c r="BB304" s="317"/>
      <c r="BC304" s="317"/>
      <c r="BD304" s="317"/>
      <c r="BE304" s="317"/>
      <c r="BF304" s="317"/>
      <c r="BG304" s="317"/>
      <c r="BH304" s="317"/>
      <c r="BI304" s="317"/>
      <c r="BJ304" s="317"/>
      <c r="BK304" s="317"/>
      <c r="BL304" s="317"/>
      <c r="BM304" s="317"/>
      <c r="BN304" s="317"/>
      <c r="BO304" s="317"/>
      <c r="BP304" s="317"/>
      <c r="BQ304" s="317"/>
      <c r="BR304" s="317"/>
      <c r="BS304" s="317"/>
      <c r="BT304" s="317"/>
      <c r="BU304" s="317"/>
      <c r="BV304" s="317"/>
      <c r="BW304" s="317"/>
      <c r="BX304" s="317"/>
      <c r="BY304" s="319"/>
      <c r="BZ304" s="345"/>
      <c r="CA304" s="345"/>
      <c r="CB304" s="345"/>
      <c r="CC304" s="345"/>
      <c r="CD304" s="345"/>
      <c r="CE304" s="345"/>
      <c r="CF304" s="345"/>
      <c r="CG304" s="345"/>
      <c r="CH304" s="345"/>
      <c r="CI304" s="345"/>
      <c r="CJ304" s="345"/>
      <c r="CK304" s="345"/>
      <c r="CL304" s="345"/>
      <c r="CM304" s="345"/>
      <c r="CN304" s="345"/>
      <c r="CO304" s="345"/>
      <c r="CP304" s="345"/>
      <c r="CQ304" s="345"/>
      <c r="CR304" s="345"/>
      <c r="CS304" s="345"/>
      <c r="CT304" s="345"/>
      <c r="CU304" s="345"/>
      <c r="CV304" s="345"/>
      <c r="CW304" s="345"/>
      <c r="CX304" s="345"/>
      <c r="CY304" s="345"/>
      <c r="CZ304" s="345"/>
    </row>
    <row r="305" s="439" customFormat="true" ht="15" customHeight="true" x14ac:dyDescent="0.2">
      <c r="A305" s="491"/>
      <c r="B305" s="492"/>
      <c r="C305" s="441"/>
      <c r="D305" s="441"/>
      <c r="Z305" s="346"/>
      <c r="AA305" s="346"/>
      <c r="AB305" s="346"/>
      <c r="AC305" s="346"/>
      <c r="AD305" s="346"/>
      <c r="AE305" s="346"/>
      <c r="AF305" s="346"/>
      <c r="AG305" s="346"/>
      <c r="AH305" s="346"/>
      <c r="AI305" s="346"/>
      <c r="AJ305" s="346"/>
      <c r="AK305" s="346"/>
      <c r="AL305" s="346"/>
      <c r="AM305" s="346"/>
      <c r="AN305" s="346"/>
      <c r="AO305" s="346"/>
      <c r="AP305" s="346"/>
      <c r="AQ305" s="346"/>
      <c r="AR305" s="346"/>
      <c r="AS305" s="346"/>
      <c r="AT305" s="346"/>
      <c r="AU305" s="346"/>
      <c r="AV305" s="346"/>
      <c r="AW305" s="346"/>
      <c r="AX305" s="346"/>
      <c r="AY305" s="346"/>
      <c r="AZ305" s="346"/>
      <c r="BA305" s="319"/>
      <c r="BB305" s="317"/>
      <c r="BC305" s="317"/>
      <c r="BD305" s="317"/>
      <c r="BE305" s="317"/>
      <c r="BF305" s="317"/>
      <c r="BG305" s="317"/>
      <c r="BH305" s="317"/>
      <c r="BI305" s="317"/>
      <c r="BJ305" s="317"/>
      <c r="BK305" s="317"/>
      <c r="BL305" s="317"/>
      <c r="BM305" s="317"/>
      <c r="BN305" s="317"/>
      <c r="BO305" s="317"/>
      <c r="BP305" s="317"/>
      <c r="BQ305" s="317"/>
      <c r="BR305" s="317"/>
      <c r="BS305" s="317"/>
      <c r="BT305" s="317"/>
      <c r="BU305" s="317"/>
      <c r="BV305" s="317"/>
      <c r="BW305" s="317"/>
      <c r="BX305" s="317"/>
      <c r="BY305" s="319"/>
      <c r="BZ305" s="345"/>
      <c r="CA305" s="345"/>
      <c r="CB305" s="345"/>
      <c r="CC305" s="345"/>
      <c r="CD305" s="345"/>
      <c r="CE305" s="345"/>
      <c r="CF305" s="345"/>
      <c r="CG305" s="345"/>
      <c r="CH305" s="345"/>
      <c r="CI305" s="345"/>
      <c r="CJ305" s="345"/>
      <c r="CK305" s="345"/>
      <c r="CL305" s="345"/>
      <c r="CM305" s="345"/>
      <c r="CN305" s="345"/>
      <c r="CO305" s="345"/>
      <c r="CP305" s="345"/>
      <c r="CQ305" s="345"/>
      <c r="CR305" s="345"/>
      <c r="CS305" s="345"/>
      <c r="CT305" s="345"/>
      <c r="CU305" s="345"/>
      <c r="CV305" s="345"/>
      <c r="CW305" s="345"/>
      <c r="CX305" s="345"/>
      <c r="CY305" s="345"/>
      <c r="CZ305" s="345"/>
    </row>
    <row r="306" s="439" customFormat="true" ht="15" customHeight="true" x14ac:dyDescent="0.2">
      <c r="B306" s="438"/>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19"/>
      <c r="BB306" s="317"/>
      <c r="BC306" s="317"/>
      <c r="BD306" s="317"/>
      <c r="BE306" s="317"/>
      <c r="BF306" s="317"/>
      <c r="BG306" s="317"/>
      <c r="BH306" s="317"/>
      <c r="BI306" s="317"/>
      <c r="BJ306" s="317"/>
      <c r="BK306" s="317"/>
      <c r="BL306" s="317"/>
      <c r="BM306" s="317"/>
      <c r="BN306" s="317"/>
      <c r="BO306" s="317"/>
      <c r="BP306" s="317"/>
      <c r="BQ306" s="317"/>
      <c r="BR306" s="317"/>
      <c r="BS306" s="317"/>
      <c r="BT306" s="317"/>
      <c r="BU306" s="317"/>
      <c r="BV306" s="317"/>
      <c r="BW306" s="317"/>
      <c r="BX306" s="317"/>
      <c r="BY306" s="319"/>
      <c r="BZ306" s="345"/>
      <c r="CA306" s="345"/>
      <c r="CB306" s="345"/>
      <c r="CC306" s="345"/>
      <c r="CD306" s="345"/>
      <c r="CE306" s="345"/>
      <c r="CF306" s="345"/>
      <c r="CG306" s="345"/>
      <c r="CH306" s="345"/>
      <c r="CI306" s="345"/>
      <c r="CJ306" s="345"/>
      <c r="CK306" s="345"/>
      <c r="CL306" s="345"/>
      <c r="CM306" s="345"/>
      <c r="CN306" s="345"/>
      <c r="CO306" s="345"/>
      <c r="CP306" s="345"/>
      <c r="CQ306" s="345"/>
      <c r="CR306" s="345"/>
      <c r="CS306" s="345"/>
      <c r="CT306" s="345"/>
      <c r="CU306" s="345"/>
      <c r="CV306" s="345"/>
      <c r="CW306" s="345"/>
      <c r="CX306" s="345"/>
      <c r="CY306" s="345"/>
      <c r="CZ306" s="345"/>
    </row>
    <row r="307" s="439" customFormat="true" ht="15" customHeight="true" x14ac:dyDescent="0.2">
      <c r="B307" s="438"/>
      <c r="Z307" s="346"/>
      <c r="AA307" s="346"/>
      <c r="AB307" s="346"/>
      <c r="AC307" s="346"/>
      <c r="AD307" s="346"/>
      <c r="AE307" s="346"/>
      <c r="AF307" s="346"/>
      <c r="AG307" s="346"/>
      <c r="AH307" s="346"/>
      <c r="AI307" s="346"/>
      <c r="AJ307" s="346"/>
      <c r="AK307" s="346"/>
      <c r="AL307" s="346"/>
      <c r="AM307" s="346"/>
      <c r="AN307" s="346"/>
      <c r="AO307" s="346"/>
      <c r="AP307" s="346"/>
      <c r="AQ307" s="346"/>
      <c r="AR307" s="346"/>
      <c r="AS307" s="346"/>
      <c r="AT307" s="346"/>
      <c r="AU307" s="346"/>
      <c r="AV307" s="346"/>
      <c r="AW307" s="346"/>
      <c r="AX307" s="346"/>
      <c r="AY307" s="346"/>
      <c r="AZ307" s="346"/>
      <c r="BA307" s="319"/>
      <c r="BB307" s="317"/>
      <c r="BC307" s="317"/>
      <c r="BD307" s="317"/>
      <c r="BE307" s="317"/>
      <c r="BF307" s="317"/>
      <c r="BG307" s="317"/>
      <c r="BH307" s="317"/>
      <c r="BI307" s="317"/>
      <c r="BJ307" s="317"/>
      <c r="BK307" s="317"/>
      <c r="BL307" s="317"/>
      <c r="BM307" s="317"/>
      <c r="BN307" s="317"/>
      <c r="BO307" s="317"/>
      <c r="BP307" s="317"/>
      <c r="BQ307" s="317"/>
      <c r="BR307" s="317"/>
      <c r="BS307" s="317"/>
      <c r="BT307" s="317"/>
      <c r="BU307" s="317"/>
      <c r="BV307" s="317"/>
      <c r="BW307" s="317"/>
      <c r="BX307" s="317"/>
      <c r="BY307" s="319"/>
      <c r="BZ307" s="345"/>
      <c r="CA307" s="345"/>
      <c r="CB307" s="345"/>
      <c r="CC307" s="345"/>
      <c r="CD307" s="345"/>
      <c r="CE307" s="345"/>
      <c r="CF307" s="345"/>
      <c r="CG307" s="345"/>
      <c r="CH307" s="345"/>
      <c r="CI307" s="345"/>
      <c r="CJ307" s="345"/>
      <c r="CK307" s="345"/>
      <c r="CL307" s="345"/>
      <c r="CM307" s="345"/>
      <c r="CN307" s="345"/>
      <c r="CO307" s="345"/>
      <c r="CP307" s="345"/>
      <c r="CQ307" s="345"/>
      <c r="CR307" s="345"/>
      <c r="CS307" s="345"/>
      <c r="CT307" s="345"/>
      <c r="CU307" s="345"/>
      <c r="CV307" s="345"/>
      <c r="CW307" s="345"/>
      <c r="CX307" s="345"/>
      <c r="CY307" s="345"/>
      <c r="CZ307" s="345"/>
    </row>
    <row r="308" s="439" customFormat="true" ht="15" customHeight="true" x14ac:dyDescent="0.2">
      <c r="B308" s="438"/>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19"/>
      <c r="BB308" s="317"/>
      <c r="BC308" s="317"/>
      <c r="BD308" s="317"/>
      <c r="BE308" s="317"/>
      <c r="BF308" s="317"/>
      <c r="BG308" s="317"/>
      <c r="BH308" s="317"/>
      <c r="BI308" s="317"/>
      <c r="BJ308" s="317"/>
      <c r="BK308" s="317"/>
      <c r="BL308" s="317"/>
      <c r="BM308" s="317"/>
      <c r="BN308" s="317"/>
      <c r="BO308" s="317"/>
      <c r="BP308" s="317"/>
      <c r="BQ308" s="317"/>
      <c r="BR308" s="317"/>
      <c r="BS308" s="317"/>
      <c r="BT308" s="317"/>
      <c r="BU308" s="317"/>
      <c r="BV308" s="317"/>
      <c r="BW308" s="317"/>
      <c r="BX308" s="317"/>
      <c r="BY308" s="319"/>
      <c r="BZ308" s="345"/>
      <c r="CA308" s="345"/>
      <c r="CB308" s="345"/>
      <c r="CC308" s="345"/>
      <c r="CD308" s="345"/>
      <c r="CE308" s="345"/>
      <c r="CF308" s="345"/>
      <c r="CG308" s="345"/>
      <c r="CH308" s="345"/>
      <c r="CI308" s="345"/>
      <c r="CJ308" s="345"/>
      <c r="CK308" s="345"/>
      <c r="CL308" s="345"/>
      <c r="CM308" s="345"/>
      <c r="CN308" s="345"/>
      <c r="CO308" s="345"/>
      <c r="CP308" s="345"/>
      <c r="CQ308" s="345"/>
      <c r="CR308" s="345"/>
      <c r="CS308" s="345"/>
      <c r="CT308" s="345"/>
      <c r="CU308" s="345"/>
      <c r="CV308" s="345"/>
      <c r="CW308" s="345"/>
      <c r="CX308" s="345"/>
      <c r="CY308" s="345"/>
      <c r="CZ308" s="345"/>
    </row>
    <row r="309" s="439" customFormat="true" ht="15" customHeight="true" x14ac:dyDescent="0.2">
      <c r="B309" s="438"/>
      <c r="Z309" s="346"/>
      <c r="AA309" s="346"/>
      <c r="AB309" s="346"/>
      <c r="AC309" s="346"/>
      <c r="AD309" s="346"/>
      <c r="AE309" s="346"/>
      <c r="AF309" s="346"/>
      <c r="AG309" s="346"/>
      <c r="AH309" s="346"/>
      <c r="AI309" s="346"/>
      <c r="AJ309" s="346"/>
      <c r="AK309" s="346"/>
      <c r="AL309" s="346"/>
      <c r="AM309" s="346"/>
      <c r="AN309" s="346"/>
      <c r="AO309" s="346"/>
      <c r="AP309" s="346"/>
      <c r="AQ309" s="346"/>
      <c r="AR309" s="346"/>
      <c r="AS309" s="346"/>
      <c r="AT309" s="346"/>
      <c r="AU309" s="346"/>
      <c r="AV309" s="346"/>
      <c r="AW309" s="346"/>
      <c r="AX309" s="346"/>
      <c r="AY309" s="346"/>
      <c r="AZ309" s="346"/>
      <c r="BA309" s="319"/>
      <c r="BB309" s="317"/>
      <c r="BC309" s="317"/>
      <c r="BD309" s="317"/>
      <c r="BE309" s="317"/>
      <c r="BF309" s="317"/>
      <c r="BG309" s="317"/>
      <c r="BH309" s="317"/>
      <c r="BI309" s="317"/>
      <c r="BJ309" s="317"/>
      <c r="BK309" s="317"/>
      <c r="BL309" s="317"/>
      <c r="BM309" s="317"/>
      <c r="BN309" s="317"/>
      <c r="BO309" s="317"/>
      <c r="BP309" s="317"/>
      <c r="BQ309" s="317"/>
      <c r="BR309" s="317"/>
      <c r="BS309" s="317"/>
      <c r="BT309" s="317"/>
      <c r="BU309" s="317"/>
      <c r="BV309" s="317"/>
      <c r="BW309" s="317"/>
      <c r="BX309" s="317"/>
      <c r="BY309" s="319"/>
      <c r="BZ309" s="345"/>
      <c r="CA309" s="345"/>
      <c r="CB309" s="345"/>
      <c r="CC309" s="345"/>
      <c r="CD309" s="345"/>
      <c r="CE309" s="345"/>
      <c r="CF309" s="345"/>
      <c r="CG309" s="345"/>
      <c r="CH309" s="345"/>
      <c r="CI309" s="345"/>
      <c r="CJ309" s="345"/>
      <c r="CK309" s="345"/>
      <c r="CL309" s="345"/>
      <c r="CM309" s="345"/>
      <c r="CN309" s="345"/>
      <c r="CO309" s="345"/>
      <c r="CP309" s="345"/>
      <c r="CQ309" s="345"/>
      <c r="CR309" s="345"/>
      <c r="CS309" s="345"/>
      <c r="CT309" s="345"/>
      <c r="CU309" s="345"/>
      <c r="CV309" s="345"/>
      <c r="CW309" s="345"/>
      <c r="CX309" s="345"/>
      <c r="CY309" s="345"/>
      <c r="CZ309" s="345"/>
    </row>
    <row r="310" s="439" customFormat="true" ht="15" customHeight="true" x14ac:dyDescent="0.2">
      <c r="B310" s="438"/>
      <c r="Z310" s="346"/>
      <c r="AA310" s="346"/>
      <c r="AB310" s="346"/>
      <c r="AC310" s="346"/>
      <c r="AD310" s="346"/>
      <c r="AE310" s="346"/>
      <c r="AF310" s="346"/>
      <c r="AG310" s="346"/>
      <c r="AH310" s="346"/>
      <c r="AI310" s="346"/>
      <c r="AJ310" s="346"/>
      <c r="AK310" s="346"/>
      <c r="AL310" s="346"/>
      <c r="AM310" s="346"/>
      <c r="AN310" s="346"/>
      <c r="AO310" s="346"/>
      <c r="AP310" s="346"/>
      <c r="AQ310" s="346"/>
      <c r="AR310" s="346"/>
      <c r="AS310" s="346"/>
      <c r="AT310" s="346"/>
      <c r="AU310" s="346"/>
      <c r="AV310" s="346"/>
      <c r="AW310" s="346"/>
      <c r="AX310" s="346"/>
      <c r="AY310" s="346"/>
      <c r="AZ310" s="346"/>
      <c r="BA310" s="319"/>
      <c r="BB310" s="317"/>
      <c r="BC310" s="317"/>
      <c r="BD310" s="317"/>
      <c r="BE310" s="317"/>
      <c r="BF310" s="317"/>
      <c r="BG310" s="317"/>
      <c r="BH310" s="317"/>
      <c r="BI310" s="317"/>
      <c r="BJ310" s="317"/>
      <c r="BK310" s="317"/>
      <c r="BL310" s="317"/>
      <c r="BM310" s="317"/>
      <c r="BN310" s="317"/>
      <c r="BO310" s="317"/>
      <c r="BP310" s="317"/>
      <c r="BQ310" s="317"/>
      <c r="BR310" s="317"/>
      <c r="BS310" s="317"/>
      <c r="BT310" s="317"/>
      <c r="BU310" s="317"/>
      <c r="BV310" s="317"/>
      <c r="BW310" s="317"/>
      <c r="BX310" s="317"/>
      <c r="BY310" s="319"/>
      <c r="BZ310" s="345"/>
      <c r="CA310" s="345"/>
      <c r="CB310" s="345"/>
      <c r="CC310" s="345"/>
      <c r="CD310" s="345"/>
      <c r="CE310" s="345"/>
      <c r="CF310" s="345"/>
      <c r="CG310" s="345"/>
      <c r="CH310" s="345"/>
      <c r="CI310" s="345"/>
      <c r="CJ310" s="345"/>
      <c r="CK310" s="345"/>
      <c r="CL310" s="345"/>
      <c r="CM310" s="345"/>
      <c r="CN310" s="345"/>
      <c r="CO310" s="345"/>
      <c r="CP310" s="345"/>
      <c r="CQ310" s="345"/>
      <c r="CR310" s="345"/>
      <c r="CS310" s="345"/>
      <c r="CT310" s="345"/>
      <c r="CU310" s="345"/>
      <c r="CV310" s="345"/>
      <c r="CW310" s="345"/>
      <c r="CX310" s="345"/>
      <c r="CY310" s="345"/>
      <c r="CZ310" s="345"/>
    </row>
    <row r="311" s="439" customFormat="true" ht="15" customHeight="true" x14ac:dyDescent="0.2">
      <c r="B311" s="438"/>
      <c r="Z311" s="346"/>
      <c r="AA311" s="346"/>
      <c r="AB311" s="346"/>
      <c r="AC311" s="346"/>
      <c r="AD311" s="346"/>
      <c r="AE311" s="346"/>
      <c r="AF311" s="346"/>
      <c r="AG311" s="346"/>
      <c r="AH311" s="346"/>
      <c r="AI311" s="346"/>
      <c r="AJ311" s="346"/>
      <c r="AK311" s="346"/>
      <c r="AL311" s="346"/>
      <c r="AM311" s="346"/>
      <c r="AN311" s="346"/>
      <c r="AO311" s="346"/>
      <c r="AP311" s="346"/>
      <c r="AQ311" s="346"/>
      <c r="AR311" s="346"/>
      <c r="AS311" s="346"/>
      <c r="AT311" s="346"/>
      <c r="AU311" s="346"/>
      <c r="AV311" s="346"/>
      <c r="AW311" s="346"/>
      <c r="AX311" s="346"/>
      <c r="AY311" s="346"/>
      <c r="AZ311" s="346"/>
      <c r="BA311" s="319"/>
      <c r="BB311" s="317"/>
      <c r="BC311" s="317"/>
      <c r="BD311" s="317"/>
      <c r="BE311" s="317"/>
      <c r="BF311" s="317"/>
      <c r="BG311" s="317"/>
      <c r="BH311" s="317"/>
      <c r="BI311" s="317"/>
      <c r="BJ311" s="317"/>
      <c r="BK311" s="317"/>
      <c r="BL311" s="317"/>
      <c r="BM311" s="317"/>
      <c r="BN311" s="317"/>
      <c r="BO311" s="317"/>
      <c r="BP311" s="317"/>
      <c r="BQ311" s="317"/>
      <c r="BR311" s="317"/>
      <c r="BS311" s="317"/>
      <c r="BT311" s="317"/>
      <c r="BU311" s="317"/>
      <c r="BV311" s="317"/>
      <c r="BW311" s="317"/>
      <c r="BX311" s="317"/>
      <c r="BY311" s="319"/>
      <c r="BZ311" s="345"/>
      <c r="CA311" s="345"/>
      <c r="CB311" s="345"/>
      <c r="CC311" s="345"/>
      <c r="CD311" s="345"/>
      <c r="CE311" s="345"/>
      <c r="CF311" s="345"/>
      <c r="CG311" s="345"/>
      <c r="CH311" s="345"/>
      <c r="CI311" s="345"/>
      <c r="CJ311" s="345"/>
      <c r="CK311" s="345"/>
      <c r="CL311" s="345"/>
      <c r="CM311" s="345"/>
      <c r="CN311" s="345"/>
      <c r="CO311" s="345"/>
      <c r="CP311" s="345"/>
      <c r="CQ311" s="345"/>
      <c r="CR311" s="345"/>
      <c r="CS311" s="345"/>
      <c r="CT311" s="345"/>
      <c r="CU311" s="345"/>
      <c r="CV311" s="345"/>
      <c r="CW311" s="345"/>
      <c r="CX311" s="345"/>
      <c r="CY311" s="345"/>
      <c r="CZ311" s="345"/>
    </row>
    <row r="312" s="439" customFormat="true" ht="15" customHeight="true" x14ac:dyDescent="0.2">
      <c r="B312" s="438"/>
      <c r="Z312" s="346"/>
      <c r="AA312" s="346"/>
      <c r="AB312" s="346"/>
      <c r="AC312" s="346"/>
      <c r="AD312" s="346"/>
      <c r="AE312" s="346"/>
      <c r="AF312" s="346"/>
      <c r="AG312" s="346"/>
      <c r="AH312" s="346"/>
      <c r="AI312" s="346"/>
      <c r="AJ312" s="346"/>
      <c r="AK312" s="346"/>
      <c r="AL312" s="346"/>
      <c r="AM312" s="346"/>
      <c r="AN312" s="346"/>
      <c r="AO312" s="346"/>
      <c r="AP312" s="346"/>
      <c r="AQ312" s="346"/>
      <c r="AR312" s="346"/>
      <c r="AS312" s="346"/>
      <c r="AT312" s="346"/>
      <c r="AU312" s="346"/>
      <c r="AV312" s="346"/>
      <c r="AW312" s="346"/>
      <c r="AX312" s="346"/>
      <c r="AY312" s="346"/>
      <c r="AZ312" s="346"/>
      <c r="BA312" s="319"/>
      <c r="BB312" s="317"/>
      <c r="BC312" s="317"/>
      <c r="BD312" s="317"/>
      <c r="BE312" s="317"/>
      <c r="BF312" s="317"/>
      <c r="BG312" s="317"/>
      <c r="BH312" s="317"/>
      <c r="BI312" s="317"/>
      <c r="BJ312" s="317"/>
      <c r="BK312" s="317"/>
      <c r="BL312" s="317"/>
      <c r="BM312" s="317"/>
      <c r="BN312" s="317"/>
      <c r="BO312" s="317"/>
      <c r="BP312" s="317"/>
      <c r="BQ312" s="317"/>
      <c r="BR312" s="317"/>
      <c r="BS312" s="317"/>
      <c r="BT312" s="317"/>
      <c r="BU312" s="317"/>
      <c r="BV312" s="317"/>
      <c r="BW312" s="317"/>
      <c r="BX312" s="317"/>
      <c r="BY312" s="319"/>
      <c r="BZ312" s="345"/>
      <c r="CA312" s="345"/>
      <c r="CB312" s="345"/>
      <c r="CC312" s="345"/>
      <c r="CD312" s="345"/>
      <c r="CE312" s="345"/>
      <c r="CF312" s="345"/>
      <c r="CG312" s="345"/>
      <c r="CH312" s="345"/>
      <c r="CI312" s="345"/>
      <c r="CJ312" s="345"/>
      <c r="CK312" s="345"/>
      <c r="CL312" s="345"/>
      <c r="CM312" s="345"/>
      <c r="CN312" s="345"/>
      <c r="CO312" s="345"/>
      <c r="CP312" s="345"/>
      <c r="CQ312" s="345"/>
      <c r="CR312" s="345"/>
      <c r="CS312" s="345"/>
      <c r="CT312" s="345"/>
      <c r="CU312" s="345"/>
      <c r="CV312" s="345"/>
      <c r="CW312" s="345"/>
      <c r="CX312" s="345"/>
      <c r="CY312" s="345"/>
      <c r="CZ312" s="345"/>
    </row>
    <row r="313" s="439" customFormat="true" ht="15" customHeight="true" x14ac:dyDescent="0.2">
      <c r="B313" s="438"/>
      <c r="Z313" s="346"/>
      <c r="AA313" s="346"/>
      <c r="AB313" s="346"/>
      <c r="AC313" s="346"/>
      <c r="AD313" s="346"/>
      <c r="AE313" s="346"/>
      <c r="AF313" s="346"/>
      <c r="AG313" s="346"/>
      <c r="AH313" s="346"/>
      <c r="AI313" s="346"/>
      <c r="AJ313" s="346"/>
      <c r="AK313" s="346"/>
      <c r="AL313" s="346"/>
      <c r="AM313" s="346"/>
      <c r="AN313" s="346"/>
      <c r="AO313" s="346"/>
      <c r="AP313" s="346"/>
      <c r="AQ313" s="346"/>
      <c r="AR313" s="346"/>
      <c r="AS313" s="346"/>
      <c r="AT313" s="346"/>
      <c r="AU313" s="346"/>
      <c r="AV313" s="346"/>
      <c r="AW313" s="346"/>
      <c r="AX313" s="346"/>
      <c r="AY313" s="346"/>
      <c r="AZ313" s="346"/>
      <c r="BA313" s="319"/>
      <c r="BB313" s="317"/>
      <c r="BC313" s="317"/>
      <c r="BD313" s="317"/>
      <c r="BE313" s="317"/>
      <c r="BF313" s="317"/>
      <c r="BG313" s="317"/>
      <c r="BH313" s="317"/>
      <c r="BI313" s="317"/>
      <c r="BJ313" s="317"/>
      <c r="BK313" s="317"/>
      <c r="BL313" s="317"/>
      <c r="BM313" s="317"/>
      <c r="BN313" s="317"/>
      <c r="BO313" s="317"/>
      <c r="BP313" s="317"/>
      <c r="BQ313" s="317"/>
      <c r="BR313" s="317"/>
      <c r="BS313" s="317"/>
      <c r="BT313" s="317"/>
      <c r="BU313" s="317"/>
      <c r="BV313" s="317"/>
      <c r="BW313" s="317"/>
      <c r="BX313" s="317"/>
      <c r="BY313" s="319"/>
      <c r="BZ313" s="345"/>
      <c r="CA313" s="345"/>
      <c r="CB313" s="345"/>
      <c r="CC313" s="345"/>
      <c r="CD313" s="345"/>
      <c r="CE313" s="345"/>
      <c r="CF313" s="345"/>
      <c r="CG313" s="345"/>
      <c r="CH313" s="345"/>
      <c r="CI313" s="345"/>
      <c r="CJ313" s="345"/>
      <c r="CK313" s="345"/>
      <c r="CL313" s="345"/>
      <c r="CM313" s="345"/>
      <c r="CN313" s="345"/>
      <c r="CO313" s="345"/>
      <c r="CP313" s="345"/>
      <c r="CQ313" s="345"/>
      <c r="CR313" s="345"/>
      <c r="CS313" s="345"/>
      <c r="CT313" s="345"/>
      <c r="CU313" s="345"/>
      <c r="CV313" s="345"/>
      <c r="CW313" s="345"/>
      <c r="CX313" s="345"/>
      <c r="CY313" s="345"/>
      <c r="CZ313" s="345"/>
    </row>
    <row r="314" s="439" customFormat="true" ht="15" customHeight="true" x14ac:dyDescent="0.2">
      <c r="B314" s="438"/>
      <c r="Z314" s="346"/>
      <c r="AA314" s="346"/>
      <c r="AB314" s="346"/>
      <c r="AC314" s="346"/>
      <c r="AD314" s="346"/>
      <c r="AE314" s="346"/>
      <c r="AF314" s="346"/>
      <c r="AG314" s="346"/>
      <c r="AH314" s="346"/>
      <c r="AI314" s="346"/>
      <c r="AJ314" s="346"/>
      <c r="AK314" s="346"/>
      <c r="AL314" s="346"/>
      <c r="AM314" s="346"/>
      <c r="AN314" s="346"/>
      <c r="AO314" s="346"/>
      <c r="AP314" s="346"/>
      <c r="AQ314" s="346"/>
      <c r="AR314" s="346"/>
      <c r="AS314" s="346"/>
      <c r="AT314" s="346"/>
      <c r="AU314" s="346"/>
      <c r="AV314" s="346"/>
      <c r="AW314" s="346"/>
      <c r="AX314" s="346"/>
      <c r="AY314" s="346"/>
      <c r="AZ314" s="346"/>
      <c r="BA314" s="319"/>
      <c r="BB314" s="317"/>
      <c r="BC314" s="317"/>
      <c r="BD314" s="317"/>
      <c r="BE314" s="317"/>
      <c r="BF314" s="317"/>
      <c r="BG314" s="317"/>
      <c r="BH314" s="317"/>
      <c r="BI314" s="317"/>
      <c r="BJ314" s="317"/>
      <c r="BK314" s="317"/>
      <c r="BL314" s="317"/>
      <c r="BM314" s="317"/>
      <c r="BN314" s="317"/>
      <c r="BO314" s="317"/>
      <c r="BP314" s="317"/>
      <c r="BQ314" s="317"/>
      <c r="BR314" s="317"/>
      <c r="BS314" s="317"/>
      <c r="BT314" s="317"/>
      <c r="BU314" s="317"/>
      <c r="BV314" s="317"/>
      <c r="BW314" s="317"/>
      <c r="BX314" s="317"/>
      <c r="BY314" s="319"/>
      <c r="BZ314" s="345"/>
      <c r="CA314" s="345"/>
      <c r="CB314" s="345"/>
      <c r="CC314" s="345"/>
      <c r="CD314" s="345"/>
      <c r="CE314" s="345"/>
      <c r="CF314" s="345"/>
      <c r="CG314" s="345"/>
      <c r="CH314" s="345"/>
      <c r="CI314" s="345"/>
      <c r="CJ314" s="345"/>
      <c r="CK314" s="345"/>
      <c r="CL314" s="345"/>
      <c r="CM314" s="345"/>
      <c r="CN314" s="345"/>
      <c r="CO314" s="345"/>
      <c r="CP314" s="345"/>
      <c r="CQ314" s="345"/>
      <c r="CR314" s="345"/>
      <c r="CS314" s="345"/>
      <c r="CT314" s="345"/>
      <c r="CU314" s="345"/>
      <c r="CV314" s="345"/>
      <c r="CW314" s="345"/>
      <c r="CX314" s="345"/>
      <c r="CY314" s="345"/>
      <c r="CZ314" s="345"/>
    </row>
    <row r="315" s="439" customFormat="true" ht="15" customHeight="true" x14ac:dyDescent="0.2">
      <c r="B315" s="438"/>
      <c r="Z315" s="346"/>
      <c r="AA315" s="346"/>
      <c r="AB315" s="346"/>
      <c r="AC315" s="346"/>
      <c r="AD315" s="346"/>
      <c r="AE315" s="346"/>
      <c r="AF315" s="346"/>
      <c r="AG315" s="346"/>
      <c r="AH315" s="346"/>
      <c r="AI315" s="346"/>
      <c r="AJ315" s="346"/>
      <c r="AK315" s="346"/>
      <c r="AL315" s="346"/>
      <c r="AM315" s="346"/>
      <c r="AN315" s="346"/>
      <c r="AO315" s="346"/>
      <c r="AP315" s="346"/>
      <c r="AQ315" s="346"/>
      <c r="AR315" s="346"/>
      <c r="AS315" s="346"/>
      <c r="AT315" s="346"/>
      <c r="AU315" s="346"/>
      <c r="AV315" s="346"/>
      <c r="AW315" s="346"/>
      <c r="AX315" s="346"/>
      <c r="AY315" s="346"/>
      <c r="AZ315" s="346"/>
      <c r="BA315" s="319"/>
      <c r="BB315" s="317"/>
      <c r="BC315" s="317"/>
      <c r="BD315" s="317"/>
      <c r="BE315" s="317"/>
      <c r="BF315" s="317"/>
      <c r="BG315" s="317"/>
      <c r="BH315" s="317"/>
      <c r="BI315" s="317"/>
      <c r="BJ315" s="317"/>
      <c r="BK315" s="317"/>
      <c r="BL315" s="317"/>
      <c r="BM315" s="317"/>
      <c r="BN315" s="317"/>
      <c r="BO315" s="317"/>
      <c r="BP315" s="317"/>
      <c r="BQ315" s="317"/>
      <c r="BR315" s="317"/>
      <c r="BS315" s="317"/>
      <c r="BT315" s="317"/>
      <c r="BU315" s="317"/>
      <c r="BV315" s="317"/>
      <c r="BW315" s="317"/>
      <c r="BX315" s="317"/>
      <c r="BY315" s="319"/>
      <c r="BZ315" s="345"/>
      <c r="CA315" s="345"/>
      <c r="CB315" s="345"/>
      <c r="CC315" s="345"/>
      <c r="CD315" s="345"/>
      <c r="CE315" s="345"/>
      <c r="CF315" s="345"/>
      <c r="CG315" s="345"/>
      <c r="CH315" s="345"/>
      <c r="CI315" s="345"/>
      <c r="CJ315" s="345"/>
      <c r="CK315" s="345"/>
      <c r="CL315" s="345"/>
      <c r="CM315" s="345"/>
      <c r="CN315" s="345"/>
      <c r="CO315" s="345"/>
      <c r="CP315" s="345"/>
      <c r="CQ315" s="345"/>
      <c r="CR315" s="345"/>
      <c r="CS315" s="345"/>
      <c r="CT315" s="345"/>
      <c r="CU315" s="345"/>
      <c r="CV315" s="345"/>
      <c r="CW315" s="345"/>
      <c r="CX315" s="345"/>
      <c r="CY315" s="345"/>
      <c r="CZ315" s="345"/>
    </row>
    <row r="316" s="439" customFormat="true" ht="15" customHeight="true" x14ac:dyDescent="0.2">
      <c r="B316" s="438"/>
      <c r="Z316" s="346"/>
      <c r="AA316" s="346"/>
      <c r="AB316" s="346"/>
      <c r="AC316" s="346"/>
      <c r="AD316" s="346"/>
      <c r="AE316" s="346"/>
      <c r="AF316" s="346"/>
      <c r="AG316" s="346"/>
      <c r="AH316" s="346"/>
      <c r="AI316" s="346"/>
      <c r="AJ316" s="346"/>
      <c r="AK316" s="346"/>
      <c r="AL316" s="346"/>
      <c r="AM316" s="346"/>
      <c r="AN316" s="346"/>
      <c r="AO316" s="346"/>
      <c r="AP316" s="346"/>
      <c r="AQ316" s="346"/>
      <c r="AR316" s="346"/>
      <c r="AS316" s="346"/>
      <c r="AT316" s="346"/>
      <c r="AU316" s="346"/>
      <c r="AV316" s="346"/>
      <c r="AW316" s="346"/>
      <c r="AX316" s="346"/>
      <c r="AY316" s="346"/>
      <c r="AZ316" s="346"/>
      <c r="BA316" s="319"/>
      <c r="BB316" s="317"/>
      <c r="BC316" s="317"/>
      <c r="BD316" s="317"/>
      <c r="BE316" s="317"/>
      <c r="BF316" s="317"/>
      <c r="BG316" s="317"/>
      <c r="BH316" s="317"/>
      <c r="BI316" s="317"/>
      <c r="BJ316" s="317"/>
      <c r="BK316" s="317"/>
      <c r="BL316" s="317"/>
      <c r="BM316" s="317"/>
      <c r="BN316" s="317"/>
      <c r="BO316" s="317"/>
      <c r="BP316" s="317"/>
      <c r="BQ316" s="317"/>
      <c r="BR316" s="317"/>
      <c r="BS316" s="317"/>
      <c r="BT316" s="317"/>
      <c r="BU316" s="317"/>
      <c r="BV316" s="317"/>
      <c r="BW316" s="317"/>
      <c r="BX316" s="317"/>
      <c r="BY316" s="319"/>
      <c r="BZ316" s="345"/>
      <c r="CA316" s="345"/>
      <c r="CB316" s="345"/>
      <c r="CC316" s="345"/>
      <c r="CD316" s="345"/>
      <c r="CE316" s="345"/>
      <c r="CF316" s="345"/>
      <c r="CG316" s="345"/>
      <c r="CH316" s="345"/>
      <c r="CI316" s="345"/>
      <c r="CJ316" s="345"/>
      <c r="CK316" s="345"/>
      <c r="CL316" s="345"/>
      <c r="CM316" s="345"/>
      <c r="CN316" s="345"/>
      <c r="CO316" s="345"/>
      <c r="CP316" s="345"/>
      <c r="CQ316" s="345"/>
      <c r="CR316" s="345"/>
      <c r="CS316" s="345"/>
      <c r="CT316" s="345"/>
      <c r="CU316" s="345"/>
      <c r="CV316" s="345"/>
      <c r="CW316" s="345"/>
      <c r="CX316" s="345"/>
      <c r="CY316" s="345"/>
      <c r="CZ316" s="345"/>
    </row>
    <row r="317" s="439" customFormat="true" ht="15" customHeight="true" x14ac:dyDescent="0.2">
      <c r="B317" s="438"/>
      <c r="Z317" s="346"/>
      <c r="AA317" s="346"/>
      <c r="AB317" s="346"/>
      <c r="AC317" s="346"/>
      <c r="AD317" s="346"/>
      <c r="AE317" s="346"/>
      <c r="AF317" s="346"/>
      <c r="AG317" s="346"/>
      <c r="AH317" s="346"/>
      <c r="AI317" s="346"/>
      <c r="AJ317" s="346"/>
      <c r="AK317" s="346"/>
      <c r="AL317" s="346"/>
      <c r="AM317" s="346"/>
      <c r="AN317" s="346"/>
      <c r="AO317" s="346"/>
      <c r="AP317" s="346"/>
      <c r="AQ317" s="346"/>
      <c r="AR317" s="346"/>
      <c r="AS317" s="346"/>
      <c r="AT317" s="346"/>
      <c r="AU317" s="346"/>
      <c r="AV317" s="346"/>
      <c r="AW317" s="346"/>
      <c r="AX317" s="346"/>
      <c r="AY317" s="346"/>
      <c r="AZ317" s="346"/>
      <c r="BA317" s="319"/>
      <c r="BB317" s="317"/>
      <c r="BC317" s="317"/>
      <c r="BD317" s="317"/>
      <c r="BE317" s="317"/>
      <c r="BF317" s="317"/>
      <c r="BG317" s="317"/>
      <c r="BH317" s="317"/>
      <c r="BI317" s="317"/>
      <c r="BJ317" s="317"/>
      <c r="BK317" s="317"/>
      <c r="BL317" s="317"/>
      <c r="BM317" s="317"/>
      <c r="BN317" s="317"/>
      <c r="BO317" s="317"/>
      <c r="BP317" s="317"/>
      <c r="BQ317" s="317"/>
      <c r="BR317" s="317"/>
      <c r="BS317" s="317"/>
      <c r="BT317" s="317"/>
      <c r="BU317" s="317"/>
      <c r="BV317" s="317"/>
      <c r="BW317" s="317"/>
      <c r="BX317" s="317"/>
      <c r="BY317" s="319"/>
      <c r="BZ317" s="345"/>
      <c r="CA317" s="345"/>
      <c r="CB317" s="345"/>
      <c r="CC317" s="345"/>
      <c r="CD317" s="345"/>
      <c r="CE317" s="345"/>
      <c r="CF317" s="345"/>
      <c r="CG317" s="345"/>
      <c r="CH317" s="345"/>
      <c r="CI317" s="345"/>
      <c r="CJ317" s="345"/>
      <c r="CK317" s="345"/>
      <c r="CL317" s="345"/>
      <c r="CM317" s="345"/>
      <c r="CN317" s="345"/>
      <c r="CO317" s="345"/>
      <c r="CP317" s="345"/>
      <c r="CQ317" s="345"/>
      <c r="CR317" s="345"/>
      <c r="CS317" s="345"/>
      <c r="CT317" s="345"/>
      <c r="CU317" s="345"/>
      <c r="CV317" s="345"/>
      <c r="CW317" s="345"/>
      <c r="CX317" s="345"/>
      <c r="CY317" s="345"/>
      <c r="CZ317" s="345"/>
    </row>
    <row r="318" s="439" customFormat="true" ht="15" customHeight="true" x14ac:dyDescent="0.2">
      <c r="B318" s="438"/>
      <c r="Z318" s="346"/>
      <c r="AA318" s="346"/>
      <c r="AB318" s="346"/>
      <c r="AC318" s="346"/>
      <c r="AD318" s="346"/>
      <c r="AE318" s="346"/>
      <c r="AF318" s="346"/>
      <c r="AG318" s="346"/>
      <c r="AH318" s="346"/>
      <c r="AI318" s="346"/>
      <c r="AJ318" s="346"/>
      <c r="AK318" s="346"/>
      <c r="AL318" s="346"/>
      <c r="AM318" s="346"/>
      <c r="AN318" s="346"/>
      <c r="AO318" s="346"/>
      <c r="AP318" s="346"/>
      <c r="AQ318" s="346"/>
      <c r="AR318" s="346"/>
      <c r="AS318" s="346"/>
      <c r="AT318" s="346"/>
      <c r="AU318" s="346"/>
      <c r="AV318" s="346"/>
      <c r="AW318" s="346"/>
      <c r="AX318" s="346"/>
      <c r="AY318" s="346"/>
      <c r="AZ318" s="346"/>
      <c r="BA318" s="319"/>
      <c r="BB318" s="317"/>
      <c r="BC318" s="317"/>
      <c r="BD318" s="317"/>
      <c r="BE318" s="317"/>
      <c r="BF318" s="317"/>
      <c r="BG318" s="317"/>
      <c r="BH318" s="317"/>
      <c r="BI318" s="317"/>
      <c r="BJ318" s="317"/>
      <c r="BK318" s="317"/>
      <c r="BL318" s="317"/>
      <c r="BM318" s="317"/>
      <c r="BN318" s="317"/>
      <c r="BO318" s="317"/>
      <c r="BP318" s="317"/>
      <c r="BQ318" s="317"/>
      <c r="BR318" s="317"/>
      <c r="BS318" s="317"/>
      <c r="BT318" s="317"/>
      <c r="BU318" s="317"/>
      <c r="BV318" s="317"/>
      <c r="BW318" s="317"/>
      <c r="BX318" s="317"/>
      <c r="BY318" s="319"/>
      <c r="BZ318" s="345"/>
      <c r="CA318" s="345"/>
      <c r="CB318" s="345"/>
      <c r="CC318" s="345"/>
      <c r="CD318" s="345"/>
      <c r="CE318" s="345"/>
      <c r="CF318" s="345"/>
      <c r="CG318" s="345"/>
      <c r="CH318" s="345"/>
      <c r="CI318" s="345"/>
      <c r="CJ318" s="345"/>
      <c r="CK318" s="345"/>
      <c r="CL318" s="345"/>
      <c r="CM318" s="345"/>
      <c r="CN318" s="345"/>
      <c r="CO318" s="345"/>
      <c r="CP318" s="345"/>
      <c r="CQ318" s="345"/>
      <c r="CR318" s="345"/>
      <c r="CS318" s="345"/>
      <c r="CT318" s="345"/>
      <c r="CU318" s="345"/>
      <c r="CV318" s="345"/>
      <c r="CW318" s="345"/>
      <c r="CX318" s="345"/>
      <c r="CY318" s="345"/>
      <c r="CZ318" s="345"/>
    </row>
    <row r="319" s="439" customFormat="true" ht="15" customHeight="true" x14ac:dyDescent="0.2">
      <c r="B319" s="438"/>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19"/>
      <c r="BB319" s="317"/>
      <c r="BC319" s="317"/>
      <c r="BD319" s="317"/>
      <c r="BE319" s="317"/>
      <c r="BF319" s="317"/>
      <c r="BG319" s="317"/>
      <c r="BH319" s="317"/>
      <c r="BI319" s="317"/>
      <c r="BJ319" s="317"/>
      <c r="BK319" s="317"/>
      <c r="BL319" s="317"/>
      <c r="BM319" s="317"/>
      <c r="BN319" s="317"/>
      <c r="BO319" s="317"/>
      <c r="BP319" s="317"/>
      <c r="BQ319" s="317"/>
      <c r="BR319" s="317"/>
      <c r="BS319" s="317"/>
      <c r="BT319" s="317"/>
      <c r="BU319" s="317"/>
      <c r="BV319" s="317"/>
      <c r="BW319" s="317"/>
      <c r="BX319" s="317"/>
      <c r="BY319" s="319"/>
      <c r="BZ319" s="345"/>
      <c r="CA319" s="345"/>
      <c r="CB319" s="345"/>
      <c r="CC319" s="345"/>
      <c r="CD319" s="345"/>
      <c r="CE319" s="345"/>
      <c r="CF319" s="345"/>
      <c r="CG319" s="345"/>
      <c r="CH319" s="345"/>
      <c r="CI319" s="345"/>
      <c r="CJ319" s="345"/>
      <c r="CK319" s="345"/>
      <c r="CL319" s="345"/>
      <c r="CM319" s="345"/>
      <c r="CN319" s="345"/>
      <c r="CO319" s="345"/>
      <c r="CP319" s="345"/>
      <c r="CQ319" s="345"/>
      <c r="CR319" s="345"/>
      <c r="CS319" s="345"/>
      <c r="CT319" s="345"/>
      <c r="CU319" s="345"/>
      <c r="CV319" s="345"/>
      <c r="CW319" s="345"/>
      <c r="CX319" s="345"/>
      <c r="CY319" s="345"/>
      <c r="CZ319" s="345"/>
    </row>
    <row r="320" s="439" customFormat="true" ht="15" customHeight="true" x14ac:dyDescent="0.2">
      <c r="B320" s="438"/>
      <c r="Z320" s="346"/>
      <c r="AA320" s="346"/>
      <c r="AB320" s="346"/>
      <c r="AC320" s="346"/>
      <c r="AD320" s="346"/>
      <c r="AE320" s="346"/>
      <c r="AF320" s="346"/>
      <c r="AG320" s="346"/>
      <c r="AH320" s="346"/>
      <c r="AI320" s="346"/>
      <c r="AJ320" s="346"/>
      <c r="AK320" s="346"/>
      <c r="AL320" s="346"/>
      <c r="AM320" s="346"/>
      <c r="AN320" s="346"/>
      <c r="AO320" s="346"/>
      <c r="AP320" s="346"/>
      <c r="AQ320" s="346"/>
      <c r="AR320" s="346"/>
      <c r="AS320" s="346"/>
      <c r="AT320" s="346"/>
      <c r="AU320" s="346"/>
      <c r="AV320" s="346"/>
      <c r="AW320" s="346"/>
      <c r="AX320" s="346"/>
      <c r="AY320" s="346"/>
      <c r="AZ320" s="346"/>
      <c r="BA320" s="319"/>
      <c r="BB320" s="317"/>
      <c r="BC320" s="317"/>
      <c r="BD320" s="317"/>
      <c r="BE320" s="317"/>
      <c r="BF320" s="317"/>
      <c r="BG320" s="317"/>
      <c r="BH320" s="317"/>
      <c r="BI320" s="317"/>
      <c r="BJ320" s="317"/>
      <c r="BK320" s="317"/>
      <c r="BL320" s="317"/>
      <c r="BM320" s="317"/>
      <c r="BN320" s="317"/>
      <c r="BO320" s="317"/>
      <c r="BP320" s="317"/>
      <c r="BQ320" s="317"/>
      <c r="BR320" s="317"/>
      <c r="BS320" s="317"/>
      <c r="BT320" s="317"/>
      <c r="BU320" s="317"/>
      <c r="BV320" s="317"/>
      <c r="BW320" s="317"/>
      <c r="BX320" s="317"/>
      <c r="BY320" s="319"/>
      <c r="BZ320" s="345"/>
      <c r="CA320" s="345"/>
      <c r="CB320" s="345"/>
      <c r="CC320" s="345"/>
      <c r="CD320" s="345"/>
      <c r="CE320" s="345"/>
      <c r="CF320" s="345"/>
      <c r="CG320" s="345"/>
      <c r="CH320" s="345"/>
      <c r="CI320" s="345"/>
      <c r="CJ320" s="345"/>
      <c r="CK320" s="345"/>
      <c r="CL320" s="345"/>
      <c r="CM320" s="345"/>
      <c r="CN320" s="345"/>
      <c r="CO320" s="345"/>
      <c r="CP320" s="345"/>
      <c r="CQ320" s="345"/>
      <c r="CR320" s="345"/>
      <c r="CS320" s="345"/>
      <c r="CT320" s="345"/>
      <c r="CU320" s="345"/>
      <c r="CV320" s="345"/>
      <c r="CW320" s="345"/>
      <c r="CX320" s="345"/>
      <c r="CY320" s="345"/>
      <c r="CZ320" s="345"/>
    </row>
    <row r="321" s="439" customFormat="true" ht="15" customHeight="true" x14ac:dyDescent="0.2">
      <c r="B321" s="438"/>
      <c r="Z321" s="346"/>
      <c r="AA321" s="346"/>
      <c r="AB321" s="346"/>
      <c r="AC321" s="346"/>
      <c r="AD321" s="346"/>
      <c r="AE321" s="346"/>
      <c r="AF321" s="346"/>
      <c r="AG321" s="346"/>
      <c r="AH321" s="346"/>
      <c r="AI321" s="346"/>
      <c r="AJ321" s="346"/>
      <c r="AK321" s="346"/>
      <c r="AL321" s="346"/>
      <c r="AM321" s="346"/>
      <c r="AN321" s="346"/>
      <c r="AO321" s="346"/>
      <c r="AP321" s="346"/>
      <c r="AQ321" s="346"/>
      <c r="AR321" s="346"/>
      <c r="AS321" s="346"/>
      <c r="AT321" s="346"/>
      <c r="AU321" s="346"/>
      <c r="AV321" s="346"/>
      <c r="AW321" s="346"/>
      <c r="AX321" s="346"/>
      <c r="AY321" s="346"/>
      <c r="AZ321" s="346"/>
      <c r="BA321" s="319"/>
      <c r="BB321" s="317"/>
      <c r="BC321" s="317"/>
      <c r="BD321" s="317"/>
      <c r="BE321" s="317"/>
      <c r="BF321" s="317"/>
      <c r="BG321" s="317"/>
      <c r="BH321" s="317"/>
      <c r="BI321" s="317"/>
      <c r="BJ321" s="317"/>
      <c r="BK321" s="317"/>
      <c r="BL321" s="317"/>
      <c r="BM321" s="317"/>
      <c r="BN321" s="317"/>
      <c r="BO321" s="317"/>
      <c r="BP321" s="317"/>
      <c r="BQ321" s="317"/>
      <c r="BR321" s="317"/>
      <c r="BS321" s="317"/>
      <c r="BT321" s="317"/>
      <c r="BU321" s="317"/>
      <c r="BV321" s="317"/>
      <c r="BW321" s="317"/>
      <c r="BX321" s="317"/>
      <c r="BY321" s="319"/>
      <c r="BZ321" s="345"/>
      <c r="CA321" s="345"/>
      <c r="CB321" s="345"/>
      <c r="CC321" s="345"/>
      <c r="CD321" s="345"/>
      <c r="CE321" s="345"/>
      <c r="CF321" s="345"/>
      <c r="CG321" s="345"/>
      <c r="CH321" s="345"/>
      <c r="CI321" s="345"/>
      <c r="CJ321" s="345"/>
      <c r="CK321" s="345"/>
      <c r="CL321" s="345"/>
      <c r="CM321" s="345"/>
      <c r="CN321" s="345"/>
      <c r="CO321" s="345"/>
      <c r="CP321" s="345"/>
      <c r="CQ321" s="345"/>
      <c r="CR321" s="345"/>
      <c r="CS321" s="345"/>
      <c r="CT321" s="345"/>
      <c r="CU321" s="345"/>
      <c r="CV321" s="345"/>
      <c r="CW321" s="345"/>
      <c r="CX321" s="345"/>
      <c r="CY321" s="345"/>
      <c r="CZ321" s="345"/>
    </row>
    <row r="322" s="439" customFormat="true" ht="15" customHeight="true" x14ac:dyDescent="0.2">
      <c r="B322" s="438"/>
      <c r="Z322" s="346"/>
      <c r="AA322" s="346"/>
      <c r="AB322" s="346"/>
      <c r="AC322" s="346"/>
      <c r="AD322" s="346"/>
      <c r="AE322" s="346"/>
      <c r="AF322" s="346"/>
      <c r="AG322" s="346"/>
      <c r="AH322" s="346"/>
      <c r="AI322" s="346"/>
      <c r="AJ322" s="346"/>
      <c r="AK322" s="346"/>
      <c r="AL322" s="346"/>
      <c r="AM322" s="346"/>
      <c r="AN322" s="346"/>
      <c r="AO322" s="346"/>
      <c r="AP322" s="346"/>
      <c r="AQ322" s="346"/>
      <c r="AR322" s="346"/>
      <c r="AS322" s="346"/>
      <c r="AT322" s="346"/>
      <c r="AU322" s="346"/>
      <c r="AV322" s="346"/>
      <c r="AW322" s="346"/>
      <c r="AX322" s="346"/>
      <c r="AY322" s="346"/>
      <c r="AZ322" s="346"/>
      <c r="BA322" s="319"/>
      <c r="BB322" s="317"/>
      <c r="BC322" s="317"/>
      <c r="BD322" s="317"/>
      <c r="BE322" s="317"/>
      <c r="BF322" s="317"/>
      <c r="BG322" s="317"/>
      <c r="BH322" s="317"/>
      <c r="BI322" s="317"/>
      <c r="BJ322" s="317"/>
      <c r="BK322" s="317"/>
      <c r="BL322" s="317"/>
      <c r="BM322" s="317"/>
      <c r="BN322" s="317"/>
      <c r="BO322" s="317"/>
      <c r="BP322" s="317"/>
      <c r="BQ322" s="317"/>
      <c r="BR322" s="317"/>
      <c r="BS322" s="317"/>
      <c r="BT322" s="317"/>
      <c r="BU322" s="317"/>
      <c r="BV322" s="317"/>
      <c r="BW322" s="317"/>
      <c r="BX322" s="317"/>
      <c r="BY322" s="319"/>
      <c r="BZ322" s="345"/>
      <c r="CA322" s="345"/>
      <c r="CB322" s="345"/>
      <c r="CC322" s="345"/>
      <c r="CD322" s="345"/>
      <c r="CE322" s="345"/>
      <c r="CF322" s="345"/>
      <c r="CG322" s="345"/>
      <c r="CH322" s="345"/>
      <c r="CI322" s="345"/>
      <c r="CJ322" s="345"/>
      <c r="CK322" s="345"/>
      <c r="CL322" s="345"/>
      <c r="CM322" s="345"/>
      <c r="CN322" s="345"/>
      <c r="CO322" s="345"/>
      <c r="CP322" s="345"/>
      <c r="CQ322" s="345"/>
      <c r="CR322" s="345"/>
      <c r="CS322" s="345"/>
      <c r="CT322" s="345"/>
      <c r="CU322" s="345"/>
      <c r="CV322" s="345"/>
      <c r="CW322" s="345"/>
      <c r="CX322" s="345"/>
      <c r="CY322" s="345"/>
      <c r="CZ322" s="345"/>
    </row>
    <row r="323" s="439" customFormat="true" ht="15" customHeight="true" x14ac:dyDescent="0.2">
      <c r="B323" s="438"/>
      <c r="Z323" s="346"/>
      <c r="AA323" s="346"/>
      <c r="AB323" s="346"/>
      <c r="AC323" s="346"/>
      <c r="AD323" s="346"/>
      <c r="AE323" s="346"/>
      <c r="AF323" s="346"/>
      <c r="AG323" s="346"/>
      <c r="AH323" s="346"/>
      <c r="AI323" s="346"/>
      <c r="AJ323" s="346"/>
      <c r="AK323" s="346"/>
      <c r="AL323" s="346"/>
      <c r="AM323" s="346"/>
      <c r="AN323" s="346"/>
      <c r="AO323" s="346"/>
      <c r="AP323" s="346"/>
      <c r="AQ323" s="346"/>
      <c r="AR323" s="346"/>
      <c r="AS323" s="346"/>
      <c r="AT323" s="346"/>
      <c r="AU323" s="346"/>
      <c r="AV323" s="346"/>
      <c r="AW323" s="346"/>
      <c r="AX323" s="346"/>
      <c r="AY323" s="346"/>
      <c r="AZ323" s="346"/>
      <c r="BA323" s="319"/>
      <c r="BB323" s="317"/>
      <c r="BC323" s="317"/>
      <c r="BD323" s="317"/>
      <c r="BE323" s="317"/>
      <c r="BF323" s="317"/>
      <c r="BG323" s="317"/>
      <c r="BH323" s="317"/>
      <c r="BI323" s="317"/>
      <c r="BJ323" s="317"/>
      <c r="BK323" s="317"/>
      <c r="BL323" s="317"/>
      <c r="BM323" s="317"/>
      <c r="BN323" s="317"/>
      <c r="BO323" s="317"/>
      <c r="BP323" s="317"/>
      <c r="BQ323" s="317"/>
      <c r="BR323" s="317"/>
      <c r="BS323" s="317"/>
      <c r="BT323" s="317"/>
      <c r="BU323" s="317"/>
      <c r="BV323" s="317"/>
      <c r="BW323" s="317"/>
      <c r="BX323" s="317"/>
      <c r="BY323" s="319"/>
      <c r="BZ323" s="345"/>
      <c r="CA323" s="345"/>
      <c r="CB323" s="345"/>
      <c r="CC323" s="345"/>
      <c r="CD323" s="345"/>
      <c r="CE323" s="345"/>
      <c r="CF323" s="345"/>
      <c r="CG323" s="345"/>
      <c r="CH323" s="345"/>
      <c r="CI323" s="345"/>
      <c r="CJ323" s="345"/>
      <c r="CK323" s="345"/>
      <c r="CL323" s="345"/>
      <c r="CM323" s="345"/>
      <c r="CN323" s="345"/>
      <c r="CO323" s="345"/>
      <c r="CP323" s="345"/>
      <c r="CQ323" s="345"/>
      <c r="CR323" s="345"/>
      <c r="CS323" s="345"/>
      <c r="CT323" s="345"/>
      <c r="CU323" s="345"/>
      <c r="CV323" s="345"/>
      <c r="CW323" s="345"/>
      <c r="CX323" s="345"/>
      <c r="CY323" s="345"/>
      <c r="CZ323" s="345"/>
    </row>
    <row r="324" s="439" customFormat="true" ht="15" customHeight="true" x14ac:dyDescent="0.2">
      <c r="B324" s="438"/>
      <c r="Z324" s="346"/>
      <c r="AA324" s="346"/>
      <c r="AB324" s="346"/>
      <c r="AC324" s="346"/>
      <c r="AD324" s="346"/>
      <c r="AE324" s="346"/>
      <c r="AF324" s="346"/>
      <c r="AG324" s="346"/>
      <c r="AH324" s="346"/>
      <c r="AI324" s="346"/>
      <c r="AJ324" s="346"/>
      <c r="AK324" s="346"/>
      <c r="AL324" s="346"/>
      <c r="AM324" s="346"/>
      <c r="AN324" s="346"/>
      <c r="AO324" s="346"/>
      <c r="AP324" s="346"/>
      <c r="AQ324" s="346"/>
      <c r="AR324" s="346"/>
      <c r="AS324" s="346"/>
      <c r="AT324" s="346"/>
      <c r="AU324" s="346"/>
      <c r="AV324" s="346"/>
      <c r="AW324" s="346"/>
      <c r="AX324" s="346"/>
      <c r="AY324" s="346"/>
      <c r="AZ324" s="346"/>
      <c r="BA324" s="319"/>
      <c r="BB324" s="317"/>
      <c r="BC324" s="317"/>
      <c r="BD324" s="317"/>
      <c r="BE324" s="317"/>
      <c r="BF324" s="317"/>
      <c r="BG324" s="317"/>
      <c r="BH324" s="317"/>
      <c r="BI324" s="317"/>
      <c r="BJ324" s="317"/>
      <c r="BK324" s="317"/>
      <c r="BL324" s="317"/>
      <c r="BM324" s="317"/>
      <c r="BN324" s="317"/>
      <c r="BO324" s="317"/>
      <c r="BP324" s="317"/>
      <c r="BQ324" s="317"/>
      <c r="BR324" s="317"/>
      <c r="BS324" s="317"/>
      <c r="BT324" s="317"/>
      <c r="BU324" s="317"/>
      <c r="BV324" s="317"/>
      <c r="BW324" s="317"/>
      <c r="BX324" s="317"/>
      <c r="BY324" s="319"/>
      <c r="BZ324" s="345"/>
      <c r="CA324" s="345"/>
      <c r="CB324" s="345"/>
      <c r="CC324" s="345"/>
      <c r="CD324" s="345"/>
      <c r="CE324" s="345"/>
      <c r="CF324" s="345"/>
      <c r="CG324" s="345"/>
      <c r="CH324" s="345"/>
      <c r="CI324" s="345"/>
      <c r="CJ324" s="345"/>
      <c r="CK324" s="345"/>
      <c r="CL324" s="345"/>
      <c r="CM324" s="345"/>
      <c r="CN324" s="345"/>
      <c r="CO324" s="345"/>
      <c r="CP324" s="345"/>
      <c r="CQ324" s="345"/>
      <c r="CR324" s="345"/>
      <c r="CS324" s="345"/>
      <c r="CT324" s="345"/>
      <c r="CU324" s="345"/>
      <c r="CV324" s="345"/>
      <c r="CW324" s="345"/>
      <c r="CX324" s="345"/>
      <c r="CY324" s="345"/>
      <c r="CZ324" s="345"/>
    </row>
    <row r="325" s="439" customFormat="true" ht="15" customHeight="true" x14ac:dyDescent="0.2">
      <c r="B325" s="438"/>
      <c r="Z325" s="346"/>
      <c r="AA325" s="346"/>
      <c r="AB325" s="346"/>
      <c r="AC325" s="346"/>
      <c r="AD325" s="346"/>
      <c r="AE325" s="346"/>
      <c r="AF325" s="346"/>
      <c r="AG325" s="346"/>
      <c r="AH325" s="346"/>
      <c r="AI325" s="346"/>
      <c r="AJ325" s="346"/>
      <c r="AK325" s="346"/>
      <c r="AL325" s="346"/>
      <c r="AM325" s="346"/>
      <c r="AN325" s="346"/>
      <c r="AO325" s="346"/>
      <c r="AP325" s="346"/>
      <c r="AQ325" s="346"/>
      <c r="AR325" s="346"/>
      <c r="AS325" s="346"/>
      <c r="AT325" s="346"/>
      <c r="AU325" s="346"/>
      <c r="AV325" s="346"/>
      <c r="AW325" s="346"/>
      <c r="AX325" s="346"/>
      <c r="AY325" s="346"/>
      <c r="AZ325" s="346"/>
      <c r="BA325" s="319"/>
      <c r="BB325" s="317"/>
      <c r="BC325" s="317"/>
      <c r="BD325" s="317"/>
      <c r="BE325" s="317"/>
      <c r="BF325" s="317"/>
      <c r="BG325" s="317"/>
      <c r="BH325" s="317"/>
      <c r="BI325" s="317"/>
      <c r="BJ325" s="317"/>
      <c r="BK325" s="317"/>
      <c r="BL325" s="317"/>
      <c r="BM325" s="317"/>
      <c r="BN325" s="317"/>
      <c r="BO325" s="317"/>
      <c r="BP325" s="317"/>
      <c r="BQ325" s="317"/>
      <c r="BR325" s="317"/>
      <c r="BS325" s="317"/>
      <c r="BT325" s="317"/>
      <c r="BU325" s="317"/>
      <c r="BV325" s="317"/>
      <c r="BW325" s="317"/>
      <c r="BX325" s="317"/>
      <c r="BY325" s="319"/>
      <c r="BZ325" s="345"/>
      <c r="CA325" s="345"/>
      <c r="CB325" s="345"/>
      <c r="CC325" s="345"/>
      <c r="CD325" s="345"/>
      <c r="CE325" s="345"/>
      <c r="CF325" s="345"/>
      <c r="CG325" s="345"/>
      <c r="CH325" s="345"/>
      <c r="CI325" s="345"/>
      <c r="CJ325" s="345"/>
      <c r="CK325" s="345"/>
      <c r="CL325" s="345"/>
      <c r="CM325" s="345"/>
      <c r="CN325" s="345"/>
      <c r="CO325" s="345"/>
      <c r="CP325" s="345"/>
      <c r="CQ325" s="345"/>
      <c r="CR325" s="345"/>
      <c r="CS325" s="345"/>
      <c r="CT325" s="345"/>
      <c r="CU325" s="345"/>
      <c r="CV325" s="345"/>
      <c r="CW325" s="345"/>
      <c r="CX325" s="345"/>
      <c r="CY325" s="345"/>
      <c r="CZ325" s="345"/>
    </row>
    <row r="326" s="439" customFormat="true" ht="15" customHeight="true" x14ac:dyDescent="0.2">
      <c r="B326" s="438"/>
      <c r="Z326" s="346"/>
      <c r="AA326" s="346"/>
      <c r="AB326" s="346"/>
      <c r="AC326" s="346"/>
      <c r="AD326" s="346"/>
      <c r="AE326" s="346"/>
      <c r="AF326" s="346"/>
      <c r="AG326" s="346"/>
      <c r="AH326" s="346"/>
      <c r="AI326" s="346"/>
      <c r="AJ326" s="346"/>
      <c r="AK326" s="346"/>
      <c r="AL326" s="346"/>
      <c r="AM326" s="346"/>
      <c r="AN326" s="346"/>
      <c r="AO326" s="346"/>
      <c r="AP326" s="346"/>
      <c r="AQ326" s="346"/>
      <c r="AR326" s="346"/>
      <c r="AS326" s="346"/>
      <c r="AT326" s="346"/>
      <c r="AU326" s="346"/>
      <c r="AV326" s="346"/>
      <c r="AW326" s="346"/>
      <c r="AX326" s="346"/>
      <c r="AY326" s="346"/>
      <c r="AZ326" s="346"/>
      <c r="BA326" s="319"/>
      <c r="BB326" s="317"/>
      <c r="BC326" s="317"/>
      <c r="BD326" s="317"/>
      <c r="BE326" s="317"/>
      <c r="BF326" s="317"/>
      <c r="BG326" s="317"/>
      <c r="BH326" s="317"/>
      <c r="BI326" s="317"/>
      <c r="BJ326" s="317"/>
      <c r="BK326" s="317"/>
      <c r="BL326" s="317"/>
      <c r="BM326" s="317"/>
      <c r="BN326" s="317"/>
      <c r="BO326" s="317"/>
      <c r="BP326" s="317"/>
      <c r="BQ326" s="317"/>
      <c r="BR326" s="317"/>
      <c r="BS326" s="317"/>
      <c r="BT326" s="317"/>
      <c r="BU326" s="317"/>
      <c r="BV326" s="317"/>
      <c r="BW326" s="317"/>
      <c r="BX326" s="317"/>
      <c r="BY326" s="319"/>
      <c r="BZ326" s="345"/>
      <c r="CA326" s="345"/>
      <c r="CB326" s="345"/>
      <c r="CC326" s="345"/>
      <c r="CD326" s="345"/>
      <c r="CE326" s="345"/>
      <c r="CF326" s="345"/>
      <c r="CG326" s="345"/>
      <c r="CH326" s="345"/>
      <c r="CI326" s="345"/>
      <c r="CJ326" s="345"/>
      <c r="CK326" s="345"/>
      <c r="CL326" s="345"/>
      <c r="CM326" s="345"/>
      <c r="CN326" s="345"/>
      <c r="CO326" s="345"/>
      <c r="CP326" s="345"/>
      <c r="CQ326" s="345"/>
      <c r="CR326" s="345"/>
      <c r="CS326" s="345"/>
      <c r="CT326" s="345"/>
      <c r="CU326" s="345"/>
      <c r="CV326" s="345"/>
      <c r="CW326" s="345"/>
      <c r="CX326" s="345"/>
      <c r="CY326" s="345"/>
      <c r="CZ326" s="345"/>
    </row>
    <row r="327" s="439" customFormat="true" ht="15" customHeight="true" x14ac:dyDescent="0.2">
      <c r="B327" s="438"/>
      <c r="Z327" s="346"/>
      <c r="AA327" s="346"/>
      <c r="AB327" s="346"/>
      <c r="AC327" s="346"/>
      <c r="AD327" s="346"/>
      <c r="AE327" s="346"/>
      <c r="AF327" s="346"/>
      <c r="AG327" s="346"/>
      <c r="AH327" s="346"/>
      <c r="AI327" s="346"/>
      <c r="AJ327" s="346"/>
      <c r="AK327" s="346"/>
      <c r="AL327" s="346"/>
      <c r="AM327" s="346"/>
      <c r="AN327" s="346"/>
      <c r="AO327" s="346"/>
      <c r="AP327" s="346"/>
      <c r="AQ327" s="346"/>
      <c r="AR327" s="346"/>
      <c r="AS327" s="346"/>
      <c r="AT327" s="346"/>
      <c r="AU327" s="346"/>
      <c r="AV327" s="346"/>
      <c r="AW327" s="346"/>
      <c r="AX327" s="346"/>
      <c r="AY327" s="346"/>
      <c r="AZ327" s="346"/>
      <c r="BA327" s="319"/>
      <c r="BB327" s="317"/>
      <c r="BC327" s="317"/>
      <c r="BD327" s="317"/>
      <c r="BE327" s="317"/>
      <c r="BF327" s="317"/>
      <c r="BG327" s="317"/>
      <c r="BH327" s="317"/>
      <c r="BI327" s="317"/>
      <c r="BJ327" s="317"/>
      <c r="BK327" s="317"/>
      <c r="BL327" s="317"/>
      <c r="BM327" s="317"/>
      <c r="BN327" s="317"/>
      <c r="BO327" s="317"/>
      <c r="BP327" s="317"/>
      <c r="BQ327" s="317"/>
      <c r="BR327" s="317"/>
      <c r="BS327" s="317"/>
      <c r="BT327" s="317"/>
      <c r="BU327" s="317"/>
      <c r="BV327" s="317"/>
      <c r="BW327" s="317"/>
      <c r="BX327" s="317"/>
      <c r="BY327" s="319"/>
      <c r="BZ327" s="345"/>
      <c r="CA327" s="345"/>
      <c r="CB327" s="345"/>
      <c r="CC327" s="345"/>
      <c r="CD327" s="345"/>
      <c r="CE327" s="345"/>
      <c r="CF327" s="345"/>
      <c r="CG327" s="345"/>
      <c r="CH327" s="345"/>
      <c r="CI327" s="345"/>
      <c r="CJ327" s="345"/>
      <c r="CK327" s="345"/>
      <c r="CL327" s="345"/>
      <c r="CM327" s="345"/>
      <c r="CN327" s="345"/>
      <c r="CO327" s="345"/>
      <c r="CP327" s="345"/>
      <c r="CQ327" s="345"/>
      <c r="CR327" s="345"/>
      <c r="CS327" s="345"/>
      <c r="CT327" s="345"/>
      <c r="CU327" s="345"/>
      <c r="CV327" s="345"/>
      <c r="CW327" s="345"/>
      <c r="CX327" s="345"/>
      <c r="CY327" s="345"/>
      <c r="CZ327" s="345"/>
    </row>
    <row r="328" s="439" customFormat="true" ht="15" customHeight="true" x14ac:dyDescent="0.2">
      <c r="B328" s="438"/>
      <c r="Z328" s="346"/>
      <c r="AA328" s="346"/>
      <c r="AB328" s="346"/>
      <c r="AC328" s="346"/>
      <c r="AD328" s="346"/>
      <c r="AE328" s="346"/>
      <c r="AF328" s="346"/>
      <c r="AG328" s="346"/>
      <c r="AH328" s="346"/>
      <c r="AI328" s="346"/>
      <c r="AJ328" s="346"/>
      <c r="AK328" s="346"/>
      <c r="AL328" s="346"/>
      <c r="AM328" s="346"/>
      <c r="AN328" s="346"/>
      <c r="AO328" s="346"/>
      <c r="AP328" s="346"/>
      <c r="AQ328" s="346"/>
      <c r="AR328" s="346"/>
      <c r="AS328" s="346"/>
      <c r="AT328" s="346"/>
      <c r="AU328" s="346"/>
      <c r="AV328" s="346"/>
      <c r="AW328" s="346"/>
      <c r="AX328" s="346"/>
      <c r="AY328" s="346"/>
      <c r="AZ328" s="346"/>
      <c r="BA328" s="319"/>
      <c r="BB328" s="317"/>
      <c r="BC328" s="317"/>
      <c r="BD328" s="317"/>
      <c r="BE328" s="317"/>
      <c r="BF328" s="317"/>
      <c r="BG328" s="317"/>
      <c r="BH328" s="317"/>
      <c r="BI328" s="317"/>
      <c r="BJ328" s="317"/>
      <c r="BK328" s="317"/>
      <c r="BL328" s="317"/>
      <c r="BM328" s="317"/>
      <c r="BN328" s="317"/>
      <c r="BO328" s="317"/>
      <c r="BP328" s="317"/>
      <c r="BQ328" s="317"/>
      <c r="BR328" s="317"/>
      <c r="BS328" s="317"/>
      <c r="BT328" s="317"/>
      <c r="BU328" s="317"/>
      <c r="BV328" s="317"/>
      <c r="BW328" s="317"/>
      <c r="BX328" s="317"/>
      <c r="BY328" s="319"/>
      <c r="BZ328" s="345"/>
      <c r="CA328" s="345"/>
      <c r="CB328" s="345"/>
      <c r="CC328" s="345"/>
      <c r="CD328" s="345"/>
      <c r="CE328" s="345"/>
      <c r="CF328" s="345"/>
      <c r="CG328" s="345"/>
      <c r="CH328" s="345"/>
      <c r="CI328" s="345"/>
      <c r="CJ328" s="345"/>
      <c r="CK328" s="345"/>
      <c r="CL328" s="345"/>
      <c r="CM328" s="345"/>
      <c r="CN328" s="345"/>
      <c r="CO328" s="345"/>
      <c r="CP328" s="345"/>
      <c r="CQ328" s="345"/>
      <c r="CR328" s="345"/>
      <c r="CS328" s="345"/>
      <c r="CT328" s="345"/>
      <c r="CU328" s="345"/>
      <c r="CV328" s="345"/>
      <c r="CW328" s="345"/>
      <c r="CX328" s="345"/>
      <c r="CY328" s="345"/>
      <c r="CZ328" s="345"/>
    </row>
    <row r="329" s="439" customFormat="true" ht="250.15" customHeight="true" x14ac:dyDescent="0.2">
      <c r="B329" s="438"/>
      <c r="Z329" s="346"/>
      <c r="AA329" s="346"/>
      <c r="AB329" s="346"/>
      <c r="AC329" s="346"/>
      <c r="AD329" s="346"/>
      <c r="AE329" s="346"/>
      <c r="AF329" s="346"/>
      <c r="AG329" s="346"/>
      <c r="AH329" s="346"/>
      <c r="AI329" s="346"/>
      <c r="AJ329" s="346"/>
      <c r="AK329" s="346"/>
      <c r="AL329" s="346"/>
      <c r="AM329" s="346"/>
      <c r="AN329" s="346"/>
      <c r="AO329" s="346"/>
      <c r="AP329" s="346"/>
      <c r="AQ329" s="346"/>
      <c r="AR329" s="346"/>
      <c r="AS329" s="346"/>
      <c r="AT329" s="346"/>
      <c r="AU329" s="346"/>
      <c r="AV329" s="346"/>
      <c r="AW329" s="346"/>
      <c r="AX329" s="346"/>
      <c r="AY329" s="346"/>
      <c r="AZ329" s="346"/>
      <c r="BA329" s="319"/>
      <c r="BB329" s="317"/>
      <c r="BC329" s="317"/>
      <c r="BD329" s="317"/>
      <c r="BE329" s="317"/>
      <c r="BF329" s="317"/>
      <c r="BG329" s="317"/>
      <c r="BH329" s="317"/>
      <c r="BI329" s="317"/>
      <c r="BJ329" s="317"/>
      <c r="BK329" s="317"/>
      <c r="BL329" s="317"/>
      <c r="BM329" s="317"/>
      <c r="BN329" s="317"/>
      <c r="BO329" s="317"/>
      <c r="BP329" s="317"/>
      <c r="BQ329" s="317"/>
      <c r="BR329" s="317"/>
      <c r="BS329" s="317"/>
      <c r="BT329" s="317"/>
      <c r="BU329" s="317"/>
      <c r="BV329" s="317"/>
      <c r="BW329" s="317"/>
      <c r="BX329" s="317"/>
      <c r="BY329" s="319"/>
      <c r="BZ329" s="345"/>
      <c r="CA329" s="345"/>
      <c r="CB329" s="345"/>
      <c r="CC329" s="345"/>
      <c r="CD329" s="345"/>
      <c r="CE329" s="345"/>
      <c r="CF329" s="345"/>
      <c r="CG329" s="345"/>
      <c r="CH329" s="345"/>
      <c r="CI329" s="345"/>
      <c r="CJ329" s="345"/>
      <c r="CK329" s="345"/>
      <c r="CL329" s="345"/>
      <c r="CM329" s="345"/>
      <c r="CN329" s="345"/>
      <c r="CO329" s="345"/>
      <c r="CP329" s="345"/>
      <c r="CQ329" s="345"/>
      <c r="CR329" s="345"/>
      <c r="CS329" s="345"/>
      <c r="CT329" s="345"/>
      <c r="CU329" s="345"/>
      <c r="CV329" s="345"/>
      <c r="CW329" s="345"/>
      <c r="CX329" s="345"/>
      <c r="CY329" s="345"/>
      <c r="CZ329" s="345"/>
    </row>
    <row r="330" s="348" customFormat="true" ht="19.15" customHeight="true" x14ac:dyDescent="0.2">
      <c r="B330" s="437"/>
      <c r="Z330" s="341"/>
      <c r="AA330" s="341"/>
      <c r="AB330" s="341"/>
      <c r="AC330" s="341"/>
      <c r="AD330" s="341"/>
      <c r="AE330" s="341"/>
      <c r="AF330" s="341"/>
      <c r="AG330" s="341"/>
      <c r="AH330" s="341"/>
      <c r="AI330" s="341"/>
      <c r="AJ330" s="341"/>
      <c r="AK330" s="341"/>
      <c r="AL330" s="341"/>
      <c r="AM330" s="341"/>
      <c r="AN330" s="341"/>
      <c r="AO330" s="341"/>
      <c r="AP330" s="341"/>
      <c r="AQ330" s="341"/>
      <c r="AR330" s="341"/>
      <c r="AS330" s="341"/>
      <c r="AT330" s="341"/>
      <c r="AU330" s="341"/>
      <c r="AV330" s="341"/>
      <c r="AW330" s="341"/>
      <c r="AX330" s="341"/>
      <c r="AY330" s="341"/>
      <c r="AZ330" s="341"/>
      <c r="BA330" s="322"/>
      <c r="BB330" s="322"/>
      <c r="BC330" s="436"/>
      <c r="BD330" s="436"/>
      <c r="BE330" s="436"/>
      <c r="BF330" s="436"/>
      <c r="BG330" s="436"/>
      <c r="BH330" s="436"/>
      <c r="BI330" s="436"/>
      <c r="BJ330" s="436"/>
      <c r="BK330" s="436"/>
      <c r="BL330" s="436"/>
      <c r="BM330" s="436"/>
      <c r="BN330" s="436"/>
      <c r="BO330" s="436"/>
      <c r="BP330" s="436"/>
      <c r="BQ330" s="436"/>
      <c r="BR330" s="436"/>
      <c r="BS330" s="436"/>
      <c r="BT330" s="436"/>
      <c r="BU330" s="436"/>
      <c r="BV330" s="436"/>
      <c r="BW330" s="436"/>
      <c r="BX330" s="436"/>
      <c r="BY330" s="436"/>
      <c r="BZ330" s="341"/>
      <c r="CA330" s="341"/>
      <c r="CB330" s="341"/>
      <c r="CC330" s="341"/>
      <c r="CD330" s="341"/>
      <c r="CE330" s="341"/>
      <c r="CF330" s="341"/>
      <c r="CG330" s="341"/>
      <c r="CH330" s="341"/>
      <c r="CI330" s="341"/>
      <c r="CJ330" s="341"/>
      <c r="CK330" s="341"/>
      <c r="CL330" s="341"/>
      <c r="CM330" s="341"/>
      <c r="CN330" s="341"/>
      <c r="CO330" s="341"/>
      <c r="CP330" s="341"/>
      <c r="CQ330" s="341"/>
      <c r="CR330" s="341"/>
      <c r="CS330" s="341"/>
      <c r="CT330" s="341"/>
      <c r="CU330" s="341"/>
      <c r="CV330" s="341"/>
      <c r="CW330" s="341"/>
      <c r="CX330" s="341"/>
      <c r="CY330" s="341"/>
      <c r="CZ330" s="341"/>
    </row>
    <row r="331" s="348" customFormat="true" ht="15" customHeight="true" x14ac:dyDescent="0.2">
      <c r="B331" s="437"/>
      <c r="Z331" s="341"/>
      <c r="AA331" s="341"/>
      <c r="AB331" s="341"/>
      <c r="AC331" s="341"/>
      <c r="AD331" s="341"/>
      <c r="AE331" s="341"/>
      <c r="AF331" s="341"/>
      <c r="AG331" s="341"/>
      <c r="AH331" s="341"/>
      <c r="AI331" s="341"/>
      <c r="AJ331" s="341"/>
      <c r="AK331" s="341"/>
      <c r="AL331" s="341"/>
      <c r="AM331" s="341"/>
      <c r="AN331" s="341"/>
      <c r="AO331" s="341"/>
      <c r="AP331" s="341"/>
      <c r="AQ331" s="341"/>
      <c r="AR331" s="341"/>
      <c r="AS331" s="341"/>
      <c r="AT331" s="341"/>
      <c r="AU331" s="341"/>
      <c r="AV331" s="341"/>
      <c r="AW331" s="341"/>
      <c r="AX331" s="341"/>
      <c r="AY331" s="341"/>
      <c r="AZ331" s="341"/>
      <c r="BA331" s="322"/>
      <c r="BB331" s="322"/>
      <c r="BC331" s="436"/>
      <c r="BD331" s="436"/>
      <c r="BE331" s="436"/>
      <c r="BF331" s="436"/>
      <c r="BG331" s="436"/>
      <c r="BH331" s="436"/>
      <c r="BI331" s="436"/>
      <c r="BJ331" s="436"/>
      <c r="BK331" s="436"/>
      <c r="BL331" s="436"/>
      <c r="BM331" s="436"/>
      <c r="BN331" s="436"/>
      <c r="BO331" s="436"/>
      <c r="BP331" s="436"/>
      <c r="BQ331" s="436"/>
      <c r="BR331" s="436"/>
      <c r="BS331" s="436"/>
      <c r="BT331" s="436"/>
      <c r="BU331" s="436"/>
      <c r="BV331" s="436"/>
      <c r="BW331" s="436"/>
      <c r="BX331" s="436"/>
      <c r="BY331" s="436"/>
      <c r="BZ331" s="341"/>
      <c r="CA331" s="341"/>
      <c r="CB331" s="341"/>
      <c r="CC331" s="341"/>
      <c r="CD331" s="341"/>
      <c r="CE331" s="341"/>
      <c r="CF331" s="341"/>
      <c r="CG331" s="341"/>
      <c r="CH331" s="341"/>
      <c r="CI331" s="341"/>
      <c r="CJ331" s="341"/>
      <c r="CK331" s="341"/>
      <c r="CL331" s="341"/>
      <c r="CM331" s="341"/>
      <c r="CN331" s="341"/>
      <c r="CO331" s="341"/>
      <c r="CP331" s="341"/>
      <c r="CQ331" s="341"/>
      <c r="CR331" s="341"/>
      <c r="CS331" s="341"/>
      <c r="CT331" s="341"/>
      <c r="CU331" s="341"/>
      <c r="CV331" s="341"/>
      <c r="CW331" s="341"/>
      <c r="CX331" s="341"/>
      <c r="CY331" s="341"/>
      <c r="CZ331" s="341"/>
    </row>
    <row r="332" s="348" customFormat="true" ht="15" customHeight="true" x14ac:dyDescent="0.2">
      <c r="B332" s="437"/>
      <c r="Z332" s="341"/>
      <c r="AA332" s="341"/>
      <c r="AB332" s="341"/>
      <c r="AC332" s="341"/>
      <c r="AD332" s="341"/>
      <c r="AE332" s="341"/>
      <c r="AF332" s="341"/>
      <c r="AG332" s="341"/>
      <c r="AH332" s="341"/>
      <c r="AI332" s="341"/>
      <c r="AJ332" s="341"/>
      <c r="AK332" s="341"/>
      <c r="AL332" s="341"/>
      <c r="AM332" s="341"/>
      <c r="AN332" s="341"/>
      <c r="AO332" s="341"/>
      <c r="AP332" s="341"/>
      <c r="AQ332" s="341"/>
      <c r="AR332" s="341"/>
      <c r="AS332" s="341"/>
      <c r="AT332" s="341"/>
      <c r="AU332" s="341"/>
      <c r="AV332" s="341"/>
      <c r="AW332" s="341"/>
      <c r="AX332" s="341"/>
      <c r="AY332" s="341"/>
      <c r="AZ332" s="341"/>
      <c r="BA332" s="322"/>
      <c r="BB332" s="322"/>
      <c r="BC332" s="436"/>
      <c r="BD332" s="436"/>
      <c r="BE332" s="436"/>
      <c r="BF332" s="436"/>
      <c r="BG332" s="436"/>
      <c r="BH332" s="436"/>
      <c r="BI332" s="436"/>
      <c r="BJ332" s="436"/>
      <c r="BK332" s="436"/>
      <c r="BL332" s="436"/>
      <c r="BM332" s="436"/>
      <c r="BN332" s="436"/>
      <c r="BO332" s="436"/>
      <c r="BP332" s="436"/>
      <c r="BQ332" s="436"/>
      <c r="BR332" s="436"/>
      <c r="BS332" s="436"/>
      <c r="BT332" s="436"/>
      <c r="BU332" s="436"/>
      <c r="BV332" s="436"/>
      <c r="BW332" s="436"/>
      <c r="BX332" s="436"/>
      <c r="BY332" s="436"/>
      <c r="BZ332" s="341"/>
      <c r="CA332" s="341"/>
      <c r="CB332" s="341"/>
      <c r="CC332" s="341"/>
      <c r="CD332" s="341"/>
      <c r="CE332" s="341"/>
      <c r="CF332" s="341"/>
      <c r="CG332" s="341"/>
      <c r="CH332" s="341"/>
      <c r="CI332" s="341"/>
      <c r="CJ332" s="341"/>
      <c r="CK332" s="341"/>
      <c r="CL332" s="341"/>
      <c r="CM332" s="341"/>
      <c r="CN332" s="341"/>
      <c r="CO332" s="341"/>
      <c r="CP332" s="341"/>
      <c r="CQ332" s="341"/>
      <c r="CR332" s="341"/>
      <c r="CS332" s="341"/>
      <c r="CT332" s="341"/>
      <c r="CU332" s="341"/>
      <c r="CV332" s="341"/>
      <c r="CW332" s="341"/>
      <c r="CX332" s="341"/>
      <c r="CY332" s="341"/>
      <c r="CZ332" s="341"/>
    </row>
    <row r="333" s="348" customFormat="true" ht="15" customHeight="true" x14ac:dyDescent="0.2">
      <c r="B333" s="437"/>
      <c r="Z333" s="341"/>
      <c r="AA333" s="341"/>
      <c r="AB333" s="341"/>
      <c r="AC333" s="341"/>
      <c r="AD333" s="341"/>
      <c r="AE333" s="341"/>
      <c r="AF333" s="341"/>
      <c r="AG333" s="341"/>
      <c r="AH333" s="341"/>
      <c r="AI333" s="341"/>
      <c r="AJ333" s="341"/>
      <c r="AK333" s="341"/>
      <c r="AL333" s="341"/>
      <c r="AM333" s="341"/>
      <c r="AN333" s="341"/>
      <c r="AO333" s="341"/>
      <c r="AP333" s="341"/>
      <c r="AQ333" s="341"/>
      <c r="AR333" s="341"/>
      <c r="AS333" s="341"/>
      <c r="AT333" s="341"/>
      <c r="AU333" s="341"/>
      <c r="AV333" s="341"/>
      <c r="AW333" s="341"/>
      <c r="AX333" s="341"/>
      <c r="AY333" s="341"/>
      <c r="AZ333" s="341"/>
      <c r="BA333" s="322"/>
      <c r="BB333" s="322"/>
      <c r="BC333" s="436"/>
      <c r="BD333" s="436"/>
      <c r="BE333" s="436"/>
      <c r="BF333" s="436"/>
      <c r="BG333" s="436"/>
      <c r="BH333" s="436"/>
      <c r="BI333" s="436"/>
      <c r="BJ333" s="436"/>
      <c r="BK333" s="436"/>
      <c r="BL333" s="436"/>
      <c r="BM333" s="436"/>
      <c r="BN333" s="436"/>
      <c r="BO333" s="436"/>
      <c r="BP333" s="436"/>
      <c r="BQ333" s="436"/>
      <c r="BR333" s="436"/>
      <c r="BS333" s="436"/>
      <c r="BT333" s="436"/>
      <c r="BU333" s="436"/>
      <c r="BV333" s="436"/>
      <c r="BW333" s="436"/>
      <c r="BX333" s="436"/>
      <c r="BY333" s="436"/>
      <c r="BZ333" s="341"/>
      <c r="CA333" s="341"/>
      <c r="CB333" s="341"/>
      <c r="CC333" s="341"/>
      <c r="CD333" s="341"/>
      <c r="CE333" s="341"/>
      <c r="CF333" s="341"/>
      <c r="CG333" s="341"/>
      <c r="CH333" s="341"/>
      <c r="CI333" s="341"/>
      <c r="CJ333" s="341"/>
      <c r="CK333" s="341"/>
      <c r="CL333" s="341"/>
      <c r="CM333" s="341"/>
      <c r="CN333" s="341"/>
      <c r="CO333" s="341"/>
      <c r="CP333" s="341"/>
      <c r="CQ333" s="341"/>
      <c r="CR333" s="341"/>
      <c r="CS333" s="341"/>
      <c r="CT333" s="341"/>
      <c r="CU333" s="341"/>
      <c r="CV333" s="341"/>
      <c r="CW333" s="341"/>
      <c r="CX333" s="341"/>
      <c r="CY333" s="341"/>
      <c r="CZ333" s="341"/>
    </row>
    <row r="334" s="348" customFormat="true" ht="15" customHeight="true" x14ac:dyDescent="0.2">
      <c r="B334" s="437"/>
      <c r="Z334" s="341"/>
      <c r="AA334" s="341"/>
      <c r="AB334" s="341"/>
      <c r="AC334" s="341"/>
      <c r="AD334" s="341"/>
      <c r="AE334" s="341"/>
      <c r="AF334" s="341"/>
      <c r="AG334" s="341"/>
      <c r="AH334" s="341"/>
      <c r="AI334" s="341"/>
      <c r="AJ334" s="341"/>
      <c r="AK334" s="341"/>
      <c r="AL334" s="341"/>
      <c r="AM334" s="341"/>
      <c r="AN334" s="341"/>
      <c r="AO334" s="341"/>
      <c r="AP334" s="341"/>
      <c r="AQ334" s="341"/>
      <c r="AR334" s="341"/>
      <c r="AS334" s="341"/>
      <c r="AT334" s="341"/>
      <c r="AU334" s="341"/>
      <c r="AV334" s="341"/>
      <c r="AW334" s="341"/>
      <c r="AX334" s="341"/>
      <c r="AY334" s="341"/>
      <c r="AZ334" s="341"/>
      <c r="BA334" s="322"/>
      <c r="BB334" s="322"/>
      <c r="BC334" s="436"/>
      <c r="BD334" s="436"/>
      <c r="BE334" s="436"/>
      <c r="BF334" s="436"/>
      <c r="BG334" s="436"/>
      <c r="BH334" s="436"/>
      <c r="BI334" s="436"/>
      <c r="BJ334" s="436"/>
      <c r="BK334" s="436"/>
      <c r="BL334" s="436"/>
      <c r="BM334" s="436"/>
      <c r="BN334" s="436"/>
      <c r="BO334" s="436"/>
      <c r="BP334" s="436"/>
      <c r="BQ334" s="436"/>
      <c r="BR334" s="436"/>
      <c r="BS334" s="436"/>
      <c r="BT334" s="436"/>
      <c r="BU334" s="436"/>
      <c r="BV334" s="436"/>
      <c r="BW334" s="436"/>
      <c r="BX334" s="436"/>
      <c r="BY334" s="436"/>
      <c r="BZ334" s="341"/>
      <c r="CA334" s="341"/>
      <c r="CB334" s="341"/>
      <c r="CC334" s="341"/>
      <c r="CD334" s="341"/>
      <c r="CE334" s="341"/>
      <c r="CF334" s="341"/>
      <c r="CG334" s="341"/>
      <c r="CH334" s="341"/>
      <c r="CI334" s="341"/>
      <c r="CJ334" s="341"/>
      <c r="CK334" s="341"/>
      <c r="CL334" s="341"/>
      <c r="CM334" s="341"/>
      <c r="CN334" s="341"/>
      <c r="CO334" s="341"/>
      <c r="CP334" s="341"/>
      <c r="CQ334" s="341"/>
      <c r="CR334" s="341"/>
      <c r="CS334" s="341"/>
      <c r="CT334" s="341"/>
      <c r="CU334" s="341"/>
      <c r="CV334" s="341"/>
      <c r="CW334" s="341"/>
      <c r="CX334" s="341"/>
      <c r="CY334" s="341"/>
      <c r="CZ334" s="341"/>
    </row>
    <row r="335" s="348" customFormat="true" ht="15" customHeight="true" x14ac:dyDescent="0.2">
      <c r="B335" s="437"/>
      <c r="Z335" s="341"/>
      <c r="AA335" s="341"/>
      <c r="AB335" s="341"/>
      <c r="AC335" s="341"/>
      <c r="AD335" s="341"/>
      <c r="AE335" s="341"/>
      <c r="AF335" s="341"/>
      <c r="AG335" s="341"/>
      <c r="AH335" s="341"/>
      <c r="AI335" s="341"/>
      <c r="AJ335" s="341"/>
      <c r="AK335" s="341"/>
      <c r="AL335" s="341"/>
      <c r="AM335" s="341"/>
      <c r="AN335" s="341"/>
      <c r="AO335" s="341"/>
      <c r="AP335" s="341"/>
      <c r="AQ335" s="341"/>
      <c r="AR335" s="341"/>
      <c r="AS335" s="341"/>
      <c r="AT335" s="341"/>
      <c r="AU335" s="341"/>
      <c r="AV335" s="341"/>
      <c r="AW335" s="341"/>
      <c r="AX335" s="341"/>
      <c r="AY335" s="341"/>
      <c r="AZ335" s="341"/>
      <c r="BA335" s="322"/>
      <c r="BB335" s="322"/>
      <c r="BC335" s="436"/>
      <c r="BD335" s="436"/>
      <c r="BE335" s="436"/>
      <c r="BF335" s="436"/>
      <c r="BG335" s="436"/>
      <c r="BH335" s="436"/>
      <c r="BI335" s="436"/>
      <c r="BJ335" s="436"/>
      <c r="BK335" s="436"/>
      <c r="BL335" s="436"/>
      <c r="BM335" s="436"/>
      <c r="BN335" s="436"/>
      <c r="BO335" s="436"/>
      <c r="BP335" s="436"/>
      <c r="BQ335" s="436"/>
      <c r="BR335" s="436"/>
      <c r="BS335" s="436"/>
      <c r="BT335" s="436"/>
      <c r="BU335" s="436"/>
      <c r="BV335" s="436"/>
      <c r="BW335" s="436"/>
      <c r="BX335" s="436"/>
      <c r="BY335" s="436"/>
      <c r="BZ335" s="341"/>
      <c r="CA335" s="341"/>
      <c r="CB335" s="341"/>
      <c r="CC335" s="341"/>
      <c r="CD335" s="341"/>
      <c r="CE335" s="341"/>
      <c r="CF335" s="341"/>
      <c r="CG335" s="341"/>
      <c r="CH335" s="341"/>
      <c r="CI335" s="341"/>
      <c r="CJ335" s="341"/>
      <c r="CK335" s="341"/>
      <c r="CL335" s="341"/>
      <c r="CM335" s="341"/>
      <c r="CN335" s="341"/>
      <c r="CO335" s="341"/>
      <c r="CP335" s="341"/>
      <c r="CQ335" s="341"/>
      <c r="CR335" s="341"/>
      <c r="CS335" s="341"/>
      <c r="CT335" s="341"/>
      <c r="CU335" s="341"/>
      <c r="CV335" s="341"/>
      <c r="CW335" s="341"/>
      <c r="CX335" s="341"/>
      <c r="CY335" s="341"/>
      <c r="CZ335" s="341"/>
    </row>
    <row r="336" s="348" customFormat="true" ht="15" customHeight="true" x14ac:dyDescent="0.2">
      <c r="B336" s="437"/>
      <c r="Z336" s="341"/>
      <c r="AA336" s="341"/>
      <c r="AB336" s="341"/>
      <c r="AC336" s="341"/>
      <c r="AD336" s="341"/>
      <c r="AE336" s="341"/>
      <c r="AF336" s="341"/>
      <c r="AG336" s="341"/>
      <c r="AH336" s="341"/>
      <c r="AI336" s="341"/>
      <c r="AJ336" s="341"/>
      <c r="AK336" s="341"/>
      <c r="AL336" s="341"/>
      <c r="AM336" s="341"/>
      <c r="AN336" s="341"/>
      <c r="AO336" s="341"/>
      <c r="AP336" s="341"/>
      <c r="AQ336" s="341"/>
      <c r="AR336" s="341"/>
      <c r="AS336" s="341"/>
      <c r="AT336" s="341"/>
      <c r="AU336" s="341"/>
      <c r="AV336" s="341"/>
      <c r="AW336" s="341"/>
      <c r="AX336" s="341"/>
      <c r="AY336" s="341"/>
      <c r="AZ336" s="341"/>
      <c r="BA336" s="322"/>
      <c r="BB336" s="322"/>
      <c r="BC336" s="436"/>
      <c r="BD336" s="436"/>
      <c r="BE336" s="436"/>
      <c r="BF336" s="436"/>
      <c r="BG336" s="436"/>
      <c r="BH336" s="436"/>
      <c r="BI336" s="436"/>
      <c r="BJ336" s="436"/>
      <c r="BK336" s="436"/>
      <c r="BL336" s="436"/>
      <c r="BM336" s="436"/>
      <c r="BN336" s="436"/>
      <c r="BO336" s="436"/>
      <c r="BP336" s="436"/>
      <c r="BQ336" s="436"/>
      <c r="BR336" s="436"/>
      <c r="BS336" s="436"/>
      <c r="BT336" s="436"/>
      <c r="BU336" s="436"/>
      <c r="BV336" s="436"/>
      <c r="BW336" s="436"/>
      <c r="BX336" s="436"/>
      <c r="BY336" s="436"/>
      <c r="BZ336" s="341"/>
      <c r="CA336" s="341"/>
      <c r="CB336" s="341"/>
      <c r="CC336" s="341"/>
      <c r="CD336" s="341"/>
      <c r="CE336" s="341"/>
      <c r="CF336" s="341"/>
      <c r="CG336" s="341"/>
      <c r="CH336" s="341"/>
      <c r="CI336" s="341"/>
      <c r="CJ336" s="341"/>
      <c r="CK336" s="341"/>
      <c r="CL336" s="341"/>
      <c r="CM336" s="341"/>
      <c r="CN336" s="341"/>
      <c r="CO336" s="341"/>
      <c r="CP336" s="341"/>
      <c r="CQ336" s="341"/>
      <c r="CR336" s="341"/>
      <c r="CS336" s="341"/>
      <c r="CT336" s="341"/>
      <c r="CU336" s="341"/>
      <c r="CV336" s="341"/>
      <c r="CW336" s="341"/>
      <c r="CX336" s="341"/>
      <c r="CY336" s="341"/>
      <c r="CZ336" s="341"/>
    </row>
    <row r="337" s="348" customFormat="true" ht="18" customHeight="true" x14ac:dyDescent="0.2">
      <c r="B337" s="437"/>
      <c r="Z337" s="341"/>
      <c r="AA337" s="341"/>
      <c r="AB337" s="341"/>
      <c r="AC337" s="341"/>
      <c r="AD337" s="341"/>
      <c r="AE337" s="341"/>
      <c r="AF337" s="341"/>
      <c r="AG337" s="341"/>
      <c r="AH337" s="341"/>
      <c r="AI337" s="341"/>
      <c r="AJ337" s="341"/>
      <c r="AK337" s="341"/>
      <c r="AL337" s="341"/>
      <c r="AM337" s="341"/>
      <c r="AN337" s="341"/>
      <c r="AO337" s="341"/>
      <c r="AP337" s="341"/>
      <c r="AQ337" s="341"/>
      <c r="AR337" s="341"/>
      <c r="AS337" s="341"/>
      <c r="AT337" s="341"/>
      <c r="AU337" s="341"/>
      <c r="AV337" s="341"/>
      <c r="AW337" s="341"/>
      <c r="AX337" s="341"/>
      <c r="AY337" s="341"/>
      <c r="AZ337" s="341"/>
      <c r="BA337" s="322"/>
      <c r="BB337" s="322"/>
      <c r="BC337" s="436"/>
      <c r="BD337" s="436"/>
      <c r="BE337" s="436"/>
      <c r="BF337" s="436"/>
      <c r="BG337" s="436"/>
      <c r="BH337" s="436"/>
      <c r="BI337" s="436"/>
      <c r="BJ337" s="436"/>
      <c r="BK337" s="436"/>
      <c r="BL337" s="436"/>
      <c r="BM337" s="436"/>
      <c r="BN337" s="436"/>
      <c r="BO337" s="436"/>
      <c r="BP337" s="436"/>
      <c r="BQ337" s="436"/>
      <c r="BR337" s="436"/>
      <c r="BS337" s="436"/>
      <c r="BT337" s="436"/>
      <c r="BU337" s="436"/>
      <c r="BV337" s="436"/>
      <c r="BW337" s="436"/>
      <c r="BX337" s="436"/>
      <c r="BY337" s="436"/>
      <c r="BZ337" s="341"/>
      <c r="CA337" s="341"/>
      <c r="CB337" s="341"/>
      <c r="CC337" s="341"/>
      <c r="CD337" s="341"/>
      <c r="CE337" s="341"/>
      <c r="CF337" s="341"/>
      <c r="CG337" s="341"/>
      <c r="CH337" s="341"/>
      <c r="CI337" s="341"/>
      <c r="CJ337" s="341"/>
      <c r="CK337" s="341"/>
      <c r="CL337" s="341"/>
      <c r="CM337" s="341"/>
      <c r="CN337" s="341"/>
      <c r="CO337" s="341"/>
      <c r="CP337" s="341"/>
      <c r="CQ337" s="341"/>
      <c r="CR337" s="341"/>
      <c r="CS337" s="341"/>
      <c r="CT337" s="341"/>
      <c r="CU337" s="341"/>
      <c r="CV337" s="341"/>
      <c r="CW337" s="341"/>
      <c r="CX337" s="341"/>
      <c r="CY337" s="341"/>
      <c r="CZ337" s="341"/>
    </row>
    <row r="338" s="348" customFormat="true" ht="18" customHeight="true" x14ac:dyDescent="0.2">
      <c r="B338" s="437"/>
      <c r="Z338" s="341"/>
      <c r="AA338" s="341"/>
      <c r="AB338" s="341"/>
      <c r="AC338" s="341"/>
      <c r="AD338" s="341"/>
      <c r="AE338" s="341"/>
      <c r="AF338" s="341"/>
      <c r="AG338" s="341"/>
      <c r="AH338" s="341"/>
      <c r="AI338" s="341"/>
      <c r="AJ338" s="341"/>
      <c r="AK338" s="341"/>
      <c r="AL338" s="341"/>
      <c r="AM338" s="341"/>
      <c r="AN338" s="341"/>
      <c r="AO338" s="341"/>
      <c r="AP338" s="341"/>
      <c r="AQ338" s="341"/>
      <c r="AR338" s="341"/>
      <c r="AS338" s="341"/>
      <c r="AT338" s="341"/>
      <c r="AU338" s="341"/>
      <c r="AV338" s="341"/>
      <c r="AW338" s="341"/>
      <c r="AX338" s="341"/>
      <c r="AY338" s="341"/>
      <c r="AZ338" s="341"/>
      <c r="BA338" s="322"/>
      <c r="BB338" s="322"/>
      <c r="BC338" s="436"/>
      <c r="BD338" s="436"/>
      <c r="BE338" s="436"/>
      <c r="BF338" s="436"/>
      <c r="BG338" s="436"/>
      <c r="BH338" s="436"/>
      <c r="BI338" s="436"/>
      <c r="BJ338" s="436"/>
      <c r="BK338" s="436"/>
      <c r="BL338" s="436"/>
      <c r="BM338" s="436"/>
      <c r="BN338" s="436"/>
      <c r="BO338" s="436"/>
      <c r="BP338" s="436"/>
      <c r="BQ338" s="436"/>
      <c r="BR338" s="436"/>
      <c r="BS338" s="436"/>
      <c r="BT338" s="436"/>
      <c r="BU338" s="436"/>
      <c r="BV338" s="436"/>
      <c r="BW338" s="436"/>
      <c r="BX338" s="436"/>
      <c r="BY338" s="436"/>
      <c r="BZ338" s="341"/>
      <c r="CA338" s="341"/>
      <c r="CB338" s="341"/>
      <c r="CC338" s="341"/>
      <c r="CD338" s="341"/>
      <c r="CE338" s="341"/>
      <c r="CF338" s="341"/>
      <c r="CG338" s="341"/>
      <c r="CH338" s="341"/>
      <c r="CI338" s="341"/>
      <c r="CJ338" s="341"/>
      <c r="CK338" s="341"/>
      <c r="CL338" s="341"/>
      <c r="CM338" s="341"/>
      <c r="CN338" s="341"/>
      <c r="CO338" s="341"/>
      <c r="CP338" s="341"/>
      <c r="CQ338" s="341"/>
      <c r="CR338" s="341"/>
      <c r="CS338" s="341"/>
      <c r="CT338" s="341"/>
      <c r="CU338" s="341"/>
      <c r="CV338" s="341"/>
      <c r="CW338" s="341"/>
      <c r="CX338" s="341"/>
      <c r="CY338" s="341"/>
      <c r="CZ338" s="341"/>
    </row>
    <row r="339" s="439" customFormat="true" ht="15" customHeight="true" x14ac:dyDescent="0.2">
      <c r="B339" s="438"/>
      <c r="Z339" s="346"/>
      <c r="AA339" s="346"/>
      <c r="AB339" s="346"/>
      <c r="AC339" s="346"/>
      <c r="AD339" s="346"/>
      <c r="AE339" s="346"/>
      <c r="AF339" s="346"/>
      <c r="AG339" s="346"/>
      <c r="AH339" s="346"/>
      <c r="AI339" s="346"/>
      <c r="AJ339" s="346"/>
      <c r="AK339" s="346"/>
      <c r="AL339" s="346"/>
      <c r="AM339" s="346"/>
      <c r="AN339" s="346"/>
      <c r="AO339" s="346"/>
      <c r="AP339" s="346"/>
      <c r="AQ339" s="346"/>
      <c r="AR339" s="346"/>
      <c r="AS339" s="346"/>
      <c r="AT339" s="346"/>
      <c r="AU339" s="346"/>
      <c r="AV339" s="346"/>
      <c r="AW339" s="346"/>
      <c r="AX339" s="346"/>
      <c r="AY339" s="346"/>
      <c r="AZ339" s="346"/>
      <c r="BA339" s="347" t="s">
        <v>128</v>
      </c>
      <c r="BB339" s="304" t="s">
        <v>127</v>
      </c>
      <c r="BC339" s="986" t="s">
        <v>114</v>
      </c>
      <c r="BD339" s="987"/>
      <c r="BE339" s="987"/>
      <c r="BF339" s="987"/>
      <c r="BG339" s="993"/>
      <c r="BH339" s="986" t="s">
        <v>38</v>
      </c>
      <c r="BI339" s="987"/>
      <c r="BJ339" s="987"/>
      <c r="BK339" s="987"/>
      <c r="BL339" s="993"/>
      <c r="BM339" s="986" t="s">
        <v>37</v>
      </c>
      <c r="BN339" s="987"/>
      <c r="BO339" s="987"/>
      <c r="BP339" s="987"/>
      <c r="BQ339" s="988"/>
      <c r="BR339" s="14" t="s">
        <v>137</v>
      </c>
      <c r="BS339" s="401"/>
      <c r="BT339" s="401"/>
      <c r="BU339" s="401"/>
      <c r="BV339" s="401"/>
      <c r="BW339" s="401"/>
      <c r="BX339" s="401"/>
      <c r="BY339" s="401"/>
      <c r="BZ339" s="345"/>
      <c r="CA339" s="345"/>
      <c r="CB339" s="345"/>
      <c r="CC339" s="345"/>
      <c r="CD339" s="345"/>
      <c r="CE339" s="345"/>
      <c r="CF339" s="345"/>
      <c r="CG339" s="345"/>
      <c r="CH339" s="345"/>
      <c r="CI339" s="345"/>
      <c r="CJ339" s="345"/>
      <c r="CK339" s="345"/>
      <c r="CL339" s="345"/>
      <c r="CM339" s="345"/>
      <c r="CN339" s="345"/>
      <c r="CO339" s="345"/>
      <c r="CP339" s="345"/>
      <c r="CQ339" s="345"/>
      <c r="CR339" s="345"/>
      <c r="CS339" s="345"/>
      <c r="CT339" s="345"/>
      <c r="CU339" s="345"/>
      <c r="CV339" s="345"/>
      <c r="CW339" s="345"/>
      <c r="CX339" s="345"/>
      <c r="CY339" s="345"/>
      <c r="CZ339" s="345"/>
    </row>
    <row r="340" s="439" customFormat="true" ht="24" x14ac:dyDescent="0.2">
      <c r="B340" s="438"/>
      <c r="Z340" s="346"/>
      <c r="AA340" s="346"/>
      <c r="AB340" s="346"/>
      <c r="AC340" s="346"/>
      <c r="AD340" s="346"/>
      <c r="AE340" s="346"/>
      <c r="AF340" s="346"/>
      <c r="AG340" s="346"/>
      <c r="AH340" s="346"/>
      <c r="AI340" s="346"/>
      <c r="AJ340" s="346"/>
      <c r="AK340" s="346"/>
      <c r="AL340" s="346"/>
      <c r="AM340" s="346"/>
      <c r="AN340" s="346"/>
      <c r="AO340" s="346"/>
      <c r="AP340" s="346"/>
      <c r="AQ340" s="346"/>
      <c r="AR340" s="346"/>
      <c r="AS340" s="346"/>
      <c r="AT340" s="346"/>
      <c r="AU340" s="346"/>
      <c r="AV340" s="346"/>
      <c r="AW340" s="346"/>
      <c r="AX340" s="346"/>
      <c r="AY340" s="346"/>
      <c r="AZ340" s="346"/>
      <c r="BA340" s="335" t="s">
        <v>126</v>
      </c>
      <c r="BB340" s="334"/>
      <c r="BC340" s="422" t="s">
        <v>0</v>
      </c>
      <c r="BD340" s="525" t="s">
        <v>1</v>
      </c>
      <c r="BE340" s="525" t="s">
        <v>2</v>
      </c>
      <c r="BF340" s="525" t="s">
        <v>3</v>
      </c>
      <c r="BG340" s="423" t="s">
        <v>4</v>
      </c>
      <c r="BH340" s="422" t="s">
        <v>0</v>
      </c>
      <c r="BI340" s="525" t="s">
        <v>1</v>
      </c>
      <c r="BJ340" s="525" t="s">
        <v>2</v>
      </c>
      <c r="BK340" s="525" t="s">
        <v>3</v>
      </c>
      <c r="BL340" s="423" t="s">
        <v>4</v>
      </c>
      <c r="BM340" s="422" t="s">
        <v>0</v>
      </c>
      <c r="BN340" s="525" t="s">
        <v>1</v>
      </c>
      <c r="BO340" s="525" t="s">
        <v>2</v>
      </c>
      <c r="BP340" s="525" t="s">
        <v>3</v>
      </c>
      <c r="BQ340" s="423" t="s">
        <v>4</v>
      </c>
      <c r="BR340" s="422" t="s">
        <v>483</v>
      </c>
      <c r="BS340" s="525" t="s">
        <v>484</v>
      </c>
      <c r="BT340" s="525" t="s">
        <v>485</v>
      </c>
      <c r="BU340" s="525" t="s">
        <v>486</v>
      </c>
      <c r="BV340" s="525" t="s">
        <v>487</v>
      </c>
      <c r="BW340" s="525" t="s">
        <v>151</v>
      </c>
      <c r="BX340" s="525" t="s">
        <v>152</v>
      </c>
      <c r="BY340" s="526" t="s">
        <v>488</v>
      </c>
      <c r="BZ340" s="185"/>
      <c r="CA340" s="185"/>
      <c r="CB340" s="185"/>
      <c r="CC340" s="185"/>
      <c r="CD340" s="185"/>
      <c r="CE340" s="185"/>
      <c r="CF340" s="185"/>
      <c r="CG340" s="185"/>
      <c r="CH340" s="185"/>
      <c r="CI340" s="185"/>
      <c r="CJ340" s="185"/>
      <c r="CK340" s="185"/>
      <c r="CL340" s="185"/>
      <c r="CM340" s="185"/>
      <c r="CN340" s="185"/>
      <c r="CO340" s="185"/>
      <c r="CP340" s="185"/>
      <c r="CQ340" s="185"/>
      <c r="CR340" s="185"/>
      <c r="CS340" s="185"/>
      <c r="CT340" s="185"/>
      <c r="CU340" s="185"/>
      <c r="CV340" s="185"/>
      <c r="CW340" s="185"/>
      <c r="CX340" s="185"/>
      <c r="CY340" s="185"/>
      <c r="CZ340" s="185"/>
    </row>
    <row r="341" s="439" customFormat="true" ht="15" customHeight="true" x14ac:dyDescent="0.2">
      <c r="B341" s="438"/>
      <c r="Z341" s="346"/>
      <c r="AA341" s="346"/>
      <c r="AB341" s="346"/>
      <c r="AC341" s="346"/>
      <c r="AD341" s="346"/>
      <c r="AE341" s="346"/>
      <c r="AF341" s="346"/>
      <c r="AG341" s="346"/>
      <c r="AH341" s="346"/>
      <c r="AI341" s="346"/>
      <c r="AJ341" s="346"/>
      <c r="AK341" s="346"/>
      <c r="AL341" s="346"/>
      <c r="AM341" s="346"/>
      <c r="AN341" s="346"/>
      <c r="AO341" s="346"/>
      <c r="AP341" s="346"/>
      <c r="AQ341" s="346"/>
      <c r="AR341" s="346"/>
      <c r="AS341" s="346"/>
      <c r="AT341" s="346"/>
      <c r="AU341" s="346"/>
      <c r="AV341" s="346"/>
      <c r="AW341" s="346"/>
      <c r="AX341" s="346"/>
      <c r="AY341" s="346"/>
      <c r="AZ341" s="346"/>
      <c r="BA341" s="989" t="s">
        <v>144</v>
      </c>
      <c r="BB341" s="559" t="s">
        <v>49</v>
      </c>
      <c r="BC341" s="61" t="s">
        <v>35</v>
      </c>
      <c r="BD341" s="57" t="s">
        <v>35</v>
      </c>
      <c r="BE341" s="57" t="s">
        <v>35</v>
      </c>
      <c r="BF341" s="57" t="s">
        <v>35</v>
      </c>
      <c r="BG341" s="52" t="s">
        <v>35</v>
      </c>
      <c r="BH341" s="61" t="s">
        <v>35</v>
      </c>
      <c r="BI341" s="57" t="s">
        <v>35</v>
      </c>
      <c r="BJ341" s="57" t="s">
        <v>35</v>
      </c>
      <c r="BK341" s="57" t="s">
        <v>35</v>
      </c>
      <c r="BL341" s="52" t="s">
        <v>35</v>
      </c>
      <c r="BM341" s="61" t="s">
        <v>35</v>
      </c>
      <c r="BN341" s="57" t="s">
        <v>35</v>
      </c>
      <c r="BO341" s="57" t="s">
        <v>35</v>
      </c>
      <c r="BP341" s="57" t="s">
        <v>35</v>
      </c>
      <c r="BQ341" s="52" t="s">
        <v>35</v>
      </c>
      <c r="BR341" s="61" t="s">
        <v>35</v>
      </c>
      <c r="BS341" s="57" t="s">
        <v>35</v>
      </c>
      <c r="BT341" s="57" t="s">
        <v>35</v>
      </c>
      <c r="BU341" s="57" t="s">
        <v>35</v>
      </c>
      <c r="BV341" s="57" t="s">
        <v>35</v>
      </c>
      <c r="BW341" s="57" t="s">
        <v>35</v>
      </c>
      <c r="BX341" s="57" t="s">
        <v>35</v>
      </c>
      <c r="BY341" s="46" t="s">
        <v>35</v>
      </c>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439" customFormat="true" ht="15" customHeight="true" x14ac:dyDescent="0.2">
      <c r="B342" s="438"/>
      <c r="Z342" s="346"/>
      <c r="AA342" s="346"/>
      <c r="AB342" s="346"/>
      <c r="AC342" s="346"/>
      <c r="AD342" s="346"/>
      <c r="AE342" s="346"/>
      <c r="AF342" s="346"/>
      <c r="AG342" s="346"/>
      <c r="AH342" s="346"/>
      <c r="AI342" s="346"/>
      <c r="AJ342" s="346"/>
      <c r="AK342" s="346"/>
      <c r="AL342" s="346"/>
      <c r="AM342" s="346"/>
      <c r="AN342" s="346"/>
      <c r="AO342" s="346"/>
      <c r="AP342" s="346"/>
      <c r="AQ342" s="346"/>
      <c r="AR342" s="346"/>
      <c r="AS342" s="346"/>
      <c r="AT342" s="346"/>
      <c r="AU342" s="346"/>
      <c r="AV342" s="346"/>
      <c r="AW342" s="346"/>
      <c r="AX342" s="346"/>
      <c r="AY342" s="346"/>
      <c r="AZ342" s="346"/>
      <c r="BA342" s="990"/>
      <c r="BB342" s="557" t="s">
        <v>48</v>
      </c>
      <c r="BC342" s="60" t="s">
        <v>35</v>
      </c>
      <c r="BD342" s="56" t="s">
        <v>35</v>
      </c>
      <c r="BE342" s="56" t="s">
        <v>35</v>
      </c>
      <c r="BF342" s="56" t="s">
        <v>35</v>
      </c>
      <c r="BG342" s="51" t="s">
        <v>35</v>
      </c>
      <c r="BH342" s="60" t="s">
        <v>35</v>
      </c>
      <c r="BI342" s="56" t="s">
        <v>35</v>
      </c>
      <c r="BJ342" s="56" t="s">
        <v>35</v>
      </c>
      <c r="BK342" s="56" t="s">
        <v>35</v>
      </c>
      <c r="BL342" s="51" t="s">
        <v>35</v>
      </c>
      <c r="BM342" s="60" t="s">
        <v>35</v>
      </c>
      <c r="BN342" s="56" t="s">
        <v>35</v>
      </c>
      <c r="BO342" s="56" t="s">
        <v>35</v>
      </c>
      <c r="BP342" s="56" t="s">
        <v>35</v>
      </c>
      <c r="BQ342" s="51" t="s">
        <v>35</v>
      </c>
      <c r="BR342" s="60" t="s">
        <v>35</v>
      </c>
      <c r="BS342" s="56" t="s">
        <v>35</v>
      </c>
      <c r="BT342" s="56" t="s">
        <v>35</v>
      </c>
      <c r="BU342" s="56" t="s">
        <v>35</v>
      </c>
      <c r="BV342" s="56" t="s">
        <v>35</v>
      </c>
      <c r="BW342" s="56" t="s">
        <v>35</v>
      </c>
      <c r="BX342" s="56" t="s">
        <v>35</v>
      </c>
      <c r="BY342" s="45" t="s">
        <v>35</v>
      </c>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439" customFormat="true" ht="15" customHeight="true" x14ac:dyDescent="0.2">
      <c r="B343" s="438"/>
      <c r="Z343" s="346"/>
      <c r="AA343" s="346"/>
      <c r="AB343" s="346"/>
      <c r="AC343" s="346"/>
      <c r="AD343" s="346"/>
      <c r="AE343" s="346"/>
      <c r="AF343" s="346"/>
      <c r="AG343" s="346"/>
      <c r="AH343" s="346"/>
      <c r="AI343" s="346"/>
      <c r="AJ343" s="346"/>
      <c r="AK343" s="346"/>
      <c r="AL343" s="346"/>
      <c r="AM343" s="346"/>
      <c r="AN343" s="346"/>
      <c r="AO343" s="346"/>
      <c r="AP343" s="346"/>
      <c r="AQ343" s="346"/>
      <c r="AR343" s="346"/>
      <c r="AS343" s="346"/>
      <c r="AT343" s="346"/>
      <c r="AU343" s="346"/>
      <c r="AV343" s="346"/>
      <c r="AW343" s="346"/>
      <c r="AX343" s="346"/>
      <c r="AY343" s="346"/>
      <c r="AZ343" s="346"/>
      <c r="BA343" s="991" t="s">
        <v>139</v>
      </c>
      <c r="BB343" s="557" t="s">
        <v>49</v>
      </c>
      <c r="BC343" s="60" t="s">
        <v>35</v>
      </c>
      <c r="BD343" s="56" t="s">
        <v>35</v>
      </c>
      <c r="BE343" s="56" t="s">
        <v>35</v>
      </c>
      <c r="BF343" s="56" t="s">
        <v>35</v>
      </c>
      <c r="BG343" s="51" t="s">
        <v>35</v>
      </c>
      <c r="BH343" s="60" t="s">
        <v>35</v>
      </c>
      <c r="BI343" s="56" t="s">
        <v>35</v>
      </c>
      <c r="BJ343" s="56" t="s">
        <v>35</v>
      </c>
      <c r="BK343" s="56" t="s">
        <v>35</v>
      </c>
      <c r="BL343" s="51" t="s">
        <v>35</v>
      </c>
      <c r="BM343" s="60" t="s">
        <v>35</v>
      </c>
      <c r="BN343" s="56" t="s">
        <v>35</v>
      </c>
      <c r="BO343" s="56" t="s">
        <v>35</v>
      </c>
      <c r="BP343" s="56" t="s">
        <v>35</v>
      </c>
      <c r="BQ343" s="51" t="s">
        <v>35</v>
      </c>
      <c r="BR343" s="60" t="s">
        <v>35</v>
      </c>
      <c r="BS343" s="56" t="s">
        <v>35</v>
      </c>
      <c r="BT343" s="56" t="s">
        <v>35</v>
      </c>
      <c r="BU343" s="56" t="s">
        <v>35</v>
      </c>
      <c r="BV343" s="56" t="s">
        <v>35</v>
      </c>
      <c r="BW343" s="56" t="s">
        <v>35</v>
      </c>
      <c r="BX343" s="56" t="s">
        <v>35</v>
      </c>
      <c r="BY343" s="45" t="s">
        <v>35</v>
      </c>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439" customFormat="true" ht="15" customHeight="true" x14ac:dyDescent="0.2">
      <c r="B344" s="438"/>
      <c r="Z344" s="346"/>
      <c r="AA344" s="346"/>
      <c r="AB344" s="346"/>
      <c r="AC344" s="346"/>
      <c r="AD344" s="346"/>
      <c r="AE344" s="346"/>
      <c r="AF344" s="346"/>
      <c r="AG344" s="346"/>
      <c r="AH344" s="346"/>
      <c r="AI344" s="346"/>
      <c r="AJ344" s="346"/>
      <c r="AK344" s="346"/>
      <c r="AL344" s="346"/>
      <c r="AM344" s="346"/>
      <c r="AN344" s="346"/>
      <c r="AO344" s="346"/>
      <c r="AP344" s="346"/>
      <c r="AQ344" s="346"/>
      <c r="AR344" s="346"/>
      <c r="AS344" s="346"/>
      <c r="AT344" s="346"/>
      <c r="AU344" s="346"/>
      <c r="AV344" s="346"/>
      <c r="AW344" s="346"/>
      <c r="AX344" s="346"/>
      <c r="AY344" s="346"/>
      <c r="AZ344" s="346"/>
      <c r="BA344" s="990"/>
      <c r="BB344" s="557" t="s">
        <v>48</v>
      </c>
      <c r="BC344" s="60" t="s">
        <v>35</v>
      </c>
      <c r="BD344" s="56" t="s">
        <v>35</v>
      </c>
      <c r="BE344" s="56" t="s">
        <v>35</v>
      </c>
      <c r="BF344" s="56" t="s">
        <v>35</v>
      </c>
      <c r="BG344" s="51" t="s">
        <v>35</v>
      </c>
      <c r="BH344" s="60" t="s">
        <v>35</v>
      </c>
      <c r="BI344" s="56" t="s">
        <v>35</v>
      </c>
      <c r="BJ344" s="56" t="s">
        <v>35</v>
      </c>
      <c r="BK344" s="56" t="s">
        <v>35</v>
      </c>
      <c r="BL344" s="51" t="s">
        <v>35</v>
      </c>
      <c r="BM344" s="60" t="s">
        <v>35</v>
      </c>
      <c r="BN344" s="56" t="s">
        <v>35</v>
      </c>
      <c r="BO344" s="56" t="s">
        <v>35</v>
      </c>
      <c r="BP344" s="56" t="s">
        <v>35</v>
      </c>
      <c r="BQ344" s="51" t="s">
        <v>35</v>
      </c>
      <c r="BR344" s="60" t="s">
        <v>35</v>
      </c>
      <c r="BS344" s="56" t="s">
        <v>35</v>
      </c>
      <c r="BT344" s="56" t="s">
        <v>35</v>
      </c>
      <c r="BU344" s="56" t="s">
        <v>35</v>
      </c>
      <c r="BV344" s="56" t="s">
        <v>35</v>
      </c>
      <c r="BW344" s="56" t="s">
        <v>35</v>
      </c>
      <c r="BX344" s="56" t="s">
        <v>35</v>
      </c>
      <c r="BY344" s="45" t="s">
        <v>35</v>
      </c>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439" customFormat="true" ht="15" customHeight="true" x14ac:dyDescent="0.2">
      <c r="B345" s="438"/>
      <c r="Z345" s="346"/>
      <c r="AA345" s="346"/>
      <c r="AB345" s="346"/>
      <c r="AC345" s="346"/>
      <c r="AD345" s="346"/>
      <c r="AE345" s="346"/>
      <c r="AF345" s="346"/>
      <c r="AG345" s="346"/>
      <c r="AH345" s="346"/>
      <c r="AI345" s="346"/>
      <c r="AJ345" s="346"/>
      <c r="AK345" s="346"/>
      <c r="AL345" s="346"/>
      <c r="AM345" s="346"/>
      <c r="AN345" s="346"/>
      <c r="AO345" s="346"/>
      <c r="AP345" s="346"/>
      <c r="AQ345" s="346"/>
      <c r="AR345" s="346"/>
      <c r="AS345" s="346"/>
      <c r="AT345" s="346"/>
      <c r="AU345" s="346"/>
      <c r="AV345" s="346"/>
      <c r="AW345" s="346"/>
      <c r="AX345" s="346"/>
      <c r="AY345" s="346"/>
      <c r="AZ345" s="346"/>
      <c r="BA345" s="991" t="s">
        <v>140</v>
      </c>
      <c r="BB345" s="557" t="s">
        <v>49</v>
      </c>
      <c r="BC345" s="60" t="s">
        <v>35</v>
      </c>
      <c r="BD345" s="56" t="s">
        <v>35</v>
      </c>
      <c r="BE345" s="56" t="s">
        <v>35</v>
      </c>
      <c r="BF345" s="56" t="s">
        <v>35</v>
      </c>
      <c r="BG345" s="51" t="s">
        <v>35</v>
      </c>
      <c r="BH345" s="60" t="s">
        <v>35</v>
      </c>
      <c r="BI345" s="56" t="s">
        <v>35</v>
      </c>
      <c r="BJ345" s="56" t="s">
        <v>35</v>
      </c>
      <c r="BK345" s="56" t="s">
        <v>35</v>
      </c>
      <c r="BL345" s="51" t="s">
        <v>35</v>
      </c>
      <c r="BM345" s="60" t="s">
        <v>35</v>
      </c>
      <c r="BN345" s="56" t="s">
        <v>35</v>
      </c>
      <c r="BO345" s="56" t="s">
        <v>35</v>
      </c>
      <c r="BP345" s="56" t="s">
        <v>35</v>
      </c>
      <c r="BQ345" s="51" t="s">
        <v>35</v>
      </c>
      <c r="BR345" s="60" t="s">
        <v>35</v>
      </c>
      <c r="BS345" s="56" t="s">
        <v>35</v>
      </c>
      <c r="BT345" s="56" t="s">
        <v>35</v>
      </c>
      <c r="BU345" s="56" t="s">
        <v>35</v>
      </c>
      <c r="BV345" s="56" t="s">
        <v>35</v>
      </c>
      <c r="BW345" s="56" t="s">
        <v>35</v>
      </c>
      <c r="BX345" s="56" t="s">
        <v>35</v>
      </c>
      <c r="BY345" s="45" t="s">
        <v>35</v>
      </c>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439" customFormat="true" ht="15" customHeight="true" x14ac:dyDescent="0.2">
      <c r="B346" s="438"/>
      <c r="Z346" s="346"/>
      <c r="AA346" s="346"/>
      <c r="AB346" s="346"/>
      <c r="AC346" s="346"/>
      <c r="AD346" s="346"/>
      <c r="AE346" s="346"/>
      <c r="AF346" s="346"/>
      <c r="AG346" s="346"/>
      <c r="AH346" s="346"/>
      <c r="AI346" s="346"/>
      <c r="AJ346" s="346"/>
      <c r="AK346" s="346"/>
      <c r="AL346" s="346"/>
      <c r="AM346" s="346"/>
      <c r="AN346" s="346"/>
      <c r="AO346" s="346"/>
      <c r="AP346" s="346"/>
      <c r="AQ346" s="346"/>
      <c r="AR346" s="346"/>
      <c r="AS346" s="346"/>
      <c r="AT346" s="346"/>
      <c r="AU346" s="346"/>
      <c r="AV346" s="346"/>
      <c r="AW346" s="346"/>
      <c r="AX346" s="346"/>
      <c r="AY346" s="346"/>
      <c r="AZ346" s="346"/>
      <c r="BA346" s="990"/>
      <c r="BB346" s="557" t="s">
        <v>48</v>
      </c>
      <c r="BC346" s="60" t="s">
        <v>35</v>
      </c>
      <c r="BD346" s="56" t="s">
        <v>35</v>
      </c>
      <c r="BE346" s="56" t="s">
        <v>35</v>
      </c>
      <c r="BF346" s="56" t="s">
        <v>35</v>
      </c>
      <c r="BG346" s="51" t="s">
        <v>35</v>
      </c>
      <c r="BH346" s="60" t="s">
        <v>35</v>
      </c>
      <c r="BI346" s="56" t="s">
        <v>35</v>
      </c>
      <c r="BJ346" s="56" t="s">
        <v>35</v>
      </c>
      <c r="BK346" s="56" t="s">
        <v>35</v>
      </c>
      <c r="BL346" s="51" t="s">
        <v>35</v>
      </c>
      <c r="BM346" s="60" t="s">
        <v>35</v>
      </c>
      <c r="BN346" s="56" t="s">
        <v>35</v>
      </c>
      <c r="BO346" s="56" t="s">
        <v>35</v>
      </c>
      <c r="BP346" s="56" t="s">
        <v>35</v>
      </c>
      <c r="BQ346" s="51" t="s">
        <v>35</v>
      </c>
      <c r="BR346" s="60" t="s">
        <v>35</v>
      </c>
      <c r="BS346" s="56" t="s">
        <v>35</v>
      </c>
      <c r="BT346" s="56" t="s">
        <v>35</v>
      </c>
      <c r="BU346" s="56" t="s">
        <v>35</v>
      </c>
      <c r="BV346" s="56" t="s">
        <v>35</v>
      </c>
      <c r="BW346" s="56" t="s">
        <v>35</v>
      </c>
      <c r="BX346" s="56" t="s">
        <v>35</v>
      </c>
      <c r="BY346" s="45" t="s">
        <v>35</v>
      </c>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439" customFormat="true" ht="15" customHeight="true" x14ac:dyDescent="0.2">
      <c r="B347" s="438"/>
      <c r="Z347" s="346"/>
      <c r="AA347" s="346"/>
      <c r="AB347" s="346"/>
      <c r="AC347" s="346"/>
      <c r="AD347" s="346"/>
      <c r="AE347" s="346"/>
      <c r="AF347" s="346"/>
      <c r="AG347" s="346"/>
      <c r="AH347" s="346"/>
      <c r="AI347" s="346"/>
      <c r="AJ347" s="346"/>
      <c r="AK347" s="346"/>
      <c r="AL347" s="346"/>
      <c r="AM347" s="346"/>
      <c r="AN347" s="346"/>
      <c r="AO347" s="346"/>
      <c r="AP347" s="346"/>
      <c r="AQ347" s="346"/>
      <c r="AR347" s="346"/>
      <c r="AS347" s="346"/>
      <c r="AT347" s="346"/>
      <c r="AU347" s="346"/>
      <c r="AV347" s="346"/>
      <c r="AW347" s="346"/>
      <c r="AX347" s="346"/>
      <c r="AY347" s="346"/>
      <c r="AZ347" s="346"/>
      <c r="BA347" s="991" t="s">
        <v>141</v>
      </c>
      <c r="BB347" s="557" t="s">
        <v>49</v>
      </c>
      <c r="BC347" s="60" t="s">
        <v>35</v>
      </c>
      <c r="BD347" s="56" t="s">
        <v>35</v>
      </c>
      <c r="BE347" s="56" t="s">
        <v>35</v>
      </c>
      <c r="BF347" s="56" t="s">
        <v>35</v>
      </c>
      <c r="BG347" s="51" t="s">
        <v>35</v>
      </c>
      <c r="BH347" s="60" t="s">
        <v>35</v>
      </c>
      <c r="BI347" s="56" t="s">
        <v>35</v>
      </c>
      <c r="BJ347" s="56" t="s">
        <v>35</v>
      </c>
      <c r="BK347" s="56" t="s">
        <v>35</v>
      </c>
      <c r="BL347" s="51" t="s">
        <v>35</v>
      </c>
      <c r="BM347" s="60" t="s">
        <v>35</v>
      </c>
      <c r="BN347" s="56" t="s">
        <v>35</v>
      </c>
      <c r="BO347" s="56" t="s">
        <v>35</v>
      </c>
      <c r="BP347" s="56" t="s">
        <v>35</v>
      </c>
      <c r="BQ347" s="51" t="s">
        <v>35</v>
      </c>
      <c r="BR347" s="60" t="s">
        <v>35</v>
      </c>
      <c r="BS347" s="56" t="s">
        <v>35</v>
      </c>
      <c r="BT347" s="56" t="s">
        <v>35</v>
      </c>
      <c r="BU347" s="56" t="s">
        <v>35</v>
      </c>
      <c r="BV347" s="56" t="s">
        <v>35</v>
      </c>
      <c r="BW347" s="56" t="s">
        <v>35</v>
      </c>
      <c r="BX347" s="56" t="s">
        <v>35</v>
      </c>
      <c r="BY347" s="45" t="s">
        <v>35</v>
      </c>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439" customFormat="true" ht="15" customHeight="true" x14ac:dyDescent="0.2">
      <c r="B348" s="438"/>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990"/>
      <c r="BB348" s="557" t="s">
        <v>48</v>
      </c>
      <c r="BC348" s="60" t="s">
        <v>35</v>
      </c>
      <c r="BD348" s="56" t="s">
        <v>35</v>
      </c>
      <c r="BE348" s="56" t="s">
        <v>35</v>
      </c>
      <c r="BF348" s="56" t="s">
        <v>35</v>
      </c>
      <c r="BG348" s="51" t="s">
        <v>35</v>
      </c>
      <c r="BH348" s="60" t="s">
        <v>35</v>
      </c>
      <c r="BI348" s="56" t="s">
        <v>35</v>
      </c>
      <c r="BJ348" s="56" t="s">
        <v>35</v>
      </c>
      <c r="BK348" s="56" t="s">
        <v>35</v>
      </c>
      <c r="BL348" s="51" t="s">
        <v>35</v>
      </c>
      <c r="BM348" s="60" t="s">
        <v>35</v>
      </c>
      <c r="BN348" s="56" t="s">
        <v>35</v>
      </c>
      <c r="BO348" s="56" t="s">
        <v>35</v>
      </c>
      <c r="BP348" s="56" t="s">
        <v>35</v>
      </c>
      <c r="BQ348" s="51" t="s">
        <v>35</v>
      </c>
      <c r="BR348" s="60" t="s">
        <v>35</v>
      </c>
      <c r="BS348" s="56" t="s">
        <v>35</v>
      </c>
      <c r="BT348" s="56" t="s">
        <v>35</v>
      </c>
      <c r="BU348" s="56" t="s">
        <v>35</v>
      </c>
      <c r="BV348" s="56" t="s">
        <v>35</v>
      </c>
      <c r="BW348" s="56" t="s">
        <v>35</v>
      </c>
      <c r="BX348" s="56" t="s">
        <v>35</v>
      </c>
      <c r="BY348" s="45" t="s">
        <v>35</v>
      </c>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439" customFormat="true" ht="15" customHeight="true" x14ac:dyDescent="0.2">
      <c r="B349" s="438"/>
      <c r="Z349" s="346"/>
      <c r="AA349" s="346"/>
      <c r="AB349" s="346"/>
      <c r="AC349" s="346"/>
      <c r="AD349" s="346"/>
      <c r="AE349" s="346"/>
      <c r="AF349" s="346"/>
      <c r="AG349" s="346"/>
      <c r="AH349" s="346"/>
      <c r="AI349" s="346"/>
      <c r="AJ349" s="346"/>
      <c r="AK349" s="346"/>
      <c r="AL349" s="346"/>
      <c r="AM349" s="346"/>
      <c r="AN349" s="346"/>
      <c r="AO349" s="346"/>
      <c r="AP349" s="346"/>
      <c r="AQ349" s="346"/>
      <c r="AR349" s="346"/>
      <c r="AS349" s="346"/>
      <c r="AT349" s="346"/>
      <c r="AU349" s="346"/>
      <c r="AV349" s="346"/>
      <c r="AW349" s="346"/>
      <c r="AX349" s="346"/>
      <c r="AY349" s="346"/>
      <c r="AZ349" s="346"/>
      <c r="BA349" s="991" t="s">
        <v>142</v>
      </c>
      <c r="BB349" s="557" t="s">
        <v>49</v>
      </c>
      <c r="BC349" s="60" t="s">
        <v>35</v>
      </c>
      <c r="BD349" s="56" t="s">
        <v>35</v>
      </c>
      <c r="BE349" s="56" t="s">
        <v>35</v>
      </c>
      <c r="BF349" s="56" t="s">
        <v>35</v>
      </c>
      <c r="BG349" s="51" t="s">
        <v>35</v>
      </c>
      <c r="BH349" s="60" t="s">
        <v>35</v>
      </c>
      <c r="BI349" s="56" t="s">
        <v>35</v>
      </c>
      <c r="BJ349" s="56" t="s">
        <v>35</v>
      </c>
      <c r="BK349" s="56" t="s">
        <v>35</v>
      </c>
      <c r="BL349" s="51" t="s">
        <v>35</v>
      </c>
      <c r="BM349" s="60" t="s">
        <v>35</v>
      </c>
      <c r="BN349" s="56" t="s">
        <v>35</v>
      </c>
      <c r="BO349" s="56" t="s">
        <v>35</v>
      </c>
      <c r="BP349" s="56" t="s">
        <v>35</v>
      </c>
      <c r="BQ349" s="51" t="s">
        <v>35</v>
      </c>
      <c r="BR349" s="60" t="s">
        <v>35</v>
      </c>
      <c r="BS349" s="56" t="s">
        <v>35</v>
      </c>
      <c r="BT349" s="56" t="s">
        <v>35</v>
      </c>
      <c r="BU349" s="56" t="s">
        <v>35</v>
      </c>
      <c r="BV349" s="56" t="s">
        <v>35</v>
      </c>
      <c r="BW349" s="56" t="s">
        <v>35</v>
      </c>
      <c r="BX349" s="56" t="s">
        <v>35</v>
      </c>
      <c r="BY349" s="45" t="s">
        <v>35</v>
      </c>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439" customFormat="true" ht="15" customHeight="true" x14ac:dyDescent="0.2">
      <c r="B350" s="438"/>
      <c r="Z350" s="346"/>
      <c r="AA350" s="346"/>
      <c r="AB350" s="346"/>
      <c r="AC350" s="346"/>
      <c r="AD350" s="346"/>
      <c r="AE350" s="346"/>
      <c r="AF350" s="346"/>
      <c r="AG350" s="346"/>
      <c r="AH350" s="346"/>
      <c r="AI350" s="346"/>
      <c r="AJ350" s="346"/>
      <c r="AK350" s="346"/>
      <c r="AL350" s="346"/>
      <c r="AM350" s="346"/>
      <c r="AN350" s="346"/>
      <c r="AO350" s="346"/>
      <c r="AP350" s="346"/>
      <c r="AQ350" s="346"/>
      <c r="AR350" s="346"/>
      <c r="AS350" s="346"/>
      <c r="AT350" s="346"/>
      <c r="AU350" s="346"/>
      <c r="AV350" s="346"/>
      <c r="AW350" s="346"/>
      <c r="AX350" s="346"/>
      <c r="AY350" s="346"/>
      <c r="AZ350" s="346"/>
      <c r="BA350" s="990"/>
      <c r="BB350" s="557" t="s">
        <v>48</v>
      </c>
      <c r="BC350" s="60" t="s">
        <v>35</v>
      </c>
      <c r="BD350" s="56" t="s">
        <v>35</v>
      </c>
      <c r="BE350" s="56" t="s">
        <v>35</v>
      </c>
      <c r="BF350" s="56" t="s">
        <v>35</v>
      </c>
      <c r="BG350" s="51" t="s">
        <v>35</v>
      </c>
      <c r="BH350" s="60" t="s">
        <v>35</v>
      </c>
      <c r="BI350" s="56" t="s">
        <v>35</v>
      </c>
      <c r="BJ350" s="56" t="s">
        <v>35</v>
      </c>
      <c r="BK350" s="56" t="s">
        <v>35</v>
      </c>
      <c r="BL350" s="51" t="s">
        <v>35</v>
      </c>
      <c r="BM350" s="60" t="s">
        <v>35</v>
      </c>
      <c r="BN350" s="56" t="s">
        <v>35</v>
      </c>
      <c r="BO350" s="56" t="s">
        <v>35</v>
      </c>
      <c r="BP350" s="56" t="s">
        <v>35</v>
      </c>
      <c r="BQ350" s="51" t="s">
        <v>35</v>
      </c>
      <c r="BR350" s="60" t="s">
        <v>35</v>
      </c>
      <c r="BS350" s="56" t="s">
        <v>35</v>
      </c>
      <c r="BT350" s="56" t="s">
        <v>35</v>
      </c>
      <c r="BU350" s="56" t="s">
        <v>35</v>
      </c>
      <c r="BV350" s="56" t="s">
        <v>35</v>
      </c>
      <c r="BW350" s="56" t="s">
        <v>35</v>
      </c>
      <c r="BX350" s="56" t="s">
        <v>35</v>
      </c>
      <c r="BY350" s="45" t="s">
        <v>35</v>
      </c>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439" customFormat="true" ht="15" customHeight="true" x14ac:dyDescent="0.2">
      <c r="B351" s="438"/>
      <c r="Z351" s="346"/>
      <c r="AA351" s="346"/>
      <c r="AB351" s="346"/>
      <c r="AC351" s="346"/>
      <c r="AD351" s="346"/>
      <c r="AE351" s="346"/>
      <c r="AF351" s="346"/>
      <c r="AG351" s="346"/>
      <c r="AH351" s="346"/>
      <c r="AI351" s="346"/>
      <c r="AJ351" s="346"/>
      <c r="AK351" s="346"/>
      <c r="AL351" s="346"/>
      <c r="AM351" s="346"/>
      <c r="AN351" s="346"/>
      <c r="AO351" s="346"/>
      <c r="AP351" s="346"/>
      <c r="AQ351" s="346"/>
      <c r="AR351" s="346"/>
      <c r="AS351" s="346"/>
      <c r="AT351" s="346"/>
      <c r="AU351" s="346"/>
      <c r="AV351" s="346"/>
      <c r="AW351" s="346"/>
      <c r="AX351" s="346"/>
      <c r="AY351" s="346"/>
      <c r="AZ351" s="346"/>
      <c r="BA351" s="991" t="s">
        <v>143</v>
      </c>
      <c r="BB351" s="557" t="s">
        <v>49</v>
      </c>
      <c r="BC351" s="60" t="s">
        <v>35</v>
      </c>
      <c r="BD351" s="56" t="s">
        <v>35</v>
      </c>
      <c r="BE351" s="56" t="s">
        <v>35</v>
      </c>
      <c r="BF351" s="56" t="s">
        <v>35</v>
      </c>
      <c r="BG351" s="51" t="s">
        <v>35</v>
      </c>
      <c r="BH351" s="60" t="s">
        <v>35</v>
      </c>
      <c r="BI351" s="56" t="s">
        <v>35</v>
      </c>
      <c r="BJ351" s="56" t="s">
        <v>35</v>
      </c>
      <c r="BK351" s="56" t="s">
        <v>35</v>
      </c>
      <c r="BL351" s="51" t="s">
        <v>35</v>
      </c>
      <c r="BM351" s="60" t="s">
        <v>35</v>
      </c>
      <c r="BN351" s="56" t="s">
        <v>35</v>
      </c>
      <c r="BO351" s="56" t="s">
        <v>35</v>
      </c>
      <c r="BP351" s="56" t="s">
        <v>35</v>
      </c>
      <c r="BQ351" s="51" t="s">
        <v>35</v>
      </c>
      <c r="BR351" s="60" t="s">
        <v>35</v>
      </c>
      <c r="BS351" s="56" t="s">
        <v>35</v>
      </c>
      <c r="BT351" s="56" t="s">
        <v>35</v>
      </c>
      <c r="BU351" s="56" t="s">
        <v>35</v>
      </c>
      <c r="BV351" s="56" t="s">
        <v>35</v>
      </c>
      <c r="BW351" s="56" t="s">
        <v>35</v>
      </c>
      <c r="BX351" s="56" t="s">
        <v>35</v>
      </c>
      <c r="BY351" s="45" t="s">
        <v>35</v>
      </c>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439" customFormat="true" ht="15" customHeight="true" x14ac:dyDescent="0.2">
      <c r="B352" s="438"/>
      <c r="Z352" s="346"/>
      <c r="AA352" s="346"/>
      <c r="AB352" s="346"/>
      <c r="AC352" s="346"/>
      <c r="AD352" s="346"/>
      <c r="AE352" s="346"/>
      <c r="AF352" s="346"/>
      <c r="AG352" s="346"/>
      <c r="AH352" s="346"/>
      <c r="AI352" s="346"/>
      <c r="AJ352" s="346"/>
      <c r="AK352" s="346"/>
      <c r="AL352" s="346"/>
      <c r="AM352" s="346"/>
      <c r="AN352" s="346"/>
      <c r="AO352" s="346"/>
      <c r="AP352" s="346"/>
      <c r="AQ352" s="346"/>
      <c r="AR352" s="346"/>
      <c r="AS352" s="346"/>
      <c r="AT352" s="346"/>
      <c r="AU352" s="346"/>
      <c r="AV352" s="346"/>
      <c r="AW352" s="346"/>
      <c r="AX352" s="346"/>
      <c r="AY352" s="346"/>
      <c r="AZ352" s="346"/>
      <c r="BA352" s="990"/>
      <c r="BB352" s="557" t="s">
        <v>48</v>
      </c>
      <c r="BC352" s="60" t="s">
        <v>35</v>
      </c>
      <c r="BD352" s="56" t="s">
        <v>35</v>
      </c>
      <c r="BE352" s="56" t="s">
        <v>35</v>
      </c>
      <c r="BF352" s="56" t="s">
        <v>35</v>
      </c>
      <c r="BG352" s="51" t="s">
        <v>35</v>
      </c>
      <c r="BH352" s="60" t="s">
        <v>35</v>
      </c>
      <c r="BI352" s="56" t="s">
        <v>35</v>
      </c>
      <c r="BJ352" s="56" t="s">
        <v>35</v>
      </c>
      <c r="BK352" s="56" t="s">
        <v>35</v>
      </c>
      <c r="BL352" s="51" t="s">
        <v>35</v>
      </c>
      <c r="BM352" s="60" t="s">
        <v>35</v>
      </c>
      <c r="BN352" s="56" t="s">
        <v>35</v>
      </c>
      <c r="BO352" s="56" t="s">
        <v>35</v>
      </c>
      <c r="BP352" s="56" t="s">
        <v>35</v>
      </c>
      <c r="BQ352" s="51" t="s">
        <v>35</v>
      </c>
      <c r="BR352" s="60" t="s">
        <v>35</v>
      </c>
      <c r="BS352" s="56" t="s">
        <v>35</v>
      </c>
      <c r="BT352" s="56" t="s">
        <v>35</v>
      </c>
      <c r="BU352" s="56" t="s">
        <v>35</v>
      </c>
      <c r="BV352" s="56" t="s">
        <v>35</v>
      </c>
      <c r="BW352" s="56" t="s">
        <v>35</v>
      </c>
      <c r="BX352" s="56" t="s">
        <v>35</v>
      </c>
      <c r="BY352" s="45" t="s">
        <v>35</v>
      </c>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439" customFormat="true" ht="15" customHeight="true" x14ac:dyDescent="0.2">
      <c r="B353" s="438"/>
      <c r="Z353" s="346"/>
      <c r="AA353" s="346"/>
      <c r="AB353" s="346"/>
      <c r="AC353" s="346"/>
      <c r="AD353" s="346"/>
      <c r="AE353" s="346"/>
      <c r="AF353" s="346"/>
      <c r="AG353" s="346"/>
      <c r="AH353" s="346"/>
      <c r="AI353" s="346"/>
      <c r="AJ353" s="346"/>
      <c r="AK353" s="346"/>
      <c r="AL353" s="346"/>
      <c r="AM353" s="346"/>
      <c r="AN353" s="346"/>
      <c r="AO353" s="346"/>
      <c r="AP353" s="346"/>
      <c r="AQ353" s="346"/>
      <c r="AR353" s="346"/>
      <c r="AS353" s="346"/>
      <c r="AT353" s="346"/>
      <c r="AU353" s="346"/>
      <c r="AV353" s="346"/>
      <c r="AW353" s="346"/>
      <c r="AX353" s="346"/>
      <c r="AY353" s="346"/>
      <c r="AZ353" s="346"/>
      <c r="BA353" s="991" t="s">
        <v>138</v>
      </c>
      <c r="BB353" s="557" t="s">
        <v>49</v>
      </c>
      <c r="BC353" s="60" t="s">
        <v>35</v>
      </c>
      <c r="BD353" s="56" t="s">
        <v>35</v>
      </c>
      <c r="BE353" s="56" t="s">
        <v>35</v>
      </c>
      <c r="BF353" s="56" t="s">
        <v>35</v>
      </c>
      <c r="BG353" s="51" t="s">
        <v>35</v>
      </c>
      <c r="BH353" s="60" t="s">
        <v>35</v>
      </c>
      <c r="BI353" s="56" t="s">
        <v>35</v>
      </c>
      <c r="BJ353" s="56" t="s">
        <v>35</v>
      </c>
      <c r="BK353" s="56" t="s">
        <v>35</v>
      </c>
      <c r="BL353" s="51" t="s">
        <v>35</v>
      </c>
      <c r="BM353" s="60" t="s">
        <v>35</v>
      </c>
      <c r="BN353" s="56" t="s">
        <v>35</v>
      </c>
      <c r="BO353" s="56" t="s">
        <v>35</v>
      </c>
      <c r="BP353" s="56" t="s">
        <v>35</v>
      </c>
      <c r="BQ353" s="51" t="s">
        <v>35</v>
      </c>
      <c r="BR353" s="60" t="s">
        <v>35</v>
      </c>
      <c r="BS353" s="56" t="s">
        <v>35</v>
      </c>
      <c r="BT353" s="56" t="s">
        <v>35</v>
      </c>
      <c r="BU353" s="56" t="s">
        <v>35</v>
      </c>
      <c r="BV353" s="56" t="s">
        <v>35</v>
      </c>
      <c r="BW353" s="56" t="s">
        <v>35</v>
      </c>
      <c r="BX353" s="56" t="s">
        <v>35</v>
      </c>
      <c r="BY353" s="45" t="s">
        <v>35</v>
      </c>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439" customFormat="true" ht="15" customHeight="true" x14ac:dyDescent="0.2">
      <c r="B354" s="438"/>
      <c r="Z354" s="346"/>
      <c r="AA354" s="346"/>
      <c r="AB354" s="346"/>
      <c r="AC354" s="346"/>
      <c r="AD354" s="346"/>
      <c r="AE354" s="346"/>
      <c r="AF354" s="346"/>
      <c r="AG354" s="346"/>
      <c r="AH354" s="346"/>
      <c r="AI354" s="346"/>
      <c r="AJ354" s="346"/>
      <c r="AK354" s="346"/>
      <c r="AL354" s="346"/>
      <c r="AM354" s="346"/>
      <c r="AN354" s="346"/>
      <c r="AO354" s="346"/>
      <c r="AP354" s="346"/>
      <c r="AQ354" s="346"/>
      <c r="AR354" s="346"/>
      <c r="AS354" s="346"/>
      <c r="AT354" s="346"/>
      <c r="AU354" s="346"/>
      <c r="AV354" s="346"/>
      <c r="AW354" s="346"/>
      <c r="AX354" s="346"/>
      <c r="AY354" s="346"/>
      <c r="AZ354" s="346"/>
      <c r="BA354" s="994"/>
      <c r="BB354" s="560" t="s">
        <v>48</v>
      </c>
      <c r="BC354" s="59" t="s">
        <v>35</v>
      </c>
      <c r="BD354" s="55" t="s">
        <v>35</v>
      </c>
      <c r="BE354" s="55" t="s">
        <v>35</v>
      </c>
      <c r="BF354" s="55" t="s">
        <v>35</v>
      </c>
      <c r="BG354" s="50" t="s">
        <v>35</v>
      </c>
      <c r="BH354" s="59" t="s">
        <v>35</v>
      </c>
      <c r="BI354" s="55" t="s">
        <v>35</v>
      </c>
      <c r="BJ354" s="55" t="s">
        <v>35</v>
      </c>
      <c r="BK354" s="55" t="s">
        <v>35</v>
      </c>
      <c r="BL354" s="50" t="s">
        <v>35</v>
      </c>
      <c r="BM354" s="59" t="s">
        <v>35</v>
      </c>
      <c r="BN354" s="55" t="s">
        <v>35</v>
      </c>
      <c r="BO354" s="55" t="s">
        <v>35</v>
      </c>
      <c r="BP354" s="55" t="s">
        <v>35</v>
      </c>
      <c r="BQ354" s="50" t="s">
        <v>35</v>
      </c>
      <c r="BR354" s="59" t="s">
        <v>35</v>
      </c>
      <c r="BS354" s="55" t="s">
        <v>35</v>
      </c>
      <c r="BT354" s="55" t="s">
        <v>35</v>
      </c>
      <c r="BU354" s="55" t="s">
        <v>35</v>
      </c>
      <c r="BV354" s="55" t="s">
        <v>35</v>
      </c>
      <c r="BW354" s="55" t="s">
        <v>35</v>
      </c>
      <c r="BX354" s="55" t="s">
        <v>35</v>
      </c>
      <c r="BY354" s="44" t="s">
        <v>35</v>
      </c>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439" customFormat="true" ht="15" customHeight="true" x14ac:dyDescent="0.2">
      <c r="B355" s="438"/>
      <c r="Z355" s="346"/>
      <c r="AA355" s="346"/>
      <c r="AB355" s="346"/>
      <c r="AC355" s="346"/>
      <c r="AD355" s="346"/>
      <c r="AE355" s="346"/>
      <c r="AF355" s="346"/>
      <c r="AG355" s="346"/>
      <c r="AH355" s="346"/>
      <c r="AI355" s="346"/>
      <c r="AJ355" s="346"/>
      <c r="AK355" s="346"/>
      <c r="AL355" s="346"/>
      <c r="AM355" s="346"/>
      <c r="AN355" s="346"/>
      <c r="AO355" s="346"/>
      <c r="AP355" s="346"/>
      <c r="AQ355" s="346"/>
      <c r="AR355" s="346"/>
      <c r="AS355" s="346"/>
      <c r="AT355" s="346"/>
      <c r="AU355" s="346"/>
      <c r="AV355" s="346"/>
      <c r="AW355" s="346"/>
      <c r="AX355" s="346"/>
      <c r="AY355" s="346"/>
      <c r="AZ355" s="346"/>
      <c r="BA355" s="367"/>
      <c r="BB355" s="322"/>
      <c r="BC355" s="410"/>
      <c r="BD355" s="410"/>
      <c r="BE355" s="410"/>
      <c r="BF355" s="410"/>
      <c r="BG355" s="410"/>
      <c r="BH355" s="410"/>
      <c r="BI355" s="410"/>
      <c r="BJ355" s="410"/>
      <c r="BK355" s="410"/>
      <c r="BL355" s="410"/>
      <c r="BM355" s="410"/>
      <c r="BN355" s="410"/>
      <c r="BO355" s="410"/>
      <c r="BP355" s="410"/>
      <c r="BQ355" s="410"/>
      <c r="BR355" s="410"/>
      <c r="BS355" s="410"/>
      <c r="BT355" s="410"/>
      <c r="BU355" s="410"/>
      <c r="BV355" s="410"/>
      <c r="BW355" s="410"/>
      <c r="BX355" s="410"/>
      <c r="BY355" s="410"/>
      <c r="BZ355" s="411"/>
      <c r="CA355" s="411"/>
      <c r="CB355" s="411"/>
      <c r="CC355" s="411"/>
      <c r="CD355" s="411"/>
      <c r="CE355" s="411"/>
      <c r="CF355" s="411"/>
      <c r="CG355" s="411"/>
      <c r="CH355" s="411"/>
      <c r="CI355" s="411"/>
      <c r="CJ355" s="411"/>
      <c r="CK355" s="411"/>
      <c r="CL355" s="411"/>
      <c r="CM355" s="411"/>
      <c r="CN355" s="411"/>
      <c r="CO355" s="411"/>
      <c r="CP355" s="411"/>
      <c r="CQ355" s="411"/>
      <c r="CR355" s="411"/>
      <c r="CS355" s="411"/>
      <c r="CT355" s="411"/>
      <c r="CU355" s="411"/>
      <c r="CV355" s="411"/>
      <c r="CW355" s="411"/>
      <c r="CX355" s="411"/>
      <c r="CY355" s="411"/>
      <c r="CZ355" s="411"/>
    </row>
    <row r="356" s="439" customFormat="true" ht="15" customHeight="true" x14ac:dyDescent="0.2">
      <c r="B356" s="438"/>
      <c r="Z356" s="346"/>
      <c r="AA356" s="346"/>
      <c r="AB356" s="346"/>
      <c r="AC356" s="346"/>
      <c r="AD356" s="346"/>
      <c r="AE356" s="346"/>
      <c r="AF356" s="346"/>
      <c r="AG356" s="346"/>
      <c r="AH356" s="346"/>
      <c r="AI356" s="346"/>
      <c r="AJ356" s="346"/>
      <c r="AK356" s="346"/>
      <c r="AL356" s="346"/>
      <c r="AM356" s="346"/>
      <c r="AN356" s="346"/>
      <c r="AO356" s="346"/>
      <c r="AP356" s="346"/>
      <c r="AQ356" s="346"/>
      <c r="AR356" s="346"/>
      <c r="AS356" s="346"/>
      <c r="AT356" s="346"/>
      <c r="AU356" s="346"/>
      <c r="AV356" s="346"/>
      <c r="AW356" s="346"/>
      <c r="AX356" s="346"/>
      <c r="AY356" s="346"/>
      <c r="AZ356" s="346"/>
      <c r="BA356" s="367"/>
      <c r="BB356" s="322"/>
      <c r="BC356" s="367"/>
      <c r="BD356" s="367"/>
      <c r="BE356" s="367"/>
      <c r="BF356" s="367"/>
      <c r="BG356" s="367"/>
      <c r="BH356" s="367"/>
      <c r="BI356" s="367"/>
      <c r="BJ356" s="367"/>
      <c r="BK356" s="367"/>
      <c r="BL356" s="367"/>
      <c r="BM356" s="367"/>
      <c r="BN356" s="367"/>
      <c r="BO356" s="367"/>
      <c r="BP356" s="367"/>
      <c r="BQ356" s="367"/>
      <c r="BR356" s="367"/>
      <c r="BS356" s="367"/>
      <c r="BT356" s="367"/>
      <c r="BU356" s="367"/>
      <c r="BV356" s="367"/>
      <c r="BW356" s="367"/>
      <c r="BX356" s="367"/>
      <c r="BY356" s="367"/>
      <c r="BZ356" s="346"/>
      <c r="CA356" s="346"/>
      <c r="CB356" s="346"/>
      <c r="CC356" s="346"/>
      <c r="CD356" s="346"/>
      <c r="CE356" s="346"/>
      <c r="CF356" s="346"/>
      <c r="CG356" s="346"/>
      <c r="CH356" s="346"/>
      <c r="CI356" s="346"/>
      <c r="CJ356" s="346"/>
      <c r="CK356" s="346"/>
      <c r="CL356" s="346"/>
      <c r="CM356" s="346"/>
      <c r="CN356" s="346"/>
      <c r="CO356" s="346"/>
      <c r="CP356" s="346"/>
      <c r="CQ356" s="346"/>
      <c r="CR356" s="346"/>
      <c r="CS356" s="346"/>
      <c r="CT356" s="346"/>
      <c r="CU356" s="346"/>
      <c r="CV356" s="346"/>
      <c r="CW356" s="346"/>
      <c r="CX356" s="346"/>
      <c r="CY356" s="346"/>
      <c r="CZ356" s="346"/>
    </row>
    <row r="357" s="318" customFormat="true" ht="15" customHeight="true" x14ac:dyDescent="0.2">
      <c r="B357" s="320"/>
      <c r="Z357" s="346"/>
      <c r="AA357" s="346"/>
      <c r="AB357" s="346"/>
      <c r="AC357" s="346"/>
      <c r="AD357" s="346"/>
      <c r="AE357" s="346"/>
      <c r="AF357" s="346"/>
      <c r="AG357" s="346"/>
      <c r="AH357" s="346"/>
      <c r="AI357" s="346"/>
      <c r="AJ357" s="346"/>
      <c r="AK357" s="346"/>
      <c r="AL357" s="346"/>
      <c r="AM357" s="346"/>
      <c r="AN357" s="346"/>
      <c r="AO357" s="346"/>
      <c r="AP357" s="346"/>
      <c r="AQ357" s="346"/>
      <c r="AR357" s="346"/>
      <c r="AS357" s="346"/>
      <c r="AT357" s="346"/>
      <c r="AU357" s="346"/>
      <c r="AV357" s="346"/>
      <c r="AW357" s="346"/>
      <c r="AX357" s="346"/>
      <c r="AY357" s="346"/>
      <c r="AZ357" s="346"/>
      <c r="BA357" s="367"/>
      <c r="BB357" s="322"/>
      <c r="BC357" s="367"/>
      <c r="BD357" s="367"/>
      <c r="BE357" s="367"/>
      <c r="BF357" s="367"/>
      <c r="BG357" s="367"/>
      <c r="BH357" s="367"/>
      <c r="BI357" s="367"/>
      <c r="BJ357" s="367"/>
      <c r="BK357" s="367"/>
      <c r="BL357" s="367"/>
      <c r="BM357" s="367"/>
      <c r="BN357" s="367"/>
      <c r="BO357" s="367"/>
      <c r="BP357" s="367"/>
      <c r="BQ357" s="367"/>
      <c r="BR357" s="367"/>
      <c r="BS357" s="367"/>
      <c r="BT357" s="367"/>
      <c r="BU357" s="367"/>
      <c r="BV357" s="367"/>
      <c r="BW357" s="367"/>
      <c r="BX357" s="367"/>
      <c r="BY357" s="367"/>
      <c r="BZ357" s="346"/>
      <c r="CA357" s="346"/>
      <c r="CB357" s="346"/>
      <c r="CC357" s="346"/>
      <c r="CD357" s="346"/>
      <c r="CE357" s="346"/>
      <c r="CF357" s="346"/>
      <c r="CG357" s="346"/>
      <c r="CH357" s="346"/>
      <c r="CI357" s="346"/>
      <c r="CJ357" s="346"/>
      <c r="CK357" s="346"/>
      <c r="CL357" s="346"/>
      <c r="CM357" s="346"/>
      <c r="CN357" s="346"/>
      <c r="CO357" s="346"/>
      <c r="CP357" s="346"/>
      <c r="CQ357" s="346"/>
      <c r="CR357" s="346"/>
      <c r="CS357" s="346"/>
      <c r="CT357" s="346"/>
      <c r="CU357" s="346"/>
      <c r="CV357" s="346"/>
      <c r="CW357" s="346"/>
      <c r="CX357" s="346"/>
      <c r="CY357" s="346"/>
      <c r="CZ357" s="346"/>
    </row>
    <row r="358" s="318" customFormat="true" ht="15" customHeight="true" x14ac:dyDescent="0.2">
      <c r="B358" s="320"/>
      <c r="Z358" s="346"/>
      <c r="AA358" s="346"/>
      <c r="AB358" s="346"/>
      <c r="AC358" s="346"/>
      <c r="AD358" s="346"/>
      <c r="AE358" s="346"/>
      <c r="AF358" s="346"/>
      <c r="AG358" s="346"/>
      <c r="AH358" s="346"/>
      <c r="AI358" s="346"/>
      <c r="AJ358" s="346"/>
      <c r="AK358" s="346"/>
      <c r="AL358" s="346"/>
      <c r="AM358" s="346"/>
      <c r="AN358" s="346"/>
      <c r="AO358" s="346"/>
      <c r="AP358" s="346"/>
      <c r="AQ358" s="346"/>
      <c r="AR358" s="346"/>
      <c r="AS358" s="346"/>
      <c r="AT358" s="346"/>
      <c r="AU358" s="346"/>
      <c r="AV358" s="346"/>
      <c r="AW358" s="346"/>
      <c r="AX358" s="346"/>
      <c r="AY358" s="346"/>
      <c r="AZ358" s="346"/>
      <c r="BA358" s="367"/>
      <c r="BB358" s="322"/>
      <c r="BC358" s="367"/>
      <c r="BD358" s="367"/>
      <c r="BE358" s="367"/>
      <c r="BF358" s="367"/>
      <c r="BG358" s="367"/>
      <c r="BH358" s="367"/>
      <c r="BI358" s="367"/>
      <c r="BJ358" s="367"/>
      <c r="BK358" s="367"/>
      <c r="BL358" s="367"/>
      <c r="BM358" s="367"/>
      <c r="BN358" s="367"/>
      <c r="BO358" s="367"/>
      <c r="BP358" s="367"/>
      <c r="BQ358" s="367"/>
      <c r="BR358" s="367"/>
      <c r="BS358" s="367"/>
      <c r="BT358" s="367"/>
      <c r="BU358" s="367"/>
      <c r="BV358" s="367"/>
      <c r="BW358" s="367"/>
      <c r="BX358" s="367"/>
      <c r="BY358" s="367"/>
      <c r="BZ358" s="346"/>
      <c r="CA358" s="346"/>
      <c r="CB358" s="346"/>
      <c r="CC358" s="346"/>
      <c r="CD358" s="346"/>
      <c r="CE358" s="346"/>
      <c r="CF358" s="346"/>
      <c r="CG358" s="346"/>
      <c r="CH358" s="346"/>
      <c r="CI358" s="346"/>
      <c r="CJ358" s="346"/>
      <c r="CK358" s="346"/>
      <c r="CL358" s="346"/>
      <c r="CM358" s="346"/>
      <c r="CN358" s="346"/>
      <c r="CO358" s="346"/>
      <c r="CP358" s="346"/>
      <c r="CQ358" s="346"/>
      <c r="CR358" s="346"/>
      <c r="CS358" s="346"/>
      <c r="CT358" s="346"/>
      <c r="CU358" s="346"/>
      <c r="CV358" s="346"/>
      <c r="CW358" s="346"/>
      <c r="CX358" s="346"/>
      <c r="CY358" s="346"/>
      <c r="CZ358" s="346"/>
    </row>
    <row r="359" s="318" customFormat="true" ht="15" customHeight="true" x14ac:dyDescent="0.2">
      <c r="B359" s="320"/>
      <c r="Z359" s="346"/>
      <c r="AA359" s="346"/>
      <c r="AB359" s="346"/>
      <c r="AC359" s="346"/>
      <c r="AD359" s="346"/>
      <c r="AE359" s="346"/>
      <c r="AF359" s="346"/>
      <c r="AG359" s="346"/>
      <c r="AH359" s="346"/>
      <c r="AI359" s="346"/>
      <c r="AJ359" s="346"/>
      <c r="AK359" s="346"/>
      <c r="AL359" s="346"/>
      <c r="AM359" s="346"/>
      <c r="AN359" s="346"/>
      <c r="AO359" s="346"/>
      <c r="AP359" s="346"/>
      <c r="AQ359" s="346"/>
      <c r="AR359" s="346"/>
      <c r="AS359" s="346"/>
      <c r="AT359" s="346"/>
      <c r="AU359" s="346"/>
      <c r="AV359" s="346"/>
      <c r="AW359" s="346"/>
      <c r="AX359" s="346"/>
      <c r="AY359" s="346"/>
      <c r="AZ359" s="346"/>
      <c r="BA359" s="367"/>
      <c r="BB359" s="322"/>
      <c r="BC359" s="367"/>
      <c r="BD359" s="367"/>
      <c r="BE359" s="367"/>
      <c r="BF359" s="367"/>
      <c r="BG359" s="367"/>
      <c r="BH359" s="367"/>
      <c r="BI359" s="367"/>
      <c r="BJ359" s="367"/>
      <c r="BK359" s="367"/>
      <c r="BL359" s="367"/>
      <c r="BM359" s="367"/>
      <c r="BN359" s="367"/>
      <c r="BO359" s="367"/>
      <c r="BP359" s="367"/>
      <c r="BQ359" s="367"/>
      <c r="BR359" s="367"/>
      <c r="BS359" s="367"/>
      <c r="BT359" s="367"/>
      <c r="BU359" s="367"/>
      <c r="BV359" s="367"/>
      <c r="BW359" s="367"/>
      <c r="BX359" s="367"/>
      <c r="BY359" s="367"/>
      <c r="BZ359" s="346"/>
      <c r="CA359" s="346"/>
      <c r="CB359" s="346"/>
      <c r="CC359" s="346"/>
      <c r="CD359" s="346"/>
      <c r="CE359" s="346"/>
      <c r="CF359" s="346"/>
      <c r="CG359" s="346"/>
      <c r="CH359" s="346"/>
      <c r="CI359" s="346"/>
      <c r="CJ359" s="346"/>
      <c r="CK359" s="346"/>
      <c r="CL359" s="346"/>
      <c r="CM359" s="346"/>
      <c r="CN359" s="346"/>
      <c r="CO359" s="346"/>
      <c r="CP359" s="346"/>
      <c r="CQ359" s="346"/>
      <c r="CR359" s="346"/>
      <c r="CS359" s="346"/>
      <c r="CT359" s="346"/>
      <c r="CU359" s="346"/>
      <c r="CV359" s="346"/>
      <c r="CW359" s="346"/>
      <c r="CX359" s="346"/>
      <c r="CY359" s="346"/>
      <c r="CZ359" s="346"/>
    </row>
    <row r="360" s="318" customFormat="true" ht="15" customHeight="true" x14ac:dyDescent="0.2">
      <c r="B360" s="320"/>
      <c r="Z360" s="346"/>
      <c r="AA360" s="346"/>
      <c r="AB360" s="346"/>
      <c r="AC360" s="346"/>
      <c r="AD360" s="346"/>
      <c r="AE360" s="346"/>
      <c r="AF360" s="346"/>
      <c r="AG360" s="346"/>
      <c r="AH360" s="346"/>
      <c r="AI360" s="346"/>
      <c r="AJ360" s="346"/>
      <c r="AK360" s="346"/>
      <c r="AL360" s="346"/>
      <c r="AM360" s="346"/>
      <c r="AN360" s="346"/>
      <c r="AO360" s="346"/>
      <c r="AP360" s="346"/>
      <c r="AQ360" s="346"/>
      <c r="AR360" s="346"/>
      <c r="AS360" s="346"/>
      <c r="AT360" s="346"/>
      <c r="AU360" s="346"/>
      <c r="AV360" s="346"/>
      <c r="AW360" s="346"/>
      <c r="AX360" s="346"/>
      <c r="AY360" s="346"/>
      <c r="AZ360" s="346"/>
      <c r="BA360" s="367"/>
      <c r="BB360" s="322"/>
      <c r="BC360" s="367"/>
      <c r="BD360" s="367"/>
      <c r="BE360" s="367"/>
      <c r="BF360" s="367"/>
      <c r="BG360" s="367"/>
      <c r="BH360" s="367"/>
      <c r="BI360" s="367"/>
      <c r="BJ360" s="367"/>
      <c r="BK360" s="367"/>
      <c r="BL360" s="367"/>
      <c r="BM360" s="367"/>
      <c r="BN360" s="367"/>
      <c r="BO360" s="367"/>
      <c r="BP360" s="367"/>
      <c r="BQ360" s="367"/>
      <c r="BR360" s="367"/>
      <c r="BS360" s="367"/>
      <c r="BT360" s="367"/>
      <c r="BU360" s="367"/>
      <c r="BV360" s="367"/>
      <c r="BW360" s="367"/>
      <c r="BX360" s="367"/>
      <c r="BY360" s="367"/>
      <c r="BZ360" s="346"/>
      <c r="CA360" s="346"/>
      <c r="CB360" s="346"/>
      <c r="CC360" s="346"/>
      <c r="CD360" s="346"/>
      <c r="CE360" s="346"/>
      <c r="CF360" s="346"/>
      <c r="CG360" s="346"/>
      <c r="CH360" s="346"/>
      <c r="CI360" s="346"/>
      <c r="CJ360" s="346"/>
      <c r="CK360" s="346"/>
      <c r="CL360" s="346"/>
      <c r="CM360" s="346"/>
      <c r="CN360" s="346"/>
      <c r="CO360" s="346"/>
      <c r="CP360" s="346"/>
      <c r="CQ360" s="346"/>
      <c r="CR360" s="346"/>
      <c r="CS360" s="346"/>
      <c r="CT360" s="346"/>
      <c r="CU360" s="346"/>
      <c r="CV360" s="346"/>
      <c r="CW360" s="346"/>
      <c r="CX360" s="346"/>
      <c r="CY360" s="346"/>
      <c r="CZ360" s="346"/>
    </row>
    <row r="361" s="318" customFormat="true" ht="15" customHeight="true" x14ac:dyDescent="0.2">
      <c r="B361" s="320"/>
      <c r="Z361" s="346"/>
      <c r="AA361" s="346"/>
      <c r="AB361" s="346"/>
      <c r="AC361" s="346"/>
      <c r="AD361" s="346"/>
      <c r="AE361" s="346"/>
      <c r="AF361" s="346"/>
      <c r="AG361" s="346"/>
      <c r="AH361" s="346"/>
      <c r="AI361" s="346"/>
      <c r="AJ361" s="346"/>
      <c r="AK361" s="346"/>
      <c r="AL361" s="346"/>
      <c r="AM361" s="346"/>
      <c r="AN361" s="346"/>
      <c r="AO361" s="346"/>
      <c r="AP361" s="346"/>
      <c r="AQ361" s="346"/>
      <c r="AR361" s="346"/>
      <c r="AS361" s="346"/>
      <c r="AT361" s="346"/>
      <c r="AU361" s="346"/>
      <c r="AV361" s="346"/>
      <c r="AW361" s="346"/>
      <c r="AX361" s="346"/>
      <c r="AY361" s="346"/>
      <c r="AZ361" s="346"/>
      <c r="BA361" s="367"/>
      <c r="BB361" s="322"/>
      <c r="BC361" s="367"/>
      <c r="BD361" s="367"/>
      <c r="BE361" s="367"/>
      <c r="BF361" s="367"/>
      <c r="BG361" s="367"/>
      <c r="BH361" s="367"/>
      <c r="BI361" s="367"/>
      <c r="BJ361" s="367"/>
      <c r="BK361" s="367"/>
      <c r="BL361" s="367"/>
      <c r="BM361" s="367"/>
      <c r="BN361" s="367"/>
      <c r="BO361" s="367"/>
      <c r="BP361" s="367"/>
      <c r="BQ361" s="367"/>
      <c r="BR361" s="367"/>
      <c r="BS361" s="367"/>
      <c r="BT361" s="367"/>
      <c r="BU361" s="367"/>
      <c r="BV361" s="367"/>
      <c r="BW361" s="367"/>
      <c r="BX361" s="367"/>
      <c r="BY361" s="367"/>
      <c r="BZ361" s="346"/>
      <c r="CA361" s="346"/>
      <c r="CB361" s="346"/>
      <c r="CC361" s="346"/>
      <c r="CD361" s="346"/>
      <c r="CE361" s="346"/>
      <c r="CF361" s="346"/>
      <c r="CG361" s="346"/>
      <c r="CH361" s="346"/>
      <c r="CI361" s="346"/>
      <c r="CJ361" s="346"/>
      <c r="CK361" s="346"/>
      <c r="CL361" s="346"/>
      <c r="CM361" s="346"/>
      <c r="CN361" s="346"/>
      <c r="CO361" s="346"/>
      <c r="CP361" s="346"/>
      <c r="CQ361" s="346"/>
      <c r="CR361" s="346"/>
      <c r="CS361" s="346"/>
      <c r="CT361" s="346"/>
      <c r="CU361" s="346"/>
      <c r="CV361" s="346"/>
      <c r="CW361" s="346"/>
      <c r="CX361" s="346"/>
      <c r="CY361" s="346"/>
      <c r="CZ361" s="346"/>
    </row>
    <row r="362" s="318" customFormat="true" ht="15" customHeight="true" x14ac:dyDescent="0.2">
      <c r="B362" s="320"/>
      <c r="Z362" s="346"/>
      <c r="AA362" s="346"/>
      <c r="AB362" s="346"/>
      <c r="AC362" s="346"/>
      <c r="AD362" s="346"/>
      <c r="AE362" s="346"/>
      <c r="AF362" s="346"/>
      <c r="AG362" s="346"/>
      <c r="AH362" s="346"/>
      <c r="AI362" s="346"/>
      <c r="AJ362" s="346"/>
      <c r="AK362" s="346"/>
      <c r="AL362" s="346"/>
      <c r="AM362" s="346"/>
      <c r="AN362" s="346"/>
      <c r="AO362" s="346"/>
      <c r="AP362" s="346"/>
      <c r="AQ362" s="346"/>
      <c r="AR362" s="346"/>
      <c r="AS362" s="346"/>
      <c r="AT362" s="346"/>
      <c r="AU362" s="346"/>
      <c r="AV362" s="346"/>
      <c r="AW362" s="346"/>
      <c r="AX362" s="346"/>
      <c r="AY362" s="346"/>
      <c r="AZ362" s="346"/>
      <c r="BA362" s="367"/>
      <c r="BB362" s="322"/>
      <c r="BC362" s="367"/>
      <c r="BD362" s="367"/>
      <c r="BE362" s="367"/>
      <c r="BF362" s="367"/>
      <c r="BG362" s="367"/>
      <c r="BH362" s="367"/>
      <c r="BI362" s="367"/>
      <c r="BJ362" s="367"/>
      <c r="BK362" s="367"/>
      <c r="BL362" s="367"/>
      <c r="BM362" s="367"/>
      <c r="BN362" s="367"/>
      <c r="BO362" s="367"/>
      <c r="BP362" s="367"/>
      <c r="BQ362" s="367"/>
      <c r="BR362" s="367"/>
      <c r="BS362" s="367"/>
      <c r="BT362" s="367"/>
      <c r="BU362" s="367"/>
      <c r="BV362" s="367"/>
      <c r="BW362" s="367"/>
      <c r="BX362" s="367"/>
      <c r="BY362" s="367"/>
      <c r="BZ362" s="346"/>
      <c r="CA362" s="346"/>
      <c r="CB362" s="346"/>
      <c r="CC362" s="346"/>
      <c r="CD362" s="346"/>
      <c r="CE362" s="346"/>
      <c r="CF362" s="346"/>
      <c r="CG362" s="346"/>
      <c r="CH362" s="346"/>
      <c r="CI362" s="346"/>
      <c r="CJ362" s="346"/>
      <c r="CK362" s="346"/>
      <c r="CL362" s="346"/>
      <c r="CM362" s="346"/>
      <c r="CN362" s="346"/>
      <c r="CO362" s="346"/>
      <c r="CP362" s="346"/>
      <c r="CQ362" s="346"/>
      <c r="CR362" s="346"/>
      <c r="CS362" s="346"/>
      <c r="CT362" s="346"/>
      <c r="CU362" s="346"/>
      <c r="CV362" s="346"/>
      <c r="CW362" s="346"/>
      <c r="CX362" s="346"/>
      <c r="CY362" s="346"/>
      <c r="CZ362" s="346"/>
    </row>
    <row r="363" s="318" customFormat="true" ht="15" customHeight="true" x14ac:dyDescent="0.2">
      <c r="B363" s="320"/>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67"/>
      <c r="BB363" s="322"/>
      <c r="BC363" s="367"/>
      <c r="BD363" s="367"/>
      <c r="BE363" s="367"/>
      <c r="BF363" s="367"/>
      <c r="BG363" s="367"/>
      <c r="BH363" s="367"/>
      <c r="BI363" s="367"/>
      <c r="BJ363" s="367"/>
      <c r="BK363" s="367"/>
      <c r="BL363" s="367"/>
      <c r="BM363" s="367"/>
      <c r="BN363" s="367"/>
      <c r="BO363" s="367"/>
      <c r="BP363" s="367"/>
      <c r="BQ363" s="367"/>
      <c r="BR363" s="367"/>
      <c r="BS363" s="367"/>
      <c r="BT363" s="367"/>
      <c r="BU363" s="367"/>
      <c r="BV363" s="367"/>
      <c r="BW363" s="367"/>
      <c r="BX363" s="367"/>
      <c r="BY363" s="367"/>
      <c r="BZ363" s="346"/>
      <c r="CA363" s="346"/>
      <c r="CB363" s="346"/>
      <c r="CC363" s="346"/>
      <c r="CD363" s="346"/>
      <c r="CE363" s="346"/>
      <c r="CF363" s="346"/>
      <c r="CG363" s="346"/>
      <c r="CH363" s="346"/>
      <c r="CI363" s="346"/>
      <c r="CJ363" s="346"/>
      <c r="CK363" s="346"/>
      <c r="CL363" s="346"/>
      <c r="CM363" s="346"/>
      <c r="CN363" s="346"/>
      <c r="CO363" s="346"/>
      <c r="CP363" s="346"/>
      <c r="CQ363" s="346"/>
      <c r="CR363" s="346"/>
      <c r="CS363" s="346"/>
      <c r="CT363" s="346"/>
      <c r="CU363" s="346"/>
      <c r="CV363" s="346"/>
      <c r="CW363" s="346"/>
      <c r="CX363" s="346"/>
      <c r="CY363" s="346"/>
      <c r="CZ363" s="346"/>
    </row>
    <row r="364" s="318" customFormat="true" ht="15" customHeight="true" x14ac:dyDescent="0.2">
      <c r="B364" s="320"/>
      <c r="Z364" s="346"/>
      <c r="AA364" s="346"/>
      <c r="AB364" s="346"/>
      <c r="AC364" s="346"/>
      <c r="AD364" s="346"/>
      <c r="AE364" s="346"/>
      <c r="AF364" s="346"/>
      <c r="AG364" s="346"/>
      <c r="AH364" s="346"/>
      <c r="AI364" s="346"/>
      <c r="AJ364" s="346"/>
      <c r="AK364" s="346"/>
      <c r="AL364" s="346"/>
      <c r="AM364" s="346"/>
      <c r="AN364" s="346"/>
      <c r="AO364" s="346"/>
      <c r="AP364" s="346"/>
      <c r="AQ364" s="346"/>
      <c r="AR364" s="346"/>
      <c r="AS364" s="346"/>
      <c r="AT364" s="346"/>
      <c r="AU364" s="346"/>
      <c r="AV364" s="346"/>
      <c r="AW364" s="346"/>
      <c r="AX364" s="346"/>
      <c r="AY364" s="346"/>
      <c r="AZ364" s="346"/>
      <c r="BA364" s="367"/>
      <c r="BB364" s="322"/>
      <c r="BC364" s="367"/>
      <c r="BD364" s="367"/>
      <c r="BE364" s="367"/>
      <c r="BF364" s="367"/>
      <c r="BG364" s="367"/>
      <c r="BH364" s="367"/>
      <c r="BI364" s="367"/>
      <c r="BJ364" s="367"/>
      <c r="BK364" s="367"/>
      <c r="BL364" s="367"/>
      <c r="BM364" s="367"/>
      <c r="BN364" s="367"/>
      <c r="BO364" s="367"/>
      <c r="BP364" s="367"/>
      <c r="BQ364" s="367"/>
      <c r="BR364" s="367"/>
      <c r="BS364" s="367"/>
      <c r="BT364" s="367"/>
      <c r="BU364" s="367"/>
      <c r="BV364" s="367"/>
      <c r="BW364" s="367"/>
      <c r="BX364" s="367"/>
      <c r="BY364" s="367"/>
      <c r="BZ364" s="346"/>
      <c r="CA364" s="346"/>
      <c r="CB364" s="346"/>
      <c r="CC364" s="346"/>
      <c r="CD364" s="346"/>
      <c r="CE364" s="346"/>
      <c r="CF364" s="346"/>
      <c r="CG364" s="346"/>
      <c r="CH364" s="346"/>
      <c r="CI364" s="346"/>
      <c r="CJ364" s="346"/>
      <c r="CK364" s="346"/>
      <c r="CL364" s="346"/>
      <c r="CM364" s="346"/>
      <c r="CN364" s="346"/>
      <c r="CO364" s="346"/>
      <c r="CP364" s="346"/>
      <c r="CQ364" s="346"/>
      <c r="CR364" s="346"/>
      <c r="CS364" s="346"/>
      <c r="CT364" s="346"/>
      <c r="CU364" s="346"/>
      <c r="CV364" s="346"/>
      <c r="CW364" s="346"/>
      <c r="CX364" s="346"/>
      <c r="CY364" s="346"/>
      <c r="CZ364" s="346"/>
    </row>
    <row r="365" s="318" customFormat="true" ht="15" customHeight="true" x14ac:dyDescent="0.2">
      <c r="B365" s="320"/>
      <c r="Z365" s="346"/>
      <c r="AA365" s="346"/>
      <c r="AB365" s="346"/>
      <c r="AC365" s="346"/>
      <c r="AD365" s="346"/>
      <c r="AE365" s="346"/>
      <c r="AF365" s="346"/>
      <c r="AG365" s="346"/>
      <c r="AH365" s="346"/>
      <c r="AI365" s="346"/>
      <c r="AJ365" s="346"/>
      <c r="AK365" s="346"/>
      <c r="AL365" s="346"/>
      <c r="AM365" s="346"/>
      <c r="AN365" s="346"/>
      <c r="AO365" s="346"/>
      <c r="AP365" s="346"/>
      <c r="AQ365" s="346"/>
      <c r="AR365" s="346"/>
      <c r="AS365" s="346"/>
      <c r="AT365" s="346"/>
      <c r="AU365" s="346"/>
      <c r="AV365" s="346"/>
      <c r="AW365" s="346"/>
      <c r="AX365" s="346"/>
      <c r="AY365" s="346"/>
      <c r="AZ365" s="346"/>
      <c r="BA365" s="367"/>
      <c r="BB365" s="322"/>
      <c r="BC365" s="367"/>
      <c r="BD365" s="367"/>
      <c r="BE365" s="367"/>
      <c r="BF365" s="367"/>
      <c r="BG365" s="367"/>
      <c r="BH365" s="367"/>
      <c r="BI365" s="367"/>
      <c r="BJ365" s="367"/>
      <c r="BK365" s="367"/>
      <c r="BL365" s="367"/>
      <c r="BM365" s="367"/>
      <c r="BN365" s="367"/>
      <c r="BO365" s="367"/>
      <c r="BP365" s="367"/>
      <c r="BQ365" s="367"/>
      <c r="BR365" s="367"/>
      <c r="BS365" s="367"/>
      <c r="BT365" s="367"/>
      <c r="BU365" s="367"/>
      <c r="BV365" s="367"/>
      <c r="BW365" s="367"/>
      <c r="BX365" s="367"/>
      <c r="BY365" s="367"/>
      <c r="BZ365" s="346"/>
      <c r="CA365" s="346"/>
      <c r="CB365" s="346"/>
      <c r="CC365" s="346"/>
      <c r="CD365" s="346"/>
      <c r="CE365" s="346"/>
      <c r="CF365" s="346"/>
      <c r="CG365" s="346"/>
      <c r="CH365" s="346"/>
      <c r="CI365" s="346"/>
      <c r="CJ365" s="346"/>
      <c r="CK365" s="346"/>
      <c r="CL365" s="346"/>
      <c r="CM365" s="346"/>
      <c r="CN365" s="346"/>
      <c r="CO365" s="346"/>
      <c r="CP365" s="346"/>
      <c r="CQ365" s="346"/>
      <c r="CR365" s="346"/>
      <c r="CS365" s="346"/>
      <c r="CT365" s="346"/>
      <c r="CU365" s="346"/>
      <c r="CV365" s="346"/>
      <c r="CW365" s="346"/>
      <c r="CX365" s="346"/>
      <c r="CY365" s="346"/>
      <c r="CZ365" s="346"/>
    </row>
    <row r="366" s="318" customFormat="true" ht="15" customHeight="true" x14ac:dyDescent="0.2">
      <c r="B366" s="320"/>
      <c r="Z366" s="346"/>
      <c r="AA366" s="346"/>
      <c r="AB366" s="346"/>
      <c r="AC366" s="346"/>
      <c r="AD366" s="346"/>
      <c r="AE366" s="346"/>
      <c r="AF366" s="346"/>
      <c r="AG366" s="346"/>
      <c r="AH366" s="346"/>
      <c r="AI366" s="346"/>
      <c r="AJ366" s="346"/>
      <c r="AK366" s="346"/>
      <c r="AL366" s="346"/>
      <c r="AM366" s="346"/>
      <c r="AN366" s="346"/>
      <c r="AO366" s="346"/>
      <c r="AP366" s="346"/>
      <c r="AQ366" s="346"/>
      <c r="AR366" s="346"/>
      <c r="AS366" s="346"/>
      <c r="AT366" s="346"/>
      <c r="AU366" s="346"/>
      <c r="AV366" s="346"/>
      <c r="AW366" s="346"/>
      <c r="AX366" s="346"/>
      <c r="AY366" s="346"/>
      <c r="AZ366" s="346"/>
      <c r="BA366" s="367"/>
      <c r="BB366" s="322"/>
      <c r="BC366" s="367"/>
      <c r="BD366" s="367"/>
      <c r="BE366" s="367"/>
      <c r="BF366" s="367"/>
      <c r="BG366" s="367"/>
      <c r="BH366" s="367"/>
      <c r="BI366" s="367"/>
      <c r="BJ366" s="367"/>
      <c r="BK366" s="367"/>
      <c r="BL366" s="367"/>
      <c r="BM366" s="367"/>
      <c r="BN366" s="367"/>
      <c r="BO366" s="367"/>
      <c r="BP366" s="367"/>
      <c r="BQ366" s="367"/>
      <c r="BR366" s="367"/>
      <c r="BS366" s="367"/>
      <c r="BT366" s="367"/>
      <c r="BU366" s="367"/>
      <c r="BV366" s="367"/>
      <c r="BW366" s="367"/>
      <c r="BX366" s="367"/>
      <c r="BY366" s="367"/>
      <c r="BZ366" s="346"/>
      <c r="CA366" s="346"/>
      <c r="CB366" s="346"/>
      <c r="CC366" s="346"/>
      <c r="CD366" s="346"/>
      <c r="CE366" s="346"/>
      <c r="CF366" s="346"/>
      <c r="CG366" s="346"/>
      <c r="CH366" s="346"/>
      <c r="CI366" s="346"/>
      <c r="CJ366" s="346"/>
      <c r="CK366" s="346"/>
      <c r="CL366" s="346"/>
      <c r="CM366" s="346"/>
      <c r="CN366" s="346"/>
      <c r="CO366" s="346"/>
      <c r="CP366" s="346"/>
      <c r="CQ366" s="346"/>
      <c r="CR366" s="346"/>
      <c r="CS366" s="346"/>
      <c r="CT366" s="346"/>
      <c r="CU366" s="346"/>
      <c r="CV366" s="346"/>
      <c r="CW366" s="346"/>
      <c r="CX366" s="346"/>
      <c r="CY366" s="346"/>
      <c r="CZ366" s="346"/>
    </row>
    <row r="367" s="318" customFormat="true" ht="15" customHeight="true" x14ac:dyDescent="0.2">
      <c r="B367" s="320"/>
      <c r="Z367" s="346"/>
      <c r="AA367" s="346"/>
      <c r="AB367" s="346"/>
      <c r="AC367" s="346"/>
      <c r="AD367" s="346"/>
      <c r="AE367" s="346"/>
      <c r="AF367" s="346"/>
      <c r="AG367" s="346"/>
      <c r="AH367" s="346"/>
      <c r="AI367" s="346"/>
      <c r="AJ367" s="346"/>
      <c r="AK367" s="346"/>
      <c r="AL367" s="346"/>
      <c r="AM367" s="346"/>
      <c r="AN367" s="346"/>
      <c r="AO367" s="346"/>
      <c r="AP367" s="346"/>
      <c r="AQ367" s="346"/>
      <c r="AR367" s="346"/>
      <c r="AS367" s="346"/>
      <c r="AT367" s="346"/>
      <c r="AU367" s="346"/>
      <c r="AV367" s="346"/>
      <c r="AW367" s="346"/>
      <c r="AX367" s="346"/>
      <c r="AY367" s="346"/>
      <c r="AZ367" s="346"/>
      <c r="BA367" s="367"/>
      <c r="BB367" s="322"/>
      <c r="BC367" s="367"/>
      <c r="BD367" s="367"/>
      <c r="BE367" s="367"/>
      <c r="BF367" s="367"/>
      <c r="BG367" s="367"/>
      <c r="BH367" s="367"/>
      <c r="BI367" s="367"/>
      <c r="BJ367" s="367"/>
      <c r="BK367" s="367"/>
      <c r="BL367" s="367"/>
      <c r="BM367" s="367"/>
      <c r="BN367" s="367"/>
      <c r="BO367" s="367"/>
      <c r="BP367" s="367"/>
      <c r="BQ367" s="367"/>
      <c r="BR367" s="367"/>
      <c r="BS367" s="367"/>
      <c r="BT367" s="367"/>
      <c r="BU367" s="367"/>
      <c r="BV367" s="367"/>
      <c r="BW367" s="367"/>
      <c r="BX367" s="367"/>
      <c r="BY367" s="367"/>
      <c r="BZ367" s="346"/>
      <c r="CA367" s="346"/>
      <c r="CB367" s="346"/>
      <c r="CC367" s="346"/>
      <c r="CD367" s="346"/>
      <c r="CE367" s="346"/>
      <c r="CF367" s="346"/>
      <c r="CG367" s="346"/>
      <c r="CH367" s="346"/>
      <c r="CI367" s="346"/>
      <c r="CJ367" s="346"/>
      <c r="CK367" s="346"/>
      <c r="CL367" s="346"/>
      <c r="CM367" s="346"/>
      <c r="CN367" s="346"/>
      <c r="CO367" s="346"/>
      <c r="CP367" s="346"/>
      <c r="CQ367" s="346"/>
      <c r="CR367" s="346"/>
      <c r="CS367" s="346"/>
      <c r="CT367" s="346"/>
      <c r="CU367" s="346"/>
      <c r="CV367" s="346"/>
      <c r="CW367" s="346"/>
      <c r="CX367" s="346"/>
      <c r="CY367" s="346"/>
      <c r="CZ367" s="346"/>
    </row>
    <row r="368" s="318" customFormat="true" ht="15" customHeight="true" x14ac:dyDescent="0.2">
      <c r="B368" s="320"/>
      <c r="Z368" s="346"/>
      <c r="AA368" s="346"/>
      <c r="AB368" s="346"/>
      <c r="AC368" s="346"/>
      <c r="AD368" s="346"/>
      <c r="AE368" s="346"/>
      <c r="AF368" s="346"/>
      <c r="AG368" s="346"/>
      <c r="AH368" s="346"/>
      <c r="AI368" s="346"/>
      <c r="AJ368" s="346"/>
      <c r="AK368" s="346"/>
      <c r="AL368" s="346"/>
      <c r="AM368" s="346"/>
      <c r="AN368" s="346"/>
      <c r="AO368" s="346"/>
      <c r="AP368" s="346"/>
      <c r="AQ368" s="346"/>
      <c r="AR368" s="346"/>
      <c r="AS368" s="346"/>
      <c r="AT368" s="346"/>
      <c r="AU368" s="346"/>
      <c r="AV368" s="346"/>
      <c r="AW368" s="346"/>
      <c r="AX368" s="346"/>
      <c r="AY368" s="346"/>
      <c r="AZ368" s="346"/>
      <c r="BA368" s="367"/>
      <c r="BB368" s="322"/>
      <c r="BC368" s="367"/>
      <c r="BD368" s="367"/>
      <c r="BE368" s="367"/>
      <c r="BF368" s="367"/>
      <c r="BG368" s="367"/>
      <c r="BH368" s="367"/>
      <c r="BI368" s="367"/>
      <c r="BJ368" s="367"/>
      <c r="BK368" s="367"/>
      <c r="BL368" s="367"/>
      <c r="BM368" s="367"/>
      <c r="BN368" s="367"/>
      <c r="BO368" s="367"/>
      <c r="BP368" s="367"/>
      <c r="BQ368" s="367"/>
      <c r="BR368" s="367"/>
      <c r="BS368" s="367"/>
      <c r="BT368" s="367"/>
      <c r="BU368" s="367"/>
      <c r="BV368" s="367"/>
      <c r="BW368" s="367"/>
      <c r="BX368" s="367"/>
      <c r="BY368" s="367"/>
      <c r="BZ368" s="346"/>
      <c r="CA368" s="346"/>
      <c r="CB368" s="346"/>
      <c r="CC368" s="346"/>
      <c r="CD368" s="346"/>
      <c r="CE368" s="346"/>
      <c r="CF368" s="346"/>
      <c r="CG368" s="346"/>
      <c r="CH368" s="346"/>
      <c r="CI368" s="346"/>
      <c r="CJ368" s="346"/>
      <c r="CK368" s="346"/>
      <c r="CL368" s="346"/>
      <c r="CM368" s="346"/>
      <c r="CN368" s="346"/>
      <c r="CO368" s="346"/>
      <c r="CP368" s="346"/>
      <c r="CQ368" s="346"/>
      <c r="CR368" s="346"/>
      <c r="CS368" s="346"/>
      <c r="CT368" s="346"/>
      <c r="CU368" s="346"/>
      <c r="CV368" s="346"/>
      <c r="CW368" s="346"/>
      <c r="CX368" s="346"/>
      <c r="CY368" s="346"/>
      <c r="CZ368" s="346"/>
    </row>
    <row r="369" s="318" customFormat="true" ht="15" customHeight="true" x14ac:dyDescent="0.2">
      <c r="B369" s="320"/>
      <c r="Z369" s="346"/>
      <c r="AA369" s="346"/>
      <c r="AB369" s="346"/>
      <c r="AC369" s="346"/>
      <c r="AD369" s="346"/>
      <c r="AE369" s="346"/>
      <c r="AF369" s="346"/>
      <c r="AG369" s="346"/>
      <c r="AH369" s="346"/>
      <c r="AI369" s="346"/>
      <c r="AJ369" s="346"/>
      <c r="AK369" s="346"/>
      <c r="AL369" s="346"/>
      <c r="AM369" s="346"/>
      <c r="AN369" s="346"/>
      <c r="AO369" s="346"/>
      <c r="AP369" s="346"/>
      <c r="AQ369" s="346"/>
      <c r="AR369" s="346"/>
      <c r="AS369" s="346"/>
      <c r="AT369" s="346"/>
      <c r="AU369" s="346"/>
      <c r="AV369" s="346"/>
      <c r="AW369" s="346"/>
      <c r="AX369" s="346"/>
      <c r="AY369" s="346"/>
      <c r="AZ369" s="346"/>
      <c r="BA369" s="367"/>
      <c r="BB369" s="322"/>
      <c r="BC369" s="367"/>
      <c r="BD369" s="367"/>
      <c r="BE369" s="367"/>
      <c r="BF369" s="367"/>
      <c r="BG369" s="367"/>
      <c r="BH369" s="367"/>
      <c r="BI369" s="367"/>
      <c r="BJ369" s="367"/>
      <c r="BK369" s="367"/>
      <c r="BL369" s="367"/>
      <c r="BM369" s="367"/>
      <c r="BN369" s="367"/>
      <c r="BO369" s="367"/>
      <c r="BP369" s="367"/>
      <c r="BQ369" s="367"/>
      <c r="BR369" s="367"/>
      <c r="BS369" s="367"/>
      <c r="BT369" s="367"/>
      <c r="BU369" s="367"/>
      <c r="BV369" s="367"/>
      <c r="BW369" s="367"/>
      <c r="BX369" s="367"/>
      <c r="BY369" s="367"/>
      <c r="BZ369" s="346"/>
      <c r="CA369" s="346"/>
      <c r="CB369" s="346"/>
      <c r="CC369" s="346"/>
      <c r="CD369" s="346"/>
      <c r="CE369" s="346"/>
      <c r="CF369" s="346"/>
      <c r="CG369" s="346"/>
      <c r="CH369" s="346"/>
      <c r="CI369" s="346"/>
      <c r="CJ369" s="346"/>
      <c r="CK369" s="346"/>
      <c r="CL369" s="346"/>
      <c r="CM369" s="346"/>
      <c r="CN369" s="346"/>
      <c r="CO369" s="346"/>
      <c r="CP369" s="346"/>
      <c r="CQ369" s="346"/>
      <c r="CR369" s="346"/>
      <c r="CS369" s="346"/>
      <c r="CT369" s="346"/>
      <c r="CU369" s="346"/>
      <c r="CV369" s="346"/>
      <c r="CW369" s="346"/>
      <c r="CX369" s="346"/>
      <c r="CY369" s="346"/>
      <c r="CZ369" s="346"/>
    </row>
    <row r="370" s="318" customFormat="true" ht="15" customHeight="true" x14ac:dyDescent="0.2">
      <c r="B370" s="320"/>
      <c r="Z370" s="346"/>
      <c r="AA370" s="346"/>
      <c r="AB370" s="346"/>
      <c r="AC370" s="346"/>
      <c r="AD370" s="346"/>
      <c r="AE370" s="346"/>
      <c r="AF370" s="346"/>
      <c r="AG370" s="346"/>
      <c r="AH370" s="346"/>
      <c r="AI370" s="346"/>
      <c r="AJ370" s="346"/>
      <c r="AK370" s="346"/>
      <c r="AL370" s="346"/>
      <c r="AM370" s="346"/>
      <c r="AN370" s="346"/>
      <c r="AO370" s="346"/>
      <c r="AP370" s="346"/>
      <c r="AQ370" s="346"/>
      <c r="AR370" s="346"/>
      <c r="AS370" s="346"/>
      <c r="AT370" s="346"/>
      <c r="AU370" s="346"/>
      <c r="AV370" s="346"/>
      <c r="AW370" s="346"/>
      <c r="AX370" s="346"/>
      <c r="AY370" s="346"/>
      <c r="AZ370" s="346"/>
      <c r="BA370" s="367"/>
      <c r="BB370" s="322"/>
      <c r="BC370" s="367"/>
      <c r="BD370" s="367"/>
      <c r="BE370" s="367"/>
      <c r="BF370" s="367"/>
      <c r="BG370" s="367"/>
      <c r="BH370" s="367"/>
      <c r="BI370" s="367"/>
      <c r="BJ370" s="367"/>
      <c r="BK370" s="367"/>
      <c r="BL370" s="367"/>
      <c r="BM370" s="367"/>
      <c r="BN370" s="367"/>
      <c r="BO370" s="367"/>
      <c r="BP370" s="367"/>
      <c r="BQ370" s="367"/>
      <c r="BR370" s="367"/>
      <c r="BS370" s="367"/>
      <c r="BT370" s="367"/>
      <c r="BU370" s="367"/>
      <c r="BV370" s="367"/>
      <c r="BW370" s="367"/>
      <c r="BX370" s="367"/>
      <c r="BY370" s="367"/>
      <c r="BZ370" s="346"/>
      <c r="CA370" s="346"/>
      <c r="CB370" s="346"/>
      <c r="CC370" s="346"/>
      <c r="CD370" s="346"/>
      <c r="CE370" s="346"/>
      <c r="CF370" s="346"/>
      <c r="CG370" s="346"/>
      <c r="CH370" s="346"/>
      <c r="CI370" s="346"/>
      <c r="CJ370" s="346"/>
      <c r="CK370" s="346"/>
      <c r="CL370" s="346"/>
      <c r="CM370" s="346"/>
      <c r="CN370" s="346"/>
      <c r="CO370" s="346"/>
      <c r="CP370" s="346"/>
      <c r="CQ370" s="346"/>
      <c r="CR370" s="346"/>
      <c r="CS370" s="346"/>
      <c r="CT370" s="346"/>
      <c r="CU370" s="346"/>
      <c r="CV370" s="346"/>
      <c r="CW370" s="346"/>
      <c r="CX370" s="346"/>
      <c r="CY370" s="346"/>
      <c r="CZ370" s="346"/>
    </row>
    <row r="371" s="318" customFormat="true" ht="15" customHeight="true" x14ac:dyDescent="0.2">
      <c r="B371" s="320"/>
      <c r="Z371" s="346"/>
      <c r="AA371" s="346"/>
      <c r="AB371" s="346"/>
      <c r="AC371" s="346"/>
      <c r="AD371" s="346"/>
      <c r="AE371" s="346"/>
      <c r="AF371" s="346"/>
      <c r="AG371" s="346"/>
      <c r="AH371" s="346"/>
      <c r="AI371" s="346"/>
      <c r="AJ371" s="346"/>
      <c r="AK371" s="346"/>
      <c r="AL371" s="346"/>
      <c r="AM371" s="346"/>
      <c r="AN371" s="346"/>
      <c r="AO371" s="346"/>
      <c r="AP371" s="346"/>
      <c r="AQ371" s="346"/>
      <c r="AR371" s="346"/>
      <c r="AS371" s="346"/>
      <c r="AT371" s="346"/>
      <c r="AU371" s="346"/>
      <c r="AV371" s="346"/>
      <c r="AW371" s="346"/>
      <c r="AX371" s="346"/>
      <c r="AY371" s="346"/>
      <c r="AZ371" s="346"/>
      <c r="BA371" s="367"/>
      <c r="BB371" s="322"/>
      <c r="BC371" s="367"/>
      <c r="BD371" s="367"/>
      <c r="BE371" s="367"/>
      <c r="BF371" s="367"/>
      <c r="BG371" s="367"/>
      <c r="BH371" s="367"/>
      <c r="BI371" s="367"/>
      <c r="BJ371" s="367"/>
      <c r="BK371" s="367"/>
      <c r="BL371" s="367"/>
      <c r="BM371" s="367"/>
      <c r="BN371" s="367"/>
      <c r="BO371" s="367"/>
      <c r="BP371" s="367"/>
      <c r="BQ371" s="367"/>
      <c r="BR371" s="367"/>
      <c r="BS371" s="367"/>
      <c r="BT371" s="367"/>
      <c r="BU371" s="367"/>
      <c r="BV371" s="367"/>
      <c r="BW371" s="367"/>
      <c r="BX371" s="367"/>
      <c r="BY371" s="367"/>
      <c r="BZ371" s="346"/>
      <c r="CA371" s="346"/>
      <c r="CB371" s="346"/>
      <c r="CC371" s="346"/>
      <c r="CD371" s="346"/>
      <c r="CE371" s="346"/>
      <c r="CF371" s="346"/>
      <c r="CG371" s="346"/>
      <c r="CH371" s="346"/>
      <c r="CI371" s="346"/>
      <c r="CJ371" s="346"/>
      <c r="CK371" s="346"/>
      <c r="CL371" s="346"/>
      <c r="CM371" s="346"/>
      <c r="CN371" s="346"/>
      <c r="CO371" s="346"/>
      <c r="CP371" s="346"/>
      <c r="CQ371" s="346"/>
      <c r="CR371" s="346"/>
      <c r="CS371" s="346"/>
      <c r="CT371" s="346"/>
      <c r="CU371" s="346"/>
      <c r="CV371" s="346"/>
      <c r="CW371" s="346"/>
      <c r="CX371" s="346"/>
      <c r="CY371" s="346"/>
      <c r="CZ371" s="346"/>
    </row>
    <row r="372" s="318" customFormat="true" ht="15" customHeight="true" x14ac:dyDescent="0.2">
      <c r="B372" s="320"/>
      <c r="Z372" s="346"/>
      <c r="AA372" s="346"/>
      <c r="AB372" s="346"/>
      <c r="AC372" s="346"/>
      <c r="AD372" s="346"/>
      <c r="AE372" s="346"/>
      <c r="AF372" s="346"/>
      <c r="AG372" s="346"/>
      <c r="AH372" s="346"/>
      <c r="AI372" s="346"/>
      <c r="AJ372" s="346"/>
      <c r="AK372" s="346"/>
      <c r="AL372" s="346"/>
      <c r="AM372" s="346"/>
      <c r="AN372" s="346"/>
      <c r="AO372" s="346"/>
      <c r="AP372" s="346"/>
      <c r="AQ372" s="346"/>
      <c r="AR372" s="346"/>
      <c r="AS372" s="346"/>
      <c r="AT372" s="346"/>
      <c r="AU372" s="346"/>
      <c r="AV372" s="346"/>
      <c r="AW372" s="346"/>
      <c r="AX372" s="346"/>
      <c r="AY372" s="346"/>
      <c r="AZ372" s="346"/>
      <c r="BA372" s="367"/>
      <c r="BB372" s="322"/>
      <c r="BC372" s="367"/>
      <c r="BD372" s="367"/>
      <c r="BE372" s="367"/>
      <c r="BF372" s="367"/>
      <c r="BG372" s="367"/>
      <c r="BH372" s="367"/>
      <c r="BI372" s="367"/>
      <c r="BJ372" s="367"/>
      <c r="BK372" s="367"/>
      <c r="BL372" s="367"/>
      <c r="BM372" s="367"/>
      <c r="BN372" s="367"/>
      <c r="BO372" s="367"/>
      <c r="BP372" s="367"/>
      <c r="BQ372" s="367"/>
      <c r="BR372" s="367"/>
      <c r="BS372" s="367"/>
      <c r="BT372" s="367"/>
      <c r="BU372" s="367"/>
      <c r="BV372" s="367"/>
      <c r="BW372" s="367"/>
      <c r="BX372" s="367"/>
      <c r="BY372" s="367"/>
      <c r="BZ372" s="346"/>
      <c r="CA372" s="346"/>
      <c r="CB372" s="346"/>
      <c r="CC372" s="346"/>
      <c r="CD372" s="346"/>
      <c r="CE372" s="346"/>
      <c r="CF372" s="346"/>
      <c r="CG372" s="346"/>
      <c r="CH372" s="346"/>
      <c r="CI372" s="346"/>
      <c r="CJ372" s="346"/>
      <c r="CK372" s="346"/>
      <c r="CL372" s="346"/>
      <c r="CM372" s="346"/>
      <c r="CN372" s="346"/>
      <c r="CO372" s="346"/>
      <c r="CP372" s="346"/>
      <c r="CQ372" s="346"/>
      <c r="CR372" s="346"/>
      <c r="CS372" s="346"/>
      <c r="CT372" s="346"/>
      <c r="CU372" s="346"/>
      <c r="CV372" s="346"/>
      <c r="CW372" s="346"/>
      <c r="CX372" s="346"/>
      <c r="CY372" s="346"/>
      <c r="CZ372" s="346"/>
    </row>
    <row r="373" s="318" customFormat="true" ht="15" customHeight="true" x14ac:dyDescent="0.2">
      <c r="B373" s="320"/>
      <c r="Z373" s="346"/>
      <c r="AA373" s="346"/>
      <c r="AB373" s="346"/>
      <c r="AC373" s="346"/>
      <c r="AD373" s="346"/>
      <c r="AE373" s="346"/>
      <c r="AF373" s="346"/>
      <c r="AG373" s="346"/>
      <c r="AH373" s="346"/>
      <c r="AI373" s="346"/>
      <c r="AJ373" s="346"/>
      <c r="AK373" s="346"/>
      <c r="AL373" s="346"/>
      <c r="AM373" s="346"/>
      <c r="AN373" s="346"/>
      <c r="AO373" s="346"/>
      <c r="AP373" s="346"/>
      <c r="AQ373" s="346"/>
      <c r="AR373" s="346"/>
      <c r="AS373" s="346"/>
      <c r="AT373" s="346"/>
      <c r="AU373" s="346"/>
      <c r="AV373" s="346"/>
      <c r="AW373" s="346"/>
      <c r="AX373" s="346"/>
      <c r="AY373" s="346"/>
      <c r="AZ373" s="346"/>
      <c r="BA373" s="367"/>
      <c r="BB373" s="322"/>
      <c r="BC373" s="367"/>
      <c r="BD373" s="367"/>
      <c r="BE373" s="367"/>
      <c r="BF373" s="367"/>
      <c r="BG373" s="367"/>
      <c r="BH373" s="367"/>
      <c r="BI373" s="367"/>
      <c r="BJ373" s="367"/>
      <c r="BK373" s="367"/>
      <c r="BL373" s="367"/>
      <c r="BM373" s="367"/>
      <c r="BN373" s="367"/>
      <c r="BO373" s="367"/>
      <c r="BP373" s="367"/>
      <c r="BQ373" s="367"/>
      <c r="BR373" s="367"/>
      <c r="BS373" s="367"/>
      <c r="BT373" s="367"/>
      <c r="BU373" s="367"/>
      <c r="BV373" s="367"/>
      <c r="BW373" s="367"/>
      <c r="BX373" s="367"/>
      <c r="BY373" s="367"/>
      <c r="BZ373" s="346"/>
      <c r="CA373" s="346"/>
      <c r="CB373" s="346"/>
      <c r="CC373" s="346"/>
      <c r="CD373" s="346"/>
      <c r="CE373" s="346"/>
      <c r="CF373" s="346"/>
      <c r="CG373" s="346"/>
      <c r="CH373" s="346"/>
      <c r="CI373" s="346"/>
      <c r="CJ373" s="346"/>
      <c r="CK373" s="346"/>
      <c r="CL373" s="346"/>
      <c r="CM373" s="346"/>
      <c r="CN373" s="346"/>
      <c r="CO373" s="346"/>
      <c r="CP373" s="346"/>
      <c r="CQ373" s="346"/>
      <c r="CR373" s="346"/>
      <c r="CS373" s="346"/>
      <c r="CT373" s="346"/>
      <c r="CU373" s="346"/>
      <c r="CV373" s="346"/>
      <c r="CW373" s="346"/>
      <c r="CX373" s="346"/>
      <c r="CY373" s="346"/>
      <c r="CZ373" s="346"/>
    </row>
    <row r="374" s="318" customFormat="true" ht="15" customHeight="true" x14ac:dyDescent="0.2">
      <c r="B374" s="320"/>
      <c r="Z374" s="346"/>
      <c r="AA374" s="346"/>
      <c r="AB374" s="346"/>
      <c r="AC374" s="346"/>
      <c r="AD374" s="346"/>
      <c r="AE374" s="346"/>
      <c r="AF374" s="346"/>
      <c r="AG374" s="346"/>
      <c r="AH374" s="346"/>
      <c r="AI374" s="346"/>
      <c r="AJ374" s="346"/>
      <c r="AK374" s="346"/>
      <c r="AL374" s="346"/>
      <c r="AM374" s="346"/>
      <c r="AN374" s="346"/>
      <c r="AO374" s="346"/>
      <c r="AP374" s="346"/>
      <c r="AQ374" s="346"/>
      <c r="AR374" s="346"/>
      <c r="AS374" s="346"/>
      <c r="AT374" s="346"/>
      <c r="AU374" s="346"/>
      <c r="AV374" s="346"/>
      <c r="AW374" s="346"/>
      <c r="AX374" s="346"/>
      <c r="AY374" s="346"/>
      <c r="AZ374" s="346"/>
      <c r="BA374" s="367"/>
      <c r="BB374" s="322"/>
      <c r="BC374" s="367"/>
      <c r="BD374" s="367"/>
      <c r="BE374" s="367"/>
      <c r="BF374" s="367"/>
      <c r="BG374" s="367"/>
      <c r="BH374" s="367"/>
      <c r="BI374" s="367"/>
      <c r="BJ374" s="367"/>
      <c r="BK374" s="367"/>
      <c r="BL374" s="367"/>
      <c r="BM374" s="367"/>
      <c r="BN374" s="367"/>
      <c r="BO374" s="367"/>
      <c r="BP374" s="367"/>
      <c r="BQ374" s="367"/>
      <c r="BR374" s="367"/>
      <c r="BS374" s="367"/>
      <c r="BT374" s="367"/>
      <c r="BU374" s="367"/>
      <c r="BV374" s="367"/>
      <c r="BW374" s="367"/>
      <c r="BX374" s="367"/>
      <c r="BY374" s="367"/>
      <c r="BZ374" s="346"/>
      <c r="CA374" s="346"/>
      <c r="CB374" s="346"/>
      <c r="CC374" s="346"/>
      <c r="CD374" s="346"/>
      <c r="CE374" s="346"/>
      <c r="CF374" s="346"/>
      <c r="CG374" s="346"/>
      <c r="CH374" s="346"/>
      <c r="CI374" s="346"/>
      <c r="CJ374" s="346"/>
      <c r="CK374" s="346"/>
      <c r="CL374" s="346"/>
      <c r="CM374" s="346"/>
      <c r="CN374" s="346"/>
      <c r="CO374" s="346"/>
      <c r="CP374" s="346"/>
      <c r="CQ374" s="346"/>
      <c r="CR374" s="346"/>
      <c r="CS374" s="346"/>
      <c r="CT374" s="346"/>
      <c r="CU374" s="346"/>
      <c r="CV374" s="346"/>
      <c r="CW374" s="346"/>
      <c r="CX374" s="346"/>
      <c r="CY374" s="346"/>
      <c r="CZ374" s="346"/>
    </row>
    <row r="375" s="318" customFormat="true" ht="15" customHeight="true" x14ac:dyDescent="0.2">
      <c r="B375" s="320"/>
      <c r="Z375" s="346"/>
      <c r="AA375" s="346"/>
      <c r="AB375" s="346"/>
      <c r="AC375" s="346"/>
      <c r="AD375" s="346"/>
      <c r="AE375" s="346"/>
      <c r="AF375" s="346"/>
      <c r="AG375" s="346"/>
      <c r="AH375" s="346"/>
      <c r="AI375" s="346"/>
      <c r="AJ375" s="346"/>
      <c r="AK375" s="346"/>
      <c r="AL375" s="346"/>
      <c r="AM375" s="346"/>
      <c r="AN375" s="346"/>
      <c r="AO375" s="346"/>
      <c r="AP375" s="346"/>
      <c r="AQ375" s="346"/>
      <c r="AR375" s="346"/>
      <c r="AS375" s="346"/>
      <c r="AT375" s="346"/>
      <c r="AU375" s="346"/>
      <c r="AV375" s="346"/>
      <c r="AW375" s="346"/>
      <c r="AX375" s="346"/>
      <c r="AY375" s="346"/>
      <c r="AZ375" s="346"/>
      <c r="BA375" s="319"/>
      <c r="BB375" s="317"/>
      <c r="BC375" s="317"/>
      <c r="BD375" s="317"/>
      <c r="BE375" s="317"/>
      <c r="BF375" s="317"/>
      <c r="BG375" s="317"/>
      <c r="BH375" s="317"/>
      <c r="BI375" s="317"/>
      <c r="BJ375" s="317"/>
      <c r="BK375" s="317"/>
      <c r="BL375" s="317"/>
      <c r="BM375" s="317"/>
      <c r="BN375" s="317"/>
      <c r="BO375" s="317"/>
      <c r="BP375" s="317"/>
      <c r="BQ375" s="317"/>
      <c r="BR375" s="317"/>
      <c r="BS375" s="317"/>
      <c r="BT375" s="317"/>
      <c r="BU375" s="317"/>
      <c r="BV375" s="317"/>
      <c r="BW375" s="317"/>
      <c r="BX375" s="317"/>
      <c r="BY375" s="319"/>
      <c r="BZ375" s="345"/>
      <c r="CA375" s="345"/>
      <c r="CB375" s="345"/>
      <c r="CC375" s="345"/>
      <c r="CD375" s="345"/>
      <c r="CE375" s="345"/>
      <c r="CF375" s="345"/>
      <c r="CG375" s="345"/>
      <c r="CH375" s="345"/>
      <c r="CI375" s="345"/>
      <c r="CJ375" s="345"/>
      <c r="CK375" s="345"/>
      <c r="CL375" s="345"/>
      <c r="CM375" s="345"/>
      <c r="CN375" s="345"/>
      <c r="CO375" s="345"/>
      <c r="CP375" s="345"/>
      <c r="CQ375" s="345"/>
      <c r="CR375" s="345"/>
      <c r="CS375" s="345"/>
      <c r="CT375" s="345"/>
      <c r="CU375" s="345"/>
      <c r="CV375" s="345"/>
      <c r="CW375" s="345"/>
      <c r="CX375" s="345"/>
      <c r="CY375" s="345"/>
      <c r="CZ375" s="345"/>
    </row>
    <row r="376" s="318" customFormat="true" ht="15" customHeight="true" x14ac:dyDescent="0.2">
      <c r="B376" s="320"/>
      <c r="Z376" s="346"/>
      <c r="AA376" s="346"/>
      <c r="AB376" s="346"/>
      <c r="AC376" s="346"/>
      <c r="AD376" s="346"/>
      <c r="AE376" s="346"/>
      <c r="AF376" s="346"/>
      <c r="AG376" s="346"/>
      <c r="AH376" s="346"/>
      <c r="AI376" s="346"/>
      <c r="AJ376" s="346"/>
      <c r="AK376" s="346"/>
      <c r="AL376" s="346"/>
      <c r="AM376" s="346"/>
      <c r="AN376" s="346"/>
      <c r="AO376" s="346"/>
      <c r="AP376" s="346"/>
      <c r="AQ376" s="346"/>
      <c r="AR376" s="346"/>
      <c r="AS376" s="346"/>
      <c r="AT376" s="346"/>
      <c r="AU376" s="346"/>
      <c r="AV376" s="346"/>
      <c r="AW376" s="346"/>
      <c r="AX376" s="346"/>
      <c r="AY376" s="346"/>
      <c r="AZ376" s="346"/>
      <c r="BA376" s="319"/>
      <c r="BB376" s="317"/>
      <c r="BC376" s="317"/>
      <c r="BD376" s="317"/>
      <c r="BE376" s="317"/>
      <c r="BF376" s="317"/>
      <c r="BG376" s="317"/>
      <c r="BH376" s="317"/>
      <c r="BI376" s="317"/>
      <c r="BJ376" s="317"/>
      <c r="BK376" s="317"/>
      <c r="BL376" s="317"/>
      <c r="BM376" s="317"/>
      <c r="BN376" s="317"/>
      <c r="BO376" s="317"/>
      <c r="BP376" s="317"/>
      <c r="BQ376" s="317"/>
      <c r="BR376" s="317"/>
      <c r="BS376" s="317"/>
      <c r="BT376" s="317"/>
      <c r="BU376" s="317"/>
      <c r="BV376" s="317"/>
      <c r="BW376" s="317"/>
      <c r="BX376" s="317"/>
      <c r="BY376" s="319"/>
      <c r="BZ376" s="345"/>
      <c r="CA376" s="345"/>
      <c r="CB376" s="345"/>
      <c r="CC376" s="345"/>
      <c r="CD376" s="345"/>
      <c r="CE376" s="345"/>
      <c r="CF376" s="345"/>
      <c r="CG376" s="345"/>
      <c r="CH376" s="345"/>
      <c r="CI376" s="345"/>
      <c r="CJ376" s="345"/>
      <c r="CK376" s="345"/>
      <c r="CL376" s="345"/>
      <c r="CM376" s="345"/>
      <c r="CN376" s="345"/>
      <c r="CO376" s="345"/>
      <c r="CP376" s="345"/>
      <c r="CQ376" s="345"/>
      <c r="CR376" s="345"/>
      <c r="CS376" s="345"/>
      <c r="CT376" s="345"/>
      <c r="CU376" s="345"/>
      <c r="CV376" s="345"/>
      <c r="CW376" s="345"/>
      <c r="CX376" s="345"/>
      <c r="CY376" s="345"/>
      <c r="CZ376" s="345"/>
    </row>
    <row r="377" s="318" customFormat="true" ht="15" customHeight="true" x14ac:dyDescent="0.2">
      <c r="B377" s="320"/>
      <c r="Z377" s="346"/>
      <c r="AA377" s="346"/>
      <c r="AB377" s="346"/>
      <c r="AC377" s="346"/>
      <c r="AD377" s="346"/>
      <c r="AE377" s="346"/>
      <c r="AF377" s="346"/>
      <c r="AG377" s="346"/>
      <c r="AH377" s="346"/>
      <c r="AI377" s="346"/>
      <c r="AJ377" s="346"/>
      <c r="AK377" s="346"/>
      <c r="AL377" s="346"/>
      <c r="AM377" s="346"/>
      <c r="AN377" s="346"/>
      <c r="AO377" s="346"/>
      <c r="AP377" s="346"/>
      <c r="AQ377" s="346"/>
      <c r="AR377" s="346"/>
      <c r="AS377" s="346"/>
      <c r="AT377" s="346"/>
      <c r="AU377" s="346"/>
      <c r="AV377" s="346"/>
      <c r="AW377" s="346"/>
      <c r="AX377" s="346"/>
      <c r="AY377" s="346"/>
      <c r="AZ377" s="346"/>
      <c r="BA377" s="319"/>
      <c r="BB377" s="317"/>
      <c r="BC377" s="317"/>
      <c r="BD377" s="317"/>
      <c r="BE377" s="317"/>
      <c r="BF377" s="317"/>
      <c r="BG377" s="317"/>
      <c r="BH377" s="317"/>
      <c r="BI377" s="317"/>
      <c r="BJ377" s="317"/>
      <c r="BK377" s="317"/>
      <c r="BL377" s="317"/>
      <c r="BM377" s="317"/>
      <c r="BN377" s="317"/>
      <c r="BO377" s="317"/>
      <c r="BP377" s="317"/>
      <c r="BQ377" s="317"/>
      <c r="BR377" s="317"/>
      <c r="BS377" s="317"/>
      <c r="BT377" s="317"/>
      <c r="BU377" s="317"/>
      <c r="BV377" s="317"/>
      <c r="BW377" s="317"/>
      <c r="BX377" s="317"/>
      <c r="BY377" s="319"/>
      <c r="BZ377" s="345"/>
      <c r="CA377" s="345"/>
      <c r="CB377" s="345"/>
      <c r="CC377" s="345"/>
      <c r="CD377" s="345"/>
      <c r="CE377" s="345"/>
      <c r="CF377" s="345"/>
      <c r="CG377" s="345"/>
      <c r="CH377" s="345"/>
      <c r="CI377" s="345"/>
      <c r="CJ377" s="345"/>
      <c r="CK377" s="345"/>
      <c r="CL377" s="345"/>
      <c r="CM377" s="345"/>
      <c r="CN377" s="345"/>
      <c r="CO377" s="345"/>
      <c r="CP377" s="345"/>
      <c r="CQ377" s="345"/>
      <c r="CR377" s="345"/>
      <c r="CS377" s="345"/>
      <c r="CT377" s="345"/>
      <c r="CU377" s="345"/>
      <c r="CV377" s="345"/>
      <c r="CW377" s="345"/>
      <c r="CX377" s="345"/>
      <c r="CY377" s="345"/>
      <c r="CZ377" s="345"/>
    </row>
    <row r="378" s="318" customFormat="true" ht="15" customHeight="true" x14ac:dyDescent="0.2">
      <c r="B378" s="320"/>
      <c r="Z378" s="346"/>
      <c r="AA378" s="346"/>
      <c r="AB378" s="346"/>
      <c r="AC378" s="346"/>
      <c r="AD378" s="346"/>
      <c r="AE378" s="346"/>
      <c r="AF378" s="346"/>
      <c r="AG378" s="346"/>
      <c r="AH378" s="346"/>
      <c r="AI378" s="346"/>
      <c r="AJ378" s="346"/>
      <c r="AK378" s="346"/>
      <c r="AL378" s="346"/>
      <c r="AM378" s="346"/>
      <c r="AN378" s="346"/>
      <c r="AO378" s="346"/>
      <c r="AP378" s="346"/>
      <c r="AQ378" s="346"/>
      <c r="AR378" s="346"/>
      <c r="AS378" s="346"/>
      <c r="AT378" s="346"/>
      <c r="AU378" s="346"/>
      <c r="AV378" s="346"/>
      <c r="AW378" s="346"/>
      <c r="AX378" s="346"/>
      <c r="AY378" s="346"/>
      <c r="AZ378" s="346"/>
      <c r="BA378" s="319"/>
      <c r="BB378" s="317"/>
      <c r="BC378" s="317"/>
      <c r="BD378" s="317"/>
      <c r="BE378" s="317"/>
      <c r="BF378" s="317"/>
      <c r="BG378" s="317"/>
      <c r="BH378" s="317"/>
      <c r="BI378" s="317"/>
      <c r="BJ378" s="317"/>
      <c r="BK378" s="317"/>
      <c r="BL378" s="317"/>
      <c r="BM378" s="317"/>
      <c r="BN378" s="317"/>
      <c r="BO378" s="317"/>
      <c r="BP378" s="317"/>
      <c r="BQ378" s="317"/>
      <c r="BR378" s="317"/>
      <c r="BS378" s="317"/>
      <c r="BT378" s="317"/>
      <c r="BU378" s="317"/>
      <c r="BV378" s="317"/>
      <c r="BW378" s="317"/>
      <c r="BX378" s="317"/>
      <c r="BY378" s="319"/>
      <c r="BZ378" s="345"/>
      <c r="CA378" s="345"/>
      <c r="CB378" s="345"/>
      <c r="CC378" s="345"/>
      <c r="CD378" s="345"/>
      <c r="CE378" s="345"/>
      <c r="CF378" s="345"/>
      <c r="CG378" s="345"/>
      <c r="CH378" s="345"/>
      <c r="CI378" s="345"/>
      <c r="CJ378" s="345"/>
      <c r="CK378" s="345"/>
      <c r="CL378" s="345"/>
      <c r="CM378" s="345"/>
      <c r="CN378" s="345"/>
      <c r="CO378" s="345"/>
      <c r="CP378" s="345"/>
      <c r="CQ378" s="345"/>
      <c r="CR378" s="345"/>
      <c r="CS378" s="345"/>
      <c r="CT378" s="345"/>
      <c r="CU378" s="345"/>
      <c r="CV378" s="345"/>
      <c r="CW378" s="345"/>
      <c r="CX378" s="345"/>
      <c r="CY378" s="345"/>
      <c r="CZ378" s="345"/>
    </row>
    <row r="379" s="318" customFormat="true" ht="15" customHeight="true" x14ac:dyDescent="0.2">
      <c r="B379" s="320"/>
      <c r="Z379" s="346"/>
      <c r="AA379" s="346"/>
      <c r="AB379" s="346"/>
      <c r="AC379" s="346"/>
      <c r="AD379" s="346"/>
      <c r="AE379" s="346"/>
      <c r="AF379" s="346"/>
      <c r="AG379" s="346"/>
      <c r="AH379" s="346"/>
      <c r="AI379" s="346"/>
      <c r="AJ379" s="346"/>
      <c r="AK379" s="346"/>
      <c r="AL379" s="346"/>
      <c r="AM379" s="346"/>
      <c r="AN379" s="346"/>
      <c r="AO379" s="346"/>
      <c r="AP379" s="346"/>
      <c r="AQ379" s="346"/>
      <c r="AR379" s="346"/>
      <c r="AS379" s="346"/>
      <c r="AT379" s="346"/>
      <c r="AU379" s="346"/>
      <c r="AV379" s="346"/>
      <c r="AW379" s="346"/>
      <c r="AX379" s="346"/>
      <c r="AY379" s="346"/>
      <c r="AZ379" s="346"/>
      <c r="BA379" s="319"/>
      <c r="BB379" s="317"/>
      <c r="BC379" s="317"/>
      <c r="BD379" s="317"/>
      <c r="BE379" s="317"/>
      <c r="BF379" s="317"/>
      <c r="BG379" s="317"/>
      <c r="BH379" s="317"/>
      <c r="BI379" s="317"/>
      <c r="BJ379" s="317"/>
      <c r="BK379" s="317"/>
      <c r="BL379" s="317"/>
      <c r="BM379" s="317"/>
      <c r="BN379" s="317"/>
      <c r="BO379" s="317"/>
      <c r="BP379" s="317"/>
      <c r="BQ379" s="317"/>
      <c r="BR379" s="317"/>
      <c r="BS379" s="317"/>
      <c r="BT379" s="317"/>
      <c r="BU379" s="317"/>
      <c r="BV379" s="317"/>
      <c r="BW379" s="317"/>
      <c r="BX379" s="317"/>
      <c r="BY379" s="319"/>
      <c r="BZ379" s="345"/>
      <c r="CA379" s="345"/>
      <c r="CB379" s="345"/>
      <c r="CC379" s="345"/>
      <c r="CD379" s="345"/>
      <c r="CE379" s="345"/>
      <c r="CF379" s="345"/>
      <c r="CG379" s="345"/>
      <c r="CH379" s="345"/>
      <c r="CI379" s="345"/>
      <c r="CJ379" s="345"/>
      <c r="CK379" s="345"/>
      <c r="CL379" s="345"/>
      <c r="CM379" s="345"/>
      <c r="CN379" s="345"/>
      <c r="CO379" s="345"/>
      <c r="CP379" s="345"/>
      <c r="CQ379" s="345"/>
      <c r="CR379" s="345"/>
      <c r="CS379" s="345"/>
      <c r="CT379" s="345"/>
      <c r="CU379" s="345"/>
      <c r="CV379" s="345"/>
      <c r="CW379" s="345"/>
      <c r="CX379" s="345"/>
      <c r="CY379" s="345"/>
      <c r="CZ379" s="345"/>
    </row>
    <row r="380" s="318" customFormat="true" ht="15" customHeight="true" x14ac:dyDescent="0.2">
      <c r="B380" s="320"/>
      <c r="Z380" s="346"/>
      <c r="AA380" s="346"/>
      <c r="AB380" s="346"/>
      <c r="AC380" s="346"/>
      <c r="AD380" s="346"/>
      <c r="AE380" s="346"/>
      <c r="AF380" s="346"/>
      <c r="AG380" s="346"/>
      <c r="AH380" s="346"/>
      <c r="AI380" s="346"/>
      <c r="AJ380" s="346"/>
      <c r="AK380" s="346"/>
      <c r="AL380" s="346"/>
      <c r="AM380" s="346"/>
      <c r="AN380" s="346"/>
      <c r="AO380" s="346"/>
      <c r="AP380" s="346"/>
      <c r="AQ380" s="346"/>
      <c r="AR380" s="346"/>
      <c r="AS380" s="346"/>
      <c r="AT380" s="346"/>
      <c r="AU380" s="346"/>
      <c r="AV380" s="346"/>
      <c r="AW380" s="346"/>
      <c r="AX380" s="346"/>
      <c r="AY380" s="346"/>
      <c r="AZ380" s="346"/>
      <c r="BA380" s="319"/>
      <c r="BB380" s="317"/>
      <c r="BC380" s="317"/>
      <c r="BD380" s="317"/>
      <c r="BE380" s="317"/>
      <c r="BF380" s="317"/>
      <c r="BG380" s="317"/>
      <c r="BH380" s="317"/>
      <c r="BI380" s="317"/>
      <c r="BJ380" s="317"/>
      <c r="BK380" s="317"/>
      <c r="BL380" s="317"/>
      <c r="BM380" s="317"/>
      <c r="BN380" s="317"/>
      <c r="BO380" s="317"/>
      <c r="BP380" s="317"/>
      <c r="BQ380" s="317"/>
      <c r="BR380" s="317"/>
      <c r="BS380" s="317"/>
      <c r="BT380" s="317"/>
      <c r="BU380" s="317"/>
      <c r="BV380" s="317"/>
      <c r="BW380" s="317"/>
      <c r="BX380" s="317"/>
      <c r="BY380" s="319"/>
      <c r="BZ380" s="345"/>
      <c r="CA380" s="345"/>
      <c r="CB380" s="345"/>
      <c r="CC380" s="345"/>
      <c r="CD380" s="345"/>
      <c r="CE380" s="345"/>
      <c r="CF380" s="345"/>
      <c r="CG380" s="345"/>
      <c r="CH380" s="345"/>
      <c r="CI380" s="345"/>
      <c r="CJ380" s="345"/>
      <c r="CK380" s="345"/>
      <c r="CL380" s="345"/>
      <c r="CM380" s="345"/>
      <c r="CN380" s="345"/>
      <c r="CO380" s="345"/>
      <c r="CP380" s="345"/>
      <c r="CQ380" s="345"/>
      <c r="CR380" s="345"/>
      <c r="CS380" s="345"/>
      <c r="CT380" s="345"/>
      <c r="CU380" s="345"/>
      <c r="CV380" s="345"/>
      <c r="CW380" s="345"/>
      <c r="CX380" s="345"/>
      <c r="CY380" s="345"/>
      <c r="CZ380" s="345"/>
    </row>
    <row r="381" s="318" customFormat="true" ht="15" customHeight="true" x14ac:dyDescent="0.2">
      <c r="B381" s="320"/>
      <c r="Z381" s="346"/>
      <c r="AA381" s="346"/>
      <c r="AB381" s="346"/>
      <c r="AC381" s="346"/>
      <c r="AD381" s="346"/>
      <c r="AE381" s="346"/>
      <c r="AF381" s="346"/>
      <c r="AG381" s="346"/>
      <c r="AH381" s="346"/>
      <c r="AI381" s="346"/>
      <c r="AJ381" s="346"/>
      <c r="AK381" s="346"/>
      <c r="AL381" s="346"/>
      <c r="AM381" s="346"/>
      <c r="AN381" s="346"/>
      <c r="AO381" s="346"/>
      <c r="AP381" s="346"/>
      <c r="AQ381" s="346"/>
      <c r="AR381" s="346"/>
      <c r="AS381" s="346"/>
      <c r="AT381" s="346"/>
      <c r="AU381" s="346"/>
      <c r="AV381" s="346"/>
      <c r="AW381" s="346"/>
      <c r="AX381" s="346"/>
      <c r="AY381" s="346"/>
      <c r="AZ381" s="346"/>
      <c r="BA381" s="319"/>
      <c r="BB381" s="317"/>
      <c r="BC381" s="317"/>
      <c r="BD381" s="317"/>
      <c r="BE381" s="317"/>
      <c r="BF381" s="317"/>
      <c r="BG381" s="317"/>
      <c r="BH381" s="317"/>
      <c r="BI381" s="317"/>
      <c r="BJ381" s="317"/>
      <c r="BK381" s="317"/>
      <c r="BL381" s="317"/>
      <c r="BM381" s="317"/>
      <c r="BN381" s="317"/>
      <c r="BO381" s="317"/>
      <c r="BP381" s="317"/>
      <c r="BQ381" s="317"/>
      <c r="BR381" s="317"/>
      <c r="BS381" s="317"/>
      <c r="BT381" s="317"/>
      <c r="BU381" s="317"/>
      <c r="BV381" s="317"/>
      <c r="BW381" s="317"/>
      <c r="BX381" s="317"/>
      <c r="BY381" s="319"/>
      <c r="BZ381" s="345"/>
      <c r="CA381" s="345"/>
      <c r="CB381" s="345"/>
      <c r="CC381" s="345"/>
      <c r="CD381" s="345"/>
      <c r="CE381" s="345"/>
      <c r="CF381" s="345"/>
      <c r="CG381" s="345"/>
      <c r="CH381" s="345"/>
      <c r="CI381" s="345"/>
      <c r="CJ381" s="345"/>
      <c r="CK381" s="345"/>
      <c r="CL381" s="345"/>
      <c r="CM381" s="345"/>
      <c r="CN381" s="345"/>
      <c r="CO381" s="345"/>
      <c r="CP381" s="345"/>
      <c r="CQ381" s="345"/>
      <c r="CR381" s="345"/>
      <c r="CS381" s="345"/>
      <c r="CT381" s="345"/>
      <c r="CU381" s="345"/>
      <c r="CV381" s="345"/>
      <c r="CW381" s="345"/>
      <c r="CX381" s="345"/>
      <c r="CY381" s="345"/>
      <c r="CZ381" s="345"/>
    </row>
    <row r="382" s="318" customFormat="true" ht="15" customHeight="true" x14ac:dyDescent="0.2">
      <c r="B382" s="320"/>
      <c r="Z382" s="346"/>
      <c r="AA382" s="346"/>
      <c r="AB382" s="346"/>
      <c r="AC382" s="346"/>
      <c r="AD382" s="346"/>
      <c r="AE382" s="346"/>
      <c r="AF382" s="346"/>
      <c r="AG382" s="346"/>
      <c r="AH382" s="346"/>
      <c r="AI382" s="346"/>
      <c r="AJ382" s="346"/>
      <c r="AK382" s="346"/>
      <c r="AL382" s="346"/>
      <c r="AM382" s="346"/>
      <c r="AN382" s="346"/>
      <c r="AO382" s="346"/>
      <c r="AP382" s="346"/>
      <c r="AQ382" s="346"/>
      <c r="AR382" s="346"/>
      <c r="AS382" s="346"/>
      <c r="AT382" s="346"/>
      <c r="AU382" s="346"/>
      <c r="AV382" s="346"/>
      <c r="AW382" s="346"/>
      <c r="AX382" s="346"/>
      <c r="AY382" s="346"/>
      <c r="AZ382" s="346"/>
      <c r="BA382" s="319"/>
      <c r="BB382" s="317"/>
      <c r="BC382" s="317"/>
      <c r="BD382" s="317"/>
      <c r="BE382" s="317"/>
      <c r="BF382" s="317"/>
      <c r="BG382" s="317"/>
      <c r="BH382" s="317"/>
      <c r="BI382" s="317"/>
      <c r="BJ382" s="317"/>
      <c r="BK382" s="317"/>
      <c r="BL382" s="317"/>
      <c r="BM382" s="317"/>
      <c r="BN382" s="317"/>
      <c r="BO382" s="317"/>
      <c r="BP382" s="317"/>
      <c r="BQ382" s="317"/>
      <c r="BR382" s="317"/>
      <c r="BS382" s="317"/>
      <c r="BT382" s="317"/>
      <c r="BU382" s="317"/>
      <c r="BV382" s="317"/>
      <c r="BW382" s="317"/>
      <c r="BX382" s="317"/>
      <c r="BY382" s="319"/>
      <c r="BZ382" s="345"/>
      <c r="CA382" s="345"/>
      <c r="CB382" s="345"/>
      <c r="CC382" s="345"/>
      <c r="CD382" s="345"/>
      <c r="CE382" s="345"/>
      <c r="CF382" s="345"/>
      <c r="CG382" s="345"/>
      <c r="CH382" s="345"/>
      <c r="CI382" s="345"/>
      <c r="CJ382" s="345"/>
      <c r="CK382" s="345"/>
      <c r="CL382" s="345"/>
      <c r="CM382" s="345"/>
      <c r="CN382" s="345"/>
      <c r="CO382" s="345"/>
      <c r="CP382" s="345"/>
      <c r="CQ382" s="345"/>
      <c r="CR382" s="345"/>
      <c r="CS382" s="345"/>
      <c r="CT382" s="345"/>
      <c r="CU382" s="345"/>
      <c r="CV382" s="345"/>
      <c r="CW382" s="345"/>
      <c r="CX382" s="345"/>
      <c r="CY382" s="345"/>
      <c r="CZ382" s="345"/>
    </row>
    <row r="383" s="318" customFormat="true" ht="15" customHeight="true" x14ac:dyDescent="0.2">
      <c r="B383" s="320"/>
      <c r="Z383" s="346"/>
      <c r="AA383" s="346"/>
      <c r="AB383" s="346"/>
      <c r="AC383" s="346"/>
      <c r="AD383" s="346"/>
      <c r="AE383" s="346"/>
      <c r="AF383" s="346"/>
      <c r="AG383" s="346"/>
      <c r="AH383" s="346"/>
      <c r="AI383" s="346"/>
      <c r="AJ383" s="346"/>
      <c r="AK383" s="346"/>
      <c r="AL383" s="346"/>
      <c r="AM383" s="346"/>
      <c r="AN383" s="346"/>
      <c r="AO383" s="346"/>
      <c r="AP383" s="346"/>
      <c r="AQ383" s="346"/>
      <c r="AR383" s="346"/>
      <c r="AS383" s="346"/>
      <c r="AT383" s="346"/>
      <c r="AU383" s="346"/>
      <c r="AV383" s="346"/>
      <c r="AW383" s="346"/>
      <c r="AX383" s="346"/>
      <c r="AY383" s="346"/>
      <c r="AZ383" s="346"/>
      <c r="BA383" s="319"/>
      <c r="BB383" s="317"/>
      <c r="BC383" s="317"/>
      <c r="BD383" s="317"/>
      <c r="BE383" s="317"/>
      <c r="BF383" s="317"/>
      <c r="BG383" s="317"/>
      <c r="BH383" s="317"/>
      <c r="BI383" s="317"/>
      <c r="BJ383" s="317"/>
      <c r="BK383" s="317"/>
      <c r="BL383" s="317"/>
      <c r="BM383" s="317"/>
      <c r="BN383" s="317"/>
      <c r="BO383" s="317"/>
      <c r="BP383" s="317"/>
      <c r="BQ383" s="317"/>
      <c r="BR383" s="317"/>
      <c r="BS383" s="317"/>
      <c r="BT383" s="317"/>
      <c r="BU383" s="317"/>
      <c r="BV383" s="317"/>
      <c r="BW383" s="317"/>
      <c r="BX383" s="317"/>
      <c r="BY383" s="319"/>
      <c r="BZ383" s="345"/>
      <c r="CA383" s="345"/>
      <c r="CB383" s="345"/>
      <c r="CC383" s="345"/>
      <c r="CD383" s="345"/>
      <c r="CE383" s="345"/>
      <c r="CF383" s="345"/>
      <c r="CG383" s="345"/>
      <c r="CH383" s="345"/>
      <c r="CI383" s="345"/>
      <c r="CJ383" s="345"/>
      <c r="CK383" s="345"/>
      <c r="CL383" s="345"/>
      <c r="CM383" s="345"/>
      <c r="CN383" s="345"/>
      <c r="CO383" s="345"/>
      <c r="CP383" s="345"/>
      <c r="CQ383" s="345"/>
      <c r="CR383" s="345"/>
      <c r="CS383" s="345"/>
      <c r="CT383" s="345"/>
      <c r="CU383" s="345"/>
      <c r="CV383" s="345"/>
      <c r="CW383" s="345"/>
      <c r="CX383" s="345"/>
      <c r="CY383" s="345"/>
      <c r="CZ383" s="345"/>
    </row>
    <row r="384" s="318" customFormat="true" ht="15" customHeight="true" x14ac:dyDescent="0.2">
      <c r="B384" s="320"/>
      <c r="Z384" s="346"/>
      <c r="AA384" s="346"/>
      <c r="AB384" s="346"/>
      <c r="AC384" s="346"/>
      <c r="AD384" s="346"/>
      <c r="AE384" s="346"/>
      <c r="AF384" s="346"/>
      <c r="AG384" s="346"/>
      <c r="AH384" s="346"/>
      <c r="AI384" s="346"/>
      <c r="AJ384" s="346"/>
      <c r="AK384" s="346"/>
      <c r="AL384" s="346"/>
      <c r="AM384" s="346"/>
      <c r="AN384" s="346"/>
      <c r="AO384" s="346"/>
      <c r="AP384" s="346"/>
      <c r="AQ384" s="346"/>
      <c r="AR384" s="346"/>
      <c r="AS384" s="346"/>
      <c r="AT384" s="346"/>
      <c r="AU384" s="346"/>
      <c r="AV384" s="346"/>
      <c r="AW384" s="346"/>
      <c r="AX384" s="346"/>
      <c r="AY384" s="346"/>
      <c r="AZ384" s="346"/>
      <c r="BA384" s="319"/>
      <c r="BB384" s="317"/>
      <c r="BC384" s="317"/>
      <c r="BD384" s="317"/>
      <c r="BE384" s="317"/>
      <c r="BF384" s="317"/>
      <c r="BG384" s="317"/>
      <c r="BH384" s="317"/>
      <c r="BI384" s="317"/>
      <c r="BJ384" s="317"/>
      <c r="BK384" s="317"/>
      <c r="BL384" s="317"/>
      <c r="BM384" s="317"/>
      <c r="BN384" s="317"/>
      <c r="BO384" s="317"/>
      <c r="BP384" s="317"/>
      <c r="BQ384" s="317"/>
      <c r="BR384" s="317"/>
      <c r="BS384" s="317"/>
      <c r="BT384" s="317"/>
      <c r="BU384" s="317"/>
      <c r="BV384" s="317"/>
      <c r="BW384" s="317"/>
      <c r="BX384" s="317"/>
      <c r="BY384" s="319"/>
      <c r="BZ384" s="345"/>
      <c r="CA384" s="345"/>
      <c r="CB384" s="345"/>
      <c r="CC384" s="345"/>
      <c r="CD384" s="345"/>
      <c r="CE384" s="345"/>
      <c r="CF384" s="345"/>
      <c r="CG384" s="345"/>
      <c r="CH384" s="345"/>
      <c r="CI384" s="345"/>
      <c r="CJ384" s="345"/>
      <c r="CK384" s="345"/>
      <c r="CL384" s="345"/>
      <c r="CM384" s="345"/>
      <c r="CN384" s="345"/>
      <c r="CO384" s="345"/>
      <c r="CP384" s="345"/>
      <c r="CQ384" s="345"/>
      <c r="CR384" s="345"/>
      <c r="CS384" s="345"/>
      <c r="CT384" s="345"/>
      <c r="CU384" s="345"/>
      <c r="CV384" s="345"/>
      <c r="CW384" s="345"/>
      <c r="CX384" s="345"/>
      <c r="CY384" s="345"/>
      <c r="CZ384" s="345"/>
    </row>
    <row r="385" s="318" customFormat="true" ht="15" customHeight="true" x14ac:dyDescent="0.2">
      <c r="B385" s="320"/>
      <c r="Z385" s="346"/>
      <c r="AA385" s="346"/>
      <c r="AB385" s="346"/>
      <c r="AC385" s="346"/>
      <c r="AD385" s="346"/>
      <c r="AE385" s="346"/>
      <c r="AF385" s="346"/>
      <c r="AG385" s="346"/>
      <c r="AH385" s="346"/>
      <c r="AI385" s="346"/>
      <c r="AJ385" s="346"/>
      <c r="AK385" s="346"/>
      <c r="AL385" s="346"/>
      <c r="AM385" s="346"/>
      <c r="AN385" s="346"/>
      <c r="AO385" s="346"/>
      <c r="AP385" s="346"/>
      <c r="AQ385" s="346"/>
      <c r="AR385" s="346"/>
      <c r="AS385" s="346"/>
      <c r="AT385" s="346"/>
      <c r="AU385" s="346"/>
      <c r="AV385" s="346"/>
      <c r="AW385" s="346"/>
      <c r="AX385" s="346"/>
      <c r="AY385" s="346"/>
      <c r="AZ385" s="346"/>
      <c r="BA385" s="319"/>
      <c r="BB385" s="317"/>
      <c r="BC385" s="317"/>
      <c r="BD385" s="317"/>
      <c r="BE385" s="317"/>
      <c r="BF385" s="317"/>
      <c r="BG385" s="317"/>
      <c r="BH385" s="317"/>
      <c r="BI385" s="317"/>
      <c r="BJ385" s="317"/>
      <c r="BK385" s="317"/>
      <c r="BL385" s="317"/>
      <c r="BM385" s="317"/>
      <c r="BN385" s="317"/>
      <c r="BO385" s="317"/>
      <c r="BP385" s="317"/>
      <c r="BQ385" s="317"/>
      <c r="BR385" s="317"/>
      <c r="BS385" s="317"/>
      <c r="BT385" s="317"/>
      <c r="BU385" s="317"/>
      <c r="BV385" s="317"/>
      <c r="BW385" s="317"/>
      <c r="BX385" s="317"/>
      <c r="BY385" s="319"/>
      <c r="BZ385" s="345"/>
      <c r="CA385" s="345"/>
      <c r="CB385" s="345"/>
      <c r="CC385" s="345"/>
      <c r="CD385" s="345"/>
      <c r="CE385" s="345"/>
      <c r="CF385" s="345"/>
      <c r="CG385" s="345"/>
      <c r="CH385" s="345"/>
      <c r="CI385" s="345"/>
      <c r="CJ385" s="345"/>
      <c r="CK385" s="345"/>
      <c r="CL385" s="345"/>
      <c r="CM385" s="345"/>
      <c r="CN385" s="345"/>
      <c r="CO385" s="345"/>
      <c r="CP385" s="345"/>
      <c r="CQ385" s="345"/>
      <c r="CR385" s="345"/>
      <c r="CS385" s="345"/>
      <c r="CT385" s="345"/>
      <c r="CU385" s="345"/>
      <c r="CV385" s="345"/>
      <c r="CW385" s="345"/>
      <c r="CX385" s="345"/>
      <c r="CY385" s="345"/>
      <c r="CZ385" s="345"/>
    </row>
    <row r="386" s="318" customFormat="true" ht="15" customHeight="true" x14ac:dyDescent="0.2">
      <c r="B386" s="320"/>
      <c r="Z386" s="346"/>
      <c r="AA386" s="346"/>
      <c r="AB386" s="346"/>
      <c r="AC386" s="346"/>
      <c r="AD386" s="346"/>
      <c r="AE386" s="346"/>
      <c r="AF386" s="346"/>
      <c r="AG386" s="346"/>
      <c r="AH386" s="346"/>
      <c r="AI386" s="346"/>
      <c r="AJ386" s="346"/>
      <c r="AK386" s="346"/>
      <c r="AL386" s="346"/>
      <c r="AM386" s="346"/>
      <c r="AN386" s="346"/>
      <c r="AO386" s="346"/>
      <c r="AP386" s="346"/>
      <c r="AQ386" s="346"/>
      <c r="AR386" s="346"/>
      <c r="AS386" s="346"/>
      <c r="AT386" s="346"/>
      <c r="AU386" s="346"/>
      <c r="AV386" s="346"/>
      <c r="AW386" s="346"/>
      <c r="AX386" s="346"/>
      <c r="AY386" s="346"/>
      <c r="AZ386" s="346"/>
      <c r="BA386" s="319"/>
      <c r="BB386" s="317"/>
      <c r="BC386" s="317"/>
      <c r="BD386" s="317"/>
      <c r="BE386" s="317"/>
      <c r="BF386" s="317"/>
      <c r="BG386" s="317"/>
      <c r="BH386" s="317"/>
      <c r="BI386" s="317"/>
      <c r="BJ386" s="317"/>
      <c r="BK386" s="317"/>
      <c r="BL386" s="317"/>
      <c r="BM386" s="317"/>
      <c r="BN386" s="317"/>
      <c r="BO386" s="317"/>
      <c r="BP386" s="317"/>
      <c r="BQ386" s="317"/>
      <c r="BR386" s="317"/>
      <c r="BS386" s="317"/>
      <c r="BT386" s="317"/>
      <c r="BU386" s="317"/>
      <c r="BV386" s="317"/>
      <c r="BW386" s="317"/>
      <c r="BX386" s="317"/>
      <c r="BY386" s="319"/>
      <c r="BZ386" s="345"/>
      <c r="CA386" s="345"/>
      <c r="CB386" s="345"/>
      <c r="CC386" s="345"/>
      <c r="CD386" s="345"/>
      <c r="CE386" s="345"/>
      <c r="CF386" s="345"/>
      <c r="CG386" s="345"/>
      <c r="CH386" s="345"/>
      <c r="CI386" s="345"/>
      <c r="CJ386" s="345"/>
      <c r="CK386" s="345"/>
      <c r="CL386" s="345"/>
      <c r="CM386" s="345"/>
      <c r="CN386" s="345"/>
      <c r="CO386" s="345"/>
      <c r="CP386" s="345"/>
      <c r="CQ386" s="345"/>
      <c r="CR386" s="345"/>
      <c r="CS386" s="345"/>
      <c r="CT386" s="345"/>
      <c r="CU386" s="345"/>
      <c r="CV386" s="345"/>
      <c r="CW386" s="345"/>
      <c r="CX386" s="345"/>
      <c r="CY386" s="345"/>
      <c r="CZ386" s="345"/>
    </row>
    <row r="387" s="318" customFormat="true" ht="15" customHeight="true" x14ac:dyDescent="0.2">
      <c r="B387" s="320"/>
      <c r="Z387" s="346"/>
      <c r="AA387" s="346"/>
      <c r="AB387" s="346"/>
      <c r="AC387" s="346"/>
      <c r="AD387" s="346"/>
      <c r="AE387" s="346"/>
      <c r="AF387" s="346"/>
      <c r="AG387" s="346"/>
      <c r="AH387" s="346"/>
      <c r="AI387" s="346"/>
      <c r="AJ387" s="346"/>
      <c r="AK387" s="346"/>
      <c r="AL387" s="346"/>
      <c r="AM387" s="346"/>
      <c r="AN387" s="346"/>
      <c r="AO387" s="346"/>
      <c r="AP387" s="346"/>
      <c r="AQ387" s="346"/>
      <c r="AR387" s="346"/>
      <c r="AS387" s="346"/>
      <c r="AT387" s="346"/>
      <c r="AU387" s="346"/>
      <c r="AV387" s="346"/>
      <c r="AW387" s="346"/>
      <c r="AX387" s="346"/>
      <c r="AY387" s="346"/>
      <c r="AZ387" s="346"/>
      <c r="BA387" s="319"/>
      <c r="BB387" s="317"/>
      <c r="BC387" s="317"/>
      <c r="BD387" s="317"/>
      <c r="BE387" s="317"/>
      <c r="BF387" s="317"/>
      <c r="BG387" s="317"/>
      <c r="BH387" s="317"/>
      <c r="BI387" s="317"/>
      <c r="BJ387" s="317"/>
      <c r="BK387" s="317"/>
      <c r="BL387" s="317"/>
      <c r="BM387" s="317"/>
      <c r="BN387" s="317"/>
      <c r="BO387" s="317"/>
      <c r="BP387" s="317"/>
      <c r="BQ387" s="317"/>
      <c r="BR387" s="317"/>
      <c r="BS387" s="317"/>
      <c r="BT387" s="317"/>
      <c r="BU387" s="317"/>
      <c r="BV387" s="317"/>
      <c r="BW387" s="317"/>
      <c r="BX387" s="317"/>
      <c r="BY387" s="319"/>
      <c r="BZ387" s="345"/>
      <c r="CA387" s="345"/>
      <c r="CB387" s="345"/>
      <c r="CC387" s="345"/>
      <c r="CD387" s="345"/>
      <c r="CE387" s="345"/>
      <c r="CF387" s="345"/>
      <c r="CG387" s="345"/>
      <c r="CH387" s="345"/>
      <c r="CI387" s="345"/>
      <c r="CJ387" s="345"/>
      <c r="CK387" s="345"/>
      <c r="CL387" s="345"/>
      <c r="CM387" s="345"/>
      <c r="CN387" s="345"/>
      <c r="CO387" s="345"/>
      <c r="CP387" s="345"/>
      <c r="CQ387" s="345"/>
      <c r="CR387" s="345"/>
      <c r="CS387" s="345"/>
      <c r="CT387" s="345"/>
      <c r="CU387" s="345"/>
      <c r="CV387" s="345"/>
      <c r="CW387" s="345"/>
      <c r="CX387" s="345"/>
      <c r="CY387" s="345"/>
      <c r="CZ387" s="345"/>
    </row>
    <row r="388" s="318" customFormat="true" ht="15" customHeight="true" x14ac:dyDescent="0.2">
      <c r="B388" s="320"/>
      <c r="Z388" s="346"/>
      <c r="AA388" s="346"/>
      <c r="AB388" s="346"/>
      <c r="AC388" s="346"/>
      <c r="AD388" s="346"/>
      <c r="AE388" s="346"/>
      <c r="AF388" s="346"/>
      <c r="AG388" s="346"/>
      <c r="AH388" s="346"/>
      <c r="AI388" s="346"/>
      <c r="AJ388" s="346"/>
      <c r="AK388" s="346"/>
      <c r="AL388" s="346"/>
      <c r="AM388" s="346"/>
      <c r="AN388" s="346"/>
      <c r="AO388" s="346"/>
      <c r="AP388" s="346"/>
      <c r="AQ388" s="346"/>
      <c r="AR388" s="346"/>
      <c r="AS388" s="346"/>
      <c r="AT388" s="346"/>
      <c r="AU388" s="346"/>
      <c r="AV388" s="346"/>
      <c r="AW388" s="346"/>
      <c r="AX388" s="346"/>
      <c r="AY388" s="346"/>
      <c r="AZ388" s="346"/>
      <c r="BA388" s="319"/>
      <c r="BB388" s="317"/>
      <c r="BC388" s="317"/>
      <c r="BD388" s="317"/>
      <c r="BE388" s="317"/>
      <c r="BF388" s="317"/>
      <c r="BG388" s="317"/>
      <c r="BH388" s="317"/>
      <c r="BI388" s="317"/>
      <c r="BJ388" s="317"/>
      <c r="BK388" s="317"/>
      <c r="BL388" s="317"/>
      <c r="BM388" s="317"/>
      <c r="BN388" s="317"/>
      <c r="BO388" s="317"/>
      <c r="BP388" s="317"/>
      <c r="BQ388" s="317"/>
      <c r="BR388" s="317"/>
      <c r="BS388" s="317"/>
      <c r="BT388" s="317"/>
      <c r="BU388" s="317"/>
      <c r="BV388" s="317"/>
      <c r="BW388" s="317"/>
      <c r="BX388" s="317"/>
      <c r="BY388" s="319"/>
      <c r="BZ388" s="345"/>
      <c r="CA388" s="345"/>
      <c r="CB388" s="345"/>
      <c r="CC388" s="345"/>
      <c r="CD388" s="345"/>
      <c r="CE388" s="345"/>
      <c r="CF388" s="345"/>
      <c r="CG388" s="345"/>
      <c r="CH388" s="345"/>
      <c r="CI388" s="345"/>
      <c r="CJ388" s="345"/>
      <c r="CK388" s="345"/>
      <c r="CL388" s="345"/>
      <c r="CM388" s="345"/>
      <c r="CN388" s="345"/>
      <c r="CO388" s="345"/>
      <c r="CP388" s="345"/>
      <c r="CQ388" s="345"/>
      <c r="CR388" s="345"/>
      <c r="CS388" s="345"/>
      <c r="CT388" s="345"/>
      <c r="CU388" s="345"/>
      <c r="CV388" s="345"/>
      <c r="CW388" s="345"/>
      <c r="CX388" s="345"/>
      <c r="CY388" s="345"/>
      <c r="CZ388" s="345"/>
    </row>
    <row r="389" s="318" customFormat="true" ht="15" customHeight="true" x14ac:dyDescent="0.2">
      <c r="B389" s="320"/>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19"/>
      <c r="BB389" s="317"/>
      <c r="BC389" s="317"/>
      <c r="BD389" s="317"/>
      <c r="BE389" s="317"/>
      <c r="BF389" s="317"/>
      <c r="BG389" s="317"/>
      <c r="BH389" s="317"/>
      <c r="BI389" s="317"/>
      <c r="BJ389" s="317"/>
      <c r="BK389" s="317"/>
      <c r="BL389" s="317"/>
      <c r="BM389" s="317"/>
      <c r="BN389" s="317"/>
      <c r="BO389" s="317"/>
      <c r="BP389" s="317"/>
      <c r="BQ389" s="317"/>
      <c r="BR389" s="317"/>
      <c r="BS389" s="317"/>
      <c r="BT389" s="317"/>
      <c r="BU389" s="317"/>
      <c r="BV389" s="317"/>
      <c r="BW389" s="317"/>
      <c r="BX389" s="317"/>
      <c r="BY389" s="319"/>
      <c r="BZ389" s="345"/>
      <c r="CA389" s="345"/>
      <c r="CB389" s="345"/>
      <c r="CC389" s="345"/>
      <c r="CD389" s="345"/>
      <c r="CE389" s="345"/>
      <c r="CF389" s="345"/>
      <c r="CG389" s="345"/>
      <c r="CH389" s="345"/>
      <c r="CI389" s="345"/>
      <c r="CJ389" s="345"/>
      <c r="CK389" s="345"/>
      <c r="CL389" s="345"/>
      <c r="CM389" s="345"/>
      <c r="CN389" s="345"/>
      <c r="CO389" s="345"/>
      <c r="CP389" s="345"/>
      <c r="CQ389" s="345"/>
      <c r="CR389" s="345"/>
      <c r="CS389" s="345"/>
      <c r="CT389" s="345"/>
      <c r="CU389" s="345"/>
      <c r="CV389" s="345"/>
      <c r="CW389" s="345"/>
      <c r="CX389" s="345"/>
      <c r="CY389" s="345"/>
      <c r="CZ389" s="345"/>
    </row>
    <row r="390" s="439" customFormat="true" ht="15" customHeight="true" x14ac:dyDescent="0.2">
      <c r="B390" s="438"/>
      <c r="Z390" s="346"/>
      <c r="AA390" s="346"/>
      <c r="AB390" s="346"/>
      <c r="AC390" s="346"/>
      <c r="AD390" s="346"/>
      <c r="AE390" s="346"/>
      <c r="AF390" s="346"/>
      <c r="AG390" s="346"/>
      <c r="AH390" s="346"/>
      <c r="AI390" s="346"/>
      <c r="AJ390" s="346"/>
      <c r="AK390" s="346"/>
      <c r="AL390" s="346"/>
      <c r="AM390" s="346"/>
      <c r="AN390" s="346"/>
      <c r="AO390" s="346"/>
      <c r="AP390" s="346"/>
      <c r="AQ390" s="346"/>
      <c r="AR390" s="346"/>
      <c r="AS390" s="346"/>
      <c r="AT390" s="346"/>
      <c r="AU390" s="346"/>
      <c r="AV390" s="346"/>
      <c r="AW390" s="346"/>
      <c r="AX390" s="346"/>
      <c r="AY390" s="346"/>
      <c r="AZ390" s="346"/>
      <c r="BA390" s="319"/>
      <c r="BB390" s="317"/>
      <c r="BC390" s="317"/>
      <c r="BD390" s="317"/>
      <c r="BE390" s="317"/>
      <c r="BF390" s="317"/>
      <c r="BG390" s="317"/>
      <c r="BH390" s="317"/>
      <c r="BI390" s="317"/>
      <c r="BJ390" s="317"/>
      <c r="BK390" s="317"/>
      <c r="BL390" s="317"/>
      <c r="BM390" s="317"/>
      <c r="BN390" s="317"/>
      <c r="BO390" s="317"/>
      <c r="BP390" s="317"/>
      <c r="BQ390" s="317"/>
      <c r="BR390" s="317"/>
      <c r="BS390" s="317"/>
      <c r="BT390" s="317"/>
      <c r="BU390" s="317"/>
      <c r="BV390" s="317"/>
      <c r="BW390" s="317"/>
      <c r="BX390" s="317"/>
      <c r="BY390" s="319"/>
      <c r="BZ390" s="345"/>
      <c r="CA390" s="345"/>
      <c r="CB390" s="345"/>
      <c r="CC390" s="345"/>
      <c r="CD390" s="345"/>
      <c r="CE390" s="345"/>
      <c r="CF390" s="345"/>
      <c r="CG390" s="345"/>
      <c r="CH390" s="345"/>
      <c r="CI390" s="345"/>
      <c r="CJ390" s="345"/>
      <c r="CK390" s="345"/>
      <c r="CL390" s="345"/>
      <c r="CM390" s="345"/>
      <c r="CN390" s="345"/>
      <c r="CO390" s="345"/>
      <c r="CP390" s="345"/>
      <c r="CQ390" s="345"/>
      <c r="CR390" s="345"/>
      <c r="CS390" s="345"/>
      <c r="CT390" s="345"/>
      <c r="CU390" s="345"/>
      <c r="CV390" s="345"/>
      <c r="CW390" s="345"/>
      <c r="CX390" s="345"/>
      <c r="CY390" s="345"/>
      <c r="CZ390" s="345"/>
    </row>
    <row r="391" s="439" customFormat="true" ht="15" customHeight="true" x14ac:dyDescent="0.2">
      <c r="B391" s="438"/>
      <c r="Z391" s="346"/>
      <c r="AA391" s="346"/>
      <c r="AB391" s="346"/>
      <c r="AC391" s="346"/>
      <c r="AD391" s="346"/>
      <c r="AE391" s="346"/>
      <c r="AF391" s="346"/>
      <c r="AG391" s="346"/>
      <c r="AH391" s="346"/>
      <c r="AI391" s="346"/>
      <c r="AJ391" s="346"/>
      <c r="AK391" s="346"/>
      <c r="AL391" s="346"/>
      <c r="AM391" s="346"/>
      <c r="AN391" s="346"/>
      <c r="AO391" s="346"/>
      <c r="AP391" s="346"/>
      <c r="AQ391" s="346"/>
      <c r="AR391" s="346"/>
      <c r="AS391" s="346"/>
      <c r="AT391" s="346"/>
      <c r="AU391" s="346"/>
      <c r="AV391" s="346"/>
      <c r="AW391" s="346"/>
      <c r="AX391" s="346"/>
      <c r="AY391" s="346"/>
      <c r="AZ391" s="346"/>
      <c r="BA391" s="319"/>
      <c r="BB391" s="317"/>
      <c r="BC391" s="317"/>
      <c r="BD391" s="317"/>
      <c r="BE391" s="317"/>
      <c r="BF391" s="317"/>
      <c r="BG391" s="317"/>
      <c r="BH391" s="317"/>
      <c r="BI391" s="317"/>
      <c r="BJ391" s="317"/>
      <c r="BK391" s="317"/>
      <c r="BL391" s="317"/>
      <c r="BM391" s="317"/>
      <c r="BN391" s="317"/>
      <c r="BO391" s="317"/>
      <c r="BP391" s="317"/>
      <c r="BQ391" s="317"/>
      <c r="BR391" s="317"/>
      <c r="BS391" s="317"/>
      <c r="BT391" s="317"/>
      <c r="BU391" s="317"/>
      <c r="BV391" s="317"/>
      <c r="BW391" s="317"/>
      <c r="BX391" s="317"/>
      <c r="BY391" s="319"/>
      <c r="BZ391" s="345"/>
      <c r="CA391" s="345"/>
      <c r="CB391" s="345"/>
      <c r="CC391" s="345"/>
      <c r="CD391" s="345"/>
      <c r="CE391" s="345"/>
      <c r="CF391" s="345"/>
      <c r="CG391" s="345"/>
      <c r="CH391" s="345"/>
      <c r="CI391" s="345"/>
      <c r="CJ391" s="345"/>
      <c r="CK391" s="345"/>
      <c r="CL391" s="345"/>
      <c r="CM391" s="345"/>
      <c r="CN391" s="345"/>
      <c r="CO391" s="345"/>
      <c r="CP391" s="345"/>
      <c r="CQ391" s="345"/>
      <c r="CR391" s="345"/>
      <c r="CS391" s="345"/>
      <c r="CT391" s="345"/>
      <c r="CU391" s="345"/>
      <c r="CV391" s="345"/>
      <c r="CW391" s="345"/>
      <c r="CX391" s="345"/>
      <c r="CY391" s="345"/>
      <c r="CZ391" s="345"/>
    </row>
    <row r="392" s="439" customFormat="true" ht="15" customHeight="true" x14ac:dyDescent="0.2">
      <c r="Z392" s="346"/>
      <c r="AA392" s="346"/>
      <c r="AB392" s="346"/>
      <c r="AC392" s="346"/>
      <c r="AD392" s="346"/>
      <c r="AE392" s="346"/>
      <c r="AF392" s="346"/>
      <c r="AG392" s="346"/>
      <c r="AH392" s="346"/>
      <c r="AI392" s="346"/>
      <c r="AJ392" s="346"/>
      <c r="AK392" s="346"/>
      <c r="AL392" s="346"/>
      <c r="AM392" s="346"/>
      <c r="AN392" s="346"/>
      <c r="AO392" s="346"/>
      <c r="AP392" s="346"/>
      <c r="AQ392" s="346"/>
      <c r="AR392" s="346"/>
      <c r="AS392" s="346"/>
      <c r="AT392" s="346"/>
      <c r="AU392" s="346"/>
      <c r="AV392" s="346"/>
      <c r="AW392" s="346"/>
      <c r="AX392" s="346"/>
      <c r="AY392" s="346"/>
      <c r="AZ392" s="346"/>
      <c r="BA392" s="319"/>
      <c r="BB392" s="317"/>
      <c r="BC392" s="317"/>
      <c r="BD392" s="317"/>
      <c r="BE392" s="317"/>
      <c r="BF392" s="317"/>
      <c r="BG392" s="317"/>
      <c r="BH392" s="317"/>
      <c r="BI392" s="317"/>
      <c r="BJ392" s="317"/>
      <c r="BK392" s="317"/>
      <c r="BL392" s="317"/>
      <c r="BM392" s="317"/>
      <c r="BN392" s="317"/>
      <c r="BO392" s="317"/>
      <c r="BP392" s="317"/>
      <c r="BQ392" s="317"/>
      <c r="BR392" s="317"/>
      <c r="BS392" s="317"/>
      <c r="BT392" s="317"/>
      <c r="BU392" s="317"/>
      <c r="BV392" s="317"/>
      <c r="BW392" s="317"/>
      <c r="BX392" s="317"/>
      <c r="BY392" s="319"/>
      <c r="BZ392" s="345"/>
      <c r="CA392" s="345"/>
      <c r="CB392" s="345"/>
      <c r="CC392" s="345"/>
      <c r="CD392" s="345"/>
      <c r="CE392" s="345"/>
      <c r="CF392" s="345"/>
      <c r="CG392" s="345"/>
      <c r="CH392" s="345"/>
      <c r="CI392" s="345"/>
      <c r="CJ392" s="345"/>
      <c r="CK392" s="345"/>
      <c r="CL392" s="345"/>
      <c r="CM392" s="345"/>
      <c r="CN392" s="345"/>
      <c r="CO392" s="345"/>
      <c r="CP392" s="345"/>
      <c r="CQ392" s="345"/>
      <c r="CR392" s="345"/>
      <c r="CS392" s="345"/>
      <c r="CT392" s="345"/>
      <c r="CU392" s="345"/>
      <c r="CV392" s="345"/>
      <c r="CW392" s="345"/>
      <c r="CX392" s="345"/>
      <c r="CY392" s="345"/>
      <c r="CZ392" s="345"/>
    </row>
    <row r="393" s="439" customFormat="true" ht="15" customHeight="true" x14ac:dyDescent="0.2">
      <c r="Z393" s="346"/>
      <c r="AA393" s="346"/>
      <c r="AB393" s="346"/>
      <c r="AC393" s="346"/>
      <c r="AD393" s="346"/>
      <c r="AE393" s="346"/>
      <c r="AF393" s="346"/>
      <c r="AG393" s="346"/>
      <c r="AH393" s="346"/>
      <c r="AI393" s="346"/>
      <c r="AJ393" s="346"/>
      <c r="AK393" s="346"/>
      <c r="AL393" s="346"/>
      <c r="AM393" s="346"/>
      <c r="AN393" s="346"/>
      <c r="AO393" s="346"/>
      <c r="AP393" s="346"/>
      <c r="AQ393" s="346"/>
      <c r="AR393" s="346"/>
      <c r="AS393" s="346"/>
      <c r="AT393" s="346"/>
      <c r="AU393" s="346"/>
      <c r="AV393" s="346"/>
      <c r="AW393" s="346"/>
      <c r="AX393" s="346"/>
      <c r="AY393" s="346"/>
      <c r="AZ393" s="346"/>
      <c r="BA393" s="319"/>
      <c r="BB393" s="317"/>
      <c r="BC393" s="317"/>
      <c r="BD393" s="317"/>
      <c r="BE393" s="317"/>
      <c r="BF393" s="317"/>
      <c r="BG393" s="317"/>
      <c r="BH393" s="317"/>
      <c r="BI393" s="317"/>
      <c r="BJ393" s="317"/>
      <c r="BK393" s="317"/>
      <c r="BL393" s="317"/>
      <c r="BM393" s="317"/>
      <c r="BN393" s="317"/>
      <c r="BO393" s="317"/>
      <c r="BP393" s="317"/>
      <c r="BQ393" s="317"/>
      <c r="BR393" s="317"/>
      <c r="BS393" s="317"/>
      <c r="BT393" s="317"/>
      <c r="BU393" s="317"/>
      <c r="BV393" s="317"/>
      <c r="BW393" s="317"/>
      <c r="BX393" s="317"/>
      <c r="BY393" s="319"/>
      <c r="BZ393" s="345"/>
      <c r="CA393" s="345"/>
      <c r="CB393" s="345"/>
      <c r="CC393" s="345"/>
      <c r="CD393" s="345"/>
      <c r="CE393" s="345"/>
      <c r="CF393" s="345"/>
      <c r="CG393" s="345"/>
      <c r="CH393" s="345"/>
      <c r="CI393" s="345"/>
      <c r="CJ393" s="345"/>
      <c r="CK393" s="345"/>
      <c r="CL393" s="345"/>
      <c r="CM393" s="345"/>
      <c r="CN393" s="345"/>
      <c r="CO393" s="345"/>
      <c r="CP393" s="345"/>
      <c r="CQ393" s="345"/>
      <c r="CR393" s="345"/>
      <c r="CS393" s="345"/>
      <c r="CT393" s="345"/>
      <c r="CU393" s="345"/>
      <c r="CV393" s="345"/>
      <c r="CW393" s="345"/>
      <c r="CX393" s="345"/>
      <c r="CY393" s="345"/>
      <c r="CZ393" s="345"/>
    </row>
    <row r="394" s="439" customFormat="true" ht="15" customHeight="true" x14ac:dyDescent="0.2">
      <c r="Z394" s="346"/>
      <c r="AA394" s="346"/>
      <c r="AB394" s="346"/>
      <c r="AC394" s="346"/>
      <c r="AD394" s="346"/>
      <c r="AE394" s="346"/>
      <c r="AF394" s="346"/>
      <c r="AG394" s="346"/>
      <c r="AH394" s="346"/>
      <c r="AI394" s="346"/>
      <c r="AJ394" s="346"/>
      <c r="AK394" s="346"/>
      <c r="AL394" s="346"/>
      <c r="AM394" s="346"/>
      <c r="AN394" s="346"/>
      <c r="AO394" s="346"/>
      <c r="AP394" s="346"/>
      <c r="AQ394" s="346"/>
      <c r="AR394" s="346"/>
      <c r="AS394" s="346"/>
      <c r="AT394" s="346"/>
      <c r="AU394" s="346"/>
      <c r="AV394" s="346"/>
      <c r="AW394" s="346"/>
      <c r="AX394" s="346"/>
      <c r="AY394" s="346"/>
      <c r="AZ394" s="346"/>
      <c r="BA394" s="319"/>
      <c r="BB394" s="317"/>
      <c r="BC394" s="317"/>
      <c r="BD394" s="317"/>
      <c r="BE394" s="317"/>
      <c r="BF394" s="317"/>
      <c r="BG394" s="317"/>
      <c r="BH394" s="317"/>
      <c r="BI394" s="317"/>
      <c r="BJ394" s="317"/>
      <c r="BK394" s="317"/>
      <c r="BL394" s="317"/>
      <c r="BM394" s="317"/>
      <c r="BN394" s="317"/>
      <c r="BO394" s="317"/>
      <c r="BP394" s="317"/>
      <c r="BQ394" s="317"/>
      <c r="BR394" s="317"/>
      <c r="BS394" s="317"/>
      <c r="BT394" s="317"/>
      <c r="BU394" s="317"/>
      <c r="BV394" s="317"/>
      <c r="BW394" s="317"/>
      <c r="BX394" s="317"/>
      <c r="BY394" s="319"/>
      <c r="BZ394" s="345"/>
      <c r="CA394" s="345"/>
      <c r="CB394" s="345"/>
      <c r="CC394" s="345"/>
      <c r="CD394" s="345"/>
      <c r="CE394" s="345"/>
      <c r="CF394" s="345"/>
      <c r="CG394" s="345"/>
      <c r="CH394" s="345"/>
      <c r="CI394" s="345"/>
      <c r="CJ394" s="345"/>
      <c r="CK394" s="345"/>
      <c r="CL394" s="345"/>
      <c r="CM394" s="345"/>
      <c r="CN394" s="345"/>
      <c r="CO394" s="345"/>
      <c r="CP394" s="345"/>
      <c r="CQ394" s="345"/>
      <c r="CR394" s="345"/>
      <c r="CS394" s="345"/>
      <c r="CT394" s="345"/>
      <c r="CU394" s="345"/>
      <c r="CV394" s="345"/>
      <c r="CW394" s="345"/>
      <c r="CX394" s="345"/>
      <c r="CY394" s="345"/>
      <c r="CZ394" s="345"/>
    </row>
    <row r="395" s="439" customFormat="true" ht="15" customHeight="true" x14ac:dyDescent="0.2">
      <c r="Z395" s="346"/>
      <c r="AA395" s="346"/>
      <c r="AB395" s="346"/>
      <c r="AC395" s="346"/>
      <c r="AD395" s="346"/>
      <c r="AE395" s="346"/>
      <c r="AF395" s="346"/>
      <c r="AG395" s="346"/>
      <c r="AH395" s="346"/>
      <c r="AI395" s="346"/>
      <c r="AJ395" s="346"/>
      <c r="AK395" s="346"/>
      <c r="AL395" s="346"/>
      <c r="AM395" s="346"/>
      <c r="AN395" s="346"/>
      <c r="AO395" s="346"/>
      <c r="AP395" s="346"/>
      <c r="AQ395" s="346"/>
      <c r="AR395" s="346"/>
      <c r="AS395" s="346"/>
      <c r="AT395" s="346"/>
      <c r="AU395" s="346"/>
      <c r="AV395" s="346"/>
      <c r="AW395" s="346"/>
      <c r="AX395" s="346"/>
      <c r="AY395" s="346"/>
      <c r="AZ395" s="346"/>
      <c r="BA395" s="319"/>
      <c r="BB395" s="317"/>
      <c r="BC395" s="317"/>
      <c r="BD395" s="317"/>
      <c r="BE395" s="317"/>
      <c r="BF395" s="317"/>
      <c r="BG395" s="317"/>
      <c r="BH395" s="317"/>
      <c r="BI395" s="317"/>
      <c r="BJ395" s="317"/>
      <c r="BK395" s="317"/>
      <c r="BL395" s="317"/>
      <c r="BM395" s="317"/>
      <c r="BN395" s="317"/>
      <c r="BO395" s="317"/>
      <c r="BP395" s="317"/>
      <c r="BQ395" s="317"/>
      <c r="BR395" s="317"/>
      <c r="BS395" s="317"/>
      <c r="BT395" s="317"/>
      <c r="BU395" s="317"/>
      <c r="BV395" s="317"/>
      <c r="BW395" s="317"/>
      <c r="BX395" s="317"/>
      <c r="BY395" s="319"/>
      <c r="BZ395" s="345"/>
      <c r="CA395" s="345"/>
      <c r="CB395" s="345"/>
      <c r="CC395" s="345"/>
      <c r="CD395" s="345"/>
      <c r="CE395" s="345"/>
      <c r="CF395" s="345"/>
      <c r="CG395" s="345"/>
      <c r="CH395" s="345"/>
      <c r="CI395" s="345"/>
      <c r="CJ395" s="345"/>
      <c r="CK395" s="345"/>
      <c r="CL395" s="345"/>
      <c r="CM395" s="345"/>
      <c r="CN395" s="345"/>
      <c r="CO395" s="345"/>
      <c r="CP395" s="345"/>
      <c r="CQ395" s="345"/>
      <c r="CR395" s="345"/>
      <c r="CS395" s="345"/>
      <c r="CT395" s="345"/>
      <c r="CU395" s="345"/>
      <c r="CV395" s="345"/>
      <c r="CW395" s="345"/>
      <c r="CX395" s="345"/>
      <c r="CY395" s="345"/>
      <c r="CZ395" s="345"/>
    </row>
    <row r="396" s="439" customFormat="true" ht="15" customHeight="true" x14ac:dyDescent="0.2">
      <c r="Z396" s="346"/>
      <c r="AA396" s="346"/>
      <c r="AB396" s="346"/>
      <c r="AC396" s="346"/>
      <c r="AD396" s="346"/>
      <c r="AE396" s="346"/>
      <c r="AF396" s="346"/>
      <c r="AG396" s="346"/>
      <c r="AH396" s="346"/>
      <c r="AI396" s="346"/>
      <c r="AJ396" s="346"/>
      <c r="AK396" s="346"/>
      <c r="AL396" s="346"/>
      <c r="AM396" s="346"/>
      <c r="AN396" s="346"/>
      <c r="AO396" s="346"/>
      <c r="AP396" s="346"/>
      <c r="AQ396" s="346"/>
      <c r="AR396" s="346"/>
      <c r="AS396" s="346"/>
      <c r="AT396" s="346"/>
      <c r="AU396" s="346"/>
      <c r="AV396" s="346"/>
      <c r="AW396" s="346"/>
      <c r="AX396" s="346"/>
      <c r="AY396" s="346"/>
      <c r="AZ396" s="346"/>
      <c r="BA396" s="319"/>
      <c r="BB396" s="317"/>
      <c r="BC396" s="317"/>
      <c r="BD396" s="317"/>
      <c r="BE396" s="317"/>
      <c r="BF396" s="317"/>
      <c r="BG396" s="317"/>
      <c r="BH396" s="317"/>
      <c r="BI396" s="317"/>
      <c r="BJ396" s="317"/>
      <c r="BK396" s="317"/>
      <c r="BL396" s="317"/>
      <c r="BM396" s="317"/>
      <c r="BN396" s="317"/>
      <c r="BO396" s="317"/>
      <c r="BP396" s="317"/>
      <c r="BQ396" s="317"/>
      <c r="BR396" s="317"/>
      <c r="BS396" s="317"/>
      <c r="BT396" s="317"/>
      <c r="BU396" s="317"/>
      <c r="BV396" s="317"/>
      <c r="BW396" s="317"/>
      <c r="BX396" s="317"/>
      <c r="BY396" s="319"/>
      <c r="BZ396" s="345"/>
      <c r="CA396" s="345"/>
      <c r="CB396" s="345"/>
      <c r="CC396" s="345"/>
      <c r="CD396" s="345"/>
      <c r="CE396" s="345"/>
      <c r="CF396" s="345"/>
      <c r="CG396" s="345"/>
      <c r="CH396" s="345"/>
      <c r="CI396" s="345"/>
      <c r="CJ396" s="345"/>
      <c r="CK396" s="345"/>
      <c r="CL396" s="345"/>
      <c r="CM396" s="345"/>
      <c r="CN396" s="345"/>
      <c r="CO396" s="345"/>
      <c r="CP396" s="345"/>
      <c r="CQ396" s="345"/>
      <c r="CR396" s="345"/>
      <c r="CS396" s="345"/>
      <c r="CT396" s="345"/>
      <c r="CU396" s="345"/>
      <c r="CV396" s="345"/>
      <c r="CW396" s="345"/>
      <c r="CX396" s="345"/>
      <c r="CY396" s="345"/>
      <c r="CZ396" s="345"/>
    </row>
    <row r="397" s="439" customFormat="true" ht="15" customHeight="true" x14ac:dyDescent="0.2">
      <c r="Z397" s="346"/>
      <c r="AA397" s="346"/>
      <c r="AB397" s="346"/>
      <c r="AC397" s="346"/>
      <c r="AD397" s="346"/>
      <c r="AE397" s="346"/>
      <c r="AF397" s="346"/>
      <c r="AG397" s="346"/>
      <c r="AH397" s="346"/>
      <c r="AI397" s="346"/>
      <c r="AJ397" s="346"/>
      <c r="AK397" s="346"/>
      <c r="AL397" s="346"/>
      <c r="AM397" s="346"/>
      <c r="AN397" s="346"/>
      <c r="AO397" s="346"/>
      <c r="AP397" s="346"/>
      <c r="AQ397" s="346"/>
      <c r="AR397" s="346"/>
      <c r="AS397" s="346"/>
      <c r="AT397" s="346"/>
      <c r="AU397" s="346"/>
      <c r="AV397" s="346"/>
      <c r="AW397" s="346"/>
      <c r="AX397" s="346"/>
      <c r="AY397" s="346"/>
      <c r="AZ397" s="346"/>
      <c r="BA397" s="319"/>
      <c r="BB397" s="317"/>
      <c r="BC397" s="317"/>
      <c r="BD397" s="317"/>
      <c r="BE397" s="317"/>
      <c r="BF397" s="317"/>
      <c r="BG397" s="317"/>
      <c r="BH397" s="317"/>
      <c r="BI397" s="317"/>
      <c r="BJ397" s="317"/>
      <c r="BK397" s="317"/>
      <c r="BL397" s="317"/>
      <c r="BM397" s="317"/>
      <c r="BN397" s="317"/>
      <c r="BO397" s="317"/>
      <c r="BP397" s="317"/>
      <c r="BQ397" s="317"/>
      <c r="BR397" s="317"/>
      <c r="BS397" s="317"/>
      <c r="BT397" s="317"/>
      <c r="BU397" s="317"/>
      <c r="BV397" s="317"/>
      <c r="BW397" s="317"/>
      <c r="BX397" s="317"/>
      <c r="BY397" s="319"/>
      <c r="BZ397" s="345"/>
      <c r="CA397" s="345"/>
      <c r="CB397" s="345"/>
      <c r="CC397" s="345"/>
      <c r="CD397" s="345"/>
      <c r="CE397" s="345"/>
      <c r="CF397" s="345"/>
      <c r="CG397" s="345"/>
      <c r="CH397" s="345"/>
      <c r="CI397" s="345"/>
      <c r="CJ397" s="345"/>
      <c r="CK397" s="345"/>
      <c r="CL397" s="345"/>
      <c r="CM397" s="345"/>
      <c r="CN397" s="345"/>
      <c r="CO397" s="345"/>
      <c r="CP397" s="345"/>
      <c r="CQ397" s="345"/>
      <c r="CR397" s="345"/>
      <c r="CS397" s="345"/>
      <c r="CT397" s="345"/>
      <c r="CU397" s="345"/>
      <c r="CV397" s="345"/>
      <c r="CW397" s="345"/>
      <c r="CX397" s="345"/>
      <c r="CY397" s="345"/>
      <c r="CZ397" s="345"/>
    </row>
    <row r="398" s="439" customFormat="true" ht="15" customHeight="true" x14ac:dyDescent="0.2">
      <c r="Z398" s="346"/>
      <c r="AA398" s="346"/>
      <c r="AB398" s="346"/>
      <c r="AC398" s="346"/>
      <c r="AD398" s="346"/>
      <c r="AE398" s="346"/>
      <c r="AF398" s="346"/>
      <c r="AG398" s="346"/>
      <c r="AH398" s="346"/>
      <c r="AI398" s="346"/>
      <c r="AJ398" s="346"/>
      <c r="AK398" s="346"/>
      <c r="AL398" s="346"/>
      <c r="AM398" s="346"/>
      <c r="AN398" s="346"/>
      <c r="AO398" s="346"/>
      <c r="AP398" s="346"/>
      <c r="AQ398" s="346"/>
      <c r="AR398" s="346"/>
      <c r="AS398" s="346"/>
      <c r="AT398" s="346"/>
      <c r="AU398" s="346"/>
      <c r="AV398" s="346"/>
      <c r="AW398" s="346"/>
      <c r="AX398" s="346"/>
      <c r="AY398" s="346"/>
      <c r="AZ398" s="346"/>
      <c r="BA398" s="319"/>
      <c r="BB398" s="317"/>
      <c r="BC398" s="317"/>
      <c r="BD398" s="317"/>
      <c r="BE398" s="317"/>
      <c r="BF398" s="317"/>
      <c r="BG398" s="317"/>
      <c r="BH398" s="317"/>
      <c r="BI398" s="317"/>
      <c r="BJ398" s="317"/>
      <c r="BK398" s="317"/>
      <c r="BL398" s="317"/>
      <c r="BM398" s="317"/>
      <c r="BN398" s="317"/>
      <c r="BO398" s="317"/>
      <c r="BP398" s="317"/>
      <c r="BQ398" s="317"/>
      <c r="BR398" s="317"/>
      <c r="BS398" s="317"/>
      <c r="BT398" s="317"/>
      <c r="BU398" s="317"/>
      <c r="BV398" s="317"/>
      <c r="BW398" s="317"/>
      <c r="BX398" s="317"/>
      <c r="BY398" s="319"/>
      <c r="BZ398" s="345"/>
      <c r="CA398" s="345"/>
      <c r="CB398" s="345"/>
      <c r="CC398" s="345"/>
      <c r="CD398" s="345"/>
      <c r="CE398" s="345"/>
      <c r="CF398" s="345"/>
      <c r="CG398" s="345"/>
      <c r="CH398" s="345"/>
      <c r="CI398" s="345"/>
      <c r="CJ398" s="345"/>
      <c r="CK398" s="345"/>
      <c r="CL398" s="345"/>
      <c r="CM398" s="345"/>
      <c r="CN398" s="345"/>
      <c r="CO398" s="345"/>
      <c r="CP398" s="345"/>
      <c r="CQ398" s="345"/>
      <c r="CR398" s="345"/>
      <c r="CS398" s="345"/>
      <c r="CT398" s="345"/>
      <c r="CU398" s="345"/>
      <c r="CV398" s="345"/>
      <c r="CW398" s="345"/>
      <c r="CX398" s="345"/>
      <c r="CY398" s="345"/>
      <c r="CZ398" s="345"/>
    </row>
    <row r="399" s="453" customFormat="true" ht="15" customHeight="true" x14ac:dyDescent="0.25">
      <c r="A399" s="323"/>
      <c r="B399" s="323"/>
      <c r="C399" s="1023" t="s">
        <v>129</v>
      </c>
      <c r="D399" s="1024"/>
      <c r="E399" s="1024"/>
      <c r="F399" s="1024"/>
      <c r="G399" s="323"/>
      <c r="H399" s="1025" t="s">
        <v>130</v>
      </c>
      <c r="I399" s="1026"/>
      <c r="J399" s="1026"/>
      <c r="K399" s="1026"/>
      <c r="M399" s="1025" t="s">
        <v>131</v>
      </c>
      <c r="N399" s="1026"/>
      <c r="O399" s="1026"/>
      <c r="P399" s="1026"/>
      <c r="Z399" s="341"/>
      <c r="AA399" s="341"/>
      <c r="AB399" s="341"/>
      <c r="AC399" s="341"/>
      <c r="AD399" s="341"/>
      <c r="AE399" s="341"/>
      <c r="AF399" s="341"/>
      <c r="AG399" s="341"/>
      <c r="AH399" s="341"/>
      <c r="AI399" s="341"/>
      <c r="AJ399" s="341"/>
      <c r="AK399" s="341"/>
      <c r="AL399" s="341"/>
      <c r="AM399" s="341"/>
      <c r="AN399" s="341"/>
      <c r="AO399" s="341"/>
      <c r="AP399" s="341"/>
      <c r="AQ399" s="341"/>
      <c r="AR399" s="341"/>
      <c r="AS399" s="341"/>
      <c r="AT399" s="341"/>
      <c r="AU399" s="341"/>
      <c r="AV399" s="341"/>
      <c r="AW399" s="341"/>
      <c r="AX399" s="341"/>
      <c r="AY399" s="341"/>
      <c r="AZ399" s="341"/>
      <c r="BB399" s="323"/>
      <c r="BZ399" s="341"/>
      <c r="CA399" s="341"/>
      <c r="CB399" s="341"/>
      <c r="CC399" s="341"/>
      <c r="CD399" s="341"/>
      <c r="CE399" s="341"/>
      <c r="CF399" s="341"/>
      <c r="CG399" s="341"/>
      <c r="CH399" s="341"/>
      <c r="CI399" s="341"/>
      <c r="CJ399" s="341"/>
      <c r="CK399" s="341"/>
      <c r="CL399" s="341"/>
      <c r="CM399" s="341"/>
      <c r="CN399" s="341"/>
      <c r="CO399" s="341"/>
      <c r="CP399" s="341"/>
      <c r="CQ399" s="341"/>
      <c r="CR399" s="341"/>
      <c r="CS399" s="341"/>
      <c r="CT399" s="341"/>
      <c r="CU399" s="341"/>
      <c r="CV399" s="341"/>
      <c r="CW399" s="341"/>
      <c r="CX399" s="341"/>
      <c r="CY399" s="341"/>
      <c r="CZ399" s="341"/>
    </row>
    <row r="400" s="348" customFormat="true" ht="15" customHeight="true" x14ac:dyDescent="0.2">
      <c r="C400" s="1033" t="s">
        <v>193</v>
      </c>
      <c r="D400" s="1033"/>
      <c r="E400" s="1033"/>
      <c r="F400" s="509"/>
      <c r="G400" s="509"/>
      <c r="H400" s="1033" t="s">
        <v>193</v>
      </c>
      <c r="I400" s="1033"/>
      <c r="J400" s="1033"/>
      <c r="K400" s="509"/>
      <c r="L400" s="509"/>
      <c r="M400" s="1033" t="s">
        <v>193</v>
      </c>
      <c r="N400" s="1033"/>
      <c r="O400" s="1033"/>
      <c r="P400" s="509"/>
      <c r="Q400" s="509"/>
      <c r="Z400" s="341"/>
      <c r="AA400" s="341"/>
      <c r="AB400" s="341"/>
      <c r="AC400" s="341"/>
      <c r="AD400" s="341"/>
      <c r="AE400" s="341"/>
      <c r="AF400" s="341"/>
      <c r="AG400" s="341"/>
      <c r="AH400" s="341"/>
      <c r="AI400" s="341"/>
      <c r="AJ400" s="341"/>
      <c r="AK400" s="341"/>
      <c r="AL400" s="341"/>
      <c r="AM400" s="341"/>
      <c r="AN400" s="341"/>
      <c r="AO400" s="341"/>
      <c r="AP400" s="341"/>
      <c r="AQ400" s="341"/>
      <c r="AR400" s="341"/>
      <c r="AS400" s="341"/>
      <c r="AT400" s="341"/>
      <c r="AU400" s="341"/>
      <c r="AV400" s="341"/>
      <c r="AW400" s="341"/>
      <c r="AX400" s="341"/>
      <c r="AY400" s="341"/>
      <c r="AZ400" s="341"/>
      <c r="BA400" s="453"/>
      <c r="BB400" s="323"/>
      <c r="BC400" s="453"/>
      <c r="BD400" s="453"/>
      <c r="BE400" s="453"/>
      <c r="BF400" s="453"/>
      <c r="BG400" s="453"/>
      <c r="BH400" s="453"/>
      <c r="BI400" s="453"/>
      <c r="BJ400" s="453"/>
      <c r="BK400" s="453"/>
      <c r="BL400" s="453"/>
      <c r="BM400" s="453"/>
      <c r="BN400" s="453"/>
      <c r="BO400" s="453"/>
      <c r="BP400" s="453"/>
      <c r="BQ400" s="453"/>
      <c r="BR400" s="453"/>
      <c r="BS400" s="453"/>
      <c r="BT400" s="453"/>
      <c r="BU400" s="453"/>
      <c r="BV400" s="453"/>
      <c r="BW400" s="453"/>
      <c r="BX400" s="453"/>
      <c r="BY400" s="453"/>
      <c r="BZ400" s="341"/>
      <c r="CA400" s="341"/>
      <c r="CB400" s="341"/>
      <c r="CC400" s="341"/>
      <c r="CD400" s="341"/>
      <c r="CE400" s="341"/>
      <c r="CF400" s="341"/>
      <c r="CG400" s="341"/>
      <c r="CH400" s="341"/>
      <c r="CI400" s="341"/>
      <c r="CJ400" s="341"/>
      <c r="CK400" s="341"/>
      <c r="CL400" s="341"/>
      <c r="CM400" s="341"/>
      <c r="CN400" s="341"/>
      <c r="CO400" s="341"/>
      <c r="CP400" s="341"/>
      <c r="CQ400" s="341"/>
      <c r="CR400" s="341"/>
      <c r="CS400" s="341"/>
      <c r="CT400" s="341"/>
      <c r="CU400" s="341"/>
      <c r="CV400" s="341"/>
      <c r="CW400" s="341"/>
      <c r="CX400" s="341"/>
      <c r="CY400" s="341"/>
      <c r="CZ400" s="341"/>
    </row>
    <row r="401" s="348" customFormat="true" ht="25.15" customHeight="true" x14ac:dyDescent="0.2">
      <c r="C401" s="1033"/>
      <c r="D401" s="1033"/>
      <c r="E401" s="519" t="s">
        <v>194</v>
      </c>
      <c r="F401" s="509"/>
      <c r="G401" s="509"/>
      <c r="H401" s="1033"/>
      <c r="I401" s="1033"/>
      <c r="J401" s="520" t="s">
        <v>194</v>
      </c>
      <c r="K401" s="509"/>
      <c r="L401" s="509"/>
      <c r="M401" s="1033"/>
      <c r="N401" s="1033"/>
      <c r="O401" s="521" t="s">
        <v>194</v>
      </c>
      <c r="P401" s="509"/>
      <c r="Q401" s="509"/>
      <c r="Z401" s="341"/>
      <c r="AA401" s="341"/>
      <c r="AB401" s="341"/>
      <c r="AC401" s="341"/>
      <c r="AD401" s="341"/>
      <c r="AE401" s="341"/>
      <c r="AF401" s="341"/>
      <c r="AG401" s="341"/>
      <c r="AH401" s="341"/>
      <c r="AI401" s="341"/>
      <c r="AJ401" s="341"/>
      <c r="AK401" s="341"/>
      <c r="AL401" s="341"/>
      <c r="AM401" s="341"/>
      <c r="AN401" s="341"/>
      <c r="AO401" s="341"/>
      <c r="AP401" s="341"/>
      <c r="AQ401" s="341"/>
      <c r="AR401" s="341"/>
      <c r="AS401" s="341"/>
      <c r="AT401" s="341"/>
      <c r="AU401" s="341"/>
      <c r="AV401" s="341"/>
      <c r="AW401" s="341"/>
      <c r="AX401" s="341"/>
      <c r="AY401" s="341"/>
      <c r="AZ401" s="341"/>
      <c r="BA401" s="453"/>
      <c r="BB401" s="323"/>
      <c r="BC401" s="453"/>
      <c r="BD401" s="453"/>
      <c r="BE401" s="453"/>
      <c r="BF401" s="453"/>
      <c r="BG401" s="453"/>
      <c r="BH401" s="453"/>
      <c r="BI401" s="453"/>
      <c r="BJ401" s="453"/>
      <c r="BK401" s="453"/>
      <c r="BL401" s="453"/>
      <c r="BM401" s="453"/>
      <c r="BN401" s="453"/>
      <c r="BO401" s="453"/>
      <c r="BP401" s="453"/>
      <c r="BQ401" s="453"/>
      <c r="BR401" s="453"/>
      <c r="BS401" s="453"/>
      <c r="BT401" s="453"/>
      <c r="BU401" s="453"/>
      <c r="BV401" s="453"/>
      <c r="BW401" s="453"/>
      <c r="BX401" s="453"/>
      <c r="BY401" s="453"/>
      <c r="BZ401" s="341"/>
      <c r="CA401" s="341"/>
      <c r="CB401" s="341"/>
      <c r="CC401" s="341"/>
      <c r="CD401" s="341"/>
      <c r="CE401" s="341"/>
      <c r="CF401" s="341"/>
      <c r="CG401" s="341"/>
      <c r="CH401" s="341"/>
      <c r="CI401" s="341"/>
      <c r="CJ401" s="341"/>
      <c r="CK401" s="341"/>
      <c r="CL401" s="341"/>
      <c r="CM401" s="341"/>
      <c r="CN401" s="341"/>
      <c r="CO401" s="341"/>
      <c r="CP401" s="341"/>
      <c r="CQ401" s="341"/>
      <c r="CR401" s="341"/>
      <c r="CS401" s="341"/>
      <c r="CT401" s="341"/>
      <c r="CU401" s="341"/>
      <c r="CV401" s="341"/>
      <c r="CW401" s="341"/>
      <c r="CX401" s="341"/>
      <c r="CY401" s="341"/>
      <c r="CZ401" s="341"/>
    </row>
    <row r="402" s="348" customFormat="true" ht="25.15" customHeight="true" x14ac:dyDescent="0.2">
      <c r="B402" s="1018" t="s">
        <v>135</v>
      </c>
      <c r="C402" s="1033"/>
      <c r="D402" s="1033"/>
      <c r="E402" s="522" t="s">
        <v>195</v>
      </c>
      <c r="F402" s="509"/>
      <c r="G402" s="509"/>
      <c r="H402" s="1033"/>
      <c r="I402" s="1033"/>
      <c r="J402" s="523" t="s">
        <v>195</v>
      </c>
      <c r="K402" s="509"/>
      <c r="L402" s="509"/>
      <c r="M402" s="1033"/>
      <c r="N402" s="1033"/>
      <c r="O402" s="524" t="s">
        <v>195</v>
      </c>
      <c r="P402" s="509"/>
      <c r="Q402" s="509"/>
      <c r="Z402" s="341"/>
      <c r="AA402" s="341"/>
      <c r="AB402" s="341"/>
      <c r="AC402" s="341"/>
      <c r="AD402" s="341"/>
      <c r="AE402" s="341"/>
      <c r="AF402" s="341"/>
      <c r="AG402" s="341"/>
      <c r="AH402" s="341"/>
      <c r="AI402" s="341"/>
      <c r="AJ402" s="341"/>
      <c r="AK402" s="341"/>
      <c r="AL402" s="341"/>
      <c r="AM402" s="341"/>
      <c r="AN402" s="341"/>
      <c r="AO402" s="341"/>
      <c r="AP402" s="341"/>
      <c r="AQ402" s="341"/>
      <c r="AR402" s="341"/>
      <c r="AS402" s="341"/>
      <c r="AT402" s="341"/>
      <c r="AU402" s="341"/>
      <c r="AV402" s="341"/>
      <c r="AW402" s="341"/>
      <c r="AX402" s="341"/>
      <c r="AY402" s="341"/>
      <c r="AZ402" s="341"/>
      <c r="BA402" s="453"/>
      <c r="BB402" s="323"/>
      <c r="BC402" s="453"/>
      <c r="BD402" s="453"/>
      <c r="BE402" s="453"/>
      <c r="BF402" s="453"/>
      <c r="BG402" s="453"/>
      <c r="BH402" s="453"/>
      <c r="BI402" s="453"/>
      <c r="BJ402" s="453"/>
      <c r="BK402" s="453"/>
      <c r="BL402" s="453"/>
      <c r="BM402" s="453"/>
      <c r="BN402" s="453"/>
      <c r="BO402" s="453"/>
      <c r="BP402" s="453"/>
      <c r="BQ402" s="453"/>
      <c r="BR402" s="453"/>
      <c r="BS402" s="453"/>
      <c r="BT402" s="453"/>
      <c r="BU402" s="453"/>
      <c r="BV402" s="453"/>
      <c r="BW402" s="453"/>
      <c r="BX402" s="453"/>
      <c r="BY402" s="453"/>
      <c r="BZ402" s="341"/>
      <c r="CA402" s="341"/>
      <c r="CB402" s="341"/>
      <c r="CC402" s="341"/>
      <c r="CD402" s="341"/>
      <c r="CE402" s="341"/>
      <c r="CF402" s="341"/>
      <c r="CG402" s="341"/>
      <c r="CH402" s="341"/>
      <c r="CI402" s="341"/>
      <c r="CJ402" s="341"/>
      <c r="CK402" s="341"/>
      <c r="CL402" s="341"/>
      <c r="CM402" s="341"/>
      <c r="CN402" s="341"/>
      <c r="CO402" s="341"/>
      <c r="CP402" s="341"/>
      <c r="CQ402" s="341"/>
      <c r="CR402" s="341"/>
      <c r="CS402" s="341"/>
      <c r="CT402" s="341"/>
      <c r="CU402" s="341"/>
      <c r="CV402" s="341"/>
      <c r="CW402" s="341"/>
      <c r="CX402" s="341"/>
      <c r="CY402" s="341"/>
      <c r="CZ402" s="341"/>
    </row>
    <row r="403" s="348" customFormat="true" ht="25.15" customHeight="true" x14ac:dyDescent="0.2">
      <c r="B403" s="904"/>
      <c r="C403" s="1020" t="s">
        <v>208</v>
      </c>
      <c r="D403" s="1020"/>
      <c r="E403" s="755">
        <v>0.6721713441265903</v>
      </c>
      <c r="F403" s="756"/>
      <c r="G403" s="756"/>
      <c r="H403" s="1020" t="s">
        <v>507</v>
      </c>
      <c r="I403" s="1020"/>
      <c r="J403" s="757">
        <v>0.68901858014550499</v>
      </c>
      <c r="K403" s="756"/>
      <c r="L403" s="756"/>
      <c r="M403" s="1020" t="s">
        <v>359</v>
      </c>
      <c r="N403" s="1020"/>
      <c r="O403" s="758">
        <v>0.51871350801271576</v>
      </c>
      <c r="P403" s="756"/>
      <c r="Q403" s="756"/>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A403" s="343"/>
      <c r="BB403" s="394"/>
      <c r="BC403" s="343"/>
      <c r="BD403" s="343"/>
      <c r="BE403" s="343"/>
      <c r="BF403" s="343"/>
      <c r="BG403" s="343"/>
      <c r="BH403" s="343"/>
      <c r="BI403" s="343"/>
      <c r="BJ403" s="343"/>
      <c r="BK403" s="343"/>
      <c r="BL403" s="343"/>
      <c r="BM403" s="343"/>
      <c r="BN403" s="343"/>
      <c r="BO403" s="343"/>
      <c r="BP403" s="343"/>
      <c r="BQ403" s="343"/>
      <c r="BR403" s="343"/>
      <c r="BS403" s="343"/>
      <c r="BT403" s="343"/>
      <c r="BU403" s="343"/>
      <c r="BV403" s="343"/>
      <c r="BW403" s="343"/>
      <c r="BX403" s="343"/>
      <c r="BY403" s="343"/>
      <c r="BZ403" s="344"/>
      <c r="CA403" s="344"/>
      <c r="CB403" s="344"/>
      <c r="CC403" s="344"/>
      <c r="CD403" s="344"/>
      <c r="CE403" s="344"/>
      <c r="CF403" s="344"/>
      <c r="CG403" s="344"/>
      <c r="CH403" s="344"/>
      <c r="CI403" s="344"/>
      <c r="CJ403" s="344"/>
      <c r="CK403" s="344"/>
      <c r="CL403" s="344"/>
      <c r="CM403" s="344"/>
      <c r="CN403" s="344"/>
      <c r="CO403" s="344"/>
      <c r="CP403" s="344"/>
      <c r="CQ403" s="344"/>
      <c r="CR403" s="344"/>
      <c r="CS403" s="344"/>
      <c r="CT403" s="344"/>
      <c r="CU403" s="344"/>
      <c r="CV403" s="344"/>
      <c r="CW403" s="344"/>
      <c r="CX403" s="344"/>
      <c r="CY403" s="344"/>
      <c r="CZ403" s="344"/>
    </row>
    <row r="404" s="348" customFormat="true" ht="25.15" customHeight="true" x14ac:dyDescent="0.2">
      <c r="B404" s="904"/>
      <c r="C404" s="1020" t="s">
        <v>197</v>
      </c>
      <c r="D404" s="1020"/>
      <c r="E404" s="759">
        <v>0.66652589429358</v>
      </c>
      <c r="F404" s="756"/>
      <c r="G404" s="756"/>
      <c r="H404" s="1020" t="s">
        <v>508</v>
      </c>
      <c r="I404" s="1020"/>
      <c r="J404" s="760">
        <v>0.603075578949126</v>
      </c>
      <c r="K404" s="756"/>
      <c r="L404" s="756"/>
      <c r="M404" s="1020" t="s">
        <v>509</v>
      </c>
      <c r="N404" s="1020"/>
      <c r="O404" s="761">
        <v>0.51379583279734431</v>
      </c>
      <c r="P404" s="756"/>
      <c r="Q404" s="756"/>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A404" s="343"/>
      <c r="BB404" s="394"/>
      <c r="BC404" s="343"/>
      <c r="BD404" s="343"/>
      <c r="BE404" s="343"/>
      <c r="BF404" s="343"/>
      <c r="BG404" s="343"/>
      <c r="BH404" s="343"/>
      <c r="BI404" s="343"/>
      <c r="BJ404" s="343"/>
      <c r="BK404" s="343"/>
      <c r="BL404" s="343"/>
      <c r="BM404" s="343"/>
      <c r="BN404" s="343"/>
      <c r="BO404" s="343"/>
      <c r="BP404" s="343"/>
      <c r="BQ404" s="343"/>
      <c r="BR404" s="343"/>
      <c r="BS404" s="343"/>
      <c r="BT404" s="343"/>
      <c r="BU404" s="343"/>
      <c r="BV404" s="343"/>
      <c r="BW404" s="343"/>
      <c r="BX404" s="343"/>
      <c r="BY404" s="343"/>
      <c r="BZ404" s="344"/>
      <c r="CA404" s="344"/>
      <c r="CB404" s="344"/>
      <c r="CC404" s="344"/>
      <c r="CD404" s="344"/>
      <c r="CE404" s="344"/>
      <c r="CF404" s="344"/>
      <c r="CG404" s="344"/>
      <c r="CH404" s="344"/>
      <c r="CI404" s="344"/>
      <c r="CJ404" s="344"/>
      <c r="CK404" s="344"/>
      <c r="CL404" s="344"/>
      <c r="CM404" s="344"/>
      <c r="CN404" s="344"/>
      <c r="CO404" s="344"/>
      <c r="CP404" s="344"/>
      <c r="CQ404" s="344"/>
      <c r="CR404" s="344"/>
      <c r="CS404" s="344"/>
      <c r="CT404" s="344"/>
      <c r="CU404" s="344"/>
      <c r="CV404" s="344"/>
      <c r="CW404" s="344"/>
      <c r="CX404" s="344"/>
      <c r="CY404" s="344"/>
      <c r="CZ404" s="344"/>
    </row>
    <row r="405" s="348" customFormat="true" ht="25.15" customHeight="true" x14ac:dyDescent="0.2">
      <c r="B405" s="904"/>
      <c r="C405" s="1020" t="s">
        <v>510</v>
      </c>
      <c r="D405" s="1020"/>
      <c r="E405" s="759">
        <v>0.5967688355938251</v>
      </c>
      <c r="F405" s="756"/>
      <c r="G405" s="756"/>
      <c r="H405" s="1020" t="s">
        <v>359</v>
      </c>
      <c r="I405" s="1020"/>
      <c r="J405" s="760">
        <v>0.58466110136793303</v>
      </c>
      <c r="K405" s="756"/>
      <c r="L405" s="756"/>
      <c r="M405" s="1020" t="s">
        <v>510</v>
      </c>
      <c r="N405" s="1020"/>
      <c r="O405" s="761">
        <v>-0.45913647808782765</v>
      </c>
      <c r="P405" s="756"/>
      <c r="Q405" s="756"/>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A405" s="343"/>
      <c r="BB405" s="394"/>
      <c r="BC405" s="343"/>
      <c r="BD405" s="343"/>
      <c r="BE405" s="343"/>
      <c r="BF405" s="343"/>
      <c r="BG405" s="343"/>
      <c r="BH405" s="343"/>
      <c r="BI405" s="343"/>
      <c r="BJ405" s="343"/>
      <c r="BK405" s="343"/>
      <c r="BL405" s="343"/>
      <c r="BM405" s="343"/>
      <c r="BN405" s="343"/>
      <c r="BO405" s="343"/>
      <c r="BP405" s="343"/>
      <c r="BQ405" s="343"/>
      <c r="BR405" s="343"/>
      <c r="BS405" s="343"/>
      <c r="BT405" s="343"/>
      <c r="BU405" s="343"/>
      <c r="BV405" s="343"/>
      <c r="BW405" s="343"/>
      <c r="BX405" s="343"/>
      <c r="BY405" s="343"/>
      <c r="BZ405" s="344"/>
      <c r="CA405" s="344"/>
      <c r="CB405" s="344"/>
      <c r="CC405" s="344"/>
      <c r="CD405" s="344"/>
      <c r="CE405" s="344"/>
      <c r="CF405" s="344"/>
      <c r="CG405" s="344"/>
      <c r="CH405" s="344"/>
      <c r="CI405" s="344"/>
      <c r="CJ405" s="344"/>
      <c r="CK405" s="344"/>
      <c r="CL405" s="344"/>
      <c r="CM405" s="344"/>
      <c r="CN405" s="344"/>
      <c r="CO405" s="344"/>
      <c r="CP405" s="344"/>
      <c r="CQ405" s="344"/>
      <c r="CR405" s="344"/>
      <c r="CS405" s="344"/>
      <c r="CT405" s="344"/>
      <c r="CU405" s="344"/>
      <c r="CV405" s="344"/>
      <c r="CW405" s="344"/>
      <c r="CX405" s="344"/>
      <c r="CY405" s="344"/>
      <c r="CZ405" s="344"/>
    </row>
    <row r="406" s="348" customFormat="true" ht="25.15" customHeight="true" x14ac:dyDescent="0.2">
      <c r="B406" s="904"/>
      <c r="C406" s="1020" t="s">
        <v>511</v>
      </c>
      <c r="D406" s="1020"/>
      <c r="E406" s="759">
        <v>0.59466935373014362</v>
      </c>
      <c r="F406" s="756"/>
      <c r="G406" s="756"/>
      <c r="H406" s="1020" t="s">
        <v>509</v>
      </c>
      <c r="I406" s="1020"/>
      <c r="J406" s="760">
        <v>0.56460081161222331</v>
      </c>
      <c r="K406" s="756"/>
      <c r="L406" s="756"/>
      <c r="M406" s="1020" t="s">
        <v>512</v>
      </c>
      <c r="N406" s="1020"/>
      <c r="O406" s="761">
        <v>0.45453395031954164</v>
      </c>
      <c r="P406" s="756"/>
      <c r="Q406" s="756"/>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A406" s="343"/>
      <c r="BB406" s="394"/>
      <c r="BC406" s="343"/>
      <c r="BD406" s="343"/>
      <c r="BE406" s="343"/>
      <c r="BF406" s="343"/>
      <c r="BG406" s="343"/>
      <c r="BH406" s="343"/>
      <c r="BI406" s="343"/>
      <c r="BJ406" s="343"/>
      <c r="BK406" s="343"/>
      <c r="BL406" s="343"/>
      <c r="BM406" s="343"/>
      <c r="BN406" s="343"/>
      <c r="BO406" s="343"/>
      <c r="BP406" s="343"/>
      <c r="BQ406" s="343"/>
      <c r="BR406" s="343"/>
      <c r="BS406" s="343"/>
      <c r="BT406" s="343"/>
      <c r="BU406" s="343"/>
      <c r="BV406" s="343"/>
      <c r="BW406" s="343"/>
      <c r="BX406" s="343"/>
      <c r="BY406" s="343"/>
      <c r="BZ406" s="344"/>
      <c r="CA406" s="344"/>
      <c r="CB406" s="344"/>
      <c r="CC406" s="344"/>
      <c r="CD406" s="344"/>
      <c r="CE406" s="344"/>
      <c r="CF406" s="344"/>
      <c r="CG406" s="344"/>
      <c r="CH406" s="344"/>
      <c r="CI406" s="344"/>
      <c r="CJ406" s="344"/>
      <c r="CK406" s="344"/>
      <c r="CL406" s="344"/>
      <c r="CM406" s="344"/>
      <c r="CN406" s="344"/>
      <c r="CO406" s="344"/>
      <c r="CP406" s="344"/>
      <c r="CQ406" s="344"/>
      <c r="CR406" s="344"/>
      <c r="CS406" s="344"/>
      <c r="CT406" s="344"/>
      <c r="CU406" s="344"/>
      <c r="CV406" s="344"/>
      <c r="CW406" s="344"/>
      <c r="CX406" s="344"/>
      <c r="CY406" s="344"/>
      <c r="CZ406" s="344"/>
    </row>
    <row r="407" s="348" customFormat="true" ht="25.15" customHeight="true" x14ac:dyDescent="0.2">
      <c r="B407" s="904"/>
      <c r="C407" s="1020" t="s">
        <v>512</v>
      </c>
      <c r="D407" s="1020"/>
      <c r="E407" s="759">
        <v>-0.57750258921800057</v>
      </c>
      <c r="F407" s="756"/>
      <c r="G407" s="756"/>
      <c r="H407" s="1020" t="s">
        <v>513</v>
      </c>
      <c r="I407" s="1020"/>
      <c r="J407" s="760">
        <v>0.54438353220503444</v>
      </c>
      <c r="K407" s="756"/>
      <c r="L407" s="756"/>
      <c r="M407" s="1020" t="s">
        <v>513</v>
      </c>
      <c r="N407" s="1020"/>
      <c r="O407" s="761">
        <v>0.45245906010893888</v>
      </c>
      <c r="P407" s="756"/>
      <c r="Q407" s="756"/>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A407" s="343"/>
      <c r="BB407" s="394"/>
      <c r="BC407" s="343"/>
      <c r="BD407" s="343"/>
      <c r="BE407" s="343"/>
      <c r="BF407" s="343"/>
      <c r="BG407" s="343"/>
      <c r="BH407" s="343"/>
      <c r="BI407" s="343"/>
      <c r="BJ407" s="343"/>
      <c r="BK407" s="343"/>
      <c r="BL407" s="343"/>
      <c r="BM407" s="343"/>
      <c r="BN407" s="343"/>
      <c r="BO407" s="343"/>
      <c r="BP407" s="343"/>
      <c r="BQ407" s="343"/>
      <c r="BR407" s="343"/>
      <c r="BS407" s="343"/>
      <c r="BT407" s="343"/>
      <c r="BU407" s="343"/>
      <c r="BV407" s="343"/>
      <c r="BW407" s="343"/>
      <c r="BX407" s="343"/>
      <c r="BY407" s="343"/>
      <c r="BZ407" s="344"/>
      <c r="CA407" s="344"/>
      <c r="CB407" s="344"/>
      <c r="CC407" s="344"/>
      <c r="CD407" s="344"/>
      <c r="CE407" s="344"/>
      <c r="CF407" s="344"/>
      <c r="CG407" s="344"/>
      <c r="CH407" s="344"/>
      <c r="CI407" s="344"/>
      <c r="CJ407" s="344"/>
      <c r="CK407" s="344"/>
      <c r="CL407" s="344"/>
      <c r="CM407" s="344"/>
      <c r="CN407" s="344"/>
      <c r="CO407" s="344"/>
      <c r="CP407" s="344"/>
      <c r="CQ407" s="344"/>
      <c r="CR407" s="344"/>
      <c r="CS407" s="344"/>
      <c r="CT407" s="344"/>
      <c r="CU407" s="344"/>
      <c r="CV407" s="344"/>
      <c r="CW407" s="344"/>
      <c r="CX407" s="344"/>
      <c r="CY407" s="344"/>
      <c r="CZ407" s="344"/>
    </row>
    <row r="408" s="348" customFormat="true" ht="25.15" customHeight="true" x14ac:dyDescent="0.2">
      <c r="B408" s="904"/>
      <c r="C408" s="1020" t="s">
        <v>514</v>
      </c>
      <c r="D408" s="1020"/>
      <c r="E408" s="759">
        <v>0.55946387657587426</v>
      </c>
      <c r="F408" s="756"/>
      <c r="G408" s="756"/>
      <c r="H408" s="1020" t="s">
        <v>515</v>
      </c>
      <c r="I408" s="1020"/>
      <c r="J408" s="760">
        <v>0.53925564718614927</v>
      </c>
      <c r="K408" s="756"/>
      <c r="L408" s="756"/>
      <c r="M408" s="1020" t="s">
        <v>516</v>
      </c>
      <c r="N408" s="1020"/>
      <c r="O408" s="761">
        <v>0.45203446427094202</v>
      </c>
      <c r="P408" s="756"/>
      <c r="Q408" s="756"/>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A408" s="343"/>
      <c r="BB408" s="394"/>
      <c r="BC408" s="343"/>
      <c r="BD408" s="343"/>
      <c r="BE408" s="343"/>
      <c r="BF408" s="343"/>
      <c r="BG408" s="343"/>
      <c r="BH408" s="343"/>
      <c r="BI408" s="343"/>
      <c r="BJ408" s="343"/>
      <c r="BK408" s="343"/>
      <c r="BL408" s="343"/>
      <c r="BM408" s="343"/>
      <c r="BN408" s="343"/>
      <c r="BO408" s="343"/>
      <c r="BP408" s="343"/>
      <c r="BQ408" s="343"/>
      <c r="BR408" s="343"/>
      <c r="BS408" s="343"/>
      <c r="BT408" s="343"/>
      <c r="BU408" s="343"/>
      <c r="BV408" s="343"/>
      <c r="BW408" s="343"/>
      <c r="BX408" s="343"/>
      <c r="BY408" s="343"/>
      <c r="BZ408" s="344"/>
      <c r="CA408" s="344"/>
      <c r="CB408" s="344"/>
      <c r="CC408" s="344"/>
      <c r="CD408" s="344"/>
      <c r="CE408" s="344"/>
      <c r="CF408" s="344"/>
      <c r="CG408" s="344"/>
      <c r="CH408" s="344"/>
      <c r="CI408" s="344"/>
      <c r="CJ408" s="344"/>
      <c r="CK408" s="344"/>
      <c r="CL408" s="344"/>
      <c r="CM408" s="344"/>
      <c r="CN408" s="344"/>
      <c r="CO408" s="344"/>
      <c r="CP408" s="344"/>
      <c r="CQ408" s="344"/>
      <c r="CR408" s="344"/>
      <c r="CS408" s="344"/>
      <c r="CT408" s="344"/>
      <c r="CU408" s="344"/>
      <c r="CV408" s="344"/>
      <c r="CW408" s="344"/>
      <c r="CX408" s="344"/>
      <c r="CY408" s="344"/>
      <c r="CZ408" s="344"/>
    </row>
    <row r="409" s="348" customFormat="true" ht="25.15" customHeight="true" x14ac:dyDescent="0.2">
      <c r="B409" s="904"/>
      <c r="C409" s="1020" t="s">
        <v>517</v>
      </c>
      <c r="D409" s="1020"/>
      <c r="E409" s="759">
        <v>0.53536003454565184</v>
      </c>
      <c r="F409" s="756"/>
      <c r="G409" s="756"/>
      <c r="H409" s="1020" t="s">
        <v>518</v>
      </c>
      <c r="I409" s="1020"/>
      <c r="J409" s="760">
        <v>0.53263048769609356</v>
      </c>
      <c r="K409" s="756"/>
      <c r="L409" s="756"/>
      <c r="M409" s="1020" t="s">
        <v>515</v>
      </c>
      <c r="N409" s="1020"/>
      <c r="O409" s="761">
        <v>0.43056234283610834</v>
      </c>
      <c r="P409" s="756"/>
      <c r="Q409" s="756"/>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A409" s="343"/>
      <c r="BB409" s="394"/>
      <c r="BC409" s="343"/>
      <c r="BD409" s="343"/>
      <c r="BE409" s="343"/>
      <c r="BF409" s="343"/>
      <c r="BG409" s="343"/>
      <c r="BH409" s="343"/>
      <c r="BI409" s="343"/>
      <c r="BJ409" s="343"/>
      <c r="BK409" s="343"/>
      <c r="BL409" s="343"/>
      <c r="BM409" s="343"/>
      <c r="BN409" s="343"/>
      <c r="BO409" s="343"/>
      <c r="BP409" s="343"/>
      <c r="BQ409" s="343"/>
      <c r="BR409" s="343"/>
      <c r="BS409" s="343"/>
      <c r="BT409" s="343"/>
      <c r="BU409" s="343"/>
      <c r="BV409" s="343"/>
      <c r="BW409" s="343"/>
      <c r="BX409" s="343"/>
      <c r="BY409" s="343"/>
      <c r="BZ409" s="344"/>
      <c r="CA409" s="344"/>
      <c r="CB409" s="344"/>
      <c r="CC409" s="344"/>
      <c r="CD409" s="344"/>
      <c r="CE409" s="344"/>
      <c r="CF409" s="344"/>
      <c r="CG409" s="344"/>
      <c r="CH409" s="344"/>
      <c r="CI409" s="344"/>
      <c r="CJ409" s="344"/>
      <c r="CK409" s="344"/>
      <c r="CL409" s="344"/>
      <c r="CM409" s="344"/>
      <c r="CN409" s="344"/>
      <c r="CO409" s="344"/>
      <c r="CP409" s="344"/>
      <c r="CQ409" s="344"/>
      <c r="CR409" s="344"/>
      <c r="CS409" s="344"/>
      <c r="CT409" s="344"/>
      <c r="CU409" s="344"/>
      <c r="CV409" s="344"/>
      <c r="CW409" s="344"/>
      <c r="CX409" s="344"/>
      <c r="CY409" s="344"/>
      <c r="CZ409" s="344"/>
    </row>
    <row r="410" s="348" customFormat="true" ht="25.15" customHeight="true" x14ac:dyDescent="0.2">
      <c r="B410" s="904"/>
      <c r="C410" s="1020" t="s">
        <v>519</v>
      </c>
      <c r="D410" s="1020"/>
      <c r="E410" s="759">
        <v>0.53204527671401958</v>
      </c>
      <c r="F410" s="756"/>
      <c r="G410" s="756"/>
      <c r="H410" s="1020" t="s">
        <v>520</v>
      </c>
      <c r="I410" s="1020"/>
      <c r="J410" s="760">
        <v>0.49318341835835444</v>
      </c>
      <c r="K410" s="756"/>
      <c r="L410" s="756"/>
      <c r="M410" s="1020" t="s">
        <v>367</v>
      </c>
      <c r="N410" s="1020"/>
      <c r="O410" s="761">
        <v>0.43018674648364247</v>
      </c>
      <c r="P410" s="756"/>
      <c r="Q410" s="756"/>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A410" s="343"/>
      <c r="BB410" s="394"/>
      <c r="BC410" s="343"/>
      <c r="BD410" s="343"/>
      <c r="BE410" s="343"/>
      <c r="BF410" s="343"/>
      <c r="BG410" s="343"/>
      <c r="BH410" s="343"/>
      <c r="BI410" s="343"/>
      <c r="BJ410" s="343"/>
      <c r="BK410" s="343"/>
      <c r="BL410" s="343"/>
      <c r="BM410" s="343"/>
      <c r="BN410" s="343"/>
      <c r="BO410" s="343"/>
      <c r="BP410" s="343"/>
      <c r="BQ410" s="343"/>
      <c r="BR410" s="343"/>
      <c r="BS410" s="343"/>
      <c r="BT410" s="343"/>
      <c r="BU410" s="343"/>
      <c r="BV410" s="343"/>
      <c r="BW410" s="343"/>
      <c r="BX410" s="343"/>
      <c r="BY410" s="343"/>
      <c r="BZ410" s="344"/>
      <c r="CA410" s="344"/>
      <c r="CB410" s="344"/>
      <c r="CC410" s="344"/>
      <c r="CD410" s="344"/>
      <c r="CE410" s="344"/>
      <c r="CF410" s="344"/>
      <c r="CG410" s="344"/>
      <c r="CH410" s="344"/>
      <c r="CI410" s="344"/>
      <c r="CJ410" s="344"/>
      <c r="CK410" s="344"/>
      <c r="CL410" s="344"/>
      <c r="CM410" s="344"/>
      <c r="CN410" s="344"/>
      <c r="CO410" s="344"/>
      <c r="CP410" s="344"/>
      <c r="CQ410" s="344"/>
      <c r="CR410" s="344"/>
      <c r="CS410" s="344"/>
      <c r="CT410" s="344"/>
      <c r="CU410" s="344"/>
      <c r="CV410" s="344"/>
      <c r="CW410" s="344"/>
      <c r="CX410" s="344"/>
      <c r="CY410" s="344"/>
      <c r="CZ410" s="344"/>
    </row>
    <row r="411" s="348" customFormat="true" ht="25.15" customHeight="true" x14ac:dyDescent="0.2">
      <c r="B411" s="904"/>
      <c r="C411" s="1020" t="s">
        <v>521</v>
      </c>
      <c r="D411" s="1020"/>
      <c r="E411" s="759">
        <v>-0.49471146977210406</v>
      </c>
      <c r="F411" s="756"/>
      <c r="G411" s="756"/>
      <c r="H411" s="1020" t="s">
        <v>522</v>
      </c>
      <c r="I411" s="1020"/>
      <c r="J411" s="760">
        <v>0.44549549071172656</v>
      </c>
      <c r="K411" s="756"/>
      <c r="L411" s="756"/>
      <c r="M411" s="1020" t="s">
        <v>369</v>
      </c>
      <c r="N411" s="1020"/>
      <c r="O411" s="761">
        <v>0.42820146271583331</v>
      </c>
      <c r="P411" s="756"/>
      <c r="Q411" s="756"/>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A411" s="343"/>
      <c r="BB411" s="394"/>
      <c r="BC411" s="343"/>
      <c r="BD411" s="343"/>
      <c r="BE411" s="343"/>
      <c r="BF411" s="343"/>
      <c r="BG411" s="343"/>
      <c r="BH411" s="343"/>
      <c r="BI411" s="343"/>
      <c r="BJ411" s="343"/>
      <c r="BK411" s="343"/>
      <c r="BL411" s="343"/>
      <c r="BM411" s="343"/>
      <c r="BN411" s="343"/>
      <c r="BO411" s="343"/>
      <c r="BP411" s="343"/>
      <c r="BQ411" s="343"/>
      <c r="BR411" s="343"/>
      <c r="BS411" s="343"/>
      <c r="BT411" s="343"/>
      <c r="BU411" s="343"/>
      <c r="BV411" s="343"/>
      <c r="BW411" s="343"/>
      <c r="BX411" s="343"/>
      <c r="BY411" s="343"/>
      <c r="BZ411" s="344"/>
      <c r="CA411" s="344"/>
      <c r="CB411" s="344"/>
      <c r="CC411" s="344"/>
      <c r="CD411" s="344"/>
      <c r="CE411" s="344"/>
      <c r="CF411" s="344"/>
      <c r="CG411" s="344"/>
      <c r="CH411" s="344"/>
      <c r="CI411" s="344"/>
      <c r="CJ411" s="344"/>
      <c r="CK411" s="344"/>
      <c r="CL411" s="344"/>
      <c r="CM411" s="344"/>
      <c r="CN411" s="344"/>
      <c r="CO411" s="344"/>
      <c r="CP411" s="344"/>
      <c r="CQ411" s="344"/>
      <c r="CR411" s="344"/>
      <c r="CS411" s="344"/>
      <c r="CT411" s="344"/>
      <c r="CU411" s="344"/>
      <c r="CV411" s="344"/>
      <c r="CW411" s="344"/>
      <c r="CX411" s="344"/>
      <c r="CY411" s="344"/>
      <c r="CZ411" s="344"/>
    </row>
    <row r="412" s="348" customFormat="true" ht="25.15" customHeight="true" x14ac:dyDescent="0.2">
      <c r="B412" s="904"/>
      <c r="C412" s="1020" t="s">
        <v>523</v>
      </c>
      <c r="D412" s="1020"/>
      <c r="E412" s="759">
        <v>0.47409670907111678</v>
      </c>
      <c r="F412" s="756"/>
      <c r="G412" s="756"/>
      <c r="H412" s="1020" t="s">
        <v>510</v>
      </c>
      <c r="I412" s="1020"/>
      <c r="J412" s="760">
        <v>-0.44373332623825074</v>
      </c>
      <c r="K412" s="756"/>
      <c r="L412" s="756"/>
      <c r="M412" s="1020" t="s">
        <v>507</v>
      </c>
      <c r="N412" s="1020"/>
      <c r="O412" s="761">
        <v>0.410346554686565</v>
      </c>
      <c r="P412" s="756"/>
      <c r="Q412" s="756"/>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A412" s="343"/>
      <c r="BB412" s="394"/>
      <c r="BC412" s="343"/>
      <c r="BD412" s="343"/>
      <c r="BE412" s="343"/>
      <c r="BF412" s="343"/>
      <c r="BG412" s="343"/>
      <c r="BH412" s="343"/>
      <c r="BI412" s="343"/>
      <c r="BJ412" s="343"/>
      <c r="BK412" s="343"/>
      <c r="BL412" s="343"/>
      <c r="BM412" s="343"/>
      <c r="BN412" s="343"/>
      <c r="BO412" s="343"/>
      <c r="BP412" s="343"/>
      <c r="BQ412" s="343"/>
      <c r="BR412" s="343"/>
      <c r="BS412" s="343"/>
      <c r="BT412" s="343"/>
      <c r="BU412" s="343"/>
      <c r="BV412" s="343"/>
      <c r="BW412" s="343"/>
      <c r="BX412" s="343"/>
      <c r="BY412" s="343"/>
      <c r="BZ412" s="344"/>
      <c r="CA412" s="344"/>
      <c r="CB412" s="344"/>
      <c r="CC412" s="344"/>
      <c r="CD412" s="344"/>
      <c r="CE412" s="344"/>
      <c r="CF412" s="344"/>
      <c r="CG412" s="344"/>
      <c r="CH412" s="344"/>
      <c r="CI412" s="344"/>
      <c r="CJ412" s="344"/>
      <c r="CK412" s="344"/>
      <c r="CL412" s="344"/>
      <c r="CM412" s="344"/>
      <c r="CN412" s="344"/>
      <c r="CO412" s="344"/>
      <c r="CP412" s="344"/>
      <c r="CQ412" s="344"/>
      <c r="CR412" s="344"/>
      <c r="CS412" s="344"/>
      <c r="CT412" s="344"/>
      <c r="CU412" s="344"/>
      <c r="CV412" s="344"/>
      <c r="CW412" s="344"/>
      <c r="CX412" s="344"/>
      <c r="CY412" s="344"/>
      <c r="CZ412" s="344"/>
    </row>
    <row r="413" s="348" customFormat="true" ht="25.15" customHeight="true" x14ac:dyDescent="0.2">
      <c r="B413" s="904"/>
      <c r="C413" s="1020" t="s">
        <v>202</v>
      </c>
      <c r="D413" s="1020"/>
      <c r="E413" s="759">
        <v>-0.42286326643477606</v>
      </c>
      <c r="F413" s="756"/>
      <c r="G413" s="756"/>
      <c r="H413" s="1020" t="s">
        <v>512</v>
      </c>
      <c r="I413" s="1020"/>
      <c r="J413" s="760">
        <v>0.44191269739142652</v>
      </c>
      <c r="K413" s="756"/>
      <c r="L413" s="756"/>
      <c r="M413" s="1020" t="s">
        <v>520</v>
      </c>
      <c r="N413" s="1020"/>
      <c r="O413" s="761">
        <v>0.39214634550510602</v>
      </c>
      <c r="P413" s="756"/>
      <c r="Q413" s="756"/>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A413" s="343"/>
      <c r="BB413" s="394"/>
      <c r="BC413" s="343"/>
      <c r="BD413" s="343"/>
      <c r="BE413" s="343"/>
      <c r="BF413" s="343"/>
      <c r="BG413" s="343"/>
      <c r="BH413" s="343"/>
      <c r="BI413" s="343"/>
      <c r="BJ413" s="343"/>
      <c r="BK413" s="343"/>
      <c r="BL413" s="343"/>
      <c r="BM413" s="343"/>
      <c r="BN413" s="343"/>
      <c r="BO413" s="343"/>
      <c r="BP413" s="343"/>
      <c r="BQ413" s="343"/>
      <c r="BR413" s="343"/>
      <c r="BS413" s="343"/>
      <c r="BT413" s="343"/>
      <c r="BU413" s="343"/>
      <c r="BV413" s="343"/>
      <c r="BW413" s="343"/>
      <c r="BX413" s="343"/>
      <c r="BY413" s="343"/>
      <c r="BZ413" s="344"/>
      <c r="CA413" s="344"/>
      <c r="CB413" s="344"/>
      <c r="CC413" s="344"/>
      <c r="CD413" s="344"/>
      <c r="CE413" s="344"/>
      <c r="CF413" s="344"/>
      <c r="CG413" s="344"/>
      <c r="CH413" s="344"/>
      <c r="CI413" s="344"/>
      <c r="CJ413" s="344"/>
      <c r="CK413" s="344"/>
      <c r="CL413" s="344"/>
      <c r="CM413" s="344"/>
      <c r="CN413" s="344"/>
      <c r="CO413" s="344"/>
      <c r="CP413" s="344"/>
      <c r="CQ413" s="344"/>
      <c r="CR413" s="344"/>
      <c r="CS413" s="344"/>
      <c r="CT413" s="344"/>
      <c r="CU413" s="344"/>
      <c r="CV413" s="344"/>
      <c r="CW413" s="344"/>
      <c r="CX413" s="344"/>
      <c r="CY413" s="344"/>
      <c r="CZ413" s="344"/>
    </row>
    <row r="414" s="348" customFormat="true" ht="25.15" customHeight="true" x14ac:dyDescent="0.2">
      <c r="B414" s="904"/>
      <c r="C414" s="1020" t="s">
        <v>524</v>
      </c>
      <c r="D414" s="1020"/>
      <c r="E414" s="759">
        <v>0.42280671399011177</v>
      </c>
      <c r="F414" s="756"/>
      <c r="G414" s="756"/>
      <c r="H414" s="1020" t="s">
        <v>516</v>
      </c>
      <c r="I414" s="1020"/>
      <c r="J414" s="760">
        <v>0.43611178150825897</v>
      </c>
      <c r="K414" s="756"/>
      <c r="L414" s="756"/>
      <c r="M414" s="1020" t="s">
        <v>518</v>
      </c>
      <c r="N414" s="1020"/>
      <c r="O414" s="761">
        <v>0.37018820595921881</v>
      </c>
      <c r="P414" s="756"/>
      <c r="Q414" s="756"/>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A414" s="343"/>
      <c r="BB414" s="394"/>
      <c r="BC414" s="343"/>
      <c r="BD414" s="343"/>
      <c r="BE414" s="343"/>
      <c r="BF414" s="343"/>
      <c r="BG414" s="343"/>
      <c r="BH414" s="343"/>
      <c r="BI414" s="343"/>
      <c r="BJ414" s="343"/>
      <c r="BK414" s="343"/>
      <c r="BL414" s="343"/>
      <c r="BM414" s="343"/>
      <c r="BN414" s="343"/>
      <c r="BO414" s="343"/>
      <c r="BP414" s="343"/>
      <c r="BQ414" s="343"/>
      <c r="BR414" s="343"/>
      <c r="BS414" s="343"/>
      <c r="BT414" s="343"/>
      <c r="BU414" s="343"/>
      <c r="BV414" s="343"/>
      <c r="BW414" s="343"/>
      <c r="BX414" s="343"/>
      <c r="BY414" s="343"/>
      <c r="BZ414" s="344"/>
      <c r="CA414" s="344"/>
      <c r="CB414" s="344"/>
      <c r="CC414" s="344"/>
      <c r="CD414" s="344"/>
      <c r="CE414" s="344"/>
      <c r="CF414" s="344"/>
      <c r="CG414" s="344"/>
      <c r="CH414" s="344"/>
      <c r="CI414" s="344"/>
      <c r="CJ414" s="344"/>
      <c r="CK414" s="344"/>
      <c r="CL414" s="344"/>
      <c r="CM414" s="344"/>
      <c r="CN414" s="344"/>
      <c r="CO414" s="344"/>
      <c r="CP414" s="344"/>
      <c r="CQ414" s="344"/>
      <c r="CR414" s="344"/>
      <c r="CS414" s="344"/>
      <c r="CT414" s="344"/>
      <c r="CU414" s="344"/>
      <c r="CV414" s="344"/>
      <c r="CW414" s="344"/>
      <c r="CX414" s="344"/>
      <c r="CY414" s="344"/>
      <c r="CZ414" s="344"/>
    </row>
    <row r="415" s="348" customFormat="true" ht="25.15" customHeight="true" x14ac:dyDescent="0.2">
      <c r="B415" s="904"/>
      <c r="C415" s="1020" t="s">
        <v>525</v>
      </c>
      <c r="D415" s="1020"/>
      <c r="E415" s="759">
        <v>0.38832210253531368</v>
      </c>
      <c r="F415" s="756"/>
      <c r="G415" s="756"/>
      <c r="H415" s="1020" t="s">
        <v>526</v>
      </c>
      <c r="I415" s="1020"/>
      <c r="J415" s="760">
        <v>0.4337053952306818</v>
      </c>
      <c r="K415" s="756"/>
      <c r="L415" s="756"/>
      <c r="M415" s="1020" t="s">
        <v>197</v>
      </c>
      <c r="N415" s="1020"/>
      <c r="O415" s="761">
        <v>-0.36357259516359186</v>
      </c>
      <c r="P415" s="756"/>
      <c r="Q415" s="756"/>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A415" s="343"/>
      <c r="BB415" s="394"/>
      <c r="BC415" s="343"/>
      <c r="BD415" s="343"/>
      <c r="BE415" s="343"/>
      <c r="BF415" s="343"/>
      <c r="BG415" s="343"/>
      <c r="BH415" s="343"/>
      <c r="BI415" s="343"/>
      <c r="BJ415" s="343"/>
      <c r="BK415" s="343"/>
      <c r="BL415" s="343"/>
      <c r="BM415" s="343"/>
      <c r="BN415" s="343"/>
      <c r="BO415" s="343"/>
      <c r="BP415" s="343"/>
      <c r="BQ415" s="343"/>
      <c r="BR415" s="343"/>
      <c r="BS415" s="343"/>
      <c r="BT415" s="343"/>
      <c r="BU415" s="343"/>
      <c r="BV415" s="343"/>
      <c r="BW415" s="343"/>
      <c r="BX415" s="343"/>
      <c r="BY415" s="343"/>
      <c r="BZ415" s="344"/>
      <c r="CA415" s="344"/>
      <c r="CB415" s="344"/>
      <c r="CC415" s="344"/>
      <c r="CD415" s="344"/>
      <c r="CE415" s="344"/>
      <c r="CF415" s="344"/>
      <c r="CG415" s="344"/>
      <c r="CH415" s="344"/>
      <c r="CI415" s="344"/>
      <c r="CJ415" s="344"/>
      <c r="CK415" s="344"/>
      <c r="CL415" s="344"/>
      <c r="CM415" s="344"/>
      <c r="CN415" s="344"/>
      <c r="CO415" s="344"/>
      <c r="CP415" s="344"/>
      <c r="CQ415" s="344"/>
      <c r="CR415" s="344"/>
      <c r="CS415" s="344"/>
      <c r="CT415" s="344"/>
      <c r="CU415" s="344"/>
      <c r="CV415" s="344"/>
      <c r="CW415" s="344"/>
      <c r="CX415" s="344"/>
      <c r="CY415" s="344"/>
      <c r="CZ415" s="344"/>
    </row>
    <row r="416" s="348" customFormat="true" ht="25.15" customHeight="true" x14ac:dyDescent="0.2">
      <c r="B416" s="904"/>
      <c r="C416" s="1020" t="s">
        <v>527</v>
      </c>
      <c r="D416" s="1020"/>
      <c r="E416" s="759">
        <v>-0.37845529939778372</v>
      </c>
      <c r="F416" s="756"/>
      <c r="G416" s="756"/>
      <c r="H416" s="1020" t="s">
        <v>368</v>
      </c>
      <c r="I416" s="1020"/>
      <c r="J416" s="760">
        <v>0.42140052979801434</v>
      </c>
      <c r="K416" s="756"/>
      <c r="L416" s="756"/>
      <c r="M416" s="1020" t="s">
        <v>508</v>
      </c>
      <c r="N416" s="1020"/>
      <c r="O416" s="761">
        <v>0.36016608066079486</v>
      </c>
      <c r="P416" s="756"/>
      <c r="Q416" s="756"/>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A416" s="343"/>
      <c r="BB416" s="394"/>
      <c r="BC416" s="343"/>
      <c r="BD416" s="343"/>
      <c r="BE416" s="343"/>
      <c r="BF416" s="343"/>
      <c r="BG416" s="343"/>
      <c r="BH416" s="343"/>
      <c r="BI416" s="343"/>
      <c r="BJ416" s="343"/>
      <c r="BK416" s="343"/>
      <c r="BL416" s="343"/>
      <c r="BM416" s="343"/>
      <c r="BN416" s="343"/>
      <c r="BO416" s="343"/>
      <c r="BP416" s="343"/>
      <c r="BQ416" s="343"/>
      <c r="BR416" s="343"/>
      <c r="BS416" s="343"/>
      <c r="BT416" s="343"/>
      <c r="BU416" s="343"/>
      <c r="BV416" s="343"/>
      <c r="BW416" s="343"/>
      <c r="BX416" s="343"/>
      <c r="BY416" s="343"/>
      <c r="BZ416" s="344"/>
      <c r="CA416" s="344"/>
      <c r="CB416" s="344"/>
      <c r="CC416" s="344"/>
      <c r="CD416" s="344"/>
      <c r="CE416" s="344"/>
      <c r="CF416" s="344"/>
      <c r="CG416" s="344"/>
      <c r="CH416" s="344"/>
      <c r="CI416" s="344"/>
      <c r="CJ416" s="344"/>
      <c r="CK416" s="344"/>
      <c r="CL416" s="344"/>
      <c r="CM416" s="344"/>
      <c r="CN416" s="344"/>
      <c r="CO416" s="344"/>
      <c r="CP416" s="344"/>
      <c r="CQ416" s="344"/>
      <c r="CR416" s="344"/>
      <c r="CS416" s="344"/>
      <c r="CT416" s="344"/>
      <c r="CU416" s="344"/>
      <c r="CV416" s="344"/>
      <c r="CW416" s="344"/>
      <c r="CX416" s="344"/>
      <c r="CY416" s="344"/>
      <c r="CZ416" s="344"/>
    </row>
    <row r="417" s="348" customFormat="true" ht="25.15" customHeight="true" x14ac:dyDescent="0.2">
      <c r="B417" s="904"/>
      <c r="C417" s="1020" t="s">
        <v>528</v>
      </c>
      <c r="D417" s="1020"/>
      <c r="E417" s="759">
        <v>0.37773794701990859</v>
      </c>
      <c r="F417" s="756"/>
      <c r="G417" s="756"/>
      <c r="H417" s="1020" t="s">
        <v>369</v>
      </c>
      <c r="I417" s="1020"/>
      <c r="J417" s="760">
        <v>0.39915103360665583</v>
      </c>
      <c r="K417" s="756"/>
      <c r="L417" s="756"/>
      <c r="M417" s="1020" t="s">
        <v>529</v>
      </c>
      <c r="N417" s="1020"/>
      <c r="O417" s="761">
        <v>0.35813235796711418</v>
      </c>
      <c r="P417" s="756"/>
      <c r="Q417" s="756"/>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A417" s="343"/>
      <c r="BB417" s="394"/>
      <c r="BC417" s="343"/>
      <c r="BD417" s="343"/>
      <c r="BE417" s="343"/>
      <c r="BF417" s="343"/>
      <c r="BG417" s="343"/>
      <c r="BH417" s="343"/>
      <c r="BI417" s="343"/>
      <c r="BJ417" s="343"/>
      <c r="BK417" s="343"/>
      <c r="BL417" s="343"/>
      <c r="BM417" s="343"/>
      <c r="BN417" s="343"/>
      <c r="BO417" s="343"/>
      <c r="BP417" s="343"/>
      <c r="BQ417" s="343"/>
      <c r="BR417" s="343"/>
      <c r="BS417" s="343"/>
      <c r="BT417" s="343"/>
      <c r="BU417" s="343"/>
      <c r="BV417" s="343"/>
      <c r="BW417" s="343"/>
      <c r="BX417" s="343"/>
      <c r="BY417" s="343"/>
      <c r="BZ417" s="344"/>
      <c r="CA417" s="344"/>
      <c r="CB417" s="344"/>
      <c r="CC417" s="344"/>
      <c r="CD417" s="344"/>
      <c r="CE417" s="344"/>
      <c r="CF417" s="344"/>
      <c r="CG417" s="344"/>
      <c r="CH417" s="344"/>
      <c r="CI417" s="344"/>
      <c r="CJ417" s="344"/>
      <c r="CK417" s="344"/>
      <c r="CL417" s="344"/>
      <c r="CM417" s="344"/>
      <c r="CN417" s="344"/>
      <c r="CO417" s="344"/>
      <c r="CP417" s="344"/>
      <c r="CQ417" s="344"/>
      <c r="CR417" s="344"/>
      <c r="CS417" s="344"/>
      <c r="CT417" s="344"/>
      <c r="CU417" s="344"/>
      <c r="CV417" s="344"/>
      <c r="CW417" s="344"/>
      <c r="CX417" s="344"/>
      <c r="CY417" s="344"/>
      <c r="CZ417" s="344"/>
    </row>
    <row r="418" s="348" customFormat="true" ht="25.15" customHeight="true" x14ac:dyDescent="0.2">
      <c r="B418" s="904"/>
      <c r="C418" s="1020" t="s">
        <v>215</v>
      </c>
      <c r="D418" s="1020"/>
      <c r="E418" s="759">
        <v>0.37731384032720339</v>
      </c>
      <c r="F418" s="756"/>
      <c r="G418" s="756"/>
      <c r="H418" s="1020" t="s">
        <v>530</v>
      </c>
      <c r="I418" s="1020"/>
      <c r="J418" s="760">
        <v>0.37612991366889453</v>
      </c>
      <c r="K418" s="756"/>
      <c r="L418" s="756"/>
      <c r="M418" s="1020" t="s">
        <v>531</v>
      </c>
      <c r="N418" s="1020"/>
      <c r="O418" s="761">
        <v>0.3522127717887491</v>
      </c>
      <c r="P418" s="756"/>
      <c r="Q418" s="756"/>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A418" s="343"/>
      <c r="BB418" s="394"/>
      <c r="BC418" s="343"/>
      <c r="BD418" s="343"/>
      <c r="BE418" s="343"/>
      <c r="BF418" s="343"/>
      <c r="BG418" s="343"/>
      <c r="BH418" s="343"/>
      <c r="BI418" s="343"/>
      <c r="BJ418" s="343"/>
      <c r="BK418" s="343"/>
      <c r="BL418" s="343"/>
      <c r="BM418" s="343"/>
      <c r="BN418" s="343"/>
      <c r="BO418" s="343"/>
      <c r="BP418" s="343"/>
      <c r="BQ418" s="343"/>
      <c r="BR418" s="343"/>
      <c r="BS418" s="343"/>
      <c r="BT418" s="343"/>
      <c r="BU418" s="343"/>
      <c r="BV418" s="343"/>
      <c r="BW418" s="343"/>
      <c r="BX418" s="343"/>
      <c r="BY418" s="343"/>
      <c r="BZ418" s="344"/>
      <c r="CA418" s="344"/>
      <c r="CB418" s="344"/>
      <c r="CC418" s="344"/>
      <c r="CD418" s="344"/>
      <c r="CE418" s="344"/>
      <c r="CF418" s="344"/>
      <c r="CG418" s="344"/>
      <c r="CH418" s="344"/>
      <c r="CI418" s="344"/>
      <c r="CJ418" s="344"/>
      <c r="CK418" s="344"/>
      <c r="CL418" s="344"/>
      <c r="CM418" s="344"/>
      <c r="CN418" s="344"/>
      <c r="CO418" s="344"/>
      <c r="CP418" s="344"/>
      <c r="CQ418" s="344"/>
      <c r="CR418" s="344"/>
      <c r="CS418" s="344"/>
      <c r="CT418" s="344"/>
      <c r="CU418" s="344"/>
      <c r="CV418" s="344"/>
      <c r="CW418" s="344"/>
      <c r="CX418" s="344"/>
      <c r="CY418" s="344"/>
      <c r="CZ418" s="344"/>
    </row>
    <row r="419" s="348" customFormat="true" ht="25.15" customHeight="true" x14ac:dyDescent="0.2">
      <c r="B419" s="904"/>
      <c r="C419" s="1020" t="s">
        <v>532</v>
      </c>
      <c r="D419" s="1020"/>
      <c r="E419" s="759">
        <v>-0.3632088129433822</v>
      </c>
      <c r="F419" s="756"/>
      <c r="G419" s="756"/>
      <c r="H419" s="1020" t="s">
        <v>533</v>
      </c>
      <c r="I419" s="1020"/>
      <c r="J419" s="760">
        <v>0.37320151865612639</v>
      </c>
      <c r="K419" s="756"/>
      <c r="L419" s="756"/>
      <c r="M419" s="1020" t="s">
        <v>534</v>
      </c>
      <c r="N419" s="1020"/>
      <c r="O419" s="761">
        <v>0.35034300639163057</v>
      </c>
      <c r="P419" s="756"/>
      <c r="Q419" s="756"/>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A419" s="343"/>
      <c r="BB419" s="394"/>
      <c r="BC419" s="343"/>
      <c r="BD419" s="343"/>
      <c r="BE419" s="343"/>
      <c r="BF419" s="343"/>
      <c r="BG419" s="343"/>
      <c r="BH419" s="343"/>
      <c r="BI419" s="343"/>
      <c r="BJ419" s="343"/>
      <c r="BK419" s="343"/>
      <c r="BL419" s="343"/>
      <c r="BM419" s="343"/>
      <c r="BN419" s="343"/>
      <c r="BO419" s="343"/>
      <c r="BP419" s="343"/>
      <c r="BQ419" s="343"/>
      <c r="BR419" s="343"/>
      <c r="BS419" s="343"/>
      <c r="BT419" s="343"/>
      <c r="BU419" s="343"/>
      <c r="BV419" s="343"/>
      <c r="BW419" s="343"/>
      <c r="BX419" s="343"/>
      <c r="BY419" s="343"/>
      <c r="BZ419" s="344"/>
      <c r="CA419" s="344"/>
      <c r="CB419" s="344"/>
      <c r="CC419" s="344"/>
      <c r="CD419" s="344"/>
      <c r="CE419" s="344"/>
      <c r="CF419" s="344"/>
      <c r="CG419" s="344"/>
      <c r="CH419" s="344"/>
      <c r="CI419" s="344"/>
      <c r="CJ419" s="344"/>
      <c r="CK419" s="344"/>
      <c r="CL419" s="344"/>
      <c r="CM419" s="344"/>
      <c r="CN419" s="344"/>
      <c r="CO419" s="344"/>
      <c r="CP419" s="344"/>
      <c r="CQ419" s="344"/>
      <c r="CR419" s="344"/>
      <c r="CS419" s="344"/>
      <c r="CT419" s="344"/>
      <c r="CU419" s="344"/>
      <c r="CV419" s="344"/>
      <c r="CW419" s="344"/>
      <c r="CX419" s="344"/>
      <c r="CY419" s="344"/>
      <c r="CZ419" s="344"/>
    </row>
    <row r="420" s="348" customFormat="true" ht="25.15" customHeight="true" x14ac:dyDescent="0.2">
      <c r="B420" s="904"/>
      <c r="C420" s="1020" t="s">
        <v>535</v>
      </c>
      <c r="D420" s="1020"/>
      <c r="E420" s="759">
        <v>0.36027138777202072</v>
      </c>
      <c r="F420" s="756"/>
      <c r="G420" s="756"/>
      <c r="H420" s="1020" t="s">
        <v>536</v>
      </c>
      <c r="I420" s="1020"/>
      <c r="J420" s="760">
        <v>0.3656339470316039</v>
      </c>
      <c r="K420" s="756"/>
      <c r="L420" s="756"/>
      <c r="M420" s="1020" t="s">
        <v>208</v>
      </c>
      <c r="N420" s="1020"/>
      <c r="O420" s="761">
        <v>-0.33744929766075232</v>
      </c>
      <c r="P420" s="756"/>
      <c r="Q420" s="756"/>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A420" s="343"/>
      <c r="BB420" s="394"/>
      <c r="BC420" s="343"/>
      <c r="BD420" s="343"/>
      <c r="BE420" s="343"/>
      <c r="BF420" s="343"/>
      <c r="BG420" s="343"/>
      <c r="BH420" s="343"/>
      <c r="BI420" s="343"/>
      <c r="BJ420" s="343"/>
      <c r="BK420" s="343"/>
      <c r="BL420" s="343"/>
      <c r="BM420" s="343"/>
      <c r="BN420" s="343"/>
      <c r="BO420" s="343"/>
      <c r="BP420" s="343"/>
      <c r="BQ420" s="343"/>
      <c r="BR420" s="343"/>
      <c r="BS420" s="343"/>
      <c r="BT420" s="343"/>
      <c r="BU420" s="343"/>
      <c r="BV420" s="343"/>
      <c r="BW420" s="343"/>
      <c r="BX420" s="343"/>
      <c r="BY420" s="343"/>
      <c r="BZ420" s="344"/>
      <c r="CA420" s="344"/>
      <c r="CB420" s="344"/>
      <c r="CC420" s="344"/>
      <c r="CD420" s="344"/>
      <c r="CE420" s="344"/>
      <c r="CF420" s="344"/>
      <c r="CG420" s="344"/>
      <c r="CH420" s="344"/>
      <c r="CI420" s="344"/>
      <c r="CJ420" s="344"/>
      <c r="CK420" s="344"/>
      <c r="CL420" s="344"/>
      <c r="CM420" s="344"/>
      <c r="CN420" s="344"/>
      <c r="CO420" s="344"/>
      <c r="CP420" s="344"/>
      <c r="CQ420" s="344"/>
      <c r="CR420" s="344"/>
      <c r="CS420" s="344"/>
      <c r="CT420" s="344"/>
      <c r="CU420" s="344"/>
      <c r="CV420" s="344"/>
      <c r="CW420" s="344"/>
      <c r="CX420" s="344"/>
      <c r="CY420" s="344"/>
      <c r="CZ420" s="344"/>
    </row>
    <row r="421" s="348" customFormat="true" ht="25.15" customHeight="true" x14ac:dyDescent="0.2">
      <c r="B421" s="904"/>
      <c r="C421" s="1020" t="s">
        <v>537</v>
      </c>
      <c r="D421" s="1020"/>
      <c r="E421" s="759">
        <v>-0.35261662098527652</v>
      </c>
      <c r="F421" s="756"/>
      <c r="G421" s="756"/>
      <c r="H421" s="1020" t="s">
        <v>538</v>
      </c>
      <c r="I421" s="1020"/>
      <c r="J421" s="760">
        <v>0.36488927539764654</v>
      </c>
      <c r="K421" s="756"/>
      <c r="L421" s="756"/>
      <c r="M421" s="1020" t="s">
        <v>514</v>
      </c>
      <c r="N421" s="1020"/>
      <c r="O421" s="761">
        <v>-0.33019041943530442</v>
      </c>
      <c r="P421" s="756"/>
      <c r="Q421" s="756"/>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A421" s="343"/>
      <c r="BB421" s="394"/>
      <c r="BC421" s="343"/>
      <c r="BD421" s="343"/>
      <c r="BE421" s="343"/>
      <c r="BF421" s="343"/>
      <c r="BG421" s="343"/>
      <c r="BH421" s="343"/>
      <c r="BI421" s="343"/>
      <c r="BJ421" s="343"/>
      <c r="BK421" s="343"/>
      <c r="BL421" s="343"/>
      <c r="BM421" s="343"/>
      <c r="BN421" s="343"/>
      <c r="BO421" s="343"/>
      <c r="BP421" s="343"/>
      <c r="BQ421" s="343"/>
      <c r="BR421" s="343"/>
      <c r="BS421" s="343"/>
      <c r="BT421" s="343"/>
      <c r="BU421" s="343"/>
      <c r="BV421" s="343"/>
      <c r="BW421" s="343"/>
      <c r="BX421" s="343"/>
      <c r="BY421" s="343"/>
      <c r="BZ421" s="344"/>
      <c r="CA421" s="344"/>
      <c r="CB421" s="344"/>
      <c r="CC421" s="344"/>
      <c r="CD421" s="344"/>
      <c r="CE421" s="344"/>
      <c r="CF421" s="344"/>
      <c r="CG421" s="344"/>
      <c r="CH421" s="344"/>
      <c r="CI421" s="344"/>
      <c r="CJ421" s="344"/>
      <c r="CK421" s="344"/>
      <c r="CL421" s="344"/>
      <c r="CM421" s="344"/>
      <c r="CN421" s="344"/>
      <c r="CO421" s="344"/>
      <c r="CP421" s="344"/>
      <c r="CQ421" s="344"/>
      <c r="CR421" s="344"/>
      <c r="CS421" s="344"/>
      <c r="CT421" s="344"/>
      <c r="CU421" s="344"/>
      <c r="CV421" s="344"/>
      <c r="CW421" s="344"/>
      <c r="CX421" s="344"/>
      <c r="CY421" s="344"/>
      <c r="CZ421" s="344"/>
    </row>
    <row r="422" s="348" customFormat="true" ht="25.15" customHeight="true" x14ac:dyDescent="0.2">
      <c r="B422" s="904"/>
      <c r="C422" s="1020" t="s">
        <v>539</v>
      </c>
      <c r="D422" s="1020"/>
      <c r="E422" s="759">
        <v>-0.34426913141534349</v>
      </c>
      <c r="F422" s="756"/>
      <c r="G422" s="756"/>
      <c r="H422" s="1020" t="s">
        <v>529</v>
      </c>
      <c r="I422" s="1020"/>
      <c r="J422" s="760">
        <v>0.36470300230740954</v>
      </c>
      <c r="K422" s="756"/>
      <c r="L422" s="756"/>
      <c r="M422" s="1020" t="s">
        <v>538</v>
      </c>
      <c r="N422" s="1020"/>
      <c r="O422" s="761">
        <v>0.3242281246444158</v>
      </c>
      <c r="P422" s="756"/>
      <c r="Q422" s="756"/>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A422" s="343"/>
      <c r="BB422" s="394"/>
      <c r="BC422" s="343"/>
      <c r="BD422" s="343"/>
      <c r="BE422" s="343"/>
      <c r="BF422" s="343"/>
      <c r="BG422" s="343"/>
      <c r="BH422" s="343"/>
      <c r="BI422" s="343"/>
      <c r="BJ422" s="343"/>
      <c r="BK422" s="343"/>
      <c r="BL422" s="343"/>
      <c r="BM422" s="343"/>
      <c r="BN422" s="343"/>
      <c r="BO422" s="343"/>
      <c r="BP422" s="343"/>
      <c r="BQ422" s="343"/>
      <c r="BR422" s="343"/>
      <c r="BS422" s="343"/>
      <c r="BT422" s="343"/>
      <c r="BU422" s="343"/>
      <c r="BV422" s="343"/>
      <c r="BW422" s="343"/>
      <c r="BX422" s="343"/>
      <c r="BY422" s="343"/>
      <c r="BZ422" s="344"/>
      <c r="CA422" s="344"/>
      <c r="CB422" s="344"/>
      <c r="CC422" s="344"/>
      <c r="CD422" s="344"/>
      <c r="CE422" s="344"/>
      <c r="CF422" s="344"/>
      <c r="CG422" s="344"/>
      <c r="CH422" s="344"/>
      <c r="CI422" s="344"/>
      <c r="CJ422" s="344"/>
      <c r="CK422" s="344"/>
      <c r="CL422" s="344"/>
      <c r="CM422" s="344"/>
      <c r="CN422" s="344"/>
      <c r="CO422" s="344"/>
      <c r="CP422" s="344"/>
      <c r="CQ422" s="344"/>
      <c r="CR422" s="344"/>
      <c r="CS422" s="344"/>
      <c r="CT422" s="344"/>
      <c r="CU422" s="344"/>
      <c r="CV422" s="344"/>
      <c r="CW422" s="344"/>
      <c r="CX422" s="344"/>
      <c r="CY422" s="344"/>
      <c r="CZ422" s="344"/>
    </row>
    <row r="423" s="348" customFormat="true" ht="25.15" customHeight="true" x14ac:dyDescent="0.2">
      <c r="B423" s="904"/>
      <c r="C423" s="1020" t="s">
        <v>540</v>
      </c>
      <c r="D423" s="1020"/>
      <c r="E423" s="759">
        <v>0.3043064619632157</v>
      </c>
      <c r="F423" s="756"/>
      <c r="G423" s="756"/>
      <c r="H423" s="1020" t="s">
        <v>541</v>
      </c>
      <c r="I423" s="1020"/>
      <c r="J423" s="760">
        <v>0.36073238142893754</v>
      </c>
      <c r="K423" s="756"/>
      <c r="L423" s="756"/>
      <c r="M423" s="1020" t="s">
        <v>533</v>
      </c>
      <c r="N423" s="1020"/>
      <c r="O423" s="761">
        <v>0.3173088853056627</v>
      </c>
      <c r="P423" s="756"/>
      <c r="Q423" s="756"/>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A423" s="343"/>
      <c r="BB423" s="394"/>
      <c r="BC423" s="343"/>
      <c r="BD423" s="343"/>
      <c r="BE423" s="343"/>
      <c r="BF423" s="343"/>
      <c r="BG423" s="343"/>
      <c r="BH423" s="343"/>
      <c r="BI423" s="343"/>
      <c r="BJ423" s="343"/>
      <c r="BK423" s="343"/>
      <c r="BL423" s="343"/>
      <c r="BM423" s="343"/>
      <c r="BN423" s="343"/>
      <c r="BO423" s="343"/>
      <c r="BP423" s="343"/>
      <c r="BQ423" s="343"/>
      <c r="BR423" s="343"/>
      <c r="BS423" s="343"/>
      <c r="BT423" s="343"/>
      <c r="BU423" s="343"/>
      <c r="BV423" s="343"/>
      <c r="BW423" s="343"/>
      <c r="BX423" s="343"/>
      <c r="BY423" s="343"/>
      <c r="BZ423" s="344"/>
      <c r="CA423" s="344"/>
      <c r="CB423" s="344"/>
      <c r="CC423" s="344"/>
      <c r="CD423" s="344"/>
      <c r="CE423" s="344"/>
      <c r="CF423" s="344"/>
      <c r="CG423" s="344"/>
      <c r="CH423" s="344"/>
      <c r="CI423" s="344"/>
      <c r="CJ423" s="344"/>
      <c r="CK423" s="344"/>
      <c r="CL423" s="344"/>
      <c r="CM423" s="344"/>
      <c r="CN423" s="344"/>
      <c r="CO423" s="344"/>
      <c r="CP423" s="344"/>
      <c r="CQ423" s="344"/>
      <c r="CR423" s="344"/>
      <c r="CS423" s="344"/>
      <c r="CT423" s="344"/>
      <c r="CU423" s="344"/>
      <c r="CV423" s="344"/>
      <c r="CW423" s="344"/>
      <c r="CX423" s="344"/>
      <c r="CY423" s="344"/>
      <c r="CZ423" s="344"/>
    </row>
    <row r="424" s="348" customFormat="true" ht="25.15" customHeight="true" x14ac:dyDescent="0.2">
      <c r="B424" s="904"/>
      <c r="C424" s="1020" t="s">
        <v>542</v>
      </c>
      <c r="D424" s="1020"/>
      <c r="E424" s="759">
        <v>0.2993148190375115</v>
      </c>
      <c r="F424" s="756"/>
      <c r="G424" s="756"/>
      <c r="H424" s="1020" t="s">
        <v>367</v>
      </c>
      <c r="I424" s="1020"/>
      <c r="J424" s="760">
        <v>0.35134414936882946</v>
      </c>
      <c r="K424" s="756"/>
      <c r="L424" s="756"/>
      <c r="M424" s="1020" t="s">
        <v>368</v>
      </c>
      <c r="N424" s="1020"/>
      <c r="O424" s="761">
        <v>0.31157366627882943</v>
      </c>
      <c r="P424" s="756"/>
      <c r="Q424" s="756"/>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A424" s="343"/>
      <c r="BB424" s="394"/>
      <c r="BC424" s="343"/>
      <c r="BD424" s="343"/>
      <c r="BE424" s="343"/>
      <c r="BF424" s="343"/>
      <c r="BG424" s="343"/>
      <c r="BH424" s="343"/>
      <c r="BI424" s="343"/>
      <c r="BJ424" s="343"/>
      <c r="BK424" s="343"/>
      <c r="BL424" s="343"/>
      <c r="BM424" s="343"/>
      <c r="BN424" s="343"/>
      <c r="BO424" s="343"/>
      <c r="BP424" s="343"/>
      <c r="BQ424" s="343"/>
      <c r="BR424" s="343"/>
      <c r="BS424" s="343"/>
      <c r="BT424" s="343"/>
      <c r="BU424" s="343"/>
      <c r="BV424" s="343"/>
      <c r="BW424" s="343"/>
      <c r="BX424" s="343"/>
      <c r="BY424" s="343"/>
      <c r="BZ424" s="344"/>
      <c r="CA424" s="344"/>
      <c r="CB424" s="344"/>
      <c r="CC424" s="344"/>
      <c r="CD424" s="344"/>
      <c r="CE424" s="344"/>
      <c r="CF424" s="344"/>
      <c r="CG424" s="344"/>
      <c r="CH424" s="344"/>
      <c r="CI424" s="344"/>
      <c r="CJ424" s="344"/>
      <c r="CK424" s="344"/>
      <c r="CL424" s="344"/>
      <c r="CM424" s="344"/>
      <c r="CN424" s="344"/>
      <c r="CO424" s="344"/>
      <c r="CP424" s="344"/>
      <c r="CQ424" s="344"/>
      <c r="CR424" s="344"/>
      <c r="CS424" s="344"/>
      <c r="CT424" s="344"/>
      <c r="CU424" s="344"/>
      <c r="CV424" s="344"/>
      <c r="CW424" s="344"/>
      <c r="CX424" s="344"/>
      <c r="CY424" s="344"/>
      <c r="CZ424" s="344"/>
    </row>
    <row r="425" s="348" customFormat="true" ht="25.15" customHeight="true" x14ac:dyDescent="0.2">
      <c r="B425" s="904"/>
      <c r="C425" s="1020" t="s">
        <v>509</v>
      </c>
      <c r="D425" s="1020"/>
      <c r="E425" s="759">
        <v>-0.29560198663233794</v>
      </c>
      <c r="F425" s="756"/>
      <c r="G425" s="756"/>
      <c r="H425" s="1020" t="s">
        <v>208</v>
      </c>
      <c r="I425" s="1020"/>
      <c r="J425" s="760">
        <v>-0.3512811194982729</v>
      </c>
      <c r="K425" s="756"/>
      <c r="L425" s="756"/>
      <c r="M425" s="1020" t="s">
        <v>530</v>
      </c>
      <c r="N425" s="1020"/>
      <c r="O425" s="761">
        <v>0.30294087083349602</v>
      </c>
      <c r="P425" s="756"/>
      <c r="Q425" s="756"/>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A425" s="343"/>
      <c r="BB425" s="394"/>
      <c r="BC425" s="343"/>
      <c r="BD425" s="343"/>
      <c r="BE425" s="343"/>
      <c r="BF425" s="343"/>
      <c r="BG425" s="343"/>
      <c r="BH425" s="343"/>
      <c r="BI425" s="343"/>
      <c r="BJ425" s="343"/>
      <c r="BK425" s="343"/>
      <c r="BL425" s="343"/>
      <c r="BM425" s="343"/>
      <c r="BN425" s="343"/>
      <c r="BO425" s="343"/>
      <c r="BP425" s="343"/>
      <c r="BQ425" s="343"/>
      <c r="BR425" s="343"/>
      <c r="BS425" s="343"/>
      <c r="BT425" s="343"/>
      <c r="BU425" s="343"/>
      <c r="BV425" s="343"/>
      <c r="BW425" s="343"/>
      <c r="BX425" s="343"/>
      <c r="BY425" s="343"/>
      <c r="BZ425" s="344"/>
      <c r="CA425" s="344"/>
      <c r="CB425" s="344"/>
      <c r="CC425" s="344"/>
      <c r="CD425" s="344"/>
      <c r="CE425" s="344"/>
      <c r="CF425" s="344"/>
      <c r="CG425" s="344"/>
      <c r="CH425" s="344"/>
      <c r="CI425" s="344"/>
      <c r="CJ425" s="344"/>
      <c r="CK425" s="344"/>
      <c r="CL425" s="344"/>
      <c r="CM425" s="344"/>
      <c r="CN425" s="344"/>
      <c r="CO425" s="344"/>
      <c r="CP425" s="344"/>
      <c r="CQ425" s="344"/>
      <c r="CR425" s="344"/>
      <c r="CS425" s="344"/>
      <c r="CT425" s="344"/>
      <c r="CU425" s="344"/>
      <c r="CV425" s="344"/>
      <c r="CW425" s="344"/>
      <c r="CX425" s="344"/>
      <c r="CY425" s="344"/>
      <c r="CZ425" s="344"/>
    </row>
    <row r="426" s="348" customFormat="true" ht="25.15" customHeight="true" x14ac:dyDescent="0.2">
      <c r="B426" s="904"/>
      <c r="C426" s="1020" t="s">
        <v>196</v>
      </c>
      <c r="D426" s="1020"/>
      <c r="E426" s="759">
        <v>0.2884324419230524</v>
      </c>
      <c r="F426" s="756"/>
      <c r="G426" s="756"/>
      <c r="H426" s="1020" t="s">
        <v>543</v>
      </c>
      <c r="I426" s="1020"/>
      <c r="J426" s="760">
        <v>0.3494308633853056</v>
      </c>
      <c r="K426" s="756"/>
      <c r="L426" s="756"/>
      <c r="M426" s="1020" t="s">
        <v>521</v>
      </c>
      <c r="N426" s="1020"/>
      <c r="O426" s="761">
        <v>0.29905292096810882</v>
      </c>
      <c r="P426" s="756"/>
      <c r="Q426" s="756"/>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A426" s="343"/>
      <c r="BB426" s="394"/>
      <c r="BC426" s="343"/>
      <c r="BD426" s="343"/>
      <c r="BE426" s="343"/>
      <c r="BF426" s="343"/>
      <c r="BG426" s="343"/>
      <c r="BH426" s="343"/>
      <c r="BI426" s="343"/>
      <c r="BJ426" s="343"/>
      <c r="BK426" s="343"/>
      <c r="BL426" s="343"/>
      <c r="BM426" s="343"/>
      <c r="BN426" s="343"/>
      <c r="BO426" s="343"/>
      <c r="BP426" s="343"/>
      <c r="BQ426" s="343"/>
      <c r="BR426" s="343"/>
      <c r="BS426" s="343"/>
      <c r="BT426" s="343"/>
      <c r="BU426" s="343"/>
      <c r="BV426" s="343"/>
      <c r="BW426" s="343"/>
      <c r="BX426" s="343"/>
      <c r="BY426" s="343"/>
      <c r="BZ426" s="344"/>
      <c r="CA426" s="344"/>
      <c r="CB426" s="344"/>
      <c r="CC426" s="344"/>
      <c r="CD426" s="344"/>
      <c r="CE426" s="344"/>
      <c r="CF426" s="344"/>
      <c r="CG426" s="344"/>
      <c r="CH426" s="344"/>
      <c r="CI426" s="344"/>
      <c r="CJ426" s="344"/>
      <c r="CK426" s="344"/>
      <c r="CL426" s="344"/>
      <c r="CM426" s="344"/>
      <c r="CN426" s="344"/>
      <c r="CO426" s="344"/>
      <c r="CP426" s="344"/>
      <c r="CQ426" s="344"/>
      <c r="CR426" s="344"/>
      <c r="CS426" s="344"/>
      <c r="CT426" s="344"/>
      <c r="CU426" s="344"/>
      <c r="CV426" s="344"/>
      <c r="CW426" s="344"/>
      <c r="CX426" s="344"/>
      <c r="CY426" s="344"/>
      <c r="CZ426" s="344"/>
    </row>
    <row r="427" s="348" customFormat="true" ht="25.15" customHeight="true" x14ac:dyDescent="0.2">
      <c r="B427" s="904"/>
      <c r="C427" s="1020" t="s">
        <v>302</v>
      </c>
      <c r="D427" s="1020"/>
      <c r="E427" s="759">
        <v>0.2781754342189553</v>
      </c>
      <c r="F427" s="756"/>
      <c r="G427" s="756"/>
      <c r="H427" s="1020" t="s">
        <v>531</v>
      </c>
      <c r="I427" s="1020"/>
      <c r="J427" s="760">
        <v>0.34799881130337951</v>
      </c>
      <c r="K427" s="756"/>
      <c r="L427" s="756"/>
      <c r="M427" s="1020" t="s">
        <v>544</v>
      </c>
      <c r="N427" s="1020"/>
      <c r="O427" s="761">
        <v>0.29789553692114007</v>
      </c>
      <c r="P427" s="756"/>
      <c r="Q427" s="756"/>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A427" s="343"/>
      <c r="BB427" s="394"/>
      <c r="BC427" s="343"/>
      <c r="BD427" s="343"/>
      <c r="BE427" s="343"/>
      <c r="BF427" s="343"/>
      <c r="BG427" s="343"/>
      <c r="BH427" s="343"/>
      <c r="BI427" s="343"/>
      <c r="BJ427" s="343"/>
      <c r="BK427" s="343"/>
      <c r="BL427" s="343"/>
      <c r="BM427" s="343"/>
      <c r="BN427" s="343"/>
      <c r="BO427" s="343"/>
      <c r="BP427" s="343"/>
      <c r="BQ427" s="343"/>
      <c r="BR427" s="343"/>
      <c r="BS427" s="343"/>
      <c r="BT427" s="343"/>
      <c r="BU427" s="343"/>
      <c r="BV427" s="343"/>
      <c r="BW427" s="343"/>
      <c r="BX427" s="343"/>
      <c r="BY427" s="343"/>
      <c r="BZ427" s="344"/>
      <c r="CA427" s="344"/>
      <c r="CB427" s="344"/>
      <c r="CC427" s="344"/>
      <c r="CD427" s="344"/>
      <c r="CE427" s="344"/>
      <c r="CF427" s="344"/>
      <c r="CG427" s="344"/>
      <c r="CH427" s="344"/>
      <c r="CI427" s="344"/>
      <c r="CJ427" s="344"/>
      <c r="CK427" s="344"/>
      <c r="CL427" s="344"/>
      <c r="CM427" s="344"/>
      <c r="CN427" s="344"/>
      <c r="CO427" s="344"/>
      <c r="CP427" s="344"/>
      <c r="CQ427" s="344"/>
      <c r="CR427" s="344"/>
      <c r="CS427" s="344"/>
      <c r="CT427" s="344"/>
      <c r="CU427" s="344"/>
      <c r="CV427" s="344"/>
      <c r="CW427" s="344"/>
      <c r="CX427" s="344"/>
      <c r="CY427" s="344"/>
      <c r="CZ427" s="344"/>
    </row>
    <row r="428" s="348" customFormat="true" ht="25.15" customHeight="true" x14ac:dyDescent="0.2">
      <c r="B428" s="904"/>
      <c r="C428" s="1020" t="s">
        <v>545</v>
      </c>
      <c r="D428" s="1020"/>
      <c r="E428" s="759">
        <v>0.27693739263148281</v>
      </c>
      <c r="F428" s="756"/>
      <c r="G428" s="756"/>
      <c r="H428" s="1020" t="s">
        <v>546</v>
      </c>
      <c r="I428" s="1020"/>
      <c r="J428" s="760">
        <v>0.33752293816785278</v>
      </c>
      <c r="K428" s="756"/>
      <c r="L428" s="756"/>
      <c r="M428" s="1020" t="s">
        <v>527</v>
      </c>
      <c r="N428" s="1020"/>
      <c r="O428" s="761">
        <v>0.29283004792834288</v>
      </c>
      <c r="P428" s="756"/>
      <c r="Q428" s="756"/>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A428" s="343"/>
      <c r="BB428" s="394"/>
      <c r="BC428" s="343"/>
      <c r="BD428" s="343"/>
      <c r="BE428" s="343"/>
      <c r="BF428" s="343"/>
      <c r="BG428" s="343"/>
      <c r="BH428" s="343"/>
      <c r="BI428" s="343"/>
      <c r="BJ428" s="343"/>
      <c r="BK428" s="343"/>
      <c r="BL428" s="343"/>
      <c r="BM428" s="343"/>
      <c r="BN428" s="343"/>
      <c r="BO428" s="343"/>
      <c r="BP428" s="343"/>
      <c r="BQ428" s="343"/>
      <c r="BR428" s="343"/>
      <c r="BS428" s="343"/>
      <c r="BT428" s="343"/>
      <c r="BU428" s="343"/>
      <c r="BV428" s="343"/>
      <c r="BW428" s="343"/>
      <c r="BX428" s="343"/>
      <c r="BY428" s="343"/>
      <c r="BZ428" s="344"/>
      <c r="CA428" s="344"/>
      <c r="CB428" s="344"/>
      <c r="CC428" s="344"/>
      <c r="CD428" s="344"/>
      <c r="CE428" s="344"/>
      <c r="CF428" s="344"/>
      <c r="CG428" s="344"/>
      <c r="CH428" s="344"/>
      <c r="CI428" s="344"/>
      <c r="CJ428" s="344"/>
      <c r="CK428" s="344"/>
      <c r="CL428" s="344"/>
      <c r="CM428" s="344"/>
      <c r="CN428" s="344"/>
      <c r="CO428" s="344"/>
      <c r="CP428" s="344"/>
      <c r="CQ428" s="344"/>
      <c r="CR428" s="344"/>
      <c r="CS428" s="344"/>
      <c r="CT428" s="344"/>
      <c r="CU428" s="344"/>
      <c r="CV428" s="344"/>
      <c r="CW428" s="344"/>
      <c r="CX428" s="344"/>
      <c r="CY428" s="344"/>
      <c r="CZ428" s="344"/>
    </row>
    <row r="429" s="348" customFormat="true" ht="25.15" customHeight="true" x14ac:dyDescent="0.2">
      <c r="B429" s="904"/>
      <c r="C429" s="1020" t="s">
        <v>547</v>
      </c>
      <c r="D429" s="1020"/>
      <c r="E429" s="759">
        <v>0.26473227513821274</v>
      </c>
      <c r="F429" s="756"/>
      <c r="G429" s="756"/>
      <c r="H429" s="1020" t="s">
        <v>548</v>
      </c>
      <c r="I429" s="1020"/>
      <c r="J429" s="760">
        <v>0.32913026492110264</v>
      </c>
      <c r="K429" s="756"/>
      <c r="L429" s="756"/>
      <c r="M429" s="1020" t="s">
        <v>543</v>
      </c>
      <c r="N429" s="1020"/>
      <c r="O429" s="761">
        <v>0.29273556083607499</v>
      </c>
      <c r="P429" s="756"/>
      <c r="Q429" s="756"/>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A429" s="343"/>
      <c r="BB429" s="394"/>
      <c r="BC429" s="343"/>
      <c r="BD429" s="343"/>
      <c r="BE429" s="343"/>
      <c r="BF429" s="343"/>
      <c r="BG429" s="343"/>
      <c r="BH429" s="343"/>
      <c r="BI429" s="343"/>
      <c r="BJ429" s="343"/>
      <c r="BK429" s="343"/>
      <c r="BL429" s="343"/>
      <c r="BM429" s="343"/>
      <c r="BN429" s="343"/>
      <c r="BO429" s="343"/>
      <c r="BP429" s="343"/>
      <c r="BQ429" s="343"/>
      <c r="BR429" s="343"/>
      <c r="BS429" s="343"/>
      <c r="BT429" s="343"/>
      <c r="BU429" s="343"/>
      <c r="BV429" s="343"/>
      <c r="BW429" s="343"/>
      <c r="BX429" s="343"/>
      <c r="BY429" s="343"/>
      <c r="BZ429" s="344"/>
      <c r="CA429" s="344"/>
      <c r="CB429" s="344"/>
      <c r="CC429" s="344"/>
      <c r="CD429" s="344"/>
      <c r="CE429" s="344"/>
      <c r="CF429" s="344"/>
      <c r="CG429" s="344"/>
      <c r="CH429" s="344"/>
      <c r="CI429" s="344"/>
      <c r="CJ429" s="344"/>
      <c r="CK429" s="344"/>
      <c r="CL429" s="344"/>
      <c r="CM429" s="344"/>
      <c r="CN429" s="344"/>
      <c r="CO429" s="344"/>
      <c r="CP429" s="344"/>
      <c r="CQ429" s="344"/>
      <c r="CR429" s="344"/>
      <c r="CS429" s="344"/>
      <c r="CT429" s="344"/>
      <c r="CU429" s="344"/>
      <c r="CV429" s="344"/>
      <c r="CW429" s="344"/>
      <c r="CX429" s="344"/>
      <c r="CY429" s="344"/>
      <c r="CZ429" s="344"/>
    </row>
    <row r="430" s="348" customFormat="true" ht="25.15" customHeight="true" x14ac:dyDescent="0.2">
      <c r="B430" s="904"/>
      <c r="C430" s="1020" t="s">
        <v>301</v>
      </c>
      <c r="D430" s="1020"/>
      <c r="E430" s="759">
        <v>-0.25735022310394395</v>
      </c>
      <c r="F430" s="756"/>
      <c r="G430" s="756"/>
      <c r="H430" s="1020" t="s">
        <v>197</v>
      </c>
      <c r="I430" s="1020"/>
      <c r="J430" s="760">
        <v>-0.32102838333834766</v>
      </c>
      <c r="K430" s="756"/>
      <c r="L430" s="756"/>
      <c r="M430" s="1020" t="s">
        <v>522</v>
      </c>
      <c r="N430" s="1020"/>
      <c r="O430" s="761">
        <v>0.28479220423766094</v>
      </c>
      <c r="P430" s="756"/>
      <c r="Q430" s="756"/>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A430" s="343"/>
      <c r="BB430" s="394"/>
      <c r="BC430" s="343"/>
      <c r="BD430" s="343"/>
      <c r="BE430" s="343"/>
      <c r="BF430" s="343"/>
      <c r="BG430" s="343"/>
      <c r="BH430" s="343"/>
      <c r="BI430" s="343"/>
      <c r="BJ430" s="343"/>
      <c r="BK430" s="343"/>
      <c r="BL430" s="343"/>
      <c r="BM430" s="343"/>
      <c r="BN430" s="343"/>
      <c r="BO430" s="343"/>
      <c r="BP430" s="343"/>
      <c r="BQ430" s="343"/>
      <c r="BR430" s="343"/>
      <c r="BS430" s="343"/>
      <c r="BT430" s="343"/>
      <c r="BU430" s="343"/>
      <c r="BV430" s="343"/>
      <c r="BW430" s="343"/>
      <c r="BX430" s="343"/>
      <c r="BY430" s="343"/>
      <c r="BZ430" s="344"/>
      <c r="CA430" s="344"/>
      <c r="CB430" s="344"/>
      <c r="CC430" s="344"/>
      <c r="CD430" s="344"/>
      <c r="CE430" s="344"/>
      <c r="CF430" s="344"/>
      <c r="CG430" s="344"/>
      <c r="CH430" s="344"/>
      <c r="CI430" s="344"/>
      <c r="CJ430" s="344"/>
      <c r="CK430" s="344"/>
      <c r="CL430" s="344"/>
      <c r="CM430" s="344"/>
      <c r="CN430" s="344"/>
      <c r="CO430" s="344"/>
      <c r="CP430" s="344"/>
      <c r="CQ430" s="344"/>
      <c r="CR430" s="344"/>
      <c r="CS430" s="344"/>
      <c r="CT430" s="344"/>
      <c r="CU430" s="344"/>
      <c r="CV430" s="344"/>
      <c r="CW430" s="344"/>
      <c r="CX430" s="344"/>
      <c r="CY430" s="344"/>
      <c r="CZ430" s="344"/>
    </row>
    <row r="431" s="348" customFormat="true" ht="25.15" customHeight="true" x14ac:dyDescent="0.2">
      <c r="B431" s="904"/>
      <c r="C431" s="1020" t="s">
        <v>549</v>
      </c>
      <c r="D431" s="1020"/>
      <c r="E431" s="759">
        <v>0.25675864815426508</v>
      </c>
      <c r="F431" s="756"/>
      <c r="G431" s="756"/>
      <c r="H431" s="1020" t="s">
        <v>544</v>
      </c>
      <c r="I431" s="1020"/>
      <c r="J431" s="760">
        <v>0.31979921409061107</v>
      </c>
      <c r="K431" s="756"/>
      <c r="L431" s="756"/>
      <c r="M431" s="1020" t="s">
        <v>526</v>
      </c>
      <c r="N431" s="1020"/>
      <c r="O431" s="761">
        <v>0.27103160420751021</v>
      </c>
      <c r="P431" s="756"/>
      <c r="Q431" s="756"/>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A431" s="343"/>
      <c r="BB431" s="394"/>
      <c r="BC431" s="343"/>
      <c r="BD431" s="343"/>
      <c r="BE431" s="343"/>
      <c r="BF431" s="343"/>
      <c r="BG431" s="343"/>
      <c r="BH431" s="343"/>
      <c r="BI431" s="343"/>
      <c r="BJ431" s="343"/>
      <c r="BK431" s="343"/>
      <c r="BL431" s="343"/>
      <c r="BM431" s="343"/>
      <c r="BN431" s="343"/>
      <c r="BO431" s="343"/>
      <c r="BP431" s="343"/>
      <c r="BQ431" s="343"/>
      <c r="BR431" s="343"/>
      <c r="BS431" s="343"/>
      <c r="BT431" s="343"/>
      <c r="BU431" s="343"/>
      <c r="BV431" s="343"/>
      <c r="BW431" s="343"/>
      <c r="BX431" s="343"/>
      <c r="BY431" s="343"/>
      <c r="BZ431" s="344"/>
      <c r="CA431" s="344"/>
      <c r="CB431" s="344"/>
      <c r="CC431" s="344"/>
      <c r="CD431" s="344"/>
      <c r="CE431" s="344"/>
      <c r="CF431" s="344"/>
      <c r="CG431" s="344"/>
      <c r="CH431" s="344"/>
      <c r="CI431" s="344"/>
      <c r="CJ431" s="344"/>
      <c r="CK431" s="344"/>
      <c r="CL431" s="344"/>
      <c r="CM431" s="344"/>
      <c r="CN431" s="344"/>
      <c r="CO431" s="344"/>
      <c r="CP431" s="344"/>
      <c r="CQ431" s="344"/>
      <c r="CR431" s="344"/>
      <c r="CS431" s="344"/>
      <c r="CT431" s="344"/>
      <c r="CU431" s="344"/>
      <c r="CV431" s="344"/>
      <c r="CW431" s="344"/>
      <c r="CX431" s="344"/>
      <c r="CY431" s="344"/>
      <c r="CZ431" s="344"/>
    </row>
    <row r="432" s="348" customFormat="true" ht="25.15" customHeight="true" x14ac:dyDescent="0.2">
      <c r="B432" s="904"/>
      <c r="C432" s="1020" t="s">
        <v>516</v>
      </c>
      <c r="D432" s="1020"/>
      <c r="E432" s="759">
        <v>-0.25443798510886068</v>
      </c>
      <c r="F432" s="756"/>
      <c r="G432" s="756"/>
      <c r="H432" s="1020" t="s">
        <v>381</v>
      </c>
      <c r="I432" s="1020"/>
      <c r="J432" s="760">
        <v>0.31788490342371639</v>
      </c>
      <c r="K432" s="756"/>
      <c r="L432" s="756"/>
      <c r="M432" s="1020" t="s">
        <v>523</v>
      </c>
      <c r="N432" s="1020"/>
      <c r="O432" s="761">
        <v>-0.26953606127626129</v>
      </c>
      <c r="P432" s="756"/>
      <c r="Q432" s="756"/>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A432" s="343"/>
      <c r="BB432" s="394"/>
      <c r="BC432" s="343"/>
      <c r="BD432" s="343"/>
      <c r="BE432" s="343"/>
      <c r="BF432" s="343"/>
      <c r="BG432" s="343"/>
      <c r="BH432" s="343"/>
      <c r="BI432" s="343"/>
      <c r="BJ432" s="343"/>
      <c r="BK432" s="343"/>
      <c r="BL432" s="343"/>
      <c r="BM432" s="343"/>
      <c r="BN432" s="343"/>
      <c r="BO432" s="343"/>
      <c r="BP432" s="343"/>
      <c r="BQ432" s="343"/>
      <c r="BR432" s="343"/>
      <c r="BS432" s="343"/>
      <c r="BT432" s="343"/>
      <c r="BU432" s="343"/>
      <c r="BV432" s="343"/>
      <c r="BW432" s="343"/>
      <c r="BX432" s="343"/>
      <c r="BY432" s="343"/>
      <c r="BZ432" s="344"/>
      <c r="CA432" s="344"/>
      <c r="CB432" s="344"/>
      <c r="CC432" s="344"/>
      <c r="CD432" s="344"/>
      <c r="CE432" s="344"/>
      <c r="CF432" s="344"/>
      <c r="CG432" s="344"/>
      <c r="CH432" s="344"/>
      <c r="CI432" s="344"/>
      <c r="CJ432" s="344"/>
      <c r="CK432" s="344"/>
      <c r="CL432" s="344"/>
      <c r="CM432" s="344"/>
      <c r="CN432" s="344"/>
      <c r="CO432" s="344"/>
      <c r="CP432" s="344"/>
      <c r="CQ432" s="344"/>
      <c r="CR432" s="344"/>
      <c r="CS432" s="344"/>
      <c r="CT432" s="344"/>
      <c r="CU432" s="344"/>
      <c r="CV432" s="344"/>
      <c r="CW432" s="344"/>
      <c r="CX432" s="344"/>
      <c r="CY432" s="344"/>
      <c r="CZ432" s="344"/>
    </row>
    <row r="433" s="348" customFormat="true" ht="25.15" customHeight="true" x14ac:dyDescent="0.2">
      <c r="B433" s="904"/>
      <c r="C433" s="1020" t="s">
        <v>550</v>
      </c>
      <c r="D433" s="1020"/>
      <c r="E433" s="759">
        <v>0.2534637037670886</v>
      </c>
      <c r="F433" s="756"/>
      <c r="G433" s="756"/>
      <c r="H433" s="1020" t="s">
        <v>551</v>
      </c>
      <c r="I433" s="1020"/>
      <c r="J433" s="760">
        <v>0.31719054284663967</v>
      </c>
      <c r="K433" s="756"/>
      <c r="L433" s="756"/>
      <c r="M433" s="1020" t="s">
        <v>519</v>
      </c>
      <c r="N433" s="1020"/>
      <c r="O433" s="761">
        <v>-0.26507998717056624</v>
      </c>
      <c r="P433" s="756"/>
      <c r="Q433" s="756"/>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A433" s="343"/>
      <c r="BB433" s="394"/>
      <c r="BC433" s="343"/>
      <c r="BD433" s="343"/>
      <c r="BE433" s="343"/>
      <c r="BF433" s="343"/>
      <c r="BG433" s="343"/>
      <c r="BH433" s="343"/>
      <c r="BI433" s="343"/>
      <c r="BJ433" s="343"/>
      <c r="BK433" s="343"/>
      <c r="BL433" s="343"/>
      <c r="BM433" s="343"/>
      <c r="BN433" s="343"/>
      <c r="BO433" s="343"/>
      <c r="BP433" s="343"/>
      <c r="BQ433" s="343"/>
      <c r="BR433" s="343"/>
      <c r="BS433" s="343"/>
      <c r="BT433" s="343"/>
      <c r="BU433" s="343"/>
      <c r="BV433" s="343"/>
      <c r="BW433" s="343"/>
      <c r="BX433" s="343"/>
      <c r="BY433" s="343"/>
      <c r="BZ433" s="344"/>
      <c r="CA433" s="344"/>
      <c r="CB433" s="344"/>
      <c r="CC433" s="344"/>
      <c r="CD433" s="344"/>
      <c r="CE433" s="344"/>
      <c r="CF433" s="344"/>
      <c r="CG433" s="344"/>
      <c r="CH433" s="344"/>
      <c r="CI433" s="344"/>
      <c r="CJ433" s="344"/>
      <c r="CK433" s="344"/>
      <c r="CL433" s="344"/>
      <c r="CM433" s="344"/>
      <c r="CN433" s="344"/>
      <c r="CO433" s="344"/>
      <c r="CP433" s="344"/>
      <c r="CQ433" s="344"/>
      <c r="CR433" s="344"/>
      <c r="CS433" s="344"/>
      <c r="CT433" s="344"/>
      <c r="CU433" s="344"/>
      <c r="CV433" s="344"/>
      <c r="CW433" s="344"/>
      <c r="CX433" s="344"/>
      <c r="CY433" s="344"/>
      <c r="CZ433" s="344"/>
    </row>
    <row r="434" s="348" customFormat="true" ht="25.15" customHeight="true" x14ac:dyDescent="0.2">
      <c r="B434" s="904"/>
      <c r="C434" s="1020" t="s">
        <v>552</v>
      </c>
      <c r="D434" s="1020"/>
      <c r="E434" s="759">
        <v>0.24926686979173915</v>
      </c>
      <c r="F434" s="756"/>
      <c r="G434" s="756"/>
      <c r="H434" s="1020" t="s">
        <v>534</v>
      </c>
      <c r="I434" s="1020"/>
      <c r="J434" s="760">
        <v>0.31240957067116359</v>
      </c>
      <c r="K434" s="756"/>
      <c r="L434" s="756"/>
      <c r="M434" s="1020" t="s">
        <v>536</v>
      </c>
      <c r="N434" s="1020"/>
      <c r="O434" s="761">
        <v>0.26186648620445535</v>
      </c>
      <c r="P434" s="756"/>
      <c r="Q434" s="756"/>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A434" s="343"/>
      <c r="BB434" s="394"/>
      <c r="BC434" s="343"/>
      <c r="BD434" s="343"/>
      <c r="BE434" s="343"/>
      <c r="BF434" s="343"/>
      <c r="BG434" s="343"/>
      <c r="BH434" s="343"/>
      <c r="BI434" s="343"/>
      <c r="BJ434" s="343"/>
      <c r="BK434" s="343"/>
      <c r="BL434" s="343"/>
      <c r="BM434" s="343"/>
      <c r="BN434" s="343"/>
      <c r="BO434" s="343"/>
      <c r="BP434" s="343"/>
      <c r="BQ434" s="343"/>
      <c r="BR434" s="343"/>
      <c r="BS434" s="343"/>
      <c r="BT434" s="343"/>
      <c r="BU434" s="343"/>
      <c r="BV434" s="343"/>
      <c r="BW434" s="343"/>
      <c r="BX434" s="343"/>
      <c r="BY434" s="343"/>
      <c r="BZ434" s="344"/>
      <c r="CA434" s="344"/>
      <c r="CB434" s="344"/>
      <c r="CC434" s="344"/>
      <c r="CD434" s="344"/>
      <c r="CE434" s="344"/>
      <c r="CF434" s="344"/>
      <c r="CG434" s="344"/>
      <c r="CH434" s="344"/>
      <c r="CI434" s="344"/>
      <c r="CJ434" s="344"/>
      <c r="CK434" s="344"/>
      <c r="CL434" s="344"/>
      <c r="CM434" s="344"/>
      <c r="CN434" s="344"/>
      <c r="CO434" s="344"/>
      <c r="CP434" s="344"/>
      <c r="CQ434" s="344"/>
      <c r="CR434" s="344"/>
      <c r="CS434" s="344"/>
      <c r="CT434" s="344"/>
      <c r="CU434" s="344"/>
      <c r="CV434" s="344"/>
      <c r="CW434" s="344"/>
      <c r="CX434" s="344"/>
      <c r="CY434" s="344"/>
      <c r="CZ434" s="344"/>
    </row>
    <row r="435" s="348" customFormat="true" ht="25.15" customHeight="true" x14ac:dyDescent="0.2">
      <c r="B435" s="904"/>
      <c r="C435" s="1020" t="s">
        <v>513</v>
      </c>
      <c r="D435" s="1020"/>
      <c r="E435" s="759">
        <v>-0.2468193109420114</v>
      </c>
      <c r="F435" s="756"/>
      <c r="G435" s="756"/>
      <c r="H435" s="1020" t="s">
        <v>511</v>
      </c>
      <c r="I435" s="1020"/>
      <c r="J435" s="760">
        <v>-0.29028248906217879</v>
      </c>
      <c r="K435" s="756"/>
      <c r="L435" s="756"/>
      <c r="M435" s="1020" t="s">
        <v>511</v>
      </c>
      <c r="N435" s="1020"/>
      <c r="O435" s="761">
        <v>-0.26182068184732232</v>
      </c>
      <c r="P435" s="756"/>
      <c r="Q435" s="756"/>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A435" s="343"/>
      <c r="BB435" s="394"/>
      <c r="BC435" s="343"/>
      <c r="BD435" s="343"/>
      <c r="BE435" s="343"/>
      <c r="BF435" s="343"/>
      <c r="BG435" s="343"/>
      <c r="BH435" s="343"/>
      <c r="BI435" s="343"/>
      <c r="BJ435" s="343"/>
      <c r="BK435" s="343"/>
      <c r="BL435" s="343"/>
      <c r="BM435" s="343"/>
      <c r="BN435" s="343"/>
      <c r="BO435" s="343"/>
      <c r="BP435" s="343"/>
      <c r="BQ435" s="343"/>
      <c r="BR435" s="343"/>
      <c r="BS435" s="343"/>
      <c r="BT435" s="343"/>
      <c r="BU435" s="343"/>
      <c r="BV435" s="343"/>
      <c r="BW435" s="343"/>
      <c r="BX435" s="343"/>
      <c r="BY435" s="343"/>
      <c r="BZ435" s="344"/>
      <c r="CA435" s="344"/>
      <c r="CB435" s="344"/>
      <c r="CC435" s="344"/>
      <c r="CD435" s="344"/>
      <c r="CE435" s="344"/>
      <c r="CF435" s="344"/>
      <c r="CG435" s="344"/>
      <c r="CH435" s="344"/>
      <c r="CI435" s="344"/>
      <c r="CJ435" s="344"/>
      <c r="CK435" s="344"/>
      <c r="CL435" s="344"/>
      <c r="CM435" s="344"/>
      <c r="CN435" s="344"/>
      <c r="CO435" s="344"/>
      <c r="CP435" s="344"/>
      <c r="CQ435" s="344"/>
      <c r="CR435" s="344"/>
      <c r="CS435" s="344"/>
      <c r="CT435" s="344"/>
      <c r="CU435" s="344"/>
      <c r="CV435" s="344"/>
      <c r="CW435" s="344"/>
      <c r="CX435" s="344"/>
      <c r="CY435" s="344"/>
      <c r="CZ435" s="344"/>
    </row>
    <row r="436" s="348" customFormat="true" ht="25.15" customHeight="true" x14ac:dyDescent="0.2">
      <c r="B436" s="904"/>
      <c r="C436" s="1020" t="s">
        <v>531</v>
      </c>
      <c r="D436" s="1020"/>
      <c r="E436" s="759">
        <v>-0.20004029907753332</v>
      </c>
      <c r="F436" s="756"/>
      <c r="G436" s="756"/>
      <c r="H436" s="1020" t="s">
        <v>532</v>
      </c>
      <c r="I436" s="1020"/>
      <c r="J436" s="760">
        <v>0.2742141934204555</v>
      </c>
      <c r="K436" s="756"/>
      <c r="L436" s="756"/>
      <c r="M436" s="1020" t="s">
        <v>381</v>
      </c>
      <c r="N436" s="1020"/>
      <c r="O436" s="761">
        <v>0.25913991084433763</v>
      </c>
      <c r="P436" s="756"/>
      <c r="Q436" s="756"/>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A436" s="343"/>
      <c r="BB436" s="394"/>
      <c r="BC436" s="343"/>
      <c r="BD436" s="343"/>
      <c r="BE436" s="343"/>
      <c r="BF436" s="343"/>
      <c r="BG436" s="343"/>
      <c r="BH436" s="343"/>
      <c r="BI436" s="343"/>
      <c r="BJ436" s="343"/>
      <c r="BK436" s="343"/>
      <c r="BL436" s="343"/>
      <c r="BM436" s="343"/>
      <c r="BN436" s="343"/>
      <c r="BO436" s="343"/>
      <c r="BP436" s="343"/>
      <c r="BQ436" s="343"/>
      <c r="BR436" s="343"/>
      <c r="BS436" s="343"/>
      <c r="BT436" s="343"/>
      <c r="BU436" s="343"/>
      <c r="BV436" s="343"/>
      <c r="BW436" s="343"/>
      <c r="BX436" s="343"/>
      <c r="BY436" s="343"/>
      <c r="BZ436" s="344"/>
      <c r="CA436" s="344"/>
      <c r="CB436" s="344"/>
      <c r="CC436" s="344"/>
      <c r="CD436" s="344"/>
      <c r="CE436" s="344"/>
      <c r="CF436" s="344"/>
      <c r="CG436" s="344"/>
      <c r="CH436" s="344"/>
      <c r="CI436" s="344"/>
      <c r="CJ436" s="344"/>
      <c r="CK436" s="344"/>
      <c r="CL436" s="344"/>
      <c r="CM436" s="344"/>
      <c r="CN436" s="344"/>
      <c r="CO436" s="344"/>
      <c r="CP436" s="344"/>
      <c r="CQ436" s="344"/>
      <c r="CR436" s="344"/>
      <c r="CS436" s="344"/>
      <c r="CT436" s="344"/>
      <c r="CU436" s="344"/>
      <c r="CV436" s="344"/>
      <c r="CW436" s="344"/>
      <c r="CX436" s="344"/>
      <c r="CY436" s="344"/>
      <c r="CZ436" s="344"/>
    </row>
    <row r="437" s="348" customFormat="true" ht="25.15" customHeight="true" x14ac:dyDescent="0.2">
      <c r="B437" s="904"/>
      <c r="C437" s="1020" t="s">
        <v>553</v>
      </c>
      <c r="D437" s="1020"/>
      <c r="E437" s="759">
        <v>0.19045558176543295</v>
      </c>
      <c r="F437" s="756"/>
      <c r="G437" s="756"/>
      <c r="H437" s="1020" t="s">
        <v>521</v>
      </c>
      <c r="I437" s="1020"/>
      <c r="J437" s="760">
        <v>0.27414108224840938</v>
      </c>
      <c r="K437" s="756"/>
      <c r="L437" s="756"/>
      <c r="M437" s="1020" t="s">
        <v>537</v>
      </c>
      <c r="N437" s="1020"/>
      <c r="O437" s="761">
        <v>0.24492455329717139</v>
      </c>
      <c r="P437" s="756"/>
      <c r="Q437" s="756"/>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A437" s="343"/>
      <c r="BB437" s="394"/>
      <c r="BC437" s="343"/>
      <c r="BD437" s="343"/>
      <c r="BE437" s="343"/>
      <c r="BF437" s="343"/>
      <c r="BG437" s="343"/>
      <c r="BH437" s="343"/>
      <c r="BI437" s="343"/>
      <c r="BJ437" s="343"/>
      <c r="BK437" s="343"/>
      <c r="BL437" s="343"/>
      <c r="BM437" s="343"/>
      <c r="BN437" s="343"/>
      <c r="BO437" s="343"/>
      <c r="BP437" s="343"/>
      <c r="BQ437" s="343"/>
      <c r="BR437" s="343"/>
      <c r="BS437" s="343"/>
      <c r="BT437" s="343"/>
      <c r="BU437" s="343"/>
      <c r="BV437" s="343"/>
      <c r="BW437" s="343"/>
      <c r="BX437" s="343"/>
      <c r="BY437" s="343"/>
      <c r="BZ437" s="344"/>
      <c r="CA437" s="344"/>
      <c r="CB437" s="344"/>
      <c r="CC437" s="344"/>
      <c r="CD437" s="344"/>
      <c r="CE437" s="344"/>
      <c r="CF437" s="344"/>
      <c r="CG437" s="344"/>
      <c r="CH437" s="344"/>
      <c r="CI437" s="344"/>
      <c r="CJ437" s="344"/>
      <c r="CK437" s="344"/>
      <c r="CL437" s="344"/>
      <c r="CM437" s="344"/>
      <c r="CN437" s="344"/>
      <c r="CO437" s="344"/>
      <c r="CP437" s="344"/>
      <c r="CQ437" s="344"/>
      <c r="CR437" s="344"/>
      <c r="CS437" s="344"/>
      <c r="CT437" s="344"/>
      <c r="CU437" s="344"/>
      <c r="CV437" s="344"/>
      <c r="CW437" s="344"/>
      <c r="CX437" s="344"/>
      <c r="CY437" s="344"/>
      <c r="CZ437" s="344"/>
    </row>
    <row r="438" s="348" customFormat="true" ht="25.15" customHeight="true" x14ac:dyDescent="0.2">
      <c r="B438" s="904"/>
      <c r="C438" s="1020" t="s">
        <v>205</v>
      </c>
      <c r="D438" s="1020"/>
      <c r="E438" s="759">
        <v>0.18925376926609849</v>
      </c>
      <c r="F438" s="756"/>
      <c r="G438" s="756"/>
      <c r="H438" s="1020" t="s">
        <v>202</v>
      </c>
      <c r="I438" s="1020"/>
      <c r="J438" s="760">
        <v>0.27090083409017279</v>
      </c>
      <c r="K438" s="756"/>
      <c r="L438" s="756"/>
      <c r="M438" s="1020" t="s">
        <v>533</v>
      </c>
      <c r="N438" s="1020"/>
      <c r="O438" s="761">
        <v>0.22450438169504483</v>
      </c>
      <c r="P438" s="756"/>
      <c r="Q438" s="756"/>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A438" s="343"/>
      <c r="BB438" s="394"/>
      <c r="BC438" s="343"/>
      <c r="BD438" s="343"/>
      <c r="BE438" s="343"/>
      <c r="BF438" s="343"/>
      <c r="BG438" s="343"/>
      <c r="BH438" s="343"/>
      <c r="BI438" s="343"/>
      <c r="BJ438" s="343"/>
      <c r="BK438" s="343"/>
      <c r="BL438" s="343"/>
      <c r="BM438" s="343"/>
      <c r="BN438" s="343"/>
      <c r="BO438" s="343"/>
      <c r="BP438" s="343"/>
      <c r="BQ438" s="343"/>
      <c r="BR438" s="343"/>
      <c r="BS438" s="343"/>
      <c r="BT438" s="343"/>
      <c r="BU438" s="343"/>
      <c r="BV438" s="343"/>
      <c r="BW438" s="343"/>
      <c r="BX438" s="343"/>
      <c r="BY438" s="343"/>
      <c r="BZ438" s="344"/>
      <c r="CA438" s="344"/>
      <c r="CB438" s="344"/>
      <c r="CC438" s="344"/>
      <c r="CD438" s="344"/>
      <c r="CE438" s="344"/>
      <c r="CF438" s="344"/>
      <c r="CG438" s="344"/>
      <c r="CH438" s="344"/>
      <c r="CI438" s="344"/>
      <c r="CJ438" s="344"/>
      <c r="CK438" s="344"/>
      <c r="CL438" s="344"/>
      <c r="CM438" s="344"/>
      <c r="CN438" s="344"/>
      <c r="CO438" s="344"/>
      <c r="CP438" s="344"/>
      <c r="CQ438" s="344"/>
      <c r="CR438" s="344"/>
      <c r="CS438" s="344"/>
      <c r="CT438" s="344"/>
      <c r="CU438" s="344"/>
      <c r="CV438" s="344"/>
      <c r="CW438" s="344"/>
      <c r="CX438" s="344"/>
      <c r="CY438" s="344"/>
      <c r="CZ438" s="344"/>
    </row>
    <row r="439" s="348" customFormat="true" ht="25.15" customHeight="true" x14ac:dyDescent="0.2">
      <c r="B439" s="904"/>
      <c r="C439" s="1020" t="s">
        <v>554</v>
      </c>
      <c r="D439" s="1020"/>
      <c r="E439" s="759">
        <v>0.18321925334095693</v>
      </c>
      <c r="F439" s="756"/>
      <c r="G439" s="756"/>
      <c r="H439" s="1020" t="s">
        <v>517</v>
      </c>
      <c r="I439" s="1020"/>
      <c r="J439" s="760">
        <v>-0.26894195330768522</v>
      </c>
      <c r="K439" s="756"/>
      <c r="L439" s="756"/>
      <c r="M439" s="1020" t="s">
        <v>539</v>
      </c>
      <c r="N439" s="1020"/>
      <c r="O439" s="761">
        <v>0.21490832791994047</v>
      </c>
      <c r="P439" s="756"/>
      <c r="Q439" s="756"/>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A439" s="343"/>
      <c r="BB439" s="394"/>
      <c r="BC439" s="343"/>
      <c r="BD439" s="343"/>
      <c r="BE439" s="343"/>
      <c r="BF439" s="343"/>
      <c r="BG439" s="343"/>
      <c r="BH439" s="343"/>
      <c r="BI439" s="343"/>
      <c r="BJ439" s="343"/>
      <c r="BK439" s="343"/>
      <c r="BL439" s="343"/>
      <c r="BM439" s="343"/>
      <c r="BN439" s="343"/>
      <c r="BO439" s="343"/>
      <c r="BP439" s="343"/>
      <c r="BQ439" s="343"/>
      <c r="BR439" s="343"/>
      <c r="BS439" s="343"/>
      <c r="BT439" s="343"/>
      <c r="BU439" s="343"/>
      <c r="BV439" s="343"/>
      <c r="BW439" s="343"/>
      <c r="BX439" s="343"/>
      <c r="BY439" s="343"/>
      <c r="BZ439" s="344"/>
      <c r="CA439" s="344"/>
      <c r="CB439" s="344"/>
      <c r="CC439" s="344"/>
      <c r="CD439" s="344"/>
      <c r="CE439" s="344"/>
      <c r="CF439" s="344"/>
      <c r="CG439" s="344"/>
      <c r="CH439" s="344"/>
      <c r="CI439" s="344"/>
      <c r="CJ439" s="344"/>
      <c r="CK439" s="344"/>
      <c r="CL439" s="344"/>
      <c r="CM439" s="344"/>
      <c r="CN439" s="344"/>
      <c r="CO439" s="344"/>
      <c r="CP439" s="344"/>
      <c r="CQ439" s="344"/>
      <c r="CR439" s="344"/>
      <c r="CS439" s="344"/>
      <c r="CT439" s="344"/>
      <c r="CU439" s="344"/>
      <c r="CV439" s="344"/>
      <c r="CW439" s="344"/>
      <c r="CX439" s="344"/>
      <c r="CY439" s="344"/>
      <c r="CZ439" s="344"/>
    </row>
    <row r="440" s="348" customFormat="true" ht="25.15" customHeight="true" x14ac:dyDescent="0.2">
      <c r="B440" s="904"/>
      <c r="C440" s="1020" t="s">
        <v>534</v>
      </c>
      <c r="D440" s="1020"/>
      <c r="E440" s="759">
        <v>-0.18115959948556384</v>
      </c>
      <c r="F440" s="756"/>
      <c r="G440" s="756"/>
      <c r="H440" s="1020" t="s">
        <v>514</v>
      </c>
      <c r="I440" s="1020"/>
      <c r="J440" s="760">
        <v>-0.26878346897773653</v>
      </c>
      <c r="K440" s="756"/>
      <c r="L440" s="756"/>
      <c r="M440" s="1020" t="s">
        <v>381</v>
      </c>
      <c r="N440" s="1020"/>
      <c r="O440" s="761">
        <v>0.21067192707276558</v>
      </c>
      <c r="P440" s="756"/>
      <c r="Q440" s="756"/>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A440" s="343"/>
      <c r="BB440" s="394"/>
      <c r="BC440" s="343"/>
      <c r="BD440" s="343"/>
      <c r="BE440" s="343"/>
      <c r="BF440" s="343"/>
      <c r="BG440" s="343"/>
      <c r="BH440" s="343"/>
      <c r="BI440" s="343"/>
      <c r="BJ440" s="343"/>
      <c r="BK440" s="343"/>
      <c r="BL440" s="343"/>
      <c r="BM440" s="343"/>
      <c r="BN440" s="343"/>
      <c r="BO440" s="343"/>
      <c r="BP440" s="343"/>
      <c r="BQ440" s="343"/>
      <c r="BR440" s="343"/>
      <c r="BS440" s="343"/>
      <c r="BT440" s="343"/>
      <c r="BU440" s="343"/>
      <c r="BV440" s="343"/>
      <c r="BW440" s="343"/>
      <c r="BX440" s="343"/>
      <c r="BY440" s="343"/>
      <c r="BZ440" s="344"/>
      <c r="CA440" s="344"/>
      <c r="CB440" s="344"/>
      <c r="CC440" s="344"/>
      <c r="CD440" s="344"/>
      <c r="CE440" s="344"/>
      <c r="CF440" s="344"/>
      <c r="CG440" s="344"/>
      <c r="CH440" s="344"/>
      <c r="CI440" s="344"/>
      <c r="CJ440" s="344"/>
      <c r="CK440" s="344"/>
      <c r="CL440" s="344"/>
      <c r="CM440" s="344"/>
      <c r="CN440" s="344"/>
      <c r="CO440" s="344"/>
      <c r="CP440" s="344"/>
      <c r="CQ440" s="344"/>
      <c r="CR440" s="344"/>
      <c r="CS440" s="344"/>
      <c r="CT440" s="344"/>
      <c r="CU440" s="344"/>
      <c r="CV440" s="344"/>
      <c r="CW440" s="344"/>
      <c r="CX440" s="344"/>
      <c r="CY440" s="344"/>
      <c r="CZ440" s="344"/>
    </row>
    <row r="441" s="348" customFormat="true" ht="25.15" customHeight="true" x14ac:dyDescent="0.2">
      <c r="B441" s="904"/>
      <c r="C441" s="1020" t="s">
        <v>515</v>
      </c>
      <c r="D441" s="1020"/>
      <c r="E441" s="759">
        <v>-0.18000204805896625</v>
      </c>
      <c r="F441" s="756"/>
      <c r="G441" s="756"/>
      <c r="H441" s="1020" t="s">
        <v>533</v>
      </c>
      <c r="I441" s="1020"/>
      <c r="J441" s="760">
        <v>0.26314619007202122</v>
      </c>
      <c r="K441" s="756"/>
      <c r="L441" s="756"/>
      <c r="M441" s="1020" t="s">
        <v>555</v>
      </c>
      <c r="N441" s="1020"/>
      <c r="O441" s="761">
        <v>0.20692525425345293</v>
      </c>
      <c r="P441" s="756"/>
      <c r="Q441" s="756"/>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A441" s="343"/>
      <c r="BB441" s="394"/>
      <c r="BC441" s="343"/>
      <c r="BD441" s="343"/>
      <c r="BE441" s="343"/>
      <c r="BF441" s="343"/>
      <c r="BG441" s="343"/>
      <c r="BH441" s="343"/>
      <c r="BI441" s="343"/>
      <c r="BJ441" s="343"/>
      <c r="BK441" s="343"/>
      <c r="BL441" s="343"/>
      <c r="BM441" s="343"/>
      <c r="BN441" s="343"/>
      <c r="BO441" s="343"/>
      <c r="BP441" s="343"/>
      <c r="BQ441" s="343"/>
      <c r="BR441" s="343"/>
      <c r="BS441" s="343"/>
      <c r="BT441" s="343"/>
      <c r="BU441" s="343"/>
      <c r="BV441" s="343"/>
      <c r="BW441" s="343"/>
      <c r="BX441" s="343"/>
      <c r="BY441" s="343"/>
      <c r="BZ441" s="344"/>
      <c r="CA441" s="344"/>
      <c r="CB441" s="344"/>
      <c r="CC441" s="344"/>
      <c r="CD441" s="344"/>
      <c r="CE441" s="344"/>
      <c r="CF441" s="344"/>
      <c r="CG441" s="344"/>
      <c r="CH441" s="344"/>
      <c r="CI441" s="344"/>
      <c r="CJ441" s="344"/>
      <c r="CK441" s="344"/>
      <c r="CL441" s="344"/>
      <c r="CM441" s="344"/>
      <c r="CN441" s="344"/>
      <c r="CO441" s="344"/>
      <c r="CP441" s="344"/>
      <c r="CQ441" s="344"/>
      <c r="CR441" s="344"/>
      <c r="CS441" s="344"/>
      <c r="CT441" s="344"/>
      <c r="CU441" s="344"/>
      <c r="CV441" s="344"/>
      <c r="CW441" s="344"/>
      <c r="CX441" s="344"/>
      <c r="CY441" s="344"/>
      <c r="CZ441" s="344"/>
    </row>
    <row r="442" s="348" customFormat="true" ht="25.15" customHeight="true" x14ac:dyDescent="0.2">
      <c r="B442" s="904"/>
      <c r="C442" s="1020" t="s">
        <v>507</v>
      </c>
      <c r="D442" s="1020"/>
      <c r="E442" s="759">
        <v>-0.16703681361151684</v>
      </c>
      <c r="F442" s="756"/>
      <c r="G442" s="756"/>
      <c r="H442" s="1020" t="s">
        <v>556</v>
      </c>
      <c r="I442" s="1020"/>
      <c r="J442" s="760">
        <v>0.25919778856341918</v>
      </c>
      <c r="K442" s="756"/>
      <c r="L442" s="756"/>
      <c r="M442" s="1020" t="s">
        <v>524</v>
      </c>
      <c r="N442" s="1020"/>
      <c r="O442" s="761">
        <v>-0.20257323244073669</v>
      </c>
      <c r="P442" s="756"/>
      <c r="Q442" s="756"/>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A442" s="343"/>
      <c r="BB442" s="394"/>
      <c r="BC442" s="343"/>
      <c r="BD442" s="343"/>
      <c r="BE442" s="343"/>
      <c r="BF442" s="343"/>
      <c r="BG442" s="343"/>
      <c r="BH442" s="343"/>
      <c r="BI442" s="343"/>
      <c r="BJ442" s="343"/>
      <c r="BK442" s="343"/>
      <c r="BL442" s="343"/>
      <c r="BM442" s="343"/>
      <c r="BN442" s="343"/>
      <c r="BO442" s="343"/>
      <c r="BP442" s="343"/>
      <c r="BQ442" s="343"/>
      <c r="BR442" s="343"/>
      <c r="BS442" s="343"/>
      <c r="BT442" s="343"/>
      <c r="BU442" s="343"/>
      <c r="BV442" s="343"/>
      <c r="BW442" s="343"/>
      <c r="BX442" s="343"/>
      <c r="BY442" s="343"/>
      <c r="BZ442" s="344"/>
      <c r="CA442" s="344"/>
      <c r="CB442" s="344"/>
      <c r="CC442" s="344"/>
      <c r="CD442" s="344"/>
      <c r="CE442" s="344"/>
      <c r="CF442" s="344"/>
      <c r="CG442" s="344"/>
      <c r="CH442" s="344"/>
      <c r="CI442" s="344"/>
      <c r="CJ442" s="344"/>
      <c r="CK442" s="344"/>
      <c r="CL442" s="344"/>
      <c r="CM442" s="344"/>
      <c r="CN442" s="344"/>
      <c r="CO442" s="344"/>
      <c r="CP442" s="344"/>
      <c r="CQ442" s="344"/>
      <c r="CR442" s="344"/>
      <c r="CS442" s="344"/>
      <c r="CT442" s="344"/>
      <c r="CU442" s="344"/>
      <c r="CV442" s="344"/>
      <c r="CW442" s="344"/>
      <c r="CX442" s="344"/>
      <c r="CY442" s="344"/>
      <c r="CZ442" s="344"/>
    </row>
    <row r="443" s="348" customFormat="true" ht="25.15" customHeight="true" x14ac:dyDescent="0.2">
      <c r="B443" s="904"/>
      <c r="C443" s="1020" t="s">
        <v>538</v>
      </c>
      <c r="D443" s="1020"/>
      <c r="E443" s="759">
        <v>-0.1646298635262945</v>
      </c>
      <c r="F443" s="756"/>
      <c r="G443" s="756"/>
      <c r="H443" s="1020" t="s">
        <v>527</v>
      </c>
      <c r="I443" s="1020"/>
      <c r="J443" s="760">
        <v>0.2561973488973151</v>
      </c>
      <c r="K443" s="756"/>
      <c r="L443" s="756"/>
      <c r="M443" s="1020" t="s">
        <v>556</v>
      </c>
      <c r="N443" s="1020"/>
      <c r="O443" s="761">
        <v>0.19961530719157039</v>
      </c>
      <c r="P443" s="756"/>
      <c r="Q443" s="756"/>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A443" s="343"/>
      <c r="BB443" s="394"/>
      <c r="BC443" s="343"/>
      <c r="BD443" s="343"/>
      <c r="BE443" s="343"/>
      <c r="BF443" s="343"/>
      <c r="BG443" s="343"/>
      <c r="BH443" s="343"/>
      <c r="BI443" s="343"/>
      <c r="BJ443" s="343"/>
      <c r="BK443" s="343"/>
      <c r="BL443" s="343"/>
      <c r="BM443" s="343"/>
      <c r="BN443" s="343"/>
      <c r="BO443" s="343"/>
      <c r="BP443" s="343"/>
      <c r="BQ443" s="343"/>
      <c r="BR443" s="343"/>
      <c r="BS443" s="343"/>
      <c r="BT443" s="343"/>
      <c r="BU443" s="343"/>
      <c r="BV443" s="343"/>
      <c r="BW443" s="343"/>
      <c r="BX443" s="343"/>
      <c r="BY443" s="343"/>
      <c r="BZ443" s="344"/>
      <c r="CA443" s="344"/>
      <c r="CB443" s="344"/>
      <c r="CC443" s="344"/>
      <c r="CD443" s="344"/>
      <c r="CE443" s="344"/>
      <c r="CF443" s="344"/>
      <c r="CG443" s="344"/>
      <c r="CH443" s="344"/>
      <c r="CI443" s="344"/>
      <c r="CJ443" s="344"/>
      <c r="CK443" s="344"/>
      <c r="CL443" s="344"/>
      <c r="CM443" s="344"/>
      <c r="CN443" s="344"/>
      <c r="CO443" s="344"/>
      <c r="CP443" s="344"/>
      <c r="CQ443" s="344"/>
      <c r="CR443" s="344"/>
      <c r="CS443" s="344"/>
      <c r="CT443" s="344"/>
      <c r="CU443" s="344"/>
      <c r="CV443" s="344"/>
      <c r="CW443" s="344"/>
      <c r="CX443" s="344"/>
      <c r="CY443" s="344"/>
      <c r="CZ443" s="344"/>
    </row>
    <row r="444" s="348" customFormat="true" ht="25.15" customHeight="true" x14ac:dyDescent="0.2">
      <c r="B444" s="904"/>
      <c r="C444" s="1020" t="s">
        <v>557</v>
      </c>
      <c r="D444" s="1020"/>
      <c r="E444" s="759">
        <v>-0.15618581313744123</v>
      </c>
      <c r="F444" s="756"/>
      <c r="G444" s="756"/>
      <c r="H444" s="1020" t="s">
        <v>558</v>
      </c>
      <c r="I444" s="1020"/>
      <c r="J444" s="760">
        <v>0.25181963879109198</v>
      </c>
      <c r="K444" s="756"/>
      <c r="L444" s="756"/>
      <c r="M444" s="1020" t="s">
        <v>517</v>
      </c>
      <c r="N444" s="1020"/>
      <c r="O444" s="761">
        <v>-0.19425825754642803</v>
      </c>
      <c r="P444" s="756"/>
      <c r="Q444" s="756"/>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A444" s="343"/>
      <c r="BB444" s="394"/>
      <c r="BC444" s="343"/>
      <c r="BD444" s="343"/>
      <c r="BE444" s="343"/>
      <c r="BF444" s="343"/>
      <c r="BG444" s="343"/>
      <c r="BH444" s="343"/>
      <c r="BI444" s="343"/>
      <c r="BJ444" s="343"/>
      <c r="BK444" s="343"/>
      <c r="BL444" s="343"/>
      <c r="BM444" s="343"/>
      <c r="BN444" s="343"/>
      <c r="BO444" s="343"/>
      <c r="BP444" s="343"/>
      <c r="BQ444" s="343"/>
      <c r="BR444" s="343"/>
      <c r="BS444" s="343"/>
      <c r="BT444" s="343"/>
      <c r="BU444" s="343"/>
      <c r="BV444" s="343"/>
      <c r="BW444" s="343"/>
      <c r="BX444" s="343"/>
      <c r="BY444" s="343"/>
      <c r="BZ444" s="344"/>
      <c r="CA444" s="344"/>
      <c r="CB444" s="344"/>
      <c r="CC444" s="344"/>
      <c r="CD444" s="344"/>
      <c r="CE444" s="344"/>
      <c r="CF444" s="344"/>
      <c r="CG444" s="344"/>
      <c r="CH444" s="344"/>
      <c r="CI444" s="344"/>
      <c r="CJ444" s="344"/>
      <c r="CK444" s="344"/>
      <c r="CL444" s="344"/>
      <c r="CM444" s="344"/>
      <c r="CN444" s="344"/>
      <c r="CO444" s="344"/>
      <c r="CP444" s="344"/>
      <c r="CQ444" s="344"/>
      <c r="CR444" s="344"/>
      <c r="CS444" s="344"/>
      <c r="CT444" s="344"/>
      <c r="CU444" s="344"/>
      <c r="CV444" s="344"/>
      <c r="CW444" s="344"/>
      <c r="CX444" s="344"/>
      <c r="CY444" s="344"/>
      <c r="CZ444" s="344"/>
    </row>
    <row r="445" s="348" customFormat="true" ht="25.15" customHeight="true" x14ac:dyDescent="0.2">
      <c r="B445" s="904"/>
      <c r="C445" s="1020" t="s">
        <v>555</v>
      </c>
      <c r="D445" s="1020"/>
      <c r="E445" s="759">
        <v>-0.15511198159110864</v>
      </c>
      <c r="F445" s="756"/>
      <c r="G445" s="756"/>
      <c r="H445" s="1020" t="s">
        <v>523</v>
      </c>
      <c r="I445" s="1020"/>
      <c r="J445" s="760">
        <v>-0.24066900930874865</v>
      </c>
      <c r="K445" s="756"/>
      <c r="L445" s="756"/>
      <c r="M445" s="1020" t="s">
        <v>559</v>
      </c>
      <c r="N445" s="1020"/>
      <c r="O445" s="761">
        <v>0.19216001708421201</v>
      </c>
      <c r="P445" s="756"/>
      <c r="Q445" s="756"/>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A445" s="343"/>
      <c r="BB445" s="394"/>
      <c r="BC445" s="343"/>
      <c r="BD445" s="343"/>
      <c r="BE445" s="343"/>
      <c r="BF445" s="343"/>
      <c r="BG445" s="343"/>
      <c r="BH445" s="343"/>
      <c r="BI445" s="343"/>
      <c r="BJ445" s="343"/>
      <c r="BK445" s="343"/>
      <c r="BL445" s="343"/>
      <c r="BM445" s="343"/>
      <c r="BN445" s="343"/>
      <c r="BO445" s="343"/>
      <c r="BP445" s="343"/>
      <c r="BQ445" s="343"/>
      <c r="BR445" s="343"/>
      <c r="BS445" s="343"/>
      <c r="BT445" s="343"/>
      <c r="BU445" s="343"/>
      <c r="BV445" s="343"/>
      <c r="BW445" s="343"/>
      <c r="BX445" s="343"/>
      <c r="BY445" s="343"/>
      <c r="BZ445" s="344"/>
      <c r="CA445" s="344"/>
      <c r="CB445" s="344"/>
      <c r="CC445" s="344"/>
      <c r="CD445" s="344"/>
      <c r="CE445" s="344"/>
      <c r="CF445" s="344"/>
      <c r="CG445" s="344"/>
      <c r="CH445" s="344"/>
      <c r="CI445" s="344"/>
      <c r="CJ445" s="344"/>
      <c r="CK445" s="344"/>
      <c r="CL445" s="344"/>
      <c r="CM445" s="344"/>
      <c r="CN445" s="344"/>
      <c r="CO445" s="344"/>
      <c r="CP445" s="344"/>
      <c r="CQ445" s="344"/>
      <c r="CR445" s="344"/>
      <c r="CS445" s="344"/>
      <c r="CT445" s="344"/>
      <c r="CU445" s="344"/>
      <c r="CV445" s="344"/>
      <c r="CW445" s="344"/>
      <c r="CX445" s="344"/>
      <c r="CY445" s="344"/>
      <c r="CZ445" s="344"/>
    </row>
    <row r="446" s="348" customFormat="true" ht="25.15" customHeight="true" x14ac:dyDescent="0.2">
      <c r="C446" s="1020" t="s">
        <v>560</v>
      </c>
      <c r="D446" s="1020"/>
      <c r="E446" s="759">
        <v>0.14986907823683995</v>
      </c>
      <c r="F446" s="756"/>
      <c r="G446" s="756"/>
      <c r="H446" s="1020" t="s">
        <v>559</v>
      </c>
      <c r="I446" s="1020"/>
      <c r="J446" s="760">
        <v>0.23949341638019844</v>
      </c>
      <c r="K446" s="756"/>
      <c r="L446" s="756"/>
      <c r="M446" s="1020" t="s">
        <v>541</v>
      </c>
      <c r="N446" s="1020"/>
      <c r="O446" s="761">
        <v>0.18840488810799805</v>
      </c>
      <c r="P446" s="756"/>
      <c r="Q446" s="756"/>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A446" s="343"/>
      <c r="BB446" s="394"/>
      <c r="BC446" s="343"/>
      <c r="BD446" s="343"/>
      <c r="BE446" s="343"/>
      <c r="BF446" s="343"/>
      <c r="BG446" s="343"/>
      <c r="BH446" s="343"/>
      <c r="BI446" s="343"/>
      <c r="BJ446" s="343"/>
      <c r="BK446" s="343"/>
      <c r="BL446" s="343"/>
      <c r="BM446" s="343"/>
      <c r="BN446" s="343"/>
      <c r="BO446" s="343"/>
      <c r="BP446" s="343"/>
      <c r="BQ446" s="343"/>
      <c r="BR446" s="343"/>
      <c r="BS446" s="343"/>
      <c r="BT446" s="343"/>
      <c r="BU446" s="343"/>
      <c r="BV446" s="343"/>
      <c r="BW446" s="343"/>
      <c r="BX446" s="343"/>
      <c r="BY446" s="343"/>
      <c r="BZ446" s="344"/>
      <c r="CA446" s="344"/>
      <c r="CB446" s="344"/>
      <c r="CC446" s="344"/>
      <c r="CD446" s="344"/>
      <c r="CE446" s="344"/>
      <c r="CF446" s="344"/>
      <c r="CG446" s="344"/>
      <c r="CH446" s="344"/>
      <c r="CI446" s="344"/>
      <c r="CJ446" s="344"/>
      <c r="CK446" s="344"/>
      <c r="CL446" s="344"/>
      <c r="CM446" s="344"/>
      <c r="CN446" s="344"/>
      <c r="CO446" s="344"/>
      <c r="CP446" s="344"/>
      <c r="CQ446" s="344"/>
      <c r="CR446" s="344"/>
      <c r="CS446" s="344"/>
      <c r="CT446" s="344"/>
      <c r="CU446" s="344"/>
      <c r="CV446" s="344"/>
      <c r="CW446" s="344"/>
      <c r="CX446" s="344"/>
      <c r="CY446" s="344"/>
      <c r="CZ446" s="344"/>
    </row>
    <row r="447" s="348" customFormat="true" ht="25.15" customHeight="true" x14ac:dyDescent="0.2">
      <c r="C447" s="1020" t="s">
        <v>518</v>
      </c>
      <c r="D447" s="1020"/>
      <c r="E447" s="759">
        <v>-0.14874236294415519</v>
      </c>
      <c r="F447" s="756"/>
      <c r="G447" s="756"/>
      <c r="H447" s="1020" t="s">
        <v>381</v>
      </c>
      <c r="I447" s="1020"/>
      <c r="J447" s="760">
        <v>0.23945170608238808</v>
      </c>
      <c r="K447" s="756"/>
      <c r="L447" s="756"/>
      <c r="M447" s="1020" t="s">
        <v>202</v>
      </c>
      <c r="N447" s="1020"/>
      <c r="O447" s="761">
        <v>0.18015156566207371</v>
      </c>
      <c r="P447" s="756"/>
      <c r="Q447" s="756"/>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A447" s="343"/>
      <c r="BB447" s="394"/>
      <c r="BC447" s="343"/>
      <c r="BD447" s="343"/>
      <c r="BE447" s="343"/>
      <c r="BF447" s="343"/>
      <c r="BG447" s="343"/>
      <c r="BH447" s="343"/>
      <c r="BI447" s="343"/>
      <c r="BJ447" s="343"/>
      <c r="BK447" s="343"/>
      <c r="BL447" s="343"/>
      <c r="BM447" s="343"/>
      <c r="BN447" s="343"/>
      <c r="BO447" s="343"/>
      <c r="BP447" s="343"/>
      <c r="BQ447" s="343"/>
      <c r="BR447" s="343"/>
      <c r="BS447" s="343"/>
      <c r="BT447" s="343"/>
      <c r="BU447" s="343"/>
      <c r="BV447" s="343"/>
      <c r="BW447" s="343"/>
      <c r="BX447" s="343"/>
      <c r="BY447" s="343"/>
      <c r="BZ447" s="344"/>
      <c r="CA447" s="344"/>
      <c r="CB447" s="344"/>
      <c r="CC447" s="344"/>
      <c r="CD447" s="344"/>
      <c r="CE447" s="344"/>
      <c r="CF447" s="344"/>
      <c r="CG447" s="344"/>
      <c r="CH447" s="344"/>
      <c r="CI447" s="344"/>
      <c r="CJ447" s="344"/>
      <c r="CK447" s="344"/>
      <c r="CL447" s="344"/>
      <c r="CM447" s="344"/>
      <c r="CN447" s="344"/>
      <c r="CO447" s="344"/>
      <c r="CP447" s="344"/>
      <c r="CQ447" s="344"/>
      <c r="CR447" s="344"/>
      <c r="CS447" s="344"/>
      <c r="CT447" s="344"/>
      <c r="CU447" s="344"/>
      <c r="CV447" s="344"/>
      <c r="CW447" s="344"/>
      <c r="CX447" s="344"/>
      <c r="CY447" s="344"/>
      <c r="CZ447" s="344"/>
    </row>
    <row r="448" s="348" customFormat="true" ht="25.15" customHeight="true" x14ac:dyDescent="0.2">
      <c r="C448" s="1020" t="s">
        <v>520</v>
      </c>
      <c r="D448" s="1020"/>
      <c r="E448" s="759">
        <v>-0.14727125445635697</v>
      </c>
      <c r="F448" s="756"/>
      <c r="G448" s="756"/>
      <c r="H448" s="1020" t="s">
        <v>561</v>
      </c>
      <c r="I448" s="1020"/>
      <c r="J448" s="760">
        <v>0.22944820673659932</v>
      </c>
      <c r="K448" s="756"/>
      <c r="L448" s="756"/>
      <c r="M448" s="1020" t="s">
        <v>548</v>
      </c>
      <c r="N448" s="1020"/>
      <c r="O448" s="761">
        <v>0.17567696301688715</v>
      </c>
      <c r="P448" s="756"/>
      <c r="Q448" s="756"/>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A448" s="343"/>
      <c r="BB448" s="394"/>
      <c r="BC448" s="343"/>
      <c r="BD448" s="343"/>
      <c r="BE448" s="343"/>
      <c r="BF448" s="343"/>
      <c r="BG448" s="343"/>
      <c r="BH448" s="343"/>
      <c r="BI448" s="343"/>
      <c r="BJ448" s="343"/>
      <c r="BK448" s="343"/>
      <c r="BL448" s="343"/>
      <c r="BM448" s="343"/>
      <c r="BN448" s="343"/>
      <c r="BO448" s="343"/>
      <c r="BP448" s="343"/>
      <c r="BQ448" s="343"/>
      <c r="BR448" s="343"/>
      <c r="BS448" s="343"/>
      <c r="BT448" s="343"/>
      <c r="BU448" s="343"/>
      <c r="BV448" s="343"/>
      <c r="BW448" s="343"/>
      <c r="BX448" s="343"/>
      <c r="BY448" s="343"/>
      <c r="BZ448" s="344"/>
      <c r="CA448" s="344"/>
      <c r="CB448" s="344"/>
      <c r="CC448" s="344"/>
      <c r="CD448" s="344"/>
      <c r="CE448" s="344"/>
      <c r="CF448" s="344"/>
      <c r="CG448" s="344"/>
      <c r="CH448" s="344"/>
      <c r="CI448" s="344"/>
      <c r="CJ448" s="344"/>
      <c r="CK448" s="344"/>
      <c r="CL448" s="344"/>
      <c r="CM448" s="344"/>
      <c r="CN448" s="344"/>
      <c r="CO448" s="344"/>
      <c r="CP448" s="344"/>
      <c r="CQ448" s="344"/>
      <c r="CR448" s="344"/>
      <c r="CS448" s="344"/>
      <c r="CT448" s="344"/>
      <c r="CU448" s="344"/>
      <c r="CV448" s="344"/>
      <c r="CW448" s="344"/>
      <c r="CX448" s="344"/>
      <c r="CY448" s="344"/>
      <c r="CZ448" s="344"/>
    </row>
    <row r="449" s="348" customFormat="true" ht="25.15" customHeight="true" x14ac:dyDescent="0.2">
      <c r="C449" s="1020" t="s">
        <v>508</v>
      </c>
      <c r="D449" s="1020"/>
      <c r="E449" s="759">
        <v>-0.1452781057547963</v>
      </c>
      <c r="F449" s="756"/>
      <c r="G449" s="756"/>
      <c r="H449" s="1020" t="s">
        <v>519</v>
      </c>
      <c r="I449" s="1020"/>
      <c r="J449" s="760">
        <v>-0.22927201429112878</v>
      </c>
      <c r="K449" s="756"/>
      <c r="L449" s="756"/>
      <c r="M449" s="1020" t="s">
        <v>558</v>
      </c>
      <c r="N449" s="1020"/>
      <c r="O449" s="761">
        <v>0.16375477060918886</v>
      </c>
      <c r="P449" s="756"/>
      <c r="Q449" s="756"/>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A449" s="343"/>
      <c r="BB449" s="394"/>
      <c r="BC449" s="343"/>
      <c r="BD449" s="343"/>
      <c r="BE449" s="343"/>
      <c r="BF449" s="343"/>
      <c r="BG449" s="343"/>
      <c r="BH449" s="343"/>
      <c r="BI449" s="343"/>
      <c r="BJ449" s="343"/>
      <c r="BK449" s="343"/>
      <c r="BL449" s="343"/>
      <c r="BM449" s="343"/>
      <c r="BN449" s="343"/>
      <c r="BO449" s="343"/>
      <c r="BP449" s="343"/>
      <c r="BQ449" s="343"/>
      <c r="BR449" s="343"/>
      <c r="BS449" s="343"/>
      <c r="BT449" s="343"/>
      <c r="BU449" s="343"/>
      <c r="BV449" s="343"/>
      <c r="BW449" s="343"/>
      <c r="BX449" s="343"/>
      <c r="BY449" s="343"/>
      <c r="BZ449" s="344"/>
      <c r="CA449" s="344"/>
      <c r="CB449" s="344"/>
      <c r="CC449" s="344"/>
      <c r="CD449" s="344"/>
      <c r="CE449" s="344"/>
      <c r="CF449" s="344"/>
      <c r="CG449" s="344"/>
      <c r="CH449" s="344"/>
      <c r="CI449" s="344"/>
      <c r="CJ449" s="344"/>
      <c r="CK449" s="344"/>
      <c r="CL449" s="344"/>
      <c r="CM449" s="344"/>
      <c r="CN449" s="344"/>
      <c r="CO449" s="344"/>
      <c r="CP449" s="344"/>
      <c r="CQ449" s="344"/>
      <c r="CR449" s="344"/>
      <c r="CS449" s="344"/>
      <c r="CT449" s="344"/>
      <c r="CU449" s="344"/>
      <c r="CV449" s="344"/>
      <c r="CW449" s="344"/>
      <c r="CX449" s="344"/>
      <c r="CY449" s="344"/>
      <c r="CZ449" s="344"/>
    </row>
    <row r="450" s="348" customFormat="true" ht="25.15" customHeight="true" x14ac:dyDescent="0.2">
      <c r="C450" s="1020" t="s">
        <v>562</v>
      </c>
      <c r="D450" s="1020"/>
      <c r="E450" s="759">
        <v>-8.6665857713109654E-2</v>
      </c>
      <c r="F450" s="756"/>
      <c r="G450" s="756"/>
      <c r="H450" s="1020" t="s">
        <v>524</v>
      </c>
      <c r="I450" s="1020"/>
      <c r="J450" s="760">
        <v>-0.21761301422523863</v>
      </c>
      <c r="K450" s="756"/>
      <c r="L450" s="756"/>
      <c r="M450" s="1020" t="s">
        <v>551</v>
      </c>
      <c r="N450" s="1020"/>
      <c r="O450" s="761">
        <v>0.14912322226500579</v>
      </c>
      <c r="P450" s="756"/>
      <c r="Q450" s="756"/>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A450" s="343"/>
      <c r="BB450" s="394"/>
      <c r="BC450" s="343"/>
      <c r="BD450" s="343"/>
      <c r="BE450" s="343"/>
      <c r="BF450" s="343"/>
      <c r="BG450" s="343"/>
      <c r="BH450" s="343"/>
      <c r="BI450" s="343"/>
      <c r="BJ450" s="343"/>
      <c r="BK450" s="343"/>
      <c r="BL450" s="343"/>
      <c r="BM450" s="343"/>
      <c r="BN450" s="343"/>
      <c r="BO450" s="343"/>
      <c r="BP450" s="343"/>
      <c r="BQ450" s="343"/>
      <c r="BR450" s="343"/>
      <c r="BS450" s="343"/>
      <c r="BT450" s="343"/>
      <c r="BU450" s="343"/>
      <c r="BV450" s="343"/>
      <c r="BW450" s="343"/>
      <c r="BX450" s="343"/>
      <c r="BY450" s="343"/>
      <c r="BZ450" s="344"/>
      <c r="CA450" s="344"/>
      <c r="CB450" s="344"/>
      <c r="CC450" s="344"/>
      <c r="CD450" s="344"/>
      <c r="CE450" s="344"/>
      <c r="CF450" s="344"/>
      <c r="CG450" s="344"/>
      <c r="CH450" s="344"/>
      <c r="CI450" s="344"/>
      <c r="CJ450" s="344"/>
      <c r="CK450" s="344"/>
      <c r="CL450" s="344"/>
      <c r="CM450" s="344"/>
      <c r="CN450" s="344"/>
      <c r="CO450" s="344"/>
      <c r="CP450" s="344"/>
      <c r="CQ450" s="344"/>
      <c r="CR450" s="344"/>
      <c r="CS450" s="344"/>
      <c r="CT450" s="344"/>
      <c r="CU450" s="344"/>
      <c r="CV450" s="344"/>
      <c r="CW450" s="344"/>
      <c r="CX450" s="344"/>
      <c r="CY450" s="344"/>
      <c r="CZ450" s="344"/>
    </row>
    <row r="451" s="348" customFormat="true" ht="25.15" customHeight="true" x14ac:dyDescent="0.2">
      <c r="C451" s="1020" t="s">
        <v>563</v>
      </c>
      <c r="D451" s="1020"/>
      <c r="E451" s="759">
        <v>7.9388370919351012E-2</v>
      </c>
      <c r="F451" s="756"/>
      <c r="G451" s="756"/>
      <c r="H451" s="1020" t="s">
        <v>537</v>
      </c>
      <c r="I451" s="1020"/>
      <c r="J451" s="760">
        <v>0.18880148363661697</v>
      </c>
      <c r="K451" s="756"/>
      <c r="L451" s="756"/>
      <c r="M451" s="1020" t="s">
        <v>564</v>
      </c>
      <c r="N451" s="1020"/>
      <c r="O451" s="761">
        <v>-0.13976074645098938</v>
      </c>
      <c r="P451" s="756"/>
      <c r="Q451" s="756"/>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A451" s="343"/>
      <c r="BB451" s="394"/>
      <c r="BC451" s="343"/>
      <c r="BD451" s="343"/>
      <c r="BE451" s="343"/>
      <c r="BF451" s="343"/>
      <c r="BG451" s="343"/>
      <c r="BH451" s="343"/>
      <c r="BI451" s="343"/>
      <c r="BJ451" s="343"/>
      <c r="BK451" s="343"/>
      <c r="BL451" s="343"/>
      <c r="BM451" s="343"/>
      <c r="BN451" s="343"/>
      <c r="BO451" s="343"/>
      <c r="BP451" s="343"/>
      <c r="BQ451" s="343"/>
      <c r="BR451" s="343"/>
      <c r="BS451" s="343"/>
      <c r="BT451" s="343"/>
      <c r="BU451" s="343"/>
      <c r="BV451" s="343"/>
      <c r="BW451" s="343"/>
      <c r="BX451" s="343"/>
      <c r="BY451" s="343"/>
      <c r="BZ451" s="344"/>
      <c r="CA451" s="344"/>
      <c r="CB451" s="344"/>
      <c r="CC451" s="344"/>
      <c r="CD451" s="344"/>
      <c r="CE451" s="344"/>
      <c r="CF451" s="344"/>
      <c r="CG451" s="344"/>
      <c r="CH451" s="344"/>
      <c r="CI451" s="344"/>
      <c r="CJ451" s="344"/>
      <c r="CK451" s="344"/>
      <c r="CL451" s="344"/>
      <c r="CM451" s="344"/>
      <c r="CN451" s="344"/>
      <c r="CO451" s="344"/>
      <c r="CP451" s="344"/>
      <c r="CQ451" s="344"/>
      <c r="CR451" s="344"/>
      <c r="CS451" s="344"/>
      <c r="CT451" s="344"/>
      <c r="CU451" s="344"/>
      <c r="CV451" s="344"/>
      <c r="CW451" s="344"/>
      <c r="CX451" s="344"/>
      <c r="CY451" s="344"/>
      <c r="CZ451" s="344"/>
    </row>
    <row r="452" s="348" customFormat="true" ht="25.15" customHeight="true" x14ac:dyDescent="0.2">
      <c r="C452" s="1020" t="s">
        <v>213</v>
      </c>
      <c r="D452" s="1020"/>
      <c r="E452" s="759">
        <v>6.9334962588427015E-2</v>
      </c>
      <c r="F452" s="756"/>
      <c r="G452" s="756"/>
      <c r="H452" s="1020" t="s">
        <v>525</v>
      </c>
      <c r="I452" s="1020"/>
      <c r="J452" s="760">
        <v>-0.18228430725266306</v>
      </c>
      <c r="K452" s="756"/>
      <c r="L452" s="756"/>
      <c r="M452" s="1020" t="s">
        <v>532</v>
      </c>
      <c r="N452" s="1020"/>
      <c r="O452" s="761">
        <v>0.1393351916816013</v>
      </c>
      <c r="P452" s="756"/>
      <c r="Q452" s="756"/>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A452" s="343"/>
      <c r="BB452" s="394"/>
      <c r="BC452" s="343"/>
      <c r="BD452" s="343"/>
      <c r="BE452" s="343"/>
      <c r="BF452" s="343"/>
      <c r="BG452" s="343"/>
      <c r="BH452" s="343"/>
      <c r="BI452" s="343"/>
      <c r="BJ452" s="343"/>
      <c r="BK452" s="343"/>
      <c r="BL452" s="343"/>
      <c r="BM452" s="343"/>
      <c r="BN452" s="343"/>
      <c r="BO452" s="343"/>
      <c r="BP452" s="343"/>
      <c r="BQ452" s="343"/>
      <c r="BR452" s="343"/>
      <c r="BS452" s="343"/>
      <c r="BT452" s="343"/>
      <c r="BU452" s="343"/>
      <c r="BV452" s="343"/>
      <c r="BW452" s="343"/>
      <c r="BX452" s="343"/>
      <c r="BY452" s="343"/>
      <c r="BZ452" s="344"/>
      <c r="CA452" s="344"/>
      <c r="CB452" s="344"/>
      <c r="CC452" s="344"/>
      <c r="CD452" s="344"/>
      <c r="CE452" s="344"/>
      <c r="CF452" s="344"/>
      <c r="CG452" s="344"/>
      <c r="CH452" s="344"/>
      <c r="CI452" s="344"/>
      <c r="CJ452" s="344"/>
      <c r="CK452" s="344"/>
      <c r="CL452" s="344"/>
      <c r="CM452" s="344"/>
      <c r="CN452" s="344"/>
      <c r="CO452" s="344"/>
      <c r="CP452" s="344"/>
      <c r="CQ452" s="344"/>
      <c r="CR452" s="344"/>
      <c r="CS452" s="344"/>
      <c r="CT452" s="344"/>
      <c r="CU452" s="344"/>
      <c r="CV452" s="344"/>
      <c r="CW452" s="344"/>
      <c r="CX452" s="344"/>
      <c r="CY452" s="344"/>
      <c r="CZ452" s="344"/>
    </row>
    <row r="453" s="348" customFormat="true" ht="25.15" customHeight="true" x14ac:dyDescent="0.2">
      <c r="C453" s="1020" t="s">
        <v>565</v>
      </c>
      <c r="D453" s="1020"/>
      <c r="E453" s="759">
        <v>5.1177031766924376E-2</v>
      </c>
      <c r="F453" s="756"/>
      <c r="G453" s="756"/>
      <c r="H453" s="1020" t="s">
        <v>539</v>
      </c>
      <c r="I453" s="1020"/>
      <c r="J453" s="760">
        <v>0.18057071382905415</v>
      </c>
      <c r="K453" s="756"/>
      <c r="L453" s="756"/>
      <c r="M453" s="1020" t="s">
        <v>546</v>
      </c>
      <c r="N453" s="1020"/>
      <c r="O453" s="761">
        <v>0.13680812702647452</v>
      </c>
      <c r="P453" s="756"/>
      <c r="Q453" s="756"/>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A453" s="343"/>
      <c r="BB453" s="394"/>
      <c r="BC453" s="343"/>
      <c r="BD453" s="343"/>
      <c r="BE453" s="343"/>
      <c r="BF453" s="343"/>
      <c r="BG453" s="343"/>
      <c r="BH453" s="343"/>
      <c r="BI453" s="343"/>
      <c r="BJ453" s="343"/>
      <c r="BK453" s="343"/>
      <c r="BL453" s="343"/>
      <c r="BM453" s="343"/>
      <c r="BN453" s="343"/>
      <c r="BO453" s="343"/>
      <c r="BP453" s="343"/>
      <c r="BQ453" s="343"/>
      <c r="BR453" s="343"/>
      <c r="BS453" s="343"/>
      <c r="BT453" s="343"/>
      <c r="BU453" s="343"/>
      <c r="BV453" s="343"/>
      <c r="BW453" s="343"/>
      <c r="BX453" s="343"/>
      <c r="BY453" s="343"/>
      <c r="BZ453" s="344"/>
      <c r="CA453" s="344"/>
      <c r="CB453" s="344"/>
      <c r="CC453" s="344"/>
      <c r="CD453" s="344"/>
      <c r="CE453" s="344"/>
      <c r="CF453" s="344"/>
      <c r="CG453" s="344"/>
      <c r="CH453" s="344"/>
      <c r="CI453" s="344"/>
      <c r="CJ453" s="344"/>
      <c r="CK453" s="344"/>
      <c r="CL453" s="344"/>
      <c r="CM453" s="344"/>
      <c r="CN453" s="344"/>
      <c r="CO453" s="344"/>
      <c r="CP453" s="344"/>
      <c r="CQ453" s="344"/>
      <c r="CR453" s="344"/>
      <c r="CS453" s="344"/>
      <c r="CT453" s="344"/>
      <c r="CU453" s="344"/>
      <c r="CV453" s="344"/>
      <c r="CW453" s="344"/>
      <c r="CX453" s="344"/>
      <c r="CY453" s="344"/>
      <c r="CZ453" s="344"/>
    </row>
    <row r="454" s="348" customFormat="true" ht="25.15" customHeight="true" x14ac:dyDescent="0.2">
      <c r="C454" s="1020" t="s">
        <v>561</v>
      </c>
      <c r="D454" s="1020"/>
      <c r="E454" s="759">
        <v>-5.0488329484401476E-2</v>
      </c>
      <c r="F454" s="756"/>
      <c r="G454" s="756"/>
      <c r="H454" s="1020" t="s">
        <v>226</v>
      </c>
      <c r="I454" s="1020"/>
      <c r="J454" s="760">
        <v>0.1651892304251775</v>
      </c>
      <c r="K454" s="756"/>
      <c r="L454" s="756"/>
      <c r="M454" s="1020" t="s">
        <v>566</v>
      </c>
      <c r="N454" s="1020"/>
      <c r="O454" s="761">
        <v>0.13163554194544091</v>
      </c>
      <c r="P454" s="756"/>
      <c r="Q454" s="756"/>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A454" s="343"/>
      <c r="BB454" s="394"/>
      <c r="BC454" s="343"/>
      <c r="BD454" s="343"/>
      <c r="BE454" s="343"/>
      <c r="BF454" s="343"/>
      <c r="BG454" s="343"/>
      <c r="BH454" s="343"/>
      <c r="BI454" s="343"/>
      <c r="BJ454" s="343"/>
      <c r="BK454" s="343"/>
      <c r="BL454" s="343"/>
      <c r="BM454" s="343"/>
      <c r="BN454" s="343"/>
      <c r="BO454" s="343"/>
      <c r="BP454" s="343"/>
      <c r="BQ454" s="343"/>
      <c r="BR454" s="343"/>
      <c r="BS454" s="343"/>
      <c r="BT454" s="343"/>
      <c r="BU454" s="343"/>
      <c r="BV454" s="343"/>
      <c r="BW454" s="343"/>
      <c r="BX454" s="343"/>
      <c r="BY454" s="343"/>
      <c r="BZ454" s="344"/>
      <c r="CA454" s="344"/>
      <c r="CB454" s="344"/>
      <c r="CC454" s="344"/>
      <c r="CD454" s="344"/>
      <c r="CE454" s="344"/>
      <c r="CF454" s="344"/>
      <c r="CG454" s="344"/>
      <c r="CH454" s="344"/>
      <c r="CI454" s="344"/>
      <c r="CJ454" s="344"/>
      <c r="CK454" s="344"/>
      <c r="CL454" s="344"/>
      <c r="CM454" s="344"/>
      <c r="CN454" s="344"/>
      <c r="CO454" s="344"/>
      <c r="CP454" s="344"/>
      <c r="CQ454" s="344"/>
      <c r="CR454" s="344"/>
      <c r="CS454" s="344"/>
      <c r="CT454" s="344"/>
      <c r="CU454" s="344"/>
      <c r="CV454" s="344"/>
      <c r="CW454" s="344"/>
      <c r="CX454" s="344"/>
      <c r="CY454" s="344"/>
      <c r="CZ454" s="344"/>
    </row>
    <row r="455" s="348" customFormat="true" ht="25.15" customHeight="true" x14ac:dyDescent="0.2">
      <c r="C455" s="1020" t="s">
        <v>222</v>
      </c>
      <c r="D455" s="1020"/>
      <c r="E455" s="759">
        <v>4.5468833733567228E-2</v>
      </c>
      <c r="F455" s="756"/>
      <c r="G455" s="756"/>
      <c r="H455" s="1020" t="s">
        <v>566</v>
      </c>
      <c r="I455" s="1020"/>
      <c r="J455" s="760">
        <v>0.16107431575363212</v>
      </c>
      <c r="K455" s="756"/>
      <c r="L455" s="756"/>
      <c r="M455" s="1020" t="s">
        <v>302</v>
      </c>
      <c r="N455" s="1020"/>
      <c r="O455" s="761">
        <v>-0.13116491340980735</v>
      </c>
      <c r="P455" s="756"/>
      <c r="Q455" s="756"/>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A455" s="343"/>
      <c r="BB455" s="394"/>
      <c r="BC455" s="343"/>
      <c r="BD455" s="343"/>
      <c r="BE455" s="343"/>
      <c r="BF455" s="343"/>
      <c r="BG455" s="343"/>
      <c r="BH455" s="343"/>
      <c r="BI455" s="343"/>
      <c r="BJ455" s="343"/>
      <c r="BK455" s="343"/>
      <c r="BL455" s="343"/>
      <c r="BM455" s="343"/>
      <c r="BN455" s="343"/>
      <c r="BO455" s="343"/>
      <c r="BP455" s="343"/>
      <c r="BQ455" s="343"/>
      <c r="BR455" s="343"/>
      <c r="BS455" s="343"/>
      <c r="BT455" s="343"/>
      <c r="BU455" s="343"/>
      <c r="BV455" s="343"/>
      <c r="BW455" s="343"/>
      <c r="BX455" s="343"/>
      <c r="BY455" s="343"/>
      <c r="BZ455" s="344"/>
      <c r="CA455" s="344"/>
      <c r="CB455" s="344"/>
      <c r="CC455" s="344"/>
      <c r="CD455" s="344"/>
      <c r="CE455" s="344"/>
      <c r="CF455" s="344"/>
      <c r="CG455" s="344"/>
      <c r="CH455" s="344"/>
      <c r="CI455" s="344"/>
      <c r="CJ455" s="344"/>
      <c r="CK455" s="344"/>
      <c r="CL455" s="344"/>
      <c r="CM455" s="344"/>
      <c r="CN455" s="344"/>
      <c r="CO455" s="344"/>
      <c r="CP455" s="344"/>
      <c r="CQ455" s="344"/>
      <c r="CR455" s="344"/>
      <c r="CS455" s="344"/>
      <c r="CT455" s="344"/>
      <c r="CU455" s="344"/>
      <c r="CV455" s="344"/>
      <c r="CW455" s="344"/>
      <c r="CX455" s="344"/>
      <c r="CY455" s="344"/>
      <c r="CZ455" s="344"/>
    </row>
    <row r="456" s="348" customFormat="true" ht="25.15" customHeight="true" x14ac:dyDescent="0.2">
      <c r="C456" s="1020" t="s">
        <v>226</v>
      </c>
      <c r="D456" s="1020"/>
      <c r="E456" s="759">
        <v>-4.128952066636065E-2</v>
      </c>
      <c r="F456" s="756"/>
      <c r="G456" s="756"/>
      <c r="H456" s="1020" t="s">
        <v>302</v>
      </c>
      <c r="I456" s="1020"/>
      <c r="J456" s="760">
        <v>-0.15709585494787878</v>
      </c>
      <c r="K456" s="756"/>
      <c r="L456" s="756"/>
      <c r="M456" s="1020" t="s">
        <v>567</v>
      </c>
      <c r="N456" s="1020"/>
      <c r="O456" s="761">
        <v>0.1307707868747541</v>
      </c>
      <c r="P456" s="756"/>
      <c r="Q456" s="756"/>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A456" s="343"/>
      <c r="BB456" s="394"/>
      <c r="BC456" s="343"/>
      <c r="BD456" s="343"/>
      <c r="BE456" s="343"/>
      <c r="BF456" s="343"/>
      <c r="BG456" s="343"/>
      <c r="BH456" s="343"/>
      <c r="BI456" s="343"/>
      <c r="BJ456" s="343"/>
      <c r="BK456" s="343"/>
      <c r="BL456" s="343"/>
      <c r="BM456" s="343"/>
      <c r="BN456" s="343"/>
      <c r="BO456" s="343"/>
      <c r="BP456" s="343"/>
      <c r="BQ456" s="343"/>
      <c r="BR456" s="343"/>
      <c r="BS456" s="343"/>
      <c r="BT456" s="343"/>
      <c r="BU456" s="343"/>
      <c r="BV456" s="343"/>
      <c r="BW456" s="343"/>
      <c r="BX456" s="343"/>
      <c r="BY456" s="343"/>
      <c r="BZ456" s="344"/>
      <c r="CA456" s="344"/>
      <c r="CB456" s="344"/>
      <c r="CC456" s="344"/>
      <c r="CD456" s="344"/>
      <c r="CE456" s="344"/>
      <c r="CF456" s="344"/>
      <c r="CG456" s="344"/>
      <c r="CH456" s="344"/>
      <c r="CI456" s="344"/>
      <c r="CJ456" s="344"/>
      <c r="CK456" s="344"/>
      <c r="CL456" s="344"/>
      <c r="CM456" s="344"/>
      <c r="CN456" s="344"/>
      <c r="CO456" s="344"/>
      <c r="CP456" s="344"/>
      <c r="CQ456" s="344"/>
      <c r="CR456" s="344"/>
      <c r="CS456" s="344"/>
      <c r="CT456" s="344"/>
      <c r="CU456" s="344"/>
      <c r="CV456" s="344"/>
      <c r="CW456" s="344"/>
      <c r="CX456" s="344"/>
      <c r="CY456" s="344"/>
      <c r="CZ456" s="344"/>
    </row>
    <row r="457" s="348" customFormat="true" ht="25.15" customHeight="true" x14ac:dyDescent="0.2">
      <c r="C457" s="1020" t="s">
        <v>476</v>
      </c>
      <c r="D457" s="1020"/>
      <c r="E457" s="759">
        <v>3.4506581452995212E-2</v>
      </c>
      <c r="F457" s="756"/>
      <c r="G457" s="756"/>
      <c r="H457" s="1020" t="s">
        <v>549</v>
      </c>
      <c r="I457" s="1020"/>
      <c r="J457" s="760">
        <v>-0.15388882955433847</v>
      </c>
      <c r="K457" s="756"/>
      <c r="L457" s="756"/>
      <c r="M457" s="1020" t="s">
        <v>561</v>
      </c>
      <c r="N457" s="1020"/>
      <c r="O457" s="761">
        <v>0.12990567376833673</v>
      </c>
      <c r="P457" s="756"/>
      <c r="Q457" s="756"/>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A457" s="343"/>
      <c r="BB457" s="394"/>
      <c r="BC457" s="343"/>
      <c r="BD457" s="343"/>
      <c r="BE457" s="343"/>
      <c r="BF457" s="343"/>
      <c r="BG457" s="343"/>
      <c r="BH457" s="343"/>
      <c r="BI457" s="343"/>
      <c r="BJ457" s="343"/>
      <c r="BK457" s="343"/>
      <c r="BL457" s="343"/>
      <c r="BM457" s="343"/>
      <c r="BN457" s="343"/>
      <c r="BO457" s="343"/>
      <c r="BP457" s="343"/>
      <c r="BQ457" s="343"/>
      <c r="BR457" s="343"/>
      <c r="BS457" s="343"/>
      <c r="BT457" s="343"/>
      <c r="BU457" s="343"/>
      <c r="BV457" s="343"/>
      <c r="BW457" s="343"/>
      <c r="BX457" s="343"/>
      <c r="BY457" s="343"/>
      <c r="BZ457" s="344"/>
      <c r="CA457" s="344"/>
      <c r="CB457" s="344"/>
      <c r="CC457" s="344"/>
      <c r="CD457" s="344"/>
      <c r="CE457" s="344"/>
      <c r="CF457" s="344"/>
      <c r="CG457" s="344"/>
      <c r="CH457" s="344"/>
      <c r="CI457" s="344"/>
      <c r="CJ457" s="344"/>
      <c r="CK457" s="344"/>
      <c r="CL457" s="344"/>
      <c r="CM457" s="344"/>
      <c r="CN457" s="344"/>
      <c r="CO457" s="344"/>
      <c r="CP457" s="344"/>
      <c r="CQ457" s="344"/>
      <c r="CR457" s="344"/>
      <c r="CS457" s="344"/>
      <c r="CT457" s="344"/>
      <c r="CU457" s="344"/>
      <c r="CV457" s="344"/>
      <c r="CW457" s="344"/>
      <c r="CX457" s="344"/>
      <c r="CY457" s="344"/>
      <c r="CZ457" s="344"/>
    </row>
    <row r="458" s="348" customFormat="true" ht="25.15" customHeight="true" x14ac:dyDescent="0.2">
      <c r="C458" s="1020" t="s">
        <v>568</v>
      </c>
      <c r="D458" s="1020"/>
      <c r="E458" s="759">
        <v>-2.4652455326351783E-2</v>
      </c>
      <c r="F458" s="756"/>
      <c r="G458" s="756"/>
      <c r="H458" s="1020" t="s">
        <v>528</v>
      </c>
      <c r="I458" s="1020"/>
      <c r="J458" s="760">
        <v>-0.15090641693004256</v>
      </c>
      <c r="K458" s="756"/>
      <c r="L458" s="756"/>
      <c r="M458" s="1020" t="s">
        <v>525</v>
      </c>
      <c r="N458" s="1020"/>
      <c r="O458" s="761">
        <v>-0.12900209044522135</v>
      </c>
      <c r="P458" s="756"/>
      <c r="Q458" s="756"/>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A458" s="343"/>
      <c r="BB458" s="394"/>
      <c r="BC458" s="343"/>
      <c r="BD458" s="343"/>
      <c r="BE458" s="343"/>
      <c r="BF458" s="343"/>
      <c r="BG458" s="343"/>
      <c r="BH458" s="343"/>
      <c r="BI458" s="343"/>
      <c r="BJ458" s="343"/>
      <c r="BK458" s="343"/>
      <c r="BL458" s="343"/>
      <c r="BM458" s="343"/>
      <c r="BN458" s="343"/>
      <c r="BO458" s="343"/>
      <c r="BP458" s="343"/>
      <c r="BQ458" s="343"/>
      <c r="BR458" s="343"/>
      <c r="BS458" s="343"/>
      <c r="BT458" s="343"/>
      <c r="BU458" s="343"/>
      <c r="BV458" s="343"/>
      <c r="BW458" s="343"/>
      <c r="BX458" s="343"/>
      <c r="BY458" s="343"/>
      <c r="BZ458" s="344"/>
      <c r="CA458" s="344"/>
      <c r="CB458" s="344"/>
      <c r="CC458" s="344"/>
      <c r="CD458" s="344"/>
      <c r="CE458" s="344"/>
      <c r="CF458" s="344"/>
      <c r="CG458" s="344"/>
      <c r="CH458" s="344"/>
      <c r="CI458" s="344"/>
      <c r="CJ458" s="344"/>
      <c r="CK458" s="344"/>
      <c r="CL458" s="344"/>
      <c r="CM458" s="344"/>
      <c r="CN458" s="344"/>
      <c r="CO458" s="344"/>
      <c r="CP458" s="344"/>
      <c r="CQ458" s="344"/>
      <c r="CR458" s="344"/>
      <c r="CS458" s="344"/>
      <c r="CT458" s="344"/>
      <c r="CU458" s="344"/>
      <c r="CV458" s="344"/>
      <c r="CW458" s="344"/>
      <c r="CX458" s="344"/>
      <c r="CY458" s="344"/>
      <c r="CZ458" s="344"/>
    </row>
    <row r="459" s="348" customFormat="true" ht="25.15" customHeight="true" x14ac:dyDescent="0.2">
      <c r="C459" s="1020" t="s">
        <v>569</v>
      </c>
      <c r="D459" s="1020"/>
      <c r="E459" s="759">
        <v>1.2677896802100569E-2</v>
      </c>
      <c r="F459" s="756"/>
      <c r="G459" s="756"/>
      <c r="H459" s="1020" t="s">
        <v>215</v>
      </c>
      <c r="I459" s="1020"/>
      <c r="J459" s="760">
        <v>-0.14743236748090774</v>
      </c>
      <c r="K459" s="756"/>
      <c r="L459" s="756"/>
      <c r="M459" s="1020" t="s">
        <v>540</v>
      </c>
      <c r="N459" s="1020"/>
      <c r="O459" s="761">
        <v>-0.1245421016359097</v>
      </c>
      <c r="P459" s="756"/>
      <c r="Q459" s="756"/>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A459" s="343"/>
      <c r="BB459" s="394"/>
      <c r="BC459" s="343"/>
      <c r="BD459" s="343"/>
      <c r="BE459" s="343"/>
      <c r="BF459" s="343"/>
      <c r="BG459" s="343"/>
      <c r="BH459" s="343"/>
      <c r="BI459" s="343"/>
      <c r="BJ459" s="343"/>
      <c r="BK459" s="343"/>
      <c r="BL459" s="343"/>
      <c r="BM459" s="343"/>
      <c r="BN459" s="343"/>
      <c r="BO459" s="343"/>
      <c r="BP459" s="343"/>
      <c r="BQ459" s="343"/>
      <c r="BR459" s="343"/>
      <c r="BS459" s="343"/>
      <c r="BT459" s="343"/>
      <c r="BU459" s="343"/>
      <c r="BV459" s="343"/>
      <c r="BW459" s="343"/>
      <c r="BX459" s="343"/>
      <c r="BY459" s="343"/>
      <c r="BZ459" s="344"/>
      <c r="CA459" s="344"/>
      <c r="CB459" s="344"/>
      <c r="CC459" s="344"/>
      <c r="CD459" s="344"/>
      <c r="CE459" s="344"/>
      <c r="CF459" s="344"/>
      <c r="CG459" s="344"/>
      <c r="CH459" s="344"/>
      <c r="CI459" s="344"/>
      <c r="CJ459" s="344"/>
      <c r="CK459" s="344"/>
      <c r="CL459" s="344"/>
      <c r="CM459" s="344"/>
      <c r="CN459" s="344"/>
      <c r="CO459" s="344"/>
      <c r="CP459" s="344"/>
      <c r="CQ459" s="344"/>
      <c r="CR459" s="344"/>
      <c r="CS459" s="344"/>
      <c r="CT459" s="344"/>
      <c r="CU459" s="344"/>
      <c r="CV459" s="344"/>
      <c r="CW459" s="344"/>
      <c r="CX459" s="344"/>
      <c r="CY459" s="344"/>
      <c r="CZ459" s="344"/>
    </row>
    <row r="460" s="348" customFormat="true" ht="25.15" customHeight="true" x14ac:dyDescent="0.2">
      <c r="C460" s="1020" t="s">
        <v>564</v>
      </c>
      <c r="D460" s="1020"/>
      <c r="E460" s="759">
        <v>-4.4160750398333989E-3</v>
      </c>
      <c r="F460" s="756"/>
      <c r="G460" s="756"/>
      <c r="H460" s="1020" t="s">
        <v>535</v>
      </c>
      <c r="I460" s="1020"/>
      <c r="J460" s="760">
        <v>-0.14647772442865828</v>
      </c>
      <c r="K460" s="756"/>
      <c r="L460" s="756"/>
      <c r="M460" s="1020" t="s">
        <v>196</v>
      </c>
      <c r="N460" s="1020"/>
      <c r="O460" s="761">
        <v>-0.1237047881942458</v>
      </c>
      <c r="P460" s="756"/>
      <c r="Q460" s="756"/>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A460" s="343"/>
      <c r="BB460" s="394"/>
      <c r="BC460" s="343"/>
      <c r="BD460" s="343"/>
      <c r="BE460" s="343"/>
      <c r="BF460" s="343"/>
      <c r="BG460" s="343"/>
      <c r="BH460" s="343"/>
      <c r="BI460" s="343"/>
      <c r="BJ460" s="343"/>
      <c r="BK460" s="343"/>
      <c r="BL460" s="343"/>
      <c r="BM460" s="343"/>
      <c r="BN460" s="343"/>
      <c r="BO460" s="343"/>
      <c r="BP460" s="343"/>
      <c r="BQ460" s="343"/>
      <c r="BR460" s="343"/>
      <c r="BS460" s="343"/>
      <c r="BT460" s="343"/>
      <c r="BU460" s="343"/>
      <c r="BV460" s="343"/>
      <c r="BW460" s="343"/>
      <c r="BX460" s="343"/>
      <c r="BY460" s="343"/>
      <c r="BZ460" s="344"/>
      <c r="CA460" s="344"/>
      <c r="CB460" s="344"/>
      <c r="CC460" s="344"/>
      <c r="CD460" s="344"/>
      <c r="CE460" s="344"/>
      <c r="CF460" s="344"/>
      <c r="CG460" s="344"/>
      <c r="CH460" s="344"/>
      <c r="CI460" s="344"/>
      <c r="CJ460" s="344"/>
      <c r="CK460" s="344"/>
      <c r="CL460" s="344"/>
      <c r="CM460" s="344"/>
      <c r="CN460" s="344"/>
      <c r="CO460" s="344"/>
      <c r="CP460" s="344"/>
      <c r="CQ460" s="344"/>
      <c r="CR460" s="344"/>
      <c r="CS460" s="344"/>
      <c r="CT460" s="344"/>
      <c r="CU460" s="344"/>
      <c r="CV460" s="344"/>
      <c r="CW460" s="344"/>
      <c r="CX460" s="344"/>
      <c r="CY460" s="344"/>
      <c r="CZ460" s="344"/>
    </row>
    <row r="461" s="348" customFormat="true" ht="25.15" customHeight="true" x14ac:dyDescent="0.2">
      <c r="C461" s="1020" t="s">
        <v>475</v>
      </c>
      <c r="D461" s="1020"/>
      <c r="E461" s="759">
        <v>-1.4481023283419764E-3</v>
      </c>
      <c r="F461" s="756"/>
      <c r="G461" s="756"/>
      <c r="H461" s="1020" t="s">
        <v>567</v>
      </c>
      <c r="I461" s="1020"/>
      <c r="J461" s="760">
        <v>0.12691181973500434</v>
      </c>
      <c r="K461" s="756"/>
      <c r="L461" s="756"/>
      <c r="M461" s="1020" t="s">
        <v>549</v>
      </c>
      <c r="N461" s="1020"/>
      <c r="O461" s="761">
        <v>-0.11980185402958368</v>
      </c>
      <c r="P461" s="756"/>
      <c r="Q461" s="756"/>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A461" s="343"/>
      <c r="BB461" s="394"/>
      <c r="BC461" s="343"/>
      <c r="BD461" s="343"/>
      <c r="BE461" s="343"/>
      <c r="BF461" s="343"/>
      <c r="BG461" s="343"/>
      <c r="BH461" s="343"/>
      <c r="BI461" s="343"/>
      <c r="BJ461" s="343"/>
      <c r="BK461" s="343"/>
      <c r="BL461" s="343"/>
      <c r="BM461" s="343"/>
      <c r="BN461" s="343"/>
      <c r="BO461" s="343"/>
      <c r="BP461" s="343"/>
      <c r="BQ461" s="343"/>
      <c r="BR461" s="343"/>
      <c r="BS461" s="343"/>
      <c r="BT461" s="343"/>
      <c r="BU461" s="343"/>
      <c r="BV461" s="343"/>
      <c r="BW461" s="343"/>
      <c r="BX461" s="343"/>
      <c r="BY461" s="343"/>
      <c r="BZ461" s="344"/>
      <c r="CA461" s="344"/>
      <c r="CB461" s="344"/>
      <c r="CC461" s="344"/>
      <c r="CD461" s="344"/>
      <c r="CE461" s="344"/>
      <c r="CF461" s="344"/>
      <c r="CG461" s="344"/>
      <c r="CH461" s="344"/>
      <c r="CI461" s="344"/>
      <c r="CJ461" s="344"/>
      <c r="CK461" s="344"/>
      <c r="CL461" s="344"/>
      <c r="CM461" s="344"/>
      <c r="CN461" s="344"/>
      <c r="CO461" s="344"/>
      <c r="CP461" s="344"/>
      <c r="CQ461" s="344"/>
      <c r="CR461" s="344"/>
      <c r="CS461" s="344"/>
      <c r="CT461" s="344"/>
      <c r="CU461" s="344"/>
      <c r="CV461" s="344"/>
      <c r="CW461" s="344"/>
      <c r="CX461" s="344"/>
      <c r="CY461" s="344"/>
      <c r="CZ461" s="344"/>
    </row>
    <row r="462" s="348" customFormat="true" ht="25.15" customHeight="true" x14ac:dyDescent="0.2">
      <c r="C462" s="1020" t="s">
        <v>217</v>
      </c>
      <c r="D462" s="1020"/>
      <c r="E462" s="762">
        <v>6.4869737790817573E-4</v>
      </c>
      <c r="F462" s="756"/>
      <c r="G462" s="756"/>
      <c r="H462" s="1020" t="s">
        <v>550</v>
      </c>
      <c r="I462" s="1020"/>
      <c r="J462" s="760">
        <v>-0.11955689645321603</v>
      </c>
      <c r="K462" s="756"/>
      <c r="L462" s="756"/>
      <c r="M462" s="1020" t="s">
        <v>542</v>
      </c>
      <c r="N462" s="1020"/>
      <c r="O462" s="761">
        <v>-0.11840900314607139</v>
      </c>
      <c r="P462" s="756"/>
      <c r="Q462" s="756"/>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A462" s="343"/>
      <c r="BB462" s="394"/>
      <c r="BC462" s="343"/>
      <c r="BD462" s="343"/>
      <c r="BE462" s="343"/>
      <c r="BF462" s="343"/>
      <c r="BG462" s="343"/>
      <c r="BH462" s="343"/>
      <c r="BI462" s="343"/>
      <c r="BJ462" s="343"/>
      <c r="BK462" s="343"/>
      <c r="BL462" s="343"/>
      <c r="BM462" s="343"/>
      <c r="BN462" s="343"/>
      <c r="BO462" s="343"/>
      <c r="BP462" s="343"/>
      <c r="BQ462" s="343"/>
      <c r="BR462" s="343"/>
      <c r="BS462" s="343"/>
      <c r="BT462" s="343"/>
      <c r="BU462" s="343"/>
      <c r="BV462" s="343"/>
      <c r="BW462" s="343"/>
      <c r="BX462" s="343"/>
      <c r="BY462" s="343"/>
      <c r="BZ462" s="344"/>
      <c r="CA462" s="344"/>
      <c r="CB462" s="344"/>
      <c r="CC462" s="344"/>
      <c r="CD462" s="344"/>
      <c r="CE462" s="344"/>
      <c r="CF462" s="344"/>
      <c r="CG462" s="344"/>
      <c r="CH462" s="344"/>
      <c r="CI462" s="344"/>
      <c r="CJ462" s="344"/>
      <c r="CK462" s="344"/>
      <c r="CL462" s="344"/>
      <c r="CM462" s="344"/>
      <c r="CN462" s="344"/>
      <c r="CO462" s="344"/>
      <c r="CP462" s="344"/>
      <c r="CQ462" s="344"/>
      <c r="CR462" s="344"/>
      <c r="CS462" s="344"/>
      <c r="CT462" s="344"/>
      <c r="CU462" s="344"/>
      <c r="CV462" s="344"/>
      <c r="CW462" s="344"/>
      <c r="CX462" s="344"/>
      <c r="CY462" s="344"/>
      <c r="CZ462" s="344"/>
    </row>
    <row r="463" s="348" customFormat="true" ht="25.15" customHeight="true" x14ac:dyDescent="0.2">
      <c r="C463" s="1020"/>
      <c r="D463" s="1020"/>
      <c r="E463" s="756"/>
      <c r="F463" s="756"/>
      <c r="G463" s="756"/>
      <c r="H463" s="1020" t="s">
        <v>557</v>
      </c>
      <c r="I463" s="1020"/>
      <c r="J463" s="760">
        <v>0.11848523554819601</v>
      </c>
      <c r="K463" s="756"/>
      <c r="L463" s="756"/>
      <c r="M463" s="1020" t="s">
        <v>552</v>
      </c>
      <c r="N463" s="1020"/>
      <c r="O463" s="761">
        <v>-0.11409082293966263</v>
      </c>
      <c r="P463" s="756"/>
      <c r="Q463" s="756"/>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A463" s="343"/>
      <c r="BB463" s="394"/>
      <c r="BC463" s="343"/>
      <c r="BD463" s="343"/>
      <c r="BE463" s="343"/>
      <c r="BF463" s="343"/>
      <c r="BG463" s="343"/>
      <c r="BH463" s="343"/>
      <c r="BI463" s="343"/>
      <c r="BJ463" s="343"/>
      <c r="BK463" s="343"/>
      <c r="BL463" s="343"/>
      <c r="BM463" s="343"/>
      <c r="BN463" s="343"/>
      <c r="BO463" s="343"/>
      <c r="BP463" s="343"/>
      <c r="BQ463" s="343"/>
      <c r="BR463" s="343"/>
      <c r="BS463" s="343"/>
      <c r="BT463" s="343"/>
      <c r="BU463" s="343"/>
      <c r="BV463" s="343"/>
      <c r="BW463" s="343"/>
      <c r="BX463" s="343"/>
      <c r="BY463" s="343"/>
      <c r="BZ463" s="344"/>
      <c r="CA463" s="344"/>
      <c r="CB463" s="344"/>
      <c r="CC463" s="344"/>
      <c r="CD463" s="344"/>
      <c r="CE463" s="344"/>
      <c r="CF463" s="344"/>
      <c r="CG463" s="344"/>
      <c r="CH463" s="344"/>
      <c r="CI463" s="344"/>
      <c r="CJ463" s="344"/>
      <c r="CK463" s="344"/>
      <c r="CL463" s="344"/>
      <c r="CM463" s="344"/>
      <c r="CN463" s="344"/>
      <c r="CO463" s="344"/>
      <c r="CP463" s="344"/>
      <c r="CQ463" s="344"/>
      <c r="CR463" s="344"/>
      <c r="CS463" s="344"/>
      <c r="CT463" s="344"/>
      <c r="CU463" s="344"/>
      <c r="CV463" s="344"/>
      <c r="CW463" s="344"/>
      <c r="CX463" s="344"/>
      <c r="CY463" s="344"/>
      <c r="CZ463" s="344"/>
    </row>
    <row r="464" s="348" customFormat="true" ht="25.15" customHeight="true" x14ac:dyDescent="0.2">
      <c r="C464" s="1020"/>
      <c r="D464" s="1020"/>
      <c r="E464" s="756"/>
      <c r="F464" s="756"/>
      <c r="G464" s="756"/>
      <c r="H464" s="1020" t="s">
        <v>547</v>
      </c>
      <c r="I464" s="1020"/>
      <c r="J464" s="760">
        <v>-0.10919043800880106</v>
      </c>
      <c r="K464" s="756"/>
      <c r="L464" s="756"/>
      <c r="M464" s="1020" t="s">
        <v>301</v>
      </c>
      <c r="N464" s="1020"/>
      <c r="O464" s="761">
        <v>0.11222499953920184</v>
      </c>
      <c r="P464" s="756"/>
      <c r="Q464" s="756"/>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A464" s="343"/>
      <c r="BB464" s="394"/>
      <c r="BC464" s="343"/>
      <c r="BD464" s="343"/>
      <c r="BE464" s="343"/>
      <c r="BF464" s="343"/>
      <c r="BG464" s="343"/>
      <c r="BH464" s="343"/>
      <c r="BI464" s="343"/>
      <c r="BJ464" s="343"/>
      <c r="BK464" s="343"/>
      <c r="BL464" s="343"/>
      <c r="BM464" s="343"/>
      <c r="BN464" s="343"/>
      <c r="BO464" s="343"/>
      <c r="BP464" s="343"/>
      <c r="BQ464" s="343"/>
      <c r="BR464" s="343"/>
      <c r="BS464" s="343"/>
      <c r="BT464" s="343"/>
      <c r="BU464" s="343"/>
      <c r="BV464" s="343"/>
      <c r="BW464" s="343"/>
      <c r="BX464" s="343"/>
      <c r="BY464" s="343"/>
      <c r="BZ464" s="344"/>
      <c r="CA464" s="344"/>
      <c r="CB464" s="344"/>
      <c r="CC464" s="344"/>
      <c r="CD464" s="344"/>
      <c r="CE464" s="344"/>
      <c r="CF464" s="344"/>
      <c r="CG464" s="344"/>
      <c r="CH464" s="344"/>
      <c r="CI464" s="344"/>
      <c r="CJ464" s="344"/>
      <c r="CK464" s="344"/>
      <c r="CL464" s="344"/>
      <c r="CM464" s="344"/>
      <c r="CN464" s="344"/>
      <c r="CO464" s="344"/>
      <c r="CP464" s="344"/>
      <c r="CQ464" s="344"/>
      <c r="CR464" s="344"/>
      <c r="CS464" s="344"/>
      <c r="CT464" s="344"/>
      <c r="CU464" s="344"/>
      <c r="CV464" s="344"/>
      <c r="CW464" s="344"/>
      <c r="CX464" s="344"/>
      <c r="CY464" s="344"/>
      <c r="CZ464" s="344"/>
    </row>
    <row r="465" s="348" customFormat="true" ht="25.15" customHeight="true" x14ac:dyDescent="0.2">
      <c r="C465" s="1020"/>
      <c r="D465" s="1020"/>
      <c r="E465" s="756"/>
      <c r="F465" s="756"/>
      <c r="G465" s="756"/>
      <c r="H465" s="1020" t="s">
        <v>301</v>
      </c>
      <c r="I465" s="1020"/>
      <c r="J465" s="760">
        <v>0.10727259751659864</v>
      </c>
      <c r="K465" s="756"/>
      <c r="L465" s="756"/>
      <c r="M465" s="1020" t="s">
        <v>205</v>
      </c>
      <c r="N465" s="1020"/>
      <c r="O465" s="761">
        <v>-0.11019663930610681</v>
      </c>
      <c r="P465" s="756"/>
      <c r="Q465" s="756"/>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A465" s="343"/>
      <c r="BB465" s="394"/>
      <c r="BC465" s="343"/>
      <c r="BD465" s="343"/>
      <c r="BE465" s="343"/>
      <c r="BF465" s="343"/>
      <c r="BG465" s="343"/>
      <c r="BH465" s="343"/>
      <c r="BI465" s="343"/>
      <c r="BJ465" s="343"/>
      <c r="BK465" s="343"/>
      <c r="BL465" s="343"/>
      <c r="BM465" s="343"/>
      <c r="BN465" s="343"/>
      <c r="BO465" s="343"/>
      <c r="BP465" s="343"/>
      <c r="BQ465" s="343"/>
      <c r="BR465" s="343"/>
      <c r="BS465" s="343"/>
      <c r="BT465" s="343"/>
      <c r="BU465" s="343"/>
      <c r="BV465" s="343"/>
      <c r="BW465" s="343"/>
      <c r="BX465" s="343"/>
      <c r="BY465" s="343"/>
      <c r="BZ465" s="344"/>
      <c r="CA465" s="344"/>
      <c r="CB465" s="344"/>
      <c r="CC465" s="344"/>
      <c r="CD465" s="344"/>
      <c r="CE465" s="344"/>
      <c r="CF465" s="344"/>
      <c r="CG465" s="344"/>
      <c r="CH465" s="344"/>
      <c r="CI465" s="344"/>
      <c r="CJ465" s="344"/>
      <c r="CK465" s="344"/>
      <c r="CL465" s="344"/>
      <c r="CM465" s="344"/>
      <c r="CN465" s="344"/>
      <c r="CO465" s="344"/>
      <c r="CP465" s="344"/>
      <c r="CQ465" s="344"/>
      <c r="CR465" s="344"/>
      <c r="CS465" s="344"/>
      <c r="CT465" s="344"/>
      <c r="CU465" s="344"/>
      <c r="CV465" s="344"/>
      <c r="CW465" s="344"/>
      <c r="CX465" s="344"/>
      <c r="CY465" s="344"/>
      <c r="CZ465" s="344"/>
    </row>
    <row r="466" s="348" customFormat="true" ht="25.15" customHeight="true" x14ac:dyDescent="0.2">
      <c r="C466" s="1020" t="s">
        <v>238</v>
      </c>
      <c r="D466" s="1020"/>
      <c r="E466" s="1020"/>
      <c r="F466" s="756"/>
      <c r="G466" s="756"/>
      <c r="H466" s="1020" t="s">
        <v>540</v>
      </c>
      <c r="I466" s="1020"/>
      <c r="J466" s="760">
        <v>-0.10697016043059965</v>
      </c>
      <c r="K466" s="756"/>
      <c r="L466" s="756"/>
      <c r="M466" s="1020" t="s">
        <v>545</v>
      </c>
      <c r="N466" s="1020"/>
      <c r="O466" s="761">
        <v>-0.10836015261990997</v>
      </c>
      <c r="P466" s="756"/>
      <c r="Q466" s="756"/>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A466" s="343"/>
      <c r="BB466" s="394"/>
      <c r="BC466" s="343"/>
      <c r="BD466" s="343"/>
      <c r="BE466" s="343"/>
      <c r="BF466" s="343"/>
      <c r="BG466" s="343"/>
      <c r="BH466" s="343"/>
      <c r="BI466" s="343"/>
      <c r="BJ466" s="343"/>
      <c r="BK466" s="343"/>
      <c r="BL466" s="343"/>
      <c r="BM466" s="343"/>
      <c r="BN466" s="343"/>
      <c r="BO466" s="343"/>
      <c r="BP466" s="343"/>
      <c r="BQ466" s="343"/>
      <c r="BR466" s="343"/>
      <c r="BS466" s="343"/>
      <c r="BT466" s="343"/>
      <c r="BU466" s="343"/>
      <c r="BV466" s="343"/>
      <c r="BW466" s="343"/>
      <c r="BX466" s="343"/>
      <c r="BY466" s="343"/>
      <c r="BZ466" s="344"/>
      <c r="CA466" s="344"/>
      <c r="CB466" s="344"/>
      <c r="CC466" s="344"/>
      <c r="CD466" s="344"/>
      <c r="CE466" s="344"/>
      <c r="CF466" s="344"/>
      <c r="CG466" s="344"/>
      <c r="CH466" s="344"/>
      <c r="CI466" s="344"/>
      <c r="CJ466" s="344"/>
      <c r="CK466" s="344"/>
      <c r="CL466" s="344"/>
      <c r="CM466" s="344"/>
      <c r="CN466" s="344"/>
      <c r="CO466" s="344"/>
      <c r="CP466" s="344"/>
      <c r="CQ466" s="344"/>
      <c r="CR466" s="344"/>
      <c r="CS466" s="344"/>
      <c r="CT466" s="344"/>
      <c r="CU466" s="344"/>
      <c r="CV466" s="344"/>
      <c r="CW466" s="344"/>
      <c r="CX466" s="344"/>
      <c r="CY466" s="344"/>
      <c r="CZ466" s="344"/>
    </row>
    <row r="467" s="348" customFormat="true" ht="25.15" customHeight="true" x14ac:dyDescent="0.2">
      <c r="C467" s="1020"/>
      <c r="D467" s="1020"/>
      <c r="E467" s="740" t="s">
        <v>240</v>
      </c>
      <c r="F467" s="756"/>
      <c r="G467" s="756"/>
      <c r="H467" s="1020" t="s">
        <v>196</v>
      </c>
      <c r="I467" s="1020"/>
      <c r="J467" s="760">
        <v>-0.10000451000925123</v>
      </c>
      <c r="K467" s="756"/>
      <c r="L467" s="756"/>
      <c r="M467" s="1020" t="s">
        <v>547</v>
      </c>
      <c r="N467" s="1020"/>
      <c r="O467" s="761">
        <v>-0.10646443985857529</v>
      </c>
      <c r="P467" s="756"/>
      <c r="Q467" s="756"/>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A467" s="343"/>
      <c r="BB467" s="394"/>
      <c r="BC467" s="343"/>
      <c r="BD467" s="343"/>
      <c r="BE467" s="343"/>
      <c r="BF467" s="343"/>
      <c r="BG467" s="343"/>
      <c r="BH467" s="343"/>
      <c r="BI467" s="343"/>
      <c r="BJ467" s="343"/>
      <c r="BK467" s="343"/>
      <c r="BL467" s="343"/>
      <c r="BM467" s="343"/>
      <c r="BN467" s="343"/>
      <c r="BO467" s="343"/>
      <c r="BP467" s="343"/>
      <c r="BQ467" s="343"/>
      <c r="BR467" s="343"/>
      <c r="BS467" s="343"/>
      <c r="BT467" s="343"/>
      <c r="BU467" s="343"/>
      <c r="BV467" s="343"/>
      <c r="BW467" s="343"/>
      <c r="BX467" s="343"/>
      <c r="BY467" s="343"/>
      <c r="BZ467" s="344"/>
      <c r="CA467" s="344"/>
      <c r="CB467" s="344"/>
      <c r="CC467" s="344"/>
      <c r="CD467" s="344"/>
      <c r="CE467" s="344"/>
      <c r="CF467" s="344"/>
      <c r="CG467" s="344"/>
      <c r="CH467" s="344"/>
      <c r="CI467" s="344"/>
      <c r="CJ467" s="344"/>
      <c r="CK467" s="344"/>
      <c r="CL467" s="344"/>
      <c r="CM467" s="344"/>
      <c r="CN467" s="344"/>
      <c r="CO467" s="344"/>
      <c r="CP467" s="344"/>
      <c r="CQ467" s="344"/>
      <c r="CR467" s="344"/>
      <c r="CS467" s="344"/>
      <c r="CT467" s="344"/>
      <c r="CU467" s="344"/>
      <c r="CV467" s="344"/>
      <c r="CW467" s="344"/>
      <c r="CX467" s="344"/>
      <c r="CY467" s="344"/>
      <c r="CZ467" s="344"/>
    </row>
    <row r="468" s="348" customFormat="true" ht="25.15" customHeight="true" x14ac:dyDescent="0.2">
      <c r="C468" s="1020" t="s">
        <v>301</v>
      </c>
      <c r="D468" s="1020"/>
      <c r="E468" s="755">
        <v>6.6229137331649729E-2</v>
      </c>
      <c r="F468" s="756"/>
      <c r="G468" s="756"/>
      <c r="H468" s="1020" t="s">
        <v>564</v>
      </c>
      <c r="I468" s="1020"/>
      <c r="J468" s="760">
        <v>9.9220466043616395E-2</v>
      </c>
      <c r="K468" s="756"/>
      <c r="L468" s="756"/>
      <c r="M468" s="1020" t="s">
        <v>550</v>
      </c>
      <c r="N468" s="1020"/>
      <c r="O468" s="761">
        <v>-9.1677611005698406E-2</v>
      </c>
      <c r="P468" s="756"/>
      <c r="Q468" s="756"/>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A468" s="343"/>
      <c r="BB468" s="394"/>
      <c r="BC468" s="343"/>
      <c r="BD468" s="343"/>
      <c r="BE468" s="343"/>
      <c r="BF468" s="343"/>
      <c r="BG468" s="343"/>
      <c r="BH468" s="343"/>
      <c r="BI468" s="343"/>
      <c r="BJ468" s="343"/>
      <c r="BK468" s="343"/>
      <c r="BL468" s="343"/>
      <c r="BM468" s="343"/>
      <c r="BN468" s="343"/>
      <c r="BO468" s="343"/>
      <c r="BP468" s="343"/>
      <c r="BQ468" s="343"/>
      <c r="BR468" s="343"/>
      <c r="BS468" s="343"/>
      <c r="BT468" s="343"/>
      <c r="BU468" s="343"/>
      <c r="BV468" s="343"/>
      <c r="BW468" s="343"/>
      <c r="BX468" s="343"/>
      <c r="BY468" s="343"/>
      <c r="BZ468" s="344"/>
      <c r="CA468" s="344"/>
      <c r="CB468" s="344"/>
      <c r="CC468" s="344"/>
      <c r="CD468" s="344"/>
      <c r="CE468" s="344"/>
      <c r="CF468" s="344"/>
      <c r="CG468" s="344"/>
      <c r="CH468" s="344"/>
      <c r="CI468" s="344"/>
      <c r="CJ468" s="344"/>
      <c r="CK468" s="344"/>
      <c r="CL468" s="344"/>
      <c r="CM468" s="344"/>
      <c r="CN468" s="344"/>
      <c r="CO468" s="344"/>
      <c r="CP468" s="344"/>
      <c r="CQ468" s="344"/>
      <c r="CR468" s="344"/>
      <c r="CS468" s="344"/>
      <c r="CT468" s="344"/>
      <c r="CU468" s="344"/>
      <c r="CV468" s="344"/>
      <c r="CW468" s="344"/>
      <c r="CX468" s="344"/>
      <c r="CY468" s="344"/>
      <c r="CZ468" s="344"/>
    </row>
    <row r="469" s="348" customFormat="true" ht="25.15" customHeight="true" x14ac:dyDescent="0.2">
      <c r="C469" s="1020" t="s">
        <v>537</v>
      </c>
      <c r="D469" s="1020"/>
      <c r="E469" s="759">
        <v>0.12433848139507415</v>
      </c>
      <c r="F469" s="756"/>
      <c r="G469" s="756"/>
      <c r="H469" s="1020" t="s">
        <v>555</v>
      </c>
      <c r="I469" s="1020"/>
      <c r="J469" s="760">
        <v>9.8671103982662128E-2</v>
      </c>
      <c r="K469" s="756"/>
      <c r="L469" s="756"/>
      <c r="M469" s="1020" t="s">
        <v>553</v>
      </c>
      <c r="N469" s="1020"/>
      <c r="O469" s="761">
        <v>-8.8404205218416798E-2</v>
      </c>
      <c r="P469" s="756"/>
      <c r="Q469" s="756"/>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A469" s="343"/>
      <c r="BB469" s="394"/>
      <c r="BC469" s="343"/>
      <c r="BD469" s="343"/>
      <c r="BE469" s="343"/>
      <c r="BF469" s="343"/>
      <c r="BG469" s="343"/>
      <c r="BH469" s="343"/>
      <c r="BI469" s="343"/>
      <c r="BJ469" s="343"/>
      <c r="BK469" s="343"/>
      <c r="BL469" s="343"/>
      <c r="BM469" s="343"/>
      <c r="BN469" s="343"/>
      <c r="BO469" s="343"/>
      <c r="BP469" s="343"/>
      <c r="BQ469" s="343"/>
      <c r="BR469" s="343"/>
      <c r="BS469" s="343"/>
      <c r="BT469" s="343"/>
      <c r="BU469" s="343"/>
      <c r="BV469" s="343"/>
      <c r="BW469" s="343"/>
      <c r="BX469" s="343"/>
      <c r="BY469" s="343"/>
      <c r="BZ469" s="344"/>
      <c r="CA469" s="344"/>
      <c r="CB469" s="344"/>
      <c r="CC469" s="344"/>
      <c r="CD469" s="344"/>
      <c r="CE469" s="344"/>
      <c r="CF469" s="344"/>
      <c r="CG469" s="344"/>
      <c r="CH469" s="344"/>
      <c r="CI469" s="344"/>
      <c r="CJ469" s="344"/>
      <c r="CK469" s="344"/>
      <c r="CL469" s="344"/>
      <c r="CM469" s="344"/>
      <c r="CN469" s="344"/>
      <c r="CO469" s="344"/>
      <c r="CP469" s="344"/>
      <c r="CQ469" s="344"/>
      <c r="CR469" s="344"/>
      <c r="CS469" s="344"/>
      <c r="CT469" s="344"/>
      <c r="CU469" s="344"/>
      <c r="CV469" s="344"/>
      <c r="CW469" s="344"/>
      <c r="CX469" s="344"/>
      <c r="CY469" s="344"/>
      <c r="CZ469" s="344"/>
    </row>
    <row r="470" s="348" customFormat="true" ht="25.15" customHeight="true" x14ac:dyDescent="0.2">
      <c r="C470" s="1020" t="s">
        <v>476</v>
      </c>
      <c r="D470" s="1020"/>
      <c r="E470" s="759">
        <v>1.1907041635721932E-3</v>
      </c>
      <c r="F470" s="756"/>
      <c r="G470" s="756"/>
      <c r="H470" s="1020" t="s">
        <v>542</v>
      </c>
      <c r="I470" s="1020"/>
      <c r="J470" s="760">
        <v>-9.4721969461052116E-2</v>
      </c>
      <c r="K470" s="756"/>
      <c r="L470" s="756"/>
      <c r="M470" s="1020" t="s">
        <v>554</v>
      </c>
      <c r="N470" s="1020"/>
      <c r="O470" s="761">
        <v>-8.6880762423926769E-2</v>
      </c>
      <c r="P470" s="756"/>
      <c r="Q470" s="756"/>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A470" s="343"/>
      <c r="BB470" s="394"/>
      <c r="BC470" s="343"/>
      <c r="BD470" s="343"/>
      <c r="BE470" s="343"/>
      <c r="BF470" s="343"/>
      <c r="BG470" s="343"/>
      <c r="BH470" s="343"/>
      <c r="BI470" s="343"/>
      <c r="BJ470" s="343"/>
      <c r="BK470" s="343"/>
      <c r="BL470" s="343"/>
      <c r="BM470" s="343"/>
      <c r="BN470" s="343"/>
      <c r="BO470" s="343"/>
      <c r="BP470" s="343"/>
      <c r="BQ470" s="343"/>
      <c r="BR470" s="343"/>
      <c r="BS470" s="343"/>
      <c r="BT470" s="343"/>
      <c r="BU470" s="343"/>
      <c r="BV470" s="343"/>
      <c r="BW470" s="343"/>
      <c r="BX470" s="343"/>
      <c r="BY470" s="343"/>
      <c r="BZ470" s="344"/>
      <c r="CA470" s="344"/>
      <c r="CB470" s="344"/>
      <c r="CC470" s="344"/>
      <c r="CD470" s="344"/>
      <c r="CE470" s="344"/>
      <c r="CF470" s="344"/>
      <c r="CG470" s="344"/>
      <c r="CH470" s="344"/>
      <c r="CI470" s="344"/>
      <c r="CJ470" s="344"/>
      <c r="CK470" s="344"/>
      <c r="CL470" s="344"/>
      <c r="CM470" s="344"/>
      <c r="CN470" s="344"/>
      <c r="CO470" s="344"/>
      <c r="CP470" s="344"/>
      <c r="CQ470" s="344"/>
      <c r="CR470" s="344"/>
      <c r="CS470" s="344"/>
      <c r="CT470" s="344"/>
      <c r="CU470" s="344"/>
      <c r="CV470" s="344"/>
      <c r="CW470" s="344"/>
      <c r="CX470" s="344"/>
      <c r="CY470" s="344"/>
      <c r="CZ470" s="344"/>
    </row>
    <row r="471" s="348" customFormat="true" ht="25.15" customHeight="true" x14ac:dyDescent="0.2">
      <c r="C471" s="1020" t="s">
        <v>563</v>
      </c>
      <c r="D471" s="1020"/>
      <c r="E471" s="759">
        <v>6.3025134372284575E-3</v>
      </c>
      <c r="F471" s="756"/>
      <c r="G471" s="756"/>
      <c r="H471" s="1020" t="s">
        <v>545</v>
      </c>
      <c r="I471" s="1020"/>
      <c r="J471" s="760">
        <v>-8.8334133631462017E-2</v>
      </c>
      <c r="K471" s="756"/>
      <c r="L471" s="756"/>
      <c r="M471" s="1020" t="s">
        <v>568</v>
      </c>
      <c r="N471" s="1020"/>
      <c r="O471" s="761">
        <v>7.9396081176267508E-2</v>
      </c>
      <c r="P471" s="756"/>
      <c r="Q471" s="756"/>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A471" s="343"/>
      <c r="BB471" s="394"/>
      <c r="BC471" s="343"/>
      <c r="BD471" s="343"/>
      <c r="BE471" s="343"/>
      <c r="BF471" s="343"/>
      <c r="BG471" s="343"/>
      <c r="BH471" s="343"/>
      <c r="BI471" s="343"/>
      <c r="BJ471" s="343"/>
      <c r="BK471" s="343"/>
      <c r="BL471" s="343"/>
      <c r="BM471" s="343"/>
      <c r="BN471" s="343"/>
      <c r="BO471" s="343"/>
      <c r="BP471" s="343"/>
      <c r="BQ471" s="343"/>
      <c r="BR471" s="343"/>
      <c r="BS471" s="343"/>
      <c r="BT471" s="343"/>
      <c r="BU471" s="343"/>
      <c r="BV471" s="343"/>
      <c r="BW471" s="343"/>
      <c r="BX471" s="343"/>
      <c r="BY471" s="343"/>
      <c r="BZ471" s="344"/>
      <c r="CA471" s="344"/>
      <c r="CB471" s="344"/>
      <c r="CC471" s="344"/>
      <c r="CD471" s="344"/>
      <c r="CE471" s="344"/>
      <c r="CF471" s="344"/>
      <c r="CG471" s="344"/>
      <c r="CH471" s="344"/>
      <c r="CI471" s="344"/>
      <c r="CJ471" s="344"/>
      <c r="CK471" s="344"/>
      <c r="CL471" s="344"/>
      <c r="CM471" s="344"/>
      <c r="CN471" s="344"/>
      <c r="CO471" s="344"/>
      <c r="CP471" s="344"/>
      <c r="CQ471" s="344"/>
      <c r="CR471" s="344"/>
      <c r="CS471" s="344"/>
      <c r="CT471" s="344"/>
      <c r="CU471" s="344"/>
      <c r="CV471" s="344"/>
      <c r="CW471" s="344"/>
      <c r="CX471" s="344"/>
      <c r="CY471" s="344"/>
      <c r="CZ471" s="344"/>
    </row>
    <row r="472" s="348" customFormat="true" ht="25.15" customHeight="true" x14ac:dyDescent="0.2">
      <c r="C472" s="1020" t="s">
        <v>514</v>
      </c>
      <c r="D472" s="1020"/>
      <c r="E472" s="759">
        <v>0.31299982919330505</v>
      </c>
      <c r="F472" s="756"/>
      <c r="G472" s="756"/>
      <c r="H472" s="1020" t="s">
        <v>205</v>
      </c>
      <c r="I472" s="1020"/>
      <c r="J472" s="760">
        <v>-7.7807759177910732E-2</v>
      </c>
      <c r="K472" s="756"/>
      <c r="L472" s="756"/>
      <c r="M472" s="1020" t="s">
        <v>528</v>
      </c>
      <c r="N472" s="1020"/>
      <c r="O472" s="761">
        <v>-7.5634625206583497E-2</v>
      </c>
      <c r="P472" s="756"/>
      <c r="Q472" s="756"/>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A472" s="343"/>
      <c r="BB472" s="394"/>
      <c r="BC472" s="343"/>
      <c r="BD472" s="343"/>
      <c r="BE472" s="343"/>
      <c r="BF472" s="343"/>
      <c r="BG472" s="343"/>
      <c r="BH472" s="343"/>
      <c r="BI472" s="343"/>
      <c r="BJ472" s="343"/>
      <c r="BK472" s="343"/>
      <c r="BL472" s="343"/>
      <c r="BM472" s="343"/>
      <c r="BN472" s="343"/>
      <c r="BO472" s="343"/>
      <c r="BP472" s="343"/>
      <c r="BQ472" s="343"/>
      <c r="BR472" s="343"/>
      <c r="BS472" s="343"/>
      <c r="BT472" s="343"/>
      <c r="BU472" s="343"/>
      <c r="BV472" s="343"/>
      <c r="BW472" s="343"/>
      <c r="BX472" s="343"/>
      <c r="BY472" s="343"/>
      <c r="BZ472" s="344"/>
      <c r="CA472" s="344"/>
      <c r="CB472" s="344"/>
      <c r="CC472" s="344"/>
      <c r="CD472" s="344"/>
      <c r="CE472" s="344"/>
      <c r="CF472" s="344"/>
      <c r="CG472" s="344"/>
      <c r="CH472" s="344"/>
      <c r="CI472" s="344"/>
      <c r="CJ472" s="344"/>
      <c r="CK472" s="344"/>
      <c r="CL472" s="344"/>
      <c r="CM472" s="344"/>
      <c r="CN472" s="344"/>
      <c r="CO472" s="344"/>
      <c r="CP472" s="344"/>
      <c r="CQ472" s="344"/>
      <c r="CR472" s="344"/>
      <c r="CS472" s="344"/>
      <c r="CT472" s="344"/>
      <c r="CU472" s="344"/>
      <c r="CV472" s="344"/>
      <c r="CW472" s="344"/>
      <c r="CX472" s="344"/>
      <c r="CY472" s="344"/>
      <c r="CZ472" s="344"/>
    </row>
    <row r="473" s="348" customFormat="true" ht="25.15" customHeight="true" x14ac:dyDescent="0.2">
      <c r="C473" s="1020" t="s">
        <v>564</v>
      </c>
      <c r="D473" s="1020"/>
      <c r="E473" s="759">
        <v>1.9501718757439554E-5</v>
      </c>
      <c r="F473" s="756"/>
      <c r="G473" s="756"/>
      <c r="H473" s="1020" t="s">
        <v>560</v>
      </c>
      <c r="I473" s="1020"/>
      <c r="J473" s="760">
        <v>-7.3123069347387062E-2</v>
      </c>
      <c r="K473" s="756"/>
      <c r="L473" s="756"/>
      <c r="M473" s="1020" t="s">
        <v>215</v>
      </c>
      <c r="N473" s="1020"/>
      <c r="O473" s="761">
        <v>-6.296856256638339E-2</v>
      </c>
      <c r="P473" s="756"/>
      <c r="Q473" s="756"/>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A473" s="343"/>
      <c r="BB473" s="394"/>
      <c r="BC473" s="343"/>
      <c r="BD473" s="343"/>
      <c r="BE473" s="343"/>
      <c r="BF473" s="343"/>
      <c r="BG473" s="343"/>
      <c r="BH473" s="343"/>
      <c r="BI473" s="343"/>
      <c r="BJ473" s="343"/>
      <c r="BK473" s="343"/>
      <c r="BL473" s="343"/>
      <c r="BM473" s="343"/>
      <c r="BN473" s="343"/>
      <c r="BO473" s="343"/>
      <c r="BP473" s="343"/>
      <c r="BQ473" s="343"/>
      <c r="BR473" s="343"/>
      <c r="BS473" s="343"/>
      <c r="BT473" s="343"/>
      <c r="BU473" s="343"/>
      <c r="BV473" s="343"/>
      <c r="BW473" s="343"/>
      <c r="BX473" s="343"/>
      <c r="BY473" s="343"/>
      <c r="BZ473" s="344"/>
      <c r="CA473" s="344"/>
      <c r="CB473" s="344"/>
      <c r="CC473" s="344"/>
      <c r="CD473" s="344"/>
      <c r="CE473" s="344"/>
      <c r="CF473" s="344"/>
      <c r="CG473" s="344"/>
      <c r="CH473" s="344"/>
      <c r="CI473" s="344"/>
      <c r="CJ473" s="344"/>
      <c r="CK473" s="344"/>
      <c r="CL473" s="344"/>
      <c r="CM473" s="344"/>
      <c r="CN473" s="344"/>
      <c r="CO473" s="344"/>
      <c r="CP473" s="344"/>
      <c r="CQ473" s="344"/>
      <c r="CR473" s="344"/>
      <c r="CS473" s="344"/>
      <c r="CT473" s="344"/>
      <c r="CU473" s="344"/>
      <c r="CV473" s="344"/>
      <c r="CW473" s="344"/>
      <c r="CX473" s="344"/>
      <c r="CY473" s="344"/>
      <c r="CZ473" s="344"/>
    </row>
    <row r="474" s="348" customFormat="true" ht="25.15" customHeight="true" x14ac:dyDescent="0.2">
      <c r="C474" s="1020" t="s">
        <v>521</v>
      </c>
      <c r="D474" s="1020"/>
      <c r="E474" s="759">
        <v>0.24473943832407544</v>
      </c>
      <c r="F474" s="756"/>
      <c r="G474" s="756"/>
      <c r="H474" s="1020" t="s">
        <v>552</v>
      </c>
      <c r="I474" s="1020"/>
      <c r="J474" s="760">
        <v>-5.5663565644028322E-2</v>
      </c>
      <c r="K474" s="756"/>
      <c r="L474" s="756"/>
      <c r="M474" s="1020" t="s">
        <v>535</v>
      </c>
      <c r="N474" s="1020"/>
      <c r="O474" s="761">
        <v>-5.0742783225106121E-2</v>
      </c>
      <c r="P474" s="756"/>
      <c r="Q474" s="756"/>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A474" s="343"/>
      <c r="BB474" s="394"/>
      <c r="BC474" s="343"/>
      <c r="BD474" s="343"/>
      <c r="BE474" s="343"/>
      <c r="BF474" s="343"/>
      <c r="BG474" s="343"/>
      <c r="BH474" s="343"/>
      <c r="BI474" s="343"/>
      <c r="BJ474" s="343"/>
      <c r="BK474" s="343"/>
      <c r="BL474" s="343"/>
      <c r="BM474" s="343"/>
      <c r="BN474" s="343"/>
      <c r="BO474" s="343"/>
      <c r="BP474" s="343"/>
      <c r="BQ474" s="343"/>
      <c r="BR474" s="343"/>
      <c r="BS474" s="343"/>
      <c r="BT474" s="343"/>
      <c r="BU474" s="343"/>
      <c r="BV474" s="343"/>
      <c r="BW474" s="343"/>
      <c r="BX474" s="343"/>
      <c r="BY474" s="343"/>
      <c r="BZ474" s="344"/>
      <c r="CA474" s="344"/>
      <c r="CB474" s="344"/>
      <c r="CC474" s="344"/>
      <c r="CD474" s="344"/>
      <c r="CE474" s="344"/>
      <c r="CF474" s="344"/>
      <c r="CG474" s="344"/>
      <c r="CH474" s="344"/>
      <c r="CI474" s="344"/>
      <c r="CJ474" s="344"/>
      <c r="CK474" s="344"/>
      <c r="CL474" s="344"/>
      <c r="CM474" s="344"/>
      <c r="CN474" s="344"/>
      <c r="CO474" s="344"/>
      <c r="CP474" s="344"/>
      <c r="CQ474" s="344"/>
      <c r="CR474" s="344"/>
      <c r="CS474" s="344"/>
      <c r="CT474" s="344"/>
      <c r="CU474" s="344"/>
      <c r="CV474" s="344"/>
      <c r="CW474" s="344"/>
      <c r="CX474" s="344"/>
      <c r="CY474" s="344"/>
      <c r="CZ474" s="344"/>
    </row>
    <row r="475" s="348" customFormat="true" ht="25.15" customHeight="true" x14ac:dyDescent="0.2">
      <c r="C475" s="1020" t="s">
        <v>569</v>
      </c>
      <c r="D475" s="1020"/>
      <c r="E475" s="759">
        <v>1.6072906732471183E-4</v>
      </c>
      <c r="F475" s="756"/>
      <c r="G475" s="756"/>
      <c r="H475" s="1020" t="s">
        <v>553</v>
      </c>
      <c r="I475" s="1020"/>
      <c r="J475" s="760">
        <v>-5.391953730529752E-2</v>
      </c>
      <c r="K475" s="756"/>
      <c r="L475" s="756"/>
      <c r="M475" s="1020" t="s">
        <v>562</v>
      </c>
      <c r="N475" s="1020"/>
      <c r="O475" s="761">
        <v>4.318956146530082E-2</v>
      </c>
      <c r="P475" s="756"/>
      <c r="Q475" s="756"/>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A475" s="343"/>
      <c r="BB475" s="394"/>
      <c r="BC475" s="343"/>
      <c r="BD475" s="343"/>
      <c r="BE475" s="343"/>
      <c r="BF475" s="343"/>
      <c r="BG475" s="343"/>
      <c r="BH475" s="343"/>
      <c r="BI475" s="343"/>
      <c r="BJ475" s="343"/>
      <c r="BK475" s="343"/>
      <c r="BL475" s="343"/>
      <c r="BM475" s="343"/>
      <c r="BN475" s="343"/>
      <c r="BO475" s="343"/>
      <c r="BP475" s="343"/>
      <c r="BQ475" s="343"/>
      <c r="BR475" s="343"/>
      <c r="BS475" s="343"/>
      <c r="BT475" s="343"/>
      <c r="BU475" s="343"/>
      <c r="BV475" s="343"/>
      <c r="BW475" s="343"/>
      <c r="BX475" s="343"/>
      <c r="BY475" s="343"/>
      <c r="BZ475" s="344"/>
      <c r="CA475" s="344"/>
      <c r="CB475" s="344"/>
      <c r="CC475" s="344"/>
      <c r="CD475" s="344"/>
      <c r="CE475" s="344"/>
      <c r="CF475" s="344"/>
      <c r="CG475" s="344"/>
      <c r="CH475" s="344"/>
      <c r="CI475" s="344"/>
      <c r="CJ475" s="344"/>
      <c r="CK475" s="344"/>
      <c r="CL475" s="344"/>
      <c r="CM475" s="344"/>
      <c r="CN475" s="344"/>
      <c r="CO475" s="344"/>
      <c r="CP475" s="344"/>
      <c r="CQ475" s="344"/>
      <c r="CR475" s="344"/>
      <c r="CS475" s="344"/>
      <c r="CT475" s="344"/>
      <c r="CU475" s="344"/>
      <c r="CV475" s="344"/>
      <c r="CW475" s="344"/>
      <c r="CX475" s="344"/>
      <c r="CY475" s="344"/>
      <c r="CZ475" s="344"/>
    </row>
    <row r="476" s="348" customFormat="true" ht="25.15" customHeight="true" x14ac:dyDescent="0.2">
      <c r="C476" s="1020" t="s">
        <v>565</v>
      </c>
      <c r="D476" s="1020"/>
      <c r="E476" s="759">
        <v>2.6190885804727869E-3</v>
      </c>
      <c r="F476" s="756"/>
      <c r="G476" s="756"/>
      <c r="H476" s="1020" t="s">
        <v>217</v>
      </c>
      <c r="I476" s="1020"/>
      <c r="J476" s="760">
        <v>4.5123949365194864E-2</v>
      </c>
      <c r="K476" s="756"/>
      <c r="L476" s="756"/>
      <c r="M476" s="1020" t="s">
        <v>560</v>
      </c>
      <c r="N476" s="1020"/>
      <c r="O476" s="761">
        <v>-3.9840390912265621E-2</v>
      </c>
      <c r="P476" s="756"/>
      <c r="Q476" s="756"/>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A476" s="343"/>
      <c r="BB476" s="394"/>
      <c r="BC476" s="343"/>
      <c r="BD476" s="343"/>
      <c r="BE476" s="343"/>
      <c r="BF476" s="343"/>
      <c r="BG476" s="343"/>
      <c r="BH476" s="343"/>
      <c r="BI476" s="343"/>
      <c r="BJ476" s="343"/>
      <c r="BK476" s="343"/>
      <c r="BL476" s="343"/>
      <c r="BM476" s="343"/>
      <c r="BN476" s="343"/>
      <c r="BO476" s="343"/>
      <c r="BP476" s="343"/>
      <c r="BQ476" s="343"/>
      <c r="BR476" s="343"/>
      <c r="BS476" s="343"/>
      <c r="BT476" s="343"/>
      <c r="BU476" s="343"/>
      <c r="BV476" s="343"/>
      <c r="BW476" s="343"/>
      <c r="BX476" s="343"/>
      <c r="BY476" s="343"/>
      <c r="BZ476" s="344"/>
      <c r="CA476" s="344"/>
      <c r="CB476" s="344"/>
      <c r="CC476" s="344"/>
      <c r="CD476" s="344"/>
      <c r="CE476" s="344"/>
      <c r="CF476" s="344"/>
      <c r="CG476" s="344"/>
      <c r="CH476" s="344"/>
      <c r="CI476" s="344"/>
      <c r="CJ476" s="344"/>
      <c r="CK476" s="344"/>
      <c r="CL476" s="344"/>
      <c r="CM476" s="344"/>
      <c r="CN476" s="344"/>
      <c r="CO476" s="344"/>
      <c r="CP476" s="344"/>
      <c r="CQ476" s="344"/>
      <c r="CR476" s="344"/>
      <c r="CS476" s="344"/>
      <c r="CT476" s="344"/>
      <c r="CU476" s="344"/>
      <c r="CV476" s="344"/>
      <c r="CW476" s="344"/>
      <c r="CX476" s="344"/>
      <c r="CY476" s="344"/>
      <c r="CZ476" s="344"/>
    </row>
    <row r="477" s="348" customFormat="true" ht="25.15" customHeight="true" x14ac:dyDescent="0.2">
      <c r="C477" s="1020" t="s">
        <v>475</v>
      </c>
      <c r="D477" s="1020"/>
      <c r="E477" s="759">
        <v>2.0970003533494531E-6</v>
      </c>
      <c r="F477" s="756"/>
      <c r="G477" s="756"/>
      <c r="H477" s="1020" t="s">
        <v>554</v>
      </c>
      <c r="I477" s="1020"/>
      <c r="J477" s="760">
        <v>-2.8304237824487849E-2</v>
      </c>
      <c r="K477" s="756"/>
      <c r="L477" s="756"/>
      <c r="M477" s="1020" t="s">
        <v>565</v>
      </c>
      <c r="N477" s="1020"/>
      <c r="O477" s="761">
        <v>-3.1588154724317453E-2</v>
      </c>
      <c r="P477" s="756"/>
      <c r="Q477" s="756"/>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A477" s="343"/>
      <c r="BB477" s="394"/>
      <c r="BC477" s="343"/>
      <c r="BD477" s="343"/>
      <c r="BE477" s="343"/>
      <c r="BF477" s="343"/>
      <c r="BG477" s="343"/>
      <c r="BH477" s="343"/>
      <c r="BI477" s="343"/>
      <c r="BJ477" s="343"/>
      <c r="BK477" s="343"/>
      <c r="BL477" s="343"/>
      <c r="BM477" s="343"/>
      <c r="BN477" s="343"/>
      <c r="BO477" s="343"/>
      <c r="BP477" s="343"/>
      <c r="BQ477" s="343"/>
      <c r="BR477" s="343"/>
      <c r="BS477" s="343"/>
      <c r="BT477" s="343"/>
      <c r="BU477" s="343"/>
      <c r="BV477" s="343"/>
      <c r="BW477" s="343"/>
      <c r="BX477" s="343"/>
      <c r="BY477" s="343"/>
      <c r="BZ477" s="344"/>
      <c r="CA477" s="344"/>
      <c r="CB477" s="344"/>
      <c r="CC477" s="344"/>
      <c r="CD477" s="344"/>
      <c r="CE477" s="344"/>
      <c r="CF477" s="344"/>
      <c r="CG477" s="344"/>
      <c r="CH477" s="344"/>
      <c r="CI477" s="344"/>
      <c r="CJ477" s="344"/>
      <c r="CK477" s="344"/>
      <c r="CL477" s="344"/>
      <c r="CM477" s="344"/>
      <c r="CN477" s="344"/>
      <c r="CO477" s="344"/>
      <c r="CP477" s="344"/>
      <c r="CQ477" s="344"/>
      <c r="CR477" s="344"/>
      <c r="CS477" s="344"/>
      <c r="CT477" s="344"/>
      <c r="CU477" s="344"/>
      <c r="CV477" s="344"/>
      <c r="CW477" s="344"/>
      <c r="CX477" s="344"/>
      <c r="CY477" s="344"/>
      <c r="CZ477" s="344"/>
    </row>
    <row r="478" s="348" customFormat="true" ht="25.15" customHeight="true" x14ac:dyDescent="0.2">
      <c r="C478" s="1020" t="s">
        <v>213</v>
      </c>
      <c r="D478" s="1020"/>
      <c r="E478" s="759">
        <v>4.8073370371385735E-3</v>
      </c>
      <c r="F478" s="756"/>
      <c r="G478" s="756"/>
      <c r="H478" s="1020" t="s">
        <v>563</v>
      </c>
      <c r="I478" s="1020"/>
      <c r="J478" s="760">
        <v>-2.7446039926759064E-2</v>
      </c>
      <c r="K478" s="756"/>
      <c r="L478" s="756"/>
      <c r="M478" s="1020" t="s">
        <v>226</v>
      </c>
      <c r="N478" s="1020"/>
      <c r="O478" s="761">
        <v>3.0447765995339861E-2</v>
      </c>
      <c r="P478" s="756"/>
      <c r="Q478" s="756"/>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A478" s="343"/>
      <c r="BB478" s="394"/>
      <c r="BC478" s="343"/>
      <c r="BD478" s="343"/>
      <c r="BE478" s="343"/>
      <c r="BF478" s="343"/>
      <c r="BG478" s="343"/>
      <c r="BH478" s="343"/>
      <c r="BI478" s="343"/>
      <c r="BJ478" s="343"/>
      <c r="BK478" s="343"/>
      <c r="BL478" s="343"/>
      <c r="BM478" s="343"/>
      <c r="BN478" s="343"/>
      <c r="BO478" s="343"/>
      <c r="BP478" s="343"/>
      <c r="BQ478" s="343"/>
      <c r="BR478" s="343"/>
      <c r="BS478" s="343"/>
      <c r="BT478" s="343"/>
      <c r="BU478" s="343"/>
      <c r="BV478" s="343"/>
      <c r="BW478" s="343"/>
      <c r="BX478" s="343"/>
      <c r="BY478" s="343"/>
      <c r="BZ478" s="344"/>
      <c r="CA478" s="344"/>
      <c r="CB478" s="344"/>
      <c r="CC478" s="344"/>
      <c r="CD478" s="344"/>
      <c r="CE478" s="344"/>
      <c r="CF478" s="344"/>
      <c r="CG478" s="344"/>
      <c r="CH478" s="344"/>
      <c r="CI478" s="344"/>
      <c r="CJ478" s="344"/>
      <c r="CK478" s="344"/>
      <c r="CL478" s="344"/>
      <c r="CM478" s="344"/>
      <c r="CN478" s="344"/>
      <c r="CO478" s="344"/>
      <c r="CP478" s="344"/>
      <c r="CQ478" s="344"/>
      <c r="CR478" s="344"/>
      <c r="CS478" s="344"/>
      <c r="CT478" s="344"/>
      <c r="CU478" s="344"/>
      <c r="CV478" s="344"/>
      <c r="CW478" s="344"/>
      <c r="CX478" s="344"/>
      <c r="CY478" s="344"/>
      <c r="CZ478" s="344"/>
    </row>
    <row r="479" s="348" customFormat="true" ht="25.15" customHeight="true" x14ac:dyDescent="0.2">
      <c r="C479" s="1020" t="s">
        <v>547</v>
      </c>
      <c r="D479" s="1020"/>
      <c r="E479" s="759">
        <v>7.0083177499854363E-2</v>
      </c>
      <c r="F479" s="756"/>
      <c r="G479" s="756"/>
      <c r="H479" s="1020" t="s">
        <v>565</v>
      </c>
      <c r="I479" s="1020"/>
      <c r="J479" s="760">
        <v>-2.7106625346778677E-2</v>
      </c>
      <c r="K479" s="756"/>
      <c r="L479" s="756"/>
      <c r="M479" s="1020" t="s">
        <v>213</v>
      </c>
      <c r="N479" s="1020"/>
      <c r="O479" s="761">
        <v>-2.4993201833252748E-2</v>
      </c>
      <c r="P479" s="756"/>
      <c r="Q479" s="756"/>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A479" s="343"/>
      <c r="BB479" s="394"/>
      <c r="BC479" s="343"/>
      <c r="BD479" s="343"/>
      <c r="BE479" s="343"/>
      <c r="BF479" s="343"/>
      <c r="BG479" s="343"/>
      <c r="BH479" s="343"/>
      <c r="BI479" s="343"/>
      <c r="BJ479" s="343"/>
      <c r="BK479" s="343"/>
      <c r="BL479" s="343"/>
      <c r="BM479" s="343"/>
      <c r="BN479" s="343"/>
      <c r="BO479" s="343"/>
      <c r="BP479" s="343"/>
      <c r="BQ479" s="343"/>
      <c r="BR479" s="343"/>
      <c r="BS479" s="343"/>
      <c r="BT479" s="343"/>
      <c r="BU479" s="343"/>
      <c r="BV479" s="343"/>
      <c r="BW479" s="343"/>
      <c r="BX479" s="343"/>
      <c r="BY479" s="343"/>
      <c r="BZ479" s="344"/>
      <c r="CA479" s="344"/>
      <c r="CB479" s="344"/>
      <c r="CC479" s="344"/>
      <c r="CD479" s="344"/>
      <c r="CE479" s="344"/>
      <c r="CF479" s="344"/>
      <c r="CG479" s="344"/>
      <c r="CH479" s="344"/>
      <c r="CI479" s="344"/>
      <c r="CJ479" s="344"/>
      <c r="CK479" s="344"/>
      <c r="CL479" s="344"/>
      <c r="CM479" s="344"/>
      <c r="CN479" s="344"/>
      <c r="CO479" s="344"/>
      <c r="CP479" s="344"/>
      <c r="CQ479" s="344"/>
      <c r="CR479" s="344"/>
      <c r="CS479" s="344"/>
      <c r="CT479" s="344"/>
      <c r="CU479" s="344"/>
      <c r="CV479" s="344"/>
      <c r="CW479" s="344"/>
      <c r="CX479" s="344"/>
      <c r="CY479" s="344"/>
      <c r="CZ479" s="344"/>
    </row>
    <row r="480" s="348" customFormat="true" ht="25.15" customHeight="true" x14ac:dyDescent="0.2">
      <c r="C480" s="1020" t="s">
        <v>545</v>
      </c>
      <c r="D480" s="1020"/>
      <c r="E480" s="759">
        <v>7.6694319437524069E-2</v>
      </c>
      <c r="F480" s="756"/>
      <c r="G480" s="756"/>
      <c r="H480" s="1020" t="s">
        <v>476</v>
      </c>
      <c r="I480" s="1020"/>
      <c r="J480" s="760">
        <v>-2.1734689894258863E-2</v>
      </c>
      <c r="K480" s="756"/>
      <c r="L480" s="756"/>
      <c r="M480" s="1020" t="s">
        <v>557</v>
      </c>
      <c r="N480" s="1020"/>
      <c r="O480" s="761">
        <v>2.4627150684243454E-2</v>
      </c>
      <c r="P480" s="756"/>
      <c r="Q480" s="756"/>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A480" s="343"/>
      <c r="BB480" s="394"/>
      <c r="BC480" s="343"/>
      <c r="BD480" s="343"/>
      <c r="BE480" s="343"/>
      <c r="BF480" s="343"/>
      <c r="BG480" s="343"/>
      <c r="BH480" s="343"/>
      <c r="BI480" s="343"/>
      <c r="BJ480" s="343"/>
      <c r="BK480" s="343"/>
      <c r="BL480" s="343"/>
      <c r="BM480" s="343"/>
      <c r="BN480" s="343"/>
      <c r="BO480" s="343"/>
      <c r="BP480" s="343"/>
      <c r="BQ480" s="343"/>
      <c r="BR480" s="343"/>
      <c r="BS480" s="343"/>
      <c r="BT480" s="343"/>
      <c r="BU480" s="343"/>
      <c r="BV480" s="343"/>
      <c r="BW480" s="343"/>
      <c r="BX480" s="343"/>
      <c r="BY480" s="343"/>
      <c r="BZ480" s="344"/>
      <c r="CA480" s="344"/>
      <c r="CB480" s="344"/>
      <c r="CC480" s="344"/>
      <c r="CD480" s="344"/>
      <c r="CE480" s="344"/>
      <c r="CF480" s="344"/>
      <c r="CG480" s="344"/>
      <c r="CH480" s="344"/>
      <c r="CI480" s="344"/>
      <c r="CJ480" s="344"/>
      <c r="CK480" s="344"/>
      <c r="CL480" s="344"/>
      <c r="CM480" s="344"/>
      <c r="CN480" s="344"/>
      <c r="CO480" s="344"/>
      <c r="CP480" s="344"/>
      <c r="CQ480" s="344"/>
      <c r="CR480" s="344"/>
      <c r="CS480" s="344"/>
      <c r="CT480" s="344"/>
      <c r="CU480" s="344"/>
      <c r="CV480" s="344"/>
      <c r="CW480" s="344"/>
      <c r="CX480" s="344"/>
      <c r="CY480" s="344"/>
      <c r="CZ480" s="344"/>
    </row>
    <row r="481" s="348" customFormat="true" ht="25.15" customHeight="true" x14ac:dyDescent="0.2">
      <c r="C481" s="1020" t="s">
        <v>196</v>
      </c>
      <c r="D481" s="1020"/>
      <c r="E481" s="759">
        <v>8.3193273553694991E-2</v>
      </c>
      <c r="F481" s="756"/>
      <c r="G481" s="756"/>
      <c r="H481" s="1020" t="s">
        <v>568</v>
      </c>
      <c r="I481" s="1020"/>
      <c r="J481" s="760">
        <v>2.0654887767423399E-2</v>
      </c>
      <c r="K481" s="756"/>
      <c r="L481" s="756"/>
      <c r="M481" s="1020" t="s">
        <v>563</v>
      </c>
      <c r="N481" s="1020"/>
      <c r="O481" s="761">
        <v>-2.1986700368251805E-2</v>
      </c>
      <c r="P481" s="756"/>
      <c r="Q481" s="756"/>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A481" s="343"/>
      <c r="BB481" s="394"/>
      <c r="BC481" s="343"/>
      <c r="BD481" s="343"/>
      <c r="BE481" s="343"/>
      <c r="BF481" s="343"/>
      <c r="BG481" s="343"/>
      <c r="BH481" s="343"/>
      <c r="BI481" s="343"/>
      <c r="BJ481" s="343"/>
      <c r="BK481" s="343"/>
      <c r="BL481" s="343"/>
      <c r="BM481" s="343"/>
      <c r="BN481" s="343"/>
      <c r="BO481" s="343"/>
      <c r="BP481" s="343"/>
      <c r="BQ481" s="343"/>
      <c r="BR481" s="343"/>
      <c r="BS481" s="343"/>
      <c r="BT481" s="343"/>
      <c r="BU481" s="343"/>
      <c r="BV481" s="343"/>
      <c r="BW481" s="343"/>
      <c r="BX481" s="343"/>
      <c r="BY481" s="343"/>
      <c r="BZ481" s="344"/>
      <c r="CA481" s="344"/>
      <c r="CB481" s="344"/>
      <c r="CC481" s="344"/>
      <c r="CD481" s="344"/>
      <c r="CE481" s="344"/>
      <c r="CF481" s="344"/>
      <c r="CG481" s="344"/>
      <c r="CH481" s="344"/>
      <c r="CI481" s="344"/>
      <c r="CJ481" s="344"/>
      <c r="CK481" s="344"/>
      <c r="CL481" s="344"/>
      <c r="CM481" s="344"/>
      <c r="CN481" s="344"/>
      <c r="CO481" s="344"/>
      <c r="CP481" s="344"/>
      <c r="CQ481" s="344"/>
      <c r="CR481" s="344"/>
      <c r="CS481" s="344"/>
      <c r="CT481" s="344"/>
      <c r="CU481" s="344"/>
      <c r="CV481" s="344"/>
      <c r="CW481" s="344"/>
      <c r="CX481" s="344"/>
      <c r="CY481" s="344"/>
      <c r="CZ481" s="344"/>
    </row>
    <row r="482" s="348" customFormat="true" ht="25.15" customHeight="true" x14ac:dyDescent="0.2">
      <c r="C482" s="1020" t="s">
        <v>217</v>
      </c>
      <c r="D482" s="1020"/>
      <c r="E482" s="759">
        <v>4.2080828810494257E-7</v>
      </c>
      <c r="F482" s="756"/>
      <c r="G482" s="756"/>
      <c r="H482" s="1020" t="s">
        <v>569</v>
      </c>
      <c r="I482" s="1020"/>
      <c r="J482" s="760">
        <v>2.056599826810019E-2</v>
      </c>
      <c r="K482" s="756"/>
      <c r="L482" s="756"/>
      <c r="M482" s="1020" t="s">
        <v>222</v>
      </c>
      <c r="N482" s="1020"/>
      <c r="O482" s="761">
        <v>2.0820956548043036E-2</v>
      </c>
      <c r="P482" s="756"/>
      <c r="Q482" s="756"/>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A482" s="343"/>
      <c r="BB482" s="394"/>
      <c r="BC482" s="343"/>
      <c r="BD482" s="343"/>
      <c r="BE482" s="343"/>
      <c r="BF482" s="343"/>
      <c r="BG482" s="343"/>
      <c r="BH482" s="343"/>
      <c r="BI482" s="343"/>
      <c r="BJ482" s="343"/>
      <c r="BK482" s="343"/>
      <c r="BL482" s="343"/>
      <c r="BM482" s="343"/>
      <c r="BN482" s="343"/>
      <c r="BO482" s="343"/>
      <c r="BP482" s="343"/>
      <c r="BQ482" s="343"/>
      <c r="BR482" s="343"/>
      <c r="BS482" s="343"/>
      <c r="BT482" s="343"/>
      <c r="BU482" s="343"/>
      <c r="BV482" s="343"/>
      <c r="BW482" s="343"/>
      <c r="BX482" s="343"/>
      <c r="BY482" s="343"/>
      <c r="BZ482" s="344"/>
      <c r="CA482" s="344"/>
      <c r="CB482" s="344"/>
      <c r="CC482" s="344"/>
      <c r="CD482" s="344"/>
      <c r="CE482" s="344"/>
      <c r="CF482" s="344"/>
      <c r="CG482" s="344"/>
      <c r="CH482" s="344"/>
      <c r="CI482" s="344"/>
      <c r="CJ482" s="344"/>
      <c r="CK482" s="344"/>
      <c r="CL482" s="344"/>
      <c r="CM482" s="344"/>
      <c r="CN482" s="344"/>
      <c r="CO482" s="344"/>
      <c r="CP482" s="344"/>
      <c r="CQ482" s="344"/>
      <c r="CR482" s="344"/>
      <c r="CS482" s="344"/>
      <c r="CT482" s="344"/>
      <c r="CU482" s="344"/>
      <c r="CV482" s="344"/>
      <c r="CW482" s="344"/>
      <c r="CX482" s="344"/>
      <c r="CY482" s="344"/>
      <c r="CZ482" s="344"/>
    </row>
    <row r="483" s="348" customFormat="true" ht="25.15" customHeight="true" x14ac:dyDescent="0.2">
      <c r="C483" s="1020" t="s">
        <v>226</v>
      </c>
      <c r="D483" s="1020"/>
      <c r="E483" s="759">
        <v>1.7048245168578232E-3</v>
      </c>
      <c r="F483" s="756"/>
      <c r="G483" s="756"/>
      <c r="H483" s="1020" t="s">
        <v>213</v>
      </c>
      <c r="I483" s="1020"/>
      <c r="J483" s="760">
        <v>-2.0557075470436979E-2</v>
      </c>
      <c r="K483" s="756"/>
      <c r="L483" s="756"/>
      <c r="M483" s="1020" t="s">
        <v>569</v>
      </c>
      <c r="N483" s="1020"/>
      <c r="O483" s="761">
        <v>-2.0069443987275847E-2</v>
      </c>
      <c r="P483" s="756"/>
      <c r="Q483" s="756"/>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A483" s="343"/>
      <c r="BB483" s="394"/>
      <c r="BC483" s="343"/>
      <c r="BD483" s="343"/>
      <c r="BE483" s="343"/>
      <c r="BF483" s="343"/>
      <c r="BG483" s="343"/>
      <c r="BH483" s="343"/>
      <c r="BI483" s="343"/>
      <c r="BJ483" s="343"/>
      <c r="BK483" s="343"/>
      <c r="BL483" s="343"/>
      <c r="BM483" s="343"/>
      <c r="BN483" s="343"/>
      <c r="BO483" s="343"/>
      <c r="BP483" s="343"/>
      <c r="BQ483" s="343"/>
      <c r="BR483" s="343"/>
      <c r="BS483" s="343"/>
      <c r="BT483" s="343"/>
      <c r="BU483" s="343"/>
      <c r="BV483" s="343"/>
      <c r="BW483" s="343"/>
      <c r="BX483" s="343"/>
      <c r="BY483" s="343"/>
      <c r="BZ483" s="344"/>
      <c r="CA483" s="344"/>
      <c r="CB483" s="344"/>
      <c r="CC483" s="344"/>
      <c r="CD483" s="344"/>
      <c r="CE483" s="344"/>
      <c r="CF483" s="344"/>
      <c r="CG483" s="344"/>
      <c r="CH483" s="344"/>
      <c r="CI483" s="344"/>
      <c r="CJ483" s="344"/>
      <c r="CK483" s="344"/>
      <c r="CL483" s="344"/>
      <c r="CM483" s="344"/>
      <c r="CN483" s="344"/>
      <c r="CO483" s="344"/>
      <c r="CP483" s="344"/>
      <c r="CQ483" s="344"/>
      <c r="CR483" s="344"/>
      <c r="CS483" s="344"/>
      <c r="CT483" s="344"/>
      <c r="CU483" s="344"/>
      <c r="CV483" s="344"/>
      <c r="CW483" s="344"/>
      <c r="CX483" s="344"/>
      <c r="CY483" s="344"/>
      <c r="CZ483" s="344"/>
    </row>
    <row r="484" s="348" customFormat="true" ht="25.15" customHeight="true" x14ac:dyDescent="0.2">
      <c r="C484" s="1020" t="s">
        <v>215</v>
      </c>
      <c r="D484" s="1020"/>
      <c r="E484" s="759">
        <v>0.14236573410246234</v>
      </c>
      <c r="F484" s="756"/>
      <c r="G484" s="756"/>
      <c r="H484" s="1020" t="s">
        <v>562</v>
      </c>
      <c r="I484" s="1020"/>
      <c r="J484" s="760">
        <v>1.9994278490736664E-2</v>
      </c>
      <c r="K484" s="756"/>
      <c r="L484" s="756"/>
      <c r="M484" s="1020" t="s">
        <v>475</v>
      </c>
      <c r="N484" s="1020"/>
      <c r="O484" s="761">
        <v>-1.8110263783951336E-2</v>
      </c>
      <c r="P484" s="756"/>
      <c r="Q484" s="756"/>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A484" s="343"/>
      <c r="BB484" s="394"/>
      <c r="BC484" s="343"/>
      <c r="BD484" s="343"/>
      <c r="BE484" s="343"/>
      <c r="BF484" s="343"/>
      <c r="BG484" s="343"/>
      <c r="BH484" s="343"/>
      <c r="BI484" s="343"/>
      <c r="BJ484" s="343"/>
      <c r="BK484" s="343"/>
      <c r="BL484" s="343"/>
      <c r="BM484" s="343"/>
      <c r="BN484" s="343"/>
      <c r="BO484" s="343"/>
      <c r="BP484" s="343"/>
      <c r="BQ484" s="343"/>
      <c r="BR484" s="343"/>
      <c r="BS484" s="343"/>
      <c r="BT484" s="343"/>
      <c r="BU484" s="343"/>
      <c r="BV484" s="343"/>
      <c r="BW484" s="343"/>
      <c r="BX484" s="343"/>
      <c r="BY484" s="343"/>
      <c r="BZ484" s="344"/>
      <c r="CA484" s="344"/>
      <c r="CB484" s="344"/>
      <c r="CC484" s="344"/>
      <c r="CD484" s="344"/>
      <c r="CE484" s="344"/>
      <c r="CF484" s="344"/>
      <c r="CG484" s="344"/>
      <c r="CH484" s="344"/>
      <c r="CI484" s="344"/>
      <c r="CJ484" s="344"/>
      <c r="CK484" s="344"/>
      <c r="CL484" s="344"/>
      <c r="CM484" s="344"/>
      <c r="CN484" s="344"/>
      <c r="CO484" s="344"/>
      <c r="CP484" s="344"/>
      <c r="CQ484" s="344"/>
      <c r="CR484" s="344"/>
      <c r="CS484" s="344"/>
      <c r="CT484" s="344"/>
      <c r="CU484" s="344"/>
      <c r="CV484" s="344"/>
      <c r="CW484" s="344"/>
      <c r="CX484" s="344"/>
      <c r="CY484" s="344"/>
      <c r="CZ484" s="344"/>
    </row>
    <row r="485" s="348" customFormat="true" ht="25.15" customHeight="true" x14ac:dyDescent="0.2">
      <c r="C485" s="1020" t="s">
        <v>540</v>
      </c>
      <c r="D485" s="1020"/>
      <c r="E485" s="759">
        <v>9.2602422792570041E-2</v>
      </c>
      <c r="F485" s="756"/>
      <c r="G485" s="756"/>
      <c r="H485" s="1020" t="s">
        <v>222</v>
      </c>
      <c r="I485" s="1020"/>
      <c r="J485" s="760">
        <v>9.4581363320186788E-3</v>
      </c>
      <c r="K485" s="756"/>
      <c r="L485" s="756"/>
      <c r="M485" s="1020" t="s">
        <v>217</v>
      </c>
      <c r="N485" s="1020"/>
      <c r="O485" s="761">
        <v>9.3841981953940359E-3</v>
      </c>
      <c r="P485" s="756"/>
      <c r="Q485" s="756"/>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A485" s="343"/>
      <c r="BB485" s="394"/>
      <c r="BC485" s="343"/>
      <c r="BD485" s="343"/>
      <c r="BE485" s="343"/>
      <c r="BF485" s="343"/>
      <c r="BG485" s="343"/>
      <c r="BH485" s="343"/>
      <c r="BI485" s="343"/>
      <c r="BJ485" s="343"/>
      <c r="BK485" s="343"/>
      <c r="BL485" s="343"/>
      <c r="BM485" s="343"/>
      <c r="BN485" s="343"/>
      <c r="BO485" s="343"/>
      <c r="BP485" s="343"/>
      <c r="BQ485" s="343"/>
      <c r="BR485" s="343"/>
      <c r="BS485" s="343"/>
      <c r="BT485" s="343"/>
      <c r="BU485" s="343"/>
      <c r="BV485" s="343"/>
      <c r="BW485" s="343"/>
      <c r="BX485" s="343"/>
      <c r="BY485" s="343"/>
      <c r="BZ485" s="344"/>
      <c r="CA485" s="344"/>
      <c r="CB485" s="344"/>
      <c r="CC485" s="344"/>
      <c r="CD485" s="344"/>
      <c r="CE485" s="344"/>
      <c r="CF485" s="344"/>
      <c r="CG485" s="344"/>
      <c r="CH485" s="344"/>
      <c r="CI485" s="344"/>
      <c r="CJ485" s="344"/>
      <c r="CK485" s="344"/>
      <c r="CL485" s="344"/>
      <c r="CM485" s="344"/>
      <c r="CN485" s="344"/>
      <c r="CO485" s="344"/>
      <c r="CP485" s="344"/>
      <c r="CQ485" s="344"/>
      <c r="CR485" s="344"/>
      <c r="CS485" s="344"/>
      <c r="CT485" s="344"/>
      <c r="CU485" s="344"/>
      <c r="CV485" s="344"/>
      <c r="CW485" s="344"/>
      <c r="CX485" s="344"/>
      <c r="CY485" s="344"/>
      <c r="CZ485" s="344"/>
    </row>
    <row r="486" s="348" customFormat="true" ht="25.15" customHeight="true" x14ac:dyDescent="0.2">
      <c r="C486" s="1020" t="s">
        <v>519</v>
      </c>
      <c r="D486" s="1020"/>
      <c r="E486" s="759">
        <v>0.28307217647369765</v>
      </c>
      <c r="F486" s="756"/>
      <c r="G486" s="756"/>
      <c r="H486" s="1020" t="s">
        <v>475</v>
      </c>
      <c r="I486" s="1020"/>
      <c r="J486" s="763">
        <v>5.5667551501810781E-3</v>
      </c>
      <c r="K486" s="756"/>
      <c r="L486" s="756"/>
      <c r="M486" s="1020" t="s">
        <v>476</v>
      </c>
      <c r="N486" s="1020"/>
      <c r="O486" s="764">
        <v>1.1151771864994569E-3</v>
      </c>
      <c r="P486" s="756"/>
      <c r="Q486" s="756"/>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A486" s="343"/>
      <c r="BB486" s="394"/>
      <c r="BC486" s="343"/>
      <c r="BD486" s="343"/>
      <c r="BE486" s="343"/>
      <c r="BF486" s="343"/>
      <c r="BG486" s="343"/>
      <c r="BH486" s="343"/>
      <c r="BI486" s="343"/>
      <c r="BJ486" s="343"/>
      <c r="BK486" s="343"/>
      <c r="BL486" s="343"/>
      <c r="BM486" s="343"/>
      <c r="BN486" s="343"/>
      <c r="BO486" s="343"/>
      <c r="BP486" s="343"/>
      <c r="BQ486" s="343"/>
      <c r="BR486" s="343"/>
      <c r="BS486" s="343"/>
      <c r="BT486" s="343"/>
      <c r="BU486" s="343"/>
      <c r="BV486" s="343"/>
      <c r="BW486" s="343"/>
      <c r="BX486" s="343"/>
      <c r="BY486" s="343"/>
      <c r="BZ486" s="344"/>
      <c r="CA486" s="344"/>
      <c r="CB486" s="344"/>
      <c r="CC486" s="344"/>
      <c r="CD486" s="344"/>
      <c r="CE486" s="344"/>
      <c r="CF486" s="344"/>
      <c r="CG486" s="344"/>
      <c r="CH486" s="344"/>
      <c r="CI486" s="344"/>
      <c r="CJ486" s="344"/>
      <c r="CK486" s="344"/>
      <c r="CL486" s="344"/>
      <c r="CM486" s="344"/>
      <c r="CN486" s="344"/>
      <c r="CO486" s="344"/>
      <c r="CP486" s="344"/>
      <c r="CQ486" s="344"/>
      <c r="CR486" s="344"/>
      <c r="CS486" s="344"/>
      <c r="CT486" s="344"/>
      <c r="CU486" s="344"/>
      <c r="CV486" s="344"/>
      <c r="CW486" s="344"/>
      <c r="CX486" s="344"/>
      <c r="CY486" s="344"/>
      <c r="CZ486" s="344"/>
    </row>
    <row r="487" s="348" customFormat="true" ht="25.15" customHeight="true" x14ac:dyDescent="0.2">
      <c r="C487" s="1020" t="s">
        <v>531</v>
      </c>
      <c r="D487" s="1020"/>
      <c r="E487" s="759">
        <v>4.0016121255028979E-2</v>
      </c>
      <c r="F487" s="756"/>
      <c r="G487" s="756"/>
      <c r="H487" s="1020"/>
      <c r="I487" s="1020"/>
      <c r="J487" s="756"/>
      <c r="K487" s="756"/>
      <c r="L487" s="756"/>
      <c r="M487" s="1020"/>
      <c r="N487" s="1020"/>
      <c r="O487" s="756"/>
      <c r="P487" s="756"/>
      <c r="Q487" s="756"/>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A487" s="343"/>
      <c r="BB487" s="394"/>
      <c r="BC487" s="343"/>
      <c r="BD487" s="343"/>
      <c r="BE487" s="343"/>
      <c r="BF487" s="343"/>
      <c r="BG487" s="343"/>
      <c r="BH487" s="343"/>
      <c r="BI487" s="343"/>
      <c r="BJ487" s="343"/>
      <c r="BK487" s="343"/>
      <c r="BL487" s="343"/>
      <c r="BM487" s="343"/>
      <c r="BN487" s="343"/>
      <c r="BO487" s="343"/>
      <c r="BP487" s="343"/>
      <c r="BQ487" s="343"/>
      <c r="BR487" s="343"/>
      <c r="BS487" s="343"/>
      <c r="BT487" s="343"/>
      <c r="BU487" s="343"/>
      <c r="BV487" s="343"/>
      <c r="BW487" s="343"/>
      <c r="BX487" s="343"/>
      <c r="BY487" s="343"/>
      <c r="BZ487" s="344"/>
      <c r="CA487" s="344"/>
      <c r="CB487" s="344"/>
      <c r="CC487" s="344"/>
      <c r="CD487" s="344"/>
      <c r="CE487" s="344"/>
      <c r="CF487" s="344"/>
      <c r="CG487" s="344"/>
      <c r="CH487" s="344"/>
      <c r="CI487" s="344"/>
      <c r="CJ487" s="344"/>
      <c r="CK487" s="344"/>
      <c r="CL487" s="344"/>
      <c r="CM487" s="344"/>
      <c r="CN487" s="344"/>
      <c r="CO487" s="344"/>
      <c r="CP487" s="344"/>
      <c r="CQ487" s="344"/>
      <c r="CR487" s="344"/>
      <c r="CS487" s="344"/>
      <c r="CT487" s="344"/>
      <c r="CU487" s="344"/>
      <c r="CV487" s="344"/>
      <c r="CW487" s="344"/>
      <c r="CX487" s="344"/>
      <c r="CY487" s="344"/>
      <c r="CZ487" s="344"/>
    </row>
    <row r="488" s="348" customFormat="true" ht="25.15" customHeight="true" x14ac:dyDescent="0.2">
      <c r="C488" s="1020" t="s">
        <v>516</v>
      </c>
      <c r="D488" s="1020"/>
      <c r="E488" s="759">
        <v>6.4738688266256811E-2</v>
      </c>
      <c r="F488" s="756"/>
      <c r="G488" s="756"/>
      <c r="H488" s="1020"/>
      <c r="I488" s="1020"/>
      <c r="J488" s="756"/>
      <c r="K488" s="756"/>
      <c r="L488" s="756"/>
      <c r="M488" s="1020"/>
      <c r="N488" s="1020"/>
      <c r="O488" s="756"/>
      <c r="P488" s="756"/>
      <c r="Q488" s="756"/>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A488" s="343"/>
      <c r="BB488" s="394"/>
      <c r="BC488" s="343"/>
      <c r="BD488" s="343"/>
      <c r="BE488" s="343"/>
      <c r="BF488" s="343"/>
      <c r="BG488" s="343"/>
      <c r="BH488" s="343"/>
      <c r="BI488" s="343"/>
      <c r="BJ488" s="343"/>
      <c r="BK488" s="343"/>
      <c r="BL488" s="343"/>
      <c r="BM488" s="343"/>
      <c r="BN488" s="343"/>
      <c r="BO488" s="343"/>
      <c r="BP488" s="343"/>
      <c r="BQ488" s="343"/>
      <c r="BR488" s="343"/>
      <c r="BS488" s="343"/>
      <c r="BT488" s="343"/>
      <c r="BU488" s="343"/>
      <c r="BV488" s="343"/>
      <c r="BW488" s="343"/>
      <c r="BX488" s="343"/>
      <c r="BY488" s="343"/>
      <c r="BZ488" s="344"/>
      <c r="CA488" s="344"/>
      <c r="CB488" s="344"/>
      <c r="CC488" s="344"/>
      <c r="CD488" s="344"/>
      <c r="CE488" s="344"/>
      <c r="CF488" s="344"/>
      <c r="CG488" s="344"/>
      <c r="CH488" s="344"/>
      <c r="CI488" s="344"/>
      <c r="CJ488" s="344"/>
      <c r="CK488" s="344"/>
      <c r="CL488" s="344"/>
      <c r="CM488" s="344"/>
      <c r="CN488" s="344"/>
      <c r="CO488" s="344"/>
      <c r="CP488" s="344"/>
      <c r="CQ488" s="344"/>
      <c r="CR488" s="344"/>
      <c r="CS488" s="344"/>
      <c r="CT488" s="344"/>
      <c r="CU488" s="344"/>
      <c r="CV488" s="344"/>
      <c r="CW488" s="344"/>
      <c r="CX488" s="344"/>
      <c r="CY488" s="344"/>
      <c r="CZ488" s="344"/>
    </row>
    <row r="489" s="348" customFormat="true" ht="25.15" customHeight="true" x14ac:dyDescent="0.2">
      <c r="C489" s="1020" t="s">
        <v>518</v>
      </c>
      <c r="D489" s="1020"/>
      <c r="E489" s="759">
        <v>2.2124290534210792E-2</v>
      </c>
      <c r="F489" s="756"/>
      <c r="G489" s="756"/>
      <c r="H489" s="1020"/>
      <c r="I489" s="1020"/>
      <c r="J489" s="756"/>
      <c r="K489" s="756"/>
      <c r="L489" s="756"/>
      <c r="M489" s="1020"/>
      <c r="N489" s="1020"/>
      <c r="O489" s="756"/>
      <c r="P489" s="756"/>
      <c r="Q489" s="756"/>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A489" s="343"/>
      <c r="BB489" s="394"/>
      <c r="BC489" s="343"/>
      <c r="BD489" s="343"/>
      <c r="BE489" s="343"/>
      <c r="BF489" s="343"/>
      <c r="BG489" s="343"/>
      <c r="BH489" s="343"/>
      <c r="BI489" s="343"/>
      <c r="BJ489" s="343"/>
      <c r="BK489" s="343"/>
      <c r="BL489" s="343"/>
      <c r="BM489" s="343"/>
      <c r="BN489" s="343"/>
      <c r="BO489" s="343"/>
      <c r="BP489" s="343"/>
      <c r="BQ489" s="343"/>
      <c r="BR489" s="343"/>
      <c r="BS489" s="343"/>
      <c r="BT489" s="343"/>
      <c r="BU489" s="343"/>
      <c r="BV489" s="343"/>
      <c r="BW489" s="343"/>
      <c r="BX489" s="343"/>
      <c r="BY489" s="343"/>
      <c r="BZ489" s="344"/>
      <c r="CA489" s="344"/>
      <c r="CB489" s="344"/>
      <c r="CC489" s="344"/>
      <c r="CD489" s="344"/>
      <c r="CE489" s="344"/>
      <c r="CF489" s="344"/>
      <c r="CG489" s="344"/>
      <c r="CH489" s="344"/>
      <c r="CI489" s="344"/>
      <c r="CJ489" s="344"/>
      <c r="CK489" s="344"/>
      <c r="CL489" s="344"/>
      <c r="CM489" s="344"/>
      <c r="CN489" s="344"/>
      <c r="CO489" s="344"/>
      <c r="CP489" s="344"/>
      <c r="CQ489" s="344"/>
      <c r="CR489" s="344"/>
      <c r="CS489" s="344"/>
      <c r="CT489" s="344"/>
      <c r="CU489" s="344"/>
      <c r="CV489" s="344"/>
      <c r="CW489" s="344"/>
      <c r="CX489" s="344"/>
      <c r="CY489" s="344"/>
      <c r="CZ489" s="344"/>
    </row>
    <row r="490" s="348" customFormat="true" ht="25.15" customHeight="true" x14ac:dyDescent="0.2">
      <c r="C490" s="1020" t="s">
        <v>508</v>
      </c>
      <c r="D490" s="1020"/>
      <c r="E490" s="759">
        <v>2.1105728011701779E-2</v>
      </c>
      <c r="F490" s="756"/>
      <c r="G490" s="756"/>
      <c r="H490" s="1020" t="s">
        <v>238</v>
      </c>
      <c r="I490" s="1020"/>
      <c r="J490" s="1020"/>
      <c r="K490" s="756"/>
      <c r="L490" s="756"/>
      <c r="M490" s="1020" t="s">
        <v>238</v>
      </c>
      <c r="N490" s="1020"/>
      <c r="O490" s="1020"/>
      <c r="P490" s="756"/>
      <c r="Q490" s="756"/>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A490" s="343"/>
      <c r="BB490" s="394"/>
      <c r="BC490" s="343"/>
      <c r="BD490" s="343"/>
      <c r="BE490" s="343"/>
      <c r="BF490" s="343"/>
      <c r="BG490" s="343"/>
      <c r="BH490" s="343"/>
      <c r="BI490" s="343"/>
      <c r="BJ490" s="343"/>
      <c r="BK490" s="343"/>
      <c r="BL490" s="343"/>
      <c r="BM490" s="343"/>
      <c r="BN490" s="343"/>
      <c r="BO490" s="343"/>
      <c r="BP490" s="343"/>
      <c r="BQ490" s="343"/>
      <c r="BR490" s="343"/>
      <c r="BS490" s="343"/>
      <c r="BT490" s="343"/>
      <c r="BU490" s="343"/>
      <c r="BV490" s="343"/>
      <c r="BW490" s="343"/>
      <c r="BX490" s="343"/>
      <c r="BY490" s="343"/>
      <c r="BZ490" s="344"/>
      <c r="CA490" s="344"/>
      <c r="CB490" s="344"/>
      <c r="CC490" s="344"/>
      <c r="CD490" s="344"/>
      <c r="CE490" s="344"/>
      <c r="CF490" s="344"/>
      <c r="CG490" s="344"/>
      <c r="CH490" s="344"/>
      <c r="CI490" s="344"/>
      <c r="CJ490" s="344"/>
      <c r="CK490" s="344"/>
      <c r="CL490" s="344"/>
      <c r="CM490" s="344"/>
      <c r="CN490" s="344"/>
      <c r="CO490" s="344"/>
      <c r="CP490" s="344"/>
      <c r="CQ490" s="344"/>
      <c r="CR490" s="344"/>
      <c r="CS490" s="344"/>
      <c r="CT490" s="344"/>
      <c r="CU490" s="344"/>
      <c r="CV490" s="344"/>
      <c r="CW490" s="344"/>
      <c r="CX490" s="344"/>
      <c r="CY490" s="344"/>
      <c r="CZ490" s="344"/>
    </row>
    <row r="491" s="348" customFormat="true" ht="25.15" customHeight="true" x14ac:dyDescent="0.2">
      <c r="C491" s="1020" t="s">
        <v>507</v>
      </c>
      <c r="D491" s="1020"/>
      <c r="E491" s="759">
        <v>2.7901297101488618E-2</v>
      </c>
      <c r="F491" s="756"/>
      <c r="G491" s="756"/>
      <c r="H491" s="1020"/>
      <c r="I491" s="1020"/>
      <c r="J491" s="741" t="s">
        <v>240</v>
      </c>
      <c r="K491" s="756"/>
      <c r="L491" s="756"/>
      <c r="M491" s="1020"/>
      <c r="N491" s="1020"/>
      <c r="O491" s="742" t="s">
        <v>240</v>
      </c>
      <c r="P491" s="756"/>
      <c r="Q491" s="756"/>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A491" s="343"/>
      <c r="BB491" s="394"/>
      <c r="BC491" s="343"/>
      <c r="BD491" s="343"/>
      <c r="BE491" s="343"/>
      <c r="BF491" s="343"/>
      <c r="BG491" s="343"/>
      <c r="BH491" s="343"/>
      <c r="BI491" s="343"/>
      <c r="BJ491" s="343"/>
      <c r="BK491" s="343"/>
      <c r="BL491" s="343"/>
      <c r="BM491" s="343"/>
      <c r="BN491" s="343"/>
      <c r="BO491" s="343"/>
      <c r="BP491" s="343"/>
      <c r="BQ491" s="343"/>
      <c r="BR491" s="343"/>
      <c r="BS491" s="343"/>
      <c r="BT491" s="343"/>
      <c r="BU491" s="343"/>
      <c r="BV491" s="343"/>
      <c r="BW491" s="343"/>
      <c r="BX491" s="343"/>
      <c r="BY491" s="343"/>
      <c r="BZ491" s="344"/>
      <c r="CA491" s="344"/>
      <c r="CB491" s="344"/>
      <c r="CC491" s="344"/>
      <c r="CD491" s="344"/>
      <c r="CE491" s="344"/>
      <c r="CF491" s="344"/>
      <c r="CG491" s="344"/>
      <c r="CH491" s="344"/>
      <c r="CI491" s="344"/>
      <c r="CJ491" s="344"/>
      <c r="CK491" s="344"/>
      <c r="CL491" s="344"/>
      <c r="CM491" s="344"/>
      <c r="CN491" s="344"/>
      <c r="CO491" s="344"/>
      <c r="CP491" s="344"/>
      <c r="CQ491" s="344"/>
      <c r="CR491" s="344"/>
      <c r="CS491" s="344"/>
      <c r="CT491" s="344"/>
      <c r="CU491" s="344"/>
      <c r="CV491" s="344"/>
      <c r="CW491" s="344"/>
      <c r="CX491" s="344"/>
      <c r="CY491" s="344"/>
      <c r="CZ491" s="344"/>
    </row>
    <row r="492" s="348" customFormat="true" ht="25.15" customHeight="true" x14ac:dyDescent="0.2">
      <c r="C492" s="1020" t="s">
        <v>515</v>
      </c>
      <c r="D492" s="1020"/>
      <c r="E492" s="759">
        <v>3.2400737305422395E-2</v>
      </c>
      <c r="F492" s="756"/>
      <c r="G492" s="756"/>
      <c r="H492" s="1020" t="s">
        <v>301</v>
      </c>
      <c r="I492" s="1020"/>
      <c r="J492" s="757">
        <v>1.1507410177958165E-2</v>
      </c>
      <c r="K492" s="756"/>
      <c r="L492" s="756"/>
      <c r="M492" s="1020" t="s">
        <v>301</v>
      </c>
      <c r="N492" s="1020"/>
      <c r="O492" s="758">
        <v>1.2594450521573854E-2</v>
      </c>
      <c r="P492" s="756"/>
      <c r="Q492" s="756"/>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A492" s="343"/>
      <c r="BB492" s="394"/>
      <c r="BC492" s="343"/>
      <c r="BD492" s="343"/>
      <c r="BE492" s="343"/>
      <c r="BF492" s="343"/>
      <c r="BG492" s="343"/>
      <c r="BH492" s="343"/>
      <c r="BI492" s="343"/>
      <c r="BJ492" s="343"/>
      <c r="BK492" s="343"/>
      <c r="BL492" s="343"/>
      <c r="BM492" s="343"/>
      <c r="BN492" s="343"/>
      <c r="BO492" s="343"/>
      <c r="BP492" s="343"/>
      <c r="BQ492" s="343"/>
      <c r="BR492" s="343"/>
      <c r="BS492" s="343"/>
      <c r="BT492" s="343"/>
      <c r="BU492" s="343"/>
      <c r="BV492" s="343"/>
      <c r="BW492" s="343"/>
      <c r="BX492" s="343"/>
      <c r="BY492" s="343"/>
      <c r="BZ492" s="344"/>
      <c r="CA492" s="344"/>
      <c r="CB492" s="344"/>
      <c r="CC492" s="344"/>
      <c r="CD492" s="344"/>
      <c r="CE492" s="344"/>
      <c r="CF492" s="344"/>
      <c r="CG492" s="344"/>
      <c r="CH492" s="344"/>
      <c r="CI492" s="344"/>
      <c r="CJ492" s="344"/>
      <c r="CK492" s="344"/>
      <c r="CL492" s="344"/>
      <c r="CM492" s="344"/>
      <c r="CN492" s="344"/>
      <c r="CO492" s="344"/>
      <c r="CP492" s="344"/>
      <c r="CQ492" s="344"/>
      <c r="CR492" s="344"/>
      <c r="CS492" s="344"/>
      <c r="CT492" s="344"/>
      <c r="CU492" s="344"/>
      <c r="CV492" s="344"/>
      <c r="CW492" s="344"/>
      <c r="CX492" s="344"/>
      <c r="CY492" s="344"/>
      <c r="CZ492" s="344"/>
    </row>
    <row r="493" s="348" customFormat="true" ht="25.15" customHeight="true" x14ac:dyDescent="0.2">
      <c r="C493" s="1020" t="s">
        <v>520</v>
      </c>
      <c r="D493" s="1020"/>
      <c r="E493" s="759">
        <v>2.1688822389149043E-2</v>
      </c>
      <c r="F493" s="756"/>
      <c r="G493" s="756"/>
      <c r="H493" s="1020" t="s">
        <v>537</v>
      </c>
      <c r="I493" s="1020"/>
      <c r="J493" s="760">
        <v>3.564600022338775E-2</v>
      </c>
      <c r="K493" s="756"/>
      <c r="L493" s="756"/>
      <c r="M493" s="1020" t="s">
        <v>537</v>
      </c>
      <c r="N493" s="1020"/>
      <c r="O493" s="761">
        <v>5.9988036807818945E-2</v>
      </c>
      <c r="P493" s="756"/>
      <c r="Q493" s="756"/>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A493" s="343"/>
      <c r="BB493" s="394"/>
      <c r="BC493" s="343"/>
      <c r="BD493" s="343"/>
      <c r="BE493" s="343"/>
      <c r="BF493" s="343"/>
      <c r="BG493" s="343"/>
      <c r="BH493" s="343"/>
      <c r="BI493" s="343"/>
      <c r="BJ493" s="343"/>
      <c r="BK493" s="343"/>
      <c r="BL493" s="343"/>
      <c r="BM493" s="343"/>
      <c r="BN493" s="343"/>
      <c r="BO493" s="343"/>
      <c r="BP493" s="343"/>
      <c r="BQ493" s="343"/>
      <c r="BR493" s="343"/>
      <c r="BS493" s="343"/>
      <c r="BT493" s="343"/>
      <c r="BU493" s="343"/>
      <c r="BV493" s="343"/>
      <c r="BW493" s="343"/>
      <c r="BX493" s="343"/>
      <c r="BY493" s="343"/>
      <c r="BZ493" s="344"/>
      <c r="CA493" s="344"/>
      <c r="CB493" s="344"/>
      <c r="CC493" s="344"/>
      <c r="CD493" s="344"/>
      <c r="CE493" s="344"/>
      <c r="CF493" s="344"/>
      <c r="CG493" s="344"/>
      <c r="CH493" s="344"/>
      <c r="CI493" s="344"/>
      <c r="CJ493" s="344"/>
      <c r="CK493" s="344"/>
      <c r="CL493" s="344"/>
      <c r="CM493" s="344"/>
      <c r="CN493" s="344"/>
      <c r="CO493" s="344"/>
      <c r="CP493" s="344"/>
      <c r="CQ493" s="344"/>
      <c r="CR493" s="344"/>
      <c r="CS493" s="344"/>
      <c r="CT493" s="344"/>
      <c r="CU493" s="344"/>
      <c r="CV493" s="344"/>
      <c r="CW493" s="344"/>
      <c r="CX493" s="344"/>
      <c r="CY493" s="344"/>
      <c r="CZ493" s="344"/>
    </row>
    <row r="494" s="348" customFormat="true" ht="25.15" customHeight="true" x14ac:dyDescent="0.2">
      <c r="C494" s="1020" t="s">
        <v>509</v>
      </c>
      <c r="D494" s="1020"/>
      <c r="E494" s="759">
        <v>8.7380534500984902E-2</v>
      </c>
      <c r="F494" s="756"/>
      <c r="G494" s="756"/>
      <c r="H494" s="1020" t="s">
        <v>476</v>
      </c>
      <c r="I494" s="1020"/>
      <c r="J494" s="760">
        <v>4.7239674479959833E-4</v>
      </c>
      <c r="K494" s="756"/>
      <c r="L494" s="756"/>
      <c r="M494" s="1020" t="s">
        <v>476</v>
      </c>
      <c r="N494" s="1020"/>
      <c r="O494" s="761">
        <v>1.2436201572888444E-6</v>
      </c>
      <c r="P494" s="756"/>
      <c r="Q494" s="756"/>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A494" s="343"/>
      <c r="BB494" s="394"/>
      <c r="BC494" s="343"/>
      <c r="BD494" s="343"/>
      <c r="BE494" s="343"/>
      <c r="BF494" s="343"/>
      <c r="BG494" s="343"/>
      <c r="BH494" s="343"/>
      <c r="BI494" s="343"/>
      <c r="BJ494" s="343"/>
      <c r="BK494" s="343"/>
      <c r="BL494" s="343"/>
      <c r="BM494" s="343"/>
      <c r="BN494" s="343"/>
      <c r="BO494" s="343"/>
      <c r="BP494" s="343"/>
      <c r="BQ494" s="343"/>
      <c r="BR494" s="343"/>
      <c r="BS494" s="343"/>
      <c r="BT494" s="343"/>
      <c r="BU494" s="343"/>
      <c r="BV494" s="343"/>
      <c r="BW494" s="343"/>
      <c r="BX494" s="343"/>
      <c r="BY494" s="343"/>
      <c r="BZ494" s="344"/>
      <c r="CA494" s="344"/>
      <c r="CB494" s="344"/>
      <c r="CC494" s="344"/>
      <c r="CD494" s="344"/>
      <c r="CE494" s="344"/>
      <c r="CF494" s="344"/>
      <c r="CG494" s="344"/>
      <c r="CH494" s="344"/>
      <c r="CI494" s="344"/>
      <c r="CJ494" s="344"/>
      <c r="CK494" s="344"/>
      <c r="CL494" s="344"/>
      <c r="CM494" s="344"/>
      <c r="CN494" s="344"/>
      <c r="CO494" s="344"/>
      <c r="CP494" s="344"/>
      <c r="CQ494" s="344"/>
      <c r="CR494" s="344"/>
      <c r="CS494" s="344"/>
      <c r="CT494" s="344"/>
      <c r="CU494" s="344"/>
      <c r="CV494" s="344"/>
      <c r="CW494" s="344"/>
      <c r="CX494" s="344"/>
      <c r="CY494" s="344"/>
      <c r="CZ494" s="344"/>
    </row>
    <row r="495" s="348" customFormat="true" ht="25.15" customHeight="true" x14ac:dyDescent="0.2">
      <c r="C495" s="1020" t="s">
        <v>534</v>
      </c>
      <c r="D495" s="1020"/>
      <c r="E495" s="759">
        <v>3.2818800485769906E-2</v>
      </c>
      <c r="F495" s="756"/>
      <c r="G495" s="756"/>
      <c r="H495" s="1020" t="s">
        <v>563</v>
      </c>
      <c r="I495" s="1020"/>
      <c r="J495" s="760">
        <v>7.5328510766125266E-4</v>
      </c>
      <c r="K495" s="756"/>
      <c r="L495" s="756"/>
      <c r="M495" s="1020" t="s">
        <v>563</v>
      </c>
      <c r="N495" s="1020"/>
      <c r="O495" s="761">
        <v>4.8341499308328405E-4</v>
      </c>
      <c r="P495" s="756"/>
      <c r="Q495" s="756"/>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A495" s="343"/>
      <c r="BB495" s="394"/>
      <c r="BC495" s="343"/>
      <c r="BD495" s="343"/>
      <c r="BE495" s="343"/>
      <c r="BF495" s="343"/>
      <c r="BG495" s="343"/>
      <c r="BH495" s="343"/>
      <c r="BI495" s="343"/>
      <c r="BJ495" s="343"/>
      <c r="BK495" s="343"/>
      <c r="BL495" s="343"/>
      <c r="BM495" s="343"/>
      <c r="BN495" s="343"/>
      <c r="BO495" s="343"/>
      <c r="BP495" s="343"/>
      <c r="BQ495" s="343"/>
      <c r="BR495" s="343"/>
      <c r="BS495" s="343"/>
      <c r="BT495" s="343"/>
      <c r="BU495" s="343"/>
      <c r="BV495" s="343"/>
      <c r="BW495" s="343"/>
      <c r="BX495" s="343"/>
      <c r="BY495" s="343"/>
      <c r="BZ495" s="344"/>
      <c r="CA495" s="344"/>
      <c r="CB495" s="344"/>
      <c r="CC495" s="344"/>
      <c r="CD495" s="344"/>
      <c r="CE495" s="344"/>
      <c r="CF495" s="344"/>
      <c r="CG495" s="344"/>
      <c r="CH495" s="344"/>
      <c r="CI495" s="344"/>
      <c r="CJ495" s="344"/>
      <c r="CK495" s="344"/>
      <c r="CL495" s="344"/>
      <c r="CM495" s="344"/>
      <c r="CN495" s="344"/>
      <c r="CO495" s="344"/>
      <c r="CP495" s="344"/>
      <c r="CQ495" s="344"/>
      <c r="CR495" s="344"/>
      <c r="CS495" s="344"/>
      <c r="CT495" s="344"/>
      <c r="CU495" s="344"/>
      <c r="CV495" s="344"/>
      <c r="CW495" s="344"/>
      <c r="CX495" s="344"/>
      <c r="CY495" s="344"/>
      <c r="CZ495" s="344"/>
    </row>
    <row r="496" s="348" customFormat="true" ht="25.15" customHeight="true" x14ac:dyDescent="0.2">
      <c r="C496" s="1020" t="s">
        <v>513</v>
      </c>
      <c r="D496" s="1020"/>
      <c r="E496" s="759">
        <v>6.0919772253889309E-2</v>
      </c>
      <c r="F496" s="756"/>
      <c r="G496" s="756"/>
      <c r="H496" s="1020" t="s">
        <v>514</v>
      </c>
      <c r="I496" s="1020"/>
      <c r="J496" s="760">
        <v>7.2244553195705857E-2</v>
      </c>
      <c r="K496" s="756"/>
      <c r="L496" s="756"/>
      <c r="M496" s="1020" t="s">
        <v>514</v>
      </c>
      <c r="N496" s="1020"/>
      <c r="O496" s="761">
        <v>0.10902571308686225</v>
      </c>
      <c r="P496" s="756"/>
      <c r="Q496" s="756"/>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A496" s="343"/>
      <c r="BB496" s="394"/>
      <c r="BC496" s="343"/>
      <c r="BD496" s="343"/>
      <c r="BE496" s="343"/>
      <c r="BF496" s="343"/>
      <c r="BG496" s="343"/>
      <c r="BH496" s="343"/>
      <c r="BI496" s="343"/>
      <c r="BJ496" s="343"/>
      <c r="BK496" s="343"/>
      <c r="BL496" s="343"/>
      <c r="BM496" s="343"/>
      <c r="BN496" s="343"/>
      <c r="BO496" s="343"/>
      <c r="BP496" s="343"/>
      <c r="BQ496" s="343"/>
      <c r="BR496" s="343"/>
      <c r="BS496" s="343"/>
      <c r="BT496" s="343"/>
      <c r="BU496" s="343"/>
      <c r="BV496" s="343"/>
      <c r="BW496" s="343"/>
      <c r="BX496" s="343"/>
      <c r="BY496" s="343"/>
      <c r="BZ496" s="344"/>
      <c r="CA496" s="344"/>
      <c r="CB496" s="344"/>
      <c r="CC496" s="344"/>
      <c r="CD496" s="344"/>
      <c r="CE496" s="344"/>
      <c r="CF496" s="344"/>
      <c r="CG496" s="344"/>
      <c r="CH496" s="344"/>
      <c r="CI496" s="344"/>
      <c r="CJ496" s="344"/>
      <c r="CK496" s="344"/>
      <c r="CL496" s="344"/>
      <c r="CM496" s="344"/>
      <c r="CN496" s="344"/>
      <c r="CO496" s="344"/>
      <c r="CP496" s="344"/>
      <c r="CQ496" s="344"/>
      <c r="CR496" s="344"/>
      <c r="CS496" s="344"/>
      <c r="CT496" s="344"/>
      <c r="CU496" s="344"/>
      <c r="CV496" s="344"/>
      <c r="CW496" s="344"/>
      <c r="CX496" s="344"/>
      <c r="CY496" s="344"/>
      <c r="CZ496" s="344"/>
    </row>
    <row r="497" s="348" customFormat="true" ht="25.15" customHeight="true" x14ac:dyDescent="0.2">
      <c r="C497" s="1020" t="s">
        <v>538</v>
      </c>
      <c r="D497" s="1020"/>
      <c r="E497" s="759">
        <v>2.7102991964686352E-2</v>
      </c>
      <c r="F497" s="756"/>
      <c r="G497" s="756"/>
      <c r="H497" s="1020" t="s">
        <v>564</v>
      </c>
      <c r="I497" s="1020"/>
      <c r="J497" s="760">
        <v>9.8447008819124333E-3</v>
      </c>
      <c r="K497" s="756"/>
      <c r="L497" s="756"/>
      <c r="M497" s="1020" t="s">
        <v>564</v>
      </c>
      <c r="N497" s="1020"/>
      <c r="O497" s="761">
        <v>1.9533066248537741E-2</v>
      </c>
      <c r="P497" s="756"/>
      <c r="Q497" s="756"/>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A497" s="343"/>
      <c r="BB497" s="394"/>
      <c r="BC497" s="343"/>
      <c r="BD497" s="343"/>
      <c r="BE497" s="343"/>
      <c r="BF497" s="343"/>
      <c r="BG497" s="343"/>
      <c r="BH497" s="343"/>
      <c r="BI497" s="343"/>
      <c r="BJ497" s="343"/>
      <c r="BK497" s="343"/>
      <c r="BL497" s="343"/>
      <c r="BM497" s="343"/>
      <c r="BN497" s="343"/>
      <c r="BO497" s="343"/>
      <c r="BP497" s="343"/>
      <c r="BQ497" s="343"/>
      <c r="BR497" s="343"/>
      <c r="BS497" s="343"/>
      <c r="BT497" s="343"/>
      <c r="BU497" s="343"/>
      <c r="BV497" s="343"/>
      <c r="BW497" s="343"/>
      <c r="BX497" s="343"/>
      <c r="BY497" s="343"/>
      <c r="BZ497" s="344"/>
      <c r="CA497" s="344"/>
      <c r="CB497" s="344"/>
      <c r="CC497" s="344"/>
      <c r="CD497" s="344"/>
      <c r="CE497" s="344"/>
      <c r="CF497" s="344"/>
      <c r="CG497" s="344"/>
      <c r="CH497" s="344"/>
      <c r="CI497" s="344"/>
      <c r="CJ497" s="344"/>
      <c r="CK497" s="344"/>
      <c r="CL497" s="344"/>
      <c r="CM497" s="344"/>
      <c r="CN497" s="344"/>
      <c r="CO497" s="344"/>
      <c r="CP497" s="344"/>
      <c r="CQ497" s="344"/>
      <c r="CR497" s="344"/>
      <c r="CS497" s="344"/>
      <c r="CT497" s="344"/>
      <c r="CU497" s="344"/>
      <c r="CV497" s="344"/>
      <c r="CW497" s="344"/>
      <c r="CX497" s="344"/>
      <c r="CY497" s="344"/>
      <c r="CZ497" s="344"/>
    </row>
    <row r="498" s="348" customFormat="true" ht="25.15" customHeight="true" x14ac:dyDescent="0.2">
      <c r="C498" s="1020" t="s">
        <v>568</v>
      </c>
      <c r="D498" s="1020"/>
      <c r="E498" s="759">
        <v>6.0774355361777033E-4</v>
      </c>
      <c r="F498" s="756"/>
      <c r="G498" s="756"/>
      <c r="H498" s="1020" t="s">
        <v>521</v>
      </c>
      <c r="I498" s="1020"/>
      <c r="J498" s="760">
        <v>7.515333297632916E-2</v>
      </c>
      <c r="K498" s="756"/>
      <c r="L498" s="756"/>
      <c r="M498" s="1020" t="s">
        <v>521</v>
      </c>
      <c r="N498" s="1020"/>
      <c r="O498" s="761">
        <v>8.9432649539557943E-2</v>
      </c>
      <c r="P498" s="756"/>
      <c r="Q498" s="756"/>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A498" s="343"/>
      <c r="BB498" s="394"/>
      <c r="BC498" s="343"/>
      <c r="BD498" s="343"/>
      <c r="BE498" s="343"/>
      <c r="BF498" s="343"/>
      <c r="BG498" s="343"/>
      <c r="BH498" s="343"/>
      <c r="BI498" s="343"/>
      <c r="BJ498" s="343"/>
      <c r="BK498" s="343"/>
      <c r="BL498" s="343"/>
      <c r="BM498" s="343"/>
      <c r="BN498" s="343"/>
      <c r="BO498" s="343"/>
      <c r="BP498" s="343"/>
      <c r="BQ498" s="343"/>
      <c r="BR498" s="343"/>
      <c r="BS498" s="343"/>
      <c r="BT498" s="343"/>
      <c r="BU498" s="343"/>
      <c r="BV498" s="343"/>
      <c r="BW498" s="343"/>
      <c r="BX498" s="343"/>
      <c r="BY498" s="343"/>
      <c r="BZ498" s="344"/>
      <c r="CA498" s="344"/>
      <c r="CB498" s="344"/>
      <c r="CC498" s="344"/>
      <c r="CD498" s="344"/>
      <c r="CE498" s="344"/>
      <c r="CF498" s="344"/>
      <c r="CG498" s="344"/>
      <c r="CH498" s="344"/>
      <c r="CI498" s="344"/>
      <c r="CJ498" s="344"/>
      <c r="CK498" s="344"/>
      <c r="CL498" s="344"/>
      <c r="CM498" s="344"/>
      <c r="CN498" s="344"/>
      <c r="CO498" s="344"/>
      <c r="CP498" s="344"/>
      <c r="CQ498" s="344"/>
      <c r="CR498" s="344"/>
      <c r="CS498" s="344"/>
      <c r="CT498" s="344"/>
      <c r="CU498" s="344"/>
      <c r="CV498" s="344"/>
      <c r="CW498" s="344"/>
      <c r="CX498" s="344"/>
      <c r="CY498" s="344"/>
      <c r="CZ498" s="344"/>
    </row>
    <row r="499" s="348" customFormat="true" ht="25.15" customHeight="true" x14ac:dyDescent="0.2">
      <c r="C499" s="1020" t="s">
        <v>561</v>
      </c>
      <c r="D499" s="1020"/>
      <c r="E499" s="759">
        <v>2.5490714141254834E-3</v>
      </c>
      <c r="F499" s="756"/>
      <c r="G499" s="756"/>
      <c r="H499" s="1020" t="s">
        <v>569</v>
      </c>
      <c r="I499" s="1020"/>
      <c r="J499" s="760">
        <v>4.229602847635E-4</v>
      </c>
      <c r="K499" s="756"/>
      <c r="L499" s="756"/>
      <c r="M499" s="1020" t="s">
        <v>569</v>
      </c>
      <c r="N499" s="1020"/>
      <c r="O499" s="761">
        <v>4.0278258195840266E-4</v>
      </c>
      <c r="P499" s="756"/>
      <c r="Q499" s="756"/>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A499" s="343"/>
      <c r="BB499" s="394"/>
      <c r="BC499" s="343"/>
      <c r="BD499" s="343"/>
      <c r="BE499" s="343"/>
      <c r="BF499" s="343"/>
      <c r="BG499" s="343"/>
      <c r="BH499" s="343"/>
      <c r="BI499" s="343"/>
      <c r="BJ499" s="343"/>
      <c r="BK499" s="343"/>
      <c r="BL499" s="343"/>
      <c r="BM499" s="343"/>
      <c r="BN499" s="343"/>
      <c r="BO499" s="343"/>
      <c r="BP499" s="343"/>
      <c r="BQ499" s="343"/>
      <c r="BR499" s="343"/>
      <c r="BS499" s="343"/>
      <c r="BT499" s="343"/>
      <c r="BU499" s="343"/>
      <c r="BV499" s="343"/>
      <c r="BW499" s="343"/>
      <c r="BX499" s="343"/>
      <c r="BY499" s="343"/>
      <c r="BZ499" s="344"/>
      <c r="CA499" s="344"/>
      <c r="CB499" s="344"/>
      <c r="CC499" s="344"/>
      <c r="CD499" s="344"/>
      <c r="CE499" s="344"/>
      <c r="CF499" s="344"/>
      <c r="CG499" s="344"/>
      <c r="CH499" s="344"/>
      <c r="CI499" s="344"/>
      <c r="CJ499" s="344"/>
      <c r="CK499" s="344"/>
      <c r="CL499" s="344"/>
      <c r="CM499" s="344"/>
      <c r="CN499" s="344"/>
      <c r="CO499" s="344"/>
      <c r="CP499" s="344"/>
      <c r="CQ499" s="344"/>
      <c r="CR499" s="344"/>
      <c r="CS499" s="344"/>
      <c r="CT499" s="344"/>
      <c r="CU499" s="344"/>
      <c r="CV499" s="344"/>
      <c r="CW499" s="344"/>
      <c r="CX499" s="344"/>
      <c r="CY499" s="344"/>
      <c r="CZ499" s="344"/>
    </row>
    <row r="500" s="348" customFormat="true" ht="25.15" customHeight="true" x14ac:dyDescent="0.2">
      <c r="C500" s="1020" t="s">
        <v>535</v>
      </c>
      <c r="D500" s="1020"/>
      <c r="E500" s="759">
        <v>0.12979547284717771</v>
      </c>
      <c r="F500" s="756"/>
      <c r="G500" s="756"/>
      <c r="H500" s="1020" t="s">
        <v>565</v>
      </c>
      <c r="I500" s="1020"/>
      <c r="J500" s="760">
        <v>7.3476913769062423E-4</v>
      </c>
      <c r="K500" s="756"/>
      <c r="L500" s="756"/>
      <c r="M500" s="1020" t="s">
        <v>565</v>
      </c>
      <c r="N500" s="1020"/>
      <c r="O500" s="761">
        <v>9.9781151888741907E-4</v>
      </c>
      <c r="P500" s="756"/>
      <c r="Q500" s="756"/>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A500" s="343"/>
      <c r="BB500" s="394"/>
      <c r="BC500" s="343"/>
      <c r="BD500" s="343"/>
      <c r="BE500" s="343"/>
      <c r="BF500" s="343"/>
      <c r="BG500" s="343"/>
      <c r="BH500" s="343"/>
      <c r="BI500" s="343"/>
      <c r="BJ500" s="343"/>
      <c r="BK500" s="343"/>
      <c r="BL500" s="343"/>
      <c r="BM500" s="343"/>
      <c r="BN500" s="343"/>
      <c r="BO500" s="343"/>
      <c r="BP500" s="343"/>
      <c r="BQ500" s="343"/>
      <c r="BR500" s="343"/>
      <c r="BS500" s="343"/>
      <c r="BT500" s="343"/>
      <c r="BU500" s="343"/>
      <c r="BV500" s="343"/>
      <c r="BW500" s="343"/>
      <c r="BX500" s="343"/>
      <c r="BY500" s="343"/>
      <c r="BZ500" s="344"/>
      <c r="CA500" s="344"/>
      <c r="CB500" s="344"/>
      <c r="CC500" s="344"/>
      <c r="CD500" s="344"/>
      <c r="CE500" s="344"/>
      <c r="CF500" s="344"/>
      <c r="CG500" s="344"/>
      <c r="CH500" s="344"/>
      <c r="CI500" s="344"/>
      <c r="CJ500" s="344"/>
      <c r="CK500" s="344"/>
      <c r="CL500" s="344"/>
      <c r="CM500" s="344"/>
      <c r="CN500" s="344"/>
      <c r="CO500" s="344"/>
      <c r="CP500" s="344"/>
      <c r="CQ500" s="344"/>
      <c r="CR500" s="344"/>
      <c r="CS500" s="344"/>
      <c r="CT500" s="344"/>
      <c r="CU500" s="344"/>
      <c r="CV500" s="344"/>
      <c r="CW500" s="344"/>
      <c r="CX500" s="344"/>
      <c r="CY500" s="344"/>
      <c r="CZ500" s="344"/>
    </row>
    <row r="501" s="348" customFormat="true" ht="25.15" customHeight="true" x14ac:dyDescent="0.2">
      <c r="C501" s="1020" t="s">
        <v>510</v>
      </c>
      <c r="D501" s="1020"/>
      <c r="E501" s="759">
        <v>0.35613304313600985</v>
      </c>
      <c r="F501" s="756"/>
      <c r="G501" s="756"/>
      <c r="H501" s="1020" t="s">
        <v>475</v>
      </c>
      <c r="I501" s="1020"/>
      <c r="J501" s="760">
        <v>3.0988762902067558E-5</v>
      </c>
      <c r="K501" s="756"/>
      <c r="L501" s="756"/>
      <c r="M501" s="1020" t="s">
        <v>475</v>
      </c>
      <c r="N501" s="1020"/>
      <c r="O501" s="761">
        <v>3.2798165432429936E-4</v>
      </c>
      <c r="P501" s="756"/>
      <c r="Q501" s="756"/>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A501" s="343"/>
      <c r="BB501" s="394"/>
      <c r="BC501" s="343"/>
      <c r="BD501" s="343"/>
      <c r="BE501" s="343"/>
      <c r="BF501" s="343"/>
      <c r="BG501" s="343"/>
      <c r="BH501" s="343"/>
      <c r="BI501" s="343"/>
      <c r="BJ501" s="343"/>
      <c r="BK501" s="343"/>
      <c r="BL501" s="343"/>
      <c r="BM501" s="343"/>
      <c r="BN501" s="343"/>
      <c r="BO501" s="343"/>
      <c r="BP501" s="343"/>
      <c r="BQ501" s="343"/>
      <c r="BR501" s="343"/>
      <c r="BS501" s="343"/>
      <c r="BT501" s="343"/>
      <c r="BU501" s="343"/>
      <c r="BV501" s="343"/>
      <c r="BW501" s="343"/>
      <c r="BX501" s="343"/>
      <c r="BY501" s="343"/>
      <c r="BZ501" s="344"/>
      <c r="CA501" s="344"/>
      <c r="CB501" s="344"/>
      <c r="CC501" s="344"/>
      <c r="CD501" s="344"/>
      <c r="CE501" s="344"/>
      <c r="CF501" s="344"/>
      <c r="CG501" s="344"/>
      <c r="CH501" s="344"/>
      <c r="CI501" s="344"/>
      <c r="CJ501" s="344"/>
      <c r="CK501" s="344"/>
      <c r="CL501" s="344"/>
      <c r="CM501" s="344"/>
      <c r="CN501" s="344"/>
      <c r="CO501" s="344"/>
      <c r="CP501" s="344"/>
      <c r="CQ501" s="344"/>
      <c r="CR501" s="344"/>
      <c r="CS501" s="344"/>
      <c r="CT501" s="344"/>
      <c r="CU501" s="344"/>
      <c r="CV501" s="344"/>
      <c r="CW501" s="344"/>
      <c r="CX501" s="344"/>
      <c r="CY501" s="344"/>
      <c r="CZ501" s="344"/>
    </row>
    <row r="502" s="348" customFormat="true" ht="25.15" customHeight="true" x14ac:dyDescent="0.2">
      <c r="C502" s="1020" t="s">
        <v>512</v>
      </c>
      <c r="D502" s="1020"/>
      <c r="E502" s="759">
        <v>0.33350924055349473</v>
      </c>
      <c r="F502" s="756"/>
      <c r="G502" s="756"/>
      <c r="H502" s="1020" t="s">
        <v>213</v>
      </c>
      <c r="I502" s="1020"/>
      <c r="J502" s="760">
        <v>4.2259335189724173E-4</v>
      </c>
      <c r="K502" s="756"/>
      <c r="L502" s="756"/>
      <c r="M502" s="1020" t="s">
        <v>213</v>
      </c>
      <c r="N502" s="1020"/>
      <c r="O502" s="761">
        <v>6.2466013787770846E-4</v>
      </c>
      <c r="P502" s="756"/>
      <c r="Q502" s="756"/>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A502" s="343"/>
      <c r="BB502" s="394"/>
      <c r="BC502" s="343"/>
      <c r="BD502" s="343"/>
      <c r="BE502" s="343"/>
      <c r="BF502" s="343"/>
      <c r="BG502" s="343"/>
      <c r="BH502" s="343"/>
      <c r="BI502" s="343"/>
      <c r="BJ502" s="343"/>
      <c r="BK502" s="343"/>
      <c r="BL502" s="343"/>
      <c r="BM502" s="343"/>
      <c r="BN502" s="343"/>
      <c r="BO502" s="343"/>
      <c r="BP502" s="343"/>
      <c r="BQ502" s="343"/>
      <c r="BR502" s="343"/>
      <c r="BS502" s="343"/>
      <c r="BT502" s="343"/>
      <c r="BU502" s="343"/>
      <c r="BV502" s="343"/>
      <c r="BW502" s="343"/>
      <c r="BX502" s="343"/>
      <c r="BY502" s="343"/>
      <c r="BZ502" s="344"/>
      <c r="CA502" s="344"/>
      <c r="CB502" s="344"/>
      <c r="CC502" s="344"/>
      <c r="CD502" s="344"/>
      <c r="CE502" s="344"/>
      <c r="CF502" s="344"/>
      <c r="CG502" s="344"/>
      <c r="CH502" s="344"/>
      <c r="CI502" s="344"/>
      <c r="CJ502" s="344"/>
      <c r="CK502" s="344"/>
      <c r="CL502" s="344"/>
      <c r="CM502" s="344"/>
      <c r="CN502" s="344"/>
      <c r="CO502" s="344"/>
      <c r="CP502" s="344"/>
      <c r="CQ502" s="344"/>
      <c r="CR502" s="344"/>
      <c r="CS502" s="344"/>
      <c r="CT502" s="344"/>
      <c r="CU502" s="344"/>
      <c r="CV502" s="344"/>
      <c r="CW502" s="344"/>
      <c r="CX502" s="344"/>
      <c r="CY502" s="344"/>
      <c r="CZ502" s="344"/>
    </row>
    <row r="503" s="348" customFormat="true" ht="25.15" customHeight="true" x14ac:dyDescent="0.2">
      <c r="C503" s="1020" t="s">
        <v>555</v>
      </c>
      <c r="D503" s="1020"/>
      <c r="E503" s="759">
        <v>2.4059726833120427E-2</v>
      </c>
      <c r="F503" s="756"/>
      <c r="G503" s="756"/>
      <c r="H503" s="1020" t="s">
        <v>547</v>
      </c>
      <c r="I503" s="1020"/>
      <c r="J503" s="760">
        <v>1.1922551752553827E-2</v>
      </c>
      <c r="K503" s="756"/>
      <c r="L503" s="756"/>
      <c r="M503" s="1020" t="s">
        <v>547</v>
      </c>
      <c r="N503" s="1020"/>
      <c r="O503" s="761">
        <v>1.1334676954400194E-2</v>
      </c>
      <c r="P503" s="756"/>
      <c r="Q503" s="756"/>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A503" s="343"/>
      <c r="BB503" s="394"/>
      <c r="BC503" s="343"/>
      <c r="BD503" s="343"/>
      <c r="BE503" s="343"/>
      <c r="BF503" s="343"/>
      <c r="BG503" s="343"/>
      <c r="BH503" s="343"/>
      <c r="BI503" s="343"/>
      <c r="BJ503" s="343"/>
      <c r="BK503" s="343"/>
      <c r="BL503" s="343"/>
      <c r="BM503" s="343"/>
      <c r="BN503" s="343"/>
      <c r="BO503" s="343"/>
      <c r="BP503" s="343"/>
      <c r="BQ503" s="343"/>
      <c r="BR503" s="343"/>
      <c r="BS503" s="343"/>
      <c r="BT503" s="343"/>
      <c r="BU503" s="343"/>
      <c r="BV503" s="343"/>
      <c r="BW503" s="343"/>
      <c r="BX503" s="343"/>
      <c r="BY503" s="343"/>
      <c r="BZ503" s="344"/>
      <c r="CA503" s="344"/>
      <c r="CB503" s="344"/>
      <c r="CC503" s="344"/>
      <c r="CD503" s="344"/>
      <c r="CE503" s="344"/>
      <c r="CF503" s="344"/>
      <c r="CG503" s="344"/>
      <c r="CH503" s="344"/>
      <c r="CI503" s="344"/>
      <c r="CJ503" s="344"/>
      <c r="CK503" s="344"/>
      <c r="CL503" s="344"/>
      <c r="CM503" s="344"/>
      <c r="CN503" s="344"/>
      <c r="CO503" s="344"/>
      <c r="CP503" s="344"/>
      <c r="CQ503" s="344"/>
      <c r="CR503" s="344"/>
      <c r="CS503" s="344"/>
      <c r="CT503" s="344"/>
      <c r="CU503" s="344"/>
      <c r="CV503" s="344"/>
      <c r="CW503" s="344"/>
      <c r="CX503" s="344"/>
      <c r="CY503" s="344"/>
      <c r="CZ503" s="344"/>
    </row>
    <row r="504" s="348" customFormat="true" ht="25.15" customHeight="true" x14ac:dyDescent="0.2">
      <c r="C504" s="1020" t="s">
        <v>557</v>
      </c>
      <c r="D504" s="1020"/>
      <c r="E504" s="759">
        <v>2.4394008225403711E-2</v>
      </c>
      <c r="F504" s="756"/>
      <c r="G504" s="756"/>
      <c r="H504" s="1020" t="s">
        <v>545</v>
      </c>
      <c r="I504" s="1020"/>
      <c r="J504" s="760">
        <v>7.8029191644209892E-3</v>
      </c>
      <c r="K504" s="756"/>
      <c r="L504" s="756"/>
      <c r="M504" s="1020" t="s">
        <v>545</v>
      </c>
      <c r="N504" s="1020"/>
      <c r="O504" s="761">
        <v>1.1741922675810182E-2</v>
      </c>
      <c r="P504" s="756"/>
      <c r="Q504" s="756"/>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A504" s="343"/>
      <c r="BB504" s="394"/>
      <c r="BC504" s="343"/>
      <c r="BD504" s="343"/>
      <c r="BE504" s="343"/>
      <c r="BF504" s="343"/>
      <c r="BG504" s="343"/>
      <c r="BH504" s="343"/>
      <c r="BI504" s="343"/>
      <c r="BJ504" s="343"/>
      <c r="BK504" s="343"/>
      <c r="BL504" s="343"/>
      <c r="BM504" s="343"/>
      <c r="BN504" s="343"/>
      <c r="BO504" s="343"/>
      <c r="BP504" s="343"/>
      <c r="BQ504" s="343"/>
      <c r="BR504" s="343"/>
      <c r="BS504" s="343"/>
      <c r="BT504" s="343"/>
      <c r="BU504" s="343"/>
      <c r="BV504" s="343"/>
      <c r="BW504" s="343"/>
      <c r="BX504" s="343"/>
      <c r="BY504" s="343"/>
      <c r="BZ504" s="344"/>
      <c r="CA504" s="344"/>
      <c r="CB504" s="344"/>
      <c r="CC504" s="344"/>
      <c r="CD504" s="344"/>
      <c r="CE504" s="344"/>
      <c r="CF504" s="344"/>
      <c r="CG504" s="344"/>
      <c r="CH504" s="344"/>
      <c r="CI504" s="344"/>
      <c r="CJ504" s="344"/>
      <c r="CK504" s="344"/>
      <c r="CL504" s="344"/>
      <c r="CM504" s="344"/>
      <c r="CN504" s="344"/>
      <c r="CO504" s="344"/>
      <c r="CP504" s="344"/>
      <c r="CQ504" s="344"/>
      <c r="CR504" s="344"/>
      <c r="CS504" s="344"/>
      <c r="CT504" s="344"/>
      <c r="CU504" s="344"/>
      <c r="CV504" s="344"/>
      <c r="CW504" s="344"/>
      <c r="CX504" s="344"/>
      <c r="CY504" s="344"/>
      <c r="CZ504" s="344"/>
    </row>
    <row r="505" s="348" customFormat="true" ht="25.15" customHeight="true" x14ac:dyDescent="0.2">
      <c r="C505" s="1020" t="s">
        <v>302</v>
      </c>
      <c r="D505" s="1020"/>
      <c r="E505" s="759">
        <v>7.7381572202904328E-2</v>
      </c>
      <c r="F505" s="756"/>
      <c r="G505" s="756"/>
      <c r="H505" s="1020" t="s">
        <v>196</v>
      </c>
      <c r="I505" s="1020"/>
      <c r="J505" s="760">
        <v>1.0000902022190429E-2</v>
      </c>
      <c r="K505" s="756"/>
      <c r="L505" s="756"/>
      <c r="M505" s="1020" t="s">
        <v>196</v>
      </c>
      <c r="N505" s="1020"/>
      <c r="O505" s="761">
        <v>1.5302874622183214E-2</v>
      </c>
      <c r="P505" s="756"/>
      <c r="Q505" s="756"/>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A505" s="343"/>
      <c r="BB505" s="394"/>
      <c r="BC505" s="343"/>
      <c r="BD505" s="343"/>
      <c r="BE505" s="343"/>
      <c r="BF505" s="343"/>
      <c r="BG505" s="343"/>
      <c r="BH505" s="343"/>
      <c r="BI505" s="343"/>
      <c r="BJ505" s="343"/>
      <c r="BK505" s="343"/>
      <c r="BL505" s="343"/>
      <c r="BM505" s="343"/>
      <c r="BN505" s="343"/>
      <c r="BO505" s="343"/>
      <c r="BP505" s="343"/>
      <c r="BQ505" s="343"/>
      <c r="BR505" s="343"/>
      <c r="BS505" s="343"/>
      <c r="BT505" s="343"/>
      <c r="BU505" s="343"/>
      <c r="BV505" s="343"/>
      <c r="BW505" s="343"/>
      <c r="BX505" s="343"/>
      <c r="BY505" s="343"/>
      <c r="BZ505" s="344"/>
      <c r="CA505" s="344"/>
      <c r="CB505" s="344"/>
      <c r="CC505" s="344"/>
      <c r="CD505" s="344"/>
      <c r="CE505" s="344"/>
      <c r="CF505" s="344"/>
      <c r="CG505" s="344"/>
      <c r="CH505" s="344"/>
      <c r="CI505" s="344"/>
      <c r="CJ505" s="344"/>
      <c r="CK505" s="344"/>
      <c r="CL505" s="344"/>
      <c r="CM505" s="344"/>
      <c r="CN505" s="344"/>
      <c r="CO505" s="344"/>
      <c r="CP505" s="344"/>
      <c r="CQ505" s="344"/>
      <c r="CR505" s="344"/>
      <c r="CS505" s="344"/>
      <c r="CT505" s="344"/>
      <c r="CU505" s="344"/>
      <c r="CV505" s="344"/>
      <c r="CW505" s="344"/>
      <c r="CX505" s="344"/>
      <c r="CY505" s="344"/>
      <c r="CZ505" s="344"/>
    </row>
    <row r="506" s="348" customFormat="true" ht="25.15" customHeight="true" x14ac:dyDescent="0.2">
      <c r="C506" s="1020" t="s">
        <v>542</v>
      </c>
      <c r="D506" s="1020"/>
      <c r="E506" s="759">
        <v>8.9589360895458256E-2</v>
      </c>
      <c r="F506" s="756"/>
      <c r="G506" s="756"/>
      <c r="H506" s="1020" t="s">
        <v>217</v>
      </c>
      <c r="I506" s="1020"/>
      <c r="J506" s="760">
        <v>2.0361708063126698E-3</v>
      </c>
      <c r="K506" s="756"/>
      <c r="L506" s="756"/>
      <c r="M506" s="1020" t="s">
        <v>217</v>
      </c>
      <c r="N506" s="1020"/>
      <c r="O506" s="761">
        <v>8.8063175770436685E-5</v>
      </c>
      <c r="P506" s="756"/>
      <c r="Q506" s="756"/>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A506" s="343"/>
      <c r="BB506" s="394"/>
      <c r="BC506" s="343"/>
      <c r="BD506" s="343"/>
      <c r="BE506" s="343"/>
      <c r="BF506" s="343"/>
      <c r="BG506" s="343"/>
      <c r="BH506" s="343"/>
      <c r="BI506" s="343"/>
      <c r="BJ506" s="343"/>
      <c r="BK506" s="343"/>
      <c r="BL506" s="343"/>
      <c r="BM506" s="343"/>
      <c r="BN506" s="343"/>
      <c r="BO506" s="343"/>
      <c r="BP506" s="343"/>
      <c r="BQ506" s="343"/>
      <c r="BR506" s="343"/>
      <c r="BS506" s="343"/>
      <c r="BT506" s="343"/>
      <c r="BU506" s="343"/>
      <c r="BV506" s="343"/>
      <c r="BW506" s="343"/>
      <c r="BX506" s="343"/>
      <c r="BY506" s="343"/>
      <c r="BZ506" s="344"/>
      <c r="CA506" s="344"/>
      <c r="CB506" s="344"/>
      <c r="CC506" s="344"/>
      <c r="CD506" s="344"/>
      <c r="CE506" s="344"/>
      <c r="CF506" s="344"/>
      <c r="CG506" s="344"/>
      <c r="CH506" s="344"/>
      <c r="CI506" s="344"/>
      <c r="CJ506" s="344"/>
      <c r="CK506" s="344"/>
      <c r="CL506" s="344"/>
      <c r="CM506" s="344"/>
      <c r="CN506" s="344"/>
      <c r="CO506" s="344"/>
      <c r="CP506" s="344"/>
      <c r="CQ506" s="344"/>
      <c r="CR506" s="344"/>
      <c r="CS506" s="344"/>
      <c r="CT506" s="344"/>
      <c r="CU506" s="344"/>
      <c r="CV506" s="344"/>
      <c r="CW506" s="344"/>
      <c r="CX506" s="344"/>
      <c r="CY506" s="344"/>
      <c r="CZ506" s="344"/>
    </row>
    <row r="507" s="348" customFormat="true" ht="25.15" customHeight="true" x14ac:dyDescent="0.2">
      <c r="C507" s="1020" t="s">
        <v>562</v>
      </c>
      <c r="D507" s="1020"/>
      <c r="E507" s="759">
        <v>7.5109708931489676E-3</v>
      </c>
      <c r="F507" s="756"/>
      <c r="G507" s="756"/>
      <c r="H507" s="1020" t="s">
        <v>226</v>
      </c>
      <c r="I507" s="1020"/>
      <c r="J507" s="760">
        <v>2.7287481848462386E-2</v>
      </c>
      <c r="K507" s="756"/>
      <c r="L507" s="756"/>
      <c r="M507" s="1020" t="s">
        <v>226</v>
      </c>
      <c r="N507" s="1020"/>
      <c r="O507" s="761">
        <v>9.2706645410697429E-4</v>
      </c>
      <c r="P507" s="756"/>
      <c r="Q507" s="756"/>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A507" s="343"/>
      <c r="BB507" s="394"/>
      <c r="BC507" s="343"/>
      <c r="BD507" s="343"/>
      <c r="BE507" s="343"/>
      <c r="BF507" s="343"/>
      <c r="BG507" s="343"/>
      <c r="BH507" s="343"/>
      <c r="BI507" s="343"/>
      <c r="BJ507" s="343"/>
      <c r="BK507" s="343"/>
      <c r="BL507" s="343"/>
      <c r="BM507" s="343"/>
      <c r="BN507" s="343"/>
      <c r="BO507" s="343"/>
      <c r="BP507" s="343"/>
      <c r="BQ507" s="343"/>
      <c r="BR507" s="343"/>
      <c r="BS507" s="343"/>
      <c r="BT507" s="343"/>
      <c r="BU507" s="343"/>
      <c r="BV507" s="343"/>
      <c r="BW507" s="343"/>
      <c r="BX507" s="343"/>
      <c r="BY507" s="343"/>
      <c r="BZ507" s="344"/>
      <c r="CA507" s="344"/>
      <c r="CB507" s="344"/>
      <c r="CC507" s="344"/>
      <c r="CD507" s="344"/>
      <c r="CE507" s="344"/>
      <c r="CF507" s="344"/>
      <c r="CG507" s="344"/>
      <c r="CH507" s="344"/>
      <c r="CI507" s="344"/>
      <c r="CJ507" s="344"/>
      <c r="CK507" s="344"/>
      <c r="CL507" s="344"/>
      <c r="CM507" s="344"/>
      <c r="CN507" s="344"/>
      <c r="CO507" s="344"/>
      <c r="CP507" s="344"/>
      <c r="CQ507" s="344"/>
      <c r="CR507" s="344"/>
      <c r="CS507" s="344"/>
      <c r="CT507" s="344"/>
      <c r="CU507" s="344"/>
      <c r="CV507" s="344"/>
      <c r="CW507" s="344"/>
      <c r="CX507" s="344"/>
      <c r="CY507" s="344"/>
      <c r="CZ507" s="344"/>
    </row>
    <row r="508" s="348" customFormat="true" ht="25.15" customHeight="true" x14ac:dyDescent="0.2">
      <c r="C508" s="1020" t="s">
        <v>550</v>
      </c>
      <c r="D508" s="1020"/>
      <c r="E508" s="759">
        <v>6.4243849127330444E-2</v>
      </c>
      <c r="F508" s="756"/>
      <c r="G508" s="756"/>
      <c r="H508" s="1020" t="s">
        <v>215</v>
      </c>
      <c r="I508" s="1020"/>
      <c r="J508" s="760">
        <v>2.1736302981025423E-2</v>
      </c>
      <c r="K508" s="756"/>
      <c r="L508" s="756"/>
      <c r="M508" s="1020" t="s">
        <v>215</v>
      </c>
      <c r="N508" s="1020"/>
      <c r="O508" s="761">
        <v>3.9650398716765392E-3</v>
      </c>
      <c r="P508" s="756"/>
      <c r="Q508" s="756"/>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A508" s="343"/>
      <c r="BB508" s="394"/>
      <c r="BC508" s="343"/>
      <c r="BD508" s="343"/>
      <c r="BE508" s="343"/>
      <c r="BF508" s="343"/>
      <c r="BG508" s="343"/>
      <c r="BH508" s="343"/>
      <c r="BI508" s="343"/>
      <c r="BJ508" s="343"/>
      <c r="BK508" s="343"/>
      <c r="BL508" s="343"/>
      <c r="BM508" s="343"/>
      <c r="BN508" s="343"/>
      <c r="BO508" s="343"/>
      <c r="BP508" s="343"/>
      <c r="BQ508" s="343"/>
      <c r="BR508" s="343"/>
      <c r="BS508" s="343"/>
      <c r="BT508" s="343"/>
      <c r="BU508" s="343"/>
      <c r="BV508" s="343"/>
      <c r="BW508" s="343"/>
      <c r="BX508" s="343"/>
      <c r="BY508" s="343"/>
      <c r="BZ508" s="344"/>
      <c r="CA508" s="344"/>
      <c r="CB508" s="344"/>
      <c r="CC508" s="344"/>
      <c r="CD508" s="344"/>
      <c r="CE508" s="344"/>
      <c r="CF508" s="344"/>
      <c r="CG508" s="344"/>
      <c r="CH508" s="344"/>
      <c r="CI508" s="344"/>
      <c r="CJ508" s="344"/>
      <c r="CK508" s="344"/>
      <c r="CL508" s="344"/>
      <c r="CM508" s="344"/>
      <c r="CN508" s="344"/>
      <c r="CO508" s="344"/>
      <c r="CP508" s="344"/>
      <c r="CQ508" s="344"/>
      <c r="CR508" s="344"/>
      <c r="CS508" s="344"/>
      <c r="CT508" s="344"/>
      <c r="CU508" s="344"/>
      <c r="CV508" s="344"/>
      <c r="CW508" s="344"/>
      <c r="CX508" s="344"/>
      <c r="CY508" s="344"/>
      <c r="CZ508" s="344"/>
    </row>
    <row r="509" s="348" customFormat="true" ht="25.15" customHeight="true" x14ac:dyDescent="0.2">
      <c r="C509" s="1020" t="s">
        <v>517</v>
      </c>
      <c r="D509" s="1020"/>
      <c r="E509" s="759">
        <v>0.28661036658872152</v>
      </c>
      <c r="F509" s="756"/>
      <c r="G509" s="756"/>
      <c r="H509" s="1020" t="s">
        <v>540</v>
      </c>
      <c r="I509" s="1020"/>
      <c r="J509" s="760">
        <v>1.1442615222548226E-2</v>
      </c>
      <c r="K509" s="756"/>
      <c r="L509" s="756"/>
      <c r="M509" s="1020" t="s">
        <v>540</v>
      </c>
      <c r="N509" s="1020"/>
      <c r="O509" s="761">
        <v>1.5510735079889261E-2</v>
      </c>
      <c r="P509" s="756"/>
      <c r="Q509" s="756"/>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A509" s="343"/>
      <c r="BB509" s="394"/>
      <c r="BC509" s="343"/>
      <c r="BD509" s="343"/>
      <c r="BE509" s="343"/>
      <c r="BF509" s="343"/>
      <c r="BG509" s="343"/>
      <c r="BH509" s="343"/>
      <c r="BI509" s="343"/>
      <c r="BJ509" s="343"/>
      <c r="BK509" s="343"/>
      <c r="BL509" s="343"/>
      <c r="BM509" s="343"/>
      <c r="BN509" s="343"/>
      <c r="BO509" s="343"/>
      <c r="BP509" s="343"/>
      <c r="BQ509" s="343"/>
      <c r="BR509" s="343"/>
      <c r="BS509" s="343"/>
      <c r="BT509" s="343"/>
      <c r="BU509" s="343"/>
      <c r="BV509" s="343"/>
      <c r="BW509" s="343"/>
      <c r="BX509" s="343"/>
      <c r="BY509" s="343"/>
      <c r="BZ509" s="344"/>
      <c r="CA509" s="344"/>
      <c r="CB509" s="344"/>
      <c r="CC509" s="344"/>
      <c r="CD509" s="344"/>
      <c r="CE509" s="344"/>
      <c r="CF509" s="344"/>
      <c r="CG509" s="344"/>
      <c r="CH509" s="344"/>
      <c r="CI509" s="344"/>
      <c r="CJ509" s="344"/>
      <c r="CK509" s="344"/>
      <c r="CL509" s="344"/>
      <c r="CM509" s="344"/>
      <c r="CN509" s="344"/>
      <c r="CO509" s="344"/>
      <c r="CP509" s="344"/>
      <c r="CQ509" s="344"/>
      <c r="CR509" s="344"/>
      <c r="CS509" s="344"/>
      <c r="CT509" s="344"/>
      <c r="CU509" s="344"/>
      <c r="CV509" s="344"/>
      <c r="CW509" s="344"/>
      <c r="CX509" s="344"/>
      <c r="CY509" s="344"/>
      <c r="CZ509" s="344"/>
    </row>
    <row r="510" s="348" customFormat="true" ht="25.15" customHeight="true" x14ac:dyDescent="0.2">
      <c r="C510" s="1020" t="s">
        <v>554</v>
      </c>
      <c r="D510" s="1020"/>
      <c r="E510" s="759">
        <v>3.356929479481776E-2</v>
      </c>
      <c r="F510" s="756"/>
      <c r="G510" s="756"/>
      <c r="H510" s="1020" t="s">
        <v>519</v>
      </c>
      <c r="I510" s="1020"/>
      <c r="J510" s="760">
        <v>5.2565656537111559E-2</v>
      </c>
      <c r="K510" s="756"/>
      <c r="L510" s="756"/>
      <c r="M510" s="1020" t="s">
        <v>519</v>
      </c>
      <c r="N510" s="1020"/>
      <c r="O510" s="761">
        <v>7.026739959834756E-2</v>
      </c>
      <c r="P510" s="756"/>
      <c r="Q510" s="756"/>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A510" s="343"/>
      <c r="BB510" s="394"/>
      <c r="BC510" s="343"/>
      <c r="BD510" s="343"/>
      <c r="BE510" s="343"/>
      <c r="BF510" s="343"/>
      <c r="BG510" s="343"/>
      <c r="BH510" s="343"/>
      <c r="BI510" s="343"/>
      <c r="BJ510" s="343"/>
      <c r="BK510" s="343"/>
      <c r="BL510" s="343"/>
      <c r="BM510" s="343"/>
      <c r="BN510" s="343"/>
      <c r="BO510" s="343"/>
      <c r="BP510" s="343"/>
      <c r="BQ510" s="343"/>
      <c r="BR510" s="343"/>
      <c r="BS510" s="343"/>
      <c r="BT510" s="343"/>
      <c r="BU510" s="343"/>
      <c r="BV510" s="343"/>
      <c r="BW510" s="343"/>
      <c r="BX510" s="343"/>
      <c r="BY510" s="343"/>
      <c r="BZ510" s="344"/>
      <c r="CA510" s="344"/>
      <c r="CB510" s="344"/>
      <c r="CC510" s="344"/>
      <c r="CD510" s="344"/>
      <c r="CE510" s="344"/>
      <c r="CF510" s="344"/>
      <c r="CG510" s="344"/>
      <c r="CH510" s="344"/>
      <c r="CI510" s="344"/>
      <c r="CJ510" s="344"/>
      <c r="CK510" s="344"/>
      <c r="CL510" s="344"/>
      <c r="CM510" s="344"/>
      <c r="CN510" s="344"/>
      <c r="CO510" s="344"/>
      <c r="CP510" s="344"/>
      <c r="CQ510" s="344"/>
      <c r="CR510" s="344"/>
      <c r="CS510" s="344"/>
      <c r="CT510" s="344"/>
      <c r="CU510" s="344"/>
      <c r="CV510" s="344"/>
      <c r="CW510" s="344"/>
      <c r="CX510" s="344"/>
      <c r="CY510" s="344"/>
      <c r="CZ510" s="344"/>
    </row>
    <row r="511" s="348" customFormat="true" ht="25.15" customHeight="true" x14ac:dyDescent="0.2">
      <c r="C511" s="1020" t="s">
        <v>511</v>
      </c>
      <c r="D511" s="1020"/>
      <c r="E511" s="759">
        <v>0.35363164026582666</v>
      </c>
      <c r="F511" s="756"/>
      <c r="G511" s="756"/>
      <c r="H511" s="1020" t="s">
        <v>531</v>
      </c>
      <c r="I511" s="1020"/>
      <c r="J511" s="760">
        <v>0.12110317266856514</v>
      </c>
      <c r="K511" s="756"/>
      <c r="L511" s="756"/>
      <c r="M511" s="1020" t="s">
        <v>531</v>
      </c>
      <c r="N511" s="1020"/>
      <c r="O511" s="761">
        <v>0.12405383661111345</v>
      </c>
      <c r="P511" s="756"/>
      <c r="Q511" s="756"/>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A511" s="343"/>
      <c r="BB511" s="394"/>
      <c r="BC511" s="343"/>
      <c r="BD511" s="343"/>
      <c r="BE511" s="343"/>
      <c r="BF511" s="343"/>
      <c r="BG511" s="343"/>
      <c r="BH511" s="343"/>
      <c r="BI511" s="343"/>
      <c r="BJ511" s="343"/>
      <c r="BK511" s="343"/>
      <c r="BL511" s="343"/>
      <c r="BM511" s="343"/>
      <c r="BN511" s="343"/>
      <c r="BO511" s="343"/>
      <c r="BP511" s="343"/>
      <c r="BQ511" s="343"/>
      <c r="BR511" s="343"/>
      <c r="BS511" s="343"/>
      <c r="BT511" s="343"/>
      <c r="BU511" s="343"/>
      <c r="BV511" s="343"/>
      <c r="BW511" s="343"/>
      <c r="BX511" s="343"/>
      <c r="BY511" s="343"/>
      <c r="BZ511" s="344"/>
      <c r="CA511" s="344"/>
      <c r="CB511" s="344"/>
      <c r="CC511" s="344"/>
      <c r="CD511" s="344"/>
      <c r="CE511" s="344"/>
      <c r="CF511" s="344"/>
      <c r="CG511" s="344"/>
      <c r="CH511" s="344"/>
      <c r="CI511" s="344"/>
      <c r="CJ511" s="344"/>
      <c r="CK511" s="344"/>
      <c r="CL511" s="344"/>
      <c r="CM511" s="344"/>
      <c r="CN511" s="344"/>
      <c r="CO511" s="344"/>
      <c r="CP511" s="344"/>
      <c r="CQ511" s="344"/>
      <c r="CR511" s="344"/>
      <c r="CS511" s="344"/>
      <c r="CT511" s="344"/>
      <c r="CU511" s="344"/>
      <c r="CV511" s="344"/>
      <c r="CW511" s="344"/>
      <c r="CX511" s="344"/>
      <c r="CY511" s="344"/>
      <c r="CZ511" s="344"/>
    </row>
    <row r="512" s="348" customFormat="true" ht="25.15" customHeight="true" x14ac:dyDescent="0.2">
      <c r="C512" s="1020" t="s">
        <v>222</v>
      </c>
      <c r="D512" s="1020"/>
      <c r="E512" s="759">
        <v>2.0674148410907813E-3</v>
      </c>
      <c r="F512" s="756"/>
      <c r="G512" s="756"/>
      <c r="H512" s="1020" t="s">
        <v>516</v>
      </c>
      <c r="I512" s="1020"/>
      <c r="J512" s="760">
        <v>0.19019348597030741</v>
      </c>
      <c r="K512" s="756"/>
      <c r="L512" s="756"/>
      <c r="M512" s="1020" t="s">
        <v>516</v>
      </c>
      <c r="N512" s="1020"/>
      <c r="O512" s="761">
        <v>0.20433515688871756</v>
      </c>
      <c r="P512" s="756"/>
      <c r="Q512" s="756"/>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A512" s="343"/>
      <c r="BB512" s="394"/>
      <c r="BC512" s="343"/>
      <c r="BD512" s="343"/>
      <c r="BE512" s="343"/>
      <c r="BF512" s="343"/>
      <c r="BG512" s="343"/>
      <c r="BH512" s="343"/>
      <c r="BI512" s="343"/>
      <c r="BJ512" s="343"/>
      <c r="BK512" s="343"/>
      <c r="BL512" s="343"/>
      <c r="BM512" s="343"/>
      <c r="BN512" s="343"/>
      <c r="BO512" s="343"/>
      <c r="BP512" s="343"/>
      <c r="BQ512" s="343"/>
      <c r="BR512" s="343"/>
      <c r="BS512" s="343"/>
      <c r="BT512" s="343"/>
      <c r="BU512" s="343"/>
      <c r="BV512" s="343"/>
      <c r="BW512" s="343"/>
      <c r="BX512" s="343"/>
      <c r="BY512" s="343"/>
      <c r="BZ512" s="344"/>
      <c r="CA512" s="344"/>
      <c r="CB512" s="344"/>
      <c r="CC512" s="344"/>
      <c r="CD512" s="344"/>
      <c r="CE512" s="344"/>
      <c r="CF512" s="344"/>
      <c r="CG512" s="344"/>
      <c r="CH512" s="344"/>
      <c r="CI512" s="344"/>
      <c r="CJ512" s="344"/>
      <c r="CK512" s="344"/>
      <c r="CL512" s="344"/>
      <c r="CM512" s="344"/>
      <c r="CN512" s="344"/>
      <c r="CO512" s="344"/>
      <c r="CP512" s="344"/>
      <c r="CQ512" s="344"/>
      <c r="CR512" s="344"/>
      <c r="CS512" s="344"/>
      <c r="CT512" s="344"/>
      <c r="CU512" s="344"/>
      <c r="CV512" s="344"/>
      <c r="CW512" s="344"/>
      <c r="CX512" s="344"/>
      <c r="CY512" s="344"/>
      <c r="CZ512" s="344"/>
    </row>
    <row r="513" s="348" customFormat="true" ht="25.15" customHeight="true" x14ac:dyDescent="0.2">
      <c r="C513" s="1020" t="s">
        <v>205</v>
      </c>
      <c r="D513" s="1020"/>
      <c r="E513" s="759">
        <v>3.5816989181425646E-2</v>
      </c>
      <c r="F513" s="756"/>
      <c r="G513" s="756"/>
      <c r="H513" s="1020" t="s">
        <v>518</v>
      </c>
      <c r="I513" s="1020"/>
      <c r="J513" s="760">
        <v>0.28369523642337846</v>
      </c>
      <c r="K513" s="756"/>
      <c r="L513" s="756"/>
      <c r="M513" s="1020" t="s">
        <v>518</v>
      </c>
      <c r="N513" s="1020"/>
      <c r="O513" s="761">
        <v>0.137039307831305</v>
      </c>
      <c r="P513" s="756"/>
      <c r="Q513" s="756"/>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A513" s="343"/>
      <c r="BB513" s="394"/>
      <c r="BC513" s="343"/>
      <c r="BD513" s="343"/>
      <c r="BE513" s="343"/>
      <c r="BF513" s="343"/>
      <c r="BG513" s="343"/>
      <c r="BH513" s="343"/>
      <c r="BI513" s="343"/>
      <c r="BJ513" s="343"/>
      <c r="BK513" s="343"/>
      <c r="BL513" s="343"/>
      <c r="BM513" s="343"/>
      <c r="BN513" s="343"/>
      <c r="BO513" s="343"/>
      <c r="BP513" s="343"/>
      <c r="BQ513" s="343"/>
      <c r="BR513" s="343"/>
      <c r="BS513" s="343"/>
      <c r="BT513" s="343"/>
      <c r="BU513" s="343"/>
      <c r="BV513" s="343"/>
      <c r="BW513" s="343"/>
      <c r="BX513" s="343"/>
      <c r="BY513" s="343"/>
      <c r="BZ513" s="344"/>
      <c r="CA513" s="344"/>
      <c r="CB513" s="344"/>
      <c r="CC513" s="344"/>
      <c r="CD513" s="344"/>
      <c r="CE513" s="344"/>
      <c r="CF513" s="344"/>
      <c r="CG513" s="344"/>
      <c r="CH513" s="344"/>
      <c r="CI513" s="344"/>
      <c r="CJ513" s="344"/>
      <c r="CK513" s="344"/>
      <c r="CL513" s="344"/>
      <c r="CM513" s="344"/>
      <c r="CN513" s="344"/>
      <c r="CO513" s="344"/>
      <c r="CP513" s="344"/>
      <c r="CQ513" s="344"/>
      <c r="CR513" s="344"/>
      <c r="CS513" s="344"/>
      <c r="CT513" s="344"/>
      <c r="CU513" s="344"/>
      <c r="CV513" s="344"/>
      <c r="CW513" s="344"/>
      <c r="CX513" s="344"/>
      <c r="CY513" s="344"/>
      <c r="CZ513" s="344"/>
    </row>
    <row r="514" s="348" customFormat="true" ht="25.15" customHeight="true" x14ac:dyDescent="0.2">
      <c r="C514" s="1020" t="s">
        <v>528</v>
      </c>
      <c r="D514" s="1020"/>
      <c r="E514" s="759">
        <v>0.14268595661881528</v>
      </c>
      <c r="F514" s="756"/>
      <c r="G514" s="756"/>
      <c r="H514" s="1020" t="s">
        <v>508</v>
      </c>
      <c r="I514" s="1020"/>
      <c r="J514" s="760">
        <v>0.36370015392482352</v>
      </c>
      <c r="K514" s="756"/>
      <c r="L514" s="756"/>
      <c r="M514" s="1020" t="s">
        <v>508</v>
      </c>
      <c r="N514" s="1020"/>
      <c r="O514" s="761">
        <v>0.1297196056585582</v>
      </c>
      <c r="P514" s="756"/>
      <c r="Q514" s="756"/>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A514" s="343"/>
      <c r="BB514" s="394"/>
      <c r="BC514" s="343"/>
      <c r="BD514" s="343"/>
      <c r="BE514" s="343"/>
      <c r="BF514" s="343"/>
      <c r="BG514" s="343"/>
      <c r="BH514" s="343"/>
      <c r="BI514" s="343"/>
      <c r="BJ514" s="343"/>
      <c r="BK514" s="343"/>
      <c r="BL514" s="343"/>
      <c r="BM514" s="343"/>
      <c r="BN514" s="343"/>
      <c r="BO514" s="343"/>
      <c r="BP514" s="343"/>
      <c r="BQ514" s="343"/>
      <c r="BR514" s="343"/>
      <c r="BS514" s="343"/>
      <c r="BT514" s="343"/>
      <c r="BU514" s="343"/>
      <c r="BV514" s="343"/>
      <c r="BW514" s="343"/>
      <c r="BX514" s="343"/>
      <c r="BY514" s="343"/>
      <c r="BZ514" s="344"/>
      <c r="CA514" s="344"/>
      <c r="CB514" s="344"/>
      <c r="CC514" s="344"/>
      <c r="CD514" s="344"/>
      <c r="CE514" s="344"/>
      <c r="CF514" s="344"/>
      <c r="CG514" s="344"/>
      <c r="CH514" s="344"/>
      <c r="CI514" s="344"/>
      <c r="CJ514" s="344"/>
      <c r="CK514" s="344"/>
      <c r="CL514" s="344"/>
      <c r="CM514" s="344"/>
      <c r="CN514" s="344"/>
      <c r="CO514" s="344"/>
      <c r="CP514" s="344"/>
      <c r="CQ514" s="344"/>
      <c r="CR514" s="344"/>
      <c r="CS514" s="344"/>
      <c r="CT514" s="344"/>
      <c r="CU514" s="344"/>
      <c r="CV514" s="344"/>
      <c r="CW514" s="344"/>
      <c r="CX514" s="344"/>
      <c r="CY514" s="344"/>
      <c r="CZ514" s="344"/>
    </row>
    <row r="515" s="348" customFormat="true" ht="25.15" customHeight="true" x14ac:dyDescent="0.2">
      <c r="C515" s="1020" t="s">
        <v>552</v>
      </c>
      <c r="D515" s="1020"/>
      <c r="E515" s="759">
        <v>6.213397237577184E-2</v>
      </c>
      <c r="F515" s="756"/>
      <c r="G515" s="756"/>
      <c r="H515" s="1020" t="s">
        <v>507</v>
      </c>
      <c r="I515" s="1020"/>
      <c r="J515" s="760">
        <v>0.47474660378572769</v>
      </c>
      <c r="K515" s="756"/>
      <c r="L515" s="756"/>
      <c r="M515" s="1020" t="s">
        <v>507</v>
      </c>
      <c r="N515" s="1020"/>
      <c r="O515" s="761">
        <v>0.16838429494313409</v>
      </c>
      <c r="P515" s="756"/>
      <c r="Q515" s="756"/>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A515" s="343"/>
      <c r="BB515" s="394"/>
      <c r="BC515" s="343"/>
      <c r="BD515" s="343"/>
      <c r="BE515" s="343"/>
      <c r="BF515" s="343"/>
      <c r="BG515" s="343"/>
      <c r="BH515" s="343"/>
      <c r="BI515" s="343"/>
      <c r="BJ515" s="343"/>
      <c r="BK515" s="343"/>
      <c r="BL515" s="343"/>
      <c r="BM515" s="343"/>
      <c r="BN515" s="343"/>
      <c r="BO515" s="343"/>
      <c r="BP515" s="343"/>
      <c r="BQ515" s="343"/>
      <c r="BR515" s="343"/>
      <c r="BS515" s="343"/>
      <c r="BT515" s="343"/>
      <c r="BU515" s="343"/>
      <c r="BV515" s="343"/>
      <c r="BW515" s="343"/>
      <c r="BX515" s="343"/>
      <c r="BY515" s="343"/>
      <c r="BZ515" s="344"/>
      <c r="CA515" s="344"/>
      <c r="CB515" s="344"/>
      <c r="CC515" s="344"/>
      <c r="CD515" s="344"/>
      <c r="CE515" s="344"/>
      <c r="CF515" s="344"/>
      <c r="CG515" s="344"/>
      <c r="CH515" s="344"/>
      <c r="CI515" s="344"/>
      <c r="CJ515" s="344"/>
      <c r="CK515" s="344"/>
      <c r="CL515" s="344"/>
      <c r="CM515" s="344"/>
      <c r="CN515" s="344"/>
      <c r="CO515" s="344"/>
      <c r="CP515" s="344"/>
      <c r="CQ515" s="344"/>
      <c r="CR515" s="344"/>
      <c r="CS515" s="344"/>
      <c r="CT515" s="344"/>
      <c r="CU515" s="344"/>
      <c r="CV515" s="344"/>
      <c r="CW515" s="344"/>
      <c r="CX515" s="344"/>
      <c r="CY515" s="344"/>
      <c r="CZ515" s="344"/>
    </row>
    <row r="516" s="348" customFormat="true" ht="25.15" customHeight="true" x14ac:dyDescent="0.2">
      <c r="C516" s="1020" t="s">
        <v>525</v>
      </c>
      <c r="D516" s="1020"/>
      <c r="E516" s="759">
        <v>0.15079405531744666</v>
      </c>
      <c r="F516" s="756"/>
      <c r="G516" s="756"/>
      <c r="H516" s="1020" t="s">
        <v>515</v>
      </c>
      <c r="I516" s="1020"/>
      <c r="J516" s="760">
        <v>0.29079665302215268</v>
      </c>
      <c r="K516" s="756"/>
      <c r="L516" s="756"/>
      <c r="M516" s="1020" t="s">
        <v>515</v>
      </c>
      <c r="N516" s="1020"/>
      <c r="O516" s="761">
        <v>0.1853839310685185</v>
      </c>
      <c r="P516" s="756"/>
      <c r="Q516" s="756"/>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A516" s="343"/>
      <c r="BB516" s="394"/>
      <c r="BC516" s="343"/>
      <c r="BD516" s="343"/>
      <c r="BE516" s="343"/>
      <c r="BF516" s="343"/>
      <c r="BG516" s="343"/>
      <c r="BH516" s="343"/>
      <c r="BI516" s="343"/>
      <c r="BJ516" s="343"/>
      <c r="BK516" s="343"/>
      <c r="BL516" s="343"/>
      <c r="BM516" s="343"/>
      <c r="BN516" s="343"/>
      <c r="BO516" s="343"/>
      <c r="BP516" s="343"/>
      <c r="BQ516" s="343"/>
      <c r="BR516" s="343"/>
      <c r="BS516" s="343"/>
      <c r="BT516" s="343"/>
      <c r="BU516" s="343"/>
      <c r="BV516" s="343"/>
      <c r="BW516" s="343"/>
      <c r="BX516" s="343"/>
      <c r="BY516" s="343"/>
      <c r="BZ516" s="344"/>
      <c r="CA516" s="344"/>
      <c r="CB516" s="344"/>
      <c r="CC516" s="344"/>
      <c r="CD516" s="344"/>
      <c r="CE516" s="344"/>
      <c r="CF516" s="344"/>
      <c r="CG516" s="344"/>
      <c r="CH516" s="344"/>
      <c r="CI516" s="344"/>
      <c r="CJ516" s="344"/>
      <c r="CK516" s="344"/>
      <c r="CL516" s="344"/>
      <c r="CM516" s="344"/>
      <c r="CN516" s="344"/>
      <c r="CO516" s="344"/>
      <c r="CP516" s="344"/>
      <c r="CQ516" s="344"/>
      <c r="CR516" s="344"/>
      <c r="CS516" s="344"/>
      <c r="CT516" s="344"/>
      <c r="CU516" s="344"/>
      <c r="CV516" s="344"/>
      <c r="CW516" s="344"/>
      <c r="CX516" s="344"/>
      <c r="CY516" s="344"/>
      <c r="CZ516" s="344"/>
    </row>
    <row r="517" s="348" customFormat="true" ht="25.15" customHeight="true" x14ac:dyDescent="0.2">
      <c r="C517" s="1020" t="s">
        <v>197</v>
      </c>
      <c r="D517" s="1020"/>
      <c r="E517" s="759">
        <v>0.44425676776385659</v>
      </c>
      <c r="F517" s="756"/>
      <c r="G517" s="756"/>
      <c r="H517" s="1020" t="s">
        <v>520</v>
      </c>
      <c r="I517" s="1020"/>
      <c r="J517" s="760">
        <v>0.24322988414363167</v>
      </c>
      <c r="K517" s="756"/>
      <c r="L517" s="756"/>
      <c r="M517" s="1020" t="s">
        <v>520</v>
      </c>
      <c r="N517" s="1020"/>
      <c r="O517" s="761">
        <v>0.15377875629300999</v>
      </c>
      <c r="P517" s="756"/>
      <c r="Q517" s="756"/>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A517" s="343"/>
      <c r="BB517" s="394"/>
      <c r="BC517" s="343"/>
      <c r="BD517" s="343"/>
      <c r="BE517" s="343"/>
      <c r="BF517" s="343"/>
      <c r="BG517" s="343"/>
      <c r="BH517" s="343"/>
      <c r="BI517" s="343"/>
      <c r="BJ517" s="343"/>
      <c r="BK517" s="343"/>
      <c r="BL517" s="343"/>
      <c r="BM517" s="343"/>
      <c r="BN517" s="343"/>
      <c r="BO517" s="343"/>
      <c r="BP517" s="343"/>
      <c r="BQ517" s="343"/>
      <c r="BR517" s="343"/>
      <c r="BS517" s="343"/>
      <c r="BT517" s="343"/>
      <c r="BU517" s="343"/>
      <c r="BV517" s="343"/>
      <c r="BW517" s="343"/>
      <c r="BX517" s="343"/>
      <c r="BY517" s="343"/>
      <c r="BZ517" s="344"/>
      <c r="CA517" s="344"/>
      <c r="CB517" s="344"/>
      <c r="CC517" s="344"/>
      <c r="CD517" s="344"/>
      <c r="CE517" s="344"/>
      <c r="CF517" s="344"/>
      <c r="CG517" s="344"/>
      <c r="CH517" s="344"/>
      <c r="CI517" s="344"/>
      <c r="CJ517" s="344"/>
      <c r="CK517" s="344"/>
      <c r="CL517" s="344"/>
      <c r="CM517" s="344"/>
      <c r="CN517" s="344"/>
      <c r="CO517" s="344"/>
      <c r="CP517" s="344"/>
      <c r="CQ517" s="344"/>
      <c r="CR517" s="344"/>
      <c r="CS517" s="344"/>
      <c r="CT517" s="344"/>
      <c r="CU517" s="344"/>
      <c r="CV517" s="344"/>
      <c r="CW517" s="344"/>
      <c r="CX517" s="344"/>
      <c r="CY517" s="344"/>
      <c r="CZ517" s="344"/>
    </row>
    <row r="518" s="348" customFormat="true" ht="25.15" customHeight="true" x14ac:dyDescent="0.2">
      <c r="C518" s="1020" t="s">
        <v>560</v>
      </c>
      <c r="D518" s="1020"/>
      <c r="E518" s="759">
        <v>2.2460740611560056E-2</v>
      </c>
      <c r="F518" s="756"/>
      <c r="G518" s="756"/>
      <c r="H518" s="1020" t="s">
        <v>509</v>
      </c>
      <c r="I518" s="1020"/>
      <c r="J518" s="760">
        <v>0.31877407647318129</v>
      </c>
      <c r="K518" s="756"/>
      <c r="L518" s="756"/>
      <c r="M518" s="1020" t="s">
        <v>509</v>
      </c>
      <c r="N518" s="1020"/>
      <c r="O518" s="761">
        <v>0.26398615779991658</v>
      </c>
      <c r="P518" s="756"/>
      <c r="Q518" s="756"/>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A518" s="343"/>
      <c r="BB518" s="394"/>
      <c r="BC518" s="343"/>
      <c r="BD518" s="343"/>
      <c r="BE518" s="343"/>
      <c r="BF518" s="343"/>
      <c r="BG518" s="343"/>
      <c r="BH518" s="343"/>
      <c r="BI518" s="343"/>
      <c r="BJ518" s="343"/>
      <c r="BK518" s="343"/>
      <c r="BL518" s="343"/>
      <c r="BM518" s="343"/>
      <c r="BN518" s="343"/>
      <c r="BO518" s="343"/>
      <c r="BP518" s="343"/>
      <c r="BQ518" s="343"/>
      <c r="BR518" s="343"/>
      <c r="BS518" s="343"/>
      <c r="BT518" s="343"/>
      <c r="BU518" s="343"/>
      <c r="BV518" s="343"/>
      <c r="BW518" s="343"/>
      <c r="BX518" s="343"/>
      <c r="BY518" s="343"/>
      <c r="BZ518" s="344"/>
      <c r="CA518" s="344"/>
      <c r="CB518" s="344"/>
      <c r="CC518" s="344"/>
      <c r="CD518" s="344"/>
      <c r="CE518" s="344"/>
      <c r="CF518" s="344"/>
      <c r="CG518" s="344"/>
      <c r="CH518" s="344"/>
      <c r="CI518" s="344"/>
      <c r="CJ518" s="344"/>
      <c r="CK518" s="344"/>
      <c r="CL518" s="344"/>
      <c r="CM518" s="344"/>
      <c r="CN518" s="344"/>
      <c r="CO518" s="344"/>
      <c r="CP518" s="344"/>
      <c r="CQ518" s="344"/>
      <c r="CR518" s="344"/>
      <c r="CS518" s="344"/>
      <c r="CT518" s="344"/>
      <c r="CU518" s="344"/>
      <c r="CV518" s="344"/>
      <c r="CW518" s="344"/>
      <c r="CX518" s="344"/>
      <c r="CY518" s="344"/>
      <c r="CZ518" s="344"/>
    </row>
    <row r="519" s="348" customFormat="true" ht="25.15" customHeight="true" x14ac:dyDescent="0.2">
      <c r="C519" s="1020" t="s">
        <v>208</v>
      </c>
      <c r="D519" s="1020"/>
      <c r="E519" s="759">
        <v>0.45181431586494708</v>
      </c>
      <c r="F519" s="756"/>
      <c r="G519" s="756"/>
      <c r="H519" s="1020" t="s">
        <v>534</v>
      </c>
      <c r="I519" s="1020"/>
      <c r="J519" s="760">
        <v>9.7599739846940758E-2</v>
      </c>
      <c r="K519" s="756"/>
      <c r="L519" s="756"/>
      <c r="M519" s="1020" t="s">
        <v>534</v>
      </c>
      <c r="N519" s="1020"/>
      <c r="O519" s="761">
        <v>0.1227402221275261</v>
      </c>
      <c r="P519" s="756"/>
      <c r="Q519" s="756"/>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A519" s="343"/>
      <c r="BB519" s="394"/>
      <c r="BC519" s="343"/>
      <c r="BD519" s="343"/>
      <c r="BE519" s="343"/>
      <c r="BF519" s="343"/>
      <c r="BG519" s="343"/>
      <c r="BH519" s="343"/>
      <c r="BI519" s="343"/>
      <c r="BJ519" s="343"/>
      <c r="BK519" s="343"/>
      <c r="BL519" s="343"/>
      <c r="BM519" s="343"/>
      <c r="BN519" s="343"/>
      <c r="BO519" s="343"/>
      <c r="BP519" s="343"/>
      <c r="BQ519" s="343"/>
      <c r="BR519" s="343"/>
      <c r="BS519" s="343"/>
      <c r="BT519" s="343"/>
      <c r="BU519" s="343"/>
      <c r="BV519" s="343"/>
      <c r="BW519" s="343"/>
      <c r="BX519" s="343"/>
      <c r="BY519" s="343"/>
      <c r="BZ519" s="344"/>
      <c r="CA519" s="344"/>
      <c r="CB519" s="344"/>
      <c r="CC519" s="344"/>
      <c r="CD519" s="344"/>
      <c r="CE519" s="344"/>
      <c r="CF519" s="344"/>
      <c r="CG519" s="344"/>
      <c r="CH519" s="344"/>
      <c r="CI519" s="344"/>
      <c r="CJ519" s="344"/>
      <c r="CK519" s="344"/>
      <c r="CL519" s="344"/>
      <c r="CM519" s="344"/>
      <c r="CN519" s="344"/>
      <c r="CO519" s="344"/>
      <c r="CP519" s="344"/>
      <c r="CQ519" s="344"/>
      <c r="CR519" s="344"/>
      <c r="CS519" s="344"/>
      <c r="CT519" s="344"/>
      <c r="CU519" s="344"/>
      <c r="CV519" s="344"/>
      <c r="CW519" s="344"/>
      <c r="CX519" s="344"/>
      <c r="CY519" s="344"/>
      <c r="CZ519" s="344"/>
    </row>
    <row r="520" s="348" customFormat="true" ht="25.15" customHeight="true" x14ac:dyDescent="0.2">
      <c r="C520" s="1020" t="s">
        <v>202</v>
      </c>
      <c r="D520" s="1020"/>
      <c r="E520" s="759">
        <v>0.17881334209988842</v>
      </c>
      <c r="F520" s="756"/>
      <c r="G520" s="756"/>
      <c r="H520" s="1020" t="s">
        <v>513</v>
      </c>
      <c r="I520" s="1020"/>
      <c r="J520" s="760">
        <v>0.29635343013602977</v>
      </c>
      <c r="K520" s="756"/>
      <c r="L520" s="756"/>
      <c r="M520" s="1020" t="s">
        <v>513</v>
      </c>
      <c r="N520" s="1020"/>
      <c r="O520" s="761">
        <v>0.20471920107466438</v>
      </c>
      <c r="P520" s="756"/>
      <c r="Q520" s="756"/>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A520" s="343"/>
      <c r="BB520" s="394"/>
      <c r="BC520" s="343"/>
      <c r="BD520" s="343"/>
      <c r="BE520" s="343"/>
      <c r="BF520" s="343"/>
      <c r="BG520" s="343"/>
      <c r="BH520" s="343"/>
      <c r="BI520" s="343"/>
      <c r="BJ520" s="343"/>
      <c r="BK520" s="343"/>
      <c r="BL520" s="343"/>
      <c r="BM520" s="343"/>
      <c r="BN520" s="343"/>
      <c r="BO520" s="343"/>
      <c r="BP520" s="343"/>
      <c r="BQ520" s="343"/>
      <c r="BR520" s="343"/>
      <c r="BS520" s="343"/>
      <c r="BT520" s="343"/>
      <c r="BU520" s="343"/>
      <c r="BV520" s="343"/>
      <c r="BW520" s="343"/>
      <c r="BX520" s="343"/>
      <c r="BY520" s="343"/>
      <c r="BZ520" s="344"/>
      <c r="CA520" s="344"/>
      <c r="CB520" s="344"/>
      <c r="CC520" s="344"/>
      <c r="CD520" s="344"/>
      <c r="CE520" s="344"/>
      <c r="CF520" s="344"/>
      <c r="CG520" s="344"/>
      <c r="CH520" s="344"/>
      <c r="CI520" s="344"/>
      <c r="CJ520" s="344"/>
      <c r="CK520" s="344"/>
      <c r="CL520" s="344"/>
      <c r="CM520" s="344"/>
      <c r="CN520" s="344"/>
      <c r="CO520" s="344"/>
      <c r="CP520" s="344"/>
      <c r="CQ520" s="344"/>
      <c r="CR520" s="344"/>
      <c r="CS520" s="344"/>
      <c r="CT520" s="344"/>
      <c r="CU520" s="344"/>
      <c r="CV520" s="344"/>
      <c r="CW520" s="344"/>
      <c r="CX520" s="344"/>
      <c r="CY520" s="344"/>
      <c r="CZ520" s="344"/>
    </row>
    <row r="521" s="348" customFormat="true" ht="25.15" customHeight="true" x14ac:dyDescent="0.2">
      <c r="C521" s="1020" t="s">
        <v>553</v>
      </c>
      <c r="D521" s="1020"/>
      <c r="E521" s="759">
        <v>3.6273328625609516E-2</v>
      </c>
      <c r="F521" s="756"/>
      <c r="G521" s="756"/>
      <c r="H521" s="1020" t="s">
        <v>538</v>
      </c>
      <c r="I521" s="1020"/>
      <c r="J521" s="760">
        <v>0.13314418330021954</v>
      </c>
      <c r="K521" s="756"/>
      <c r="L521" s="756"/>
      <c r="M521" s="1020" t="s">
        <v>538</v>
      </c>
      <c r="N521" s="1020"/>
      <c r="O521" s="761">
        <v>0.10512387681043484</v>
      </c>
      <c r="P521" s="756"/>
      <c r="Q521" s="756"/>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A521" s="343"/>
      <c r="BB521" s="394"/>
      <c r="BC521" s="343"/>
      <c r="BD521" s="343"/>
      <c r="BE521" s="343"/>
      <c r="BF521" s="343"/>
      <c r="BG521" s="343"/>
      <c r="BH521" s="343"/>
      <c r="BI521" s="343"/>
      <c r="BJ521" s="343"/>
      <c r="BK521" s="343"/>
      <c r="BL521" s="343"/>
      <c r="BM521" s="343"/>
      <c r="BN521" s="343"/>
      <c r="BO521" s="343"/>
      <c r="BP521" s="343"/>
      <c r="BQ521" s="343"/>
      <c r="BR521" s="343"/>
      <c r="BS521" s="343"/>
      <c r="BT521" s="343"/>
      <c r="BU521" s="343"/>
      <c r="BV521" s="343"/>
      <c r="BW521" s="343"/>
      <c r="BX521" s="343"/>
      <c r="BY521" s="343"/>
      <c r="BZ521" s="344"/>
      <c r="CA521" s="344"/>
      <c r="CB521" s="344"/>
      <c r="CC521" s="344"/>
      <c r="CD521" s="344"/>
      <c r="CE521" s="344"/>
      <c r="CF521" s="344"/>
      <c r="CG521" s="344"/>
      <c r="CH521" s="344"/>
      <c r="CI521" s="344"/>
      <c r="CJ521" s="344"/>
      <c r="CK521" s="344"/>
      <c r="CL521" s="344"/>
      <c r="CM521" s="344"/>
      <c r="CN521" s="344"/>
      <c r="CO521" s="344"/>
      <c r="CP521" s="344"/>
      <c r="CQ521" s="344"/>
      <c r="CR521" s="344"/>
      <c r="CS521" s="344"/>
      <c r="CT521" s="344"/>
      <c r="CU521" s="344"/>
      <c r="CV521" s="344"/>
      <c r="CW521" s="344"/>
      <c r="CX521" s="344"/>
      <c r="CY521" s="344"/>
      <c r="CZ521" s="344"/>
    </row>
    <row r="522" s="348" customFormat="true" ht="25.15" customHeight="true" x14ac:dyDescent="0.2">
      <c r="C522" s="1020" t="s">
        <v>549</v>
      </c>
      <c r="D522" s="1020"/>
      <c r="E522" s="759">
        <v>6.5925003402005689E-2</v>
      </c>
      <c r="F522" s="756"/>
      <c r="G522" s="756"/>
      <c r="H522" s="1020" t="s">
        <v>568</v>
      </c>
      <c r="I522" s="1020"/>
      <c r="J522" s="760">
        <v>4.2662438868485677E-4</v>
      </c>
      <c r="K522" s="756"/>
      <c r="L522" s="756"/>
      <c r="M522" s="1020" t="s">
        <v>568</v>
      </c>
      <c r="N522" s="1020"/>
      <c r="O522" s="761">
        <v>6.3037377061484594E-3</v>
      </c>
      <c r="P522" s="756"/>
      <c r="Q522" s="756"/>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A522" s="343"/>
      <c r="BB522" s="394"/>
      <c r="BC522" s="343"/>
      <c r="BD522" s="343"/>
      <c r="BE522" s="343"/>
      <c r="BF522" s="343"/>
      <c r="BG522" s="343"/>
      <c r="BH522" s="343"/>
      <c r="BI522" s="343"/>
      <c r="BJ522" s="343"/>
      <c r="BK522" s="343"/>
      <c r="BL522" s="343"/>
      <c r="BM522" s="343"/>
      <c r="BN522" s="343"/>
      <c r="BO522" s="343"/>
      <c r="BP522" s="343"/>
      <c r="BQ522" s="343"/>
      <c r="BR522" s="343"/>
      <c r="BS522" s="343"/>
      <c r="BT522" s="343"/>
      <c r="BU522" s="343"/>
      <c r="BV522" s="343"/>
      <c r="BW522" s="343"/>
      <c r="BX522" s="343"/>
      <c r="BY522" s="343"/>
      <c r="BZ522" s="344"/>
      <c r="CA522" s="344"/>
      <c r="CB522" s="344"/>
      <c r="CC522" s="344"/>
      <c r="CD522" s="344"/>
      <c r="CE522" s="344"/>
      <c r="CF522" s="344"/>
      <c r="CG522" s="344"/>
      <c r="CH522" s="344"/>
      <c r="CI522" s="344"/>
      <c r="CJ522" s="344"/>
      <c r="CK522" s="344"/>
      <c r="CL522" s="344"/>
      <c r="CM522" s="344"/>
      <c r="CN522" s="344"/>
      <c r="CO522" s="344"/>
      <c r="CP522" s="344"/>
      <c r="CQ522" s="344"/>
      <c r="CR522" s="344"/>
      <c r="CS522" s="344"/>
      <c r="CT522" s="344"/>
      <c r="CU522" s="344"/>
      <c r="CV522" s="344"/>
      <c r="CW522" s="344"/>
      <c r="CX522" s="344"/>
      <c r="CY522" s="344"/>
      <c r="CZ522" s="344"/>
    </row>
    <row r="523" s="348" customFormat="true" ht="25.15" customHeight="true" x14ac:dyDescent="0.2">
      <c r="C523" s="1020" t="s">
        <v>539</v>
      </c>
      <c r="D523" s="1020"/>
      <c r="E523" s="759">
        <v>0.11852123484547504</v>
      </c>
      <c r="F523" s="756"/>
      <c r="G523" s="756"/>
      <c r="H523" s="1020" t="s">
        <v>561</v>
      </c>
      <c r="I523" s="1020"/>
      <c r="J523" s="760">
        <v>5.2646479574641226E-2</v>
      </c>
      <c r="K523" s="756"/>
      <c r="L523" s="756"/>
      <c r="M523" s="1020" t="s">
        <v>561</v>
      </c>
      <c r="N523" s="1020"/>
      <c r="O523" s="761">
        <v>1.687548407720553E-2</v>
      </c>
      <c r="P523" s="756"/>
      <c r="Q523" s="756"/>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A523" s="343"/>
      <c r="BB523" s="394"/>
      <c r="BC523" s="343"/>
      <c r="BD523" s="343"/>
      <c r="BE523" s="343"/>
      <c r="BF523" s="343"/>
      <c r="BG523" s="343"/>
      <c r="BH523" s="343"/>
      <c r="BI523" s="343"/>
      <c r="BJ523" s="343"/>
      <c r="BK523" s="343"/>
      <c r="BL523" s="343"/>
      <c r="BM523" s="343"/>
      <c r="BN523" s="343"/>
      <c r="BO523" s="343"/>
      <c r="BP523" s="343"/>
      <c r="BQ523" s="343"/>
      <c r="BR523" s="343"/>
      <c r="BS523" s="343"/>
      <c r="BT523" s="343"/>
      <c r="BU523" s="343"/>
      <c r="BV523" s="343"/>
      <c r="BW523" s="343"/>
      <c r="BX523" s="343"/>
      <c r="BY523" s="343"/>
      <c r="BZ523" s="344"/>
      <c r="CA523" s="344"/>
      <c r="CB523" s="344"/>
      <c r="CC523" s="344"/>
      <c r="CD523" s="344"/>
      <c r="CE523" s="344"/>
      <c r="CF523" s="344"/>
      <c r="CG523" s="344"/>
      <c r="CH523" s="344"/>
      <c r="CI523" s="344"/>
      <c r="CJ523" s="344"/>
      <c r="CK523" s="344"/>
      <c r="CL523" s="344"/>
      <c r="CM523" s="344"/>
      <c r="CN523" s="344"/>
      <c r="CO523" s="344"/>
      <c r="CP523" s="344"/>
      <c r="CQ523" s="344"/>
      <c r="CR523" s="344"/>
      <c r="CS523" s="344"/>
      <c r="CT523" s="344"/>
      <c r="CU523" s="344"/>
      <c r="CV523" s="344"/>
      <c r="CW523" s="344"/>
      <c r="CX523" s="344"/>
      <c r="CY523" s="344"/>
      <c r="CZ523" s="344"/>
    </row>
    <row r="524" s="348" customFormat="true" ht="25.15" customHeight="true" x14ac:dyDescent="0.2">
      <c r="C524" s="1020" t="s">
        <v>524</v>
      </c>
      <c r="D524" s="1020"/>
      <c r="E524" s="759">
        <v>0.17876551739511617</v>
      </c>
      <c r="F524" s="756"/>
      <c r="G524" s="756"/>
      <c r="H524" s="1020" t="s">
        <v>535</v>
      </c>
      <c r="I524" s="1020"/>
      <c r="J524" s="760">
        <v>2.1455723753797954E-2</v>
      </c>
      <c r="K524" s="756"/>
      <c r="L524" s="756"/>
      <c r="M524" s="1020" t="s">
        <v>535</v>
      </c>
      <c r="N524" s="1020"/>
      <c r="O524" s="761">
        <v>2.5748300494301112E-3</v>
      </c>
      <c r="P524" s="756"/>
      <c r="Q524" s="756"/>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A524" s="343"/>
      <c r="BB524" s="394"/>
      <c r="BC524" s="343"/>
      <c r="BD524" s="343"/>
      <c r="BE524" s="343"/>
      <c r="BF524" s="343"/>
      <c r="BG524" s="343"/>
      <c r="BH524" s="343"/>
      <c r="BI524" s="343"/>
      <c r="BJ524" s="343"/>
      <c r="BK524" s="343"/>
      <c r="BL524" s="343"/>
      <c r="BM524" s="343"/>
      <c r="BN524" s="343"/>
      <c r="BO524" s="343"/>
      <c r="BP524" s="343"/>
      <c r="BQ524" s="343"/>
      <c r="BR524" s="343"/>
      <c r="BS524" s="343"/>
      <c r="BT524" s="343"/>
      <c r="BU524" s="343"/>
      <c r="BV524" s="343"/>
      <c r="BW524" s="343"/>
      <c r="BX524" s="343"/>
      <c r="BY524" s="343"/>
      <c r="BZ524" s="344"/>
      <c r="CA524" s="344"/>
      <c r="CB524" s="344"/>
      <c r="CC524" s="344"/>
      <c r="CD524" s="344"/>
      <c r="CE524" s="344"/>
      <c r="CF524" s="344"/>
      <c r="CG524" s="344"/>
      <c r="CH524" s="344"/>
      <c r="CI524" s="344"/>
      <c r="CJ524" s="344"/>
      <c r="CK524" s="344"/>
      <c r="CL524" s="344"/>
      <c r="CM524" s="344"/>
      <c r="CN524" s="344"/>
      <c r="CO524" s="344"/>
      <c r="CP524" s="344"/>
      <c r="CQ524" s="344"/>
      <c r="CR524" s="344"/>
      <c r="CS524" s="344"/>
      <c r="CT524" s="344"/>
      <c r="CU524" s="344"/>
      <c r="CV524" s="344"/>
      <c r="CW524" s="344"/>
      <c r="CX524" s="344"/>
      <c r="CY524" s="344"/>
      <c r="CZ524" s="344"/>
    </row>
    <row r="525" s="348" customFormat="true" ht="25.15" customHeight="true" x14ac:dyDescent="0.2">
      <c r="C525" s="1020" t="s">
        <v>532</v>
      </c>
      <c r="D525" s="1020"/>
      <c r="E525" s="759">
        <v>0.13192064179974081</v>
      </c>
      <c r="F525" s="756"/>
      <c r="G525" s="756"/>
      <c r="H525" s="1020" t="s">
        <v>510</v>
      </c>
      <c r="I525" s="1020"/>
      <c r="J525" s="760">
        <v>0.19689926481446185</v>
      </c>
      <c r="K525" s="756"/>
      <c r="L525" s="756"/>
      <c r="M525" s="1020" t="s">
        <v>510</v>
      </c>
      <c r="N525" s="1020"/>
      <c r="O525" s="761">
        <v>0.21080630551089424</v>
      </c>
      <c r="P525" s="756"/>
      <c r="Q525" s="756"/>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A525" s="343"/>
      <c r="BB525" s="394"/>
      <c r="BC525" s="343"/>
      <c r="BD525" s="343"/>
      <c r="BE525" s="343"/>
      <c r="BF525" s="343"/>
      <c r="BG525" s="343"/>
      <c r="BH525" s="343"/>
      <c r="BI525" s="343"/>
      <c r="BJ525" s="343"/>
      <c r="BK525" s="343"/>
      <c r="BL525" s="343"/>
      <c r="BM525" s="343"/>
      <c r="BN525" s="343"/>
      <c r="BO525" s="343"/>
      <c r="BP525" s="343"/>
      <c r="BQ525" s="343"/>
      <c r="BR525" s="343"/>
      <c r="BS525" s="343"/>
      <c r="BT525" s="343"/>
      <c r="BU525" s="343"/>
      <c r="BV525" s="343"/>
      <c r="BW525" s="343"/>
      <c r="BX525" s="343"/>
      <c r="BY525" s="343"/>
      <c r="BZ525" s="344"/>
      <c r="CA525" s="344"/>
      <c r="CB525" s="344"/>
      <c r="CC525" s="344"/>
      <c r="CD525" s="344"/>
      <c r="CE525" s="344"/>
      <c r="CF525" s="344"/>
      <c r="CG525" s="344"/>
      <c r="CH525" s="344"/>
      <c r="CI525" s="344"/>
      <c r="CJ525" s="344"/>
      <c r="CK525" s="344"/>
      <c r="CL525" s="344"/>
      <c r="CM525" s="344"/>
      <c r="CN525" s="344"/>
      <c r="CO525" s="344"/>
      <c r="CP525" s="344"/>
      <c r="CQ525" s="344"/>
      <c r="CR525" s="344"/>
      <c r="CS525" s="344"/>
      <c r="CT525" s="344"/>
      <c r="CU525" s="344"/>
      <c r="CV525" s="344"/>
      <c r="CW525" s="344"/>
      <c r="CX525" s="344"/>
      <c r="CY525" s="344"/>
      <c r="CZ525" s="344"/>
    </row>
    <row r="526" s="348" customFormat="true" ht="25.15" customHeight="true" x14ac:dyDescent="0.2">
      <c r="C526" s="1020" t="s">
        <v>523</v>
      </c>
      <c r="D526" s="1020"/>
      <c r="E526" s="759">
        <v>0.22476768955206314</v>
      </c>
      <c r="F526" s="756"/>
      <c r="G526" s="756"/>
      <c r="H526" s="1020" t="s">
        <v>512</v>
      </c>
      <c r="I526" s="1020"/>
      <c r="J526" s="760">
        <v>0.1952868321157665</v>
      </c>
      <c r="K526" s="756"/>
      <c r="L526" s="756"/>
      <c r="M526" s="1020" t="s">
        <v>512</v>
      </c>
      <c r="N526" s="1020"/>
      <c r="O526" s="761">
        <v>0.20660111199308753</v>
      </c>
      <c r="P526" s="756"/>
      <c r="Q526" s="756"/>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A526" s="343"/>
      <c r="BB526" s="394"/>
      <c r="BC526" s="343"/>
      <c r="BD526" s="343"/>
      <c r="BE526" s="343"/>
      <c r="BF526" s="343"/>
      <c r="BG526" s="343"/>
      <c r="BH526" s="343"/>
      <c r="BI526" s="343"/>
      <c r="BJ526" s="343"/>
      <c r="BK526" s="343"/>
      <c r="BL526" s="343"/>
      <c r="BM526" s="343"/>
      <c r="BN526" s="343"/>
      <c r="BO526" s="343"/>
      <c r="BP526" s="343"/>
      <c r="BQ526" s="343"/>
      <c r="BR526" s="343"/>
      <c r="BS526" s="343"/>
      <c r="BT526" s="343"/>
      <c r="BU526" s="343"/>
      <c r="BV526" s="343"/>
      <c r="BW526" s="343"/>
      <c r="BX526" s="343"/>
      <c r="BY526" s="343"/>
      <c r="BZ526" s="344"/>
      <c r="CA526" s="344"/>
      <c r="CB526" s="344"/>
      <c r="CC526" s="344"/>
      <c r="CD526" s="344"/>
      <c r="CE526" s="344"/>
      <c r="CF526" s="344"/>
      <c r="CG526" s="344"/>
      <c r="CH526" s="344"/>
      <c r="CI526" s="344"/>
      <c r="CJ526" s="344"/>
      <c r="CK526" s="344"/>
      <c r="CL526" s="344"/>
      <c r="CM526" s="344"/>
      <c r="CN526" s="344"/>
      <c r="CO526" s="344"/>
      <c r="CP526" s="344"/>
      <c r="CQ526" s="344"/>
      <c r="CR526" s="344"/>
      <c r="CS526" s="344"/>
      <c r="CT526" s="344"/>
      <c r="CU526" s="344"/>
      <c r="CV526" s="344"/>
      <c r="CW526" s="344"/>
      <c r="CX526" s="344"/>
      <c r="CY526" s="344"/>
      <c r="CZ526" s="344"/>
    </row>
    <row r="527" s="348" customFormat="true" ht="25.15" customHeight="true" x14ac:dyDescent="0.2">
      <c r="C527" s="1020" t="s">
        <v>527</v>
      </c>
      <c r="D527" s="1020"/>
      <c r="E527" s="762">
        <v>0.1432284136422661</v>
      </c>
      <c r="F527" s="756"/>
      <c r="G527" s="756"/>
      <c r="H527" s="1020" t="s">
        <v>555</v>
      </c>
      <c r="I527" s="1020"/>
      <c r="J527" s="760">
        <v>9.7359867611573215E-3</v>
      </c>
      <c r="K527" s="756"/>
      <c r="L527" s="756"/>
      <c r="M527" s="1020" t="s">
        <v>555</v>
      </c>
      <c r="N527" s="1020"/>
      <c r="O527" s="761">
        <v>4.2818060847856138E-2</v>
      </c>
      <c r="P527" s="756"/>
      <c r="Q527" s="756"/>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A527" s="343"/>
      <c r="BB527" s="394"/>
      <c r="BC527" s="343"/>
      <c r="BD527" s="343"/>
      <c r="BE527" s="343"/>
      <c r="BF527" s="343"/>
      <c r="BG527" s="343"/>
      <c r="BH527" s="343"/>
      <c r="BI527" s="343"/>
      <c r="BJ527" s="343"/>
      <c r="BK527" s="343"/>
      <c r="BL527" s="343"/>
      <c r="BM527" s="343"/>
      <c r="BN527" s="343"/>
      <c r="BO527" s="343"/>
      <c r="BP527" s="343"/>
      <c r="BQ527" s="343"/>
      <c r="BR527" s="343"/>
      <c r="BS527" s="343"/>
      <c r="BT527" s="343"/>
      <c r="BU527" s="343"/>
      <c r="BV527" s="343"/>
      <c r="BW527" s="343"/>
      <c r="BX527" s="343"/>
      <c r="BY527" s="343"/>
      <c r="BZ527" s="344"/>
      <c r="CA527" s="344"/>
      <c r="CB527" s="344"/>
      <c r="CC527" s="344"/>
      <c r="CD527" s="344"/>
      <c r="CE527" s="344"/>
      <c r="CF527" s="344"/>
      <c r="CG527" s="344"/>
      <c r="CH527" s="344"/>
      <c r="CI527" s="344"/>
      <c r="CJ527" s="344"/>
      <c r="CK527" s="344"/>
      <c r="CL527" s="344"/>
      <c r="CM527" s="344"/>
      <c r="CN527" s="344"/>
      <c r="CO527" s="344"/>
      <c r="CP527" s="344"/>
      <c r="CQ527" s="344"/>
      <c r="CR527" s="344"/>
      <c r="CS527" s="344"/>
      <c r="CT527" s="344"/>
      <c r="CU527" s="344"/>
      <c r="CV527" s="344"/>
      <c r="CW527" s="344"/>
      <c r="CX527" s="344"/>
      <c r="CY527" s="344"/>
      <c r="CZ527" s="344"/>
    </row>
    <row r="528" s="348" customFormat="true" ht="25.15" customHeight="true" x14ac:dyDescent="0.2">
      <c r="C528" s="1020"/>
      <c r="D528" s="1020"/>
      <c r="E528" s="756"/>
      <c r="F528" s="756"/>
      <c r="G528" s="756"/>
      <c r="H528" s="1020" t="s">
        <v>557</v>
      </c>
      <c r="I528" s="1020"/>
      <c r="J528" s="760">
        <v>1.4038751042911492E-2</v>
      </c>
      <c r="K528" s="756"/>
      <c r="L528" s="756"/>
      <c r="M528" s="1020" t="s">
        <v>557</v>
      </c>
      <c r="N528" s="1020"/>
      <c r="O528" s="761">
        <v>6.0649655082443282E-4</v>
      </c>
      <c r="P528" s="756"/>
      <c r="Q528" s="756"/>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A528" s="343"/>
      <c r="BB528" s="394"/>
      <c r="BC528" s="343"/>
      <c r="BD528" s="343"/>
      <c r="BE528" s="343"/>
      <c r="BF528" s="343"/>
      <c r="BG528" s="343"/>
      <c r="BH528" s="343"/>
      <c r="BI528" s="343"/>
      <c r="BJ528" s="343"/>
      <c r="BK528" s="343"/>
      <c r="BL528" s="343"/>
      <c r="BM528" s="343"/>
      <c r="BN528" s="343"/>
      <c r="BO528" s="343"/>
      <c r="BP528" s="343"/>
      <c r="BQ528" s="343"/>
      <c r="BR528" s="343"/>
      <c r="BS528" s="343"/>
      <c r="BT528" s="343"/>
      <c r="BU528" s="343"/>
      <c r="BV528" s="343"/>
      <c r="BW528" s="343"/>
      <c r="BX528" s="343"/>
      <c r="BY528" s="343"/>
      <c r="BZ528" s="344"/>
      <c r="CA528" s="344"/>
      <c r="CB528" s="344"/>
      <c r="CC528" s="344"/>
      <c r="CD528" s="344"/>
      <c r="CE528" s="344"/>
      <c r="CF528" s="344"/>
      <c r="CG528" s="344"/>
      <c r="CH528" s="344"/>
      <c r="CI528" s="344"/>
      <c r="CJ528" s="344"/>
      <c r="CK528" s="344"/>
      <c r="CL528" s="344"/>
      <c r="CM528" s="344"/>
      <c r="CN528" s="344"/>
      <c r="CO528" s="344"/>
      <c r="CP528" s="344"/>
      <c r="CQ528" s="344"/>
      <c r="CR528" s="344"/>
      <c r="CS528" s="344"/>
      <c r="CT528" s="344"/>
      <c r="CU528" s="344"/>
      <c r="CV528" s="344"/>
      <c r="CW528" s="344"/>
      <c r="CX528" s="344"/>
      <c r="CY528" s="344"/>
      <c r="CZ528" s="344"/>
    </row>
    <row r="529" s="348" customFormat="true" ht="25.15" customHeight="true" x14ac:dyDescent="0.2">
      <c r="C529" s="1020"/>
      <c r="D529" s="1020"/>
      <c r="E529" s="756"/>
      <c r="F529" s="756"/>
      <c r="G529" s="756"/>
      <c r="H529" s="1020" t="s">
        <v>302</v>
      </c>
      <c r="I529" s="1020"/>
      <c r="J529" s="760">
        <v>2.4679107641804969E-2</v>
      </c>
      <c r="K529" s="756"/>
      <c r="L529" s="756"/>
      <c r="M529" s="1020" t="s">
        <v>302</v>
      </c>
      <c r="N529" s="1020"/>
      <c r="O529" s="761">
        <v>1.7204234509802258E-2</v>
      </c>
      <c r="P529" s="756"/>
      <c r="Q529" s="756"/>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A529" s="343"/>
      <c r="BB529" s="394"/>
      <c r="BC529" s="343"/>
      <c r="BD529" s="343"/>
      <c r="BE529" s="343"/>
      <c r="BF529" s="343"/>
      <c r="BG529" s="343"/>
      <c r="BH529" s="343"/>
      <c r="BI529" s="343"/>
      <c r="BJ529" s="343"/>
      <c r="BK529" s="343"/>
      <c r="BL529" s="343"/>
      <c r="BM529" s="343"/>
      <c r="BN529" s="343"/>
      <c r="BO529" s="343"/>
      <c r="BP529" s="343"/>
      <c r="BQ529" s="343"/>
      <c r="BR529" s="343"/>
      <c r="BS529" s="343"/>
      <c r="BT529" s="343"/>
      <c r="BU529" s="343"/>
      <c r="BV529" s="343"/>
      <c r="BW529" s="343"/>
      <c r="BX529" s="343"/>
      <c r="BY529" s="343"/>
      <c r="BZ529" s="344"/>
      <c r="CA529" s="344"/>
      <c r="CB529" s="344"/>
      <c r="CC529" s="344"/>
      <c r="CD529" s="344"/>
      <c r="CE529" s="344"/>
      <c r="CF529" s="344"/>
      <c r="CG529" s="344"/>
      <c r="CH529" s="344"/>
      <c r="CI529" s="344"/>
      <c r="CJ529" s="344"/>
      <c r="CK529" s="344"/>
      <c r="CL529" s="344"/>
      <c r="CM529" s="344"/>
      <c r="CN529" s="344"/>
      <c r="CO529" s="344"/>
      <c r="CP529" s="344"/>
      <c r="CQ529" s="344"/>
      <c r="CR529" s="344"/>
      <c r="CS529" s="344"/>
      <c r="CT529" s="344"/>
      <c r="CU529" s="344"/>
      <c r="CV529" s="344"/>
      <c r="CW529" s="344"/>
      <c r="CX529" s="344"/>
      <c r="CY529" s="344"/>
      <c r="CZ529" s="344"/>
    </row>
    <row r="530" s="348" customFormat="true" ht="25.15" customHeight="true" x14ac:dyDescent="0.2">
      <c r="C530" s="1020" t="s">
        <v>241</v>
      </c>
      <c r="D530" s="1020"/>
      <c r="E530" s="1020"/>
      <c r="F530" s="1020"/>
      <c r="G530" s="1020"/>
      <c r="H530" s="1020" t="s">
        <v>542</v>
      </c>
      <c r="I530" s="1020"/>
      <c r="J530" s="760">
        <v>8.9722514985804899E-3</v>
      </c>
      <c r="K530" s="756"/>
      <c r="L530" s="756"/>
      <c r="M530" s="1020" t="s">
        <v>542</v>
      </c>
      <c r="N530" s="1020"/>
      <c r="O530" s="761">
        <v>1.4020692026046345E-2</v>
      </c>
      <c r="P530" s="756"/>
      <c r="Q530" s="756"/>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A530" s="343"/>
      <c r="BB530" s="394"/>
      <c r="BC530" s="343"/>
      <c r="BD530" s="343"/>
      <c r="BE530" s="343"/>
      <c r="BF530" s="343"/>
      <c r="BG530" s="343"/>
      <c r="BH530" s="343"/>
      <c r="BI530" s="343"/>
      <c r="BJ530" s="343"/>
      <c r="BK530" s="343"/>
      <c r="BL530" s="343"/>
      <c r="BM530" s="343"/>
      <c r="BN530" s="343"/>
      <c r="BO530" s="343"/>
      <c r="BP530" s="343"/>
      <c r="BQ530" s="343"/>
      <c r="BR530" s="343"/>
      <c r="BS530" s="343"/>
      <c r="BT530" s="343"/>
      <c r="BU530" s="343"/>
      <c r="BV530" s="343"/>
      <c r="BW530" s="343"/>
      <c r="BX530" s="343"/>
      <c r="BY530" s="343"/>
      <c r="BZ530" s="344"/>
      <c r="CA530" s="344"/>
      <c r="CB530" s="344"/>
      <c r="CC530" s="344"/>
      <c r="CD530" s="344"/>
      <c r="CE530" s="344"/>
      <c r="CF530" s="344"/>
      <c r="CG530" s="344"/>
      <c r="CH530" s="344"/>
      <c r="CI530" s="344"/>
      <c r="CJ530" s="344"/>
      <c r="CK530" s="344"/>
      <c r="CL530" s="344"/>
      <c r="CM530" s="344"/>
      <c r="CN530" s="344"/>
      <c r="CO530" s="344"/>
      <c r="CP530" s="344"/>
      <c r="CQ530" s="344"/>
      <c r="CR530" s="344"/>
      <c r="CS530" s="344"/>
      <c r="CT530" s="344"/>
      <c r="CU530" s="344"/>
      <c r="CV530" s="344"/>
      <c r="CW530" s="344"/>
      <c r="CX530" s="344"/>
      <c r="CY530" s="344"/>
      <c r="CZ530" s="344"/>
    </row>
    <row r="531" s="348" customFormat="true" ht="25.15" customHeight="true" x14ac:dyDescent="0.2">
      <c r="C531" s="1020" t="s">
        <v>194</v>
      </c>
      <c r="D531" s="1020"/>
      <c r="E531" s="1030" t="s">
        <v>242</v>
      </c>
      <c r="F531" s="1031"/>
      <c r="G531" s="1032"/>
      <c r="H531" s="1020" t="s">
        <v>562</v>
      </c>
      <c r="I531" s="1020"/>
      <c r="J531" s="760">
        <v>3.997711723651348E-4</v>
      </c>
      <c r="K531" s="756"/>
      <c r="L531" s="756"/>
      <c r="M531" s="1020" t="s">
        <v>562</v>
      </c>
      <c r="N531" s="1020"/>
      <c r="O531" s="761">
        <v>1.8653382195649975E-3</v>
      </c>
      <c r="P531" s="756"/>
      <c r="Q531" s="756"/>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A531" s="343"/>
      <c r="BB531" s="394"/>
      <c r="BC531" s="343"/>
      <c r="BD531" s="343"/>
      <c r="BE531" s="343"/>
      <c r="BF531" s="343"/>
      <c r="BG531" s="343"/>
      <c r="BH531" s="343"/>
      <c r="BI531" s="343"/>
      <c r="BJ531" s="343"/>
      <c r="BK531" s="343"/>
      <c r="BL531" s="343"/>
      <c r="BM531" s="343"/>
      <c r="BN531" s="343"/>
      <c r="BO531" s="343"/>
      <c r="BP531" s="343"/>
      <c r="BQ531" s="343"/>
      <c r="BR531" s="343"/>
      <c r="BS531" s="343"/>
      <c r="BT531" s="343"/>
      <c r="BU531" s="343"/>
      <c r="BV531" s="343"/>
      <c r="BW531" s="343"/>
      <c r="BX531" s="343"/>
      <c r="BY531" s="343"/>
      <c r="BZ531" s="344"/>
      <c r="CA531" s="344"/>
      <c r="CB531" s="344"/>
      <c r="CC531" s="344"/>
      <c r="CD531" s="344"/>
      <c r="CE531" s="344"/>
      <c r="CF531" s="344"/>
      <c r="CG531" s="344"/>
      <c r="CH531" s="344"/>
      <c r="CI531" s="344"/>
      <c r="CJ531" s="344"/>
      <c r="CK531" s="344"/>
      <c r="CL531" s="344"/>
      <c r="CM531" s="344"/>
      <c r="CN531" s="344"/>
      <c r="CO531" s="344"/>
      <c r="CP531" s="344"/>
      <c r="CQ531" s="344"/>
      <c r="CR531" s="344"/>
      <c r="CS531" s="344"/>
      <c r="CT531" s="344"/>
      <c r="CU531" s="344"/>
      <c r="CV531" s="344"/>
      <c r="CW531" s="344"/>
      <c r="CX531" s="344"/>
      <c r="CY531" s="344"/>
      <c r="CZ531" s="344"/>
    </row>
    <row r="532" s="348" customFormat="true" ht="25.15" customHeight="true" x14ac:dyDescent="0.2">
      <c r="C532" s="1020"/>
      <c r="D532" s="1020"/>
      <c r="E532" s="743" t="s">
        <v>174</v>
      </c>
      <c r="F532" s="744" t="s">
        <v>243</v>
      </c>
      <c r="G532" s="745" t="s">
        <v>244</v>
      </c>
      <c r="H532" s="1020" t="s">
        <v>550</v>
      </c>
      <c r="I532" s="1020"/>
      <c r="J532" s="760">
        <v>1.4293851489525019E-2</v>
      </c>
      <c r="K532" s="756"/>
      <c r="L532" s="756"/>
      <c r="M532" s="1020" t="s">
        <v>550</v>
      </c>
      <c r="N532" s="1020"/>
      <c r="O532" s="761">
        <v>8.4047843597121544E-3</v>
      </c>
      <c r="P532" s="756"/>
      <c r="Q532" s="756"/>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A532" s="343"/>
      <c r="BB532" s="394"/>
      <c r="BC532" s="343"/>
      <c r="BD532" s="343"/>
      <c r="BE532" s="343"/>
      <c r="BF532" s="343"/>
      <c r="BG532" s="343"/>
      <c r="BH532" s="343"/>
      <c r="BI532" s="343"/>
      <c r="BJ532" s="343"/>
      <c r="BK532" s="343"/>
      <c r="BL532" s="343"/>
      <c r="BM532" s="343"/>
      <c r="BN532" s="343"/>
      <c r="BO532" s="343"/>
      <c r="BP532" s="343"/>
      <c r="BQ532" s="343"/>
      <c r="BR532" s="343"/>
      <c r="BS532" s="343"/>
      <c r="BT532" s="343"/>
      <c r="BU532" s="343"/>
      <c r="BV532" s="343"/>
      <c r="BW532" s="343"/>
      <c r="BX532" s="343"/>
      <c r="BY532" s="343"/>
      <c r="BZ532" s="344"/>
      <c r="CA532" s="344"/>
      <c r="CB532" s="344"/>
      <c r="CC532" s="344"/>
      <c r="CD532" s="344"/>
      <c r="CE532" s="344"/>
      <c r="CF532" s="344"/>
      <c r="CG532" s="344"/>
      <c r="CH532" s="344"/>
      <c r="CI532" s="344"/>
      <c r="CJ532" s="344"/>
      <c r="CK532" s="344"/>
      <c r="CL532" s="344"/>
      <c r="CM532" s="344"/>
      <c r="CN532" s="344"/>
      <c r="CO532" s="344"/>
      <c r="CP532" s="344"/>
      <c r="CQ532" s="344"/>
      <c r="CR532" s="344"/>
      <c r="CS532" s="344"/>
      <c r="CT532" s="344"/>
      <c r="CU532" s="344"/>
      <c r="CV532" s="344"/>
      <c r="CW532" s="344"/>
      <c r="CX532" s="344"/>
      <c r="CY532" s="344"/>
      <c r="CZ532" s="344"/>
    </row>
    <row r="533" s="348" customFormat="true" ht="25.15" customHeight="true" x14ac:dyDescent="0.2">
      <c r="C533" s="1020" t="s">
        <v>195</v>
      </c>
      <c r="D533" s="1020"/>
      <c r="E533" s="765">
        <v>6.1251537357707271</v>
      </c>
      <c r="F533" s="766">
        <v>10.208589559617879</v>
      </c>
      <c r="G533" s="767">
        <v>10.208589559617879</v>
      </c>
      <c r="H533" s="1020" t="s">
        <v>517</v>
      </c>
      <c r="I533" s="1020"/>
      <c r="J533" s="760">
        <v>7.2329774248953135E-2</v>
      </c>
      <c r="K533" s="756"/>
      <c r="L533" s="756"/>
      <c r="M533" s="1020" t="s">
        <v>517</v>
      </c>
      <c r="N533" s="1020"/>
      <c r="O533" s="761">
        <v>3.7736270624974366E-2</v>
      </c>
      <c r="P533" s="756"/>
      <c r="Q533" s="756"/>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A533" s="343"/>
      <c r="BB533" s="394"/>
      <c r="BC533" s="343"/>
      <c r="BD533" s="343"/>
      <c r="BE533" s="343"/>
      <c r="BF533" s="343"/>
      <c r="BG533" s="343"/>
      <c r="BH533" s="343"/>
      <c r="BI533" s="343"/>
      <c r="BJ533" s="343"/>
      <c r="BK533" s="343"/>
      <c r="BL533" s="343"/>
      <c r="BM533" s="343"/>
      <c r="BN533" s="343"/>
      <c r="BO533" s="343"/>
      <c r="BP533" s="343"/>
      <c r="BQ533" s="343"/>
      <c r="BR533" s="343"/>
      <c r="BS533" s="343"/>
      <c r="BT533" s="343"/>
      <c r="BU533" s="343"/>
      <c r="BV533" s="343"/>
      <c r="BW533" s="343"/>
      <c r="BX533" s="343"/>
      <c r="BY533" s="343"/>
      <c r="BZ533" s="344"/>
      <c r="CA533" s="344"/>
      <c r="CB533" s="344"/>
      <c r="CC533" s="344"/>
      <c r="CD533" s="344"/>
      <c r="CE533" s="344"/>
      <c r="CF533" s="344"/>
      <c r="CG533" s="344"/>
      <c r="CH533" s="344"/>
      <c r="CI533" s="344"/>
      <c r="CJ533" s="344"/>
      <c r="CK533" s="344"/>
      <c r="CL533" s="344"/>
      <c r="CM533" s="344"/>
      <c r="CN533" s="344"/>
      <c r="CO533" s="344"/>
      <c r="CP533" s="344"/>
      <c r="CQ533" s="344"/>
      <c r="CR533" s="344"/>
      <c r="CS533" s="344"/>
      <c r="CT533" s="344"/>
      <c r="CU533" s="344"/>
      <c r="CV533" s="344"/>
      <c r="CW533" s="344"/>
      <c r="CX533" s="344"/>
      <c r="CY533" s="344"/>
      <c r="CZ533" s="344"/>
    </row>
    <row r="534" s="348" customFormat="true" ht="25.15" customHeight="true" x14ac:dyDescent="0.2">
      <c r="C534" s="1020"/>
      <c r="D534" s="1020"/>
      <c r="E534" s="756"/>
      <c r="F534" s="756"/>
      <c r="G534" s="756"/>
      <c r="H534" s="1020" t="s">
        <v>554</v>
      </c>
      <c r="I534" s="1020"/>
      <c r="J534" s="760">
        <v>8.011298788251686E-4</v>
      </c>
      <c r="K534" s="756"/>
      <c r="L534" s="756"/>
      <c r="M534" s="1020" t="s">
        <v>554</v>
      </c>
      <c r="N534" s="1020"/>
      <c r="O534" s="761">
        <v>7.5482668793628053E-3</v>
      </c>
      <c r="P534" s="756"/>
      <c r="Q534" s="756"/>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A534" s="343"/>
      <c r="BB534" s="394"/>
      <c r="BC534" s="343"/>
      <c r="BD534" s="343"/>
      <c r="BE534" s="343"/>
      <c r="BF534" s="343"/>
      <c r="BG534" s="343"/>
      <c r="BH534" s="343"/>
      <c r="BI534" s="343"/>
      <c r="BJ534" s="343"/>
      <c r="BK534" s="343"/>
      <c r="BL534" s="343"/>
      <c r="BM534" s="343"/>
      <c r="BN534" s="343"/>
      <c r="BO534" s="343"/>
      <c r="BP534" s="343"/>
      <c r="BQ534" s="343"/>
      <c r="BR534" s="343"/>
      <c r="BS534" s="343"/>
      <c r="BT534" s="343"/>
      <c r="BU534" s="343"/>
      <c r="BV534" s="343"/>
      <c r="BW534" s="343"/>
      <c r="BX534" s="343"/>
      <c r="BY534" s="343"/>
      <c r="BZ534" s="344"/>
      <c r="CA534" s="344"/>
      <c r="CB534" s="344"/>
      <c r="CC534" s="344"/>
      <c r="CD534" s="344"/>
      <c r="CE534" s="344"/>
      <c r="CF534" s="344"/>
      <c r="CG534" s="344"/>
      <c r="CH534" s="344"/>
      <c r="CI534" s="344"/>
      <c r="CJ534" s="344"/>
      <c r="CK534" s="344"/>
      <c r="CL534" s="344"/>
      <c r="CM534" s="344"/>
      <c r="CN534" s="344"/>
      <c r="CO534" s="344"/>
      <c r="CP534" s="344"/>
      <c r="CQ534" s="344"/>
      <c r="CR534" s="344"/>
      <c r="CS534" s="344"/>
      <c r="CT534" s="344"/>
      <c r="CU534" s="344"/>
      <c r="CV534" s="344"/>
      <c r="CW534" s="344"/>
      <c r="CX534" s="344"/>
      <c r="CY534" s="344"/>
      <c r="CZ534" s="344"/>
    </row>
    <row r="535" s="348" customFormat="true" ht="25.15" customHeight="true" x14ac:dyDescent="0.2">
      <c r="C535" s="1020"/>
      <c r="D535" s="1020"/>
      <c r="E535" s="756"/>
      <c r="F535" s="756"/>
      <c r="G535" s="756"/>
      <c r="H535" s="1020" t="s">
        <v>511</v>
      </c>
      <c r="I535" s="1020"/>
      <c r="J535" s="760">
        <v>8.4263923456133955E-2</v>
      </c>
      <c r="K535" s="756"/>
      <c r="L535" s="756"/>
      <c r="M535" s="1020" t="s">
        <v>511</v>
      </c>
      <c r="N535" s="1020"/>
      <c r="O535" s="761">
        <v>6.8550069442996783E-2</v>
      </c>
      <c r="P535" s="756"/>
      <c r="Q535" s="756"/>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A535" s="343"/>
      <c r="BB535" s="394"/>
      <c r="BC535" s="343"/>
      <c r="BD535" s="343"/>
      <c r="BE535" s="343"/>
      <c r="BF535" s="343"/>
      <c r="BG535" s="343"/>
      <c r="BH535" s="343"/>
      <c r="BI535" s="343"/>
      <c r="BJ535" s="343"/>
      <c r="BK535" s="343"/>
      <c r="BL535" s="343"/>
      <c r="BM535" s="343"/>
      <c r="BN535" s="343"/>
      <c r="BO535" s="343"/>
      <c r="BP535" s="343"/>
      <c r="BQ535" s="343"/>
      <c r="BR535" s="343"/>
      <c r="BS535" s="343"/>
      <c r="BT535" s="343"/>
      <c r="BU535" s="343"/>
      <c r="BV535" s="343"/>
      <c r="BW535" s="343"/>
      <c r="BX535" s="343"/>
      <c r="BY535" s="343"/>
      <c r="BZ535" s="344"/>
      <c r="CA535" s="344"/>
      <c r="CB535" s="344"/>
      <c r="CC535" s="344"/>
      <c r="CD535" s="344"/>
      <c r="CE535" s="344"/>
      <c r="CF535" s="344"/>
      <c r="CG535" s="344"/>
      <c r="CH535" s="344"/>
      <c r="CI535" s="344"/>
      <c r="CJ535" s="344"/>
      <c r="CK535" s="344"/>
      <c r="CL535" s="344"/>
      <c r="CM535" s="344"/>
      <c r="CN535" s="344"/>
      <c r="CO535" s="344"/>
      <c r="CP535" s="344"/>
      <c r="CQ535" s="344"/>
      <c r="CR535" s="344"/>
      <c r="CS535" s="344"/>
      <c r="CT535" s="344"/>
      <c r="CU535" s="344"/>
      <c r="CV535" s="344"/>
      <c r="CW535" s="344"/>
      <c r="CX535" s="344"/>
      <c r="CY535" s="344"/>
      <c r="CZ535" s="344"/>
    </row>
    <row r="536" s="348" customFormat="true" ht="25.15" customHeight="true" x14ac:dyDescent="0.2">
      <c r="C536" s="1020" t="s">
        <v>245</v>
      </c>
      <c r="D536" s="1020"/>
      <c r="E536" s="1020"/>
      <c r="F536" s="756"/>
      <c r="G536" s="756"/>
      <c r="H536" s="1020" t="s">
        <v>222</v>
      </c>
      <c r="I536" s="1020"/>
      <c r="J536" s="760">
        <v>8.9456342875051748E-5</v>
      </c>
      <c r="K536" s="756"/>
      <c r="L536" s="756"/>
      <c r="M536" s="1020" t="s">
        <v>222</v>
      </c>
      <c r="N536" s="1020"/>
      <c r="O536" s="761">
        <v>4.3351223157549618E-4</v>
      </c>
      <c r="P536" s="756"/>
      <c r="Q536" s="756"/>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A536" s="343"/>
      <c r="BB536" s="394"/>
      <c r="BC536" s="343"/>
      <c r="BD536" s="343"/>
      <c r="BE536" s="343"/>
      <c r="BF536" s="343"/>
      <c r="BG536" s="343"/>
      <c r="BH536" s="343"/>
      <c r="BI536" s="343"/>
      <c r="BJ536" s="343"/>
      <c r="BK536" s="343"/>
      <c r="BL536" s="343"/>
      <c r="BM536" s="343"/>
      <c r="BN536" s="343"/>
      <c r="BO536" s="343"/>
      <c r="BP536" s="343"/>
      <c r="BQ536" s="343"/>
      <c r="BR536" s="343"/>
      <c r="BS536" s="343"/>
      <c r="BT536" s="343"/>
      <c r="BU536" s="343"/>
      <c r="BV536" s="343"/>
      <c r="BW536" s="343"/>
      <c r="BX536" s="343"/>
      <c r="BY536" s="343"/>
      <c r="BZ536" s="344"/>
      <c r="CA536" s="344"/>
      <c r="CB536" s="344"/>
      <c r="CC536" s="344"/>
      <c r="CD536" s="344"/>
      <c r="CE536" s="344"/>
      <c r="CF536" s="344"/>
      <c r="CG536" s="344"/>
      <c r="CH536" s="344"/>
      <c r="CI536" s="344"/>
      <c r="CJ536" s="344"/>
      <c r="CK536" s="344"/>
      <c r="CL536" s="344"/>
      <c r="CM536" s="344"/>
      <c r="CN536" s="344"/>
      <c r="CO536" s="344"/>
      <c r="CP536" s="344"/>
      <c r="CQ536" s="344"/>
      <c r="CR536" s="344"/>
      <c r="CS536" s="344"/>
      <c r="CT536" s="344"/>
      <c r="CU536" s="344"/>
      <c r="CV536" s="344"/>
      <c r="CW536" s="344"/>
      <c r="CX536" s="344"/>
      <c r="CY536" s="344"/>
      <c r="CZ536" s="344"/>
    </row>
    <row r="537" s="348" customFormat="true" ht="25.15" customHeight="true" x14ac:dyDescent="0.2">
      <c r="C537" s="1020"/>
      <c r="D537" s="1020"/>
      <c r="E537" s="746" t="s">
        <v>194</v>
      </c>
      <c r="F537" s="756"/>
      <c r="G537" s="756"/>
      <c r="H537" s="1020" t="s">
        <v>205</v>
      </c>
      <c r="I537" s="1020"/>
      <c r="J537" s="760">
        <v>6.0540473882877517E-3</v>
      </c>
      <c r="K537" s="756"/>
      <c r="L537" s="756"/>
      <c r="M537" s="1020" t="s">
        <v>205</v>
      </c>
      <c r="N537" s="1020"/>
      <c r="O537" s="761">
        <v>1.2143299314360203E-2</v>
      </c>
      <c r="P537" s="756"/>
      <c r="Q537" s="756"/>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A537" s="343"/>
      <c r="BB537" s="394"/>
      <c r="BC537" s="343"/>
      <c r="BD537" s="343"/>
      <c r="BE537" s="343"/>
      <c r="BF537" s="343"/>
      <c r="BG537" s="343"/>
      <c r="BH537" s="343"/>
      <c r="BI537" s="343"/>
      <c r="BJ537" s="343"/>
      <c r="BK537" s="343"/>
      <c r="BL537" s="343"/>
      <c r="BM537" s="343"/>
      <c r="BN537" s="343"/>
      <c r="BO537" s="343"/>
      <c r="BP537" s="343"/>
      <c r="BQ537" s="343"/>
      <c r="BR537" s="343"/>
      <c r="BS537" s="343"/>
      <c r="BT537" s="343"/>
      <c r="BU537" s="343"/>
      <c r="BV537" s="343"/>
      <c r="BW537" s="343"/>
      <c r="BX537" s="343"/>
      <c r="BY537" s="343"/>
      <c r="BZ537" s="344"/>
      <c r="CA537" s="344"/>
      <c r="CB537" s="344"/>
      <c r="CC537" s="344"/>
      <c r="CD537" s="344"/>
      <c r="CE537" s="344"/>
      <c r="CF537" s="344"/>
      <c r="CG537" s="344"/>
      <c r="CH537" s="344"/>
      <c r="CI537" s="344"/>
      <c r="CJ537" s="344"/>
      <c r="CK537" s="344"/>
      <c r="CL537" s="344"/>
      <c r="CM537" s="344"/>
      <c r="CN537" s="344"/>
      <c r="CO537" s="344"/>
      <c r="CP537" s="344"/>
      <c r="CQ537" s="344"/>
      <c r="CR537" s="344"/>
      <c r="CS537" s="344"/>
      <c r="CT537" s="344"/>
      <c r="CU537" s="344"/>
      <c r="CV537" s="344"/>
      <c r="CW537" s="344"/>
      <c r="CX537" s="344"/>
      <c r="CY537" s="344"/>
      <c r="CZ537" s="344"/>
    </row>
    <row r="538" s="348" customFormat="true" ht="25.15" customHeight="true" x14ac:dyDescent="0.2">
      <c r="C538" s="1020"/>
      <c r="D538" s="1020"/>
      <c r="E538" s="768" t="s">
        <v>195</v>
      </c>
      <c r="F538" s="756"/>
      <c r="G538" s="756"/>
      <c r="H538" s="1020" t="s">
        <v>528</v>
      </c>
      <c r="I538" s="1020"/>
      <c r="J538" s="760">
        <v>2.2772746670663837E-2</v>
      </c>
      <c r="K538" s="756"/>
      <c r="L538" s="756"/>
      <c r="M538" s="1020" t="s">
        <v>528</v>
      </c>
      <c r="N538" s="1020"/>
      <c r="O538" s="761">
        <v>5.7205965301403558E-3</v>
      </c>
      <c r="P538" s="756"/>
      <c r="Q538" s="756"/>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A538" s="343"/>
      <c r="BB538" s="394"/>
      <c r="BC538" s="343"/>
      <c r="BD538" s="343"/>
      <c r="BE538" s="343"/>
      <c r="BF538" s="343"/>
      <c r="BG538" s="343"/>
      <c r="BH538" s="343"/>
      <c r="BI538" s="343"/>
      <c r="BJ538" s="343"/>
      <c r="BK538" s="343"/>
      <c r="BL538" s="343"/>
      <c r="BM538" s="343"/>
      <c r="BN538" s="343"/>
      <c r="BO538" s="343"/>
      <c r="BP538" s="343"/>
      <c r="BQ538" s="343"/>
      <c r="BR538" s="343"/>
      <c r="BS538" s="343"/>
      <c r="BT538" s="343"/>
      <c r="BU538" s="343"/>
      <c r="BV538" s="343"/>
      <c r="BW538" s="343"/>
      <c r="BX538" s="343"/>
      <c r="BY538" s="343"/>
      <c r="BZ538" s="344"/>
      <c r="CA538" s="344"/>
      <c r="CB538" s="344"/>
      <c r="CC538" s="344"/>
      <c r="CD538" s="344"/>
      <c r="CE538" s="344"/>
      <c r="CF538" s="344"/>
      <c r="CG538" s="344"/>
      <c r="CH538" s="344"/>
      <c r="CI538" s="344"/>
      <c r="CJ538" s="344"/>
      <c r="CK538" s="344"/>
      <c r="CL538" s="344"/>
      <c r="CM538" s="344"/>
      <c r="CN538" s="344"/>
      <c r="CO538" s="344"/>
      <c r="CP538" s="344"/>
      <c r="CQ538" s="344"/>
      <c r="CR538" s="344"/>
      <c r="CS538" s="344"/>
      <c r="CT538" s="344"/>
      <c r="CU538" s="344"/>
      <c r="CV538" s="344"/>
      <c r="CW538" s="344"/>
      <c r="CX538" s="344"/>
      <c r="CY538" s="344"/>
      <c r="CZ538" s="344"/>
    </row>
    <row r="539" s="348" customFormat="true" ht="25.15" customHeight="true" x14ac:dyDescent="0.2">
      <c r="C539" s="1020" t="s">
        <v>301</v>
      </c>
      <c r="D539" s="1020"/>
      <c r="E539" s="755">
        <v>-4.2015308383367728E-2</v>
      </c>
      <c r="F539" s="756"/>
      <c r="G539" s="756"/>
      <c r="H539" s="1020" t="s">
        <v>552</v>
      </c>
      <c r="I539" s="1020"/>
      <c r="J539" s="760">
        <v>3.09843254020705E-3</v>
      </c>
      <c r="K539" s="756"/>
      <c r="L539" s="756"/>
      <c r="M539" s="1020" t="s">
        <v>552</v>
      </c>
      <c r="N539" s="1020"/>
      <c r="O539" s="761">
        <v>1.3016715879049449E-2</v>
      </c>
      <c r="P539" s="756"/>
      <c r="Q539" s="756"/>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A539" s="343"/>
      <c r="BB539" s="394"/>
      <c r="BC539" s="343"/>
      <c r="BD539" s="343"/>
      <c r="BE539" s="343"/>
      <c r="BF539" s="343"/>
      <c r="BG539" s="343"/>
      <c r="BH539" s="343"/>
      <c r="BI539" s="343"/>
      <c r="BJ539" s="343"/>
      <c r="BK539" s="343"/>
      <c r="BL539" s="343"/>
      <c r="BM539" s="343"/>
      <c r="BN539" s="343"/>
      <c r="BO539" s="343"/>
      <c r="BP539" s="343"/>
      <c r="BQ539" s="343"/>
      <c r="BR539" s="343"/>
      <c r="BS539" s="343"/>
      <c r="BT539" s="343"/>
      <c r="BU539" s="343"/>
      <c r="BV539" s="343"/>
      <c r="BW539" s="343"/>
      <c r="BX539" s="343"/>
      <c r="BY539" s="343"/>
      <c r="BZ539" s="344"/>
      <c r="CA539" s="344"/>
      <c r="CB539" s="344"/>
      <c r="CC539" s="344"/>
      <c r="CD539" s="344"/>
      <c r="CE539" s="344"/>
      <c r="CF539" s="344"/>
      <c r="CG539" s="344"/>
      <c r="CH539" s="344"/>
      <c r="CI539" s="344"/>
      <c r="CJ539" s="344"/>
      <c r="CK539" s="344"/>
      <c r="CL539" s="344"/>
      <c r="CM539" s="344"/>
      <c r="CN539" s="344"/>
      <c r="CO539" s="344"/>
      <c r="CP539" s="344"/>
      <c r="CQ539" s="344"/>
      <c r="CR539" s="344"/>
      <c r="CS539" s="344"/>
      <c r="CT539" s="344"/>
      <c r="CU539" s="344"/>
      <c r="CV539" s="344"/>
      <c r="CW539" s="344"/>
      <c r="CX539" s="344"/>
      <c r="CY539" s="344"/>
      <c r="CZ539" s="344"/>
    </row>
    <row r="540" s="348" customFormat="true" ht="25.15" customHeight="true" x14ac:dyDescent="0.2">
      <c r="C540" s="1020" t="s">
        <v>537</v>
      </c>
      <c r="D540" s="1020"/>
      <c r="E540" s="759">
        <v>-5.7568615613026217E-2</v>
      </c>
      <c r="F540" s="756"/>
      <c r="G540" s="756"/>
      <c r="H540" s="1020" t="s">
        <v>525</v>
      </c>
      <c r="I540" s="1020"/>
      <c r="J540" s="760">
        <v>3.3227568670583275E-2</v>
      </c>
      <c r="K540" s="756"/>
      <c r="L540" s="756"/>
      <c r="M540" s="1020" t="s">
        <v>525</v>
      </c>
      <c r="N540" s="1020"/>
      <c r="O540" s="761">
        <v>1.6641539339237069E-2</v>
      </c>
      <c r="P540" s="756"/>
      <c r="Q540" s="756"/>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A540" s="343"/>
      <c r="BB540" s="394"/>
      <c r="BC540" s="343"/>
      <c r="BD540" s="343"/>
      <c r="BE540" s="343"/>
      <c r="BF540" s="343"/>
      <c r="BG540" s="343"/>
      <c r="BH540" s="343"/>
      <c r="BI540" s="343"/>
      <c r="BJ540" s="343"/>
      <c r="BK540" s="343"/>
      <c r="BL540" s="343"/>
      <c r="BM540" s="343"/>
      <c r="BN540" s="343"/>
      <c r="BO540" s="343"/>
      <c r="BP540" s="343"/>
      <c r="BQ540" s="343"/>
      <c r="BR540" s="343"/>
      <c r="BS540" s="343"/>
      <c r="BT540" s="343"/>
      <c r="BU540" s="343"/>
      <c r="BV540" s="343"/>
      <c r="BW540" s="343"/>
      <c r="BX540" s="343"/>
      <c r="BY540" s="343"/>
      <c r="BZ540" s="344"/>
      <c r="CA540" s="344"/>
      <c r="CB540" s="344"/>
      <c r="CC540" s="344"/>
      <c r="CD540" s="344"/>
      <c r="CE540" s="344"/>
      <c r="CF540" s="344"/>
      <c r="CG540" s="344"/>
      <c r="CH540" s="344"/>
      <c r="CI540" s="344"/>
      <c r="CJ540" s="344"/>
      <c r="CK540" s="344"/>
      <c r="CL540" s="344"/>
      <c r="CM540" s="344"/>
      <c r="CN540" s="344"/>
      <c r="CO540" s="344"/>
      <c r="CP540" s="344"/>
      <c r="CQ540" s="344"/>
      <c r="CR540" s="344"/>
      <c r="CS540" s="344"/>
      <c r="CT540" s="344"/>
      <c r="CU540" s="344"/>
      <c r="CV540" s="344"/>
      <c r="CW540" s="344"/>
      <c r="CX540" s="344"/>
      <c r="CY540" s="344"/>
      <c r="CZ540" s="344"/>
    </row>
    <row r="541" s="348" customFormat="true" ht="25.15" customHeight="true" x14ac:dyDescent="0.2">
      <c r="C541" s="1020" t="s">
        <v>476</v>
      </c>
      <c r="D541" s="1020"/>
      <c r="E541" s="759">
        <v>5.6335861827398297E-3</v>
      </c>
      <c r="F541" s="756"/>
      <c r="G541" s="756"/>
      <c r="H541" s="1020" t="s">
        <v>197</v>
      </c>
      <c r="I541" s="1020"/>
      <c r="J541" s="760">
        <v>0.10305922290883308</v>
      </c>
      <c r="K541" s="756"/>
      <c r="L541" s="756"/>
      <c r="M541" s="1020" t="s">
        <v>197</v>
      </c>
      <c r="N541" s="1020"/>
      <c r="O541" s="761">
        <v>0.13218503195398906</v>
      </c>
      <c r="P541" s="756"/>
      <c r="Q541" s="756"/>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A541" s="343"/>
      <c r="BB541" s="394"/>
      <c r="BC541" s="343"/>
      <c r="BD541" s="343"/>
      <c r="BE541" s="343"/>
      <c r="BF541" s="343"/>
      <c r="BG541" s="343"/>
      <c r="BH541" s="343"/>
      <c r="BI541" s="343"/>
      <c r="BJ541" s="343"/>
      <c r="BK541" s="343"/>
      <c r="BL541" s="343"/>
      <c r="BM541" s="343"/>
      <c r="BN541" s="343"/>
      <c r="BO541" s="343"/>
      <c r="BP541" s="343"/>
      <c r="BQ541" s="343"/>
      <c r="BR541" s="343"/>
      <c r="BS541" s="343"/>
      <c r="BT541" s="343"/>
      <c r="BU541" s="343"/>
      <c r="BV541" s="343"/>
      <c r="BW541" s="343"/>
      <c r="BX541" s="343"/>
      <c r="BY541" s="343"/>
      <c r="BZ541" s="344"/>
      <c r="CA541" s="344"/>
      <c r="CB541" s="344"/>
      <c r="CC541" s="344"/>
      <c r="CD541" s="344"/>
      <c r="CE541" s="344"/>
      <c r="CF541" s="344"/>
      <c r="CG541" s="344"/>
      <c r="CH541" s="344"/>
      <c r="CI541" s="344"/>
      <c r="CJ541" s="344"/>
      <c r="CK541" s="344"/>
      <c r="CL541" s="344"/>
      <c r="CM541" s="344"/>
      <c r="CN541" s="344"/>
      <c r="CO541" s="344"/>
      <c r="CP541" s="344"/>
      <c r="CQ541" s="344"/>
      <c r="CR541" s="344"/>
      <c r="CS541" s="344"/>
      <c r="CT541" s="344"/>
      <c r="CU541" s="344"/>
      <c r="CV541" s="344"/>
      <c r="CW541" s="344"/>
      <c r="CX541" s="344"/>
      <c r="CY541" s="344"/>
      <c r="CZ541" s="344"/>
    </row>
    <row r="542" s="348" customFormat="true" ht="25.15" customHeight="true" x14ac:dyDescent="0.2">
      <c r="C542" s="1020" t="s">
        <v>563</v>
      </c>
      <c r="D542" s="1020"/>
      <c r="E542" s="759">
        <v>1.2961041362231474E-2</v>
      </c>
      <c r="F542" s="756"/>
      <c r="G542" s="756"/>
      <c r="H542" s="1020" t="s">
        <v>560</v>
      </c>
      <c r="I542" s="1020"/>
      <c r="J542" s="760">
        <v>5.3469832707827777E-3</v>
      </c>
      <c r="K542" s="756"/>
      <c r="L542" s="756"/>
      <c r="M542" s="1020" t="s">
        <v>560</v>
      </c>
      <c r="N542" s="1020"/>
      <c r="O542" s="761">
        <v>1.5872567480421371E-3</v>
      </c>
      <c r="P542" s="756"/>
      <c r="Q542" s="756"/>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A542" s="343"/>
      <c r="BB542" s="394"/>
      <c r="BC542" s="343"/>
      <c r="BD542" s="343"/>
      <c r="BE542" s="343"/>
      <c r="BF542" s="343"/>
      <c r="BG542" s="343"/>
      <c r="BH542" s="343"/>
      <c r="BI542" s="343"/>
      <c r="BJ542" s="343"/>
      <c r="BK542" s="343"/>
      <c r="BL542" s="343"/>
      <c r="BM542" s="343"/>
      <c r="BN542" s="343"/>
      <c r="BO542" s="343"/>
      <c r="BP542" s="343"/>
      <c r="BQ542" s="343"/>
      <c r="BR542" s="343"/>
      <c r="BS542" s="343"/>
      <c r="BT542" s="343"/>
      <c r="BU542" s="343"/>
      <c r="BV542" s="343"/>
      <c r="BW542" s="343"/>
      <c r="BX542" s="343"/>
      <c r="BY542" s="343"/>
      <c r="BZ542" s="344"/>
      <c r="CA542" s="344"/>
      <c r="CB542" s="344"/>
      <c r="CC542" s="344"/>
      <c r="CD542" s="344"/>
      <c r="CE542" s="344"/>
      <c r="CF542" s="344"/>
      <c r="CG542" s="344"/>
      <c r="CH542" s="344"/>
      <c r="CI542" s="344"/>
      <c r="CJ542" s="344"/>
      <c r="CK542" s="344"/>
      <c r="CL542" s="344"/>
      <c r="CM542" s="344"/>
      <c r="CN542" s="344"/>
      <c r="CO542" s="344"/>
      <c r="CP542" s="344"/>
      <c r="CQ542" s="344"/>
      <c r="CR542" s="344"/>
      <c r="CS542" s="344"/>
      <c r="CT542" s="344"/>
      <c r="CU542" s="344"/>
      <c r="CV542" s="344"/>
      <c r="CW542" s="344"/>
      <c r="CX542" s="344"/>
      <c r="CY542" s="344"/>
      <c r="CZ542" s="344"/>
    </row>
    <row r="543" s="348" customFormat="true" ht="25.15" customHeight="true" x14ac:dyDescent="0.2">
      <c r="C543" s="1020" t="s">
        <v>514</v>
      </c>
      <c r="D543" s="1020"/>
      <c r="E543" s="759">
        <v>9.1338748496812561E-2</v>
      </c>
      <c r="F543" s="756"/>
      <c r="G543" s="756"/>
      <c r="H543" s="1020" t="s">
        <v>208</v>
      </c>
      <c r="I543" s="1020"/>
      <c r="J543" s="760">
        <v>0.12339842491595988</v>
      </c>
      <c r="K543" s="756"/>
      <c r="L543" s="756"/>
      <c r="M543" s="1020" t="s">
        <v>208</v>
      </c>
      <c r="N543" s="1020"/>
      <c r="O543" s="761">
        <v>0.11387202849173503</v>
      </c>
      <c r="P543" s="756"/>
      <c r="Q543" s="756"/>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A543" s="343"/>
      <c r="BB543" s="394"/>
      <c r="BC543" s="343"/>
      <c r="BD543" s="343"/>
      <c r="BE543" s="343"/>
      <c r="BF543" s="343"/>
      <c r="BG543" s="343"/>
      <c r="BH543" s="343"/>
      <c r="BI543" s="343"/>
      <c r="BJ543" s="343"/>
      <c r="BK543" s="343"/>
      <c r="BL543" s="343"/>
      <c r="BM543" s="343"/>
      <c r="BN543" s="343"/>
      <c r="BO543" s="343"/>
      <c r="BP543" s="343"/>
      <c r="BQ543" s="343"/>
      <c r="BR543" s="343"/>
      <c r="BS543" s="343"/>
      <c r="BT543" s="343"/>
      <c r="BU543" s="343"/>
      <c r="BV543" s="343"/>
      <c r="BW543" s="343"/>
      <c r="BX543" s="343"/>
      <c r="BY543" s="343"/>
      <c r="BZ543" s="344"/>
      <c r="CA543" s="344"/>
      <c r="CB543" s="344"/>
      <c r="CC543" s="344"/>
      <c r="CD543" s="344"/>
      <c r="CE543" s="344"/>
      <c r="CF543" s="344"/>
      <c r="CG543" s="344"/>
      <c r="CH543" s="344"/>
      <c r="CI543" s="344"/>
      <c r="CJ543" s="344"/>
      <c r="CK543" s="344"/>
      <c r="CL543" s="344"/>
      <c r="CM543" s="344"/>
      <c r="CN543" s="344"/>
      <c r="CO543" s="344"/>
      <c r="CP543" s="344"/>
      <c r="CQ543" s="344"/>
      <c r="CR543" s="344"/>
      <c r="CS543" s="344"/>
      <c r="CT543" s="344"/>
      <c r="CU543" s="344"/>
      <c r="CV543" s="344"/>
      <c r="CW543" s="344"/>
      <c r="CX543" s="344"/>
      <c r="CY543" s="344"/>
      <c r="CZ543" s="344"/>
    </row>
    <row r="544" s="348" customFormat="true" ht="25.15" customHeight="true" x14ac:dyDescent="0.2">
      <c r="C544" s="1020" t="s">
        <v>564</v>
      </c>
      <c r="D544" s="1020"/>
      <c r="E544" s="759">
        <v>-7.2097374700060902E-4</v>
      </c>
      <c r="F544" s="756"/>
      <c r="G544" s="756"/>
      <c r="H544" s="1020" t="s">
        <v>202</v>
      </c>
      <c r="I544" s="1020"/>
      <c r="J544" s="760">
        <v>7.3387261910751331E-2</v>
      </c>
      <c r="K544" s="756"/>
      <c r="L544" s="756"/>
      <c r="M544" s="1020" t="s">
        <v>202</v>
      </c>
      <c r="N544" s="1020"/>
      <c r="O544" s="761">
        <v>3.2454586610496459E-2</v>
      </c>
      <c r="P544" s="756"/>
      <c r="Q544" s="756"/>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A544" s="343"/>
      <c r="BB544" s="394"/>
      <c r="BC544" s="343"/>
      <c r="BD544" s="343"/>
      <c r="BE544" s="343"/>
      <c r="BF544" s="343"/>
      <c r="BG544" s="343"/>
      <c r="BH544" s="343"/>
      <c r="BI544" s="343"/>
      <c r="BJ544" s="343"/>
      <c r="BK544" s="343"/>
      <c r="BL544" s="343"/>
      <c r="BM544" s="343"/>
      <c r="BN544" s="343"/>
      <c r="BO544" s="343"/>
      <c r="BP544" s="343"/>
      <c r="BQ544" s="343"/>
      <c r="BR544" s="343"/>
      <c r="BS544" s="343"/>
      <c r="BT544" s="343"/>
      <c r="BU544" s="343"/>
      <c r="BV544" s="343"/>
      <c r="BW544" s="343"/>
      <c r="BX544" s="343"/>
      <c r="BY544" s="343"/>
      <c r="BZ544" s="344"/>
      <c r="CA544" s="344"/>
      <c r="CB544" s="344"/>
      <c r="CC544" s="344"/>
      <c r="CD544" s="344"/>
      <c r="CE544" s="344"/>
      <c r="CF544" s="344"/>
      <c r="CG544" s="344"/>
      <c r="CH544" s="344"/>
      <c r="CI544" s="344"/>
      <c r="CJ544" s="344"/>
      <c r="CK544" s="344"/>
      <c r="CL544" s="344"/>
      <c r="CM544" s="344"/>
      <c r="CN544" s="344"/>
      <c r="CO544" s="344"/>
      <c r="CP544" s="344"/>
      <c r="CQ544" s="344"/>
      <c r="CR544" s="344"/>
      <c r="CS544" s="344"/>
      <c r="CT544" s="344"/>
      <c r="CU544" s="344"/>
      <c r="CV544" s="344"/>
      <c r="CW544" s="344"/>
      <c r="CX544" s="344"/>
      <c r="CY544" s="344"/>
      <c r="CZ544" s="344"/>
    </row>
    <row r="545" s="348" customFormat="true" ht="25.15" customHeight="true" x14ac:dyDescent="0.2">
      <c r="C545" s="1020" t="s">
        <v>521</v>
      </c>
      <c r="D545" s="1020"/>
      <c r="E545" s="759">
        <v>-8.0767192320905012E-2</v>
      </c>
      <c r="F545" s="756"/>
      <c r="G545" s="756"/>
      <c r="H545" s="1020" t="s">
        <v>553</v>
      </c>
      <c r="I545" s="1020"/>
      <c r="J545" s="760">
        <v>2.9073165032173711E-3</v>
      </c>
      <c r="K545" s="756"/>
      <c r="L545" s="756"/>
      <c r="M545" s="1020" t="s">
        <v>553</v>
      </c>
      <c r="N545" s="1020"/>
      <c r="O545" s="761">
        <v>7.8153035002999516E-3</v>
      </c>
      <c r="P545" s="756"/>
      <c r="Q545" s="756"/>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A545" s="343"/>
      <c r="BB545" s="394"/>
      <c r="BC545" s="343"/>
      <c r="BD545" s="343"/>
      <c r="BE545" s="343"/>
      <c r="BF545" s="343"/>
      <c r="BG545" s="343"/>
      <c r="BH545" s="343"/>
      <c r="BI545" s="343"/>
      <c r="BJ545" s="343"/>
      <c r="BK545" s="343"/>
      <c r="BL545" s="343"/>
      <c r="BM545" s="343"/>
      <c r="BN545" s="343"/>
      <c r="BO545" s="343"/>
      <c r="BP545" s="343"/>
      <c r="BQ545" s="343"/>
      <c r="BR545" s="343"/>
      <c r="BS545" s="343"/>
      <c r="BT545" s="343"/>
      <c r="BU545" s="343"/>
      <c r="BV545" s="343"/>
      <c r="BW545" s="343"/>
      <c r="BX545" s="343"/>
      <c r="BY545" s="343"/>
      <c r="BZ545" s="344"/>
      <c r="CA545" s="344"/>
      <c r="CB545" s="344"/>
      <c r="CC545" s="344"/>
      <c r="CD545" s="344"/>
      <c r="CE545" s="344"/>
      <c r="CF545" s="344"/>
      <c r="CG545" s="344"/>
      <c r="CH545" s="344"/>
      <c r="CI545" s="344"/>
      <c r="CJ545" s="344"/>
      <c r="CK545" s="344"/>
      <c r="CL545" s="344"/>
      <c r="CM545" s="344"/>
      <c r="CN545" s="344"/>
      <c r="CO545" s="344"/>
      <c r="CP545" s="344"/>
      <c r="CQ545" s="344"/>
      <c r="CR545" s="344"/>
      <c r="CS545" s="344"/>
      <c r="CT545" s="344"/>
      <c r="CU545" s="344"/>
      <c r="CV545" s="344"/>
      <c r="CW545" s="344"/>
      <c r="CX545" s="344"/>
      <c r="CY545" s="344"/>
      <c r="CZ545" s="344"/>
    </row>
    <row r="546" s="348" customFormat="true" ht="25.15" customHeight="true" x14ac:dyDescent="0.2">
      <c r="C546" s="1020" t="s">
        <v>569</v>
      </c>
      <c r="D546" s="1020"/>
      <c r="E546" s="759">
        <v>2.0698087507684919E-3</v>
      </c>
      <c r="F546" s="756"/>
      <c r="G546" s="756"/>
      <c r="H546" s="1020" t="s">
        <v>549</v>
      </c>
      <c r="I546" s="1020"/>
      <c r="J546" s="760">
        <v>2.3681771861604237E-2</v>
      </c>
      <c r="K546" s="756"/>
      <c r="L546" s="756"/>
      <c r="M546" s="1020" t="s">
        <v>549</v>
      </c>
      <c r="N546" s="1020"/>
      <c r="O546" s="761">
        <v>1.4352484228925676E-2</v>
      </c>
      <c r="P546" s="756"/>
      <c r="Q546" s="756"/>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A546" s="343"/>
      <c r="BB546" s="394"/>
      <c r="BC546" s="343"/>
      <c r="BD546" s="343"/>
      <c r="BE546" s="343"/>
      <c r="BF546" s="343"/>
      <c r="BG546" s="343"/>
      <c r="BH546" s="343"/>
      <c r="BI546" s="343"/>
      <c r="BJ546" s="343"/>
      <c r="BK546" s="343"/>
      <c r="BL546" s="343"/>
      <c r="BM546" s="343"/>
      <c r="BN546" s="343"/>
      <c r="BO546" s="343"/>
      <c r="BP546" s="343"/>
      <c r="BQ546" s="343"/>
      <c r="BR546" s="343"/>
      <c r="BS546" s="343"/>
      <c r="BT546" s="343"/>
      <c r="BU546" s="343"/>
      <c r="BV546" s="343"/>
      <c r="BW546" s="343"/>
      <c r="BX546" s="343"/>
      <c r="BY546" s="343"/>
      <c r="BZ546" s="344"/>
      <c r="CA546" s="344"/>
      <c r="CB546" s="344"/>
      <c r="CC546" s="344"/>
      <c r="CD546" s="344"/>
      <c r="CE546" s="344"/>
      <c r="CF546" s="344"/>
      <c r="CG546" s="344"/>
      <c r="CH546" s="344"/>
      <c r="CI546" s="344"/>
      <c r="CJ546" s="344"/>
      <c r="CK546" s="344"/>
      <c r="CL546" s="344"/>
      <c r="CM546" s="344"/>
      <c r="CN546" s="344"/>
      <c r="CO546" s="344"/>
      <c r="CP546" s="344"/>
      <c r="CQ546" s="344"/>
      <c r="CR546" s="344"/>
      <c r="CS546" s="344"/>
      <c r="CT546" s="344"/>
      <c r="CU546" s="344"/>
      <c r="CV546" s="344"/>
      <c r="CW546" s="344"/>
      <c r="CX546" s="344"/>
      <c r="CY546" s="344"/>
      <c r="CZ546" s="344"/>
    </row>
    <row r="547" s="348" customFormat="true" ht="25.15" customHeight="true" x14ac:dyDescent="0.2">
      <c r="C547" s="1020" t="s">
        <v>565</v>
      </c>
      <c r="D547" s="1020"/>
      <c r="E547" s="759">
        <v>8.3552240441006308E-3</v>
      </c>
      <c r="F547" s="756"/>
      <c r="G547" s="756"/>
      <c r="H547" s="1020" t="s">
        <v>539</v>
      </c>
      <c r="I547" s="1020"/>
      <c r="J547" s="760">
        <v>3.2605782692734168E-2</v>
      </c>
      <c r="K547" s="756"/>
      <c r="L547" s="756"/>
      <c r="M547" s="1020" t="s">
        <v>539</v>
      </c>
      <c r="N547" s="1020"/>
      <c r="O547" s="761">
        <v>4.6185589409344661E-2</v>
      </c>
      <c r="P547" s="756"/>
      <c r="Q547" s="756"/>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A547" s="343"/>
      <c r="BB547" s="394"/>
      <c r="BC547" s="343"/>
      <c r="BD547" s="343"/>
      <c r="BE547" s="343"/>
      <c r="BF547" s="343"/>
      <c r="BG547" s="343"/>
      <c r="BH547" s="343"/>
      <c r="BI547" s="343"/>
      <c r="BJ547" s="343"/>
      <c r="BK547" s="343"/>
      <c r="BL547" s="343"/>
      <c r="BM547" s="343"/>
      <c r="BN547" s="343"/>
      <c r="BO547" s="343"/>
      <c r="BP547" s="343"/>
      <c r="BQ547" s="343"/>
      <c r="BR547" s="343"/>
      <c r="BS547" s="343"/>
      <c r="BT547" s="343"/>
      <c r="BU547" s="343"/>
      <c r="BV547" s="343"/>
      <c r="BW547" s="343"/>
      <c r="BX547" s="343"/>
      <c r="BY547" s="343"/>
      <c r="BZ547" s="344"/>
      <c r="CA547" s="344"/>
      <c r="CB547" s="344"/>
      <c r="CC547" s="344"/>
      <c r="CD547" s="344"/>
      <c r="CE547" s="344"/>
      <c r="CF547" s="344"/>
      <c r="CG547" s="344"/>
      <c r="CH547" s="344"/>
      <c r="CI547" s="344"/>
      <c r="CJ547" s="344"/>
      <c r="CK547" s="344"/>
      <c r="CL547" s="344"/>
      <c r="CM547" s="344"/>
      <c r="CN547" s="344"/>
      <c r="CO547" s="344"/>
      <c r="CP547" s="344"/>
      <c r="CQ547" s="344"/>
      <c r="CR547" s="344"/>
      <c r="CS547" s="344"/>
      <c r="CT547" s="344"/>
      <c r="CU547" s="344"/>
      <c r="CV547" s="344"/>
      <c r="CW547" s="344"/>
      <c r="CX547" s="344"/>
      <c r="CY547" s="344"/>
      <c r="CZ547" s="344"/>
    </row>
    <row r="548" s="348" customFormat="true" ht="25.15" customHeight="true" x14ac:dyDescent="0.2">
      <c r="C548" s="1020" t="s">
        <v>475</v>
      </c>
      <c r="D548" s="1020"/>
      <c r="E548" s="759">
        <v>-2.3641893588484142E-4</v>
      </c>
      <c r="F548" s="756"/>
      <c r="G548" s="756"/>
      <c r="H548" s="1020" t="s">
        <v>524</v>
      </c>
      <c r="I548" s="1020"/>
      <c r="J548" s="760">
        <v>4.7355423960193911E-2</v>
      </c>
      <c r="K548" s="756"/>
      <c r="L548" s="756"/>
      <c r="M548" s="1020" t="s">
        <v>524</v>
      </c>
      <c r="N548" s="1020"/>
      <c r="O548" s="761">
        <v>4.1035914501488732E-2</v>
      </c>
      <c r="P548" s="756"/>
      <c r="Q548" s="756"/>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A548" s="343"/>
      <c r="BB548" s="394"/>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c r="BZ548" s="344"/>
      <c r="CA548" s="344"/>
      <c r="CB548" s="344"/>
      <c r="CC548" s="344"/>
      <c r="CD548" s="344"/>
      <c r="CE548" s="344"/>
      <c r="CF548" s="344"/>
      <c r="CG548" s="344"/>
      <c r="CH548" s="344"/>
      <c r="CI548" s="344"/>
      <c r="CJ548" s="344"/>
      <c r="CK548" s="344"/>
      <c r="CL548" s="344"/>
      <c r="CM548" s="344"/>
      <c r="CN548" s="344"/>
      <c r="CO548" s="344"/>
      <c r="CP548" s="344"/>
      <c r="CQ548" s="344"/>
      <c r="CR548" s="344"/>
      <c r="CS548" s="344"/>
      <c r="CT548" s="344"/>
      <c r="CU548" s="344"/>
      <c r="CV548" s="344"/>
      <c r="CW548" s="344"/>
      <c r="CX548" s="344"/>
      <c r="CY548" s="344"/>
      <c r="CZ548" s="344"/>
    </row>
    <row r="549" s="348" customFormat="true" ht="25.15" customHeight="true" x14ac:dyDescent="0.2">
      <c r="C549" s="1020" t="s">
        <v>213</v>
      </c>
      <c r="D549" s="1020"/>
      <c r="E549" s="759">
        <v>1.1319709770468743E-2</v>
      </c>
      <c r="F549" s="756"/>
      <c r="G549" s="756"/>
      <c r="H549" s="1020" t="s">
        <v>532</v>
      </c>
      <c r="I549" s="1020"/>
      <c r="J549" s="760">
        <v>7.5193423873230983E-2</v>
      </c>
      <c r="K549" s="756"/>
      <c r="L549" s="756"/>
      <c r="M549" s="1020" t="s">
        <v>532</v>
      </c>
      <c r="N549" s="1020"/>
      <c r="O549" s="761">
        <v>1.9414295640948577E-2</v>
      </c>
      <c r="P549" s="756"/>
      <c r="Q549" s="756"/>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A549" s="343"/>
      <c r="BB549" s="394"/>
      <c r="BC549" s="343"/>
      <c r="BD549" s="343"/>
      <c r="BE549" s="343"/>
      <c r="BF549" s="343"/>
      <c r="BG549" s="343"/>
      <c r="BH549" s="343"/>
      <c r="BI549" s="343"/>
      <c r="BJ549" s="343"/>
      <c r="BK549" s="343"/>
      <c r="BL549" s="343"/>
      <c r="BM549" s="343"/>
      <c r="BN549" s="343"/>
      <c r="BO549" s="343"/>
      <c r="BP549" s="343"/>
      <c r="BQ549" s="343"/>
      <c r="BR549" s="343"/>
      <c r="BS549" s="343"/>
      <c r="BT549" s="343"/>
      <c r="BU549" s="343"/>
      <c r="BV549" s="343"/>
      <c r="BW549" s="343"/>
      <c r="BX549" s="343"/>
      <c r="BY549" s="343"/>
      <c r="BZ549" s="344"/>
      <c r="CA549" s="344"/>
      <c r="CB549" s="344"/>
      <c r="CC549" s="344"/>
      <c r="CD549" s="344"/>
      <c r="CE549" s="344"/>
      <c r="CF549" s="344"/>
      <c r="CG549" s="344"/>
      <c r="CH549" s="344"/>
      <c r="CI549" s="344"/>
      <c r="CJ549" s="344"/>
      <c r="CK549" s="344"/>
      <c r="CL549" s="344"/>
      <c r="CM549" s="344"/>
      <c r="CN549" s="344"/>
      <c r="CO549" s="344"/>
      <c r="CP549" s="344"/>
      <c r="CQ549" s="344"/>
      <c r="CR549" s="344"/>
      <c r="CS549" s="344"/>
      <c r="CT549" s="344"/>
      <c r="CU549" s="344"/>
      <c r="CV549" s="344"/>
      <c r="CW549" s="344"/>
      <c r="CX549" s="344"/>
      <c r="CY549" s="344"/>
      <c r="CZ549" s="344"/>
    </row>
    <row r="550" s="348" customFormat="true" ht="25.15" customHeight="true" x14ac:dyDescent="0.2">
      <c r="C550" s="1020" t="s">
        <v>547</v>
      </c>
      <c r="D550" s="1020"/>
      <c r="E550" s="759">
        <v>4.3220511118306083E-2</v>
      </c>
      <c r="F550" s="756"/>
      <c r="G550" s="756"/>
      <c r="H550" s="1020" t="s">
        <v>523</v>
      </c>
      <c r="I550" s="1020"/>
      <c r="J550" s="760">
        <v>5.7921572041654545E-2</v>
      </c>
      <c r="K550" s="756"/>
      <c r="L550" s="756"/>
      <c r="M550" s="1020" t="s">
        <v>523</v>
      </c>
      <c r="N550" s="1020"/>
      <c r="O550" s="761">
        <v>7.2649688328320472E-2</v>
      </c>
      <c r="P550" s="756"/>
      <c r="Q550" s="756"/>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A550" s="343"/>
      <c r="BB550" s="394"/>
      <c r="BC550" s="343"/>
      <c r="BD550" s="343"/>
      <c r="BE550" s="343"/>
      <c r="BF550" s="343"/>
      <c r="BG550" s="343"/>
      <c r="BH550" s="343"/>
      <c r="BI550" s="343"/>
      <c r="BJ550" s="343"/>
      <c r="BK550" s="343"/>
      <c r="BL550" s="343"/>
      <c r="BM550" s="343"/>
      <c r="BN550" s="343"/>
      <c r="BO550" s="343"/>
      <c r="BP550" s="343"/>
      <c r="BQ550" s="343"/>
      <c r="BR550" s="343"/>
      <c r="BS550" s="343"/>
      <c r="BT550" s="343"/>
      <c r="BU550" s="343"/>
      <c r="BV550" s="343"/>
      <c r="BW550" s="343"/>
      <c r="BX550" s="343"/>
      <c r="BY550" s="343"/>
      <c r="BZ550" s="344"/>
      <c r="CA550" s="344"/>
      <c r="CB550" s="344"/>
      <c r="CC550" s="344"/>
      <c r="CD550" s="344"/>
      <c r="CE550" s="344"/>
      <c r="CF550" s="344"/>
      <c r="CG550" s="344"/>
      <c r="CH550" s="344"/>
      <c r="CI550" s="344"/>
      <c r="CJ550" s="344"/>
      <c r="CK550" s="344"/>
      <c r="CL550" s="344"/>
      <c r="CM550" s="344"/>
      <c r="CN550" s="344"/>
      <c r="CO550" s="344"/>
      <c r="CP550" s="344"/>
      <c r="CQ550" s="344"/>
      <c r="CR550" s="344"/>
      <c r="CS550" s="344"/>
      <c r="CT550" s="344"/>
      <c r="CU550" s="344"/>
      <c r="CV550" s="344"/>
      <c r="CW550" s="344"/>
      <c r="CX550" s="344"/>
      <c r="CY550" s="344"/>
      <c r="CZ550" s="344"/>
    </row>
    <row r="551" s="348" customFormat="true" ht="25.15" customHeight="true" x14ac:dyDescent="0.2">
      <c r="C551" s="1020" t="s">
        <v>545</v>
      </c>
      <c r="D551" s="1020"/>
      <c r="E551" s="759">
        <v>4.5213133347849897E-2</v>
      </c>
      <c r="F551" s="756"/>
      <c r="G551" s="756"/>
      <c r="H551" s="1020" t="s">
        <v>527</v>
      </c>
      <c r="I551" s="1020"/>
      <c r="J551" s="760">
        <v>6.5637081582012605E-2</v>
      </c>
      <c r="K551" s="756"/>
      <c r="L551" s="756"/>
      <c r="M551" s="1020" t="s">
        <v>527</v>
      </c>
      <c r="N551" s="1020"/>
      <c r="O551" s="761">
        <v>8.5749436969715598E-2</v>
      </c>
      <c r="P551" s="756"/>
      <c r="Q551" s="756"/>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A551" s="343"/>
      <c r="BB551" s="394"/>
      <c r="BC551" s="343"/>
      <c r="BD551" s="343"/>
      <c r="BE551" s="343"/>
      <c r="BF551" s="343"/>
      <c r="BG551" s="343"/>
      <c r="BH551" s="343"/>
      <c r="BI551" s="343"/>
      <c r="BJ551" s="343"/>
      <c r="BK551" s="343"/>
      <c r="BL551" s="343"/>
      <c r="BM551" s="343"/>
      <c r="BN551" s="343"/>
      <c r="BO551" s="343"/>
      <c r="BP551" s="343"/>
      <c r="BQ551" s="343"/>
      <c r="BR551" s="343"/>
      <c r="BS551" s="343"/>
      <c r="BT551" s="343"/>
      <c r="BU551" s="343"/>
      <c r="BV551" s="343"/>
      <c r="BW551" s="343"/>
      <c r="BX551" s="343"/>
      <c r="BY551" s="343"/>
      <c r="BZ551" s="344"/>
      <c r="CA551" s="344"/>
      <c r="CB551" s="344"/>
      <c r="CC551" s="344"/>
      <c r="CD551" s="344"/>
      <c r="CE551" s="344"/>
      <c r="CF551" s="344"/>
      <c r="CG551" s="344"/>
      <c r="CH551" s="344"/>
      <c r="CI551" s="344"/>
      <c r="CJ551" s="344"/>
      <c r="CK551" s="344"/>
      <c r="CL551" s="344"/>
      <c r="CM551" s="344"/>
      <c r="CN551" s="344"/>
      <c r="CO551" s="344"/>
      <c r="CP551" s="344"/>
      <c r="CQ551" s="344"/>
      <c r="CR551" s="344"/>
      <c r="CS551" s="344"/>
      <c r="CT551" s="344"/>
      <c r="CU551" s="344"/>
      <c r="CV551" s="344"/>
      <c r="CW551" s="344"/>
      <c r="CX551" s="344"/>
      <c r="CY551" s="344"/>
      <c r="CZ551" s="344"/>
    </row>
    <row r="552" s="348" customFormat="true" ht="25.15" customHeight="true" x14ac:dyDescent="0.2">
      <c r="C552" s="1020" t="s">
        <v>196</v>
      </c>
      <c r="D552" s="1020"/>
      <c r="E552" s="759">
        <v>4.7089828984800006E-2</v>
      </c>
      <c r="F552" s="756"/>
      <c r="G552" s="756"/>
      <c r="H552" s="1020" t="s">
        <v>369</v>
      </c>
      <c r="I552" s="1020"/>
      <c r="J552" s="760">
        <v>0.15932154762926168</v>
      </c>
      <c r="K552" s="756"/>
      <c r="L552" s="756"/>
      <c r="M552" s="1020" t="s">
        <v>369</v>
      </c>
      <c r="N552" s="1020"/>
      <c r="O552" s="761">
        <v>0.18335649267197918</v>
      </c>
      <c r="P552" s="756"/>
      <c r="Q552" s="756"/>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A552" s="343"/>
      <c r="BB552" s="394"/>
      <c r="BC552" s="343"/>
      <c r="BD552" s="343"/>
      <c r="BE552" s="343"/>
      <c r="BF552" s="343"/>
      <c r="BG552" s="343"/>
      <c r="BH552" s="343"/>
      <c r="BI552" s="343"/>
      <c r="BJ552" s="343"/>
      <c r="BK552" s="343"/>
      <c r="BL552" s="343"/>
      <c r="BM552" s="343"/>
      <c r="BN552" s="343"/>
      <c r="BO552" s="343"/>
      <c r="BP552" s="343"/>
      <c r="BQ552" s="343"/>
      <c r="BR552" s="343"/>
      <c r="BS552" s="343"/>
      <c r="BT552" s="343"/>
      <c r="BU552" s="343"/>
      <c r="BV552" s="343"/>
      <c r="BW552" s="343"/>
      <c r="BX552" s="343"/>
      <c r="BY552" s="343"/>
      <c r="BZ552" s="344"/>
      <c r="CA552" s="344"/>
      <c r="CB552" s="344"/>
      <c r="CC552" s="344"/>
      <c r="CD552" s="344"/>
      <c r="CE552" s="344"/>
      <c r="CF552" s="344"/>
      <c r="CG552" s="344"/>
      <c r="CH552" s="344"/>
      <c r="CI552" s="344"/>
      <c r="CJ552" s="344"/>
      <c r="CK552" s="344"/>
      <c r="CL552" s="344"/>
      <c r="CM552" s="344"/>
      <c r="CN552" s="344"/>
      <c r="CO552" s="344"/>
      <c r="CP552" s="344"/>
      <c r="CQ552" s="344"/>
      <c r="CR552" s="344"/>
      <c r="CS552" s="344"/>
      <c r="CT552" s="344"/>
      <c r="CU552" s="344"/>
      <c r="CV552" s="344"/>
      <c r="CW552" s="344"/>
      <c r="CX552" s="344"/>
      <c r="CY552" s="344"/>
      <c r="CZ552" s="344"/>
    </row>
    <row r="553" s="348" customFormat="true" ht="25.15" customHeight="true" x14ac:dyDescent="0.2">
      <c r="C553" s="1020" t="s">
        <v>217</v>
      </c>
      <c r="D553" s="1020"/>
      <c r="E553" s="759">
        <v>1.0590711774625365E-4</v>
      </c>
      <c r="F553" s="756"/>
      <c r="G553" s="756"/>
      <c r="H553" s="1020" t="s">
        <v>543</v>
      </c>
      <c r="I553" s="1020"/>
      <c r="J553" s="760">
        <v>0.1221019282862001</v>
      </c>
      <c r="K553" s="756"/>
      <c r="L553" s="756"/>
      <c r="M553" s="1020" t="s">
        <v>543</v>
      </c>
      <c r="N553" s="1020"/>
      <c r="O553" s="761">
        <v>8.5694108578011366E-2</v>
      </c>
      <c r="P553" s="756"/>
      <c r="Q553" s="756"/>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A553" s="343"/>
      <c r="BB553" s="394"/>
      <c r="BC553" s="343"/>
      <c r="BD553" s="343"/>
      <c r="BE553" s="343"/>
      <c r="BF553" s="343"/>
      <c r="BG553" s="343"/>
      <c r="BH553" s="343"/>
      <c r="BI553" s="343"/>
      <c r="BJ553" s="343"/>
      <c r="BK553" s="343"/>
      <c r="BL553" s="343"/>
      <c r="BM553" s="343"/>
      <c r="BN553" s="343"/>
      <c r="BO553" s="343"/>
      <c r="BP553" s="343"/>
      <c r="BQ553" s="343"/>
      <c r="BR553" s="343"/>
      <c r="BS553" s="343"/>
      <c r="BT553" s="343"/>
      <c r="BU553" s="343"/>
      <c r="BV553" s="343"/>
      <c r="BW553" s="343"/>
      <c r="BX553" s="343"/>
      <c r="BY553" s="343"/>
      <c r="BZ553" s="344"/>
      <c r="CA553" s="344"/>
      <c r="CB553" s="344"/>
      <c r="CC553" s="344"/>
      <c r="CD553" s="344"/>
      <c r="CE553" s="344"/>
      <c r="CF553" s="344"/>
      <c r="CG553" s="344"/>
      <c r="CH553" s="344"/>
      <c r="CI553" s="344"/>
      <c r="CJ553" s="344"/>
      <c r="CK553" s="344"/>
      <c r="CL553" s="344"/>
      <c r="CM553" s="344"/>
      <c r="CN553" s="344"/>
      <c r="CO553" s="344"/>
      <c r="CP553" s="344"/>
      <c r="CQ553" s="344"/>
      <c r="CR553" s="344"/>
      <c r="CS553" s="344"/>
      <c r="CT553" s="344"/>
      <c r="CU553" s="344"/>
      <c r="CV553" s="344"/>
      <c r="CW553" s="344"/>
      <c r="CX553" s="344"/>
      <c r="CY553" s="344"/>
      <c r="CZ553" s="344"/>
    </row>
    <row r="554" s="348" customFormat="true" ht="25.15" customHeight="true" x14ac:dyDescent="0.2">
      <c r="C554" s="1020" t="s">
        <v>226</v>
      </c>
      <c r="D554" s="1020"/>
      <c r="E554" s="759">
        <v>-6.7409770346221684E-3</v>
      </c>
      <c r="F554" s="756"/>
      <c r="G554" s="756"/>
      <c r="H554" s="1020" t="s">
        <v>551</v>
      </c>
      <c r="I554" s="1020"/>
      <c r="J554" s="760">
        <v>0.10060984047134595</v>
      </c>
      <c r="K554" s="756"/>
      <c r="L554" s="756"/>
      <c r="M554" s="1020" t="s">
        <v>551</v>
      </c>
      <c r="N554" s="1020"/>
      <c r="O554" s="761">
        <v>2.2237735418698321E-2</v>
      </c>
      <c r="P554" s="756"/>
      <c r="Q554" s="756"/>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A554" s="343"/>
      <c r="BB554" s="394"/>
      <c r="BC554" s="343"/>
      <c r="BD554" s="343"/>
      <c r="BE554" s="343"/>
      <c r="BF554" s="343"/>
      <c r="BG554" s="343"/>
      <c r="BH554" s="343"/>
      <c r="BI554" s="343"/>
      <c r="BJ554" s="343"/>
      <c r="BK554" s="343"/>
      <c r="BL554" s="343"/>
      <c r="BM554" s="343"/>
      <c r="BN554" s="343"/>
      <c r="BO554" s="343"/>
      <c r="BP554" s="343"/>
      <c r="BQ554" s="343"/>
      <c r="BR554" s="343"/>
      <c r="BS554" s="343"/>
      <c r="BT554" s="343"/>
      <c r="BU554" s="343"/>
      <c r="BV554" s="343"/>
      <c r="BW554" s="343"/>
      <c r="BX554" s="343"/>
      <c r="BY554" s="343"/>
      <c r="BZ554" s="344"/>
      <c r="CA554" s="344"/>
      <c r="CB554" s="344"/>
      <c r="CC554" s="344"/>
      <c r="CD554" s="344"/>
      <c r="CE554" s="344"/>
      <c r="CF554" s="344"/>
      <c r="CG554" s="344"/>
      <c r="CH554" s="344"/>
      <c r="CI554" s="344"/>
      <c r="CJ554" s="344"/>
      <c r="CK554" s="344"/>
      <c r="CL554" s="344"/>
      <c r="CM554" s="344"/>
      <c r="CN554" s="344"/>
      <c r="CO554" s="344"/>
      <c r="CP554" s="344"/>
      <c r="CQ554" s="344"/>
      <c r="CR554" s="344"/>
      <c r="CS554" s="344"/>
      <c r="CT554" s="344"/>
      <c r="CU554" s="344"/>
      <c r="CV554" s="344"/>
      <c r="CW554" s="344"/>
      <c r="CX554" s="344"/>
      <c r="CY554" s="344"/>
      <c r="CZ554" s="344"/>
    </row>
    <row r="555" s="348" customFormat="true" ht="25.15" customHeight="true" x14ac:dyDescent="0.2">
      <c r="C555" s="1020" t="s">
        <v>215</v>
      </c>
      <c r="D555" s="1020"/>
      <c r="E555" s="759">
        <v>6.1600713484740978E-2</v>
      </c>
      <c r="F555" s="756"/>
      <c r="G555" s="756"/>
      <c r="H555" s="1020" t="s">
        <v>367</v>
      </c>
      <c r="I555" s="1020"/>
      <c r="J555" s="760">
        <v>0.12344271129570634</v>
      </c>
      <c r="K555" s="756"/>
      <c r="L555" s="756"/>
      <c r="M555" s="1020" t="s">
        <v>367</v>
      </c>
      <c r="N555" s="1020"/>
      <c r="O555" s="761">
        <v>0.18506063685018168</v>
      </c>
      <c r="P555" s="756"/>
      <c r="Q555" s="756"/>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A555" s="343"/>
      <c r="BB555" s="394"/>
      <c r="BC555" s="343"/>
      <c r="BD555" s="343"/>
      <c r="BE555" s="343"/>
      <c r="BF555" s="343"/>
      <c r="BG555" s="343"/>
      <c r="BH555" s="343"/>
      <c r="BI555" s="343"/>
      <c r="BJ555" s="343"/>
      <c r="BK555" s="343"/>
      <c r="BL555" s="343"/>
      <c r="BM555" s="343"/>
      <c r="BN555" s="343"/>
      <c r="BO555" s="343"/>
      <c r="BP555" s="343"/>
      <c r="BQ555" s="343"/>
      <c r="BR555" s="343"/>
      <c r="BS555" s="343"/>
      <c r="BT555" s="343"/>
      <c r="BU555" s="343"/>
      <c r="BV555" s="343"/>
      <c r="BW555" s="343"/>
      <c r="BX555" s="343"/>
      <c r="BY555" s="343"/>
      <c r="BZ555" s="344"/>
      <c r="CA555" s="344"/>
      <c r="CB555" s="344"/>
      <c r="CC555" s="344"/>
      <c r="CD555" s="344"/>
      <c r="CE555" s="344"/>
      <c r="CF555" s="344"/>
      <c r="CG555" s="344"/>
      <c r="CH555" s="344"/>
      <c r="CI555" s="344"/>
      <c r="CJ555" s="344"/>
      <c r="CK555" s="344"/>
      <c r="CL555" s="344"/>
      <c r="CM555" s="344"/>
      <c r="CN555" s="344"/>
      <c r="CO555" s="344"/>
      <c r="CP555" s="344"/>
      <c r="CQ555" s="344"/>
      <c r="CR555" s="344"/>
      <c r="CS555" s="344"/>
      <c r="CT555" s="344"/>
      <c r="CU555" s="344"/>
      <c r="CV555" s="344"/>
      <c r="CW555" s="344"/>
      <c r="CX555" s="344"/>
      <c r="CY555" s="344"/>
      <c r="CZ555" s="344"/>
    </row>
    <row r="556" s="348" customFormat="true" ht="25.15" customHeight="true" x14ac:dyDescent="0.2">
      <c r="C556" s="1020" t="s">
        <v>540</v>
      </c>
      <c r="D556" s="1020"/>
      <c r="E556" s="759">
        <v>4.9681440677329367E-2</v>
      </c>
      <c r="F556" s="756"/>
      <c r="G556" s="756"/>
      <c r="H556" s="1020" t="s">
        <v>522</v>
      </c>
      <c r="I556" s="1020"/>
      <c r="J556" s="760">
        <v>0.19846623224448204</v>
      </c>
      <c r="K556" s="756"/>
      <c r="L556" s="756"/>
      <c r="M556" s="1020" t="s">
        <v>522</v>
      </c>
      <c r="N556" s="1020"/>
      <c r="O556" s="761">
        <v>8.1106599594545581E-2</v>
      </c>
      <c r="P556" s="756"/>
      <c r="Q556" s="756"/>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A556" s="343"/>
      <c r="BB556" s="394"/>
      <c r="BC556" s="343"/>
      <c r="BD556" s="343"/>
      <c r="BE556" s="343"/>
      <c r="BF556" s="343"/>
      <c r="BG556" s="343"/>
      <c r="BH556" s="343"/>
      <c r="BI556" s="343"/>
      <c r="BJ556" s="343"/>
      <c r="BK556" s="343"/>
      <c r="BL556" s="343"/>
      <c r="BM556" s="343"/>
      <c r="BN556" s="343"/>
      <c r="BO556" s="343"/>
      <c r="BP556" s="343"/>
      <c r="BQ556" s="343"/>
      <c r="BR556" s="343"/>
      <c r="BS556" s="343"/>
      <c r="BT556" s="343"/>
      <c r="BU556" s="343"/>
      <c r="BV556" s="343"/>
      <c r="BW556" s="343"/>
      <c r="BX556" s="343"/>
      <c r="BY556" s="343"/>
      <c r="BZ556" s="344"/>
      <c r="CA556" s="344"/>
      <c r="CB556" s="344"/>
      <c r="CC556" s="344"/>
      <c r="CD556" s="344"/>
      <c r="CE556" s="344"/>
      <c r="CF556" s="344"/>
      <c r="CG556" s="344"/>
      <c r="CH556" s="344"/>
      <c r="CI556" s="344"/>
      <c r="CJ556" s="344"/>
      <c r="CK556" s="344"/>
      <c r="CL556" s="344"/>
      <c r="CM556" s="344"/>
      <c r="CN556" s="344"/>
      <c r="CO556" s="344"/>
      <c r="CP556" s="344"/>
      <c r="CQ556" s="344"/>
      <c r="CR556" s="344"/>
      <c r="CS556" s="344"/>
      <c r="CT556" s="344"/>
      <c r="CU556" s="344"/>
      <c r="CV556" s="344"/>
      <c r="CW556" s="344"/>
      <c r="CX556" s="344"/>
      <c r="CY556" s="344"/>
      <c r="CZ556" s="344"/>
    </row>
    <row r="557" s="348" customFormat="true" ht="25.15" customHeight="true" x14ac:dyDescent="0.2">
      <c r="C557" s="1020" t="s">
        <v>519</v>
      </c>
      <c r="D557" s="1020"/>
      <c r="E557" s="759">
        <v>8.6862354753137055E-2</v>
      </c>
      <c r="F557" s="756"/>
      <c r="G557" s="756"/>
      <c r="H557" s="1020" t="s">
        <v>546</v>
      </c>
      <c r="I557" s="1020"/>
      <c r="J557" s="760">
        <v>0.11392173378946018</v>
      </c>
      <c r="K557" s="756"/>
      <c r="L557" s="756"/>
      <c r="M557" s="1020" t="s">
        <v>546</v>
      </c>
      <c r="N557" s="1020"/>
      <c r="O557" s="761">
        <v>1.8716463620491987E-2</v>
      </c>
      <c r="P557" s="756"/>
      <c r="Q557" s="756"/>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A557" s="343"/>
      <c r="BB557" s="394"/>
      <c r="BC557" s="343"/>
      <c r="BD557" s="343"/>
      <c r="BE557" s="343"/>
      <c r="BF557" s="343"/>
      <c r="BG557" s="343"/>
      <c r="BH557" s="343"/>
      <c r="BI557" s="343"/>
      <c r="BJ557" s="343"/>
      <c r="BK557" s="343"/>
      <c r="BL557" s="343"/>
      <c r="BM557" s="343"/>
      <c r="BN557" s="343"/>
      <c r="BO557" s="343"/>
      <c r="BP557" s="343"/>
      <c r="BQ557" s="343"/>
      <c r="BR557" s="343"/>
      <c r="BS557" s="343"/>
      <c r="BT557" s="343"/>
      <c r="BU557" s="343"/>
      <c r="BV557" s="343"/>
      <c r="BW557" s="343"/>
      <c r="BX557" s="343"/>
      <c r="BY557" s="343"/>
      <c r="BZ557" s="344"/>
      <c r="CA557" s="344"/>
      <c r="CB557" s="344"/>
      <c r="CC557" s="344"/>
      <c r="CD557" s="344"/>
      <c r="CE557" s="344"/>
      <c r="CF557" s="344"/>
      <c r="CG557" s="344"/>
      <c r="CH557" s="344"/>
      <c r="CI557" s="344"/>
      <c r="CJ557" s="344"/>
      <c r="CK557" s="344"/>
      <c r="CL557" s="344"/>
      <c r="CM557" s="344"/>
      <c r="CN557" s="344"/>
      <c r="CO557" s="344"/>
      <c r="CP557" s="344"/>
      <c r="CQ557" s="344"/>
      <c r="CR557" s="344"/>
      <c r="CS557" s="344"/>
      <c r="CT557" s="344"/>
      <c r="CU557" s="344"/>
      <c r="CV557" s="344"/>
      <c r="CW557" s="344"/>
      <c r="CX557" s="344"/>
      <c r="CY557" s="344"/>
      <c r="CZ557" s="344"/>
    </row>
    <row r="558" s="348" customFormat="true" ht="25.15" customHeight="true" x14ac:dyDescent="0.2">
      <c r="C558" s="1020" t="s">
        <v>531</v>
      </c>
      <c r="D558" s="1020"/>
      <c r="E558" s="759">
        <v>-3.2658820938534748E-2</v>
      </c>
      <c r="F558" s="756"/>
      <c r="G558" s="756"/>
      <c r="H558" s="1020" t="s">
        <v>359</v>
      </c>
      <c r="I558" s="1020"/>
      <c r="J558" s="760">
        <v>0.34182860345276445</v>
      </c>
      <c r="K558" s="756"/>
      <c r="L558" s="756"/>
      <c r="M558" s="1020" t="s">
        <v>359</v>
      </c>
      <c r="N558" s="1020"/>
      <c r="O558" s="761">
        <v>0.26906370339485775</v>
      </c>
      <c r="P558" s="756"/>
      <c r="Q558" s="756"/>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A558" s="343"/>
      <c r="BB558" s="394"/>
      <c r="BC558" s="343"/>
      <c r="BD558" s="343"/>
      <c r="BE558" s="343"/>
      <c r="BF558" s="343"/>
      <c r="BG558" s="343"/>
      <c r="BH558" s="343"/>
      <c r="BI558" s="343"/>
      <c r="BJ558" s="343"/>
      <c r="BK558" s="343"/>
      <c r="BL558" s="343"/>
      <c r="BM558" s="343"/>
      <c r="BN558" s="343"/>
      <c r="BO558" s="343"/>
      <c r="BP558" s="343"/>
      <c r="BQ558" s="343"/>
      <c r="BR558" s="343"/>
      <c r="BS558" s="343"/>
      <c r="BT558" s="343"/>
      <c r="BU558" s="343"/>
      <c r="BV558" s="343"/>
      <c r="BW558" s="343"/>
      <c r="BX558" s="343"/>
      <c r="BY558" s="343"/>
      <c r="BZ558" s="344"/>
      <c r="CA558" s="344"/>
      <c r="CB558" s="344"/>
      <c r="CC558" s="344"/>
      <c r="CD558" s="344"/>
      <c r="CE558" s="344"/>
      <c r="CF558" s="344"/>
      <c r="CG558" s="344"/>
      <c r="CH558" s="344"/>
      <c r="CI558" s="344"/>
      <c r="CJ558" s="344"/>
      <c r="CK558" s="344"/>
      <c r="CL558" s="344"/>
      <c r="CM558" s="344"/>
      <c r="CN558" s="344"/>
      <c r="CO558" s="344"/>
      <c r="CP558" s="344"/>
      <c r="CQ558" s="344"/>
      <c r="CR558" s="344"/>
      <c r="CS558" s="344"/>
      <c r="CT558" s="344"/>
      <c r="CU558" s="344"/>
      <c r="CV558" s="344"/>
      <c r="CW558" s="344"/>
      <c r="CX558" s="344"/>
      <c r="CY558" s="344"/>
      <c r="CZ558" s="344"/>
    </row>
    <row r="559" s="348" customFormat="true" ht="25.15" customHeight="true" x14ac:dyDescent="0.2">
      <c r="C559" s="1020" t="s">
        <v>516</v>
      </c>
      <c r="D559" s="1020"/>
      <c r="E559" s="759">
        <v>-4.153985288939769E-2</v>
      </c>
      <c r="F559" s="756"/>
      <c r="G559" s="756"/>
      <c r="H559" s="1020" t="s">
        <v>536</v>
      </c>
      <c r="I559" s="1020"/>
      <c r="J559" s="760">
        <v>0.13368818322190973</v>
      </c>
      <c r="K559" s="756"/>
      <c r="L559" s="756"/>
      <c r="M559" s="1020" t="s">
        <v>536</v>
      </c>
      <c r="N559" s="1020"/>
      <c r="O559" s="761">
        <v>6.8574056597068209E-2</v>
      </c>
      <c r="P559" s="756"/>
      <c r="Q559" s="756"/>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A559" s="343"/>
      <c r="BB559" s="394"/>
      <c r="BC559" s="343"/>
      <c r="BD559" s="343"/>
      <c r="BE559" s="343"/>
      <c r="BF559" s="343"/>
      <c r="BG559" s="343"/>
      <c r="BH559" s="343"/>
      <c r="BI559" s="343"/>
      <c r="BJ559" s="343"/>
      <c r="BK559" s="343"/>
      <c r="BL559" s="343"/>
      <c r="BM559" s="343"/>
      <c r="BN559" s="343"/>
      <c r="BO559" s="343"/>
      <c r="BP559" s="343"/>
      <c r="BQ559" s="343"/>
      <c r="BR559" s="343"/>
      <c r="BS559" s="343"/>
      <c r="BT559" s="343"/>
      <c r="BU559" s="343"/>
      <c r="BV559" s="343"/>
      <c r="BW559" s="343"/>
      <c r="BX559" s="343"/>
      <c r="BY559" s="343"/>
      <c r="BZ559" s="344"/>
      <c r="CA559" s="344"/>
      <c r="CB559" s="344"/>
      <c r="CC559" s="344"/>
      <c r="CD559" s="344"/>
      <c r="CE559" s="344"/>
      <c r="CF559" s="344"/>
      <c r="CG559" s="344"/>
      <c r="CH559" s="344"/>
      <c r="CI559" s="344"/>
      <c r="CJ559" s="344"/>
      <c r="CK559" s="344"/>
      <c r="CL559" s="344"/>
      <c r="CM559" s="344"/>
      <c r="CN559" s="344"/>
      <c r="CO559" s="344"/>
      <c r="CP559" s="344"/>
      <c r="CQ559" s="344"/>
      <c r="CR559" s="344"/>
      <c r="CS559" s="344"/>
      <c r="CT559" s="344"/>
      <c r="CU559" s="344"/>
      <c r="CV559" s="344"/>
      <c r="CW559" s="344"/>
      <c r="CX559" s="344"/>
      <c r="CY559" s="344"/>
      <c r="CZ559" s="344"/>
    </row>
    <row r="560" s="348" customFormat="true" ht="25.15" customHeight="true" x14ac:dyDescent="0.2">
      <c r="C560" s="1020" t="s">
        <v>518</v>
      </c>
      <c r="D560" s="1020"/>
      <c r="E560" s="759">
        <v>-2.4283857901476653E-2</v>
      </c>
      <c r="F560" s="756"/>
      <c r="G560" s="756"/>
      <c r="H560" s="1020" t="s">
        <v>567</v>
      </c>
      <c r="I560" s="1020"/>
      <c r="J560" s="760">
        <v>1.6106609988450239E-2</v>
      </c>
      <c r="K560" s="756"/>
      <c r="L560" s="756"/>
      <c r="M560" s="1020" t="s">
        <v>567</v>
      </c>
      <c r="N560" s="1020"/>
      <c r="O560" s="761">
        <v>1.710099869984236E-2</v>
      </c>
      <c r="P560" s="756"/>
      <c r="Q560" s="756"/>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A560" s="343"/>
      <c r="BB560" s="394"/>
      <c r="BC560" s="343"/>
      <c r="BD560" s="343"/>
      <c r="BE560" s="343"/>
      <c r="BF560" s="343"/>
      <c r="BG560" s="343"/>
      <c r="BH560" s="343"/>
      <c r="BI560" s="343"/>
      <c r="BJ560" s="343"/>
      <c r="BK560" s="343"/>
      <c r="BL560" s="343"/>
      <c r="BM560" s="343"/>
      <c r="BN560" s="343"/>
      <c r="BO560" s="343"/>
      <c r="BP560" s="343"/>
      <c r="BQ560" s="343"/>
      <c r="BR560" s="343"/>
      <c r="BS560" s="343"/>
      <c r="BT560" s="343"/>
      <c r="BU560" s="343"/>
      <c r="BV560" s="343"/>
      <c r="BW560" s="343"/>
      <c r="BX560" s="343"/>
      <c r="BY560" s="343"/>
      <c r="BZ560" s="344"/>
      <c r="CA560" s="344"/>
      <c r="CB560" s="344"/>
      <c r="CC560" s="344"/>
      <c r="CD560" s="344"/>
      <c r="CE560" s="344"/>
      <c r="CF560" s="344"/>
      <c r="CG560" s="344"/>
      <c r="CH560" s="344"/>
      <c r="CI560" s="344"/>
      <c r="CJ560" s="344"/>
      <c r="CK560" s="344"/>
      <c r="CL560" s="344"/>
      <c r="CM560" s="344"/>
      <c r="CN560" s="344"/>
      <c r="CO560" s="344"/>
      <c r="CP560" s="344"/>
      <c r="CQ560" s="344"/>
      <c r="CR560" s="344"/>
      <c r="CS560" s="344"/>
      <c r="CT560" s="344"/>
      <c r="CU560" s="344"/>
      <c r="CV560" s="344"/>
      <c r="CW560" s="344"/>
      <c r="CX560" s="344"/>
      <c r="CY560" s="344"/>
      <c r="CZ560" s="344"/>
    </row>
    <row r="561" s="348" customFormat="true" ht="25.15" customHeight="true" x14ac:dyDescent="0.2">
      <c r="C561" s="1020" t="s">
        <v>508</v>
      </c>
      <c r="D561" s="1020"/>
      <c r="E561" s="759">
        <v>-2.3718279086837647E-2</v>
      </c>
      <c r="F561" s="756"/>
      <c r="G561" s="756"/>
      <c r="H561" s="1020" t="s">
        <v>529</v>
      </c>
      <c r="I561" s="1020"/>
      <c r="J561" s="760">
        <v>0.13300827989203837</v>
      </c>
      <c r="K561" s="756"/>
      <c r="L561" s="756"/>
      <c r="M561" s="1020" t="s">
        <v>529</v>
      </c>
      <c r="N561" s="1020"/>
      <c r="O561" s="761">
        <v>0.1282587858230852</v>
      </c>
      <c r="P561" s="756"/>
      <c r="Q561" s="756"/>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A561" s="343"/>
      <c r="BB561" s="394"/>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3"/>
      <c r="BZ561" s="344"/>
      <c r="CA561" s="344"/>
      <c r="CB561" s="344"/>
      <c r="CC561" s="344"/>
      <c r="CD561" s="344"/>
      <c r="CE561" s="344"/>
      <c r="CF561" s="344"/>
      <c r="CG561" s="344"/>
      <c r="CH561" s="344"/>
      <c r="CI561" s="344"/>
      <c r="CJ561" s="344"/>
      <c r="CK561" s="344"/>
      <c r="CL561" s="344"/>
      <c r="CM561" s="344"/>
      <c r="CN561" s="344"/>
      <c r="CO561" s="344"/>
      <c r="CP561" s="344"/>
      <c r="CQ561" s="344"/>
      <c r="CR561" s="344"/>
      <c r="CS561" s="344"/>
      <c r="CT561" s="344"/>
      <c r="CU561" s="344"/>
      <c r="CV561" s="344"/>
      <c r="CW561" s="344"/>
      <c r="CX561" s="344"/>
      <c r="CY561" s="344"/>
      <c r="CZ561" s="344"/>
    </row>
    <row r="562" s="348" customFormat="true" ht="25.15" customHeight="true" x14ac:dyDescent="0.2">
      <c r="C562" s="1020" t="s">
        <v>507</v>
      </c>
      <c r="D562" s="1020"/>
      <c r="E562" s="759">
        <v>-2.7270632022838304E-2</v>
      </c>
      <c r="F562" s="756"/>
      <c r="G562" s="756"/>
      <c r="H562" s="1020" t="s">
        <v>556</v>
      </c>
      <c r="I562" s="1020"/>
      <c r="J562" s="760">
        <v>6.718349359616696E-2</v>
      </c>
      <c r="K562" s="756"/>
      <c r="L562" s="756"/>
      <c r="M562" s="1020" t="s">
        <v>556</v>
      </c>
      <c r="N562" s="1020"/>
      <c r="O562" s="761">
        <v>3.9846270865185017E-2</v>
      </c>
      <c r="P562" s="756"/>
      <c r="Q562" s="756"/>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A562" s="343"/>
      <c r="BB562" s="394"/>
      <c r="BC562" s="343"/>
      <c r="BD562" s="343"/>
      <c r="BE562" s="343"/>
      <c r="BF562" s="343"/>
      <c r="BG562" s="343"/>
      <c r="BH562" s="343"/>
      <c r="BI562" s="343"/>
      <c r="BJ562" s="343"/>
      <c r="BK562" s="343"/>
      <c r="BL562" s="343"/>
      <c r="BM562" s="343"/>
      <c r="BN562" s="343"/>
      <c r="BO562" s="343"/>
      <c r="BP562" s="343"/>
      <c r="BQ562" s="343"/>
      <c r="BR562" s="343"/>
      <c r="BS562" s="343"/>
      <c r="BT562" s="343"/>
      <c r="BU562" s="343"/>
      <c r="BV562" s="343"/>
      <c r="BW562" s="343"/>
      <c r="BX562" s="343"/>
      <c r="BY562" s="343"/>
      <c r="BZ562" s="344"/>
      <c r="CA562" s="344"/>
      <c r="CB562" s="344"/>
      <c r="CC562" s="344"/>
      <c r="CD562" s="344"/>
      <c r="CE562" s="344"/>
      <c r="CF562" s="344"/>
      <c r="CG562" s="344"/>
      <c r="CH562" s="344"/>
      <c r="CI562" s="344"/>
      <c r="CJ562" s="344"/>
      <c r="CK562" s="344"/>
      <c r="CL562" s="344"/>
      <c r="CM562" s="344"/>
      <c r="CN562" s="344"/>
      <c r="CO562" s="344"/>
      <c r="CP562" s="344"/>
      <c r="CQ562" s="344"/>
      <c r="CR562" s="344"/>
      <c r="CS562" s="344"/>
      <c r="CT562" s="344"/>
      <c r="CU562" s="344"/>
      <c r="CV562" s="344"/>
      <c r="CW562" s="344"/>
      <c r="CX562" s="344"/>
      <c r="CY562" s="344"/>
      <c r="CZ562" s="344"/>
    </row>
    <row r="563" s="348" customFormat="true" ht="25.15" customHeight="true" x14ac:dyDescent="0.2">
      <c r="C563" s="1020" t="s">
        <v>515</v>
      </c>
      <c r="D563" s="1020"/>
      <c r="E563" s="759">
        <v>-2.9387351864780035E-2</v>
      </c>
      <c r="F563" s="756"/>
      <c r="G563" s="756"/>
      <c r="H563" s="1020" t="s">
        <v>541</v>
      </c>
      <c r="I563" s="1020"/>
      <c r="J563" s="760">
        <v>0.13012785101139249</v>
      </c>
      <c r="K563" s="756"/>
      <c r="L563" s="756"/>
      <c r="M563" s="1020" t="s">
        <v>541</v>
      </c>
      <c r="N563" s="1020"/>
      <c r="O563" s="761">
        <v>3.5496401862987262E-2</v>
      </c>
      <c r="P563" s="756"/>
      <c r="Q563" s="756"/>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A563" s="343"/>
      <c r="BB563" s="394"/>
      <c r="BC563" s="343"/>
      <c r="BD563" s="343"/>
      <c r="BE563" s="343"/>
      <c r="BF563" s="343"/>
      <c r="BG563" s="343"/>
      <c r="BH563" s="343"/>
      <c r="BI563" s="343"/>
      <c r="BJ563" s="343"/>
      <c r="BK563" s="343"/>
      <c r="BL563" s="343"/>
      <c r="BM563" s="343"/>
      <c r="BN563" s="343"/>
      <c r="BO563" s="343"/>
      <c r="BP563" s="343"/>
      <c r="BQ563" s="343"/>
      <c r="BR563" s="343"/>
      <c r="BS563" s="343"/>
      <c r="BT563" s="343"/>
      <c r="BU563" s="343"/>
      <c r="BV563" s="343"/>
      <c r="BW563" s="343"/>
      <c r="BX563" s="343"/>
      <c r="BY563" s="343"/>
      <c r="BZ563" s="344"/>
      <c r="CA563" s="344"/>
      <c r="CB563" s="344"/>
      <c r="CC563" s="344"/>
      <c r="CD563" s="344"/>
      <c r="CE563" s="344"/>
      <c r="CF563" s="344"/>
      <c r="CG563" s="344"/>
      <c r="CH563" s="344"/>
      <c r="CI563" s="344"/>
      <c r="CJ563" s="344"/>
      <c r="CK563" s="344"/>
      <c r="CL563" s="344"/>
      <c r="CM563" s="344"/>
      <c r="CN563" s="344"/>
      <c r="CO563" s="344"/>
      <c r="CP563" s="344"/>
      <c r="CQ563" s="344"/>
      <c r="CR563" s="344"/>
      <c r="CS563" s="344"/>
      <c r="CT563" s="344"/>
      <c r="CU563" s="344"/>
      <c r="CV563" s="344"/>
      <c r="CW563" s="344"/>
      <c r="CX563" s="344"/>
      <c r="CY563" s="344"/>
      <c r="CZ563" s="344"/>
    </row>
    <row r="564" s="348" customFormat="true" ht="25.15" customHeight="true" x14ac:dyDescent="0.2">
      <c r="C564" s="1020" t="s">
        <v>520</v>
      </c>
      <c r="D564" s="1020"/>
      <c r="E564" s="759">
        <v>-2.404368295220036E-2</v>
      </c>
      <c r="F564" s="756"/>
      <c r="G564" s="756"/>
      <c r="H564" s="1020" t="s">
        <v>530</v>
      </c>
      <c r="I564" s="1020"/>
      <c r="J564" s="760">
        <v>0.14147371195657005</v>
      </c>
      <c r="K564" s="756"/>
      <c r="L564" s="756"/>
      <c r="M564" s="1020" t="s">
        <v>530</v>
      </c>
      <c r="N564" s="1020"/>
      <c r="O564" s="761">
        <v>9.177317122135692E-2</v>
      </c>
      <c r="P564" s="756"/>
      <c r="Q564" s="756"/>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A564" s="343"/>
      <c r="BB564" s="394"/>
      <c r="BC564" s="343"/>
      <c r="BD564" s="343"/>
      <c r="BE564" s="343"/>
      <c r="BF564" s="343"/>
      <c r="BG564" s="343"/>
      <c r="BH564" s="343"/>
      <c r="BI564" s="343"/>
      <c r="BJ564" s="343"/>
      <c r="BK564" s="343"/>
      <c r="BL564" s="343"/>
      <c r="BM564" s="343"/>
      <c r="BN564" s="343"/>
      <c r="BO564" s="343"/>
      <c r="BP564" s="343"/>
      <c r="BQ564" s="343"/>
      <c r="BR564" s="343"/>
      <c r="BS564" s="343"/>
      <c r="BT564" s="343"/>
      <c r="BU564" s="343"/>
      <c r="BV564" s="343"/>
      <c r="BW564" s="343"/>
      <c r="BX564" s="343"/>
      <c r="BY564" s="343"/>
      <c r="BZ564" s="344"/>
      <c r="CA564" s="344"/>
      <c r="CB564" s="344"/>
      <c r="CC564" s="344"/>
      <c r="CD564" s="344"/>
      <c r="CE564" s="344"/>
      <c r="CF564" s="344"/>
      <c r="CG564" s="344"/>
      <c r="CH564" s="344"/>
      <c r="CI564" s="344"/>
      <c r="CJ564" s="344"/>
      <c r="CK564" s="344"/>
      <c r="CL564" s="344"/>
      <c r="CM564" s="344"/>
      <c r="CN564" s="344"/>
      <c r="CO564" s="344"/>
      <c r="CP564" s="344"/>
      <c r="CQ564" s="344"/>
      <c r="CR564" s="344"/>
      <c r="CS564" s="344"/>
      <c r="CT564" s="344"/>
      <c r="CU564" s="344"/>
      <c r="CV564" s="344"/>
      <c r="CW564" s="344"/>
      <c r="CX564" s="344"/>
      <c r="CY564" s="344"/>
      <c r="CZ564" s="344"/>
    </row>
    <row r="565" s="348" customFormat="true" ht="25.15" customHeight="true" x14ac:dyDescent="0.2">
      <c r="C565" s="1020" t="s">
        <v>509</v>
      </c>
      <c r="D565" s="1020"/>
      <c r="E565" s="759">
        <v>-4.8260337517086409E-2</v>
      </c>
      <c r="F565" s="756"/>
      <c r="G565" s="756"/>
      <c r="H565" s="1020" t="s">
        <v>558</v>
      </c>
      <c r="I565" s="1020"/>
      <c r="J565" s="760">
        <v>6.3413130480876032E-2</v>
      </c>
      <c r="K565" s="756"/>
      <c r="L565" s="756"/>
      <c r="M565" s="1020" t="s">
        <v>558</v>
      </c>
      <c r="N565" s="1020"/>
      <c r="O565" s="761">
        <v>2.6815624897268065E-2</v>
      </c>
      <c r="P565" s="756"/>
      <c r="Q565" s="756"/>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A565" s="343"/>
      <c r="BB565" s="394"/>
      <c r="BC565" s="343"/>
      <c r="BD565" s="343"/>
      <c r="BE565" s="343"/>
      <c r="BF565" s="343"/>
      <c r="BG565" s="343"/>
      <c r="BH565" s="343"/>
      <c r="BI565" s="343"/>
      <c r="BJ565" s="343"/>
      <c r="BK565" s="343"/>
      <c r="BL565" s="343"/>
      <c r="BM565" s="343"/>
      <c r="BN565" s="343"/>
      <c r="BO565" s="343"/>
      <c r="BP565" s="343"/>
      <c r="BQ565" s="343"/>
      <c r="BR565" s="343"/>
      <c r="BS565" s="343"/>
      <c r="BT565" s="343"/>
      <c r="BU565" s="343"/>
      <c r="BV565" s="343"/>
      <c r="BW565" s="343"/>
      <c r="BX565" s="343"/>
      <c r="BY565" s="343"/>
      <c r="BZ565" s="344"/>
      <c r="CA565" s="344"/>
      <c r="CB565" s="344"/>
      <c r="CC565" s="344"/>
      <c r="CD565" s="344"/>
      <c r="CE565" s="344"/>
      <c r="CF565" s="344"/>
      <c r="CG565" s="344"/>
      <c r="CH565" s="344"/>
      <c r="CI565" s="344"/>
      <c r="CJ565" s="344"/>
      <c r="CK565" s="344"/>
      <c r="CL565" s="344"/>
      <c r="CM565" s="344"/>
      <c r="CN565" s="344"/>
      <c r="CO565" s="344"/>
      <c r="CP565" s="344"/>
      <c r="CQ565" s="344"/>
      <c r="CR565" s="344"/>
      <c r="CS565" s="344"/>
      <c r="CT565" s="344"/>
      <c r="CU565" s="344"/>
      <c r="CV565" s="344"/>
      <c r="CW565" s="344"/>
      <c r="CX565" s="344"/>
      <c r="CY565" s="344"/>
      <c r="CZ565" s="344"/>
    </row>
    <row r="566" s="348" customFormat="true" ht="25.15" customHeight="true" x14ac:dyDescent="0.2">
      <c r="C566" s="1020" t="s">
        <v>534</v>
      </c>
      <c r="D566" s="1020"/>
      <c r="E566" s="759">
        <v>-2.9576335109369883E-2</v>
      </c>
      <c r="F566" s="756"/>
      <c r="G566" s="756"/>
      <c r="H566" s="1020" t="s">
        <v>548</v>
      </c>
      <c r="I566" s="1020"/>
      <c r="J566" s="760">
        <v>0.10832673128703521</v>
      </c>
      <c r="K566" s="756"/>
      <c r="L566" s="756"/>
      <c r="M566" s="1020" t="s">
        <v>548</v>
      </c>
      <c r="N566" s="1020"/>
      <c r="O566" s="761">
        <v>3.0862395334836736E-2</v>
      </c>
      <c r="P566" s="756"/>
      <c r="Q566" s="756"/>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A566" s="343"/>
      <c r="BB566" s="394"/>
      <c r="BC566" s="343"/>
      <c r="BD566" s="343"/>
      <c r="BE566" s="343"/>
      <c r="BF566" s="343"/>
      <c r="BG566" s="343"/>
      <c r="BH566" s="343"/>
      <c r="BI566" s="343"/>
      <c r="BJ566" s="343"/>
      <c r="BK566" s="343"/>
      <c r="BL566" s="343"/>
      <c r="BM566" s="343"/>
      <c r="BN566" s="343"/>
      <c r="BO566" s="343"/>
      <c r="BP566" s="343"/>
      <c r="BQ566" s="343"/>
      <c r="BR566" s="343"/>
      <c r="BS566" s="343"/>
      <c r="BT566" s="343"/>
      <c r="BU566" s="343"/>
      <c r="BV566" s="343"/>
      <c r="BW566" s="343"/>
      <c r="BX566" s="343"/>
      <c r="BY566" s="343"/>
      <c r="BZ566" s="344"/>
      <c r="CA566" s="344"/>
      <c r="CB566" s="344"/>
      <c r="CC566" s="344"/>
      <c r="CD566" s="344"/>
      <c r="CE566" s="344"/>
      <c r="CF566" s="344"/>
      <c r="CG566" s="344"/>
      <c r="CH566" s="344"/>
      <c r="CI566" s="344"/>
      <c r="CJ566" s="344"/>
      <c r="CK566" s="344"/>
      <c r="CL566" s="344"/>
      <c r="CM566" s="344"/>
      <c r="CN566" s="344"/>
      <c r="CO566" s="344"/>
      <c r="CP566" s="344"/>
      <c r="CQ566" s="344"/>
      <c r="CR566" s="344"/>
      <c r="CS566" s="344"/>
      <c r="CT566" s="344"/>
      <c r="CU566" s="344"/>
      <c r="CV566" s="344"/>
      <c r="CW566" s="344"/>
      <c r="CX566" s="344"/>
      <c r="CY566" s="344"/>
      <c r="CZ566" s="344"/>
    </row>
    <row r="567" s="348" customFormat="true" ht="25.15" customHeight="true" x14ac:dyDescent="0.2">
      <c r="C567" s="1020" t="s">
        <v>513</v>
      </c>
      <c r="D567" s="1020"/>
      <c r="E567" s="759">
        <v>-4.0296018939180826E-2</v>
      </c>
      <c r="F567" s="756"/>
      <c r="G567" s="756"/>
      <c r="H567" s="1020" t="s">
        <v>381</v>
      </c>
      <c r="I567" s="1020"/>
      <c r="J567" s="760">
        <v>5.7337119545766368E-2</v>
      </c>
      <c r="K567" s="756"/>
      <c r="L567" s="756"/>
      <c r="M567" s="1020" t="s">
        <v>381</v>
      </c>
      <c r="N567" s="1020"/>
      <c r="O567" s="761">
        <v>4.438266085655266E-2</v>
      </c>
      <c r="P567" s="756"/>
      <c r="Q567" s="756"/>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A567" s="343"/>
      <c r="BB567" s="394"/>
      <c r="BC567" s="343"/>
      <c r="BD567" s="343"/>
      <c r="BE567" s="343"/>
      <c r="BF567" s="343"/>
      <c r="BG567" s="343"/>
      <c r="BH567" s="343"/>
      <c r="BI567" s="343"/>
      <c r="BJ567" s="343"/>
      <c r="BK567" s="343"/>
      <c r="BL567" s="343"/>
      <c r="BM567" s="343"/>
      <c r="BN567" s="343"/>
      <c r="BO567" s="343"/>
      <c r="BP567" s="343"/>
      <c r="BQ567" s="343"/>
      <c r="BR567" s="343"/>
      <c r="BS567" s="343"/>
      <c r="BT567" s="343"/>
      <c r="BU567" s="343"/>
      <c r="BV567" s="343"/>
      <c r="BW567" s="343"/>
      <c r="BX567" s="343"/>
      <c r="BY567" s="343"/>
      <c r="BZ567" s="344"/>
      <c r="CA567" s="344"/>
      <c r="CB567" s="344"/>
      <c r="CC567" s="344"/>
      <c r="CD567" s="344"/>
      <c r="CE567" s="344"/>
      <c r="CF567" s="344"/>
      <c r="CG567" s="344"/>
      <c r="CH567" s="344"/>
      <c r="CI567" s="344"/>
      <c r="CJ567" s="344"/>
      <c r="CK567" s="344"/>
      <c r="CL567" s="344"/>
      <c r="CM567" s="344"/>
      <c r="CN567" s="344"/>
      <c r="CO567" s="344"/>
      <c r="CP567" s="344"/>
      <c r="CQ567" s="344"/>
      <c r="CR567" s="344"/>
      <c r="CS567" s="344"/>
      <c r="CT567" s="344"/>
      <c r="CU567" s="344"/>
      <c r="CV567" s="344"/>
      <c r="CW567" s="344"/>
      <c r="CX567" s="344"/>
      <c r="CY567" s="344"/>
      <c r="CZ567" s="344"/>
    </row>
    <row r="568" s="348" customFormat="true" ht="25.15" customHeight="true" x14ac:dyDescent="0.2">
      <c r="C568" s="1020" t="s">
        <v>538</v>
      </c>
      <c r="D568" s="1020"/>
      <c r="E568" s="759">
        <v>-2.6877670443577719E-2</v>
      </c>
      <c r="F568" s="756"/>
      <c r="G568" s="756"/>
      <c r="H568" s="1020" t="s">
        <v>381</v>
      </c>
      <c r="I568" s="1020"/>
      <c r="J568" s="760">
        <v>0.1010508118247055</v>
      </c>
      <c r="K568" s="756"/>
      <c r="L568" s="756"/>
      <c r="M568" s="1020" t="s">
        <v>381</v>
      </c>
      <c r="N568" s="1020"/>
      <c r="O568" s="761">
        <v>6.7153493392411251E-2</v>
      </c>
      <c r="P568" s="756"/>
      <c r="Q568" s="756"/>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A568" s="343"/>
      <c r="BB568" s="394"/>
      <c r="BC568" s="343"/>
      <c r="BD568" s="343"/>
      <c r="BE568" s="343"/>
      <c r="BF568" s="343"/>
      <c r="BG568" s="343"/>
      <c r="BH568" s="343"/>
      <c r="BI568" s="343"/>
      <c r="BJ568" s="343"/>
      <c r="BK568" s="343"/>
      <c r="BL568" s="343"/>
      <c r="BM568" s="343"/>
      <c r="BN568" s="343"/>
      <c r="BO568" s="343"/>
      <c r="BP568" s="343"/>
      <c r="BQ568" s="343"/>
      <c r="BR568" s="343"/>
      <c r="BS568" s="343"/>
      <c r="BT568" s="343"/>
      <c r="BU568" s="343"/>
      <c r="BV568" s="343"/>
      <c r="BW568" s="343"/>
      <c r="BX568" s="343"/>
      <c r="BY568" s="343"/>
      <c r="BZ568" s="344"/>
      <c r="CA568" s="344"/>
      <c r="CB568" s="344"/>
      <c r="CC568" s="344"/>
      <c r="CD568" s="344"/>
      <c r="CE568" s="344"/>
      <c r="CF568" s="344"/>
      <c r="CG568" s="344"/>
      <c r="CH568" s="344"/>
      <c r="CI568" s="344"/>
      <c r="CJ568" s="344"/>
      <c r="CK568" s="344"/>
      <c r="CL568" s="344"/>
      <c r="CM568" s="344"/>
      <c r="CN568" s="344"/>
      <c r="CO568" s="344"/>
      <c r="CP568" s="344"/>
      <c r="CQ568" s="344"/>
      <c r="CR568" s="344"/>
      <c r="CS568" s="344"/>
      <c r="CT568" s="344"/>
      <c r="CU568" s="344"/>
      <c r="CV568" s="344"/>
      <c r="CW568" s="344"/>
      <c r="CX568" s="344"/>
      <c r="CY568" s="344"/>
      <c r="CZ568" s="344"/>
    </row>
    <row r="569" s="348" customFormat="true" ht="25.15" customHeight="true" x14ac:dyDescent="0.2">
      <c r="C569" s="1020" t="s">
        <v>568</v>
      </c>
      <c r="D569" s="1020"/>
      <c r="E569" s="759">
        <v>-4.0247896444430666E-3</v>
      </c>
      <c r="F569" s="756"/>
      <c r="G569" s="756"/>
      <c r="H569" s="1020" t="s">
        <v>368</v>
      </c>
      <c r="I569" s="1020"/>
      <c r="J569" s="760">
        <v>0.17757840651404719</v>
      </c>
      <c r="K569" s="756"/>
      <c r="L569" s="756"/>
      <c r="M569" s="1020" t="s">
        <v>368</v>
      </c>
      <c r="N569" s="1020"/>
      <c r="O569" s="761">
        <v>9.707814951843137E-2</v>
      </c>
      <c r="P569" s="756"/>
      <c r="Q569" s="756"/>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A569" s="343"/>
      <c r="BB569" s="394"/>
      <c r="BC569" s="343"/>
      <c r="BD569" s="343"/>
      <c r="BE569" s="343"/>
      <c r="BF569" s="343"/>
      <c r="BG569" s="343"/>
      <c r="BH569" s="343"/>
      <c r="BI569" s="343"/>
      <c r="BJ569" s="343"/>
      <c r="BK569" s="343"/>
      <c r="BL569" s="343"/>
      <c r="BM569" s="343"/>
      <c r="BN569" s="343"/>
      <c r="BO569" s="343"/>
      <c r="BP569" s="343"/>
      <c r="BQ569" s="343"/>
      <c r="BR569" s="343"/>
      <c r="BS569" s="343"/>
      <c r="BT569" s="343"/>
      <c r="BU569" s="343"/>
      <c r="BV569" s="343"/>
      <c r="BW569" s="343"/>
      <c r="BX569" s="343"/>
      <c r="BY569" s="343"/>
      <c r="BZ569" s="344"/>
      <c r="CA569" s="344"/>
      <c r="CB569" s="344"/>
      <c r="CC569" s="344"/>
      <c r="CD569" s="344"/>
      <c r="CE569" s="344"/>
      <c r="CF569" s="344"/>
      <c r="CG569" s="344"/>
      <c r="CH569" s="344"/>
      <c r="CI569" s="344"/>
      <c r="CJ569" s="344"/>
      <c r="CK569" s="344"/>
      <c r="CL569" s="344"/>
      <c r="CM569" s="344"/>
      <c r="CN569" s="344"/>
      <c r="CO569" s="344"/>
      <c r="CP569" s="344"/>
      <c r="CQ569" s="344"/>
      <c r="CR569" s="344"/>
      <c r="CS569" s="344"/>
      <c r="CT569" s="344"/>
      <c r="CU569" s="344"/>
      <c r="CV569" s="344"/>
      <c r="CW569" s="344"/>
      <c r="CX569" s="344"/>
      <c r="CY569" s="344"/>
      <c r="CZ569" s="344"/>
    </row>
    <row r="570" s="348" customFormat="true" ht="25.15" customHeight="true" x14ac:dyDescent="0.2">
      <c r="C570" s="1020" t="s">
        <v>561</v>
      </c>
      <c r="D570" s="1020"/>
      <c r="E570" s="759">
        <v>-8.2427856772885628E-3</v>
      </c>
      <c r="F570" s="756"/>
      <c r="G570" s="756"/>
      <c r="H570" s="1020" t="s">
        <v>533</v>
      </c>
      <c r="I570" s="1020"/>
      <c r="J570" s="760">
        <v>0.13927937352723904</v>
      </c>
      <c r="K570" s="756"/>
      <c r="L570" s="756"/>
      <c r="M570" s="1020" t="s">
        <v>533</v>
      </c>
      <c r="N570" s="1020"/>
      <c r="O570" s="761">
        <v>0.1006849286939222</v>
      </c>
      <c r="P570" s="756"/>
      <c r="Q570" s="756"/>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A570" s="343"/>
      <c r="BB570" s="394"/>
      <c r="BC570" s="343"/>
      <c r="BD570" s="343"/>
      <c r="BE570" s="343"/>
      <c r="BF570" s="343"/>
      <c r="BG570" s="343"/>
      <c r="BH570" s="343"/>
      <c r="BI570" s="343"/>
      <c r="BJ570" s="343"/>
      <c r="BK570" s="343"/>
      <c r="BL570" s="343"/>
      <c r="BM570" s="343"/>
      <c r="BN570" s="343"/>
      <c r="BO570" s="343"/>
      <c r="BP570" s="343"/>
      <c r="BQ570" s="343"/>
      <c r="BR570" s="343"/>
      <c r="BS570" s="343"/>
      <c r="BT570" s="343"/>
      <c r="BU570" s="343"/>
      <c r="BV570" s="343"/>
      <c r="BW570" s="343"/>
      <c r="BX570" s="343"/>
      <c r="BY570" s="343"/>
      <c r="BZ570" s="344"/>
      <c r="CA570" s="344"/>
      <c r="CB570" s="344"/>
      <c r="CC570" s="344"/>
      <c r="CD570" s="344"/>
      <c r="CE570" s="344"/>
      <c r="CF570" s="344"/>
      <c r="CG570" s="344"/>
      <c r="CH570" s="344"/>
      <c r="CI570" s="344"/>
      <c r="CJ570" s="344"/>
      <c r="CK570" s="344"/>
      <c r="CL570" s="344"/>
      <c r="CM570" s="344"/>
      <c r="CN570" s="344"/>
      <c r="CO570" s="344"/>
      <c r="CP570" s="344"/>
      <c r="CQ570" s="344"/>
      <c r="CR570" s="344"/>
      <c r="CS570" s="344"/>
      <c r="CT570" s="344"/>
      <c r="CU570" s="344"/>
      <c r="CV570" s="344"/>
      <c r="CW570" s="344"/>
      <c r="CX570" s="344"/>
      <c r="CY570" s="344"/>
      <c r="CZ570" s="344"/>
    </row>
    <row r="571" s="348" customFormat="true" ht="25.15" customHeight="true" x14ac:dyDescent="0.2">
      <c r="C571" s="1020" t="s">
        <v>535</v>
      </c>
      <c r="D571" s="1020"/>
      <c r="E571" s="759">
        <v>5.881834208797828E-2</v>
      </c>
      <c r="F571" s="756"/>
      <c r="G571" s="756"/>
      <c r="H571" s="1020" t="s">
        <v>533</v>
      </c>
      <c r="I571" s="1020"/>
      <c r="J571" s="760">
        <v>6.9245917349420316E-2</v>
      </c>
      <c r="K571" s="756"/>
      <c r="L571" s="756"/>
      <c r="M571" s="1020" t="s">
        <v>533</v>
      </c>
      <c r="N571" s="1020"/>
      <c r="O571" s="761">
        <v>5.0402217400274382E-2</v>
      </c>
      <c r="P571" s="756"/>
      <c r="Q571" s="756"/>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A571" s="343"/>
      <c r="BB571" s="394"/>
      <c r="BC571" s="343"/>
      <c r="BD571" s="343"/>
      <c r="BE571" s="343"/>
      <c r="BF571" s="343"/>
      <c r="BG571" s="343"/>
      <c r="BH571" s="343"/>
      <c r="BI571" s="343"/>
      <c r="BJ571" s="343"/>
      <c r="BK571" s="343"/>
      <c r="BL571" s="343"/>
      <c r="BM571" s="343"/>
      <c r="BN571" s="343"/>
      <c r="BO571" s="343"/>
      <c r="BP571" s="343"/>
      <c r="BQ571" s="343"/>
      <c r="BR571" s="343"/>
      <c r="BS571" s="343"/>
      <c r="BT571" s="343"/>
      <c r="BU571" s="343"/>
      <c r="BV571" s="343"/>
      <c r="BW571" s="343"/>
      <c r="BX571" s="343"/>
      <c r="BY571" s="343"/>
      <c r="BZ571" s="344"/>
      <c r="CA571" s="344"/>
      <c r="CB571" s="344"/>
      <c r="CC571" s="344"/>
      <c r="CD571" s="344"/>
      <c r="CE571" s="344"/>
      <c r="CF571" s="344"/>
      <c r="CG571" s="344"/>
      <c r="CH571" s="344"/>
      <c r="CI571" s="344"/>
      <c r="CJ571" s="344"/>
      <c r="CK571" s="344"/>
      <c r="CL571" s="344"/>
      <c r="CM571" s="344"/>
      <c r="CN571" s="344"/>
      <c r="CO571" s="344"/>
      <c r="CP571" s="344"/>
      <c r="CQ571" s="344"/>
      <c r="CR571" s="344"/>
      <c r="CS571" s="344"/>
      <c r="CT571" s="344"/>
      <c r="CU571" s="344"/>
      <c r="CV571" s="344"/>
      <c r="CW571" s="344"/>
      <c r="CX571" s="344"/>
      <c r="CY571" s="344"/>
      <c r="CZ571" s="344"/>
    </row>
    <row r="572" s="348" customFormat="true" ht="25.15" customHeight="true" x14ac:dyDescent="0.2">
      <c r="C572" s="1020" t="s">
        <v>510</v>
      </c>
      <c r="D572" s="1020"/>
      <c r="E572" s="759">
        <v>9.7429201182120839E-2</v>
      </c>
      <c r="F572" s="756"/>
      <c r="G572" s="756"/>
      <c r="H572" s="1020" t="s">
        <v>566</v>
      </c>
      <c r="I572" s="1020"/>
      <c r="J572" s="760">
        <v>2.5944935195500781E-2</v>
      </c>
      <c r="K572" s="756"/>
      <c r="L572" s="756"/>
      <c r="M572" s="1020" t="s">
        <v>566</v>
      </c>
      <c r="N572" s="1020"/>
      <c r="O572" s="761">
        <v>1.7327915903269934E-2</v>
      </c>
      <c r="P572" s="756"/>
      <c r="Q572" s="756"/>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A572" s="343"/>
      <c r="BB572" s="394"/>
      <c r="BC572" s="343"/>
      <c r="BD572" s="343"/>
      <c r="BE572" s="343"/>
      <c r="BF572" s="343"/>
      <c r="BG572" s="343"/>
      <c r="BH572" s="343"/>
      <c r="BI572" s="343"/>
      <c r="BJ572" s="343"/>
      <c r="BK572" s="343"/>
      <c r="BL572" s="343"/>
      <c r="BM572" s="343"/>
      <c r="BN572" s="343"/>
      <c r="BO572" s="343"/>
      <c r="BP572" s="343"/>
      <c r="BQ572" s="343"/>
      <c r="BR572" s="343"/>
      <c r="BS572" s="343"/>
      <c r="BT572" s="343"/>
      <c r="BU572" s="343"/>
      <c r="BV572" s="343"/>
      <c r="BW572" s="343"/>
      <c r="BX572" s="343"/>
      <c r="BY572" s="343"/>
      <c r="BZ572" s="344"/>
      <c r="CA572" s="344"/>
      <c r="CB572" s="344"/>
      <c r="CC572" s="344"/>
      <c r="CD572" s="344"/>
      <c r="CE572" s="344"/>
      <c r="CF572" s="344"/>
      <c r="CG572" s="344"/>
      <c r="CH572" s="344"/>
      <c r="CI572" s="344"/>
      <c r="CJ572" s="344"/>
      <c r="CK572" s="344"/>
      <c r="CL572" s="344"/>
      <c r="CM572" s="344"/>
      <c r="CN572" s="344"/>
      <c r="CO572" s="344"/>
      <c r="CP572" s="344"/>
      <c r="CQ572" s="344"/>
      <c r="CR572" s="344"/>
      <c r="CS572" s="344"/>
      <c r="CT572" s="344"/>
      <c r="CU572" s="344"/>
      <c r="CV572" s="344"/>
      <c r="CW572" s="344"/>
      <c r="CX572" s="344"/>
      <c r="CY572" s="344"/>
      <c r="CZ572" s="344"/>
    </row>
    <row r="573" s="348" customFormat="true" ht="25.15" customHeight="true" x14ac:dyDescent="0.2">
      <c r="C573" s="1020" t="s">
        <v>512</v>
      </c>
      <c r="D573" s="1020"/>
      <c r="E573" s="759">
        <v>-9.428377051916291E-2</v>
      </c>
      <c r="F573" s="756"/>
      <c r="G573" s="756"/>
      <c r="H573" s="1020" t="s">
        <v>559</v>
      </c>
      <c r="I573" s="1020"/>
      <c r="J573" s="760">
        <v>5.7357096489459101E-2</v>
      </c>
      <c r="K573" s="756"/>
      <c r="L573" s="756"/>
      <c r="M573" s="1020" t="s">
        <v>559</v>
      </c>
      <c r="N573" s="1020"/>
      <c r="O573" s="761">
        <v>3.6925472165804656E-2</v>
      </c>
      <c r="P573" s="756"/>
      <c r="Q573" s="756"/>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A573" s="343"/>
      <c r="BB573" s="394"/>
      <c r="BC573" s="343"/>
      <c r="BD573" s="343"/>
      <c r="BE573" s="343"/>
      <c r="BF573" s="343"/>
      <c r="BG573" s="343"/>
      <c r="BH573" s="343"/>
      <c r="BI573" s="343"/>
      <c r="BJ573" s="343"/>
      <c r="BK573" s="343"/>
      <c r="BL573" s="343"/>
      <c r="BM573" s="343"/>
      <c r="BN573" s="343"/>
      <c r="BO573" s="343"/>
      <c r="BP573" s="343"/>
      <c r="BQ573" s="343"/>
      <c r="BR573" s="343"/>
      <c r="BS573" s="343"/>
      <c r="BT573" s="343"/>
      <c r="BU573" s="343"/>
      <c r="BV573" s="343"/>
      <c r="BW573" s="343"/>
      <c r="BX573" s="343"/>
      <c r="BY573" s="343"/>
      <c r="BZ573" s="344"/>
      <c r="CA573" s="344"/>
      <c r="CB573" s="344"/>
      <c r="CC573" s="344"/>
      <c r="CD573" s="344"/>
      <c r="CE573" s="344"/>
      <c r="CF573" s="344"/>
      <c r="CG573" s="344"/>
      <c r="CH573" s="344"/>
      <c r="CI573" s="344"/>
      <c r="CJ573" s="344"/>
      <c r="CK573" s="344"/>
      <c r="CL573" s="344"/>
      <c r="CM573" s="344"/>
      <c r="CN573" s="344"/>
      <c r="CO573" s="344"/>
      <c r="CP573" s="344"/>
      <c r="CQ573" s="344"/>
      <c r="CR573" s="344"/>
      <c r="CS573" s="344"/>
      <c r="CT573" s="344"/>
      <c r="CU573" s="344"/>
      <c r="CV573" s="344"/>
      <c r="CW573" s="344"/>
      <c r="CX573" s="344"/>
      <c r="CY573" s="344"/>
      <c r="CZ573" s="344"/>
    </row>
    <row r="574" s="348" customFormat="true" ht="25.15" customHeight="true" x14ac:dyDescent="0.2">
      <c r="C574" s="1020" t="s">
        <v>555</v>
      </c>
      <c r="D574" s="1020"/>
      <c r="E574" s="759">
        <v>-2.5323769538266282E-2</v>
      </c>
      <c r="F574" s="756"/>
      <c r="G574" s="756"/>
      <c r="H574" s="1020" t="s">
        <v>544</v>
      </c>
      <c r="I574" s="1020"/>
      <c r="J574" s="760">
        <v>0.10227153733297249</v>
      </c>
      <c r="K574" s="756"/>
      <c r="L574" s="756"/>
      <c r="M574" s="1020" t="s">
        <v>544</v>
      </c>
      <c r="N574" s="1020"/>
      <c r="O574" s="761">
        <v>8.8741750917534321E-2</v>
      </c>
      <c r="P574" s="756"/>
      <c r="Q574" s="756"/>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A574" s="343"/>
      <c r="BB574" s="394"/>
      <c r="BC574" s="343"/>
      <c r="BD574" s="343"/>
      <c r="BE574" s="343"/>
      <c r="BF574" s="343"/>
      <c r="BG574" s="343"/>
      <c r="BH574" s="343"/>
      <c r="BI574" s="343"/>
      <c r="BJ574" s="343"/>
      <c r="BK574" s="343"/>
      <c r="BL574" s="343"/>
      <c r="BM574" s="343"/>
      <c r="BN574" s="343"/>
      <c r="BO574" s="343"/>
      <c r="BP574" s="343"/>
      <c r="BQ574" s="343"/>
      <c r="BR574" s="343"/>
      <c r="BS574" s="343"/>
      <c r="BT574" s="343"/>
      <c r="BU574" s="343"/>
      <c r="BV574" s="343"/>
      <c r="BW574" s="343"/>
      <c r="BX574" s="343"/>
      <c r="BY574" s="343"/>
      <c r="BZ574" s="344"/>
      <c r="CA574" s="344"/>
      <c r="CB574" s="344"/>
      <c r="CC574" s="344"/>
      <c r="CD574" s="344"/>
      <c r="CE574" s="344"/>
      <c r="CF574" s="344"/>
      <c r="CG574" s="344"/>
      <c r="CH574" s="344"/>
      <c r="CI574" s="344"/>
      <c r="CJ574" s="344"/>
      <c r="CK574" s="344"/>
      <c r="CL574" s="344"/>
      <c r="CM574" s="344"/>
      <c r="CN574" s="344"/>
      <c r="CO574" s="344"/>
      <c r="CP574" s="344"/>
      <c r="CQ574" s="344"/>
      <c r="CR574" s="344"/>
      <c r="CS574" s="344"/>
      <c r="CT574" s="344"/>
      <c r="CU574" s="344"/>
      <c r="CV574" s="344"/>
      <c r="CW574" s="344"/>
      <c r="CX574" s="344"/>
      <c r="CY574" s="344"/>
      <c r="CZ574" s="344"/>
    </row>
    <row r="575" s="348" customFormat="true" ht="25.15" customHeight="true" x14ac:dyDescent="0.2">
      <c r="C575" s="1020" t="s">
        <v>557</v>
      </c>
      <c r="D575" s="1020"/>
      <c r="E575" s="759">
        <v>-2.5499084574044314E-2</v>
      </c>
      <c r="F575" s="756"/>
      <c r="G575" s="756"/>
      <c r="H575" s="1020" t="s">
        <v>526</v>
      </c>
      <c r="I575" s="1020"/>
      <c r="J575" s="763">
        <v>0.18810036985220191</v>
      </c>
      <c r="K575" s="756"/>
      <c r="L575" s="756"/>
      <c r="M575" s="1020" t="s">
        <v>526</v>
      </c>
      <c r="N575" s="1020"/>
      <c r="O575" s="764">
        <v>7.3458130479296474E-2</v>
      </c>
      <c r="P575" s="756"/>
      <c r="Q575" s="756"/>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A575" s="343"/>
      <c r="BB575" s="394"/>
      <c r="BC575" s="343"/>
      <c r="BD575" s="343"/>
      <c r="BE575" s="343"/>
      <c r="BF575" s="343"/>
      <c r="BG575" s="343"/>
      <c r="BH575" s="343"/>
      <c r="BI575" s="343"/>
      <c r="BJ575" s="343"/>
      <c r="BK575" s="343"/>
      <c r="BL575" s="343"/>
      <c r="BM575" s="343"/>
      <c r="BN575" s="343"/>
      <c r="BO575" s="343"/>
      <c r="BP575" s="343"/>
      <c r="BQ575" s="343"/>
      <c r="BR575" s="343"/>
      <c r="BS575" s="343"/>
      <c r="BT575" s="343"/>
      <c r="BU575" s="343"/>
      <c r="BV575" s="343"/>
      <c r="BW575" s="343"/>
      <c r="BX575" s="343"/>
      <c r="BY575" s="343"/>
      <c r="BZ575" s="344"/>
      <c r="CA575" s="344"/>
      <c r="CB575" s="344"/>
      <c r="CC575" s="344"/>
      <c r="CD575" s="344"/>
      <c r="CE575" s="344"/>
      <c r="CF575" s="344"/>
      <c r="CG575" s="344"/>
      <c r="CH575" s="344"/>
      <c r="CI575" s="344"/>
      <c r="CJ575" s="344"/>
      <c r="CK575" s="344"/>
      <c r="CL575" s="344"/>
      <c r="CM575" s="344"/>
      <c r="CN575" s="344"/>
      <c r="CO575" s="344"/>
      <c r="CP575" s="344"/>
      <c r="CQ575" s="344"/>
      <c r="CR575" s="344"/>
      <c r="CS575" s="344"/>
      <c r="CT575" s="344"/>
      <c r="CU575" s="344"/>
      <c r="CV575" s="344"/>
      <c r="CW575" s="344"/>
      <c r="CX575" s="344"/>
      <c r="CY575" s="344"/>
      <c r="CZ575" s="344"/>
    </row>
    <row r="576" s="348" customFormat="true" ht="25.15" customHeight="true" x14ac:dyDescent="0.2">
      <c r="C576" s="1020" t="s">
        <v>302</v>
      </c>
      <c r="D576" s="1020"/>
      <c r="E576" s="759">
        <v>4.5415257513361423E-2</v>
      </c>
      <c r="F576" s="756"/>
      <c r="G576" s="756"/>
      <c r="H576" s="1020"/>
      <c r="I576" s="1020"/>
      <c r="J576" s="756"/>
      <c r="K576" s="756"/>
      <c r="L576" s="756"/>
      <c r="M576" s="1020"/>
      <c r="N576" s="1020"/>
      <c r="O576" s="756"/>
      <c r="P576" s="756"/>
      <c r="Q576" s="756"/>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A576" s="343"/>
      <c r="BB576" s="394"/>
      <c r="BC576" s="343"/>
      <c r="BD576" s="343"/>
      <c r="BE576" s="343"/>
      <c r="BF576" s="343"/>
      <c r="BG576" s="343"/>
      <c r="BH576" s="343"/>
      <c r="BI576" s="343"/>
      <c r="BJ576" s="343"/>
      <c r="BK576" s="343"/>
      <c r="BL576" s="343"/>
      <c r="BM576" s="343"/>
      <c r="BN576" s="343"/>
      <c r="BO576" s="343"/>
      <c r="BP576" s="343"/>
      <c r="BQ576" s="343"/>
      <c r="BR576" s="343"/>
      <c r="BS576" s="343"/>
      <c r="BT576" s="343"/>
      <c r="BU576" s="343"/>
      <c r="BV576" s="343"/>
      <c r="BW576" s="343"/>
      <c r="BX576" s="343"/>
      <c r="BY576" s="343"/>
      <c r="BZ576" s="344"/>
      <c r="CA576" s="344"/>
      <c r="CB576" s="344"/>
      <c r="CC576" s="344"/>
      <c r="CD576" s="344"/>
      <c r="CE576" s="344"/>
      <c r="CF576" s="344"/>
      <c r="CG576" s="344"/>
      <c r="CH576" s="344"/>
      <c r="CI576" s="344"/>
      <c r="CJ576" s="344"/>
      <c r="CK576" s="344"/>
      <c r="CL576" s="344"/>
      <c r="CM576" s="344"/>
      <c r="CN576" s="344"/>
      <c r="CO576" s="344"/>
      <c r="CP576" s="344"/>
      <c r="CQ576" s="344"/>
      <c r="CR576" s="344"/>
      <c r="CS576" s="344"/>
      <c r="CT576" s="344"/>
      <c r="CU576" s="344"/>
      <c r="CV576" s="344"/>
      <c r="CW576" s="344"/>
      <c r="CX576" s="344"/>
      <c r="CY576" s="344"/>
      <c r="CZ576" s="344"/>
    </row>
    <row r="577" s="348" customFormat="true" ht="25.15" customHeight="true" x14ac:dyDescent="0.2">
      <c r="C577" s="1020" t="s">
        <v>542</v>
      </c>
      <c r="D577" s="1020"/>
      <c r="E577" s="759">
        <v>4.8866499021815786E-2</v>
      </c>
      <c r="F577" s="756"/>
      <c r="G577" s="756"/>
      <c r="H577" s="1020"/>
      <c r="I577" s="1020"/>
      <c r="J577" s="756"/>
      <c r="K577" s="756"/>
      <c r="L577" s="756"/>
      <c r="M577" s="1020"/>
      <c r="N577" s="1020"/>
      <c r="O577" s="756"/>
      <c r="P577" s="756"/>
      <c r="Q577" s="756"/>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A577" s="343"/>
      <c r="BB577" s="394"/>
      <c r="BC577" s="343"/>
      <c r="BD577" s="343"/>
      <c r="BE577" s="343"/>
      <c r="BF577" s="343"/>
      <c r="BG577" s="343"/>
      <c r="BH577" s="343"/>
      <c r="BI577" s="343"/>
      <c r="BJ577" s="343"/>
      <c r="BK577" s="343"/>
      <c r="BL577" s="343"/>
      <c r="BM577" s="343"/>
      <c r="BN577" s="343"/>
      <c r="BO577" s="343"/>
      <c r="BP577" s="343"/>
      <c r="BQ577" s="343"/>
      <c r="BR577" s="343"/>
      <c r="BS577" s="343"/>
      <c r="BT577" s="343"/>
      <c r="BU577" s="343"/>
      <c r="BV577" s="343"/>
      <c r="BW577" s="343"/>
      <c r="BX577" s="343"/>
      <c r="BY577" s="343"/>
      <c r="BZ577" s="344"/>
      <c r="CA577" s="344"/>
      <c r="CB577" s="344"/>
      <c r="CC577" s="344"/>
      <c r="CD577" s="344"/>
      <c r="CE577" s="344"/>
      <c r="CF577" s="344"/>
      <c r="CG577" s="344"/>
      <c r="CH577" s="344"/>
      <c r="CI577" s="344"/>
      <c r="CJ577" s="344"/>
      <c r="CK577" s="344"/>
      <c r="CL577" s="344"/>
      <c r="CM577" s="344"/>
      <c r="CN577" s="344"/>
      <c r="CO577" s="344"/>
      <c r="CP577" s="344"/>
      <c r="CQ577" s="344"/>
      <c r="CR577" s="344"/>
      <c r="CS577" s="344"/>
      <c r="CT577" s="344"/>
      <c r="CU577" s="344"/>
      <c r="CV577" s="344"/>
      <c r="CW577" s="344"/>
      <c r="CX577" s="344"/>
      <c r="CY577" s="344"/>
      <c r="CZ577" s="344"/>
    </row>
    <row r="578" s="348" customFormat="true" ht="25.15" customHeight="true" x14ac:dyDescent="0.2">
      <c r="C578" s="1020" t="s">
        <v>562</v>
      </c>
      <c r="D578" s="1020"/>
      <c r="E578" s="759">
        <v>-1.4149172649656688E-2</v>
      </c>
      <c r="F578" s="756"/>
      <c r="G578" s="756"/>
      <c r="H578" s="1020" t="s">
        <v>241</v>
      </c>
      <c r="I578" s="1020"/>
      <c r="J578" s="1020"/>
      <c r="K578" s="1020"/>
      <c r="L578" s="1020"/>
      <c r="M578" s="1020" t="s">
        <v>241</v>
      </c>
      <c r="N578" s="1020"/>
      <c r="O578" s="1020"/>
      <c r="P578" s="1020"/>
      <c r="Q578" s="1020"/>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A578" s="343"/>
      <c r="BB578" s="394"/>
      <c r="BC578" s="343"/>
      <c r="BD578" s="343"/>
      <c r="BE578" s="343"/>
      <c r="BF578" s="343"/>
      <c r="BG578" s="343"/>
      <c r="BH578" s="343"/>
      <c r="BI578" s="343"/>
      <c r="BJ578" s="343"/>
      <c r="BK578" s="343"/>
      <c r="BL578" s="343"/>
      <c r="BM578" s="343"/>
      <c r="BN578" s="343"/>
      <c r="BO578" s="343"/>
      <c r="BP578" s="343"/>
      <c r="BQ578" s="343"/>
      <c r="BR578" s="343"/>
      <c r="BS578" s="343"/>
      <c r="BT578" s="343"/>
      <c r="BU578" s="343"/>
      <c r="BV578" s="343"/>
      <c r="BW578" s="343"/>
      <c r="BX578" s="343"/>
      <c r="BY578" s="343"/>
      <c r="BZ578" s="344"/>
      <c r="CA578" s="344"/>
      <c r="CB578" s="344"/>
      <c r="CC578" s="344"/>
      <c r="CD578" s="344"/>
      <c r="CE578" s="344"/>
      <c r="CF578" s="344"/>
      <c r="CG578" s="344"/>
      <c r="CH578" s="344"/>
      <c r="CI578" s="344"/>
      <c r="CJ578" s="344"/>
      <c r="CK578" s="344"/>
      <c r="CL578" s="344"/>
      <c r="CM578" s="344"/>
      <c r="CN578" s="344"/>
      <c r="CO578" s="344"/>
      <c r="CP578" s="344"/>
      <c r="CQ578" s="344"/>
      <c r="CR578" s="344"/>
      <c r="CS578" s="344"/>
      <c r="CT578" s="344"/>
      <c r="CU578" s="344"/>
      <c r="CV578" s="344"/>
      <c r="CW578" s="344"/>
      <c r="CX578" s="344"/>
      <c r="CY578" s="344"/>
      <c r="CZ578" s="344"/>
    </row>
    <row r="579" s="348" customFormat="true" ht="25.15" customHeight="true" x14ac:dyDescent="0.2">
      <c r="C579" s="1020" t="s">
        <v>550</v>
      </c>
      <c r="D579" s="1020"/>
      <c r="E579" s="759">
        <v>4.1380790540303934E-2</v>
      </c>
      <c r="F579" s="756"/>
      <c r="G579" s="756"/>
      <c r="H579" s="1020" t="s">
        <v>194</v>
      </c>
      <c r="I579" s="1020"/>
      <c r="J579" s="1030" t="s">
        <v>242</v>
      </c>
      <c r="K579" s="1031"/>
      <c r="L579" s="1032"/>
      <c r="M579" s="1020" t="s">
        <v>194</v>
      </c>
      <c r="N579" s="1020"/>
      <c r="O579" s="1030" t="s">
        <v>242</v>
      </c>
      <c r="P579" s="1031"/>
      <c r="Q579" s="1032"/>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A579" s="343"/>
      <c r="BB579" s="394"/>
      <c r="BC579" s="343"/>
      <c r="BD579" s="343"/>
      <c r="BE579" s="343"/>
      <c r="BF579" s="343"/>
      <c r="BG579" s="343"/>
      <c r="BH579" s="343"/>
      <c r="BI579" s="343"/>
      <c r="BJ579" s="343"/>
      <c r="BK579" s="343"/>
      <c r="BL579" s="343"/>
      <c r="BM579" s="343"/>
      <c r="BN579" s="343"/>
      <c r="BO579" s="343"/>
      <c r="BP579" s="343"/>
      <c r="BQ579" s="343"/>
      <c r="BR579" s="343"/>
      <c r="BS579" s="343"/>
      <c r="BT579" s="343"/>
      <c r="BU579" s="343"/>
      <c r="BV579" s="343"/>
      <c r="BW579" s="343"/>
      <c r="BX579" s="343"/>
      <c r="BY579" s="343"/>
      <c r="BZ579" s="344"/>
      <c r="CA579" s="344"/>
      <c r="CB579" s="344"/>
      <c r="CC579" s="344"/>
      <c r="CD579" s="344"/>
      <c r="CE579" s="344"/>
      <c r="CF579" s="344"/>
      <c r="CG579" s="344"/>
      <c r="CH579" s="344"/>
      <c r="CI579" s="344"/>
      <c r="CJ579" s="344"/>
      <c r="CK579" s="344"/>
      <c r="CL579" s="344"/>
      <c r="CM579" s="344"/>
      <c r="CN579" s="344"/>
      <c r="CO579" s="344"/>
      <c r="CP579" s="344"/>
      <c r="CQ579" s="344"/>
      <c r="CR579" s="344"/>
      <c r="CS579" s="344"/>
      <c r="CT579" s="344"/>
      <c r="CU579" s="344"/>
      <c r="CV579" s="344"/>
      <c r="CW579" s="344"/>
      <c r="CX579" s="344"/>
      <c r="CY579" s="344"/>
      <c r="CZ579" s="344"/>
    </row>
    <row r="580" s="348" customFormat="true" ht="25.15" customHeight="true" x14ac:dyDescent="0.2">
      <c r="C580" s="1020" t="s">
        <v>517</v>
      </c>
      <c r="D580" s="1020"/>
      <c r="E580" s="759">
        <v>8.7403526121991718E-2</v>
      </c>
      <c r="F580" s="756"/>
      <c r="G580" s="756"/>
      <c r="H580" s="1020"/>
      <c r="I580" s="1020"/>
      <c r="J580" s="747" t="s">
        <v>174</v>
      </c>
      <c r="K580" s="748" t="s">
        <v>243</v>
      </c>
      <c r="L580" s="749" t="s">
        <v>244</v>
      </c>
      <c r="M580" s="1020"/>
      <c r="N580" s="1020"/>
      <c r="O580" s="750" t="s">
        <v>174</v>
      </c>
      <c r="P580" s="751" t="s">
        <v>243</v>
      </c>
      <c r="Q580" s="752" t="s">
        <v>244</v>
      </c>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A580" s="343"/>
      <c r="BB580" s="394"/>
      <c r="BC580" s="343"/>
      <c r="BD580" s="343"/>
      <c r="BE580" s="343"/>
      <c r="BF580" s="343"/>
      <c r="BG580" s="343"/>
      <c r="BH580" s="343"/>
      <c r="BI580" s="343"/>
      <c r="BJ580" s="343"/>
      <c r="BK580" s="343"/>
      <c r="BL580" s="343"/>
      <c r="BM580" s="343"/>
      <c r="BN580" s="343"/>
      <c r="BO580" s="343"/>
      <c r="BP580" s="343"/>
      <c r="BQ580" s="343"/>
      <c r="BR580" s="343"/>
      <c r="BS580" s="343"/>
      <c r="BT580" s="343"/>
      <c r="BU580" s="343"/>
      <c r="BV580" s="343"/>
      <c r="BW580" s="343"/>
      <c r="BX580" s="343"/>
      <c r="BY580" s="343"/>
      <c r="BZ580" s="344"/>
      <c r="CA580" s="344"/>
      <c r="CB580" s="344"/>
      <c r="CC580" s="344"/>
      <c r="CD580" s="344"/>
      <c r="CE580" s="344"/>
      <c r="CF580" s="344"/>
      <c r="CG580" s="344"/>
      <c r="CH580" s="344"/>
      <c r="CI580" s="344"/>
      <c r="CJ580" s="344"/>
      <c r="CK580" s="344"/>
      <c r="CL580" s="344"/>
      <c r="CM580" s="344"/>
      <c r="CN580" s="344"/>
      <c r="CO580" s="344"/>
      <c r="CP580" s="344"/>
      <c r="CQ580" s="344"/>
      <c r="CR580" s="344"/>
      <c r="CS580" s="344"/>
      <c r="CT580" s="344"/>
      <c r="CU580" s="344"/>
      <c r="CV580" s="344"/>
      <c r="CW580" s="344"/>
      <c r="CX580" s="344"/>
      <c r="CY580" s="344"/>
      <c r="CZ580" s="344"/>
    </row>
    <row r="581" s="348" customFormat="true" ht="25.15" customHeight="true" x14ac:dyDescent="0.2">
      <c r="C581" s="1020" t="s">
        <v>554</v>
      </c>
      <c r="D581" s="1020"/>
      <c r="E581" s="759">
        <v>2.9912596686506268E-2</v>
      </c>
      <c r="F581" s="756"/>
      <c r="G581" s="756"/>
      <c r="H581" s="1020" t="s">
        <v>195</v>
      </c>
      <c r="I581" s="1020"/>
      <c r="J581" s="769">
        <v>7.4085163560807654</v>
      </c>
      <c r="K581" s="770">
        <v>8.8196623286675777</v>
      </c>
      <c r="L581" s="771">
        <v>8.8196623286675777</v>
      </c>
      <c r="M581" s="1020" t="s">
        <v>195</v>
      </c>
      <c r="N581" s="1020"/>
      <c r="O581" s="772">
        <v>5.3391050634831894</v>
      </c>
      <c r="P581" s="773">
        <v>6.3560774565276059</v>
      </c>
      <c r="Q581" s="774">
        <v>6.3560774565276059</v>
      </c>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A581" s="343"/>
      <c r="BB581" s="394"/>
      <c r="BC581" s="343"/>
      <c r="BD581" s="343"/>
      <c r="BE581" s="343"/>
      <c r="BF581" s="343"/>
      <c r="BG581" s="343"/>
      <c r="BH581" s="343"/>
      <c r="BI581" s="343"/>
      <c r="BJ581" s="343"/>
      <c r="BK581" s="343"/>
      <c r="BL581" s="343"/>
      <c r="BM581" s="343"/>
      <c r="BN581" s="343"/>
      <c r="BO581" s="343"/>
      <c r="BP581" s="343"/>
      <c r="BQ581" s="343"/>
      <c r="BR581" s="343"/>
      <c r="BS581" s="343"/>
      <c r="BT581" s="343"/>
      <c r="BU581" s="343"/>
      <c r="BV581" s="343"/>
      <c r="BW581" s="343"/>
      <c r="BX581" s="343"/>
      <c r="BY581" s="343"/>
      <c r="BZ581" s="344"/>
      <c r="CA581" s="344"/>
      <c r="CB581" s="344"/>
      <c r="CC581" s="344"/>
      <c r="CD581" s="344"/>
      <c r="CE581" s="344"/>
      <c r="CF581" s="344"/>
      <c r="CG581" s="344"/>
      <c r="CH581" s="344"/>
      <c r="CI581" s="344"/>
      <c r="CJ581" s="344"/>
      <c r="CK581" s="344"/>
      <c r="CL581" s="344"/>
      <c r="CM581" s="344"/>
      <c r="CN581" s="344"/>
      <c r="CO581" s="344"/>
      <c r="CP581" s="344"/>
      <c r="CQ581" s="344"/>
      <c r="CR581" s="344"/>
      <c r="CS581" s="344"/>
      <c r="CT581" s="344"/>
      <c r="CU581" s="344"/>
      <c r="CV581" s="344"/>
      <c r="CW581" s="344"/>
      <c r="CX581" s="344"/>
      <c r="CY581" s="344"/>
      <c r="CZ581" s="344"/>
    </row>
    <row r="582" s="348" customFormat="true" ht="25.15" customHeight="true" x14ac:dyDescent="0.2">
      <c r="C582" s="1020" t="s">
        <v>511</v>
      </c>
      <c r="D582" s="1020"/>
      <c r="E582" s="759">
        <v>9.7086437236226619E-2</v>
      </c>
      <c r="F582" s="756"/>
      <c r="G582" s="756"/>
      <c r="H582" s="1020"/>
      <c r="I582" s="1020"/>
      <c r="J582" s="756"/>
      <c r="K582" s="756"/>
      <c r="L582" s="756"/>
      <c r="M582" s="1020"/>
      <c r="N582" s="1020"/>
      <c r="O582" s="756"/>
      <c r="P582" s="756"/>
      <c r="Q582" s="756"/>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A582" s="343"/>
      <c r="BB582" s="394"/>
      <c r="BC582" s="343"/>
      <c r="BD582" s="343"/>
      <c r="BE582" s="343"/>
      <c r="BF582" s="343"/>
      <c r="BG582" s="343"/>
      <c r="BH582" s="343"/>
      <c r="BI582" s="343"/>
      <c r="BJ582" s="343"/>
      <c r="BK582" s="343"/>
      <c r="BL582" s="343"/>
      <c r="BM582" s="343"/>
      <c r="BN582" s="343"/>
      <c r="BO582" s="343"/>
      <c r="BP582" s="343"/>
      <c r="BQ582" s="343"/>
      <c r="BR582" s="343"/>
      <c r="BS582" s="343"/>
      <c r="BT582" s="343"/>
      <c r="BU582" s="343"/>
      <c r="BV582" s="343"/>
      <c r="BW582" s="343"/>
      <c r="BX582" s="343"/>
      <c r="BY582" s="343"/>
      <c r="BZ582" s="344"/>
      <c r="CA582" s="344"/>
      <c r="CB582" s="344"/>
      <c r="CC582" s="344"/>
      <c r="CD582" s="344"/>
      <c r="CE582" s="344"/>
      <c r="CF582" s="344"/>
      <c r="CG582" s="344"/>
      <c r="CH582" s="344"/>
      <c r="CI582" s="344"/>
      <c r="CJ582" s="344"/>
      <c r="CK582" s="344"/>
      <c r="CL582" s="344"/>
      <c r="CM582" s="344"/>
      <c r="CN582" s="344"/>
      <c r="CO582" s="344"/>
      <c r="CP582" s="344"/>
      <c r="CQ582" s="344"/>
      <c r="CR582" s="344"/>
      <c r="CS582" s="344"/>
      <c r="CT582" s="344"/>
      <c r="CU582" s="344"/>
      <c r="CV582" s="344"/>
      <c r="CW582" s="344"/>
      <c r="CX582" s="344"/>
      <c r="CY582" s="344"/>
      <c r="CZ582" s="344"/>
    </row>
    <row r="583" s="348" customFormat="true" ht="25.15" customHeight="true" x14ac:dyDescent="0.2">
      <c r="C583" s="1020" t="s">
        <v>222</v>
      </c>
      <c r="D583" s="1020"/>
      <c r="E583" s="759">
        <v>7.4232967358893393E-3</v>
      </c>
      <c r="F583" s="756"/>
      <c r="G583" s="756"/>
      <c r="H583" s="1020"/>
      <c r="I583" s="1020"/>
      <c r="J583" s="756"/>
      <c r="K583" s="756"/>
      <c r="L583" s="756"/>
      <c r="M583" s="1020"/>
      <c r="N583" s="1020"/>
      <c r="O583" s="756"/>
      <c r="P583" s="756"/>
      <c r="Q583" s="756"/>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A583" s="343"/>
      <c r="BB583" s="394"/>
      <c r="BC583" s="343"/>
      <c r="BD583" s="343"/>
      <c r="BE583" s="343"/>
      <c r="BF583" s="343"/>
      <c r="BG583" s="343"/>
      <c r="BH583" s="343"/>
      <c r="BI583" s="343"/>
      <c r="BJ583" s="343"/>
      <c r="BK583" s="343"/>
      <c r="BL583" s="343"/>
      <c r="BM583" s="343"/>
      <c r="BN583" s="343"/>
      <c r="BO583" s="343"/>
      <c r="BP583" s="343"/>
      <c r="BQ583" s="343"/>
      <c r="BR583" s="343"/>
      <c r="BS583" s="343"/>
      <c r="BT583" s="343"/>
      <c r="BU583" s="343"/>
      <c r="BV583" s="343"/>
      <c r="BW583" s="343"/>
      <c r="BX583" s="343"/>
      <c r="BY583" s="343"/>
      <c r="BZ583" s="344"/>
      <c r="CA583" s="344"/>
      <c r="CB583" s="344"/>
      <c r="CC583" s="344"/>
      <c r="CD583" s="344"/>
      <c r="CE583" s="344"/>
      <c r="CF583" s="344"/>
      <c r="CG583" s="344"/>
      <c r="CH583" s="344"/>
      <c r="CI583" s="344"/>
      <c r="CJ583" s="344"/>
      <c r="CK583" s="344"/>
      <c r="CL583" s="344"/>
      <c r="CM583" s="344"/>
      <c r="CN583" s="344"/>
      <c r="CO583" s="344"/>
      <c r="CP583" s="344"/>
      <c r="CQ583" s="344"/>
      <c r="CR583" s="344"/>
      <c r="CS583" s="344"/>
      <c r="CT583" s="344"/>
      <c r="CU583" s="344"/>
      <c r="CV583" s="344"/>
      <c r="CW583" s="344"/>
      <c r="CX583" s="344"/>
      <c r="CY583" s="344"/>
      <c r="CZ583" s="344"/>
    </row>
    <row r="584" s="348" customFormat="true" ht="25.15" customHeight="true" x14ac:dyDescent="0.2">
      <c r="C584" s="1020" t="s">
        <v>205</v>
      </c>
      <c r="D584" s="1020"/>
      <c r="E584" s="759">
        <v>3.0897799048024178E-2</v>
      </c>
      <c r="F584" s="756"/>
      <c r="G584" s="756"/>
      <c r="H584" s="1020" t="s">
        <v>245</v>
      </c>
      <c r="I584" s="1020"/>
      <c r="J584" s="1020"/>
      <c r="K584" s="756"/>
      <c r="L584" s="756"/>
      <c r="M584" s="1020" t="s">
        <v>245</v>
      </c>
      <c r="N584" s="1020"/>
      <c r="O584" s="1020"/>
      <c r="P584" s="756"/>
      <c r="Q584" s="756"/>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A584" s="343"/>
      <c r="BB584" s="394"/>
      <c r="BC584" s="343"/>
      <c r="BD584" s="343"/>
      <c r="BE584" s="343"/>
      <c r="BF584" s="343"/>
      <c r="BG584" s="343"/>
      <c r="BH584" s="343"/>
      <c r="BI584" s="343"/>
      <c r="BJ584" s="343"/>
      <c r="BK584" s="343"/>
      <c r="BL584" s="343"/>
      <c r="BM584" s="343"/>
      <c r="BN584" s="343"/>
      <c r="BO584" s="343"/>
      <c r="BP584" s="343"/>
      <c r="BQ584" s="343"/>
      <c r="BR584" s="343"/>
      <c r="BS584" s="343"/>
      <c r="BT584" s="343"/>
      <c r="BU584" s="343"/>
      <c r="BV584" s="343"/>
      <c r="BW584" s="343"/>
      <c r="BX584" s="343"/>
      <c r="BY584" s="343"/>
      <c r="BZ584" s="344"/>
      <c r="CA584" s="344"/>
      <c r="CB584" s="344"/>
      <c r="CC584" s="344"/>
      <c r="CD584" s="344"/>
      <c r="CE584" s="344"/>
      <c r="CF584" s="344"/>
      <c r="CG584" s="344"/>
      <c r="CH584" s="344"/>
      <c r="CI584" s="344"/>
      <c r="CJ584" s="344"/>
      <c r="CK584" s="344"/>
      <c r="CL584" s="344"/>
      <c r="CM584" s="344"/>
      <c r="CN584" s="344"/>
      <c r="CO584" s="344"/>
      <c r="CP584" s="344"/>
      <c r="CQ584" s="344"/>
      <c r="CR584" s="344"/>
      <c r="CS584" s="344"/>
      <c r="CT584" s="344"/>
      <c r="CU584" s="344"/>
      <c r="CV584" s="344"/>
      <c r="CW584" s="344"/>
      <c r="CX584" s="344"/>
      <c r="CY584" s="344"/>
      <c r="CZ584" s="344"/>
    </row>
    <row r="585" s="348" customFormat="true" ht="25.15" customHeight="true" x14ac:dyDescent="0.2">
      <c r="C585" s="1020" t="s">
        <v>528</v>
      </c>
      <c r="D585" s="1020"/>
      <c r="E585" s="759">
        <v>6.1669953655845329E-2</v>
      </c>
      <c r="F585" s="756"/>
      <c r="G585" s="756"/>
      <c r="H585" s="1020"/>
      <c r="I585" s="1020"/>
      <c r="J585" s="753" t="s">
        <v>194</v>
      </c>
      <c r="K585" s="756"/>
      <c r="L585" s="756"/>
      <c r="M585" s="1020"/>
      <c r="N585" s="1020"/>
      <c r="O585" s="754" t="s">
        <v>194</v>
      </c>
      <c r="P585" s="756"/>
      <c r="Q585" s="756"/>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A585" s="343"/>
      <c r="BB585" s="394"/>
      <c r="BC585" s="343"/>
      <c r="BD585" s="343"/>
      <c r="BE585" s="343"/>
      <c r="BF585" s="343"/>
      <c r="BG585" s="343"/>
      <c r="BH585" s="343"/>
      <c r="BI585" s="343"/>
      <c r="BJ585" s="343"/>
      <c r="BK585" s="343"/>
      <c r="BL585" s="343"/>
      <c r="BM585" s="343"/>
      <c r="BN585" s="343"/>
      <c r="BO585" s="343"/>
      <c r="BP585" s="343"/>
      <c r="BQ585" s="343"/>
      <c r="BR585" s="343"/>
      <c r="BS585" s="343"/>
      <c r="BT585" s="343"/>
      <c r="BU585" s="343"/>
      <c r="BV585" s="343"/>
      <c r="BW585" s="343"/>
      <c r="BX585" s="343"/>
      <c r="BY585" s="343"/>
      <c r="BZ585" s="344"/>
      <c r="CA585" s="344"/>
      <c r="CB585" s="344"/>
      <c r="CC585" s="344"/>
      <c r="CD585" s="344"/>
      <c r="CE585" s="344"/>
      <c r="CF585" s="344"/>
      <c r="CG585" s="344"/>
      <c r="CH585" s="344"/>
      <c r="CI585" s="344"/>
      <c r="CJ585" s="344"/>
      <c r="CK585" s="344"/>
      <c r="CL585" s="344"/>
      <c r="CM585" s="344"/>
      <c r="CN585" s="344"/>
      <c r="CO585" s="344"/>
      <c r="CP585" s="344"/>
      <c r="CQ585" s="344"/>
      <c r="CR585" s="344"/>
      <c r="CS585" s="344"/>
      <c r="CT585" s="344"/>
      <c r="CU585" s="344"/>
      <c r="CV585" s="344"/>
      <c r="CW585" s="344"/>
      <c r="CX585" s="344"/>
      <c r="CY585" s="344"/>
      <c r="CZ585" s="344"/>
    </row>
    <row r="586" s="348" customFormat="true" ht="25.15" customHeight="true" x14ac:dyDescent="0.2">
      <c r="C586" s="1020" t="s">
        <v>552</v>
      </c>
      <c r="D586" s="1020"/>
      <c r="E586" s="759">
        <v>4.0695610354402632E-2</v>
      </c>
      <c r="F586" s="756"/>
      <c r="G586" s="756"/>
      <c r="H586" s="1020"/>
      <c r="I586" s="1020"/>
      <c r="J586" s="775" t="s">
        <v>195</v>
      </c>
      <c r="K586" s="756"/>
      <c r="L586" s="756"/>
      <c r="M586" s="1020"/>
      <c r="N586" s="1020"/>
      <c r="O586" s="776" t="s">
        <v>195</v>
      </c>
      <c r="P586" s="756"/>
      <c r="Q586" s="756"/>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A586" s="343"/>
      <c r="BB586" s="394"/>
      <c r="BC586" s="343"/>
      <c r="BD586" s="343"/>
      <c r="BE586" s="343"/>
      <c r="BF586" s="343"/>
      <c r="BG586" s="343"/>
      <c r="BH586" s="343"/>
      <c r="BI586" s="343"/>
      <c r="BJ586" s="343"/>
      <c r="BK586" s="343"/>
      <c r="BL586" s="343"/>
      <c r="BM586" s="343"/>
      <c r="BN586" s="343"/>
      <c r="BO586" s="343"/>
      <c r="BP586" s="343"/>
      <c r="BQ586" s="343"/>
      <c r="BR586" s="343"/>
      <c r="BS586" s="343"/>
      <c r="BT586" s="343"/>
      <c r="BU586" s="343"/>
      <c r="BV586" s="343"/>
      <c r="BW586" s="343"/>
      <c r="BX586" s="343"/>
      <c r="BY586" s="343"/>
      <c r="BZ586" s="344"/>
      <c r="CA586" s="344"/>
      <c r="CB586" s="344"/>
      <c r="CC586" s="344"/>
      <c r="CD586" s="344"/>
      <c r="CE586" s="344"/>
      <c r="CF586" s="344"/>
      <c r="CG586" s="344"/>
      <c r="CH586" s="344"/>
      <c r="CI586" s="344"/>
      <c r="CJ586" s="344"/>
      <c r="CK586" s="344"/>
      <c r="CL586" s="344"/>
      <c r="CM586" s="344"/>
      <c r="CN586" s="344"/>
      <c r="CO586" s="344"/>
      <c r="CP586" s="344"/>
      <c r="CQ586" s="344"/>
      <c r="CR586" s="344"/>
      <c r="CS586" s="344"/>
      <c r="CT586" s="344"/>
      <c r="CU586" s="344"/>
      <c r="CV586" s="344"/>
      <c r="CW586" s="344"/>
      <c r="CX586" s="344"/>
      <c r="CY586" s="344"/>
      <c r="CZ586" s="344"/>
    </row>
    <row r="587" s="348" customFormat="true" ht="25.15" customHeight="true" x14ac:dyDescent="0.2">
      <c r="C587" s="1020" t="s">
        <v>525</v>
      </c>
      <c r="D587" s="1020"/>
      <c r="E587" s="759">
        <v>6.3397935674254752E-2</v>
      </c>
      <c r="F587" s="756"/>
      <c r="G587" s="756"/>
      <c r="H587" s="1020" t="s">
        <v>301</v>
      </c>
      <c r="I587" s="1020"/>
      <c r="J587" s="757">
        <v>1.4479632946824958E-2</v>
      </c>
      <c r="K587" s="756"/>
      <c r="L587" s="756"/>
      <c r="M587" s="1020" t="s">
        <v>301</v>
      </c>
      <c r="N587" s="1020"/>
      <c r="O587" s="758">
        <v>2.1019440187975465E-2</v>
      </c>
      <c r="P587" s="756"/>
      <c r="Q587" s="756"/>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A587" s="343"/>
      <c r="BB587" s="394"/>
      <c r="BC587" s="343"/>
      <c r="BD587" s="343"/>
      <c r="BE587" s="343"/>
      <c r="BF587" s="343"/>
      <c r="BG587" s="343"/>
      <c r="BH587" s="343"/>
      <c r="BI587" s="343"/>
      <c r="BJ587" s="343"/>
      <c r="BK587" s="343"/>
      <c r="BL587" s="343"/>
      <c r="BM587" s="343"/>
      <c r="BN587" s="343"/>
      <c r="BO587" s="343"/>
      <c r="BP587" s="343"/>
      <c r="BQ587" s="343"/>
      <c r="BR587" s="343"/>
      <c r="BS587" s="343"/>
      <c r="BT587" s="343"/>
      <c r="BU587" s="343"/>
      <c r="BV587" s="343"/>
      <c r="BW587" s="343"/>
      <c r="BX587" s="343"/>
      <c r="BY587" s="343"/>
      <c r="BZ587" s="344"/>
      <c r="CA587" s="344"/>
      <c r="CB587" s="344"/>
      <c r="CC587" s="344"/>
      <c r="CD587" s="344"/>
      <c r="CE587" s="344"/>
      <c r="CF587" s="344"/>
      <c r="CG587" s="344"/>
      <c r="CH587" s="344"/>
      <c r="CI587" s="344"/>
      <c r="CJ587" s="344"/>
      <c r="CK587" s="344"/>
      <c r="CL587" s="344"/>
      <c r="CM587" s="344"/>
      <c r="CN587" s="344"/>
      <c r="CO587" s="344"/>
      <c r="CP587" s="344"/>
      <c r="CQ587" s="344"/>
      <c r="CR587" s="344"/>
      <c r="CS587" s="344"/>
      <c r="CT587" s="344"/>
      <c r="CU587" s="344"/>
      <c r="CV587" s="344"/>
      <c r="CW587" s="344"/>
      <c r="CX587" s="344"/>
      <c r="CY587" s="344"/>
      <c r="CZ587" s="344"/>
    </row>
    <row r="588" s="348" customFormat="true" ht="25.15" customHeight="true" x14ac:dyDescent="0.2">
      <c r="C588" s="1020" t="s">
        <v>197</v>
      </c>
      <c r="D588" s="1020"/>
      <c r="E588" s="759">
        <v>0.10881782287374886</v>
      </c>
      <c r="F588" s="756"/>
      <c r="G588" s="756"/>
      <c r="H588" s="1020" t="s">
        <v>537</v>
      </c>
      <c r="I588" s="1020"/>
      <c r="J588" s="760">
        <v>2.548438507281588E-2</v>
      </c>
      <c r="K588" s="756"/>
      <c r="L588" s="756"/>
      <c r="M588" s="1020" t="s">
        <v>537</v>
      </c>
      <c r="N588" s="1020"/>
      <c r="O588" s="761">
        <v>4.5873709242459558E-2</v>
      </c>
      <c r="P588" s="756"/>
      <c r="Q588" s="756"/>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A588" s="343"/>
      <c r="BB588" s="394"/>
      <c r="BC588" s="343"/>
      <c r="BD588" s="343"/>
      <c r="BE588" s="343"/>
      <c r="BF588" s="343"/>
      <c r="BG588" s="343"/>
      <c r="BH588" s="343"/>
      <c r="BI588" s="343"/>
      <c r="BJ588" s="343"/>
      <c r="BK588" s="343"/>
      <c r="BL588" s="343"/>
      <c r="BM588" s="343"/>
      <c r="BN588" s="343"/>
      <c r="BO588" s="343"/>
      <c r="BP588" s="343"/>
      <c r="BQ588" s="343"/>
      <c r="BR588" s="343"/>
      <c r="BS588" s="343"/>
      <c r="BT588" s="343"/>
      <c r="BU588" s="343"/>
      <c r="BV588" s="343"/>
      <c r="BW588" s="343"/>
      <c r="BX588" s="343"/>
      <c r="BY588" s="343"/>
      <c r="BZ588" s="344"/>
      <c r="CA588" s="344"/>
      <c r="CB588" s="344"/>
      <c r="CC588" s="344"/>
      <c r="CD588" s="344"/>
      <c r="CE588" s="344"/>
      <c r="CF588" s="344"/>
      <c r="CG588" s="344"/>
      <c r="CH588" s="344"/>
      <c r="CI588" s="344"/>
      <c r="CJ588" s="344"/>
      <c r="CK588" s="344"/>
      <c r="CL588" s="344"/>
      <c r="CM588" s="344"/>
      <c r="CN588" s="344"/>
      <c r="CO588" s="344"/>
      <c r="CP588" s="344"/>
      <c r="CQ588" s="344"/>
      <c r="CR588" s="344"/>
      <c r="CS588" s="344"/>
      <c r="CT588" s="344"/>
      <c r="CU588" s="344"/>
      <c r="CV588" s="344"/>
      <c r="CW588" s="344"/>
      <c r="CX588" s="344"/>
      <c r="CY588" s="344"/>
      <c r="CZ588" s="344"/>
    </row>
    <row r="589" s="348" customFormat="true" ht="25.15" customHeight="true" x14ac:dyDescent="0.2">
      <c r="C589" s="1020" t="s">
        <v>560</v>
      </c>
      <c r="D589" s="1020"/>
      <c r="E589" s="759">
        <v>2.4467806801584217E-2</v>
      </c>
      <c r="F589" s="756"/>
      <c r="G589" s="756"/>
      <c r="H589" s="1020" t="s">
        <v>476</v>
      </c>
      <c r="I589" s="1020"/>
      <c r="J589" s="760">
        <v>-2.9337439305805748E-3</v>
      </c>
      <c r="K589" s="756"/>
      <c r="L589" s="756"/>
      <c r="M589" s="1020" t="s">
        <v>476</v>
      </c>
      <c r="N589" s="1020"/>
      <c r="O589" s="761">
        <v>2.088696838214913E-4</v>
      </c>
      <c r="P589" s="756"/>
      <c r="Q589" s="756"/>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A589" s="343"/>
      <c r="BB589" s="394"/>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c r="BZ589" s="344"/>
      <c r="CA589" s="344"/>
      <c r="CB589" s="344"/>
      <c r="CC589" s="344"/>
      <c r="CD589" s="344"/>
      <c r="CE589" s="344"/>
      <c r="CF589" s="344"/>
      <c r="CG589" s="344"/>
      <c r="CH589" s="344"/>
      <c r="CI589" s="344"/>
      <c r="CJ589" s="344"/>
      <c r="CK589" s="344"/>
      <c r="CL589" s="344"/>
      <c r="CM589" s="344"/>
      <c r="CN589" s="344"/>
      <c r="CO589" s="344"/>
      <c r="CP589" s="344"/>
      <c r="CQ589" s="344"/>
      <c r="CR589" s="344"/>
      <c r="CS589" s="344"/>
      <c r="CT589" s="344"/>
      <c r="CU589" s="344"/>
      <c r="CV589" s="344"/>
      <c r="CW589" s="344"/>
      <c r="CX589" s="344"/>
      <c r="CY589" s="344"/>
      <c r="CZ589" s="344"/>
    </row>
    <row r="590" s="348" customFormat="true" ht="25.15" customHeight="true" x14ac:dyDescent="0.2">
      <c r="C590" s="1020" t="s">
        <v>208</v>
      </c>
      <c r="D590" s="1020"/>
      <c r="E590" s="759">
        <v>0.10973950583495209</v>
      </c>
      <c r="F590" s="756"/>
      <c r="G590" s="756"/>
      <c r="H590" s="1020" t="s">
        <v>563</v>
      </c>
      <c r="I590" s="1020"/>
      <c r="J590" s="760">
        <v>-3.7046607724948721E-3</v>
      </c>
      <c r="K590" s="756"/>
      <c r="L590" s="756"/>
      <c r="M590" s="1020" t="s">
        <v>563</v>
      </c>
      <c r="N590" s="1020"/>
      <c r="O590" s="761">
        <v>-4.1180497680463066E-3</v>
      </c>
      <c r="P590" s="756"/>
      <c r="Q590" s="756"/>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A590" s="343"/>
      <c r="BB590" s="394"/>
      <c r="BC590" s="343"/>
      <c r="BD590" s="343"/>
      <c r="BE590" s="343"/>
      <c r="BF590" s="343"/>
      <c r="BG590" s="343"/>
      <c r="BH590" s="343"/>
      <c r="BI590" s="343"/>
      <c r="BJ590" s="343"/>
      <c r="BK590" s="343"/>
      <c r="BL590" s="343"/>
      <c r="BM590" s="343"/>
      <c r="BN590" s="343"/>
      <c r="BO590" s="343"/>
      <c r="BP590" s="343"/>
      <c r="BQ590" s="343"/>
      <c r="BR590" s="343"/>
      <c r="BS590" s="343"/>
      <c r="BT590" s="343"/>
      <c r="BU590" s="343"/>
      <c r="BV590" s="343"/>
      <c r="BW590" s="343"/>
      <c r="BX590" s="343"/>
      <c r="BY590" s="343"/>
      <c r="BZ590" s="344"/>
      <c r="CA590" s="344"/>
      <c r="CB590" s="344"/>
      <c r="CC590" s="344"/>
      <c r="CD590" s="344"/>
      <c r="CE590" s="344"/>
      <c r="CF590" s="344"/>
      <c r="CG590" s="344"/>
      <c r="CH590" s="344"/>
      <c r="CI590" s="344"/>
      <c r="CJ590" s="344"/>
      <c r="CK590" s="344"/>
      <c r="CL590" s="344"/>
      <c r="CM590" s="344"/>
      <c r="CN590" s="344"/>
      <c r="CO590" s="344"/>
      <c r="CP590" s="344"/>
      <c r="CQ590" s="344"/>
      <c r="CR590" s="344"/>
      <c r="CS590" s="344"/>
      <c r="CT590" s="344"/>
      <c r="CU590" s="344"/>
      <c r="CV590" s="344"/>
      <c r="CW590" s="344"/>
      <c r="CX590" s="344"/>
      <c r="CY590" s="344"/>
      <c r="CZ590" s="344"/>
    </row>
    <row r="591" s="348" customFormat="true" ht="25.15" customHeight="true" x14ac:dyDescent="0.2">
      <c r="C591" s="1020" t="s">
        <v>202</v>
      </c>
      <c r="D591" s="1020"/>
      <c r="E591" s="759">
        <v>-6.9037167828991206E-2</v>
      </c>
      <c r="F591" s="756"/>
      <c r="G591" s="756"/>
      <c r="H591" s="1020" t="s">
        <v>514</v>
      </c>
      <c r="I591" s="1020"/>
      <c r="J591" s="760">
        <v>-3.6280336852752483E-2</v>
      </c>
      <c r="K591" s="756"/>
      <c r="L591" s="756"/>
      <c r="M591" s="1020" t="s">
        <v>514</v>
      </c>
      <c r="N591" s="1020"/>
      <c r="O591" s="761">
        <v>-6.1843776346272326E-2</v>
      </c>
      <c r="P591" s="756"/>
      <c r="Q591" s="756"/>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A591" s="343"/>
      <c r="BB591" s="394"/>
      <c r="BC591" s="343"/>
      <c r="BD591" s="343"/>
      <c r="BE591" s="343"/>
      <c r="BF591" s="343"/>
      <c r="BG591" s="343"/>
      <c r="BH591" s="343"/>
      <c r="BI591" s="343"/>
      <c r="BJ591" s="343"/>
      <c r="BK591" s="343"/>
      <c r="BL591" s="343"/>
      <c r="BM591" s="343"/>
      <c r="BN591" s="343"/>
      <c r="BO591" s="343"/>
      <c r="BP591" s="343"/>
      <c r="BQ591" s="343"/>
      <c r="BR591" s="343"/>
      <c r="BS591" s="343"/>
      <c r="BT591" s="343"/>
      <c r="BU591" s="343"/>
      <c r="BV591" s="343"/>
      <c r="BW591" s="343"/>
      <c r="BX591" s="343"/>
      <c r="BY591" s="343"/>
      <c r="BZ591" s="344"/>
      <c r="CA591" s="344"/>
      <c r="CB591" s="344"/>
      <c r="CC591" s="344"/>
      <c r="CD591" s="344"/>
      <c r="CE591" s="344"/>
      <c r="CF591" s="344"/>
      <c r="CG591" s="344"/>
      <c r="CH591" s="344"/>
      <c r="CI591" s="344"/>
      <c r="CJ591" s="344"/>
      <c r="CK591" s="344"/>
      <c r="CL591" s="344"/>
      <c r="CM591" s="344"/>
      <c r="CN591" s="344"/>
      <c r="CO591" s="344"/>
      <c r="CP591" s="344"/>
      <c r="CQ591" s="344"/>
      <c r="CR591" s="344"/>
      <c r="CS591" s="344"/>
      <c r="CT591" s="344"/>
      <c r="CU591" s="344"/>
      <c r="CV591" s="344"/>
      <c r="CW591" s="344"/>
      <c r="CX591" s="344"/>
      <c r="CY591" s="344"/>
      <c r="CZ591" s="344"/>
    </row>
    <row r="592" s="348" customFormat="true" ht="25.15" customHeight="true" x14ac:dyDescent="0.2">
      <c r="C592" s="1020" t="s">
        <v>553</v>
      </c>
      <c r="D592" s="1020"/>
      <c r="E592" s="759">
        <v>3.1094008408830243E-2</v>
      </c>
      <c r="F592" s="756"/>
      <c r="G592" s="756"/>
      <c r="H592" s="1020" t="s">
        <v>564</v>
      </c>
      <c r="I592" s="1020"/>
      <c r="J592" s="760">
        <v>1.3392757911937142E-2</v>
      </c>
      <c r="K592" s="756"/>
      <c r="L592" s="756"/>
      <c r="M592" s="1020" t="s">
        <v>564</v>
      </c>
      <c r="N592" s="1020"/>
      <c r="O592" s="761">
        <v>-2.6176811429856114E-2</v>
      </c>
      <c r="P592" s="756"/>
      <c r="Q592" s="756"/>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A592" s="343"/>
      <c r="BB592" s="394"/>
      <c r="BC592" s="343"/>
      <c r="BD592" s="343"/>
      <c r="BE592" s="343"/>
      <c r="BF592" s="343"/>
      <c r="BG592" s="343"/>
      <c r="BH592" s="343"/>
      <c r="BI592" s="343"/>
      <c r="BJ592" s="343"/>
      <c r="BK592" s="343"/>
      <c r="BL592" s="343"/>
      <c r="BM592" s="343"/>
      <c r="BN592" s="343"/>
      <c r="BO592" s="343"/>
      <c r="BP592" s="343"/>
      <c r="BQ592" s="343"/>
      <c r="BR592" s="343"/>
      <c r="BS592" s="343"/>
      <c r="BT592" s="343"/>
      <c r="BU592" s="343"/>
      <c r="BV592" s="343"/>
      <c r="BW592" s="343"/>
      <c r="BX592" s="343"/>
      <c r="BY592" s="343"/>
      <c r="BZ592" s="344"/>
      <c r="CA592" s="344"/>
      <c r="CB592" s="344"/>
      <c r="CC592" s="344"/>
      <c r="CD592" s="344"/>
      <c r="CE592" s="344"/>
      <c r="CF592" s="344"/>
      <c r="CG592" s="344"/>
      <c r="CH592" s="344"/>
      <c r="CI592" s="344"/>
      <c r="CJ592" s="344"/>
      <c r="CK592" s="344"/>
      <c r="CL592" s="344"/>
      <c r="CM592" s="344"/>
      <c r="CN592" s="344"/>
      <c r="CO592" s="344"/>
      <c r="CP592" s="344"/>
      <c r="CQ592" s="344"/>
      <c r="CR592" s="344"/>
      <c r="CS592" s="344"/>
      <c r="CT592" s="344"/>
      <c r="CU592" s="344"/>
      <c r="CV592" s="344"/>
      <c r="CW592" s="344"/>
      <c r="CX592" s="344"/>
      <c r="CY592" s="344"/>
      <c r="CZ592" s="344"/>
    </row>
    <row r="593" s="348" customFormat="true" ht="25.15" customHeight="true" x14ac:dyDescent="0.2">
      <c r="C593" s="1020" t="s">
        <v>549</v>
      </c>
      <c r="D593" s="1020"/>
      <c r="E593" s="759">
        <v>4.1918727142275916E-2</v>
      </c>
      <c r="F593" s="756"/>
      <c r="G593" s="756"/>
      <c r="H593" s="1020" t="s">
        <v>521</v>
      </c>
      <c r="I593" s="1020"/>
      <c r="J593" s="760">
        <v>3.7003506379978457E-2</v>
      </c>
      <c r="K593" s="756"/>
      <c r="L593" s="756"/>
      <c r="M593" s="1020" t="s">
        <v>521</v>
      </c>
      <c r="N593" s="1020"/>
      <c r="O593" s="761">
        <v>5.6011806737702431E-2</v>
      </c>
      <c r="P593" s="756"/>
      <c r="Q593" s="756"/>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A593" s="343"/>
      <c r="BB593" s="394"/>
      <c r="BC593" s="343"/>
      <c r="BD593" s="343"/>
      <c r="BE593" s="343"/>
      <c r="BF593" s="343"/>
      <c r="BG593" s="343"/>
      <c r="BH593" s="343"/>
      <c r="BI593" s="343"/>
      <c r="BJ593" s="343"/>
      <c r="BK593" s="343"/>
      <c r="BL593" s="343"/>
      <c r="BM593" s="343"/>
      <c r="BN593" s="343"/>
      <c r="BO593" s="343"/>
      <c r="BP593" s="343"/>
      <c r="BQ593" s="343"/>
      <c r="BR593" s="343"/>
      <c r="BS593" s="343"/>
      <c r="BT593" s="343"/>
      <c r="BU593" s="343"/>
      <c r="BV593" s="343"/>
      <c r="BW593" s="343"/>
      <c r="BX593" s="343"/>
      <c r="BY593" s="343"/>
      <c r="BZ593" s="344"/>
      <c r="CA593" s="344"/>
      <c r="CB593" s="344"/>
      <c r="CC593" s="344"/>
      <c r="CD593" s="344"/>
      <c r="CE593" s="344"/>
      <c r="CF593" s="344"/>
      <c r="CG593" s="344"/>
      <c r="CH593" s="344"/>
      <c r="CI593" s="344"/>
      <c r="CJ593" s="344"/>
      <c r="CK593" s="344"/>
      <c r="CL593" s="344"/>
      <c r="CM593" s="344"/>
      <c r="CN593" s="344"/>
      <c r="CO593" s="344"/>
      <c r="CP593" s="344"/>
      <c r="CQ593" s="344"/>
      <c r="CR593" s="344"/>
      <c r="CS593" s="344"/>
      <c r="CT593" s="344"/>
      <c r="CU593" s="344"/>
      <c r="CV593" s="344"/>
      <c r="CW593" s="344"/>
      <c r="CX593" s="344"/>
      <c r="CY593" s="344"/>
      <c r="CZ593" s="344"/>
    </row>
    <row r="594" s="348" customFormat="true" ht="25.15" customHeight="true" x14ac:dyDescent="0.2">
      <c r="C594" s="1020" t="s">
        <v>539</v>
      </c>
      <c r="D594" s="1020"/>
      <c r="E594" s="759">
        <v>-5.6205794379465351E-2</v>
      </c>
      <c r="F594" s="756"/>
      <c r="G594" s="756"/>
      <c r="H594" s="1020" t="s">
        <v>569</v>
      </c>
      <c r="I594" s="1020"/>
      <c r="J594" s="760">
        <v>2.7759941774603792E-3</v>
      </c>
      <c r="K594" s="756"/>
      <c r="L594" s="756"/>
      <c r="M594" s="1020" t="s">
        <v>569</v>
      </c>
      <c r="N594" s="1020"/>
      <c r="O594" s="761">
        <v>-3.758952811125748E-3</v>
      </c>
      <c r="P594" s="756"/>
      <c r="Q594" s="756"/>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A594" s="343"/>
      <c r="BB594" s="394"/>
      <c r="BC594" s="343"/>
      <c r="BD594" s="343"/>
      <c r="BE594" s="343"/>
      <c r="BF594" s="343"/>
      <c r="BG594" s="343"/>
      <c r="BH594" s="343"/>
      <c r="BI594" s="343"/>
      <c r="BJ594" s="343"/>
      <c r="BK594" s="343"/>
      <c r="BL594" s="343"/>
      <c r="BM594" s="343"/>
      <c r="BN594" s="343"/>
      <c r="BO594" s="343"/>
      <c r="BP594" s="343"/>
      <c r="BQ594" s="343"/>
      <c r="BR594" s="343"/>
      <c r="BS594" s="343"/>
      <c r="BT594" s="343"/>
      <c r="BU594" s="343"/>
      <c r="BV594" s="343"/>
      <c r="BW594" s="343"/>
      <c r="BX594" s="343"/>
      <c r="BY594" s="343"/>
      <c r="BZ594" s="344"/>
      <c r="CA594" s="344"/>
      <c r="CB594" s="344"/>
      <c r="CC594" s="344"/>
      <c r="CD594" s="344"/>
      <c r="CE594" s="344"/>
      <c r="CF594" s="344"/>
      <c r="CG594" s="344"/>
      <c r="CH594" s="344"/>
      <c r="CI594" s="344"/>
      <c r="CJ594" s="344"/>
      <c r="CK594" s="344"/>
      <c r="CL594" s="344"/>
      <c r="CM594" s="344"/>
      <c r="CN594" s="344"/>
      <c r="CO594" s="344"/>
      <c r="CP594" s="344"/>
      <c r="CQ594" s="344"/>
      <c r="CR594" s="344"/>
      <c r="CS594" s="344"/>
      <c r="CT594" s="344"/>
      <c r="CU594" s="344"/>
      <c r="CV594" s="344"/>
      <c r="CW594" s="344"/>
      <c r="CX594" s="344"/>
      <c r="CY594" s="344"/>
      <c r="CZ594" s="344"/>
    </row>
    <row r="595" s="348" customFormat="true" ht="25.15" customHeight="true" x14ac:dyDescent="0.2">
      <c r="C595" s="1020" t="s">
        <v>524</v>
      </c>
      <c r="D595" s="1020"/>
      <c r="E595" s="759">
        <v>6.9027935008542304E-2</v>
      </c>
      <c r="F595" s="756"/>
      <c r="G595" s="756"/>
      <c r="H595" s="1020" t="s">
        <v>565</v>
      </c>
      <c r="I595" s="1020"/>
      <c r="J595" s="760">
        <v>-3.6588466629394814E-3</v>
      </c>
      <c r="K595" s="756"/>
      <c r="L595" s="756"/>
      <c r="M595" s="1020" t="s">
        <v>565</v>
      </c>
      <c r="N595" s="1020"/>
      <c r="O595" s="761">
        <v>-5.9163763118962858E-3</v>
      </c>
      <c r="P595" s="756"/>
      <c r="Q595" s="756"/>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A595" s="343"/>
      <c r="BB595" s="394"/>
      <c r="BC595" s="343"/>
      <c r="BD595" s="343"/>
      <c r="BE595" s="343"/>
      <c r="BF595" s="343"/>
      <c r="BG595" s="343"/>
      <c r="BH595" s="343"/>
      <c r="BI595" s="343"/>
      <c r="BJ595" s="343"/>
      <c r="BK595" s="343"/>
      <c r="BL595" s="343"/>
      <c r="BM595" s="343"/>
      <c r="BN595" s="343"/>
      <c r="BO595" s="343"/>
      <c r="BP595" s="343"/>
      <c r="BQ595" s="343"/>
      <c r="BR595" s="343"/>
      <c r="BS595" s="343"/>
      <c r="BT595" s="343"/>
      <c r="BU595" s="343"/>
      <c r="BV595" s="343"/>
      <c r="BW595" s="343"/>
      <c r="BX595" s="343"/>
      <c r="BY595" s="343"/>
      <c r="BZ595" s="344"/>
      <c r="CA595" s="344"/>
      <c r="CB595" s="344"/>
      <c r="CC595" s="344"/>
      <c r="CD595" s="344"/>
      <c r="CE595" s="344"/>
      <c r="CF595" s="344"/>
      <c r="CG595" s="344"/>
      <c r="CH595" s="344"/>
      <c r="CI595" s="344"/>
      <c r="CJ595" s="344"/>
      <c r="CK595" s="344"/>
      <c r="CL595" s="344"/>
      <c r="CM595" s="344"/>
      <c r="CN595" s="344"/>
      <c r="CO595" s="344"/>
      <c r="CP595" s="344"/>
      <c r="CQ595" s="344"/>
      <c r="CR595" s="344"/>
      <c r="CS595" s="344"/>
      <c r="CT595" s="344"/>
      <c r="CU595" s="344"/>
      <c r="CV595" s="344"/>
      <c r="CW595" s="344"/>
      <c r="CX595" s="344"/>
      <c r="CY595" s="344"/>
      <c r="CZ595" s="344"/>
    </row>
    <row r="596" s="348" customFormat="true" ht="25.15" customHeight="true" x14ac:dyDescent="0.2">
      <c r="C596" s="1020" t="s">
        <v>532</v>
      </c>
      <c r="D596" s="1020"/>
      <c r="E596" s="759">
        <v>-5.9297909670781468E-2</v>
      </c>
      <c r="F596" s="756"/>
      <c r="G596" s="756"/>
      <c r="H596" s="1020" t="s">
        <v>475</v>
      </c>
      <c r="I596" s="1020"/>
      <c r="J596" s="760">
        <v>7.5139945471160282E-4</v>
      </c>
      <c r="K596" s="756"/>
      <c r="L596" s="756"/>
      <c r="M596" s="1020" t="s">
        <v>475</v>
      </c>
      <c r="N596" s="1020"/>
      <c r="O596" s="761">
        <v>-3.3920036351815759E-3</v>
      </c>
      <c r="P596" s="756"/>
      <c r="Q596" s="756"/>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A596" s="343"/>
      <c r="BB596" s="394"/>
      <c r="BC596" s="343"/>
      <c r="BD596" s="343"/>
      <c r="BE596" s="343"/>
      <c r="BF596" s="343"/>
      <c r="BG596" s="343"/>
      <c r="BH596" s="343"/>
      <c r="BI596" s="343"/>
      <c r="BJ596" s="343"/>
      <c r="BK596" s="343"/>
      <c r="BL596" s="343"/>
      <c r="BM596" s="343"/>
      <c r="BN596" s="343"/>
      <c r="BO596" s="343"/>
      <c r="BP596" s="343"/>
      <c r="BQ596" s="343"/>
      <c r="BR596" s="343"/>
      <c r="BS596" s="343"/>
      <c r="BT596" s="343"/>
      <c r="BU596" s="343"/>
      <c r="BV596" s="343"/>
      <c r="BW596" s="343"/>
      <c r="BX596" s="343"/>
      <c r="BY596" s="343"/>
      <c r="BZ596" s="344"/>
      <c r="CA596" s="344"/>
      <c r="CB596" s="344"/>
      <c r="CC596" s="344"/>
      <c r="CD596" s="344"/>
      <c r="CE596" s="344"/>
      <c r="CF596" s="344"/>
      <c r="CG596" s="344"/>
      <c r="CH596" s="344"/>
      <c r="CI596" s="344"/>
      <c r="CJ596" s="344"/>
      <c r="CK596" s="344"/>
      <c r="CL596" s="344"/>
      <c r="CM596" s="344"/>
      <c r="CN596" s="344"/>
      <c r="CO596" s="344"/>
      <c r="CP596" s="344"/>
      <c r="CQ596" s="344"/>
      <c r="CR596" s="344"/>
      <c r="CS596" s="344"/>
      <c r="CT596" s="344"/>
      <c r="CU596" s="344"/>
      <c r="CV596" s="344"/>
      <c r="CW596" s="344"/>
      <c r="CX596" s="344"/>
      <c r="CY596" s="344"/>
      <c r="CZ596" s="344"/>
    </row>
    <row r="597" s="348" customFormat="true" ht="25.15" customHeight="true" x14ac:dyDescent="0.2">
      <c r="C597" s="1020" t="s">
        <v>523</v>
      </c>
      <c r="D597" s="1020"/>
      <c r="E597" s="759">
        <v>7.7401601579794685E-2</v>
      </c>
      <c r="F597" s="756"/>
      <c r="G597" s="756"/>
      <c r="H597" s="1020" t="s">
        <v>213</v>
      </c>
      <c r="I597" s="1020"/>
      <c r="J597" s="760">
        <v>-2.7747897800838536E-3</v>
      </c>
      <c r="K597" s="756"/>
      <c r="L597" s="756"/>
      <c r="M597" s="1020" t="s">
        <v>213</v>
      </c>
      <c r="N597" s="1020"/>
      <c r="O597" s="761">
        <v>-4.6811593958309156E-3</v>
      </c>
      <c r="P597" s="756"/>
      <c r="Q597" s="756"/>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A597" s="343"/>
      <c r="BB597" s="394"/>
      <c r="BC597" s="343"/>
      <c r="BD597" s="343"/>
      <c r="BE597" s="343"/>
      <c r="BF597" s="343"/>
      <c r="BG597" s="343"/>
      <c r="BH597" s="343"/>
      <c r="BI597" s="343"/>
      <c r="BJ597" s="343"/>
      <c r="BK597" s="343"/>
      <c r="BL597" s="343"/>
      <c r="BM597" s="343"/>
      <c r="BN597" s="343"/>
      <c r="BO597" s="343"/>
      <c r="BP597" s="343"/>
      <c r="BQ597" s="343"/>
      <c r="BR597" s="343"/>
      <c r="BS597" s="343"/>
      <c r="BT597" s="343"/>
      <c r="BU597" s="343"/>
      <c r="BV597" s="343"/>
      <c r="BW597" s="343"/>
      <c r="BX597" s="343"/>
      <c r="BY597" s="343"/>
      <c r="BZ597" s="344"/>
      <c r="CA597" s="344"/>
      <c r="CB597" s="344"/>
      <c r="CC597" s="344"/>
      <c r="CD597" s="344"/>
      <c r="CE597" s="344"/>
      <c r="CF597" s="344"/>
      <c r="CG597" s="344"/>
      <c r="CH597" s="344"/>
      <c r="CI597" s="344"/>
      <c r="CJ597" s="344"/>
      <c r="CK597" s="344"/>
      <c r="CL597" s="344"/>
      <c r="CM597" s="344"/>
      <c r="CN597" s="344"/>
      <c r="CO597" s="344"/>
      <c r="CP597" s="344"/>
      <c r="CQ597" s="344"/>
      <c r="CR597" s="344"/>
      <c r="CS597" s="344"/>
      <c r="CT597" s="344"/>
      <c r="CU597" s="344"/>
      <c r="CV597" s="344"/>
      <c r="CW597" s="344"/>
      <c r="CX597" s="344"/>
      <c r="CY597" s="344"/>
      <c r="CZ597" s="344"/>
    </row>
    <row r="598" s="348" customFormat="true" ht="25.15" customHeight="true" x14ac:dyDescent="0.2">
      <c r="C598" s="1020" t="s">
        <v>527</v>
      </c>
      <c r="D598" s="1020"/>
      <c r="E598" s="762">
        <v>-6.1787069471842863E-2</v>
      </c>
      <c r="F598" s="756"/>
      <c r="G598" s="756"/>
      <c r="H598" s="1020" t="s">
        <v>547</v>
      </c>
      <c r="I598" s="1020"/>
      <c r="J598" s="760">
        <v>-1.4738502658387151E-2</v>
      </c>
      <c r="K598" s="756"/>
      <c r="L598" s="756"/>
      <c r="M598" s="1020" t="s">
        <v>547</v>
      </c>
      <c r="N598" s="1020"/>
      <c r="O598" s="761">
        <v>-1.9940502873176044E-2</v>
      </c>
      <c r="P598" s="756"/>
      <c r="Q598" s="756"/>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A598" s="343"/>
      <c r="BB598" s="394"/>
      <c r="BC598" s="343"/>
      <c r="BD598" s="343"/>
      <c r="BE598" s="343"/>
      <c r="BF598" s="343"/>
      <c r="BG598" s="343"/>
      <c r="BH598" s="343"/>
      <c r="BI598" s="343"/>
      <c r="BJ598" s="343"/>
      <c r="BK598" s="343"/>
      <c r="BL598" s="343"/>
      <c r="BM598" s="343"/>
      <c r="BN598" s="343"/>
      <c r="BO598" s="343"/>
      <c r="BP598" s="343"/>
      <c r="BQ598" s="343"/>
      <c r="BR598" s="343"/>
      <c r="BS598" s="343"/>
      <c r="BT598" s="343"/>
      <c r="BU598" s="343"/>
      <c r="BV598" s="343"/>
      <c r="BW598" s="343"/>
      <c r="BX598" s="343"/>
      <c r="BY598" s="343"/>
      <c r="BZ598" s="344"/>
      <c r="CA598" s="344"/>
      <c r="CB598" s="344"/>
      <c r="CC598" s="344"/>
      <c r="CD598" s="344"/>
      <c r="CE598" s="344"/>
      <c r="CF598" s="344"/>
      <c r="CG598" s="344"/>
      <c r="CH598" s="344"/>
      <c r="CI598" s="344"/>
      <c r="CJ598" s="344"/>
      <c r="CK598" s="344"/>
      <c r="CL598" s="344"/>
      <c r="CM598" s="344"/>
      <c r="CN598" s="344"/>
      <c r="CO598" s="344"/>
      <c r="CP598" s="344"/>
      <c r="CQ598" s="344"/>
      <c r="CR598" s="344"/>
      <c r="CS598" s="344"/>
      <c r="CT598" s="344"/>
      <c r="CU598" s="344"/>
      <c r="CV598" s="344"/>
      <c r="CW598" s="344"/>
      <c r="CX598" s="344"/>
      <c r="CY598" s="344"/>
      <c r="CZ598" s="344"/>
    </row>
    <row r="599" s="348" customFormat="true" ht="25.15" customHeight="true" x14ac:dyDescent="0.2">
      <c r="C599" s="1020"/>
      <c r="D599" s="1020"/>
      <c r="E599" s="756"/>
      <c r="F599" s="756"/>
      <c r="G599" s="756"/>
      <c r="H599" s="1020" t="s">
        <v>545</v>
      </c>
      <c r="I599" s="1020"/>
      <c r="J599" s="760">
        <v>-1.1923323022558907E-2</v>
      </c>
      <c r="K599" s="756"/>
      <c r="L599" s="756"/>
      <c r="M599" s="1020" t="s">
        <v>545</v>
      </c>
      <c r="N599" s="1020"/>
      <c r="O599" s="761">
        <v>-2.0295564768155489E-2</v>
      </c>
      <c r="P599" s="756"/>
      <c r="Q599" s="756"/>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A599" s="343"/>
      <c r="BB599" s="394"/>
      <c r="BC599" s="343"/>
      <c r="BD599" s="343"/>
      <c r="BE599" s="343"/>
      <c r="BF599" s="343"/>
      <c r="BG599" s="343"/>
      <c r="BH599" s="343"/>
      <c r="BI599" s="343"/>
      <c r="BJ599" s="343"/>
      <c r="BK599" s="343"/>
      <c r="BL599" s="343"/>
      <c r="BM599" s="343"/>
      <c r="BN599" s="343"/>
      <c r="BO599" s="343"/>
      <c r="BP599" s="343"/>
      <c r="BQ599" s="343"/>
      <c r="BR599" s="343"/>
      <c r="BS599" s="343"/>
      <c r="BT599" s="343"/>
      <c r="BU599" s="343"/>
      <c r="BV599" s="343"/>
      <c r="BW599" s="343"/>
      <c r="BX599" s="343"/>
      <c r="BY599" s="343"/>
      <c r="BZ599" s="344"/>
      <c r="CA599" s="344"/>
      <c r="CB599" s="344"/>
      <c r="CC599" s="344"/>
      <c r="CD599" s="344"/>
      <c r="CE599" s="344"/>
      <c r="CF599" s="344"/>
      <c r="CG599" s="344"/>
      <c r="CH599" s="344"/>
      <c r="CI599" s="344"/>
      <c r="CJ599" s="344"/>
      <c r="CK599" s="344"/>
      <c r="CL599" s="344"/>
      <c r="CM599" s="344"/>
      <c r="CN599" s="344"/>
      <c r="CO599" s="344"/>
      <c r="CP599" s="344"/>
      <c r="CQ599" s="344"/>
      <c r="CR599" s="344"/>
      <c r="CS599" s="344"/>
      <c r="CT599" s="344"/>
      <c r="CU599" s="344"/>
      <c r="CV599" s="344"/>
      <c r="CW599" s="344"/>
      <c r="CX599" s="344"/>
      <c r="CY599" s="344"/>
      <c r="CZ599" s="344"/>
    </row>
    <row r="600" s="348" customFormat="true" ht="25.15" customHeight="true" x14ac:dyDescent="0.2">
      <c r="C600" s="1020"/>
      <c r="D600" s="1020"/>
      <c r="E600" s="756"/>
      <c r="F600" s="756"/>
      <c r="G600" s="756"/>
      <c r="H600" s="1020" t="s">
        <v>196</v>
      </c>
      <c r="I600" s="1020"/>
      <c r="J600" s="760">
        <v>-1.3498588003678966E-2</v>
      </c>
      <c r="K600" s="756"/>
      <c r="L600" s="756"/>
      <c r="M600" s="1020" t="s">
        <v>196</v>
      </c>
      <c r="N600" s="1020"/>
      <c r="O600" s="761">
        <v>-2.3169573687606328E-2</v>
      </c>
      <c r="P600" s="756"/>
      <c r="Q600" s="756"/>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A600" s="343"/>
      <c r="BB600" s="394"/>
      <c r="BC600" s="343"/>
      <c r="BD600" s="343"/>
      <c r="BE600" s="343"/>
      <c r="BF600" s="343"/>
      <c r="BG600" s="343"/>
      <c r="BH600" s="343"/>
      <c r="BI600" s="343"/>
      <c r="BJ600" s="343"/>
      <c r="BK600" s="343"/>
      <c r="BL600" s="343"/>
      <c r="BM600" s="343"/>
      <c r="BN600" s="343"/>
      <c r="BO600" s="343"/>
      <c r="BP600" s="343"/>
      <c r="BQ600" s="343"/>
      <c r="BR600" s="343"/>
      <c r="BS600" s="343"/>
      <c r="BT600" s="343"/>
      <c r="BU600" s="343"/>
      <c r="BV600" s="343"/>
      <c r="BW600" s="343"/>
      <c r="BX600" s="343"/>
      <c r="BY600" s="343"/>
      <c r="BZ600" s="344"/>
      <c r="CA600" s="344"/>
      <c r="CB600" s="344"/>
      <c r="CC600" s="344"/>
      <c r="CD600" s="344"/>
      <c r="CE600" s="344"/>
      <c r="CF600" s="344"/>
      <c r="CG600" s="344"/>
      <c r="CH600" s="344"/>
      <c r="CI600" s="344"/>
      <c r="CJ600" s="344"/>
      <c r="CK600" s="344"/>
      <c r="CL600" s="344"/>
      <c r="CM600" s="344"/>
      <c r="CN600" s="344"/>
      <c r="CO600" s="344"/>
      <c r="CP600" s="344"/>
      <c r="CQ600" s="344"/>
      <c r="CR600" s="344"/>
      <c r="CS600" s="344"/>
      <c r="CT600" s="344"/>
      <c r="CU600" s="344"/>
      <c r="CV600" s="344"/>
      <c r="CW600" s="344"/>
      <c r="CX600" s="344"/>
      <c r="CY600" s="344"/>
      <c r="CZ600" s="344"/>
    </row>
    <row r="601" s="348" customFormat="true" ht="25.15" customHeight="true" x14ac:dyDescent="0.2">
      <c r="C601" s="1020" t="s">
        <v>246</v>
      </c>
      <c r="D601" s="1020"/>
      <c r="E601" s="1020"/>
      <c r="F601" s="756"/>
      <c r="G601" s="756"/>
      <c r="H601" s="1020" t="s">
        <v>217</v>
      </c>
      <c r="I601" s="1020"/>
      <c r="J601" s="760">
        <v>6.0908213191913935E-3</v>
      </c>
      <c r="K601" s="756"/>
      <c r="L601" s="756"/>
      <c r="M601" s="1020" t="s">
        <v>217</v>
      </c>
      <c r="N601" s="1020"/>
      <c r="O601" s="761">
        <v>1.7576350500343705E-3</v>
      </c>
      <c r="P601" s="756"/>
      <c r="Q601" s="756"/>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A601" s="343"/>
      <c r="BB601" s="394"/>
      <c r="BC601" s="343"/>
      <c r="BD601" s="343"/>
      <c r="BE601" s="343"/>
      <c r="BF601" s="343"/>
      <c r="BG601" s="343"/>
      <c r="BH601" s="343"/>
      <c r="BI601" s="343"/>
      <c r="BJ601" s="343"/>
      <c r="BK601" s="343"/>
      <c r="BL601" s="343"/>
      <c r="BM601" s="343"/>
      <c r="BN601" s="343"/>
      <c r="BO601" s="343"/>
      <c r="BP601" s="343"/>
      <c r="BQ601" s="343"/>
      <c r="BR601" s="343"/>
      <c r="BS601" s="343"/>
      <c r="BT601" s="343"/>
      <c r="BU601" s="343"/>
      <c r="BV601" s="343"/>
      <c r="BW601" s="343"/>
      <c r="BX601" s="343"/>
      <c r="BY601" s="343"/>
      <c r="BZ601" s="344"/>
      <c r="CA601" s="344"/>
      <c r="CB601" s="344"/>
      <c r="CC601" s="344"/>
      <c r="CD601" s="344"/>
      <c r="CE601" s="344"/>
      <c r="CF601" s="344"/>
      <c r="CG601" s="344"/>
      <c r="CH601" s="344"/>
      <c r="CI601" s="344"/>
      <c r="CJ601" s="344"/>
      <c r="CK601" s="344"/>
      <c r="CL601" s="344"/>
      <c r="CM601" s="344"/>
      <c r="CN601" s="344"/>
      <c r="CO601" s="344"/>
      <c r="CP601" s="344"/>
      <c r="CQ601" s="344"/>
      <c r="CR601" s="344"/>
      <c r="CS601" s="344"/>
      <c r="CT601" s="344"/>
      <c r="CU601" s="344"/>
      <c r="CV601" s="344"/>
      <c r="CW601" s="344"/>
      <c r="CX601" s="344"/>
      <c r="CY601" s="344"/>
      <c r="CZ601" s="344"/>
    </row>
    <row r="602" s="348" customFormat="true" ht="25.15" customHeight="true" x14ac:dyDescent="0.2">
      <c r="C602" s="1020" t="s">
        <v>194</v>
      </c>
      <c r="D602" s="1020"/>
      <c r="E602" s="777" t="s">
        <v>195</v>
      </c>
      <c r="F602" s="756"/>
      <c r="G602" s="756"/>
      <c r="H602" s="1020" t="s">
        <v>226</v>
      </c>
      <c r="I602" s="1020"/>
      <c r="J602" s="760">
        <v>2.2297208035397451E-2</v>
      </c>
      <c r="K602" s="756"/>
      <c r="L602" s="756"/>
      <c r="M602" s="1020" t="s">
        <v>226</v>
      </c>
      <c r="N602" s="1020"/>
      <c r="O602" s="761">
        <v>5.7027845740641762E-3</v>
      </c>
      <c r="P602" s="756"/>
      <c r="Q602" s="756"/>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A602" s="343"/>
      <c r="BB602" s="394"/>
      <c r="BC602" s="343"/>
      <c r="BD602" s="343"/>
      <c r="BE602" s="343"/>
      <c r="BF602" s="343"/>
      <c r="BG602" s="343"/>
      <c r="BH602" s="343"/>
      <c r="BI602" s="343"/>
      <c r="BJ602" s="343"/>
      <c r="BK602" s="343"/>
      <c r="BL602" s="343"/>
      <c r="BM602" s="343"/>
      <c r="BN602" s="343"/>
      <c r="BO602" s="343"/>
      <c r="BP602" s="343"/>
      <c r="BQ602" s="343"/>
      <c r="BR602" s="343"/>
      <c r="BS602" s="343"/>
      <c r="BT602" s="343"/>
      <c r="BU602" s="343"/>
      <c r="BV602" s="343"/>
      <c r="BW602" s="343"/>
      <c r="BX602" s="343"/>
      <c r="BY602" s="343"/>
      <c r="BZ602" s="344"/>
      <c r="CA602" s="344"/>
      <c r="CB602" s="344"/>
      <c r="CC602" s="344"/>
      <c r="CD602" s="344"/>
      <c r="CE602" s="344"/>
      <c r="CF602" s="344"/>
      <c r="CG602" s="344"/>
      <c r="CH602" s="344"/>
      <c r="CI602" s="344"/>
      <c r="CJ602" s="344"/>
      <c r="CK602" s="344"/>
      <c r="CL602" s="344"/>
      <c r="CM602" s="344"/>
      <c r="CN602" s="344"/>
      <c r="CO602" s="344"/>
      <c r="CP602" s="344"/>
      <c r="CQ602" s="344"/>
      <c r="CR602" s="344"/>
      <c r="CS602" s="344"/>
      <c r="CT602" s="344"/>
      <c r="CU602" s="344"/>
      <c r="CV602" s="344"/>
      <c r="CW602" s="344"/>
      <c r="CX602" s="344"/>
      <c r="CY602" s="344"/>
      <c r="CZ602" s="344"/>
    </row>
    <row r="603" s="348" customFormat="true" ht="25.15" customHeight="true" x14ac:dyDescent="0.2">
      <c r="C603" s="1020" t="s">
        <v>195</v>
      </c>
      <c r="D603" s="1020"/>
      <c r="E603" s="778">
        <v>1.0000000000000002</v>
      </c>
      <c r="F603" s="756"/>
      <c r="G603" s="756"/>
      <c r="H603" s="1020" t="s">
        <v>215</v>
      </c>
      <c r="I603" s="1020"/>
      <c r="J603" s="760">
        <v>-1.9900390360871396E-2</v>
      </c>
      <c r="K603" s="756"/>
      <c r="L603" s="756"/>
      <c r="M603" s="1020" t="s">
        <v>215</v>
      </c>
      <c r="N603" s="1020"/>
      <c r="O603" s="761">
        <v>-1.1793842192216238E-2</v>
      </c>
      <c r="P603" s="756"/>
      <c r="Q603" s="756"/>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A603" s="343"/>
      <c r="BB603" s="394"/>
      <c r="BC603" s="343"/>
      <c r="BD603" s="343"/>
      <c r="BE603" s="343"/>
      <c r="BF603" s="343"/>
      <c r="BG603" s="343"/>
      <c r="BH603" s="343"/>
      <c r="BI603" s="343"/>
      <c r="BJ603" s="343"/>
      <c r="BK603" s="343"/>
      <c r="BL603" s="343"/>
      <c r="BM603" s="343"/>
      <c r="BN603" s="343"/>
      <c r="BO603" s="343"/>
      <c r="BP603" s="343"/>
      <c r="BQ603" s="343"/>
      <c r="BR603" s="343"/>
      <c r="BS603" s="343"/>
      <c r="BT603" s="343"/>
      <c r="BU603" s="343"/>
      <c r="BV603" s="343"/>
      <c r="BW603" s="343"/>
      <c r="BX603" s="343"/>
      <c r="BY603" s="343"/>
      <c r="BZ603" s="344"/>
      <c r="CA603" s="344"/>
      <c r="CB603" s="344"/>
      <c r="CC603" s="344"/>
      <c r="CD603" s="344"/>
      <c r="CE603" s="344"/>
      <c r="CF603" s="344"/>
      <c r="CG603" s="344"/>
      <c r="CH603" s="344"/>
      <c r="CI603" s="344"/>
      <c r="CJ603" s="344"/>
      <c r="CK603" s="344"/>
      <c r="CL603" s="344"/>
      <c r="CM603" s="344"/>
      <c r="CN603" s="344"/>
      <c r="CO603" s="344"/>
      <c r="CP603" s="344"/>
      <c r="CQ603" s="344"/>
      <c r="CR603" s="344"/>
      <c r="CS603" s="344"/>
      <c r="CT603" s="344"/>
      <c r="CU603" s="344"/>
      <c r="CV603" s="344"/>
      <c r="CW603" s="344"/>
      <c r="CX603" s="344"/>
      <c r="CY603" s="344"/>
      <c r="CZ603" s="344"/>
    </row>
    <row r="604" s="348" customFormat="true" ht="25.15" customHeight="true" x14ac:dyDescent="0.2">
      <c r="C604" s="1020"/>
      <c r="D604" s="1020"/>
      <c r="E604" s="756"/>
      <c r="F604" s="756"/>
      <c r="G604" s="756"/>
      <c r="H604" s="1020" t="s">
        <v>540</v>
      </c>
      <c r="I604" s="1020"/>
      <c r="J604" s="760">
        <v>-1.4438810051731968E-2</v>
      </c>
      <c r="K604" s="756"/>
      <c r="L604" s="756"/>
      <c r="M604" s="1020" t="s">
        <v>540</v>
      </c>
      <c r="N604" s="1020"/>
      <c r="O604" s="761">
        <v>-2.3326400240316576E-2</v>
      </c>
      <c r="P604" s="756"/>
      <c r="Q604" s="756"/>
      <c r="Z604" s="341"/>
      <c r="AA604" s="341"/>
      <c r="AB604" s="341"/>
      <c r="AC604" s="341"/>
      <c r="AD604" s="341"/>
      <c r="AE604" s="341"/>
      <c r="AF604" s="341"/>
      <c r="AG604" s="341"/>
      <c r="AH604" s="341"/>
      <c r="AI604" s="341"/>
      <c r="AJ604" s="341"/>
      <c r="AK604" s="341"/>
      <c r="AL604" s="341"/>
      <c r="AM604" s="341"/>
      <c r="AN604" s="341"/>
      <c r="AO604" s="341"/>
      <c r="AP604" s="341"/>
      <c r="AQ604" s="341"/>
      <c r="AR604" s="341"/>
      <c r="AS604" s="341"/>
      <c r="AT604" s="341"/>
      <c r="AU604" s="341"/>
      <c r="AV604" s="341"/>
      <c r="AW604" s="341"/>
      <c r="AX604" s="341"/>
      <c r="AY604" s="341"/>
      <c r="AZ604" s="341"/>
      <c r="BA604" s="344"/>
      <c r="BB604" s="395"/>
      <c r="BC604" s="344"/>
      <c r="BD604" s="344"/>
      <c r="BE604" s="344"/>
      <c r="BF604" s="344"/>
      <c r="BG604" s="344"/>
      <c r="BH604" s="344"/>
      <c r="BI604" s="344"/>
      <c r="BJ604" s="344"/>
      <c r="BK604" s="344"/>
      <c r="BL604" s="344"/>
      <c r="BM604" s="344"/>
      <c r="BN604" s="344"/>
      <c r="BO604" s="344"/>
      <c r="BP604" s="344"/>
      <c r="BQ604" s="344"/>
      <c r="BR604" s="344"/>
      <c r="BS604" s="344"/>
      <c r="BT604" s="344"/>
      <c r="BU604" s="344"/>
      <c r="BV604" s="344"/>
      <c r="BW604" s="344"/>
      <c r="BX604" s="344"/>
      <c r="BY604" s="344"/>
      <c r="BZ604" s="344"/>
      <c r="CA604" s="344"/>
      <c r="CB604" s="344"/>
      <c r="CC604" s="344"/>
      <c r="CD604" s="344"/>
      <c r="CE604" s="344"/>
      <c r="CF604" s="344"/>
      <c r="CG604" s="344"/>
      <c r="CH604" s="344"/>
      <c r="CI604" s="344"/>
      <c r="CJ604" s="344"/>
      <c r="CK604" s="344"/>
      <c r="CL604" s="344"/>
      <c r="CM604" s="344"/>
      <c r="CN604" s="344"/>
      <c r="CO604" s="344"/>
      <c r="CP604" s="344"/>
      <c r="CQ604" s="344"/>
      <c r="CR604" s="344"/>
      <c r="CS604" s="344"/>
      <c r="CT604" s="344"/>
      <c r="CU604" s="344"/>
      <c r="CV604" s="344"/>
      <c r="CW604" s="344"/>
      <c r="CX604" s="344"/>
      <c r="CY604" s="344"/>
      <c r="CZ604" s="344"/>
    </row>
    <row r="605" s="348" customFormat="true" ht="25.15" customHeight="true" x14ac:dyDescent="0.2">
      <c r="C605" s="1020"/>
      <c r="D605" s="1020"/>
      <c r="E605" s="756"/>
      <c r="F605" s="756"/>
      <c r="G605" s="756"/>
      <c r="H605" s="1020" t="s">
        <v>519</v>
      </c>
      <c r="I605" s="1020"/>
      <c r="J605" s="760">
        <v>-3.0947088900323043E-2</v>
      </c>
      <c r="K605" s="756"/>
      <c r="L605" s="756"/>
      <c r="M605" s="1020" t="s">
        <v>519</v>
      </c>
      <c r="N605" s="1020"/>
      <c r="O605" s="761">
        <v>-4.9648767727681731E-2</v>
      </c>
      <c r="P605" s="756"/>
      <c r="Q605" s="756"/>
      <c r="Z605" s="341"/>
      <c r="AA605" s="341"/>
      <c r="AB605" s="341"/>
      <c r="AC605" s="341"/>
      <c r="AD605" s="341"/>
      <c r="AE605" s="341"/>
      <c r="AF605" s="341"/>
      <c r="AG605" s="341"/>
      <c r="AH605" s="341"/>
      <c r="AI605" s="341"/>
      <c r="AJ605" s="341"/>
      <c r="AK605" s="341"/>
      <c r="AL605" s="341"/>
      <c r="AM605" s="341"/>
      <c r="AN605" s="341"/>
      <c r="AO605" s="341"/>
      <c r="AP605" s="341"/>
      <c r="AQ605" s="341"/>
      <c r="AR605" s="341"/>
      <c r="AS605" s="341"/>
      <c r="AT605" s="341"/>
      <c r="AU605" s="341"/>
      <c r="AV605" s="341"/>
      <c r="AW605" s="341"/>
      <c r="AX605" s="341"/>
      <c r="AY605" s="341"/>
      <c r="AZ605" s="341"/>
      <c r="BA605" s="344"/>
      <c r="BB605" s="395"/>
      <c r="BC605" s="344"/>
      <c r="BD605" s="344"/>
      <c r="BE605" s="344"/>
      <c r="BF605" s="344"/>
      <c r="BG605" s="344"/>
      <c r="BH605" s="344"/>
      <c r="BI605" s="344"/>
      <c r="BJ605" s="344"/>
      <c r="BK605" s="344"/>
      <c r="BL605" s="344"/>
      <c r="BM605" s="344"/>
      <c r="BN605" s="344"/>
      <c r="BO605" s="344"/>
      <c r="BP605" s="344"/>
      <c r="BQ605" s="344"/>
      <c r="BR605" s="344"/>
      <c r="BS605" s="344"/>
      <c r="BT605" s="344"/>
      <c r="BU605" s="344"/>
      <c r="BV605" s="344"/>
      <c r="BW605" s="344"/>
      <c r="BX605" s="344"/>
      <c r="BY605" s="344"/>
      <c r="BZ605" s="344"/>
      <c r="CA605" s="344"/>
      <c r="CB605" s="344"/>
      <c r="CC605" s="344"/>
      <c r="CD605" s="344"/>
      <c r="CE605" s="344"/>
      <c r="CF605" s="344"/>
      <c r="CG605" s="344"/>
      <c r="CH605" s="344"/>
      <c r="CI605" s="344"/>
      <c r="CJ605" s="344"/>
      <c r="CK605" s="344"/>
      <c r="CL605" s="344"/>
      <c r="CM605" s="344"/>
      <c r="CN605" s="344"/>
      <c r="CO605" s="344"/>
      <c r="CP605" s="344"/>
      <c r="CQ605" s="344"/>
      <c r="CR605" s="344"/>
      <c r="CS605" s="344"/>
      <c r="CT605" s="344"/>
      <c r="CU605" s="344"/>
      <c r="CV605" s="344"/>
      <c r="CW605" s="344"/>
      <c r="CX605" s="344"/>
      <c r="CY605" s="344"/>
      <c r="CZ605" s="344"/>
    </row>
    <row r="606" s="348" customFormat="true" ht="25.15" customHeight="true" x14ac:dyDescent="0.2">
      <c r="C606" s="1020"/>
      <c r="D606" s="1020"/>
      <c r="E606" s="756"/>
      <c r="F606" s="756"/>
      <c r="G606" s="756"/>
      <c r="H606" s="1020" t="s">
        <v>531</v>
      </c>
      <c r="I606" s="1020"/>
      <c r="J606" s="760">
        <v>4.6972807317587802E-2</v>
      </c>
      <c r="K606" s="756"/>
      <c r="L606" s="756"/>
      <c r="M606" s="1020" t="s">
        <v>531</v>
      </c>
      <c r="N606" s="1020"/>
      <c r="O606" s="761">
        <v>6.5968503635133249E-2</v>
      </c>
      <c r="P606" s="756"/>
      <c r="Q606" s="756"/>
      <c r="Z606" s="341"/>
      <c r="AA606" s="341"/>
      <c r="AB606" s="341"/>
      <c r="AC606" s="341"/>
      <c r="AD606" s="341"/>
      <c r="AE606" s="341"/>
      <c r="AF606" s="341"/>
      <c r="AG606" s="341"/>
      <c r="AH606" s="341"/>
      <c r="AI606" s="341"/>
      <c r="AJ606" s="341"/>
      <c r="AK606" s="341"/>
      <c r="AL606" s="341"/>
      <c r="AM606" s="341"/>
      <c r="AN606" s="341"/>
      <c r="AO606" s="341"/>
      <c r="AP606" s="341"/>
      <c r="AQ606" s="341"/>
      <c r="AR606" s="341"/>
      <c r="AS606" s="341"/>
      <c r="AT606" s="341"/>
      <c r="AU606" s="341"/>
      <c r="AV606" s="341"/>
      <c r="AW606" s="341"/>
      <c r="AX606" s="341"/>
      <c r="AY606" s="341"/>
      <c r="AZ606" s="341"/>
      <c r="BA606" s="344"/>
      <c r="BB606" s="395"/>
      <c r="BC606" s="344"/>
      <c r="BD606" s="344"/>
      <c r="BE606" s="344"/>
      <c r="BF606" s="344"/>
      <c r="BG606" s="344"/>
      <c r="BH606" s="344"/>
      <c r="BI606" s="344"/>
      <c r="BJ606" s="344"/>
      <c r="BK606" s="344"/>
      <c r="BL606" s="344"/>
      <c r="BM606" s="344"/>
      <c r="BN606" s="344"/>
      <c r="BO606" s="344"/>
      <c r="BP606" s="344"/>
      <c r="BQ606" s="344"/>
      <c r="BR606" s="344"/>
      <c r="BS606" s="344"/>
      <c r="BT606" s="344"/>
      <c r="BU606" s="344"/>
      <c r="BV606" s="344"/>
      <c r="BW606" s="344"/>
      <c r="BX606" s="344"/>
      <c r="BY606" s="344"/>
      <c r="BZ606" s="344"/>
      <c r="CA606" s="344"/>
      <c r="CB606" s="344"/>
      <c r="CC606" s="344"/>
      <c r="CD606" s="344"/>
      <c r="CE606" s="344"/>
      <c r="CF606" s="344"/>
      <c r="CG606" s="344"/>
      <c r="CH606" s="344"/>
      <c r="CI606" s="344"/>
      <c r="CJ606" s="344"/>
      <c r="CK606" s="344"/>
      <c r="CL606" s="344"/>
      <c r="CM606" s="344"/>
      <c r="CN606" s="344"/>
      <c r="CO606" s="344"/>
      <c r="CP606" s="344"/>
      <c r="CQ606" s="344"/>
      <c r="CR606" s="344"/>
      <c r="CS606" s="344"/>
      <c r="CT606" s="344"/>
      <c r="CU606" s="344"/>
      <c r="CV606" s="344"/>
      <c r="CW606" s="344"/>
      <c r="CX606" s="344"/>
      <c r="CY606" s="344"/>
      <c r="CZ606" s="344"/>
    </row>
    <row r="607" s="348" customFormat="true" ht="25.15" customHeight="true" x14ac:dyDescent="0.2">
      <c r="C607" s="1020"/>
      <c r="D607" s="1020"/>
      <c r="E607" s="756"/>
      <c r="F607" s="756"/>
      <c r="G607" s="756"/>
      <c r="H607" s="1020" t="s">
        <v>516</v>
      </c>
      <c r="I607" s="1020"/>
      <c r="J607" s="760">
        <v>5.8866277746732233E-2</v>
      </c>
      <c r="K607" s="756"/>
      <c r="L607" s="756"/>
      <c r="M607" s="1020" t="s">
        <v>516</v>
      </c>
      <c r="N607" s="1020"/>
      <c r="O607" s="761">
        <v>8.46648378138561E-2</v>
      </c>
      <c r="P607" s="756"/>
      <c r="Q607" s="756"/>
      <c r="Z607" s="341"/>
      <c r="AA607" s="341"/>
      <c r="AB607" s="341"/>
      <c r="AC607" s="341"/>
      <c r="AD607" s="341"/>
      <c r="AE607" s="341"/>
      <c r="AF607" s="341"/>
      <c r="AG607" s="341"/>
      <c r="AH607" s="341"/>
      <c r="AI607" s="341"/>
      <c r="AJ607" s="341"/>
      <c r="AK607" s="341"/>
      <c r="AL607" s="341"/>
      <c r="AM607" s="341"/>
      <c r="AN607" s="341"/>
      <c r="AO607" s="341"/>
      <c r="AP607" s="341"/>
      <c r="AQ607" s="341"/>
      <c r="AR607" s="341"/>
      <c r="AS607" s="341"/>
      <c r="AT607" s="341"/>
      <c r="AU607" s="341"/>
      <c r="AV607" s="341"/>
      <c r="AW607" s="341"/>
      <c r="AX607" s="341"/>
      <c r="AY607" s="341"/>
      <c r="AZ607" s="341"/>
      <c r="BA607" s="344"/>
      <c r="BB607" s="395"/>
      <c r="BC607" s="344"/>
      <c r="BD607" s="344"/>
      <c r="BE607" s="344"/>
      <c r="BF607" s="344"/>
      <c r="BG607" s="344"/>
      <c r="BH607" s="344"/>
      <c r="BI607" s="344"/>
      <c r="BJ607" s="344"/>
      <c r="BK607" s="344"/>
      <c r="BL607" s="344"/>
      <c r="BM607" s="344"/>
      <c r="BN607" s="344"/>
      <c r="BO607" s="344"/>
      <c r="BP607" s="344"/>
      <c r="BQ607" s="344"/>
      <c r="BR607" s="344"/>
      <c r="BS607" s="344"/>
      <c r="BT607" s="344"/>
      <c r="BU607" s="344"/>
      <c r="BV607" s="344"/>
      <c r="BW607" s="344"/>
      <c r="BX607" s="344"/>
      <c r="BY607" s="344"/>
      <c r="BZ607" s="344"/>
      <c r="CA607" s="344"/>
      <c r="CB607" s="344"/>
      <c r="CC607" s="344"/>
      <c r="CD607" s="344"/>
      <c r="CE607" s="344"/>
      <c r="CF607" s="344"/>
      <c r="CG607" s="344"/>
      <c r="CH607" s="344"/>
      <c r="CI607" s="344"/>
      <c r="CJ607" s="344"/>
      <c r="CK607" s="344"/>
      <c r="CL607" s="344"/>
      <c r="CM607" s="344"/>
      <c r="CN607" s="344"/>
      <c r="CO607" s="344"/>
      <c r="CP607" s="344"/>
      <c r="CQ607" s="344"/>
      <c r="CR607" s="344"/>
      <c r="CS607" s="344"/>
      <c r="CT607" s="344"/>
      <c r="CU607" s="344"/>
      <c r="CV607" s="344"/>
      <c r="CW607" s="344"/>
      <c r="CX607" s="344"/>
      <c r="CY607" s="344"/>
      <c r="CZ607" s="344"/>
    </row>
    <row r="608" s="348" customFormat="true" ht="25.15" customHeight="true" x14ac:dyDescent="0.2">
      <c r="C608" s="1020"/>
      <c r="D608" s="1020"/>
      <c r="E608" s="756"/>
      <c r="F608" s="756"/>
      <c r="G608" s="756"/>
      <c r="H608" s="1020" t="s">
        <v>518</v>
      </c>
      <c r="I608" s="1020"/>
      <c r="J608" s="760">
        <v>7.1894352674124945E-2</v>
      </c>
      <c r="K608" s="756"/>
      <c r="L608" s="756"/>
      <c r="M608" s="1020" t="s">
        <v>518</v>
      </c>
      <c r="N608" s="1020"/>
      <c r="O608" s="761">
        <v>6.9335254046810429E-2</v>
      </c>
      <c r="P608" s="756"/>
      <c r="Q608" s="756"/>
      <c r="Z608" s="341"/>
      <c r="AA608" s="341"/>
      <c r="AB608" s="341"/>
      <c r="AC608" s="341"/>
      <c r="AD608" s="341"/>
      <c r="AE608" s="341"/>
      <c r="AF608" s="341"/>
      <c r="AG608" s="341"/>
      <c r="AH608" s="341"/>
      <c r="AI608" s="341"/>
      <c r="AJ608" s="341"/>
      <c r="AK608" s="341"/>
      <c r="AL608" s="341"/>
      <c r="AM608" s="341"/>
      <c r="AN608" s="341"/>
      <c r="AO608" s="341"/>
      <c r="AP608" s="341"/>
      <c r="AQ608" s="341"/>
      <c r="AR608" s="341"/>
      <c r="AS608" s="341"/>
      <c r="AT608" s="341"/>
      <c r="AU608" s="341"/>
      <c r="AV608" s="341"/>
      <c r="AW608" s="341"/>
      <c r="AX608" s="341"/>
      <c r="AY608" s="341"/>
      <c r="AZ608" s="341"/>
      <c r="BA608" s="344"/>
      <c r="BB608" s="395"/>
      <c r="BC608" s="344"/>
      <c r="BD608" s="344"/>
      <c r="BE608" s="344"/>
      <c r="BF608" s="344"/>
      <c r="BG608" s="344"/>
      <c r="BH608" s="344"/>
      <c r="BI608" s="344"/>
      <c r="BJ608" s="344"/>
      <c r="BK608" s="344"/>
      <c r="BL608" s="344"/>
      <c r="BM608" s="344"/>
      <c r="BN608" s="344"/>
      <c r="BO608" s="344"/>
      <c r="BP608" s="344"/>
      <c r="BQ608" s="344"/>
      <c r="BR608" s="344"/>
      <c r="BS608" s="344"/>
      <c r="BT608" s="344"/>
      <c r="BU608" s="344"/>
      <c r="BV608" s="344"/>
      <c r="BW608" s="344"/>
      <c r="BX608" s="344"/>
      <c r="BY608" s="344"/>
      <c r="BZ608" s="344"/>
      <c r="CA608" s="344"/>
      <c r="CB608" s="344"/>
      <c r="CC608" s="344"/>
      <c r="CD608" s="344"/>
      <c r="CE608" s="344"/>
      <c r="CF608" s="344"/>
      <c r="CG608" s="344"/>
      <c r="CH608" s="344"/>
      <c r="CI608" s="344"/>
      <c r="CJ608" s="344"/>
      <c r="CK608" s="344"/>
      <c r="CL608" s="344"/>
      <c r="CM608" s="344"/>
      <c r="CN608" s="344"/>
      <c r="CO608" s="344"/>
      <c r="CP608" s="344"/>
      <c r="CQ608" s="344"/>
      <c r="CR608" s="344"/>
      <c r="CS608" s="344"/>
      <c r="CT608" s="344"/>
      <c r="CU608" s="344"/>
      <c r="CV608" s="344"/>
      <c r="CW608" s="344"/>
      <c r="CX608" s="344"/>
      <c r="CY608" s="344"/>
      <c r="CZ608" s="344"/>
    </row>
    <row r="609" s="348" customFormat="true" ht="25.15" customHeight="true" x14ac:dyDescent="0.2">
      <c r="C609" s="1020"/>
      <c r="D609" s="1020"/>
      <c r="E609" s="756"/>
      <c r="F609" s="756"/>
      <c r="G609" s="756"/>
      <c r="H609" s="1020" t="s">
        <v>508</v>
      </c>
      <c r="I609" s="1020"/>
      <c r="J609" s="760">
        <v>8.1403016469570641E-2</v>
      </c>
      <c r="K609" s="756"/>
      <c r="L609" s="756"/>
      <c r="M609" s="1020" t="s">
        <v>508</v>
      </c>
      <c r="N609" s="1020"/>
      <c r="O609" s="761">
        <v>6.7458136968337801E-2</v>
      </c>
      <c r="P609" s="756"/>
      <c r="Q609" s="756"/>
      <c r="Z609" s="341"/>
      <c r="AA609" s="341"/>
      <c r="AB609" s="341"/>
      <c r="AC609" s="341"/>
      <c r="AD609" s="341"/>
      <c r="AE609" s="341"/>
      <c r="AF609" s="341"/>
      <c r="AG609" s="341"/>
      <c r="AH609" s="341"/>
      <c r="AI609" s="341"/>
      <c r="AJ609" s="341"/>
      <c r="AK609" s="341"/>
      <c r="AL609" s="341"/>
      <c r="AM609" s="341"/>
      <c r="AN609" s="341"/>
      <c r="AO609" s="341"/>
      <c r="AP609" s="341"/>
      <c r="AQ609" s="341"/>
      <c r="AR609" s="341"/>
      <c r="AS609" s="341"/>
      <c r="AT609" s="341"/>
      <c r="AU609" s="341"/>
      <c r="AV609" s="341"/>
      <c r="AW609" s="341"/>
      <c r="AX609" s="341"/>
      <c r="AY609" s="341"/>
      <c r="AZ609" s="341"/>
      <c r="BA609" s="344"/>
      <c r="BB609" s="395"/>
      <c r="BC609" s="344"/>
      <c r="BD609" s="344"/>
      <c r="BE609" s="344"/>
      <c r="BF609" s="344"/>
      <c r="BG609" s="344"/>
      <c r="BH609" s="344"/>
      <c r="BI609" s="344"/>
      <c r="BJ609" s="344"/>
      <c r="BK609" s="344"/>
      <c r="BL609" s="344"/>
      <c r="BM609" s="344"/>
      <c r="BN609" s="344"/>
      <c r="BO609" s="344"/>
      <c r="BP609" s="344"/>
      <c r="BQ609" s="344"/>
      <c r="BR609" s="344"/>
      <c r="BS609" s="344"/>
      <c r="BT609" s="344"/>
      <c r="BU609" s="344"/>
      <c r="BV609" s="344"/>
      <c r="BW609" s="344"/>
      <c r="BX609" s="344"/>
      <c r="BY609" s="344"/>
      <c r="BZ609" s="344"/>
      <c r="CA609" s="344"/>
      <c r="CB609" s="344"/>
      <c r="CC609" s="344"/>
      <c r="CD609" s="344"/>
      <c r="CE609" s="344"/>
      <c r="CF609" s="344"/>
      <c r="CG609" s="344"/>
      <c r="CH609" s="344"/>
      <c r="CI609" s="344"/>
      <c r="CJ609" s="344"/>
      <c r="CK609" s="344"/>
      <c r="CL609" s="344"/>
      <c r="CM609" s="344"/>
      <c r="CN609" s="344"/>
      <c r="CO609" s="344"/>
      <c r="CP609" s="344"/>
      <c r="CQ609" s="344"/>
      <c r="CR609" s="344"/>
      <c r="CS609" s="344"/>
      <c r="CT609" s="344"/>
      <c r="CU609" s="344"/>
      <c r="CV609" s="344"/>
      <c r="CW609" s="344"/>
      <c r="CX609" s="344"/>
      <c r="CY609" s="344"/>
      <c r="CZ609" s="344"/>
    </row>
    <row r="610" s="348" customFormat="true" ht="25.15" customHeight="true" x14ac:dyDescent="0.2">
      <c r="C610" s="1020"/>
      <c r="D610" s="1020"/>
      <c r="E610" s="756"/>
      <c r="F610" s="756"/>
      <c r="G610" s="756"/>
      <c r="H610" s="1020" t="s">
        <v>507</v>
      </c>
      <c r="I610" s="1020"/>
      <c r="J610" s="760">
        <v>9.3003584932355859E-2</v>
      </c>
      <c r="K610" s="756"/>
      <c r="L610" s="756"/>
      <c r="M610" s="1020" t="s">
        <v>507</v>
      </c>
      <c r="N610" s="1020"/>
      <c r="O610" s="761">
        <v>7.6856804615651864E-2</v>
      </c>
      <c r="P610" s="756"/>
      <c r="Q610" s="756"/>
      <c r="Z610" s="341"/>
      <c r="AA610" s="341"/>
      <c r="AB610" s="341"/>
      <c r="AC610" s="341"/>
      <c r="AD610" s="341"/>
      <c r="AE610" s="341"/>
      <c r="AF610" s="341"/>
      <c r="AG610" s="341"/>
      <c r="AH610" s="341"/>
      <c r="AI610" s="341"/>
      <c r="AJ610" s="341"/>
      <c r="AK610" s="341"/>
      <c r="AL610" s="341"/>
      <c r="AM610" s="341"/>
      <c r="AN610" s="341"/>
      <c r="AO610" s="341"/>
      <c r="AP610" s="341"/>
      <c r="AQ610" s="341"/>
      <c r="AR610" s="341"/>
      <c r="AS610" s="341"/>
      <c r="AT610" s="341"/>
      <c r="AU610" s="341"/>
      <c r="AV610" s="341"/>
      <c r="AW610" s="341"/>
      <c r="AX610" s="341"/>
      <c r="AY610" s="341"/>
      <c r="AZ610" s="341"/>
      <c r="BA610" s="344"/>
      <c r="BB610" s="395"/>
      <c r="BC610" s="344"/>
      <c r="BD610" s="344"/>
      <c r="BE610" s="344"/>
      <c r="BF610" s="344"/>
      <c r="BG610" s="344"/>
      <c r="BH610" s="344"/>
      <c r="BI610" s="344"/>
      <c r="BJ610" s="344"/>
      <c r="BK610" s="344"/>
      <c r="BL610" s="344"/>
      <c r="BM610" s="344"/>
      <c r="BN610" s="344"/>
      <c r="BO610" s="344"/>
      <c r="BP610" s="344"/>
      <c r="BQ610" s="344"/>
      <c r="BR610" s="344"/>
      <c r="BS610" s="344"/>
      <c r="BT610" s="344"/>
      <c r="BU610" s="344"/>
      <c r="BV610" s="344"/>
      <c r="BW610" s="344"/>
      <c r="BX610" s="344"/>
      <c r="BY610" s="344"/>
      <c r="BZ610" s="344"/>
      <c r="CA610" s="344"/>
      <c r="CB610" s="344"/>
      <c r="CC610" s="344"/>
      <c r="CD610" s="344"/>
      <c r="CE610" s="344"/>
      <c r="CF610" s="344"/>
      <c r="CG610" s="344"/>
      <c r="CH610" s="344"/>
      <c r="CI610" s="344"/>
      <c r="CJ610" s="344"/>
      <c r="CK610" s="344"/>
      <c r="CL610" s="344"/>
      <c r="CM610" s="344"/>
      <c r="CN610" s="344"/>
      <c r="CO610" s="344"/>
      <c r="CP610" s="344"/>
      <c r="CQ610" s="344"/>
      <c r="CR610" s="344"/>
      <c r="CS610" s="344"/>
      <c r="CT610" s="344"/>
      <c r="CU610" s="344"/>
      <c r="CV610" s="344"/>
      <c r="CW610" s="344"/>
      <c r="CX610" s="344"/>
      <c r="CY610" s="344"/>
      <c r="CZ610" s="344"/>
    </row>
    <row r="611" s="348" customFormat="true" ht="25.15" customHeight="true" x14ac:dyDescent="0.2">
      <c r="C611" s="1020"/>
      <c r="D611" s="1020"/>
      <c r="E611" s="756"/>
      <c r="F611" s="756"/>
      <c r="G611" s="756"/>
      <c r="H611" s="1020" t="s">
        <v>515</v>
      </c>
      <c r="I611" s="1020"/>
      <c r="J611" s="760">
        <v>7.2788615326945832E-2</v>
      </c>
      <c r="K611" s="756"/>
      <c r="L611" s="756"/>
      <c r="M611" s="1020" t="s">
        <v>515</v>
      </c>
      <c r="N611" s="1020"/>
      <c r="O611" s="761">
        <v>8.0643167294260548E-2</v>
      </c>
      <c r="P611" s="756"/>
      <c r="Q611" s="756"/>
      <c r="Z611" s="341"/>
      <c r="AA611" s="341"/>
      <c r="AB611" s="341"/>
      <c r="AC611" s="341"/>
      <c r="AD611" s="341"/>
      <c r="AE611" s="341"/>
      <c r="AF611" s="341"/>
      <c r="AG611" s="341"/>
      <c r="AH611" s="341"/>
      <c r="AI611" s="341"/>
      <c r="AJ611" s="341"/>
      <c r="AK611" s="341"/>
      <c r="AL611" s="341"/>
      <c r="AM611" s="341"/>
      <c r="AN611" s="341"/>
      <c r="AO611" s="341"/>
      <c r="AP611" s="341"/>
      <c r="AQ611" s="341"/>
      <c r="AR611" s="341"/>
      <c r="AS611" s="341"/>
      <c r="AT611" s="341"/>
      <c r="AU611" s="341"/>
      <c r="AV611" s="341"/>
      <c r="AW611" s="341"/>
      <c r="AX611" s="341"/>
      <c r="AY611" s="341"/>
      <c r="AZ611" s="341"/>
      <c r="BA611" s="344"/>
      <c r="BB611" s="395"/>
      <c r="BC611" s="344"/>
      <c r="BD611" s="344"/>
      <c r="BE611" s="344"/>
      <c r="BF611" s="344"/>
      <c r="BG611" s="344"/>
      <c r="BH611" s="344"/>
      <c r="BI611" s="344"/>
      <c r="BJ611" s="344"/>
      <c r="BK611" s="344"/>
      <c r="BL611" s="344"/>
      <c r="BM611" s="344"/>
      <c r="BN611" s="344"/>
      <c r="BO611" s="344"/>
      <c r="BP611" s="344"/>
      <c r="BQ611" s="344"/>
      <c r="BR611" s="344"/>
      <c r="BS611" s="344"/>
      <c r="BT611" s="344"/>
      <c r="BU611" s="344"/>
      <c r="BV611" s="344"/>
      <c r="BW611" s="344"/>
      <c r="BX611" s="344"/>
      <c r="BY611" s="344"/>
      <c r="BZ611" s="344"/>
      <c r="CA611" s="344"/>
      <c r="CB611" s="344"/>
      <c r="CC611" s="344"/>
      <c r="CD611" s="344"/>
      <c r="CE611" s="344"/>
      <c r="CF611" s="344"/>
      <c r="CG611" s="344"/>
      <c r="CH611" s="344"/>
      <c r="CI611" s="344"/>
      <c r="CJ611" s="344"/>
      <c r="CK611" s="344"/>
      <c r="CL611" s="344"/>
      <c r="CM611" s="344"/>
      <c r="CN611" s="344"/>
      <c r="CO611" s="344"/>
      <c r="CP611" s="344"/>
      <c r="CQ611" s="344"/>
      <c r="CR611" s="344"/>
      <c r="CS611" s="344"/>
      <c r="CT611" s="344"/>
      <c r="CU611" s="344"/>
      <c r="CV611" s="344"/>
      <c r="CW611" s="344"/>
      <c r="CX611" s="344"/>
      <c r="CY611" s="344"/>
      <c r="CZ611" s="344"/>
    </row>
    <row r="612" s="348" customFormat="true" ht="25.15" customHeight="true" x14ac:dyDescent="0.2">
      <c r="C612" s="1020"/>
      <c r="D612" s="1020"/>
      <c r="E612" s="756"/>
      <c r="F612" s="756"/>
      <c r="G612" s="756"/>
      <c r="H612" s="1020" t="s">
        <v>520</v>
      </c>
      <c r="I612" s="1020"/>
      <c r="J612" s="760">
        <v>6.6569795442721694E-2</v>
      </c>
      <c r="K612" s="756"/>
      <c r="L612" s="756"/>
      <c r="M612" s="1020" t="s">
        <v>520</v>
      </c>
      <c r="N612" s="1020"/>
      <c r="O612" s="761">
        <v>7.3447954449743114E-2</v>
      </c>
      <c r="P612" s="756"/>
      <c r="Q612" s="756"/>
      <c r="Z612" s="341"/>
      <c r="AA612" s="341"/>
      <c r="AB612" s="341"/>
      <c r="AC612" s="341"/>
      <c r="AD612" s="341"/>
      <c r="AE612" s="341"/>
      <c r="AF612" s="341"/>
      <c r="AG612" s="341"/>
      <c r="AH612" s="341"/>
      <c r="AI612" s="341"/>
      <c r="AJ612" s="341"/>
      <c r="AK612" s="341"/>
      <c r="AL612" s="341"/>
      <c r="AM612" s="341"/>
      <c r="AN612" s="341"/>
      <c r="AO612" s="341"/>
      <c r="AP612" s="341"/>
      <c r="AQ612" s="341"/>
      <c r="AR612" s="341"/>
      <c r="AS612" s="341"/>
      <c r="AT612" s="341"/>
      <c r="AU612" s="341"/>
      <c r="AV612" s="341"/>
      <c r="AW612" s="341"/>
      <c r="AX612" s="341"/>
      <c r="AY612" s="341"/>
      <c r="AZ612" s="341"/>
      <c r="BA612" s="344"/>
      <c r="BB612" s="395"/>
      <c r="BC612" s="344"/>
      <c r="BD612" s="344"/>
      <c r="BE612" s="344"/>
      <c r="BF612" s="344"/>
      <c r="BG612" s="344"/>
      <c r="BH612" s="344"/>
      <c r="BI612" s="344"/>
      <c r="BJ612" s="344"/>
      <c r="BK612" s="344"/>
      <c r="BL612" s="344"/>
      <c r="BM612" s="344"/>
      <c r="BN612" s="344"/>
      <c r="BO612" s="344"/>
      <c r="BP612" s="344"/>
      <c r="BQ612" s="344"/>
      <c r="BR612" s="344"/>
      <c r="BS612" s="344"/>
      <c r="BT612" s="344"/>
      <c r="BU612" s="344"/>
      <c r="BV612" s="344"/>
      <c r="BW612" s="344"/>
      <c r="BX612" s="344"/>
      <c r="BY612" s="344"/>
      <c r="BZ612" s="344"/>
      <c r="CA612" s="344"/>
      <c r="CB612" s="344"/>
      <c r="CC612" s="344"/>
      <c r="CD612" s="344"/>
      <c r="CE612" s="344"/>
      <c r="CF612" s="344"/>
      <c r="CG612" s="344"/>
      <c r="CH612" s="344"/>
      <c r="CI612" s="344"/>
      <c r="CJ612" s="344"/>
      <c r="CK612" s="344"/>
      <c r="CL612" s="344"/>
      <c r="CM612" s="344"/>
      <c r="CN612" s="344"/>
      <c r="CO612" s="344"/>
      <c r="CP612" s="344"/>
      <c r="CQ612" s="344"/>
      <c r="CR612" s="344"/>
      <c r="CS612" s="344"/>
      <c r="CT612" s="344"/>
      <c r="CU612" s="344"/>
      <c r="CV612" s="344"/>
      <c r="CW612" s="344"/>
      <c r="CX612" s="344"/>
      <c r="CY612" s="344"/>
      <c r="CZ612" s="344"/>
    </row>
    <row r="613" s="348" customFormat="true" ht="25.15" customHeight="true" x14ac:dyDescent="0.2">
      <c r="C613" s="1020"/>
      <c r="D613" s="1020"/>
      <c r="E613" s="756"/>
      <c r="F613" s="756"/>
      <c r="G613" s="756"/>
      <c r="H613" s="1020" t="s">
        <v>509</v>
      </c>
      <c r="I613" s="1020"/>
      <c r="J613" s="760">
        <v>7.620970036042507E-2</v>
      </c>
      <c r="K613" s="756"/>
      <c r="L613" s="756"/>
      <c r="M613" s="1020" t="s">
        <v>509</v>
      </c>
      <c r="N613" s="1020"/>
      <c r="O613" s="761">
        <v>9.6232575813398225E-2</v>
      </c>
      <c r="P613" s="756"/>
      <c r="Q613" s="756"/>
      <c r="Z613" s="341"/>
      <c r="AA613" s="341"/>
      <c r="AB613" s="341"/>
      <c r="AC613" s="341"/>
      <c r="AD613" s="341"/>
      <c r="AE613" s="341"/>
      <c r="AF613" s="341"/>
      <c r="AG613" s="341"/>
      <c r="AH613" s="341"/>
      <c r="AI613" s="341"/>
      <c r="AJ613" s="341"/>
      <c r="AK613" s="341"/>
      <c r="AL613" s="341"/>
      <c r="AM613" s="341"/>
      <c r="AN613" s="341"/>
      <c r="AO613" s="341"/>
      <c r="AP613" s="341"/>
      <c r="AQ613" s="341"/>
      <c r="AR613" s="341"/>
      <c r="AS613" s="341"/>
      <c r="AT613" s="341"/>
      <c r="AU613" s="341"/>
      <c r="AV613" s="341"/>
      <c r="AW613" s="341"/>
      <c r="AX613" s="341"/>
      <c r="AY613" s="341"/>
      <c r="AZ613" s="341"/>
      <c r="BA613" s="344"/>
      <c r="BB613" s="395"/>
      <c r="BC613" s="344"/>
      <c r="BD613" s="344"/>
      <c r="BE613" s="344"/>
      <c r="BF613" s="344"/>
      <c r="BG613" s="344"/>
      <c r="BH613" s="344"/>
      <c r="BI613" s="344"/>
      <c r="BJ613" s="344"/>
      <c r="BK613" s="344"/>
      <c r="BL613" s="344"/>
      <c r="BM613" s="344"/>
      <c r="BN613" s="344"/>
      <c r="BO613" s="344"/>
      <c r="BP613" s="344"/>
      <c r="BQ613" s="344"/>
      <c r="BR613" s="344"/>
      <c r="BS613" s="344"/>
      <c r="BT613" s="344"/>
      <c r="BU613" s="344"/>
      <c r="BV613" s="344"/>
      <c r="BW613" s="344"/>
      <c r="BX613" s="344"/>
      <c r="BY613" s="344"/>
      <c r="BZ613" s="344"/>
      <c r="CA613" s="344"/>
      <c r="CB613" s="344"/>
      <c r="CC613" s="344"/>
      <c r="CD613" s="344"/>
      <c r="CE613" s="344"/>
      <c r="CF613" s="344"/>
      <c r="CG613" s="344"/>
      <c r="CH613" s="344"/>
      <c r="CI613" s="344"/>
      <c r="CJ613" s="344"/>
      <c r="CK613" s="344"/>
      <c r="CL613" s="344"/>
      <c r="CM613" s="344"/>
      <c r="CN613" s="344"/>
      <c r="CO613" s="344"/>
      <c r="CP613" s="344"/>
      <c r="CQ613" s="344"/>
      <c r="CR613" s="344"/>
      <c r="CS613" s="344"/>
      <c r="CT613" s="344"/>
      <c r="CU613" s="344"/>
      <c r="CV613" s="344"/>
      <c r="CW613" s="344"/>
      <c r="CX613" s="344"/>
      <c r="CY613" s="344"/>
      <c r="CZ613" s="344"/>
    </row>
    <row r="614" s="348" customFormat="true" ht="25.15" customHeight="true" x14ac:dyDescent="0.2">
      <c r="C614" s="1020"/>
      <c r="D614" s="1020"/>
      <c r="E614" s="756"/>
      <c r="F614" s="756"/>
      <c r="G614" s="756"/>
      <c r="H614" s="1020" t="s">
        <v>534</v>
      </c>
      <c r="I614" s="1020"/>
      <c r="J614" s="760">
        <v>4.2168979004108417E-2</v>
      </c>
      <c r="K614" s="756"/>
      <c r="L614" s="756"/>
      <c r="M614" s="1020" t="s">
        <v>534</v>
      </c>
      <c r="N614" s="1020"/>
      <c r="O614" s="761">
        <v>6.5618301611594362E-2</v>
      </c>
      <c r="P614" s="756"/>
      <c r="Q614" s="756"/>
      <c r="Z614" s="341"/>
      <c r="AA614" s="341"/>
      <c r="AB614" s="341"/>
      <c r="AC614" s="341"/>
      <c r="AD614" s="341"/>
      <c r="AE614" s="341"/>
      <c r="AF614" s="341"/>
      <c r="AG614" s="341"/>
      <c r="AH614" s="341"/>
      <c r="AI614" s="341"/>
      <c r="AJ614" s="341"/>
      <c r="AK614" s="341"/>
      <c r="AL614" s="341"/>
      <c r="AM614" s="341"/>
      <c r="AN614" s="341"/>
      <c r="AO614" s="341"/>
      <c r="AP614" s="341"/>
      <c r="AQ614" s="341"/>
      <c r="AR614" s="341"/>
      <c r="AS614" s="341"/>
      <c r="AT614" s="341"/>
      <c r="AU614" s="341"/>
      <c r="AV614" s="341"/>
      <c r="AW614" s="341"/>
      <c r="AX614" s="341"/>
      <c r="AY614" s="341"/>
      <c r="AZ614" s="341"/>
      <c r="BA614" s="344"/>
      <c r="BB614" s="395"/>
      <c r="BC614" s="344"/>
      <c r="BD614" s="344"/>
      <c r="BE614" s="344"/>
      <c r="BF614" s="344"/>
      <c r="BG614" s="344"/>
      <c r="BH614" s="344"/>
      <c r="BI614" s="344"/>
      <c r="BJ614" s="344"/>
      <c r="BK614" s="344"/>
      <c r="BL614" s="344"/>
      <c r="BM614" s="344"/>
      <c r="BN614" s="344"/>
      <c r="BO614" s="344"/>
      <c r="BP614" s="344"/>
      <c r="BQ614" s="344"/>
      <c r="BR614" s="344"/>
      <c r="BS614" s="344"/>
      <c r="BT614" s="344"/>
      <c r="BU614" s="344"/>
      <c r="BV614" s="344"/>
      <c r="BW614" s="344"/>
      <c r="BX614" s="344"/>
      <c r="BY614" s="344"/>
      <c r="BZ614" s="344"/>
      <c r="CA614" s="344"/>
      <c r="CB614" s="344"/>
      <c r="CC614" s="344"/>
      <c r="CD614" s="344"/>
      <c r="CE614" s="344"/>
      <c r="CF614" s="344"/>
      <c r="CG614" s="344"/>
      <c r="CH614" s="344"/>
      <c r="CI614" s="344"/>
      <c r="CJ614" s="344"/>
      <c r="CK614" s="344"/>
      <c r="CL614" s="344"/>
      <c r="CM614" s="344"/>
      <c r="CN614" s="344"/>
      <c r="CO614" s="344"/>
      <c r="CP614" s="344"/>
      <c r="CQ614" s="344"/>
      <c r="CR614" s="344"/>
      <c r="CS614" s="344"/>
      <c r="CT614" s="344"/>
      <c r="CU614" s="344"/>
      <c r="CV614" s="344"/>
      <c r="CW614" s="344"/>
      <c r="CX614" s="344"/>
      <c r="CY614" s="344"/>
      <c r="CZ614" s="344"/>
    </row>
    <row r="615" s="348" customFormat="true" ht="25.15" customHeight="true" x14ac:dyDescent="0.2">
      <c r="C615" s="1020"/>
      <c r="D615" s="1020"/>
      <c r="E615" s="756"/>
      <c r="F615" s="756"/>
      <c r="G615" s="756"/>
      <c r="H615" s="1020" t="s">
        <v>513</v>
      </c>
      <c r="I615" s="1020"/>
      <c r="J615" s="760">
        <v>7.3480776182428889E-2</v>
      </c>
      <c r="K615" s="756"/>
      <c r="L615" s="756"/>
      <c r="M615" s="1020" t="s">
        <v>513</v>
      </c>
      <c r="N615" s="1020"/>
      <c r="O615" s="761">
        <v>8.4744363470861964E-2</v>
      </c>
      <c r="P615" s="756"/>
      <c r="Q615" s="756"/>
      <c r="Z615" s="341"/>
      <c r="AA615" s="341"/>
      <c r="AB615" s="341"/>
      <c r="AC615" s="341"/>
      <c r="AD615" s="341"/>
      <c r="AE615" s="341"/>
      <c r="AF615" s="341"/>
      <c r="AG615" s="341"/>
      <c r="AH615" s="341"/>
      <c r="AI615" s="341"/>
      <c r="AJ615" s="341"/>
      <c r="AK615" s="341"/>
      <c r="AL615" s="341"/>
      <c r="AM615" s="341"/>
      <c r="AN615" s="341"/>
      <c r="AO615" s="341"/>
      <c r="AP615" s="341"/>
      <c r="AQ615" s="341"/>
      <c r="AR615" s="341"/>
      <c r="AS615" s="341"/>
      <c r="AT615" s="341"/>
      <c r="AU615" s="341"/>
      <c r="AV615" s="341"/>
      <c r="AW615" s="341"/>
      <c r="AX615" s="341"/>
      <c r="AY615" s="341"/>
      <c r="AZ615" s="341"/>
      <c r="BA615" s="344"/>
      <c r="BB615" s="395"/>
      <c r="BC615" s="344"/>
      <c r="BD615" s="344"/>
      <c r="BE615" s="344"/>
      <c r="BF615" s="344"/>
      <c r="BG615" s="344"/>
      <c r="BH615" s="344"/>
      <c r="BI615" s="344"/>
      <c r="BJ615" s="344"/>
      <c r="BK615" s="344"/>
      <c r="BL615" s="344"/>
      <c r="BM615" s="344"/>
      <c r="BN615" s="344"/>
      <c r="BO615" s="344"/>
      <c r="BP615" s="344"/>
      <c r="BQ615" s="344"/>
      <c r="BR615" s="344"/>
      <c r="BS615" s="344"/>
      <c r="BT615" s="344"/>
      <c r="BU615" s="344"/>
      <c r="BV615" s="344"/>
      <c r="BW615" s="344"/>
      <c r="BX615" s="344"/>
      <c r="BY615" s="344"/>
      <c r="BZ615" s="344"/>
      <c r="CA615" s="344"/>
      <c r="CB615" s="344"/>
      <c r="CC615" s="344"/>
      <c r="CD615" s="344"/>
      <c r="CE615" s="344"/>
      <c r="CF615" s="344"/>
      <c r="CG615" s="344"/>
      <c r="CH615" s="344"/>
      <c r="CI615" s="344"/>
      <c r="CJ615" s="344"/>
      <c r="CK615" s="344"/>
      <c r="CL615" s="344"/>
      <c r="CM615" s="344"/>
      <c r="CN615" s="344"/>
      <c r="CO615" s="344"/>
      <c r="CP615" s="344"/>
      <c r="CQ615" s="344"/>
      <c r="CR615" s="344"/>
      <c r="CS615" s="344"/>
      <c r="CT615" s="344"/>
      <c r="CU615" s="344"/>
      <c r="CV615" s="344"/>
      <c r="CW615" s="344"/>
      <c r="CX615" s="344"/>
      <c r="CY615" s="344"/>
      <c r="CZ615" s="344"/>
    </row>
    <row r="616" s="348" customFormat="true" ht="25.15" customHeight="true" x14ac:dyDescent="0.2">
      <c r="C616" s="1020"/>
      <c r="D616" s="1020"/>
      <c r="E616" s="756"/>
      <c r="F616" s="756"/>
      <c r="G616" s="756"/>
      <c r="H616" s="1020" t="s">
        <v>538</v>
      </c>
      <c r="I616" s="1020"/>
      <c r="J616" s="760">
        <v>4.9252678655173993E-2</v>
      </c>
      <c r="K616" s="756"/>
      <c r="L616" s="756"/>
      <c r="M616" s="1020" t="s">
        <v>538</v>
      </c>
      <c r="N616" s="1020"/>
      <c r="O616" s="761">
        <v>6.0727054588600289E-2</v>
      </c>
      <c r="P616" s="756"/>
      <c r="Q616" s="756"/>
      <c r="Z616" s="341"/>
      <c r="AA616" s="341"/>
      <c r="AB616" s="341"/>
      <c r="AC616" s="341"/>
      <c r="AD616" s="341"/>
      <c r="AE616" s="341"/>
      <c r="AF616" s="341"/>
      <c r="AG616" s="341"/>
      <c r="AH616" s="341"/>
      <c r="AI616" s="341"/>
      <c r="AJ616" s="341"/>
      <c r="AK616" s="341"/>
      <c r="AL616" s="341"/>
      <c r="AM616" s="341"/>
      <c r="AN616" s="341"/>
      <c r="AO616" s="341"/>
      <c r="AP616" s="341"/>
      <c r="AQ616" s="341"/>
      <c r="AR616" s="341"/>
      <c r="AS616" s="341"/>
      <c r="AT616" s="341"/>
      <c r="AU616" s="341"/>
      <c r="AV616" s="341"/>
      <c r="AW616" s="341"/>
      <c r="AX616" s="341"/>
      <c r="AY616" s="341"/>
      <c r="AZ616" s="341"/>
      <c r="BA616" s="344"/>
      <c r="BB616" s="395"/>
      <c r="BC616" s="344"/>
      <c r="BD616" s="344"/>
      <c r="BE616" s="344"/>
      <c r="BF616" s="344"/>
      <c r="BG616" s="344"/>
      <c r="BH616" s="344"/>
      <c r="BI616" s="344"/>
      <c r="BJ616" s="344"/>
      <c r="BK616" s="344"/>
      <c r="BL616" s="344"/>
      <c r="BM616" s="344"/>
      <c r="BN616" s="344"/>
      <c r="BO616" s="344"/>
      <c r="BP616" s="344"/>
      <c r="BQ616" s="344"/>
      <c r="BR616" s="344"/>
      <c r="BS616" s="344"/>
      <c r="BT616" s="344"/>
      <c r="BU616" s="344"/>
      <c r="BV616" s="344"/>
      <c r="BW616" s="344"/>
      <c r="BX616" s="344"/>
      <c r="BY616" s="344"/>
      <c r="BZ616" s="344"/>
      <c r="CA616" s="344"/>
      <c r="CB616" s="344"/>
      <c r="CC616" s="344"/>
      <c r="CD616" s="344"/>
      <c r="CE616" s="344"/>
      <c r="CF616" s="344"/>
      <c r="CG616" s="344"/>
      <c r="CH616" s="344"/>
      <c r="CI616" s="344"/>
      <c r="CJ616" s="344"/>
      <c r="CK616" s="344"/>
      <c r="CL616" s="344"/>
      <c r="CM616" s="344"/>
      <c r="CN616" s="344"/>
      <c r="CO616" s="344"/>
      <c r="CP616" s="344"/>
      <c r="CQ616" s="344"/>
      <c r="CR616" s="344"/>
      <c r="CS616" s="344"/>
      <c r="CT616" s="344"/>
      <c r="CU616" s="344"/>
      <c r="CV616" s="344"/>
      <c r="CW616" s="344"/>
      <c r="CX616" s="344"/>
      <c r="CY616" s="344"/>
      <c r="CZ616" s="344"/>
    </row>
    <row r="617" s="348" customFormat="true" ht="25.15" customHeight="true" x14ac:dyDescent="0.2">
      <c r="C617" s="1020"/>
      <c r="D617" s="1020"/>
      <c r="E617" s="756"/>
      <c r="F617" s="756"/>
      <c r="G617" s="756"/>
      <c r="H617" s="1020" t="s">
        <v>568</v>
      </c>
      <c r="I617" s="1020"/>
      <c r="J617" s="760">
        <v>2.7879924636287361E-3</v>
      </c>
      <c r="K617" s="756"/>
      <c r="L617" s="756"/>
      <c r="M617" s="1020" t="s">
        <v>568</v>
      </c>
      <c r="N617" s="1020"/>
      <c r="O617" s="761">
        <v>1.4870672187984657E-2</v>
      </c>
      <c r="P617" s="756"/>
      <c r="Q617" s="756"/>
      <c r="Z617" s="341"/>
      <c r="AA617" s="341"/>
      <c r="AB617" s="341"/>
      <c r="AC617" s="341"/>
      <c r="AD617" s="341"/>
      <c r="AE617" s="341"/>
      <c r="AF617" s="341"/>
      <c r="AG617" s="341"/>
      <c r="AH617" s="341"/>
      <c r="AI617" s="341"/>
      <c r="AJ617" s="341"/>
      <c r="AK617" s="341"/>
      <c r="AL617" s="341"/>
      <c r="AM617" s="341"/>
      <c r="AN617" s="341"/>
      <c r="AO617" s="341"/>
      <c r="AP617" s="341"/>
      <c r="AQ617" s="341"/>
      <c r="AR617" s="341"/>
      <c r="AS617" s="341"/>
      <c r="AT617" s="341"/>
      <c r="AU617" s="341"/>
      <c r="AV617" s="341"/>
      <c r="AW617" s="341"/>
      <c r="AX617" s="341"/>
      <c r="AY617" s="341"/>
      <c r="AZ617" s="341"/>
      <c r="BA617" s="344"/>
      <c r="BB617" s="395"/>
      <c r="BC617" s="344"/>
      <c r="BD617" s="344"/>
      <c r="BE617" s="344"/>
      <c r="BF617" s="344"/>
      <c r="BG617" s="344"/>
      <c r="BH617" s="344"/>
      <c r="BI617" s="344"/>
      <c r="BJ617" s="344"/>
      <c r="BK617" s="344"/>
      <c r="BL617" s="344"/>
      <c r="BM617" s="344"/>
      <c r="BN617" s="344"/>
      <c r="BO617" s="344"/>
      <c r="BP617" s="344"/>
      <c r="BQ617" s="344"/>
      <c r="BR617" s="344"/>
      <c r="BS617" s="344"/>
      <c r="BT617" s="344"/>
      <c r="BU617" s="344"/>
      <c r="BV617" s="344"/>
      <c r="BW617" s="344"/>
      <c r="BX617" s="344"/>
      <c r="BY617" s="344"/>
      <c r="BZ617" s="344"/>
      <c r="CA617" s="344"/>
      <c r="CB617" s="344"/>
      <c r="CC617" s="344"/>
      <c r="CD617" s="344"/>
      <c r="CE617" s="344"/>
      <c r="CF617" s="344"/>
      <c r="CG617" s="344"/>
      <c r="CH617" s="344"/>
      <c r="CI617" s="344"/>
      <c r="CJ617" s="344"/>
      <c r="CK617" s="344"/>
      <c r="CL617" s="344"/>
      <c r="CM617" s="344"/>
      <c r="CN617" s="344"/>
      <c r="CO617" s="344"/>
      <c r="CP617" s="344"/>
      <c r="CQ617" s="344"/>
      <c r="CR617" s="344"/>
      <c r="CS617" s="344"/>
      <c r="CT617" s="344"/>
      <c r="CU617" s="344"/>
      <c r="CV617" s="344"/>
      <c r="CW617" s="344"/>
      <c r="CX617" s="344"/>
      <c r="CY617" s="344"/>
      <c r="CZ617" s="344"/>
    </row>
    <row r="618" s="348" customFormat="true" ht="25.15" customHeight="true" x14ac:dyDescent="0.2">
      <c r="C618" s="1020"/>
      <c r="D618" s="1020"/>
      <c r="E618" s="756"/>
      <c r="F618" s="756"/>
      <c r="G618" s="756"/>
      <c r="H618" s="1020" t="s">
        <v>561</v>
      </c>
      <c r="I618" s="1020"/>
      <c r="J618" s="760">
        <v>3.097087132004139E-2</v>
      </c>
      <c r="K618" s="756"/>
      <c r="L618" s="756"/>
      <c r="M618" s="1020" t="s">
        <v>561</v>
      </c>
      <c r="N618" s="1020"/>
      <c r="O618" s="761">
        <v>2.4330982856439112E-2</v>
      </c>
      <c r="P618" s="756"/>
      <c r="Q618" s="756"/>
      <c r="Z618" s="341"/>
      <c r="AA618" s="341"/>
      <c r="AB618" s="341"/>
      <c r="AC618" s="341"/>
      <c r="AD618" s="341"/>
      <c r="AE618" s="341"/>
      <c r="AF618" s="341"/>
      <c r="AG618" s="341"/>
      <c r="AH618" s="341"/>
      <c r="AI618" s="341"/>
      <c r="AJ618" s="341"/>
      <c r="AK618" s="341"/>
      <c r="AL618" s="341"/>
      <c r="AM618" s="341"/>
      <c r="AN618" s="341"/>
      <c r="AO618" s="341"/>
      <c r="AP618" s="341"/>
      <c r="AQ618" s="341"/>
      <c r="AR618" s="341"/>
      <c r="AS618" s="341"/>
      <c r="AT618" s="341"/>
      <c r="AU618" s="341"/>
      <c r="AV618" s="341"/>
      <c r="AW618" s="341"/>
      <c r="AX618" s="341"/>
      <c r="AY618" s="341"/>
      <c r="AZ618" s="341"/>
      <c r="BA618" s="344"/>
      <c r="BB618" s="395"/>
      <c r="BC618" s="344"/>
      <c r="BD618" s="344"/>
      <c r="BE618" s="344"/>
      <c r="BF618" s="344"/>
      <c r="BG618" s="344"/>
      <c r="BH618" s="344"/>
      <c r="BI618" s="344"/>
      <c r="BJ618" s="344"/>
      <c r="BK618" s="344"/>
      <c r="BL618" s="344"/>
      <c r="BM618" s="344"/>
      <c r="BN618" s="344"/>
      <c r="BO618" s="344"/>
      <c r="BP618" s="344"/>
      <c r="BQ618" s="344"/>
      <c r="BR618" s="344"/>
      <c r="BS618" s="344"/>
      <c r="BT618" s="344"/>
      <c r="BU618" s="344"/>
      <c r="BV618" s="344"/>
      <c r="BW618" s="344"/>
      <c r="BX618" s="344"/>
      <c r="BY618" s="344"/>
      <c r="BZ618" s="344"/>
      <c r="CA618" s="344"/>
      <c r="CB618" s="344"/>
      <c r="CC618" s="344"/>
      <c r="CD618" s="344"/>
      <c r="CE618" s="344"/>
      <c r="CF618" s="344"/>
      <c r="CG618" s="344"/>
      <c r="CH618" s="344"/>
      <c r="CI618" s="344"/>
      <c r="CJ618" s="344"/>
      <c r="CK618" s="344"/>
      <c r="CL618" s="344"/>
      <c r="CM618" s="344"/>
      <c r="CN618" s="344"/>
      <c r="CO618" s="344"/>
      <c r="CP618" s="344"/>
      <c r="CQ618" s="344"/>
      <c r="CR618" s="344"/>
      <c r="CS618" s="344"/>
      <c r="CT618" s="344"/>
      <c r="CU618" s="344"/>
      <c r="CV618" s="344"/>
      <c r="CW618" s="344"/>
      <c r="CX618" s="344"/>
      <c r="CY618" s="344"/>
      <c r="CZ618" s="344"/>
    </row>
    <row r="619" s="348" customFormat="true" ht="25.15" customHeight="true" x14ac:dyDescent="0.2">
      <c r="C619" s="1020"/>
      <c r="D619" s="1020"/>
      <c r="E619" s="756"/>
      <c r="F619" s="756"/>
      <c r="G619" s="756"/>
      <c r="H619" s="1020" t="s">
        <v>535</v>
      </c>
      <c r="I619" s="1020"/>
      <c r="J619" s="760">
        <v>-1.9771532839828614E-2</v>
      </c>
      <c r="K619" s="756"/>
      <c r="L619" s="756"/>
      <c r="M619" s="1020" t="s">
        <v>535</v>
      </c>
      <c r="N619" s="1020"/>
      <c r="O619" s="761">
        <v>-9.5039866460320116E-3</v>
      </c>
      <c r="P619" s="756"/>
      <c r="Q619" s="756"/>
      <c r="Z619" s="341"/>
      <c r="AA619" s="341"/>
      <c r="AB619" s="341"/>
      <c r="AC619" s="341"/>
      <c r="AD619" s="341"/>
      <c r="AE619" s="341"/>
      <c r="AF619" s="341"/>
      <c r="AG619" s="341"/>
      <c r="AH619" s="341"/>
      <c r="AI619" s="341"/>
      <c r="AJ619" s="341"/>
      <c r="AK619" s="341"/>
      <c r="AL619" s="341"/>
      <c r="AM619" s="341"/>
      <c r="AN619" s="341"/>
      <c r="AO619" s="341"/>
      <c r="AP619" s="341"/>
      <c r="AQ619" s="341"/>
      <c r="AR619" s="341"/>
      <c r="AS619" s="341"/>
      <c r="AT619" s="341"/>
      <c r="AU619" s="341"/>
      <c r="AV619" s="341"/>
      <c r="AW619" s="341"/>
      <c r="AX619" s="341"/>
      <c r="AY619" s="341"/>
      <c r="AZ619" s="341"/>
      <c r="BA619" s="344"/>
      <c r="BB619" s="395"/>
      <c r="BC619" s="344"/>
      <c r="BD619" s="344"/>
      <c r="BE619" s="344"/>
      <c r="BF619" s="344"/>
      <c r="BG619" s="344"/>
      <c r="BH619" s="344"/>
      <c r="BI619" s="344"/>
      <c r="BJ619" s="344"/>
      <c r="BK619" s="344"/>
      <c r="BL619" s="344"/>
      <c r="BM619" s="344"/>
      <c r="BN619" s="344"/>
      <c r="BO619" s="344"/>
      <c r="BP619" s="344"/>
      <c r="BQ619" s="344"/>
      <c r="BR619" s="344"/>
      <c r="BS619" s="344"/>
      <c r="BT619" s="344"/>
      <c r="BU619" s="344"/>
      <c r="BV619" s="344"/>
      <c r="BW619" s="344"/>
      <c r="BX619" s="344"/>
      <c r="BY619" s="344"/>
      <c r="BZ619" s="344"/>
      <c r="CA619" s="344"/>
      <c r="CB619" s="344"/>
      <c r="CC619" s="344"/>
      <c r="CD619" s="344"/>
      <c r="CE619" s="344"/>
      <c r="CF619" s="344"/>
      <c r="CG619" s="344"/>
      <c r="CH619" s="344"/>
      <c r="CI619" s="344"/>
      <c r="CJ619" s="344"/>
      <c r="CK619" s="344"/>
      <c r="CL619" s="344"/>
      <c r="CM619" s="344"/>
      <c r="CN619" s="344"/>
      <c r="CO619" s="344"/>
      <c r="CP619" s="344"/>
      <c r="CQ619" s="344"/>
      <c r="CR619" s="344"/>
      <c r="CS619" s="344"/>
      <c r="CT619" s="344"/>
      <c r="CU619" s="344"/>
      <c r="CV619" s="344"/>
      <c r="CW619" s="344"/>
      <c r="CX619" s="344"/>
      <c r="CY619" s="344"/>
      <c r="CZ619" s="344"/>
    </row>
    <row r="620" s="348" customFormat="true" ht="25.15" customHeight="true" x14ac:dyDescent="0.2">
      <c r="C620" s="1020"/>
      <c r="D620" s="1020"/>
      <c r="E620" s="756"/>
      <c r="F620" s="756"/>
      <c r="G620" s="756"/>
      <c r="H620" s="1020" t="s">
        <v>510</v>
      </c>
      <c r="I620" s="1020"/>
      <c r="J620" s="760">
        <v>-5.9895032272425652E-2</v>
      </c>
      <c r="K620" s="756"/>
      <c r="L620" s="756"/>
      <c r="M620" s="1020" t="s">
        <v>510</v>
      </c>
      <c r="N620" s="1020"/>
      <c r="O620" s="761">
        <v>-8.5995025875795508E-2</v>
      </c>
      <c r="P620" s="756"/>
      <c r="Q620" s="756"/>
      <c r="Z620" s="341"/>
      <c r="AA620" s="341"/>
      <c r="AB620" s="341"/>
      <c r="AC620" s="341"/>
      <c r="AD620" s="341"/>
      <c r="AE620" s="341"/>
      <c r="AF620" s="341"/>
      <c r="AG620" s="341"/>
      <c r="AH620" s="341"/>
      <c r="AI620" s="341"/>
      <c r="AJ620" s="341"/>
      <c r="AK620" s="341"/>
      <c r="AL620" s="341"/>
      <c r="AM620" s="341"/>
      <c r="AN620" s="341"/>
      <c r="AO620" s="341"/>
      <c r="AP620" s="341"/>
      <c r="AQ620" s="341"/>
      <c r="AR620" s="341"/>
      <c r="AS620" s="341"/>
      <c r="AT620" s="341"/>
      <c r="AU620" s="341"/>
      <c r="AV620" s="341"/>
      <c r="AW620" s="341"/>
      <c r="AX620" s="341"/>
      <c r="AY620" s="341"/>
      <c r="AZ620" s="341"/>
      <c r="BA620" s="344"/>
      <c r="BB620" s="395"/>
      <c r="BC620" s="344"/>
      <c r="BD620" s="344"/>
      <c r="BE620" s="344"/>
      <c r="BF620" s="344"/>
      <c r="BG620" s="344"/>
      <c r="BH620" s="344"/>
      <c r="BI620" s="344"/>
      <c r="BJ620" s="344"/>
      <c r="BK620" s="344"/>
      <c r="BL620" s="344"/>
      <c r="BM620" s="344"/>
      <c r="BN620" s="344"/>
      <c r="BO620" s="344"/>
      <c r="BP620" s="344"/>
      <c r="BQ620" s="344"/>
      <c r="BR620" s="344"/>
      <c r="BS620" s="344"/>
      <c r="BT620" s="344"/>
      <c r="BU620" s="344"/>
      <c r="BV620" s="344"/>
      <c r="BW620" s="344"/>
      <c r="BX620" s="344"/>
      <c r="BY620" s="344"/>
      <c r="BZ620" s="344"/>
      <c r="CA620" s="344"/>
      <c r="CB620" s="344"/>
      <c r="CC620" s="344"/>
      <c r="CD620" s="344"/>
      <c r="CE620" s="344"/>
      <c r="CF620" s="344"/>
      <c r="CG620" s="344"/>
      <c r="CH620" s="344"/>
      <c r="CI620" s="344"/>
      <c r="CJ620" s="344"/>
      <c r="CK620" s="344"/>
      <c r="CL620" s="344"/>
      <c r="CM620" s="344"/>
      <c r="CN620" s="344"/>
      <c r="CO620" s="344"/>
      <c r="CP620" s="344"/>
      <c r="CQ620" s="344"/>
      <c r="CR620" s="344"/>
      <c r="CS620" s="344"/>
      <c r="CT620" s="344"/>
      <c r="CU620" s="344"/>
      <c r="CV620" s="344"/>
      <c r="CW620" s="344"/>
      <c r="CX620" s="344"/>
      <c r="CY620" s="344"/>
      <c r="CZ620" s="344"/>
    </row>
    <row r="621" s="348" customFormat="true" ht="25.15" customHeight="true" x14ac:dyDescent="0.2">
      <c r="C621" s="1020"/>
      <c r="D621" s="1020"/>
      <c r="E621" s="756"/>
      <c r="F621" s="756"/>
      <c r="G621" s="756"/>
      <c r="H621" s="1020" t="s">
        <v>512</v>
      </c>
      <c r="I621" s="1020"/>
      <c r="J621" s="760">
        <v>5.9649284168578939E-2</v>
      </c>
      <c r="K621" s="756"/>
      <c r="L621" s="756"/>
      <c r="M621" s="1020" t="s">
        <v>512</v>
      </c>
      <c r="N621" s="1020"/>
      <c r="O621" s="761">
        <v>8.5132984819558388E-2</v>
      </c>
      <c r="P621" s="756"/>
      <c r="Q621" s="756"/>
      <c r="Z621" s="341"/>
      <c r="AA621" s="341"/>
      <c r="AB621" s="341"/>
      <c r="AC621" s="341"/>
      <c r="AD621" s="341"/>
      <c r="AE621" s="341"/>
      <c r="AF621" s="341"/>
      <c r="AG621" s="341"/>
      <c r="AH621" s="341"/>
      <c r="AI621" s="341"/>
      <c r="AJ621" s="341"/>
      <c r="AK621" s="341"/>
      <c r="AL621" s="341"/>
      <c r="AM621" s="341"/>
      <c r="AN621" s="341"/>
      <c r="AO621" s="341"/>
      <c r="AP621" s="341"/>
      <c r="AQ621" s="341"/>
      <c r="AR621" s="341"/>
      <c r="AS621" s="341"/>
      <c r="AT621" s="341"/>
      <c r="AU621" s="341"/>
      <c r="AV621" s="341"/>
      <c r="AW621" s="341"/>
      <c r="AX621" s="341"/>
      <c r="AY621" s="341"/>
      <c r="AZ621" s="341"/>
      <c r="BA621" s="344"/>
      <c r="BB621" s="395"/>
      <c r="BC621" s="344"/>
      <c r="BD621" s="344"/>
      <c r="BE621" s="344"/>
      <c r="BF621" s="344"/>
      <c r="BG621" s="344"/>
      <c r="BH621" s="344"/>
      <c r="BI621" s="344"/>
      <c r="BJ621" s="344"/>
      <c r="BK621" s="344"/>
      <c r="BL621" s="344"/>
      <c r="BM621" s="344"/>
      <c r="BN621" s="344"/>
      <c r="BO621" s="344"/>
      <c r="BP621" s="344"/>
      <c r="BQ621" s="344"/>
      <c r="BR621" s="344"/>
      <c r="BS621" s="344"/>
      <c r="BT621" s="344"/>
      <c r="BU621" s="344"/>
      <c r="BV621" s="344"/>
      <c r="BW621" s="344"/>
      <c r="BX621" s="344"/>
      <c r="BY621" s="344"/>
      <c r="BZ621" s="344"/>
      <c r="CA621" s="344"/>
      <c r="CB621" s="344"/>
      <c r="CC621" s="344"/>
      <c r="CD621" s="344"/>
      <c r="CE621" s="344"/>
      <c r="CF621" s="344"/>
      <c r="CG621" s="344"/>
      <c r="CH621" s="344"/>
      <c r="CI621" s="344"/>
      <c r="CJ621" s="344"/>
      <c r="CK621" s="344"/>
      <c r="CL621" s="344"/>
      <c r="CM621" s="344"/>
      <c r="CN621" s="344"/>
      <c r="CO621" s="344"/>
      <c r="CP621" s="344"/>
      <c r="CQ621" s="344"/>
      <c r="CR621" s="344"/>
      <c r="CS621" s="344"/>
      <c r="CT621" s="344"/>
      <c r="CU621" s="344"/>
      <c r="CV621" s="344"/>
      <c r="CW621" s="344"/>
      <c r="CX621" s="344"/>
      <c r="CY621" s="344"/>
      <c r="CZ621" s="344"/>
    </row>
    <row r="622" s="348" customFormat="true" ht="25.15" customHeight="true" x14ac:dyDescent="0.2">
      <c r="C622" s="1020"/>
      <c r="D622" s="1020"/>
      <c r="E622" s="756"/>
      <c r="F622" s="756"/>
      <c r="G622" s="756"/>
      <c r="H622" s="1020" t="s">
        <v>555</v>
      </c>
      <c r="I622" s="1020"/>
      <c r="J622" s="760">
        <v>1.3318605134977506E-2</v>
      </c>
      <c r="K622" s="756"/>
      <c r="L622" s="756"/>
      <c r="M622" s="1020" t="s">
        <v>555</v>
      </c>
      <c r="N622" s="1020"/>
      <c r="O622" s="761">
        <v>3.8756542864967818E-2</v>
      </c>
      <c r="P622" s="756"/>
      <c r="Q622" s="756"/>
      <c r="Z622" s="341"/>
      <c r="AA622" s="341"/>
      <c r="AB622" s="341"/>
      <c r="AC622" s="341"/>
      <c r="AD622" s="341"/>
      <c r="AE622" s="341"/>
      <c r="AF622" s="341"/>
      <c r="AG622" s="341"/>
      <c r="AH622" s="341"/>
      <c r="AI622" s="341"/>
      <c r="AJ622" s="341"/>
      <c r="AK622" s="341"/>
      <c r="AL622" s="341"/>
      <c r="AM622" s="341"/>
      <c r="AN622" s="341"/>
      <c r="AO622" s="341"/>
      <c r="AP622" s="341"/>
      <c r="AQ622" s="341"/>
      <c r="AR622" s="341"/>
      <c r="AS622" s="341"/>
      <c r="AT622" s="341"/>
      <c r="AU622" s="341"/>
      <c r="AV622" s="341"/>
      <c r="AW622" s="341"/>
      <c r="AX622" s="341"/>
      <c r="AY622" s="341"/>
      <c r="AZ622" s="341"/>
      <c r="BA622" s="344"/>
      <c r="BB622" s="395"/>
      <c r="BC622" s="344"/>
      <c r="BD622" s="344"/>
      <c r="BE622" s="344"/>
      <c r="BF622" s="344"/>
      <c r="BG622" s="344"/>
      <c r="BH622" s="344"/>
      <c r="BI622" s="344"/>
      <c r="BJ622" s="344"/>
      <c r="BK622" s="344"/>
      <c r="BL622" s="344"/>
      <c r="BM622" s="344"/>
      <c r="BN622" s="344"/>
      <c r="BO622" s="344"/>
      <c r="BP622" s="344"/>
      <c r="BQ622" s="344"/>
      <c r="BR622" s="344"/>
      <c r="BS622" s="344"/>
      <c r="BT622" s="344"/>
      <c r="BU622" s="344"/>
      <c r="BV622" s="344"/>
      <c r="BW622" s="344"/>
      <c r="BX622" s="344"/>
      <c r="BY622" s="344"/>
      <c r="BZ622" s="344"/>
      <c r="CA622" s="344"/>
      <c r="CB622" s="344"/>
      <c r="CC622" s="344"/>
      <c r="CD622" s="344"/>
      <c r="CE622" s="344"/>
      <c r="CF622" s="344"/>
      <c r="CG622" s="344"/>
      <c r="CH622" s="344"/>
      <c r="CI622" s="344"/>
      <c r="CJ622" s="344"/>
      <c r="CK622" s="344"/>
      <c r="CL622" s="344"/>
      <c r="CM622" s="344"/>
      <c r="CN622" s="344"/>
      <c r="CO622" s="344"/>
      <c r="CP622" s="344"/>
      <c r="CQ622" s="344"/>
      <c r="CR622" s="344"/>
      <c r="CS622" s="344"/>
      <c r="CT622" s="344"/>
      <c r="CU622" s="344"/>
      <c r="CV622" s="344"/>
      <c r="CW622" s="344"/>
      <c r="CX622" s="344"/>
      <c r="CY622" s="344"/>
      <c r="CZ622" s="344"/>
    </row>
    <row r="623" s="348" customFormat="true" ht="25.15" customHeight="true" x14ac:dyDescent="0.2">
      <c r="C623" s="1020"/>
      <c r="D623" s="1020"/>
      <c r="E623" s="756"/>
      <c r="F623" s="756"/>
      <c r="G623" s="756"/>
      <c r="H623" s="1020" t="s">
        <v>557</v>
      </c>
      <c r="I623" s="1020"/>
      <c r="J623" s="760">
        <v>1.5993112500986197E-2</v>
      </c>
      <c r="K623" s="756"/>
      <c r="L623" s="756"/>
      <c r="M623" s="1020" t="s">
        <v>557</v>
      </c>
      <c r="N623" s="1020"/>
      <c r="O623" s="761">
        <v>4.6125990014095923E-3</v>
      </c>
      <c r="P623" s="756"/>
      <c r="Q623" s="756"/>
      <c r="Z623" s="341"/>
      <c r="AA623" s="341"/>
      <c r="AB623" s="341"/>
      <c r="AC623" s="341"/>
      <c r="AD623" s="341"/>
      <c r="AE623" s="341"/>
      <c r="AF623" s="341"/>
      <c r="AG623" s="341"/>
      <c r="AH623" s="341"/>
      <c r="AI623" s="341"/>
      <c r="AJ623" s="341"/>
      <c r="AK623" s="341"/>
      <c r="AL623" s="341"/>
      <c r="AM623" s="341"/>
      <c r="AN623" s="341"/>
      <c r="AO623" s="341"/>
      <c r="AP623" s="341"/>
      <c r="AQ623" s="341"/>
      <c r="AR623" s="341"/>
      <c r="AS623" s="341"/>
      <c r="AT623" s="341"/>
      <c r="AU623" s="341"/>
      <c r="AV623" s="341"/>
      <c r="AW623" s="341"/>
      <c r="AX623" s="341"/>
      <c r="AY623" s="341"/>
      <c r="AZ623" s="341"/>
      <c r="BA623" s="344"/>
      <c r="BB623" s="395"/>
      <c r="BC623" s="344"/>
      <c r="BD623" s="344"/>
      <c r="BE623" s="344"/>
      <c r="BF623" s="344"/>
      <c r="BG623" s="344"/>
      <c r="BH623" s="344"/>
      <c r="BI623" s="344"/>
      <c r="BJ623" s="344"/>
      <c r="BK623" s="344"/>
      <c r="BL623" s="344"/>
      <c r="BM623" s="344"/>
      <c r="BN623" s="344"/>
      <c r="BO623" s="344"/>
      <c r="BP623" s="344"/>
      <c r="BQ623" s="344"/>
      <c r="BR623" s="344"/>
      <c r="BS623" s="344"/>
      <c r="BT623" s="344"/>
      <c r="BU623" s="344"/>
      <c r="BV623" s="344"/>
      <c r="BW623" s="344"/>
      <c r="BX623" s="344"/>
      <c r="BY623" s="344"/>
      <c r="BZ623" s="344"/>
      <c r="CA623" s="344"/>
      <c r="CB623" s="344"/>
      <c r="CC623" s="344"/>
      <c r="CD623" s="344"/>
      <c r="CE623" s="344"/>
      <c r="CF623" s="344"/>
      <c r="CG623" s="344"/>
      <c r="CH623" s="344"/>
      <c r="CI623" s="344"/>
      <c r="CJ623" s="344"/>
      <c r="CK623" s="344"/>
      <c r="CL623" s="344"/>
      <c r="CM623" s="344"/>
      <c r="CN623" s="344"/>
      <c r="CO623" s="344"/>
      <c r="CP623" s="344"/>
      <c r="CQ623" s="344"/>
      <c r="CR623" s="344"/>
      <c r="CS623" s="344"/>
      <c r="CT623" s="344"/>
      <c r="CU623" s="344"/>
      <c r="CV623" s="344"/>
      <c r="CW623" s="344"/>
      <c r="CX623" s="344"/>
      <c r="CY623" s="344"/>
      <c r="CZ623" s="344"/>
    </row>
    <row r="624" s="348" customFormat="true" ht="25.15" customHeight="true" x14ac:dyDescent="0.2">
      <c r="C624" s="1020"/>
      <c r="D624" s="1020"/>
      <c r="E624" s="756"/>
      <c r="F624" s="756"/>
      <c r="G624" s="756"/>
      <c r="H624" s="1020" t="s">
        <v>302</v>
      </c>
      <c r="I624" s="1020"/>
      <c r="J624" s="760">
        <v>-2.1204765893367783E-2</v>
      </c>
      <c r="K624" s="756"/>
      <c r="L624" s="756"/>
      <c r="M624" s="1020" t="s">
        <v>302</v>
      </c>
      <c r="N624" s="1020"/>
      <c r="O624" s="761">
        <v>-2.4566835050111643E-2</v>
      </c>
      <c r="P624" s="756"/>
      <c r="Q624" s="756"/>
      <c r="Z624" s="341"/>
      <c r="AA624" s="341"/>
      <c r="AB624" s="341"/>
      <c r="AC624" s="341"/>
      <c r="AD624" s="341"/>
      <c r="AE624" s="341"/>
      <c r="AF624" s="341"/>
      <c r="AG624" s="341"/>
      <c r="AH624" s="341"/>
      <c r="AI624" s="341"/>
      <c r="AJ624" s="341"/>
      <c r="AK624" s="341"/>
      <c r="AL624" s="341"/>
      <c r="AM624" s="341"/>
      <c r="AN624" s="341"/>
      <c r="AO624" s="341"/>
      <c r="AP624" s="341"/>
      <c r="AQ624" s="341"/>
      <c r="AR624" s="341"/>
      <c r="AS624" s="341"/>
      <c r="AT624" s="341"/>
      <c r="AU624" s="341"/>
      <c r="AV624" s="341"/>
      <c r="AW624" s="341"/>
      <c r="AX624" s="341"/>
      <c r="AY624" s="341"/>
      <c r="AZ624" s="341"/>
      <c r="BA624" s="344"/>
      <c r="BB624" s="395"/>
      <c r="BC624" s="344"/>
      <c r="BD624" s="344"/>
      <c r="BE624" s="344"/>
      <c r="BF624" s="344"/>
      <c r="BG624" s="344"/>
      <c r="BH624" s="344"/>
      <c r="BI624" s="344"/>
      <c r="BJ624" s="344"/>
      <c r="BK624" s="344"/>
      <c r="BL624" s="344"/>
      <c r="BM624" s="344"/>
      <c r="BN624" s="344"/>
      <c r="BO624" s="344"/>
      <c r="BP624" s="344"/>
      <c r="BQ624" s="344"/>
      <c r="BR624" s="344"/>
      <c r="BS624" s="344"/>
      <c r="BT624" s="344"/>
      <c r="BU624" s="344"/>
      <c r="BV624" s="344"/>
      <c r="BW624" s="344"/>
      <c r="BX624" s="344"/>
      <c r="BY624" s="344"/>
      <c r="BZ624" s="344"/>
      <c r="CA624" s="344"/>
      <c r="CB624" s="344"/>
      <c r="CC624" s="344"/>
      <c r="CD624" s="344"/>
      <c r="CE624" s="344"/>
      <c r="CF624" s="344"/>
      <c r="CG624" s="344"/>
      <c r="CH624" s="344"/>
      <c r="CI624" s="344"/>
      <c r="CJ624" s="344"/>
      <c r="CK624" s="344"/>
      <c r="CL624" s="344"/>
      <c r="CM624" s="344"/>
      <c r="CN624" s="344"/>
      <c r="CO624" s="344"/>
      <c r="CP624" s="344"/>
      <c r="CQ624" s="344"/>
      <c r="CR624" s="344"/>
      <c r="CS624" s="344"/>
      <c r="CT624" s="344"/>
      <c r="CU624" s="344"/>
      <c r="CV624" s="344"/>
      <c r="CW624" s="344"/>
      <c r="CX624" s="344"/>
      <c r="CY624" s="344"/>
      <c r="CZ624" s="344"/>
    </row>
    <row r="625" s="348" customFormat="true" ht="25.15" customHeight="true" x14ac:dyDescent="0.2">
      <c r="C625" s="1020"/>
      <c r="D625" s="1020"/>
      <c r="E625" s="756"/>
      <c r="F625" s="756"/>
      <c r="G625" s="756"/>
      <c r="H625" s="1020" t="s">
        <v>542</v>
      </c>
      <c r="I625" s="1020"/>
      <c r="J625" s="760">
        <v>-1.2785551776950073E-2</v>
      </c>
      <c r="K625" s="756"/>
      <c r="L625" s="756"/>
      <c r="M625" s="1020" t="s">
        <v>542</v>
      </c>
      <c r="N625" s="1020"/>
      <c r="O625" s="761">
        <v>-2.2177687409811398E-2</v>
      </c>
      <c r="P625" s="756"/>
      <c r="Q625" s="756"/>
      <c r="Z625" s="341"/>
      <c r="AA625" s="341"/>
      <c r="AB625" s="341"/>
      <c r="AC625" s="341"/>
      <c r="AD625" s="341"/>
      <c r="AE625" s="341"/>
      <c r="AF625" s="341"/>
      <c r="AG625" s="341"/>
      <c r="AH625" s="341"/>
      <c r="AI625" s="341"/>
      <c r="AJ625" s="341"/>
      <c r="AK625" s="341"/>
      <c r="AL625" s="341"/>
      <c r="AM625" s="341"/>
      <c r="AN625" s="341"/>
      <c r="AO625" s="341"/>
      <c r="AP625" s="341"/>
      <c r="AQ625" s="341"/>
      <c r="AR625" s="341"/>
      <c r="AS625" s="341"/>
      <c r="AT625" s="341"/>
      <c r="AU625" s="341"/>
      <c r="AV625" s="341"/>
      <c r="AW625" s="341"/>
      <c r="AX625" s="341"/>
      <c r="AY625" s="341"/>
      <c r="AZ625" s="341"/>
      <c r="BA625" s="344"/>
      <c r="BB625" s="395"/>
      <c r="BC625" s="344"/>
      <c r="BD625" s="344"/>
      <c r="BE625" s="344"/>
      <c r="BF625" s="344"/>
      <c r="BG625" s="344"/>
      <c r="BH625" s="344"/>
      <c r="BI625" s="344"/>
      <c r="BJ625" s="344"/>
      <c r="BK625" s="344"/>
      <c r="BL625" s="344"/>
      <c r="BM625" s="344"/>
      <c r="BN625" s="344"/>
      <c r="BO625" s="344"/>
      <c r="BP625" s="344"/>
      <c r="BQ625" s="344"/>
      <c r="BR625" s="344"/>
      <c r="BS625" s="344"/>
      <c r="BT625" s="344"/>
      <c r="BU625" s="344"/>
      <c r="BV625" s="344"/>
      <c r="BW625" s="344"/>
      <c r="BX625" s="344"/>
      <c r="BY625" s="344"/>
      <c r="BZ625" s="344"/>
      <c r="CA625" s="344"/>
      <c r="CB625" s="344"/>
      <c r="CC625" s="344"/>
      <c r="CD625" s="344"/>
      <c r="CE625" s="344"/>
      <c r="CF625" s="344"/>
      <c r="CG625" s="344"/>
      <c r="CH625" s="344"/>
      <c r="CI625" s="344"/>
      <c r="CJ625" s="344"/>
      <c r="CK625" s="344"/>
      <c r="CL625" s="344"/>
      <c r="CM625" s="344"/>
      <c r="CN625" s="344"/>
      <c r="CO625" s="344"/>
      <c r="CP625" s="344"/>
      <c r="CQ625" s="344"/>
      <c r="CR625" s="344"/>
      <c r="CS625" s="344"/>
      <c r="CT625" s="344"/>
      <c r="CU625" s="344"/>
      <c r="CV625" s="344"/>
      <c r="CW625" s="344"/>
      <c r="CX625" s="344"/>
      <c r="CY625" s="344"/>
      <c r="CZ625" s="344"/>
    </row>
    <row r="626" s="348" customFormat="true" ht="25.15" customHeight="true" x14ac:dyDescent="0.2">
      <c r="C626" s="1020"/>
      <c r="D626" s="1020"/>
      <c r="E626" s="756"/>
      <c r="F626" s="756"/>
      <c r="G626" s="756"/>
      <c r="H626" s="1020" t="s">
        <v>562</v>
      </c>
      <c r="I626" s="1020"/>
      <c r="J626" s="760">
        <v>2.6988235605804865E-3</v>
      </c>
      <c r="K626" s="756"/>
      <c r="L626" s="756"/>
      <c r="M626" s="1020" t="s">
        <v>562</v>
      </c>
      <c r="N626" s="1020"/>
      <c r="O626" s="761">
        <v>8.0892885515019813E-3</v>
      </c>
      <c r="P626" s="756"/>
      <c r="Q626" s="756"/>
      <c r="Z626" s="341"/>
      <c r="AA626" s="341"/>
      <c r="AB626" s="341"/>
      <c r="AC626" s="341"/>
      <c r="AD626" s="341"/>
      <c r="AE626" s="341"/>
      <c r="AF626" s="341"/>
      <c r="AG626" s="341"/>
      <c r="AH626" s="341"/>
      <c r="AI626" s="341"/>
      <c r="AJ626" s="341"/>
      <c r="AK626" s="341"/>
      <c r="AL626" s="341"/>
      <c r="AM626" s="341"/>
      <c r="AN626" s="341"/>
      <c r="AO626" s="341"/>
      <c r="AP626" s="341"/>
      <c r="AQ626" s="341"/>
      <c r="AR626" s="341"/>
      <c r="AS626" s="341"/>
      <c r="AT626" s="341"/>
      <c r="AU626" s="341"/>
      <c r="AV626" s="341"/>
      <c r="AW626" s="341"/>
      <c r="AX626" s="341"/>
      <c r="AY626" s="341"/>
      <c r="AZ626" s="341"/>
      <c r="BA626" s="344"/>
      <c r="BB626" s="395"/>
      <c r="BC626" s="344"/>
      <c r="BD626" s="344"/>
      <c r="BE626" s="344"/>
      <c r="BF626" s="344"/>
      <c r="BG626" s="344"/>
      <c r="BH626" s="344"/>
      <c r="BI626" s="344"/>
      <c r="BJ626" s="344"/>
      <c r="BK626" s="344"/>
      <c r="BL626" s="344"/>
      <c r="BM626" s="344"/>
      <c r="BN626" s="344"/>
      <c r="BO626" s="344"/>
      <c r="BP626" s="344"/>
      <c r="BQ626" s="344"/>
      <c r="BR626" s="344"/>
      <c r="BS626" s="344"/>
      <c r="BT626" s="344"/>
      <c r="BU626" s="344"/>
      <c r="BV626" s="344"/>
      <c r="BW626" s="344"/>
      <c r="BX626" s="344"/>
      <c r="BY626" s="344"/>
      <c r="BZ626" s="344"/>
      <c r="CA626" s="344"/>
      <c r="CB626" s="344"/>
      <c r="CC626" s="344"/>
      <c r="CD626" s="344"/>
      <c r="CE626" s="344"/>
      <c r="CF626" s="344"/>
      <c r="CG626" s="344"/>
      <c r="CH626" s="344"/>
      <c r="CI626" s="344"/>
      <c r="CJ626" s="344"/>
      <c r="CK626" s="344"/>
      <c r="CL626" s="344"/>
      <c r="CM626" s="344"/>
      <c r="CN626" s="344"/>
      <c r="CO626" s="344"/>
      <c r="CP626" s="344"/>
      <c r="CQ626" s="344"/>
      <c r="CR626" s="344"/>
      <c r="CS626" s="344"/>
      <c r="CT626" s="344"/>
      <c r="CU626" s="344"/>
      <c r="CV626" s="344"/>
      <c r="CW626" s="344"/>
      <c r="CX626" s="344"/>
      <c r="CY626" s="344"/>
      <c r="CZ626" s="344"/>
    </row>
    <row r="627" s="348" customFormat="true" ht="25.15" customHeight="true" x14ac:dyDescent="0.2">
      <c r="C627" s="1020"/>
      <c r="D627" s="1020"/>
      <c r="E627" s="756"/>
      <c r="F627" s="756"/>
      <c r="G627" s="756"/>
      <c r="H627" s="1020" t="s">
        <v>550</v>
      </c>
      <c r="I627" s="1020"/>
      <c r="J627" s="760">
        <v>-1.6137765067507217E-2</v>
      </c>
      <c r="K627" s="756"/>
      <c r="L627" s="756"/>
      <c r="M627" s="1020" t="s">
        <v>550</v>
      </c>
      <c r="N627" s="1020"/>
      <c r="O627" s="761">
        <v>-1.7170969650462109E-2</v>
      </c>
      <c r="P627" s="756"/>
      <c r="Q627" s="756"/>
      <c r="Z627" s="341"/>
      <c r="AA627" s="341"/>
      <c r="AB627" s="341"/>
      <c r="AC627" s="341"/>
      <c r="AD627" s="341"/>
      <c r="AE627" s="341"/>
      <c r="AF627" s="341"/>
      <c r="AG627" s="341"/>
      <c r="AH627" s="341"/>
      <c r="AI627" s="341"/>
      <c r="AJ627" s="341"/>
      <c r="AK627" s="341"/>
      <c r="AL627" s="341"/>
      <c r="AM627" s="341"/>
      <c r="AN627" s="341"/>
      <c r="AO627" s="341"/>
      <c r="AP627" s="341"/>
      <c r="AQ627" s="341"/>
      <c r="AR627" s="341"/>
      <c r="AS627" s="341"/>
      <c r="AT627" s="341"/>
      <c r="AU627" s="341"/>
      <c r="AV627" s="341"/>
      <c r="AW627" s="341"/>
      <c r="AX627" s="341"/>
      <c r="AY627" s="341"/>
      <c r="AZ627" s="341"/>
      <c r="BA627" s="344"/>
      <c r="BB627" s="395"/>
      <c r="BC627" s="344"/>
      <c r="BD627" s="344"/>
      <c r="BE627" s="344"/>
      <c r="BF627" s="344"/>
      <c r="BG627" s="344"/>
      <c r="BH627" s="344"/>
      <c r="BI627" s="344"/>
      <c r="BJ627" s="344"/>
      <c r="BK627" s="344"/>
      <c r="BL627" s="344"/>
      <c r="BM627" s="344"/>
      <c r="BN627" s="344"/>
      <c r="BO627" s="344"/>
      <c r="BP627" s="344"/>
      <c r="BQ627" s="344"/>
      <c r="BR627" s="344"/>
      <c r="BS627" s="344"/>
      <c r="BT627" s="344"/>
      <c r="BU627" s="344"/>
      <c r="BV627" s="344"/>
      <c r="BW627" s="344"/>
      <c r="BX627" s="344"/>
      <c r="BY627" s="344"/>
      <c r="BZ627" s="344"/>
      <c r="CA627" s="344"/>
      <c r="CB627" s="344"/>
      <c r="CC627" s="344"/>
      <c r="CD627" s="344"/>
      <c r="CE627" s="344"/>
      <c r="CF627" s="344"/>
      <c r="CG627" s="344"/>
      <c r="CH627" s="344"/>
      <c r="CI627" s="344"/>
      <c r="CJ627" s="344"/>
      <c r="CK627" s="344"/>
      <c r="CL627" s="344"/>
      <c r="CM627" s="344"/>
      <c r="CN627" s="344"/>
      <c r="CO627" s="344"/>
      <c r="CP627" s="344"/>
      <c r="CQ627" s="344"/>
      <c r="CR627" s="344"/>
      <c r="CS627" s="344"/>
      <c r="CT627" s="344"/>
      <c r="CU627" s="344"/>
      <c r="CV627" s="344"/>
      <c r="CW627" s="344"/>
      <c r="CX627" s="344"/>
      <c r="CY627" s="344"/>
      <c r="CZ627" s="344"/>
    </row>
    <row r="628" s="348" customFormat="true" ht="25.15" customHeight="true" x14ac:dyDescent="0.2">
      <c r="C628" s="1020"/>
      <c r="D628" s="1020"/>
      <c r="E628" s="756"/>
      <c r="F628" s="756"/>
      <c r="G628" s="756"/>
      <c r="H628" s="1020" t="s">
        <v>517</v>
      </c>
      <c r="I628" s="1020"/>
      <c r="J628" s="760">
        <v>-3.6301729034713265E-2</v>
      </c>
      <c r="K628" s="756"/>
      <c r="L628" s="756"/>
      <c r="M628" s="1020" t="s">
        <v>517</v>
      </c>
      <c r="N628" s="1020"/>
      <c r="O628" s="761">
        <v>-3.6384048494392342E-2</v>
      </c>
      <c r="P628" s="756"/>
      <c r="Q628" s="756"/>
      <c r="Z628" s="341"/>
      <c r="AA628" s="341"/>
      <c r="AB628" s="341"/>
      <c r="AC628" s="341"/>
      <c r="AD628" s="341"/>
      <c r="AE628" s="341"/>
      <c r="AF628" s="341"/>
      <c r="AG628" s="341"/>
      <c r="AH628" s="341"/>
      <c r="AI628" s="341"/>
      <c r="AJ628" s="341"/>
      <c r="AK628" s="341"/>
      <c r="AL628" s="341"/>
      <c r="AM628" s="341"/>
      <c r="AN628" s="341"/>
      <c r="AO628" s="341"/>
      <c r="AP628" s="341"/>
      <c r="AQ628" s="341"/>
      <c r="AR628" s="341"/>
      <c r="AS628" s="341"/>
      <c r="AT628" s="341"/>
      <c r="AU628" s="341"/>
      <c r="AV628" s="341"/>
      <c r="AW628" s="341"/>
      <c r="AX628" s="341"/>
      <c r="AY628" s="341"/>
      <c r="AZ628" s="341"/>
      <c r="BA628" s="344"/>
      <c r="BB628" s="395"/>
      <c r="BC628" s="344"/>
      <c r="BD628" s="344"/>
      <c r="BE628" s="344"/>
      <c r="BF628" s="344"/>
      <c r="BG628" s="344"/>
      <c r="BH628" s="344"/>
      <c r="BI628" s="344"/>
      <c r="BJ628" s="344"/>
      <c r="BK628" s="344"/>
      <c r="BL628" s="344"/>
      <c r="BM628" s="344"/>
      <c r="BN628" s="344"/>
      <c r="BO628" s="344"/>
      <c r="BP628" s="344"/>
      <c r="BQ628" s="344"/>
      <c r="BR628" s="344"/>
      <c r="BS628" s="344"/>
      <c r="BT628" s="344"/>
      <c r="BU628" s="344"/>
      <c r="BV628" s="344"/>
      <c r="BW628" s="344"/>
      <c r="BX628" s="344"/>
      <c r="BY628" s="344"/>
      <c r="BZ628" s="344"/>
      <c r="CA628" s="344"/>
      <c r="CB628" s="344"/>
      <c r="CC628" s="344"/>
      <c r="CD628" s="344"/>
      <c r="CE628" s="344"/>
      <c r="CF628" s="344"/>
      <c r="CG628" s="344"/>
      <c r="CH628" s="344"/>
      <c r="CI628" s="344"/>
      <c r="CJ628" s="344"/>
      <c r="CK628" s="344"/>
      <c r="CL628" s="344"/>
      <c r="CM628" s="344"/>
      <c r="CN628" s="344"/>
      <c r="CO628" s="344"/>
      <c r="CP628" s="344"/>
      <c r="CQ628" s="344"/>
      <c r="CR628" s="344"/>
      <c r="CS628" s="344"/>
      <c r="CT628" s="344"/>
      <c r="CU628" s="344"/>
      <c r="CV628" s="344"/>
      <c r="CW628" s="344"/>
      <c r="CX628" s="344"/>
      <c r="CY628" s="344"/>
      <c r="CZ628" s="344"/>
    </row>
    <row r="629" s="348" customFormat="true" ht="25.15" customHeight="true" x14ac:dyDescent="0.2">
      <c r="C629" s="1020"/>
      <c r="D629" s="1020"/>
      <c r="E629" s="756"/>
      <c r="F629" s="756"/>
      <c r="G629" s="756"/>
      <c r="H629" s="1020" t="s">
        <v>554</v>
      </c>
      <c r="I629" s="1020"/>
      <c r="J629" s="760">
        <v>-3.8205001465990264E-3</v>
      </c>
      <c r="K629" s="756"/>
      <c r="L629" s="756"/>
      <c r="M629" s="1020" t="s">
        <v>554</v>
      </c>
      <c r="N629" s="1020"/>
      <c r="O629" s="761">
        <v>-1.6272532829171651E-2</v>
      </c>
      <c r="P629" s="756"/>
      <c r="Q629" s="756"/>
      <c r="Z629" s="341"/>
      <c r="AA629" s="341"/>
      <c r="AB629" s="341"/>
      <c r="AC629" s="341"/>
      <c r="AD629" s="341"/>
      <c r="AE629" s="341"/>
      <c r="AF629" s="341"/>
      <c r="AG629" s="341"/>
      <c r="AH629" s="341"/>
      <c r="AI629" s="341"/>
      <c r="AJ629" s="341"/>
      <c r="AK629" s="341"/>
      <c r="AL629" s="341"/>
      <c r="AM629" s="341"/>
      <c r="AN629" s="341"/>
      <c r="AO629" s="341"/>
      <c r="AP629" s="341"/>
      <c r="AQ629" s="341"/>
      <c r="AR629" s="341"/>
      <c r="AS629" s="341"/>
      <c r="AT629" s="341"/>
      <c r="AU629" s="341"/>
      <c r="AV629" s="341"/>
      <c r="AW629" s="341"/>
      <c r="AX629" s="341"/>
      <c r="AY629" s="341"/>
      <c r="AZ629" s="341"/>
      <c r="BA629" s="344"/>
      <c r="BB629" s="395"/>
      <c r="BC629" s="344"/>
      <c r="BD629" s="344"/>
      <c r="BE629" s="344"/>
      <c r="BF629" s="344"/>
      <c r="BG629" s="344"/>
      <c r="BH629" s="344"/>
      <c r="BI629" s="344"/>
      <c r="BJ629" s="344"/>
      <c r="BK629" s="344"/>
      <c r="BL629" s="344"/>
      <c r="BM629" s="344"/>
      <c r="BN629" s="344"/>
      <c r="BO629" s="344"/>
      <c r="BP629" s="344"/>
      <c r="BQ629" s="344"/>
      <c r="BR629" s="344"/>
      <c r="BS629" s="344"/>
      <c r="BT629" s="344"/>
      <c r="BU629" s="344"/>
      <c r="BV629" s="344"/>
      <c r="BW629" s="344"/>
      <c r="BX629" s="344"/>
      <c r="BY629" s="344"/>
      <c r="BZ629" s="344"/>
      <c r="CA629" s="344"/>
      <c r="CB629" s="344"/>
      <c r="CC629" s="344"/>
      <c r="CD629" s="344"/>
      <c r="CE629" s="344"/>
      <c r="CF629" s="344"/>
      <c r="CG629" s="344"/>
      <c r="CH629" s="344"/>
      <c r="CI629" s="344"/>
      <c r="CJ629" s="344"/>
      <c r="CK629" s="344"/>
      <c r="CL629" s="344"/>
      <c r="CM629" s="344"/>
      <c r="CN629" s="344"/>
      <c r="CO629" s="344"/>
      <c r="CP629" s="344"/>
      <c r="CQ629" s="344"/>
      <c r="CR629" s="344"/>
      <c r="CS629" s="344"/>
      <c r="CT629" s="344"/>
      <c r="CU629" s="344"/>
      <c r="CV629" s="344"/>
      <c r="CW629" s="344"/>
      <c r="CX629" s="344"/>
      <c r="CY629" s="344"/>
      <c r="CZ629" s="344"/>
    </row>
    <row r="630" s="348" customFormat="true" ht="25.15" customHeight="true" x14ac:dyDescent="0.2">
      <c r="C630" s="1020"/>
      <c r="D630" s="1020"/>
      <c r="E630" s="756"/>
      <c r="F630" s="756"/>
      <c r="G630" s="756"/>
      <c r="H630" s="1020" t="s">
        <v>511</v>
      </c>
      <c r="I630" s="1020"/>
      <c r="J630" s="760">
        <v>-3.918227012132066E-2</v>
      </c>
      <c r="K630" s="756"/>
      <c r="L630" s="756"/>
      <c r="M630" s="1020" t="s">
        <v>511</v>
      </c>
      <c r="N630" s="1020"/>
      <c r="O630" s="761">
        <v>-4.9038308618057545E-2</v>
      </c>
      <c r="P630" s="756"/>
      <c r="Q630" s="756"/>
      <c r="Z630" s="341"/>
      <c r="AA630" s="341"/>
      <c r="AB630" s="341"/>
      <c r="AC630" s="341"/>
      <c r="AD630" s="341"/>
      <c r="AE630" s="341"/>
      <c r="AF630" s="341"/>
      <c r="AG630" s="341"/>
      <c r="AH630" s="341"/>
      <c r="AI630" s="341"/>
      <c r="AJ630" s="341"/>
      <c r="AK630" s="341"/>
      <c r="AL630" s="341"/>
      <c r="AM630" s="341"/>
      <c r="AN630" s="341"/>
      <c r="AO630" s="341"/>
      <c r="AP630" s="341"/>
      <c r="AQ630" s="341"/>
      <c r="AR630" s="341"/>
      <c r="AS630" s="341"/>
      <c r="AT630" s="341"/>
      <c r="AU630" s="341"/>
      <c r="AV630" s="341"/>
      <c r="AW630" s="341"/>
      <c r="AX630" s="341"/>
      <c r="AY630" s="341"/>
      <c r="AZ630" s="341"/>
      <c r="BA630" s="344"/>
      <c r="BB630" s="395"/>
      <c r="BC630" s="344"/>
      <c r="BD630" s="344"/>
      <c r="BE630" s="344"/>
      <c r="BF630" s="344"/>
      <c r="BG630" s="344"/>
      <c r="BH630" s="344"/>
      <c r="BI630" s="344"/>
      <c r="BJ630" s="344"/>
      <c r="BK630" s="344"/>
      <c r="BL630" s="344"/>
      <c r="BM630" s="344"/>
      <c r="BN630" s="344"/>
      <c r="BO630" s="344"/>
      <c r="BP630" s="344"/>
      <c r="BQ630" s="344"/>
      <c r="BR630" s="344"/>
      <c r="BS630" s="344"/>
      <c r="BT630" s="344"/>
      <c r="BU630" s="344"/>
      <c r="BV630" s="344"/>
      <c r="BW630" s="344"/>
      <c r="BX630" s="344"/>
      <c r="BY630" s="344"/>
      <c r="BZ630" s="344"/>
      <c r="CA630" s="344"/>
      <c r="CB630" s="344"/>
      <c r="CC630" s="344"/>
      <c r="CD630" s="344"/>
      <c r="CE630" s="344"/>
      <c r="CF630" s="344"/>
      <c r="CG630" s="344"/>
      <c r="CH630" s="344"/>
      <c r="CI630" s="344"/>
      <c r="CJ630" s="344"/>
      <c r="CK630" s="344"/>
      <c r="CL630" s="344"/>
      <c r="CM630" s="344"/>
      <c r="CN630" s="344"/>
      <c r="CO630" s="344"/>
      <c r="CP630" s="344"/>
      <c r="CQ630" s="344"/>
      <c r="CR630" s="344"/>
      <c r="CS630" s="344"/>
      <c r="CT630" s="344"/>
      <c r="CU630" s="344"/>
      <c r="CV630" s="344"/>
      <c r="CW630" s="344"/>
      <c r="CX630" s="344"/>
      <c r="CY630" s="344"/>
      <c r="CZ630" s="344"/>
    </row>
    <row r="631" s="348" customFormat="true" ht="25.15" customHeight="true" x14ac:dyDescent="0.2">
      <c r="C631" s="1020"/>
      <c r="D631" s="1020"/>
      <c r="E631" s="756"/>
      <c r="F631" s="756"/>
      <c r="G631" s="756"/>
      <c r="H631" s="1020" t="s">
        <v>222</v>
      </c>
      <c r="I631" s="1020"/>
      <c r="J631" s="760">
        <v>1.2766572789240892E-3</v>
      </c>
      <c r="K631" s="756"/>
      <c r="L631" s="756"/>
      <c r="M631" s="1020" t="s">
        <v>222</v>
      </c>
      <c r="N631" s="1020"/>
      <c r="O631" s="761">
        <v>3.8997090899087145E-3</v>
      </c>
      <c r="P631" s="756"/>
      <c r="Q631" s="756"/>
      <c r="Z631" s="341"/>
      <c r="AA631" s="341"/>
      <c r="AB631" s="341"/>
      <c r="AC631" s="341"/>
      <c r="AD631" s="341"/>
      <c r="AE631" s="341"/>
      <c r="AF631" s="341"/>
      <c r="AG631" s="341"/>
      <c r="AH631" s="341"/>
      <c r="AI631" s="341"/>
      <c r="AJ631" s="341"/>
      <c r="AK631" s="341"/>
      <c r="AL631" s="341"/>
      <c r="AM631" s="341"/>
      <c r="AN631" s="341"/>
      <c r="AO631" s="341"/>
      <c r="AP631" s="341"/>
      <c r="AQ631" s="341"/>
      <c r="AR631" s="341"/>
      <c r="AS631" s="341"/>
      <c r="AT631" s="341"/>
      <c r="AU631" s="341"/>
      <c r="AV631" s="341"/>
      <c r="AW631" s="341"/>
      <c r="AX631" s="341"/>
      <c r="AY631" s="341"/>
      <c r="AZ631" s="341"/>
      <c r="BA631" s="344"/>
      <c r="BB631" s="395"/>
      <c r="BC631" s="344"/>
      <c r="BD631" s="344"/>
      <c r="BE631" s="344"/>
      <c r="BF631" s="344"/>
      <c r="BG631" s="344"/>
      <c r="BH631" s="344"/>
      <c r="BI631" s="344"/>
      <c r="BJ631" s="344"/>
      <c r="BK631" s="344"/>
      <c r="BL631" s="344"/>
      <c r="BM631" s="344"/>
      <c r="BN631" s="344"/>
      <c r="BO631" s="344"/>
      <c r="BP631" s="344"/>
      <c r="BQ631" s="344"/>
      <c r="BR631" s="344"/>
      <c r="BS631" s="344"/>
      <c r="BT631" s="344"/>
      <c r="BU631" s="344"/>
      <c r="BV631" s="344"/>
      <c r="BW631" s="344"/>
      <c r="BX631" s="344"/>
      <c r="BY631" s="344"/>
      <c r="BZ631" s="344"/>
      <c r="CA631" s="344"/>
      <c r="CB631" s="344"/>
      <c r="CC631" s="344"/>
      <c r="CD631" s="344"/>
      <c r="CE631" s="344"/>
      <c r="CF631" s="344"/>
      <c r="CG631" s="344"/>
      <c r="CH631" s="344"/>
      <c r="CI631" s="344"/>
      <c r="CJ631" s="344"/>
      <c r="CK631" s="344"/>
      <c r="CL631" s="344"/>
      <c r="CM631" s="344"/>
      <c r="CN631" s="344"/>
      <c r="CO631" s="344"/>
      <c r="CP631" s="344"/>
      <c r="CQ631" s="344"/>
      <c r="CR631" s="344"/>
      <c r="CS631" s="344"/>
      <c r="CT631" s="344"/>
      <c r="CU631" s="344"/>
      <c r="CV631" s="344"/>
      <c r="CW631" s="344"/>
      <c r="CX631" s="344"/>
      <c r="CY631" s="344"/>
      <c r="CZ631" s="344"/>
    </row>
    <row r="632" s="348" customFormat="true" ht="25.15" customHeight="true" x14ac:dyDescent="0.2">
      <c r="C632" s="1020"/>
      <c r="D632" s="1020"/>
      <c r="E632" s="756"/>
      <c r="F632" s="756"/>
      <c r="G632" s="756"/>
      <c r="H632" s="1020" t="s">
        <v>205</v>
      </c>
      <c r="I632" s="1020"/>
      <c r="J632" s="760">
        <v>-1.0502475183718484E-2</v>
      </c>
      <c r="K632" s="756"/>
      <c r="L632" s="756"/>
      <c r="M632" s="1020" t="s">
        <v>205</v>
      </c>
      <c r="N632" s="1020"/>
      <c r="O632" s="761">
        <v>-2.0639533778759434E-2</v>
      </c>
      <c r="P632" s="756"/>
      <c r="Q632" s="756"/>
      <c r="Z632" s="341"/>
      <c r="AA632" s="341"/>
      <c r="AB632" s="341"/>
      <c r="AC632" s="341"/>
      <c r="AD632" s="341"/>
      <c r="AE632" s="341"/>
      <c r="AF632" s="341"/>
      <c r="AG632" s="341"/>
      <c r="AH632" s="341"/>
      <c r="AI632" s="341"/>
      <c r="AJ632" s="341"/>
      <c r="AK632" s="341"/>
      <c r="AL632" s="341"/>
      <c r="AM632" s="341"/>
      <c r="AN632" s="341"/>
      <c r="AO632" s="341"/>
      <c r="AP632" s="341"/>
      <c r="AQ632" s="341"/>
      <c r="AR632" s="341"/>
      <c r="AS632" s="341"/>
      <c r="AT632" s="341"/>
      <c r="AU632" s="341"/>
      <c r="AV632" s="341"/>
      <c r="AW632" s="341"/>
      <c r="AX632" s="341"/>
      <c r="AY632" s="341"/>
      <c r="AZ632" s="341"/>
      <c r="BA632" s="344"/>
      <c r="BB632" s="395"/>
      <c r="BC632" s="344"/>
      <c r="BD632" s="344"/>
      <c r="BE632" s="344"/>
      <c r="BF632" s="344"/>
      <c r="BG632" s="344"/>
      <c r="BH632" s="344"/>
      <c r="BI632" s="344"/>
      <c r="BJ632" s="344"/>
      <c r="BK632" s="344"/>
      <c r="BL632" s="344"/>
      <c r="BM632" s="344"/>
      <c r="BN632" s="344"/>
      <c r="BO632" s="344"/>
      <c r="BP632" s="344"/>
      <c r="BQ632" s="344"/>
      <c r="BR632" s="344"/>
      <c r="BS632" s="344"/>
      <c r="BT632" s="344"/>
      <c r="BU632" s="344"/>
      <c r="BV632" s="344"/>
      <c r="BW632" s="344"/>
      <c r="BX632" s="344"/>
      <c r="BY632" s="344"/>
      <c r="BZ632" s="344"/>
      <c r="CA632" s="344"/>
      <c r="CB632" s="344"/>
      <c r="CC632" s="344"/>
      <c r="CD632" s="344"/>
      <c r="CE632" s="344"/>
      <c r="CF632" s="344"/>
      <c r="CG632" s="344"/>
      <c r="CH632" s="344"/>
      <c r="CI632" s="344"/>
      <c r="CJ632" s="344"/>
      <c r="CK632" s="344"/>
      <c r="CL632" s="344"/>
      <c r="CM632" s="344"/>
      <c r="CN632" s="344"/>
      <c r="CO632" s="344"/>
      <c r="CP632" s="344"/>
      <c r="CQ632" s="344"/>
      <c r="CR632" s="344"/>
      <c r="CS632" s="344"/>
      <c r="CT632" s="344"/>
      <c r="CU632" s="344"/>
      <c r="CV632" s="344"/>
      <c r="CW632" s="344"/>
      <c r="CX632" s="344"/>
      <c r="CY632" s="344"/>
      <c r="CZ632" s="344"/>
    </row>
    <row r="633" s="348" customFormat="true" ht="25.15" customHeight="true" x14ac:dyDescent="0.2">
      <c r="C633" s="1020"/>
      <c r="D633" s="1020"/>
      <c r="E633" s="756"/>
      <c r="F633" s="756"/>
      <c r="G633" s="756"/>
      <c r="H633" s="1020" t="s">
        <v>528</v>
      </c>
      <c r="I633" s="1020"/>
      <c r="J633" s="760">
        <v>-2.0369316834426845E-2</v>
      </c>
      <c r="K633" s="756"/>
      <c r="L633" s="756"/>
      <c r="M633" s="1020" t="s">
        <v>528</v>
      </c>
      <c r="N633" s="1020"/>
      <c r="O633" s="761">
        <v>-1.4166161614590908E-2</v>
      </c>
      <c r="P633" s="756"/>
      <c r="Q633" s="756"/>
      <c r="Z633" s="341"/>
      <c r="AA633" s="341"/>
      <c r="AB633" s="341"/>
      <c r="AC633" s="341"/>
      <c r="AD633" s="341"/>
      <c r="AE633" s="341"/>
      <c r="AF633" s="341"/>
      <c r="AG633" s="341"/>
      <c r="AH633" s="341"/>
      <c r="AI633" s="341"/>
      <c r="AJ633" s="341"/>
      <c r="AK633" s="341"/>
      <c r="AL633" s="341"/>
      <c r="AM633" s="341"/>
      <c r="AN633" s="341"/>
      <c r="AO633" s="341"/>
      <c r="AP633" s="341"/>
      <c r="AQ633" s="341"/>
      <c r="AR633" s="341"/>
      <c r="AS633" s="341"/>
      <c r="AT633" s="341"/>
      <c r="AU633" s="341"/>
      <c r="AV633" s="341"/>
      <c r="AW633" s="341"/>
      <c r="AX633" s="341"/>
      <c r="AY633" s="341"/>
      <c r="AZ633" s="341"/>
      <c r="BA633" s="344"/>
      <c r="BB633" s="395"/>
      <c r="BC633" s="344"/>
      <c r="BD633" s="344"/>
      <c r="BE633" s="344"/>
      <c r="BF633" s="344"/>
      <c r="BG633" s="344"/>
      <c r="BH633" s="344"/>
      <c r="BI633" s="344"/>
      <c r="BJ633" s="344"/>
      <c r="BK633" s="344"/>
      <c r="BL633" s="344"/>
      <c r="BM633" s="344"/>
      <c r="BN633" s="344"/>
      <c r="BO633" s="344"/>
      <c r="BP633" s="344"/>
      <c r="BQ633" s="344"/>
      <c r="BR633" s="344"/>
      <c r="BS633" s="344"/>
      <c r="BT633" s="344"/>
      <c r="BU633" s="344"/>
      <c r="BV633" s="344"/>
      <c r="BW633" s="344"/>
      <c r="BX633" s="344"/>
      <c r="BY633" s="344"/>
      <c r="BZ633" s="344"/>
      <c r="CA633" s="344"/>
      <c r="CB633" s="344"/>
      <c r="CC633" s="344"/>
      <c r="CD633" s="344"/>
      <c r="CE633" s="344"/>
      <c r="CF633" s="344"/>
      <c r="CG633" s="344"/>
      <c r="CH633" s="344"/>
      <c r="CI633" s="344"/>
      <c r="CJ633" s="344"/>
      <c r="CK633" s="344"/>
      <c r="CL633" s="344"/>
      <c r="CM633" s="344"/>
      <c r="CN633" s="344"/>
      <c r="CO633" s="344"/>
      <c r="CP633" s="344"/>
      <c r="CQ633" s="344"/>
      <c r="CR633" s="344"/>
      <c r="CS633" s="344"/>
      <c r="CT633" s="344"/>
      <c r="CU633" s="344"/>
      <c r="CV633" s="344"/>
      <c r="CW633" s="344"/>
      <c r="CX633" s="344"/>
      <c r="CY633" s="344"/>
      <c r="CZ633" s="344"/>
    </row>
    <row r="634" s="348" customFormat="true" ht="25.15" customHeight="true" x14ac:dyDescent="0.2">
      <c r="C634" s="1020"/>
      <c r="D634" s="1020"/>
      <c r="E634" s="756"/>
      <c r="F634" s="756"/>
      <c r="G634" s="756"/>
      <c r="H634" s="1020" t="s">
        <v>552</v>
      </c>
      <c r="I634" s="1020"/>
      <c r="J634" s="760">
        <v>-7.5134565368598742E-3</v>
      </c>
      <c r="K634" s="756"/>
      <c r="L634" s="756"/>
      <c r="M634" s="1020" t="s">
        <v>552</v>
      </c>
      <c r="N634" s="1020"/>
      <c r="O634" s="761">
        <v>-2.1368903886156289E-2</v>
      </c>
      <c r="P634" s="756"/>
      <c r="Q634" s="756"/>
      <c r="Z634" s="341"/>
      <c r="AA634" s="341"/>
      <c r="AB634" s="341"/>
      <c r="AC634" s="341"/>
      <c r="AD634" s="341"/>
      <c r="AE634" s="341"/>
      <c r="AF634" s="341"/>
      <c r="AG634" s="341"/>
      <c r="AH634" s="341"/>
      <c r="AI634" s="341"/>
      <c r="AJ634" s="341"/>
      <c r="AK634" s="341"/>
      <c r="AL634" s="341"/>
      <c r="AM634" s="341"/>
      <c r="AN634" s="341"/>
      <c r="AO634" s="341"/>
      <c r="AP634" s="341"/>
      <c r="AQ634" s="341"/>
      <c r="AR634" s="341"/>
      <c r="AS634" s="341"/>
      <c r="AT634" s="341"/>
      <c r="AU634" s="341"/>
      <c r="AV634" s="341"/>
      <c r="AW634" s="341"/>
      <c r="AX634" s="341"/>
      <c r="AY634" s="341"/>
      <c r="AZ634" s="341"/>
      <c r="BA634" s="344"/>
      <c r="BB634" s="395"/>
      <c r="BC634" s="344"/>
      <c r="BD634" s="344"/>
      <c r="BE634" s="344"/>
      <c r="BF634" s="344"/>
      <c r="BG634" s="344"/>
      <c r="BH634" s="344"/>
      <c r="BI634" s="344"/>
      <c r="BJ634" s="344"/>
      <c r="BK634" s="344"/>
      <c r="BL634" s="344"/>
      <c r="BM634" s="344"/>
      <c r="BN634" s="344"/>
      <c r="BO634" s="344"/>
      <c r="BP634" s="344"/>
      <c r="BQ634" s="344"/>
      <c r="BR634" s="344"/>
      <c r="BS634" s="344"/>
      <c r="BT634" s="344"/>
      <c r="BU634" s="344"/>
      <c r="BV634" s="344"/>
      <c r="BW634" s="344"/>
      <c r="BX634" s="344"/>
      <c r="BY634" s="344"/>
      <c r="BZ634" s="344"/>
      <c r="CA634" s="344"/>
      <c r="CB634" s="344"/>
      <c r="CC634" s="344"/>
      <c r="CD634" s="344"/>
      <c r="CE634" s="344"/>
      <c r="CF634" s="344"/>
      <c r="CG634" s="344"/>
      <c r="CH634" s="344"/>
      <c r="CI634" s="344"/>
      <c r="CJ634" s="344"/>
      <c r="CK634" s="344"/>
      <c r="CL634" s="344"/>
      <c r="CM634" s="344"/>
      <c r="CN634" s="344"/>
      <c r="CO634" s="344"/>
      <c r="CP634" s="344"/>
      <c r="CQ634" s="344"/>
      <c r="CR634" s="344"/>
      <c r="CS634" s="344"/>
      <c r="CT634" s="344"/>
      <c r="CU634" s="344"/>
      <c r="CV634" s="344"/>
      <c r="CW634" s="344"/>
      <c r="CX634" s="344"/>
      <c r="CY634" s="344"/>
      <c r="CZ634" s="344"/>
    </row>
    <row r="635" s="348" customFormat="true" ht="25.15" customHeight="true" x14ac:dyDescent="0.2">
      <c r="C635" s="1020"/>
      <c r="D635" s="1020"/>
      <c r="E635" s="756"/>
      <c r="F635" s="756"/>
      <c r="G635" s="756"/>
      <c r="H635" s="1020" t="s">
        <v>525</v>
      </c>
      <c r="I635" s="1020"/>
      <c r="J635" s="760">
        <v>-2.4604697957243175E-2</v>
      </c>
      <c r="K635" s="756"/>
      <c r="L635" s="756"/>
      <c r="M635" s="1020" t="s">
        <v>525</v>
      </c>
      <c r="N635" s="1020"/>
      <c r="O635" s="761">
        <v>-2.4161744133400033E-2</v>
      </c>
      <c r="P635" s="756"/>
      <c r="Q635" s="756"/>
      <c r="Z635" s="341"/>
      <c r="AA635" s="341"/>
      <c r="AB635" s="341"/>
      <c r="AC635" s="341"/>
      <c r="AD635" s="341"/>
      <c r="AE635" s="341"/>
      <c r="AF635" s="341"/>
      <c r="AG635" s="341"/>
      <c r="AH635" s="341"/>
      <c r="AI635" s="341"/>
      <c r="AJ635" s="341"/>
      <c r="AK635" s="341"/>
      <c r="AL635" s="341"/>
      <c r="AM635" s="341"/>
      <c r="AN635" s="341"/>
      <c r="AO635" s="341"/>
      <c r="AP635" s="341"/>
      <c r="AQ635" s="341"/>
      <c r="AR635" s="341"/>
      <c r="AS635" s="341"/>
      <c r="AT635" s="341"/>
      <c r="AU635" s="341"/>
      <c r="AV635" s="341"/>
      <c r="AW635" s="341"/>
      <c r="AX635" s="341"/>
      <c r="AY635" s="341"/>
      <c r="AZ635" s="341"/>
      <c r="BA635" s="344"/>
      <c r="BB635" s="395"/>
      <c r="BC635" s="344"/>
      <c r="BD635" s="344"/>
      <c r="BE635" s="344"/>
      <c r="BF635" s="344"/>
      <c r="BG635" s="344"/>
      <c r="BH635" s="344"/>
      <c r="BI635" s="344"/>
      <c r="BJ635" s="344"/>
      <c r="BK635" s="344"/>
      <c r="BL635" s="344"/>
      <c r="BM635" s="344"/>
      <c r="BN635" s="344"/>
      <c r="BO635" s="344"/>
      <c r="BP635" s="344"/>
      <c r="BQ635" s="344"/>
      <c r="BR635" s="344"/>
      <c r="BS635" s="344"/>
      <c r="BT635" s="344"/>
      <c r="BU635" s="344"/>
      <c r="BV635" s="344"/>
      <c r="BW635" s="344"/>
      <c r="BX635" s="344"/>
      <c r="BY635" s="344"/>
      <c r="BZ635" s="344"/>
      <c r="CA635" s="344"/>
      <c r="CB635" s="344"/>
      <c r="CC635" s="344"/>
      <c r="CD635" s="344"/>
      <c r="CE635" s="344"/>
      <c r="CF635" s="344"/>
      <c r="CG635" s="344"/>
      <c r="CH635" s="344"/>
      <c r="CI635" s="344"/>
      <c r="CJ635" s="344"/>
      <c r="CK635" s="344"/>
      <c r="CL635" s="344"/>
      <c r="CM635" s="344"/>
      <c r="CN635" s="344"/>
      <c r="CO635" s="344"/>
      <c r="CP635" s="344"/>
      <c r="CQ635" s="344"/>
      <c r="CR635" s="344"/>
      <c r="CS635" s="344"/>
      <c r="CT635" s="344"/>
      <c r="CU635" s="344"/>
      <c r="CV635" s="344"/>
      <c r="CW635" s="344"/>
      <c r="CX635" s="344"/>
      <c r="CY635" s="344"/>
      <c r="CZ635" s="344"/>
    </row>
    <row r="636" s="348" customFormat="true" ht="25.15" customHeight="true" x14ac:dyDescent="0.2">
      <c r="C636" s="1020"/>
      <c r="D636" s="1020"/>
      <c r="E636" s="756"/>
      <c r="F636" s="756"/>
      <c r="G636" s="756"/>
      <c r="H636" s="1020" t="s">
        <v>197</v>
      </c>
      <c r="I636" s="1020"/>
      <c r="J636" s="760">
        <v>-4.333234454896679E-2</v>
      </c>
      <c r="K636" s="756"/>
      <c r="L636" s="756"/>
      <c r="M636" s="1020" t="s">
        <v>197</v>
      </c>
      <c r="N636" s="1020"/>
      <c r="O636" s="761">
        <v>-6.809616796085298E-2</v>
      </c>
      <c r="P636" s="756"/>
      <c r="Q636" s="756"/>
      <c r="Z636" s="341"/>
      <c r="AA636" s="341"/>
      <c r="AB636" s="341"/>
      <c r="AC636" s="341"/>
      <c r="AD636" s="341"/>
      <c r="AE636" s="341"/>
      <c r="AF636" s="341"/>
      <c r="AG636" s="341"/>
      <c r="AH636" s="341"/>
      <c r="AI636" s="341"/>
      <c r="AJ636" s="341"/>
      <c r="AK636" s="341"/>
      <c r="AL636" s="341"/>
      <c r="AM636" s="341"/>
      <c r="AN636" s="341"/>
      <c r="AO636" s="341"/>
      <c r="AP636" s="341"/>
      <c r="AQ636" s="341"/>
      <c r="AR636" s="341"/>
      <c r="AS636" s="341"/>
      <c r="AT636" s="341"/>
      <c r="AU636" s="341"/>
      <c r="AV636" s="341"/>
      <c r="AW636" s="341"/>
      <c r="AX636" s="341"/>
      <c r="AY636" s="341"/>
      <c r="AZ636" s="341"/>
      <c r="BA636" s="344"/>
      <c r="BB636" s="395"/>
      <c r="BC636" s="344"/>
      <c r="BD636" s="344"/>
      <c r="BE636" s="344"/>
      <c r="BF636" s="344"/>
      <c r="BG636" s="344"/>
      <c r="BH636" s="344"/>
      <c r="BI636" s="344"/>
      <c r="BJ636" s="344"/>
      <c r="BK636" s="344"/>
      <c r="BL636" s="344"/>
      <c r="BM636" s="344"/>
      <c r="BN636" s="344"/>
      <c r="BO636" s="344"/>
      <c r="BP636" s="344"/>
      <c r="BQ636" s="344"/>
      <c r="BR636" s="344"/>
      <c r="BS636" s="344"/>
      <c r="BT636" s="344"/>
      <c r="BU636" s="344"/>
      <c r="BV636" s="344"/>
      <c r="BW636" s="344"/>
      <c r="BX636" s="344"/>
      <c r="BY636" s="344"/>
      <c r="BZ636" s="344"/>
      <c r="CA636" s="344"/>
      <c r="CB636" s="344"/>
      <c r="CC636" s="344"/>
      <c r="CD636" s="344"/>
      <c r="CE636" s="344"/>
      <c r="CF636" s="344"/>
      <c r="CG636" s="344"/>
      <c r="CH636" s="344"/>
      <c r="CI636" s="344"/>
      <c r="CJ636" s="344"/>
      <c r="CK636" s="344"/>
      <c r="CL636" s="344"/>
      <c r="CM636" s="344"/>
      <c r="CN636" s="344"/>
      <c r="CO636" s="344"/>
      <c r="CP636" s="344"/>
      <c r="CQ636" s="344"/>
      <c r="CR636" s="344"/>
      <c r="CS636" s="344"/>
      <c r="CT636" s="344"/>
      <c r="CU636" s="344"/>
      <c r="CV636" s="344"/>
      <c r="CW636" s="344"/>
      <c r="CX636" s="344"/>
      <c r="CY636" s="344"/>
      <c r="CZ636" s="344"/>
    </row>
    <row r="637" s="348" customFormat="true" ht="25.15" customHeight="true" x14ac:dyDescent="0.2">
      <c r="C637" s="1020"/>
      <c r="D637" s="1020"/>
      <c r="E637" s="756"/>
      <c r="F637" s="756"/>
      <c r="G637" s="756"/>
      <c r="H637" s="1020" t="s">
        <v>560</v>
      </c>
      <c r="I637" s="1020"/>
      <c r="J637" s="760">
        <v>-9.8701367227689348E-3</v>
      </c>
      <c r="K637" s="756"/>
      <c r="L637" s="756"/>
      <c r="M637" s="1020" t="s">
        <v>560</v>
      </c>
      <c r="N637" s="1020"/>
      <c r="O637" s="761">
        <v>-7.4619979263479928E-3</v>
      </c>
      <c r="P637" s="756"/>
      <c r="Q637" s="756"/>
      <c r="Z637" s="341"/>
      <c r="AA637" s="341"/>
      <c r="AB637" s="341"/>
      <c r="AC637" s="341"/>
      <c r="AD637" s="341"/>
      <c r="AE637" s="341"/>
      <c r="AF637" s="341"/>
      <c r="AG637" s="341"/>
      <c r="AH637" s="341"/>
      <c r="AI637" s="341"/>
      <c r="AJ637" s="341"/>
      <c r="AK637" s="341"/>
      <c r="AL637" s="341"/>
      <c r="AM637" s="341"/>
      <c r="AN637" s="341"/>
      <c r="AO637" s="341"/>
      <c r="AP637" s="341"/>
      <c r="AQ637" s="341"/>
      <c r="AR637" s="341"/>
      <c r="AS637" s="341"/>
      <c r="AT637" s="341"/>
      <c r="AU637" s="341"/>
      <c r="AV637" s="341"/>
      <c r="AW637" s="341"/>
      <c r="AX637" s="341"/>
      <c r="AY637" s="341"/>
      <c r="AZ637" s="341"/>
      <c r="BA637" s="344"/>
      <c r="BB637" s="395"/>
      <c r="BC637" s="344"/>
      <c r="BD637" s="344"/>
      <c r="BE637" s="344"/>
      <c r="BF637" s="344"/>
      <c r="BG637" s="344"/>
      <c r="BH637" s="344"/>
      <c r="BI637" s="344"/>
      <c r="BJ637" s="344"/>
      <c r="BK637" s="344"/>
      <c r="BL637" s="344"/>
      <c r="BM637" s="344"/>
      <c r="BN637" s="344"/>
      <c r="BO637" s="344"/>
      <c r="BP637" s="344"/>
      <c r="BQ637" s="344"/>
      <c r="BR637" s="344"/>
      <c r="BS637" s="344"/>
      <c r="BT637" s="344"/>
      <c r="BU637" s="344"/>
      <c r="BV637" s="344"/>
      <c r="BW637" s="344"/>
      <c r="BX637" s="344"/>
      <c r="BY637" s="344"/>
      <c r="BZ637" s="344"/>
      <c r="CA637" s="344"/>
      <c r="CB637" s="344"/>
      <c r="CC637" s="344"/>
      <c r="CD637" s="344"/>
      <c r="CE637" s="344"/>
      <c r="CF637" s="344"/>
      <c r="CG637" s="344"/>
      <c r="CH637" s="344"/>
      <c r="CI637" s="344"/>
      <c r="CJ637" s="344"/>
      <c r="CK637" s="344"/>
      <c r="CL637" s="344"/>
      <c r="CM637" s="344"/>
      <c r="CN637" s="344"/>
      <c r="CO637" s="344"/>
      <c r="CP637" s="344"/>
      <c r="CQ637" s="344"/>
      <c r="CR637" s="344"/>
      <c r="CS637" s="344"/>
      <c r="CT637" s="344"/>
      <c r="CU637" s="344"/>
      <c r="CV637" s="344"/>
      <c r="CW637" s="344"/>
      <c r="CX637" s="344"/>
      <c r="CY637" s="344"/>
      <c r="CZ637" s="344"/>
    </row>
    <row r="638" s="348" customFormat="true" ht="25.15" customHeight="true" x14ac:dyDescent="0.2">
      <c r="C638" s="1020"/>
      <c r="D638" s="1020"/>
      <c r="E638" s="756"/>
      <c r="F638" s="756"/>
      <c r="G638" s="756"/>
      <c r="H638" s="1020" t="s">
        <v>208</v>
      </c>
      <c r="I638" s="1020"/>
      <c r="J638" s="760">
        <v>-4.7415852596444388E-2</v>
      </c>
      <c r="K638" s="756"/>
      <c r="L638" s="756"/>
      <c r="M638" s="1020" t="s">
        <v>208</v>
      </c>
      <c r="N638" s="1020"/>
      <c r="O638" s="761">
        <v>-6.3203344689494304E-2</v>
      </c>
      <c r="P638" s="756"/>
      <c r="Q638" s="756"/>
      <c r="Z638" s="341"/>
      <c r="AA638" s="341"/>
      <c r="AB638" s="341"/>
      <c r="AC638" s="341"/>
      <c r="AD638" s="341"/>
      <c r="AE638" s="341"/>
      <c r="AF638" s="341"/>
      <c r="AG638" s="341"/>
      <c r="AH638" s="341"/>
      <c r="AI638" s="341"/>
      <c r="AJ638" s="341"/>
      <c r="AK638" s="341"/>
      <c r="AL638" s="341"/>
      <c r="AM638" s="341"/>
      <c r="AN638" s="341"/>
      <c r="AO638" s="341"/>
      <c r="AP638" s="341"/>
      <c r="AQ638" s="341"/>
      <c r="AR638" s="341"/>
      <c r="AS638" s="341"/>
      <c r="AT638" s="341"/>
      <c r="AU638" s="341"/>
      <c r="AV638" s="341"/>
      <c r="AW638" s="341"/>
      <c r="AX638" s="341"/>
      <c r="AY638" s="341"/>
      <c r="AZ638" s="341"/>
      <c r="BA638" s="344"/>
      <c r="BB638" s="395"/>
      <c r="BC638" s="344"/>
      <c r="BD638" s="344"/>
      <c r="BE638" s="344"/>
      <c r="BF638" s="344"/>
      <c r="BG638" s="344"/>
      <c r="BH638" s="344"/>
      <c r="BI638" s="344"/>
      <c r="BJ638" s="344"/>
      <c r="BK638" s="344"/>
      <c r="BL638" s="344"/>
      <c r="BM638" s="344"/>
      <c r="BN638" s="344"/>
      <c r="BO638" s="344"/>
      <c r="BP638" s="344"/>
      <c r="BQ638" s="344"/>
      <c r="BR638" s="344"/>
      <c r="BS638" s="344"/>
      <c r="BT638" s="344"/>
      <c r="BU638" s="344"/>
      <c r="BV638" s="344"/>
      <c r="BW638" s="344"/>
      <c r="BX638" s="344"/>
      <c r="BY638" s="344"/>
      <c r="BZ638" s="344"/>
      <c r="CA638" s="344"/>
      <c r="CB638" s="344"/>
      <c r="CC638" s="344"/>
      <c r="CD638" s="344"/>
      <c r="CE638" s="344"/>
      <c r="CF638" s="344"/>
      <c r="CG638" s="344"/>
      <c r="CH638" s="344"/>
      <c r="CI638" s="344"/>
      <c r="CJ638" s="344"/>
      <c r="CK638" s="344"/>
      <c r="CL638" s="344"/>
      <c r="CM638" s="344"/>
      <c r="CN638" s="344"/>
      <c r="CO638" s="344"/>
      <c r="CP638" s="344"/>
      <c r="CQ638" s="344"/>
      <c r="CR638" s="344"/>
      <c r="CS638" s="344"/>
      <c r="CT638" s="344"/>
      <c r="CU638" s="344"/>
      <c r="CV638" s="344"/>
      <c r="CW638" s="344"/>
      <c r="CX638" s="344"/>
      <c r="CY638" s="344"/>
      <c r="CZ638" s="344"/>
    </row>
    <row r="639" s="348" customFormat="true" ht="25.15" customHeight="true" x14ac:dyDescent="0.2">
      <c r="C639" s="1020"/>
      <c r="D639" s="1020"/>
      <c r="E639" s="756"/>
      <c r="F639" s="756"/>
      <c r="G639" s="756"/>
      <c r="H639" s="1020" t="s">
        <v>202</v>
      </c>
      <c r="I639" s="1020"/>
      <c r="J639" s="760">
        <v>3.6566138356139644E-2</v>
      </c>
      <c r="K639" s="756"/>
      <c r="L639" s="756"/>
      <c r="M639" s="1020" t="s">
        <v>202</v>
      </c>
      <c r="N639" s="1020"/>
      <c r="O639" s="761">
        <v>3.374190309425084E-2</v>
      </c>
      <c r="P639" s="756"/>
      <c r="Q639" s="756"/>
      <c r="Z639" s="341"/>
      <c r="AA639" s="341"/>
      <c r="AB639" s="341"/>
      <c r="AC639" s="341"/>
      <c r="AD639" s="341"/>
      <c r="AE639" s="341"/>
      <c r="AF639" s="341"/>
      <c r="AG639" s="341"/>
      <c r="AH639" s="341"/>
      <c r="AI639" s="341"/>
      <c r="AJ639" s="341"/>
      <c r="AK639" s="341"/>
      <c r="AL639" s="341"/>
      <c r="AM639" s="341"/>
      <c r="AN639" s="341"/>
      <c r="AO639" s="341"/>
      <c r="AP639" s="341"/>
      <c r="AQ639" s="341"/>
      <c r="AR639" s="341"/>
      <c r="AS639" s="341"/>
      <c r="AT639" s="341"/>
      <c r="AU639" s="341"/>
      <c r="AV639" s="341"/>
      <c r="AW639" s="341"/>
      <c r="AX639" s="341"/>
      <c r="AY639" s="341"/>
      <c r="AZ639" s="341"/>
      <c r="BA639" s="344"/>
      <c r="BB639" s="395"/>
      <c r="BC639" s="344"/>
      <c r="BD639" s="344"/>
      <c r="BE639" s="344"/>
      <c r="BF639" s="344"/>
      <c r="BG639" s="344"/>
      <c r="BH639" s="344"/>
      <c r="BI639" s="344"/>
      <c r="BJ639" s="344"/>
      <c r="BK639" s="344"/>
      <c r="BL639" s="344"/>
      <c r="BM639" s="344"/>
      <c r="BN639" s="344"/>
      <c r="BO639" s="344"/>
      <c r="BP639" s="344"/>
      <c r="BQ639" s="344"/>
      <c r="BR639" s="344"/>
      <c r="BS639" s="344"/>
      <c r="BT639" s="344"/>
      <c r="BU639" s="344"/>
      <c r="BV639" s="344"/>
      <c r="BW639" s="344"/>
      <c r="BX639" s="344"/>
      <c r="BY639" s="344"/>
      <c r="BZ639" s="344"/>
      <c r="CA639" s="344"/>
      <c r="CB639" s="344"/>
      <c r="CC639" s="344"/>
      <c r="CD639" s="344"/>
      <c r="CE639" s="344"/>
      <c r="CF639" s="344"/>
      <c r="CG639" s="344"/>
      <c r="CH639" s="344"/>
      <c r="CI639" s="344"/>
      <c r="CJ639" s="344"/>
      <c r="CK639" s="344"/>
      <c r="CL639" s="344"/>
      <c r="CM639" s="344"/>
      <c r="CN639" s="344"/>
      <c r="CO639" s="344"/>
      <c r="CP639" s="344"/>
      <c r="CQ639" s="344"/>
      <c r="CR639" s="344"/>
      <c r="CS639" s="344"/>
      <c r="CT639" s="344"/>
      <c r="CU639" s="344"/>
      <c r="CV639" s="344"/>
      <c r="CW639" s="344"/>
      <c r="CX639" s="344"/>
      <c r="CY639" s="344"/>
      <c r="CZ639" s="344"/>
    </row>
    <row r="640" s="348" customFormat="true" ht="25.15" customHeight="true" x14ac:dyDescent="0.2">
      <c r="C640" s="1020"/>
      <c r="D640" s="1020"/>
      <c r="E640" s="756"/>
      <c r="F640" s="756"/>
      <c r="G640" s="756"/>
      <c r="H640" s="1020" t="s">
        <v>553</v>
      </c>
      <c r="I640" s="1020"/>
      <c r="J640" s="760">
        <v>-7.2780479536960754E-3</v>
      </c>
      <c r="K640" s="756"/>
      <c r="L640" s="756"/>
      <c r="M640" s="1020" t="s">
        <v>553</v>
      </c>
      <c r="N640" s="1020"/>
      <c r="O640" s="761">
        <v>-1.6557869561896692E-2</v>
      </c>
      <c r="P640" s="756"/>
      <c r="Q640" s="756"/>
      <c r="Z640" s="341"/>
      <c r="AA640" s="341"/>
      <c r="AB640" s="341"/>
      <c r="AC640" s="341"/>
      <c r="AD640" s="341"/>
      <c r="AE640" s="341"/>
      <c r="AF640" s="341"/>
      <c r="AG640" s="341"/>
      <c r="AH640" s="341"/>
      <c r="AI640" s="341"/>
      <c r="AJ640" s="341"/>
      <c r="AK640" s="341"/>
      <c r="AL640" s="341"/>
      <c r="AM640" s="341"/>
      <c r="AN640" s="341"/>
      <c r="AO640" s="341"/>
      <c r="AP640" s="341"/>
      <c r="AQ640" s="341"/>
      <c r="AR640" s="341"/>
      <c r="AS640" s="341"/>
      <c r="AT640" s="341"/>
      <c r="AU640" s="341"/>
      <c r="AV640" s="341"/>
      <c r="AW640" s="341"/>
      <c r="AX640" s="341"/>
      <c r="AY640" s="341"/>
      <c r="AZ640" s="341"/>
      <c r="BA640" s="344"/>
      <c r="BB640" s="395"/>
      <c r="BC640" s="344"/>
      <c r="BD640" s="344"/>
      <c r="BE640" s="344"/>
      <c r="BF640" s="344"/>
      <c r="BG640" s="344"/>
      <c r="BH640" s="344"/>
      <c r="BI640" s="344"/>
      <c r="BJ640" s="344"/>
      <c r="BK640" s="344"/>
      <c r="BL640" s="344"/>
      <c r="BM640" s="344"/>
      <c r="BN640" s="344"/>
      <c r="BO640" s="344"/>
      <c r="BP640" s="344"/>
      <c r="BQ640" s="344"/>
      <c r="BR640" s="344"/>
      <c r="BS640" s="344"/>
      <c r="BT640" s="344"/>
      <c r="BU640" s="344"/>
      <c r="BV640" s="344"/>
      <c r="BW640" s="344"/>
      <c r="BX640" s="344"/>
      <c r="BY640" s="344"/>
      <c r="BZ640" s="344"/>
      <c r="CA640" s="344"/>
      <c r="CB640" s="344"/>
      <c r="CC640" s="344"/>
      <c r="CD640" s="344"/>
      <c r="CE640" s="344"/>
      <c r="CF640" s="344"/>
      <c r="CG640" s="344"/>
      <c r="CH640" s="344"/>
      <c r="CI640" s="344"/>
      <c r="CJ640" s="344"/>
      <c r="CK640" s="344"/>
      <c r="CL640" s="344"/>
      <c r="CM640" s="344"/>
      <c r="CN640" s="344"/>
      <c r="CO640" s="344"/>
      <c r="CP640" s="344"/>
      <c r="CQ640" s="344"/>
      <c r="CR640" s="344"/>
      <c r="CS640" s="344"/>
      <c r="CT640" s="344"/>
      <c r="CU640" s="344"/>
      <c r="CV640" s="344"/>
      <c r="CW640" s="344"/>
      <c r="CX640" s="344"/>
      <c r="CY640" s="344"/>
      <c r="CZ640" s="344"/>
    </row>
    <row r="641" s="348" customFormat="true" ht="25.15" customHeight="true" x14ac:dyDescent="0.2">
      <c r="C641" s="1020"/>
      <c r="D641" s="1020"/>
      <c r="E641" s="756"/>
      <c r="F641" s="756"/>
      <c r="G641" s="756"/>
      <c r="H641" s="1020" t="s">
        <v>549</v>
      </c>
      <c r="I641" s="1020"/>
      <c r="J641" s="760">
        <v>-2.0771882271411808E-2</v>
      </c>
      <c r="K641" s="756"/>
      <c r="L641" s="756"/>
      <c r="M641" s="1020" t="s">
        <v>549</v>
      </c>
      <c r="N641" s="1020"/>
      <c r="O641" s="761">
        <v>-2.2438564629298739E-2</v>
      </c>
      <c r="P641" s="756"/>
      <c r="Q641" s="756"/>
      <c r="Z641" s="341"/>
      <c r="AA641" s="341"/>
      <c r="AB641" s="341"/>
      <c r="AC641" s="341"/>
      <c r="AD641" s="341"/>
      <c r="AE641" s="341"/>
      <c r="AF641" s="341"/>
      <c r="AG641" s="341"/>
      <c r="AH641" s="341"/>
      <c r="AI641" s="341"/>
      <c r="AJ641" s="341"/>
      <c r="AK641" s="341"/>
      <c r="AL641" s="341"/>
      <c r="AM641" s="341"/>
      <c r="AN641" s="341"/>
      <c r="AO641" s="341"/>
      <c r="AP641" s="341"/>
      <c r="AQ641" s="341"/>
      <c r="AR641" s="341"/>
      <c r="AS641" s="341"/>
      <c r="AT641" s="341"/>
      <c r="AU641" s="341"/>
      <c r="AV641" s="341"/>
      <c r="AW641" s="341"/>
      <c r="AX641" s="341"/>
      <c r="AY641" s="341"/>
      <c r="AZ641" s="341"/>
      <c r="BA641" s="344"/>
      <c r="BB641" s="395"/>
      <c r="BC641" s="344"/>
      <c r="BD641" s="344"/>
      <c r="BE641" s="344"/>
      <c r="BF641" s="344"/>
      <c r="BG641" s="344"/>
      <c r="BH641" s="344"/>
      <c r="BI641" s="344"/>
      <c r="BJ641" s="344"/>
      <c r="BK641" s="344"/>
      <c r="BL641" s="344"/>
      <c r="BM641" s="344"/>
      <c r="BN641" s="344"/>
      <c r="BO641" s="344"/>
      <c r="BP641" s="344"/>
      <c r="BQ641" s="344"/>
      <c r="BR641" s="344"/>
      <c r="BS641" s="344"/>
      <c r="BT641" s="344"/>
      <c r="BU641" s="344"/>
      <c r="BV641" s="344"/>
      <c r="BW641" s="344"/>
      <c r="BX641" s="344"/>
      <c r="BY641" s="344"/>
      <c r="BZ641" s="344"/>
      <c r="CA641" s="344"/>
      <c r="CB641" s="344"/>
      <c r="CC641" s="344"/>
      <c r="CD641" s="344"/>
      <c r="CE641" s="344"/>
      <c r="CF641" s="344"/>
      <c r="CG641" s="344"/>
      <c r="CH641" s="344"/>
      <c r="CI641" s="344"/>
      <c r="CJ641" s="344"/>
      <c r="CK641" s="344"/>
      <c r="CL641" s="344"/>
      <c r="CM641" s="344"/>
      <c r="CN641" s="344"/>
      <c r="CO641" s="344"/>
      <c r="CP641" s="344"/>
      <c r="CQ641" s="344"/>
      <c r="CR641" s="344"/>
      <c r="CS641" s="344"/>
      <c r="CT641" s="344"/>
      <c r="CU641" s="344"/>
      <c r="CV641" s="344"/>
      <c r="CW641" s="344"/>
      <c r="CX641" s="344"/>
      <c r="CY641" s="344"/>
      <c r="CZ641" s="344"/>
    </row>
    <row r="642" s="348" customFormat="true" ht="25.15" customHeight="true" x14ac:dyDescent="0.2">
      <c r="C642" s="1020"/>
      <c r="D642" s="1020"/>
      <c r="E642" s="756"/>
      <c r="F642" s="756"/>
      <c r="G642" s="756"/>
      <c r="H642" s="1020" t="s">
        <v>539</v>
      </c>
      <c r="I642" s="1020"/>
      <c r="J642" s="760">
        <v>2.4373397472605324E-2</v>
      </c>
      <c r="K642" s="756"/>
      <c r="L642" s="756"/>
      <c r="M642" s="1020" t="s">
        <v>539</v>
      </c>
      <c r="N642" s="1020"/>
      <c r="O642" s="761">
        <v>4.025175106401372E-2</v>
      </c>
      <c r="P642" s="756"/>
      <c r="Q642" s="756"/>
      <c r="Z642" s="341"/>
      <c r="AA642" s="341"/>
      <c r="AB642" s="341"/>
      <c r="AC642" s="341"/>
      <c r="AD642" s="341"/>
      <c r="AE642" s="341"/>
      <c r="AF642" s="341"/>
      <c r="AG642" s="341"/>
      <c r="AH642" s="341"/>
      <c r="AI642" s="341"/>
      <c r="AJ642" s="341"/>
      <c r="AK642" s="341"/>
      <c r="AL642" s="341"/>
      <c r="AM642" s="341"/>
      <c r="AN642" s="341"/>
      <c r="AO642" s="341"/>
      <c r="AP642" s="341"/>
      <c r="AQ642" s="341"/>
      <c r="AR642" s="341"/>
      <c r="AS642" s="341"/>
      <c r="AT642" s="341"/>
      <c r="AU642" s="341"/>
      <c r="AV642" s="341"/>
      <c r="AW642" s="341"/>
      <c r="AX642" s="341"/>
      <c r="AY642" s="341"/>
      <c r="AZ642" s="341"/>
      <c r="BA642" s="344"/>
      <c r="BB642" s="395"/>
      <c r="BC642" s="344"/>
      <c r="BD642" s="344"/>
      <c r="BE642" s="344"/>
      <c r="BF642" s="344"/>
      <c r="BG642" s="344"/>
      <c r="BH642" s="344"/>
      <c r="BI642" s="344"/>
      <c r="BJ642" s="344"/>
      <c r="BK642" s="344"/>
      <c r="BL642" s="344"/>
      <c r="BM642" s="344"/>
      <c r="BN642" s="344"/>
      <c r="BO642" s="344"/>
      <c r="BP642" s="344"/>
      <c r="BQ642" s="344"/>
      <c r="BR642" s="344"/>
      <c r="BS642" s="344"/>
      <c r="BT642" s="344"/>
      <c r="BU642" s="344"/>
      <c r="BV642" s="344"/>
      <c r="BW642" s="344"/>
      <c r="BX642" s="344"/>
      <c r="BY642" s="344"/>
      <c r="BZ642" s="344"/>
      <c r="CA642" s="344"/>
      <c r="CB642" s="344"/>
      <c r="CC642" s="344"/>
      <c r="CD642" s="344"/>
      <c r="CE642" s="344"/>
      <c r="CF642" s="344"/>
      <c r="CG642" s="344"/>
      <c r="CH642" s="344"/>
      <c r="CI642" s="344"/>
      <c r="CJ642" s="344"/>
      <c r="CK642" s="344"/>
      <c r="CL642" s="344"/>
      <c r="CM642" s="344"/>
      <c r="CN642" s="344"/>
      <c r="CO642" s="344"/>
      <c r="CP642" s="344"/>
      <c r="CQ642" s="344"/>
      <c r="CR642" s="344"/>
      <c r="CS642" s="344"/>
      <c r="CT642" s="344"/>
      <c r="CU642" s="344"/>
      <c r="CV642" s="344"/>
      <c r="CW642" s="344"/>
      <c r="CX642" s="344"/>
      <c r="CY642" s="344"/>
      <c r="CZ642" s="344"/>
    </row>
    <row r="643" s="348" customFormat="true" ht="25.15" customHeight="true" x14ac:dyDescent="0.2">
      <c r="C643" s="1020"/>
      <c r="D643" s="1020"/>
      <c r="E643" s="756"/>
      <c r="F643" s="756"/>
      <c r="G643" s="756"/>
      <c r="H643" s="1020" t="s">
        <v>524</v>
      </c>
      <c r="I643" s="1020"/>
      <c r="J643" s="760">
        <v>-2.9373359491421804E-2</v>
      </c>
      <c r="K643" s="756"/>
      <c r="L643" s="756"/>
      <c r="M643" s="1020" t="s">
        <v>524</v>
      </c>
      <c r="N643" s="1020"/>
      <c r="O643" s="761">
        <v>-3.7941420899587908E-2</v>
      </c>
      <c r="P643" s="756"/>
      <c r="Q643" s="756"/>
      <c r="Z643" s="341"/>
      <c r="AA643" s="341"/>
      <c r="AB643" s="341"/>
      <c r="AC643" s="341"/>
      <c r="AD643" s="341"/>
      <c r="AE643" s="341"/>
      <c r="AF643" s="341"/>
      <c r="AG643" s="341"/>
      <c r="AH643" s="341"/>
      <c r="AI643" s="341"/>
      <c r="AJ643" s="341"/>
      <c r="AK643" s="341"/>
      <c r="AL643" s="341"/>
      <c r="AM643" s="341"/>
      <c r="AN643" s="341"/>
      <c r="AO643" s="341"/>
      <c r="AP643" s="341"/>
      <c r="AQ643" s="341"/>
      <c r="AR643" s="341"/>
      <c r="AS643" s="341"/>
      <c r="AT643" s="341"/>
      <c r="AU643" s="341"/>
      <c r="AV643" s="341"/>
      <c r="AW643" s="341"/>
      <c r="AX643" s="341"/>
      <c r="AY643" s="341"/>
      <c r="AZ643" s="341"/>
      <c r="BA643" s="344"/>
      <c r="BB643" s="395"/>
      <c r="BC643" s="344"/>
      <c r="BD643" s="344"/>
      <c r="BE643" s="344"/>
      <c r="BF643" s="344"/>
      <c r="BG643" s="344"/>
      <c r="BH643" s="344"/>
      <c r="BI643" s="344"/>
      <c r="BJ643" s="344"/>
      <c r="BK643" s="344"/>
      <c r="BL643" s="344"/>
      <c r="BM643" s="344"/>
      <c r="BN643" s="344"/>
      <c r="BO643" s="344"/>
      <c r="BP643" s="344"/>
      <c r="BQ643" s="344"/>
      <c r="BR643" s="344"/>
      <c r="BS643" s="344"/>
      <c r="BT643" s="344"/>
      <c r="BU643" s="344"/>
      <c r="BV643" s="344"/>
      <c r="BW643" s="344"/>
      <c r="BX643" s="344"/>
      <c r="BY643" s="344"/>
      <c r="BZ643" s="344"/>
      <c r="CA643" s="344"/>
      <c r="CB643" s="344"/>
      <c r="CC643" s="344"/>
      <c r="CD643" s="344"/>
      <c r="CE643" s="344"/>
      <c r="CF643" s="344"/>
      <c r="CG643" s="344"/>
      <c r="CH643" s="344"/>
      <c r="CI643" s="344"/>
      <c r="CJ643" s="344"/>
      <c r="CK643" s="344"/>
      <c r="CL643" s="344"/>
      <c r="CM643" s="344"/>
      <c r="CN643" s="344"/>
      <c r="CO643" s="344"/>
      <c r="CP643" s="344"/>
      <c r="CQ643" s="344"/>
      <c r="CR643" s="344"/>
      <c r="CS643" s="344"/>
      <c r="CT643" s="344"/>
      <c r="CU643" s="344"/>
      <c r="CV643" s="344"/>
      <c r="CW643" s="344"/>
      <c r="CX643" s="344"/>
      <c r="CY643" s="344"/>
      <c r="CZ643" s="344"/>
    </row>
    <row r="644" s="348" customFormat="true" ht="25.15" customHeight="true" x14ac:dyDescent="0.2">
      <c r="C644" s="1020"/>
      <c r="D644" s="1020"/>
      <c r="E644" s="756"/>
      <c r="F644" s="756"/>
      <c r="G644" s="756"/>
      <c r="H644" s="1020" t="s">
        <v>532</v>
      </c>
      <c r="I644" s="1020"/>
      <c r="J644" s="760">
        <v>3.7013374910805974E-2</v>
      </c>
      <c r="K644" s="756"/>
      <c r="L644" s="756"/>
      <c r="M644" s="1020" t="s">
        <v>532</v>
      </c>
      <c r="N644" s="1020"/>
      <c r="O644" s="761">
        <v>2.6097106167583102E-2</v>
      </c>
      <c r="P644" s="756"/>
      <c r="Q644" s="756"/>
      <c r="Z644" s="341"/>
      <c r="AA644" s="341"/>
      <c r="AB644" s="341"/>
      <c r="AC644" s="341"/>
      <c r="AD644" s="341"/>
      <c r="AE644" s="341"/>
      <c r="AF644" s="341"/>
      <c r="AG644" s="341"/>
      <c r="AH644" s="341"/>
      <c r="AI644" s="341"/>
      <c r="AJ644" s="341"/>
      <c r="AK644" s="341"/>
      <c r="AL644" s="341"/>
      <c r="AM644" s="341"/>
      <c r="AN644" s="341"/>
      <c r="AO644" s="341"/>
      <c r="AP644" s="341"/>
      <c r="AQ644" s="341"/>
      <c r="AR644" s="341"/>
      <c r="AS644" s="341"/>
      <c r="AT644" s="341"/>
      <c r="AU644" s="341"/>
      <c r="AV644" s="341"/>
      <c r="AW644" s="341"/>
      <c r="AX644" s="341"/>
      <c r="AY644" s="341"/>
      <c r="AZ644" s="341"/>
      <c r="BA644" s="344"/>
      <c r="BB644" s="395"/>
      <c r="BC644" s="344"/>
      <c r="BD644" s="344"/>
      <c r="BE644" s="344"/>
      <c r="BF644" s="344"/>
      <c r="BG644" s="344"/>
      <c r="BH644" s="344"/>
      <c r="BI644" s="344"/>
      <c r="BJ644" s="344"/>
      <c r="BK644" s="344"/>
      <c r="BL644" s="344"/>
      <c r="BM644" s="344"/>
      <c r="BN644" s="344"/>
      <c r="BO644" s="344"/>
      <c r="BP644" s="344"/>
      <c r="BQ644" s="344"/>
      <c r="BR644" s="344"/>
      <c r="BS644" s="344"/>
      <c r="BT644" s="344"/>
      <c r="BU644" s="344"/>
      <c r="BV644" s="344"/>
      <c r="BW644" s="344"/>
      <c r="BX644" s="344"/>
      <c r="BY644" s="344"/>
      <c r="BZ644" s="344"/>
      <c r="CA644" s="344"/>
      <c r="CB644" s="344"/>
      <c r="CC644" s="344"/>
      <c r="CD644" s="344"/>
      <c r="CE644" s="344"/>
      <c r="CF644" s="344"/>
      <c r="CG644" s="344"/>
      <c r="CH644" s="344"/>
      <c r="CI644" s="344"/>
      <c r="CJ644" s="344"/>
      <c r="CK644" s="344"/>
      <c r="CL644" s="344"/>
      <c r="CM644" s="344"/>
      <c r="CN644" s="344"/>
      <c r="CO644" s="344"/>
      <c r="CP644" s="344"/>
      <c r="CQ644" s="344"/>
      <c r="CR644" s="344"/>
      <c r="CS644" s="344"/>
      <c r="CT644" s="344"/>
      <c r="CU644" s="344"/>
      <c r="CV644" s="344"/>
      <c r="CW644" s="344"/>
      <c r="CX644" s="344"/>
      <c r="CY644" s="344"/>
      <c r="CZ644" s="344"/>
    </row>
    <row r="645" s="348" customFormat="true" ht="25.15" customHeight="true" x14ac:dyDescent="0.2">
      <c r="C645" s="1020"/>
      <c r="D645" s="1020"/>
      <c r="E645" s="756"/>
      <c r="F645" s="756"/>
      <c r="G645" s="756"/>
      <c r="H645" s="1020" t="s">
        <v>523</v>
      </c>
      <c r="I645" s="1020"/>
      <c r="J645" s="760">
        <v>-3.2485452922191668E-2</v>
      </c>
      <c r="K645" s="756"/>
      <c r="L645" s="756"/>
      <c r="M645" s="1020" t="s">
        <v>523</v>
      </c>
      <c r="N645" s="1020"/>
      <c r="O645" s="761">
        <v>-5.0483378407320222E-2</v>
      </c>
      <c r="P645" s="756"/>
      <c r="Q645" s="756"/>
      <c r="Z645" s="341"/>
      <c r="AA645" s="341"/>
      <c r="AB645" s="341"/>
      <c r="AC645" s="341"/>
      <c r="AD645" s="341"/>
      <c r="AE645" s="341"/>
      <c r="AF645" s="341"/>
      <c r="AG645" s="341"/>
      <c r="AH645" s="341"/>
      <c r="AI645" s="341"/>
      <c r="AJ645" s="341"/>
      <c r="AK645" s="341"/>
      <c r="AL645" s="341"/>
      <c r="AM645" s="341"/>
      <c r="AN645" s="341"/>
      <c r="AO645" s="341"/>
      <c r="AP645" s="341"/>
      <c r="AQ645" s="341"/>
      <c r="AR645" s="341"/>
      <c r="AS645" s="341"/>
      <c r="AT645" s="341"/>
      <c r="AU645" s="341"/>
      <c r="AV645" s="341"/>
      <c r="AW645" s="341"/>
      <c r="AX645" s="341"/>
      <c r="AY645" s="341"/>
      <c r="AZ645" s="341"/>
      <c r="BA645" s="344"/>
      <c r="BB645" s="395"/>
      <c r="BC645" s="344"/>
      <c r="BD645" s="344"/>
      <c r="BE645" s="344"/>
      <c r="BF645" s="344"/>
      <c r="BG645" s="344"/>
      <c r="BH645" s="344"/>
      <c r="BI645" s="344"/>
      <c r="BJ645" s="344"/>
      <c r="BK645" s="344"/>
      <c r="BL645" s="344"/>
      <c r="BM645" s="344"/>
      <c r="BN645" s="344"/>
      <c r="BO645" s="344"/>
      <c r="BP645" s="344"/>
      <c r="BQ645" s="344"/>
      <c r="BR645" s="344"/>
      <c r="BS645" s="344"/>
      <c r="BT645" s="344"/>
      <c r="BU645" s="344"/>
      <c r="BV645" s="344"/>
      <c r="BW645" s="344"/>
      <c r="BX645" s="344"/>
      <c r="BY645" s="344"/>
      <c r="BZ645" s="344"/>
      <c r="CA645" s="344"/>
      <c r="CB645" s="344"/>
      <c r="CC645" s="344"/>
      <c r="CD645" s="344"/>
      <c r="CE645" s="344"/>
      <c r="CF645" s="344"/>
      <c r="CG645" s="344"/>
      <c r="CH645" s="344"/>
      <c r="CI645" s="344"/>
      <c r="CJ645" s="344"/>
      <c r="CK645" s="344"/>
      <c r="CL645" s="344"/>
      <c r="CM645" s="344"/>
      <c r="CN645" s="344"/>
      <c r="CO645" s="344"/>
      <c r="CP645" s="344"/>
      <c r="CQ645" s="344"/>
      <c r="CR645" s="344"/>
      <c r="CS645" s="344"/>
      <c r="CT645" s="344"/>
      <c r="CU645" s="344"/>
      <c r="CV645" s="344"/>
      <c r="CW645" s="344"/>
      <c r="CX645" s="344"/>
      <c r="CY645" s="344"/>
      <c r="CZ645" s="344"/>
    </row>
    <row r="646" s="348" customFormat="true" ht="25.15" customHeight="true" x14ac:dyDescent="0.2">
      <c r="C646" s="1020"/>
      <c r="D646" s="1020"/>
      <c r="E646" s="756"/>
      <c r="F646" s="756"/>
      <c r="G646" s="756"/>
      <c r="H646" s="1020" t="s">
        <v>527</v>
      </c>
      <c r="I646" s="1020"/>
      <c r="J646" s="760">
        <v>3.4581464976726858E-2</v>
      </c>
      <c r="K646" s="756"/>
      <c r="L646" s="756"/>
      <c r="M646" s="1020" t="s">
        <v>527</v>
      </c>
      <c r="N646" s="1020"/>
      <c r="O646" s="761">
        <v>5.4846279375761704E-2</v>
      </c>
      <c r="P646" s="756"/>
      <c r="Q646" s="756"/>
      <c r="Z646" s="341"/>
      <c r="AA646" s="341"/>
      <c r="AB646" s="341"/>
      <c r="AC646" s="341"/>
      <c r="AD646" s="341"/>
      <c r="AE646" s="341"/>
      <c r="AF646" s="341"/>
      <c r="AG646" s="341"/>
      <c r="AH646" s="341"/>
      <c r="AI646" s="341"/>
      <c r="AJ646" s="341"/>
      <c r="AK646" s="341"/>
      <c r="AL646" s="341"/>
      <c r="AM646" s="341"/>
      <c r="AN646" s="341"/>
      <c r="AO646" s="341"/>
      <c r="AP646" s="341"/>
      <c r="AQ646" s="341"/>
      <c r="AR646" s="341"/>
      <c r="AS646" s="341"/>
      <c r="AT646" s="341"/>
      <c r="AU646" s="341"/>
      <c r="AV646" s="341"/>
      <c r="AW646" s="341"/>
      <c r="AX646" s="341"/>
      <c r="AY646" s="341"/>
      <c r="AZ646" s="341"/>
      <c r="BA646" s="344"/>
      <c r="BB646" s="395"/>
      <c r="BC646" s="344"/>
      <c r="BD646" s="344"/>
      <c r="BE646" s="344"/>
      <c r="BF646" s="344"/>
      <c r="BG646" s="344"/>
      <c r="BH646" s="344"/>
      <c r="BI646" s="344"/>
      <c r="BJ646" s="344"/>
      <c r="BK646" s="344"/>
      <c r="BL646" s="344"/>
      <c r="BM646" s="344"/>
      <c r="BN646" s="344"/>
      <c r="BO646" s="344"/>
      <c r="BP646" s="344"/>
      <c r="BQ646" s="344"/>
      <c r="BR646" s="344"/>
      <c r="BS646" s="344"/>
      <c r="BT646" s="344"/>
      <c r="BU646" s="344"/>
      <c r="BV646" s="344"/>
      <c r="BW646" s="344"/>
      <c r="BX646" s="344"/>
      <c r="BY646" s="344"/>
      <c r="BZ646" s="344"/>
      <c r="CA646" s="344"/>
      <c r="CB646" s="344"/>
      <c r="CC646" s="344"/>
      <c r="CD646" s="344"/>
      <c r="CE646" s="344"/>
      <c r="CF646" s="344"/>
      <c r="CG646" s="344"/>
      <c r="CH646" s="344"/>
      <c r="CI646" s="344"/>
      <c r="CJ646" s="344"/>
      <c r="CK646" s="344"/>
      <c r="CL646" s="344"/>
      <c r="CM646" s="344"/>
      <c r="CN646" s="344"/>
      <c r="CO646" s="344"/>
      <c r="CP646" s="344"/>
      <c r="CQ646" s="344"/>
      <c r="CR646" s="344"/>
      <c r="CS646" s="344"/>
      <c r="CT646" s="344"/>
      <c r="CU646" s="344"/>
      <c r="CV646" s="344"/>
      <c r="CW646" s="344"/>
      <c r="CX646" s="344"/>
      <c r="CY646" s="344"/>
      <c r="CZ646" s="344"/>
    </row>
    <row r="647" s="348" customFormat="true" ht="25.15" customHeight="true" x14ac:dyDescent="0.2">
      <c r="C647" s="1020"/>
      <c r="D647" s="1020"/>
      <c r="E647" s="756"/>
      <c r="F647" s="756"/>
      <c r="G647" s="756"/>
      <c r="H647" s="1020" t="s">
        <v>369</v>
      </c>
      <c r="I647" s="1020"/>
      <c r="J647" s="760">
        <v>5.3877323666706958E-2</v>
      </c>
      <c r="K647" s="756"/>
      <c r="L647" s="756"/>
      <c r="M647" s="1020" t="s">
        <v>369</v>
      </c>
      <c r="N647" s="1020"/>
      <c r="O647" s="761">
        <v>8.0200980805663E-2</v>
      </c>
      <c r="P647" s="756"/>
      <c r="Q647" s="756"/>
      <c r="Z647" s="341"/>
      <c r="AA647" s="341"/>
      <c r="AB647" s="341"/>
      <c r="AC647" s="341"/>
      <c r="AD647" s="341"/>
      <c r="AE647" s="341"/>
      <c r="AF647" s="341"/>
      <c r="AG647" s="341"/>
      <c r="AH647" s="341"/>
      <c r="AI647" s="341"/>
      <c r="AJ647" s="341"/>
      <c r="AK647" s="341"/>
      <c r="AL647" s="341"/>
      <c r="AM647" s="341"/>
      <c r="AN647" s="341"/>
      <c r="AO647" s="341"/>
      <c r="AP647" s="341"/>
      <c r="AQ647" s="341"/>
      <c r="AR647" s="341"/>
      <c r="AS647" s="341"/>
      <c r="AT647" s="341"/>
      <c r="AU647" s="341"/>
      <c r="AV647" s="341"/>
      <c r="AW647" s="341"/>
      <c r="AX647" s="341"/>
      <c r="AY647" s="341"/>
      <c r="AZ647" s="341"/>
      <c r="BA647" s="344"/>
      <c r="BB647" s="395"/>
      <c r="BC647" s="344"/>
      <c r="BD647" s="344"/>
      <c r="BE647" s="344"/>
      <c r="BF647" s="344"/>
      <c r="BG647" s="344"/>
      <c r="BH647" s="344"/>
      <c r="BI647" s="344"/>
      <c r="BJ647" s="344"/>
      <c r="BK647" s="344"/>
      <c r="BL647" s="344"/>
      <c r="BM647" s="344"/>
      <c r="BN647" s="344"/>
      <c r="BO647" s="344"/>
      <c r="BP647" s="344"/>
      <c r="BQ647" s="344"/>
      <c r="BR647" s="344"/>
      <c r="BS647" s="344"/>
      <c r="BT647" s="344"/>
      <c r="BU647" s="344"/>
      <c r="BV647" s="344"/>
      <c r="BW647" s="344"/>
      <c r="BX647" s="344"/>
      <c r="BY647" s="344"/>
      <c r="BZ647" s="344"/>
      <c r="CA647" s="344"/>
      <c r="CB647" s="344"/>
      <c r="CC647" s="344"/>
      <c r="CD647" s="344"/>
      <c r="CE647" s="344"/>
      <c r="CF647" s="344"/>
      <c r="CG647" s="344"/>
      <c r="CH647" s="344"/>
      <c r="CI647" s="344"/>
      <c r="CJ647" s="344"/>
      <c r="CK647" s="344"/>
      <c r="CL647" s="344"/>
      <c r="CM647" s="344"/>
      <c r="CN647" s="344"/>
      <c r="CO647" s="344"/>
      <c r="CP647" s="344"/>
      <c r="CQ647" s="344"/>
      <c r="CR647" s="344"/>
      <c r="CS647" s="344"/>
      <c r="CT647" s="344"/>
      <c r="CU647" s="344"/>
      <c r="CV647" s="344"/>
      <c r="CW647" s="344"/>
      <c r="CX647" s="344"/>
      <c r="CY647" s="344"/>
      <c r="CZ647" s="344"/>
    </row>
    <row r="648" s="348" customFormat="true" ht="25.15" customHeight="true" x14ac:dyDescent="0.2">
      <c r="C648" s="1020"/>
      <c r="D648" s="1020"/>
      <c r="E648" s="756"/>
      <c r="F648" s="756"/>
      <c r="G648" s="756"/>
      <c r="H648" s="1020" t="s">
        <v>543</v>
      </c>
      <c r="I648" s="1020"/>
      <c r="J648" s="760">
        <v>4.7166105410363243E-2</v>
      </c>
      <c r="K648" s="756"/>
      <c r="L648" s="756"/>
      <c r="M648" s="1020" t="s">
        <v>543</v>
      </c>
      <c r="N648" s="1020"/>
      <c r="O648" s="761">
        <v>5.4828582197836859E-2</v>
      </c>
      <c r="P648" s="756"/>
      <c r="Q648" s="756"/>
      <c r="Z648" s="341"/>
      <c r="AA648" s="341"/>
      <c r="AB648" s="341"/>
      <c r="AC648" s="341"/>
      <c r="AD648" s="341"/>
      <c r="AE648" s="341"/>
      <c r="AF648" s="341"/>
      <c r="AG648" s="341"/>
      <c r="AH648" s="341"/>
      <c r="AI648" s="341"/>
      <c r="AJ648" s="341"/>
      <c r="AK648" s="341"/>
      <c r="AL648" s="341"/>
      <c r="AM648" s="341"/>
      <c r="AN648" s="341"/>
      <c r="AO648" s="341"/>
      <c r="AP648" s="341"/>
      <c r="AQ648" s="341"/>
      <c r="AR648" s="341"/>
      <c r="AS648" s="341"/>
      <c r="AT648" s="341"/>
      <c r="AU648" s="341"/>
      <c r="AV648" s="341"/>
      <c r="AW648" s="341"/>
      <c r="AX648" s="341"/>
      <c r="AY648" s="341"/>
      <c r="AZ648" s="341"/>
      <c r="BA648" s="344"/>
      <c r="BB648" s="395"/>
      <c r="BC648" s="344"/>
      <c r="BD648" s="344"/>
      <c r="BE648" s="344"/>
      <c r="BF648" s="344"/>
      <c r="BG648" s="344"/>
      <c r="BH648" s="344"/>
      <c r="BI648" s="344"/>
      <c r="BJ648" s="344"/>
      <c r="BK648" s="344"/>
      <c r="BL648" s="344"/>
      <c r="BM648" s="344"/>
      <c r="BN648" s="344"/>
      <c r="BO648" s="344"/>
      <c r="BP648" s="344"/>
      <c r="BQ648" s="344"/>
      <c r="BR648" s="344"/>
      <c r="BS648" s="344"/>
      <c r="BT648" s="344"/>
      <c r="BU648" s="344"/>
      <c r="BV648" s="344"/>
      <c r="BW648" s="344"/>
      <c r="BX648" s="344"/>
      <c r="BY648" s="344"/>
      <c r="BZ648" s="344"/>
      <c r="CA648" s="344"/>
      <c r="CB648" s="344"/>
      <c r="CC648" s="344"/>
      <c r="CD648" s="344"/>
      <c r="CE648" s="344"/>
      <c r="CF648" s="344"/>
      <c r="CG648" s="344"/>
      <c r="CH648" s="344"/>
      <c r="CI648" s="344"/>
      <c r="CJ648" s="344"/>
      <c r="CK648" s="344"/>
      <c r="CL648" s="344"/>
      <c r="CM648" s="344"/>
      <c r="CN648" s="344"/>
      <c r="CO648" s="344"/>
      <c r="CP648" s="344"/>
      <c r="CQ648" s="344"/>
      <c r="CR648" s="344"/>
      <c r="CS648" s="344"/>
      <c r="CT648" s="344"/>
      <c r="CU648" s="344"/>
      <c r="CV648" s="344"/>
      <c r="CW648" s="344"/>
      <c r="CX648" s="344"/>
      <c r="CY648" s="344"/>
      <c r="CZ648" s="344"/>
    </row>
    <row r="649" s="348" customFormat="true" ht="25.15" customHeight="true" x14ac:dyDescent="0.2">
      <c r="C649" s="1020"/>
      <c r="D649" s="1020"/>
      <c r="E649" s="756"/>
      <c r="F649" s="756"/>
      <c r="G649" s="756"/>
      <c r="H649" s="1020" t="s">
        <v>551</v>
      </c>
      <c r="I649" s="1020"/>
      <c r="J649" s="760">
        <v>4.2814313635994861E-2</v>
      </c>
      <c r="K649" s="756"/>
      <c r="L649" s="756"/>
      <c r="M649" s="1020" t="s">
        <v>551</v>
      </c>
      <c r="N649" s="1020"/>
      <c r="O649" s="761">
        <v>2.7930377936357564E-2</v>
      </c>
      <c r="P649" s="756"/>
      <c r="Q649" s="756"/>
      <c r="Z649" s="341"/>
      <c r="AA649" s="341"/>
      <c r="AB649" s="341"/>
      <c r="AC649" s="341"/>
      <c r="AD649" s="341"/>
      <c r="AE649" s="341"/>
      <c r="AF649" s="341"/>
      <c r="AG649" s="341"/>
      <c r="AH649" s="341"/>
      <c r="AI649" s="341"/>
      <c r="AJ649" s="341"/>
      <c r="AK649" s="341"/>
      <c r="AL649" s="341"/>
      <c r="AM649" s="341"/>
      <c r="AN649" s="341"/>
      <c r="AO649" s="341"/>
      <c r="AP649" s="341"/>
      <c r="AQ649" s="341"/>
      <c r="AR649" s="341"/>
      <c r="AS649" s="341"/>
      <c r="AT649" s="341"/>
      <c r="AU649" s="341"/>
      <c r="AV649" s="341"/>
      <c r="AW649" s="341"/>
      <c r="AX649" s="341"/>
      <c r="AY649" s="341"/>
      <c r="AZ649" s="341"/>
      <c r="BA649" s="344"/>
      <c r="BB649" s="395"/>
      <c r="BC649" s="344"/>
      <c r="BD649" s="344"/>
      <c r="BE649" s="344"/>
      <c r="BF649" s="344"/>
      <c r="BG649" s="344"/>
      <c r="BH649" s="344"/>
      <c r="BI649" s="344"/>
      <c r="BJ649" s="344"/>
      <c r="BK649" s="344"/>
      <c r="BL649" s="344"/>
      <c r="BM649" s="344"/>
      <c r="BN649" s="344"/>
      <c r="BO649" s="344"/>
      <c r="BP649" s="344"/>
      <c r="BQ649" s="344"/>
      <c r="BR649" s="344"/>
      <c r="BS649" s="344"/>
      <c r="BT649" s="344"/>
      <c r="BU649" s="344"/>
      <c r="BV649" s="344"/>
      <c r="BW649" s="344"/>
      <c r="BX649" s="344"/>
      <c r="BY649" s="344"/>
      <c r="BZ649" s="344"/>
      <c r="CA649" s="344"/>
      <c r="CB649" s="344"/>
      <c r="CC649" s="344"/>
      <c r="CD649" s="344"/>
      <c r="CE649" s="344"/>
      <c r="CF649" s="344"/>
      <c r="CG649" s="344"/>
      <c r="CH649" s="344"/>
      <c r="CI649" s="344"/>
      <c r="CJ649" s="344"/>
      <c r="CK649" s="344"/>
      <c r="CL649" s="344"/>
      <c r="CM649" s="344"/>
      <c r="CN649" s="344"/>
      <c r="CO649" s="344"/>
      <c r="CP649" s="344"/>
      <c r="CQ649" s="344"/>
      <c r="CR649" s="344"/>
      <c r="CS649" s="344"/>
      <c r="CT649" s="344"/>
      <c r="CU649" s="344"/>
      <c r="CV649" s="344"/>
      <c r="CW649" s="344"/>
      <c r="CX649" s="344"/>
      <c r="CY649" s="344"/>
      <c r="CZ649" s="344"/>
    </row>
    <row r="650" s="348" customFormat="true" ht="25.15" customHeight="true" x14ac:dyDescent="0.2">
      <c r="C650" s="1020"/>
      <c r="D650" s="1020"/>
      <c r="E650" s="756"/>
      <c r="F650" s="756"/>
      <c r="G650" s="756"/>
      <c r="H650" s="1020" t="s">
        <v>367</v>
      </c>
      <c r="I650" s="1020"/>
      <c r="J650" s="760">
        <v>4.7424360355289359E-2</v>
      </c>
      <c r="K650" s="756"/>
      <c r="L650" s="756"/>
      <c r="M650" s="1020" t="s">
        <v>367</v>
      </c>
      <c r="N650" s="1020"/>
      <c r="O650" s="761">
        <v>8.0572819108937363E-2</v>
      </c>
      <c r="P650" s="756"/>
      <c r="Q650" s="756"/>
      <c r="Z650" s="341"/>
      <c r="AA650" s="341"/>
      <c r="AB650" s="341"/>
      <c r="AC650" s="341"/>
      <c r="AD650" s="341"/>
      <c r="AE650" s="341"/>
      <c r="AF650" s="341"/>
      <c r="AG650" s="341"/>
      <c r="AH650" s="341"/>
      <c r="AI650" s="341"/>
      <c r="AJ650" s="341"/>
      <c r="AK650" s="341"/>
      <c r="AL650" s="341"/>
      <c r="AM650" s="341"/>
      <c r="AN650" s="341"/>
      <c r="AO650" s="341"/>
      <c r="AP650" s="341"/>
      <c r="AQ650" s="341"/>
      <c r="AR650" s="341"/>
      <c r="AS650" s="341"/>
      <c r="AT650" s="341"/>
      <c r="AU650" s="341"/>
      <c r="AV650" s="341"/>
      <c r="AW650" s="341"/>
      <c r="AX650" s="341"/>
      <c r="AY650" s="341"/>
      <c r="AZ650" s="341"/>
      <c r="BA650" s="344"/>
      <c r="BB650" s="395"/>
      <c r="BC650" s="344"/>
      <c r="BD650" s="344"/>
      <c r="BE650" s="344"/>
      <c r="BF650" s="344"/>
      <c r="BG650" s="344"/>
      <c r="BH650" s="344"/>
      <c r="BI650" s="344"/>
      <c r="BJ650" s="344"/>
      <c r="BK650" s="344"/>
      <c r="BL650" s="344"/>
      <c r="BM650" s="344"/>
      <c r="BN650" s="344"/>
      <c r="BO650" s="344"/>
      <c r="BP650" s="344"/>
      <c r="BQ650" s="344"/>
      <c r="BR650" s="344"/>
      <c r="BS650" s="344"/>
      <c r="BT650" s="344"/>
      <c r="BU650" s="344"/>
      <c r="BV650" s="344"/>
      <c r="BW650" s="344"/>
      <c r="BX650" s="344"/>
      <c r="BY650" s="344"/>
      <c r="BZ650" s="344"/>
      <c r="CA650" s="344"/>
      <c r="CB650" s="344"/>
      <c r="CC650" s="344"/>
      <c r="CD650" s="344"/>
      <c r="CE650" s="344"/>
      <c r="CF650" s="344"/>
      <c r="CG650" s="344"/>
      <c r="CH650" s="344"/>
      <c r="CI650" s="344"/>
      <c r="CJ650" s="344"/>
      <c r="CK650" s="344"/>
      <c r="CL650" s="344"/>
      <c r="CM650" s="344"/>
      <c r="CN650" s="344"/>
      <c r="CO650" s="344"/>
      <c r="CP650" s="344"/>
      <c r="CQ650" s="344"/>
      <c r="CR650" s="344"/>
      <c r="CS650" s="344"/>
      <c r="CT650" s="344"/>
      <c r="CU650" s="344"/>
      <c r="CV650" s="344"/>
      <c r="CW650" s="344"/>
      <c r="CX650" s="344"/>
      <c r="CY650" s="344"/>
      <c r="CZ650" s="344"/>
    </row>
    <row r="651" s="348" customFormat="true" ht="25.15" customHeight="true" x14ac:dyDescent="0.2">
      <c r="C651" s="1020"/>
      <c r="D651" s="1020"/>
      <c r="E651" s="756"/>
      <c r="F651" s="756"/>
      <c r="G651" s="756"/>
      <c r="H651" s="1020" t="s">
        <v>522</v>
      </c>
      <c r="I651" s="1020"/>
      <c r="J651" s="760">
        <v>6.0132888867292913E-2</v>
      </c>
      <c r="K651" s="756"/>
      <c r="L651" s="756"/>
      <c r="M651" s="1020" t="s">
        <v>522</v>
      </c>
      <c r="N651" s="1020"/>
      <c r="O651" s="761">
        <v>5.3340812898681721E-2</v>
      </c>
      <c r="P651" s="756"/>
      <c r="Q651" s="756"/>
      <c r="Z651" s="341"/>
      <c r="AA651" s="341"/>
      <c r="AB651" s="341"/>
      <c r="AC651" s="341"/>
      <c r="AD651" s="341"/>
      <c r="AE651" s="341"/>
      <c r="AF651" s="341"/>
      <c r="AG651" s="341"/>
      <c r="AH651" s="341"/>
      <c r="AI651" s="341"/>
      <c r="AJ651" s="341"/>
      <c r="AK651" s="341"/>
      <c r="AL651" s="341"/>
      <c r="AM651" s="341"/>
      <c r="AN651" s="341"/>
      <c r="AO651" s="341"/>
      <c r="AP651" s="341"/>
      <c r="AQ651" s="341"/>
      <c r="AR651" s="341"/>
      <c r="AS651" s="341"/>
      <c r="AT651" s="341"/>
      <c r="AU651" s="341"/>
      <c r="AV651" s="341"/>
      <c r="AW651" s="341"/>
      <c r="AX651" s="341"/>
      <c r="AY651" s="341"/>
      <c r="AZ651" s="341"/>
      <c r="BA651" s="344"/>
      <c r="BB651" s="395"/>
      <c r="BC651" s="344"/>
      <c r="BD651" s="344"/>
      <c r="BE651" s="344"/>
      <c r="BF651" s="344"/>
      <c r="BG651" s="344"/>
      <c r="BH651" s="344"/>
      <c r="BI651" s="344"/>
      <c r="BJ651" s="344"/>
      <c r="BK651" s="344"/>
      <c r="BL651" s="344"/>
      <c r="BM651" s="344"/>
      <c r="BN651" s="344"/>
      <c r="BO651" s="344"/>
      <c r="BP651" s="344"/>
      <c r="BQ651" s="344"/>
      <c r="BR651" s="344"/>
      <c r="BS651" s="344"/>
      <c r="BT651" s="344"/>
      <c r="BU651" s="344"/>
      <c r="BV651" s="344"/>
      <c r="BW651" s="344"/>
      <c r="BX651" s="344"/>
      <c r="BY651" s="344"/>
      <c r="BZ651" s="344"/>
      <c r="CA651" s="344"/>
      <c r="CB651" s="344"/>
      <c r="CC651" s="344"/>
      <c r="CD651" s="344"/>
      <c r="CE651" s="344"/>
      <c r="CF651" s="344"/>
      <c r="CG651" s="344"/>
      <c r="CH651" s="344"/>
      <c r="CI651" s="344"/>
      <c r="CJ651" s="344"/>
      <c r="CK651" s="344"/>
      <c r="CL651" s="344"/>
      <c r="CM651" s="344"/>
      <c r="CN651" s="344"/>
      <c r="CO651" s="344"/>
      <c r="CP651" s="344"/>
      <c r="CQ651" s="344"/>
      <c r="CR651" s="344"/>
      <c r="CS651" s="344"/>
      <c r="CT651" s="344"/>
      <c r="CU651" s="344"/>
      <c r="CV651" s="344"/>
      <c r="CW651" s="344"/>
      <c r="CX651" s="344"/>
      <c r="CY651" s="344"/>
      <c r="CZ651" s="344"/>
    </row>
    <row r="652" s="348" customFormat="true" ht="25.15" customHeight="true" x14ac:dyDescent="0.2">
      <c r="C652" s="1020"/>
      <c r="D652" s="1020"/>
      <c r="E652" s="756"/>
      <c r="F652" s="756"/>
      <c r="G652" s="756"/>
      <c r="H652" s="1020" t="s">
        <v>546</v>
      </c>
      <c r="I652" s="1020"/>
      <c r="J652" s="760">
        <v>4.5558776136172062E-2</v>
      </c>
      <c r="K652" s="756"/>
      <c r="L652" s="756"/>
      <c r="M652" s="1020" t="s">
        <v>546</v>
      </c>
      <c r="N652" s="1020"/>
      <c r="O652" s="761">
        <v>2.5623793763148391E-2</v>
      </c>
      <c r="P652" s="756"/>
      <c r="Q652" s="756"/>
      <c r="Z652" s="341"/>
      <c r="AA652" s="341"/>
      <c r="AB652" s="341"/>
      <c r="AC652" s="341"/>
      <c r="AD652" s="341"/>
      <c r="AE652" s="341"/>
      <c r="AF652" s="341"/>
      <c r="AG652" s="341"/>
      <c r="AH652" s="341"/>
      <c r="AI652" s="341"/>
      <c r="AJ652" s="341"/>
      <c r="AK652" s="341"/>
      <c r="AL652" s="341"/>
      <c r="AM652" s="341"/>
      <c r="AN652" s="341"/>
      <c r="AO652" s="341"/>
      <c r="AP652" s="341"/>
      <c r="AQ652" s="341"/>
      <c r="AR652" s="341"/>
      <c r="AS652" s="341"/>
      <c r="AT652" s="341"/>
      <c r="AU652" s="341"/>
      <c r="AV652" s="341"/>
      <c r="AW652" s="341"/>
      <c r="AX652" s="341"/>
      <c r="AY652" s="341"/>
      <c r="AZ652" s="341"/>
      <c r="BA652" s="344"/>
      <c r="BB652" s="395"/>
      <c r="BC652" s="344"/>
      <c r="BD652" s="344"/>
      <c r="BE652" s="344"/>
      <c r="BF652" s="344"/>
      <c r="BG652" s="344"/>
      <c r="BH652" s="344"/>
      <c r="BI652" s="344"/>
      <c r="BJ652" s="344"/>
      <c r="BK652" s="344"/>
      <c r="BL652" s="344"/>
      <c r="BM652" s="344"/>
      <c r="BN652" s="344"/>
      <c r="BO652" s="344"/>
      <c r="BP652" s="344"/>
      <c r="BQ652" s="344"/>
      <c r="BR652" s="344"/>
      <c r="BS652" s="344"/>
      <c r="BT652" s="344"/>
      <c r="BU652" s="344"/>
      <c r="BV652" s="344"/>
      <c r="BW652" s="344"/>
      <c r="BX652" s="344"/>
      <c r="BY652" s="344"/>
      <c r="BZ652" s="344"/>
      <c r="CA652" s="344"/>
      <c r="CB652" s="344"/>
      <c r="CC652" s="344"/>
      <c r="CD652" s="344"/>
      <c r="CE652" s="344"/>
      <c r="CF652" s="344"/>
      <c r="CG652" s="344"/>
      <c r="CH652" s="344"/>
      <c r="CI652" s="344"/>
      <c r="CJ652" s="344"/>
      <c r="CK652" s="344"/>
      <c r="CL652" s="344"/>
      <c r="CM652" s="344"/>
      <c r="CN652" s="344"/>
      <c r="CO652" s="344"/>
      <c r="CP652" s="344"/>
      <c r="CQ652" s="344"/>
      <c r="CR652" s="344"/>
      <c r="CS652" s="344"/>
      <c r="CT652" s="344"/>
      <c r="CU652" s="344"/>
      <c r="CV652" s="344"/>
      <c r="CW652" s="344"/>
      <c r="CX652" s="344"/>
      <c r="CY652" s="344"/>
      <c r="CZ652" s="344"/>
    </row>
    <row r="653" s="348" customFormat="true" ht="25.15" customHeight="true" x14ac:dyDescent="0.2">
      <c r="C653" s="1020"/>
      <c r="D653" s="1020"/>
      <c r="E653" s="756"/>
      <c r="F653" s="756"/>
      <c r="G653" s="756"/>
      <c r="H653" s="1020" t="s">
        <v>359</v>
      </c>
      <c r="I653" s="1020"/>
      <c r="J653" s="760">
        <v>7.8917434107850029E-2</v>
      </c>
      <c r="K653" s="756"/>
      <c r="L653" s="756"/>
      <c r="M653" s="1020" t="s">
        <v>359</v>
      </c>
      <c r="N653" s="1020"/>
      <c r="O653" s="761">
        <v>9.7153643137771722E-2</v>
      </c>
      <c r="P653" s="756"/>
      <c r="Q653" s="756"/>
      <c r="Z653" s="341"/>
      <c r="AA653" s="341"/>
      <c r="AB653" s="341"/>
      <c r="AC653" s="341"/>
      <c r="AD653" s="341"/>
      <c r="AE653" s="341"/>
      <c r="AF653" s="341"/>
      <c r="AG653" s="341"/>
      <c r="AH653" s="341"/>
      <c r="AI653" s="341"/>
      <c r="AJ653" s="341"/>
      <c r="AK653" s="341"/>
      <c r="AL653" s="341"/>
      <c r="AM653" s="341"/>
      <c r="AN653" s="341"/>
      <c r="AO653" s="341"/>
      <c r="AP653" s="341"/>
      <c r="AQ653" s="341"/>
      <c r="AR653" s="341"/>
      <c r="AS653" s="341"/>
      <c r="AT653" s="341"/>
      <c r="AU653" s="341"/>
      <c r="AV653" s="341"/>
      <c r="AW653" s="341"/>
      <c r="AX653" s="341"/>
      <c r="AY653" s="341"/>
      <c r="AZ653" s="341"/>
      <c r="BA653" s="344"/>
      <c r="BB653" s="395"/>
      <c r="BC653" s="344"/>
      <c r="BD653" s="344"/>
      <c r="BE653" s="344"/>
      <c r="BF653" s="344"/>
      <c r="BG653" s="344"/>
      <c r="BH653" s="344"/>
      <c r="BI653" s="344"/>
      <c r="BJ653" s="344"/>
      <c r="BK653" s="344"/>
      <c r="BL653" s="344"/>
      <c r="BM653" s="344"/>
      <c r="BN653" s="344"/>
      <c r="BO653" s="344"/>
      <c r="BP653" s="344"/>
      <c r="BQ653" s="344"/>
      <c r="BR653" s="344"/>
      <c r="BS653" s="344"/>
      <c r="BT653" s="344"/>
      <c r="BU653" s="344"/>
      <c r="BV653" s="344"/>
      <c r="BW653" s="344"/>
      <c r="BX653" s="344"/>
      <c r="BY653" s="344"/>
      <c r="BZ653" s="344"/>
      <c r="CA653" s="344"/>
      <c r="CB653" s="344"/>
      <c r="CC653" s="344"/>
      <c r="CD653" s="344"/>
      <c r="CE653" s="344"/>
      <c r="CF653" s="344"/>
      <c r="CG653" s="344"/>
      <c r="CH653" s="344"/>
      <c r="CI653" s="344"/>
      <c r="CJ653" s="344"/>
      <c r="CK653" s="344"/>
      <c r="CL653" s="344"/>
      <c r="CM653" s="344"/>
      <c r="CN653" s="344"/>
      <c r="CO653" s="344"/>
      <c r="CP653" s="344"/>
      <c r="CQ653" s="344"/>
      <c r="CR653" s="344"/>
      <c r="CS653" s="344"/>
      <c r="CT653" s="344"/>
      <c r="CU653" s="344"/>
      <c r="CV653" s="344"/>
      <c r="CW653" s="344"/>
      <c r="CX653" s="344"/>
      <c r="CY653" s="344"/>
      <c r="CZ653" s="344"/>
    </row>
    <row r="654" s="348" customFormat="true" ht="25.15" customHeight="true" x14ac:dyDescent="0.2">
      <c r="C654" s="1020"/>
      <c r="D654" s="1020"/>
      <c r="E654" s="756"/>
      <c r="F654" s="756"/>
      <c r="G654" s="756"/>
      <c r="H654" s="1020" t="s">
        <v>536</v>
      </c>
      <c r="I654" s="1020"/>
      <c r="J654" s="760">
        <v>4.9353194277758285E-2</v>
      </c>
      <c r="K654" s="756"/>
      <c r="L654" s="756"/>
      <c r="M654" s="1020" t="s">
        <v>536</v>
      </c>
      <c r="N654" s="1020"/>
      <c r="O654" s="761">
        <v>4.904688765079588E-2</v>
      </c>
      <c r="P654" s="756"/>
      <c r="Q654" s="756"/>
      <c r="Z654" s="341"/>
      <c r="AA654" s="341"/>
      <c r="AB654" s="341"/>
      <c r="AC654" s="341"/>
      <c r="AD654" s="341"/>
      <c r="AE654" s="341"/>
      <c r="AF654" s="341"/>
      <c r="AG654" s="341"/>
      <c r="AH654" s="341"/>
      <c r="AI654" s="341"/>
      <c r="AJ654" s="341"/>
      <c r="AK654" s="341"/>
      <c r="AL654" s="341"/>
      <c r="AM654" s="341"/>
      <c r="AN654" s="341"/>
      <c r="AO654" s="341"/>
      <c r="AP654" s="341"/>
      <c r="AQ654" s="341"/>
      <c r="AR654" s="341"/>
      <c r="AS654" s="341"/>
      <c r="AT654" s="341"/>
      <c r="AU654" s="341"/>
      <c r="AV654" s="341"/>
      <c r="AW654" s="341"/>
      <c r="AX654" s="341"/>
      <c r="AY654" s="341"/>
      <c r="AZ654" s="341"/>
      <c r="BA654" s="344"/>
      <c r="BB654" s="395"/>
      <c r="BC654" s="344"/>
      <c r="BD654" s="344"/>
      <c r="BE654" s="344"/>
      <c r="BF654" s="344"/>
      <c r="BG654" s="344"/>
      <c r="BH654" s="344"/>
      <c r="BI654" s="344"/>
      <c r="BJ654" s="344"/>
      <c r="BK654" s="344"/>
      <c r="BL654" s="344"/>
      <c r="BM654" s="344"/>
      <c r="BN654" s="344"/>
      <c r="BO654" s="344"/>
      <c r="BP654" s="344"/>
      <c r="BQ654" s="344"/>
      <c r="BR654" s="344"/>
      <c r="BS654" s="344"/>
      <c r="BT654" s="344"/>
      <c r="BU654" s="344"/>
      <c r="BV654" s="344"/>
      <c r="BW654" s="344"/>
      <c r="BX654" s="344"/>
      <c r="BY654" s="344"/>
      <c r="BZ654" s="344"/>
      <c r="CA654" s="344"/>
      <c r="CB654" s="344"/>
      <c r="CC654" s="344"/>
      <c r="CD654" s="344"/>
      <c r="CE654" s="344"/>
      <c r="CF654" s="344"/>
      <c r="CG654" s="344"/>
      <c r="CH654" s="344"/>
      <c r="CI654" s="344"/>
      <c r="CJ654" s="344"/>
      <c r="CK654" s="344"/>
      <c r="CL654" s="344"/>
      <c r="CM654" s="344"/>
      <c r="CN654" s="344"/>
      <c r="CO654" s="344"/>
      <c r="CP654" s="344"/>
      <c r="CQ654" s="344"/>
      <c r="CR654" s="344"/>
      <c r="CS654" s="344"/>
      <c r="CT654" s="344"/>
      <c r="CU654" s="344"/>
      <c r="CV654" s="344"/>
      <c r="CW654" s="344"/>
      <c r="CX654" s="344"/>
      <c r="CY654" s="344"/>
      <c r="CZ654" s="344"/>
    </row>
    <row r="655" s="348" customFormat="true" ht="25.15" customHeight="true" x14ac:dyDescent="0.2">
      <c r="C655" s="1020"/>
      <c r="D655" s="1020"/>
      <c r="E655" s="756"/>
      <c r="F655" s="756"/>
      <c r="G655" s="756"/>
      <c r="H655" s="1020" t="s">
        <v>567</v>
      </c>
      <c r="I655" s="1020"/>
      <c r="J655" s="760">
        <v>1.7130531085463231E-2</v>
      </c>
      <c r="K655" s="756"/>
      <c r="L655" s="756"/>
      <c r="M655" s="1020" t="s">
        <v>567</v>
      </c>
      <c r="N655" s="1020"/>
      <c r="O655" s="761">
        <v>2.449301621149225E-2</v>
      </c>
      <c r="P655" s="756"/>
      <c r="Q655" s="756"/>
      <c r="Z655" s="341"/>
      <c r="AA655" s="341"/>
      <c r="AB655" s="341"/>
      <c r="AC655" s="341"/>
      <c r="AD655" s="341"/>
      <c r="AE655" s="341"/>
      <c r="AF655" s="341"/>
      <c r="AG655" s="341"/>
      <c r="AH655" s="341"/>
      <c r="AI655" s="341"/>
      <c r="AJ655" s="341"/>
      <c r="AK655" s="341"/>
      <c r="AL655" s="341"/>
      <c r="AM655" s="341"/>
      <c r="AN655" s="341"/>
      <c r="AO655" s="341"/>
      <c r="AP655" s="341"/>
      <c r="AQ655" s="341"/>
      <c r="AR655" s="341"/>
      <c r="AS655" s="341"/>
      <c r="AT655" s="341"/>
      <c r="AU655" s="341"/>
      <c r="AV655" s="341"/>
      <c r="AW655" s="341"/>
      <c r="AX655" s="341"/>
      <c r="AY655" s="341"/>
      <c r="AZ655" s="341"/>
      <c r="BA655" s="344"/>
      <c r="BB655" s="395"/>
      <c r="BC655" s="344"/>
      <c r="BD655" s="344"/>
      <c r="BE655" s="344"/>
      <c r="BF655" s="344"/>
      <c r="BG655" s="344"/>
      <c r="BH655" s="344"/>
      <c r="BI655" s="344"/>
      <c r="BJ655" s="344"/>
      <c r="BK655" s="344"/>
      <c r="BL655" s="344"/>
      <c r="BM655" s="344"/>
      <c r="BN655" s="344"/>
      <c r="BO655" s="344"/>
      <c r="BP655" s="344"/>
      <c r="BQ655" s="344"/>
      <c r="BR655" s="344"/>
      <c r="BS655" s="344"/>
      <c r="BT655" s="344"/>
      <c r="BU655" s="344"/>
      <c r="BV655" s="344"/>
      <c r="BW655" s="344"/>
      <c r="BX655" s="344"/>
      <c r="BY655" s="344"/>
      <c r="BZ655" s="344"/>
      <c r="CA655" s="344"/>
      <c r="CB655" s="344"/>
      <c r="CC655" s="344"/>
      <c r="CD655" s="344"/>
      <c r="CE655" s="344"/>
      <c r="CF655" s="344"/>
      <c r="CG655" s="344"/>
      <c r="CH655" s="344"/>
      <c r="CI655" s="344"/>
      <c r="CJ655" s="344"/>
      <c r="CK655" s="344"/>
      <c r="CL655" s="344"/>
      <c r="CM655" s="344"/>
      <c r="CN655" s="344"/>
      <c r="CO655" s="344"/>
      <c r="CP655" s="344"/>
      <c r="CQ655" s="344"/>
      <c r="CR655" s="344"/>
      <c r="CS655" s="344"/>
      <c r="CT655" s="344"/>
      <c r="CU655" s="344"/>
      <c r="CV655" s="344"/>
      <c r="CW655" s="344"/>
      <c r="CX655" s="344"/>
      <c r="CY655" s="344"/>
      <c r="CZ655" s="344"/>
    </row>
    <row r="656" s="348" customFormat="true" ht="25.15" customHeight="true" x14ac:dyDescent="0.2">
      <c r="C656" s="1020"/>
      <c r="D656" s="1020"/>
      <c r="E656" s="756"/>
      <c r="F656" s="756"/>
      <c r="G656" s="756"/>
      <c r="H656" s="1020" t="s">
        <v>529</v>
      </c>
      <c r="I656" s="1020"/>
      <c r="J656" s="760">
        <v>4.9227535552117452E-2</v>
      </c>
      <c r="K656" s="756"/>
      <c r="L656" s="756"/>
      <c r="M656" s="1020" t="s">
        <v>529</v>
      </c>
      <c r="N656" s="1020"/>
      <c r="O656" s="761">
        <v>6.7077226184695374E-2</v>
      </c>
      <c r="P656" s="756"/>
      <c r="Q656" s="756"/>
      <c r="Z656" s="341"/>
      <c r="AA656" s="341"/>
      <c r="AB656" s="341"/>
      <c r="AC656" s="341"/>
      <c r="AD656" s="341"/>
      <c r="AE656" s="341"/>
      <c r="AF656" s="341"/>
      <c r="AG656" s="341"/>
      <c r="AH656" s="341"/>
      <c r="AI656" s="341"/>
      <c r="AJ656" s="341"/>
      <c r="AK656" s="341"/>
      <c r="AL656" s="341"/>
      <c r="AM656" s="341"/>
      <c r="AN656" s="341"/>
      <c r="AO656" s="341"/>
      <c r="AP656" s="341"/>
      <c r="AQ656" s="341"/>
      <c r="AR656" s="341"/>
      <c r="AS656" s="341"/>
      <c r="AT656" s="341"/>
      <c r="AU656" s="341"/>
      <c r="AV656" s="341"/>
      <c r="AW656" s="341"/>
      <c r="AX656" s="341"/>
      <c r="AY656" s="341"/>
      <c r="AZ656" s="341"/>
      <c r="BA656" s="344"/>
      <c r="BB656" s="395"/>
      <c r="BC656" s="344"/>
      <c r="BD656" s="344"/>
      <c r="BE656" s="344"/>
      <c r="BF656" s="344"/>
      <c r="BG656" s="344"/>
      <c r="BH656" s="344"/>
      <c r="BI656" s="344"/>
      <c r="BJ656" s="344"/>
      <c r="BK656" s="344"/>
      <c r="BL656" s="344"/>
      <c r="BM656" s="344"/>
      <c r="BN656" s="344"/>
      <c r="BO656" s="344"/>
      <c r="BP656" s="344"/>
      <c r="BQ656" s="344"/>
      <c r="BR656" s="344"/>
      <c r="BS656" s="344"/>
      <c r="BT656" s="344"/>
      <c r="BU656" s="344"/>
      <c r="BV656" s="344"/>
      <c r="BW656" s="344"/>
      <c r="BX656" s="344"/>
      <c r="BY656" s="344"/>
      <c r="BZ656" s="344"/>
      <c r="CA656" s="344"/>
      <c r="CB656" s="344"/>
      <c r="CC656" s="344"/>
      <c r="CD656" s="344"/>
      <c r="CE656" s="344"/>
      <c r="CF656" s="344"/>
      <c r="CG656" s="344"/>
      <c r="CH656" s="344"/>
      <c r="CI656" s="344"/>
      <c r="CJ656" s="344"/>
      <c r="CK656" s="344"/>
      <c r="CL656" s="344"/>
      <c r="CM656" s="344"/>
      <c r="CN656" s="344"/>
      <c r="CO656" s="344"/>
      <c r="CP656" s="344"/>
      <c r="CQ656" s="344"/>
      <c r="CR656" s="344"/>
      <c r="CS656" s="344"/>
      <c r="CT656" s="344"/>
      <c r="CU656" s="344"/>
      <c r="CV656" s="344"/>
      <c r="CW656" s="344"/>
      <c r="CX656" s="344"/>
      <c r="CY656" s="344"/>
      <c r="CZ656" s="344"/>
    </row>
    <row r="657" s="348" customFormat="true" ht="25.15" customHeight="true" x14ac:dyDescent="0.2">
      <c r="C657" s="1020"/>
      <c r="D657" s="1020"/>
      <c r="E657" s="756"/>
      <c r="F657" s="756"/>
      <c r="G657" s="756"/>
      <c r="H657" s="1020" t="s">
        <v>556</v>
      </c>
      <c r="I657" s="1020"/>
      <c r="J657" s="760">
        <v>3.4986463700073321E-2</v>
      </c>
      <c r="K657" s="756"/>
      <c r="L657" s="756"/>
      <c r="M657" s="1020" t="s">
        <v>556</v>
      </c>
      <c r="N657" s="1020"/>
      <c r="O657" s="761">
        <v>3.7387409466211739E-2</v>
      </c>
      <c r="P657" s="756"/>
      <c r="Q657" s="756"/>
      <c r="Z657" s="341"/>
      <c r="AA657" s="341"/>
      <c r="AB657" s="341"/>
      <c r="AC657" s="341"/>
      <c r="AD657" s="341"/>
      <c r="AE657" s="341"/>
      <c r="AF657" s="341"/>
      <c r="AG657" s="341"/>
      <c r="AH657" s="341"/>
      <c r="AI657" s="341"/>
      <c r="AJ657" s="341"/>
      <c r="AK657" s="341"/>
      <c r="AL657" s="341"/>
      <c r="AM657" s="341"/>
      <c r="AN657" s="341"/>
      <c r="AO657" s="341"/>
      <c r="AP657" s="341"/>
      <c r="AQ657" s="341"/>
      <c r="AR657" s="341"/>
      <c r="AS657" s="341"/>
      <c r="AT657" s="341"/>
      <c r="AU657" s="341"/>
      <c r="AV657" s="341"/>
      <c r="AW657" s="341"/>
      <c r="AX657" s="341"/>
      <c r="AY657" s="341"/>
      <c r="AZ657" s="341"/>
      <c r="BA657" s="344"/>
      <c r="BB657" s="395"/>
      <c r="BC657" s="344"/>
      <c r="BD657" s="344"/>
      <c r="BE657" s="344"/>
      <c r="BF657" s="344"/>
      <c r="BG657" s="344"/>
      <c r="BH657" s="344"/>
      <c r="BI657" s="344"/>
      <c r="BJ657" s="344"/>
      <c r="BK657" s="344"/>
      <c r="BL657" s="344"/>
      <c r="BM657" s="344"/>
      <c r="BN657" s="344"/>
      <c r="BO657" s="344"/>
      <c r="BP657" s="344"/>
      <c r="BQ657" s="344"/>
      <c r="BR657" s="344"/>
      <c r="BS657" s="344"/>
      <c r="BT657" s="344"/>
      <c r="BU657" s="344"/>
      <c r="BV657" s="344"/>
      <c r="BW657" s="344"/>
      <c r="BX657" s="344"/>
      <c r="BY657" s="344"/>
      <c r="BZ657" s="344"/>
      <c r="CA657" s="344"/>
      <c r="CB657" s="344"/>
      <c r="CC657" s="344"/>
      <c r="CD657" s="344"/>
      <c r="CE657" s="344"/>
      <c r="CF657" s="344"/>
      <c r="CG657" s="344"/>
      <c r="CH657" s="344"/>
      <c r="CI657" s="344"/>
      <c r="CJ657" s="344"/>
      <c r="CK657" s="344"/>
      <c r="CL657" s="344"/>
      <c r="CM657" s="344"/>
      <c r="CN657" s="344"/>
      <c r="CO657" s="344"/>
      <c r="CP657" s="344"/>
      <c r="CQ657" s="344"/>
      <c r="CR657" s="344"/>
      <c r="CS657" s="344"/>
      <c r="CT657" s="344"/>
      <c r="CU657" s="344"/>
      <c r="CV657" s="344"/>
      <c r="CW657" s="344"/>
      <c r="CX657" s="344"/>
      <c r="CY657" s="344"/>
      <c r="CZ657" s="344"/>
    </row>
    <row r="658" s="348" customFormat="true" ht="25.15" customHeight="true" x14ac:dyDescent="0.2">
      <c r="C658" s="1020"/>
      <c r="D658" s="1020"/>
      <c r="E658" s="756"/>
      <c r="F658" s="756"/>
      <c r="G658" s="756"/>
      <c r="H658" s="1020" t="s">
        <v>541</v>
      </c>
      <c r="I658" s="1020"/>
      <c r="J658" s="760">
        <v>4.8691581970100595E-2</v>
      </c>
      <c r="K658" s="756"/>
      <c r="L658" s="756"/>
      <c r="M658" s="1020" t="s">
        <v>541</v>
      </c>
      <c r="N658" s="1020"/>
      <c r="O658" s="761">
        <v>3.5287728161896147E-2</v>
      </c>
      <c r="P658" s="756"/>
      <c r="Q658" s="756"/>
      <c r="Z658" s="341"/>
      <c r="AA658" s="341"/>
      <c r="AB658" s="341"/>
      <c r="AC658" s="341"/>
      <c r="AD658" s="341"/>
      <c r="AE658" s="341"/>
      <c r="AF658" s="341"/>
      <c r="AG658" s="341"/>
      <c r="AH658" s="341"/>
      <c r="AI658" s="341"/>
      <c r="AJ658" s="341"/>
      <c r="AK658" s="341"/>
      <c r="AL658" s="341"/>
      <c r="AM658" s="341"/>
      <c r="AN658" s="341"/>
      <c r="AO658" s="341"/>
      <c r="AP658" s="341"/>
      <c r="AQ658" s="341"/>
      <c r="AR658" s="341"/>
      <c r="AS658" s="341"/>
      <c r="AT658" s="341"/>
      <c r="AU658" s="341"/>
      <c r="AV658" s="341"/>
      <c r="AW658" s="341"/>
      <c r="AX658" s="341"/>
      <c r="AY658" s="341"/>
      <c r="AZ658" s="341"/>
      <c r="BA658" s="344"/>
      <c r="BB658" s="395"/>
      <c r="BC658" s="344"/>
      <c r="BD658" s="344"/>
      <c r="BE658" s="344"/>
      <c r="BF658" s="344"/>
      <c r="BG658" s="344"/>
      <c r="BH658" s="344"/>
      <c r="BI658" s="344"/>
      <c r="BJ658" s="344"/>
      <c r="BK658" s="344"/>
      <c r="BL658" s="344"/>
      <c r="BM658" s="344"/>
      <c r="BN658" s="344"/>
      <c r="BO658" s="344"/>
      <c r="BP658" s="344"/>
      <c r="BQ658" s="344"/>
      <c r="BR658" s="344"/>
      <c r="BS658" s="344"/>
      <c r="BT658" s="344"/>
      <c r="BU658" s="344"/>
      <c r="BV658" s="344"/>
      <c r="BW658" s="344"/>
      <c r="BX658" s="344"/>
      <c r="BY658" s="344"/>
      <c r="BZ658" s="344"/>
      <c r="CA658" s="344"/>
      <c r="CB658" s="344"/>
      <c r="CC658" s="344"/>
      <c r="CD658" s="344"/>
      <c r="CE658" s="344"/>
      <c r="CF658" s="344"/>
      <c r="CG658" s="344"/>
      <c r="CH658" s="344"/>
      <c r="CI658" s="344"/>
      <c r="CJ658" s="344"/>
      <c r="CK658" s="344"/>
      <c r="CL658" s="344"/>
      <c r="CM658" s="344"/>
      <c r="CN658" s="344"/>
      <c r="CO658" s="344"/>
      <c r="CP658" s="344"/>
      <c r="CQ658" s="344"/>
      <c r="CR658" s="344"/>
      <c r="CS658" s="344"/>
      <c r="CT658" s="344"/>
      <c r="CU658" s="344"/>
      <c r="CV658" s="344"/>
      <c r="CW658" s="344"/>
      <c r="CX658" s="344"/>
      <c r="CY658" s="344"/>
      <c r="CZ658" s="344"/>
    </row>
    <row r="659" s="348" customFormat="true" ht="25.15" customHeight="true" x14ac:dyDescent="0.2">
      <c r="C659" s="1020"/>
      <c r="D659" s="1020"/>
      <c r="E659" s="756"/>
      <c r="F659" s="756"/>
      <c r="G659" s="756"/>
      <c r="H659" s="1020" t="s">
        <v>530</v>
      </c>
      <c r="I659" s="1020"/>
      <c r="J659" s="760">
        <v>5.0769937675871422E-2</v>
      </c>
      <c r="K659" s="756"/>
      <c r="L659" s="756"/>
      <c r="M659" s="1020" t="s">
        <v>530</v>
      </c>
      <c r="N659" s="1020"/>
      <c r="O659" s="761">
        <v>5.6740009277109052E-2</v>
      </c>
      <c r="P659" s="756"/>
      <c r="Q659" s="756"/>
      <c r="Z659" s="341"/>
      <c r="AA659" s="341"/>
      <c r="AB659" s="341"/>
      <c r="AC659" s="341"/>
      <c r="AD659" s="341"/>
      <c r="AE659" s="341"/>
      <c r="AF659" s="341"/>
      <c r="AG659" s="341"/>
      <c r="AH659" s="341"/>
      <c r="AI659" s="341"/>
      <c r="AJ659" s="341"/>
      <c r="AK659" s="341"/>
      <c r="AL659" s="341"/>
      <c r="AM659" s="341"/>
      <c r="AN659" s="341"/>
      <c r="AO659" s="341"/>
      <c r="AP659" s="341"/>
      <c r="AQ659" s="341"/>
      <c r="AR659" s="341"/>
      <c r="AS659" s="341"/>
      <c r="AT659" s="341"/>
      <c r="AU659" s="341"/>
      <c r="AV659" s="341"/>
      <c r="AW659" s="341"/>
      <c r="AX659" s="341"/>
      <c r="AY659" s="341"/>
      <c r="AZ659" s="341"/>
      <c r="BA659" s="344"/>
      <c r="BB659" s="395"/>
      <c r="BC659" s="344"/>
      <c r="BD659" s="344"/>
      <c r="BE659" s="344"/>
      <c r="BF659" s="344"/>
      <c r="BG659" s="344"/>
      <c r="BH659" s="344"/>
      <c r="BI659" s="344"/>
      <c r="BJ659" s="344"/>
      <c r="BK659" s="344"/>
      <c r="BL659" s="344"/>
      <c r="BM659" s="344"/>
      <c r="BN659" s="344"/>
      <c r="BO659" s="344"/>
      <c r="BP659" s="344"/>
      <c r="BQ659" s="344"/>
      <c r="BR659" s="344"/>
      <c r="BS659" s="344"/>
      <c r="BT659" s="344"/>
      <c r="BU659" s="344"/>
      <c r="BV659" s="344"/>
      <c r="BW659" s="344"/>
      <c r="BX659" s="344"/>
      <c r="BY659" s="344"/>
      <c r="BZ659" s="344"/>
      <c r="CA659" s="344"/>
      <c r="CB659" s="344"/>
      <c r="CC659" s="344"/>
      <c r="CD659" s="344"/>
      <c r="CE659" s="344"/>
      <c r="CF659" s="344"/>
      <c r="CG659" s="344"/>
      <c r="CH659" s="344"/>
      <c r="CI659" s="344"/>
      <c r="CJ659" s="344"/>
      <c r="CK659" s="344"/>
      <c r="CL659" s="344"/>
      <c r="CM659" s="344"/>
      <c r="CN659" s="344"/>
      <c r="CO659" s="344"/>
      <c r="CP659" s="344"/>
      <c r="CQ659" s="344"/>
      <c r="CR659" s="344"/>
      <c r="CS659" s="344"/>
      <c r="CT659" s="344"/>
      <c r="CU659" s="344"/>
      <c r="CV659" s="344"/>
      <c r="CW659" s="344"/>
      <c r="CX659" s="344"/>
      <c r="CY659" s="344"/>
      <c r="CZ659" s="344"/>
    </row>
    <row r="660" s="348" customFormat="true" ht="25.15" customHeight="true" x14ac:dyDescent="0.2">
      <c r="C660" s="1020"/>
      <c r="D660" s="1020"/>
      <c r="E660" s="756"/>
      <c r="F660" s="756"/>
      <c r="G660" s="756"/>
      <c r="H660" s="1020" t="s">
        <v>558</v>
      </c>
      <c r="I660" s="1020"/>
      <c r="J660" s="760">
        <v>3.399056257524536E-2</v>
      </c>
      <c r="K660" s="756"/>
      <c r="L660" s="756"/>
      <c r="M660" s="1020" t="s">
        <v>558</v>
      </c>
      <c r="N660" s="1020"/>
      <c r="O660" s="761">
        <v>3.0670827537968803E-2</v>
      </c>
      <c r="P660" s="756"/>
      <c r="Q660" s="756"/>
      <c r="Z660" s="341"/>
      <c r="AA660" s="341"/>
      <c r="AB660" s="341"/>
      <c r="AC660" s="341"/>
      <c r="AD660" s="341"/>
      <c r="AE660" s="341"/>
      <c r="AF660" s="341"/>
      <c r="AG660" s="341"/>
      <c r="AH660" s="341"/>
      <c r="AI660" s="341"/>
      <c r="AJ660" s="341"/>
      <c r="AK660" s="341"/>
      <c r="AL660" s="341"/>
      <c r="AM660" s="341"/>
      <c r="AN660" s="341"/>
      <c r="AO660" s="341"/>
      <c r="AP660" s="341"/>
      <c r="AQ660" s="341"/>
      <c r="AR660" s="341"/>
      <c r="AS660" s="341"/>
      <c r="AT660" s="341"/>
      <c r="AU660" s="341"/>
      <c r="AV660" s="341"/>
      <c r="AW660" s="341"/>
      <c r="AX660" s="341"/>
      <c r="AY660" s="341"/>
      <c r="AZ660" s="341"/>
      <c r="BA660" s="344"/>
      <c r="BB660" s="395"/>
      <c r="BC660" s="344"/>
      <c r="BD660" s="344"/>
      <c r="BE660" s="344"/>
      <c r="BF660" s="344"/>
      <c r="BG660" s="344"/>
      <c r="BH660" s="344"/>
      <c r="BI660" s="344"/>
      <c r="BJ660" s="344"/>
      <c r="BK660" s="344"/>
      <c r="BL660" s="344"/>
      <c r="BM660" s="344"/>
      <c r="BN660" s="344"/>
      <c r="BO660" s="344"/>
      <c r="BP660" s="344"/>
      <c r="BQ660" s="344"/>
      <c r="BR660" s="344"/>
      <c r="BS660" s="344"/>
      <c r="BT660" s="344"/>
      <c r="BU660" s="344"/>
      <c r="BV660" s="344"/>
      <c r="BW660" s="344"/>
      <c r="BX660" s="344"/>
      <c r="BY660" s="344"/>
      <c r="BZ660" s="344"/>
      <c r="CA660" s="344"/>
      <c r="CB660" s="344"/>
      <c r="CC660" s="344"/>
      <c r="CD660" s="344"/>
      <c r="CE660" s="344"/>
      <c r="CF660" s="344"/>
      <c r="CG660" s="344"/>
      <c r="CH660" s="344"/>
      <c r="CI660" s="344"/>
      <c r="CJ660" s="344"/>
      <c r="CK660" s="344"/>
      <c r="CL660" s="344"/>
      <c r="CM660" s="344"/>
      <c r="CN660" s="344"/>
      <c r="CO660" s="344"/>
      <c r="CP660" s="344"/>
      <c r="CQ660" s="344"/>
      <c r="CR660" s="344"/>
      <c r="CS660" s="344"/>
      <c r="CT660" s="344"/>
      <c r="CU660" s="344"/>
      <c r="CV660" s="344"/>
      <c r="CW660" s="344"/>
      <c r="CX660" s="344"/>
      <c r="CY660" s="344"/>
      <c r="CZ660" s="344"/>
    </row>
    <row r="661" s="348" customFormat="true" ht="25.15" customHeight="true" x14ac:dyDescent="0.2">
      <c r="C661" s="1020"/>
      <c r="D661" s="1020"/>
      <c r="E661" s="756"/>
      <c r="F661" s="756"/>
      <c r="G661" s="756"/>
      <c r="H661" s="1020" t="s">
        <v>548</v>
      </c>
      <c r="I661" s="1020"/>
      <c r="J661" s="760">
        <v>4.442593484334538E-2</v>
      </c>
      <c r="K661" s="756"/>
      <c r="L661" s="756"/>
      <c r="M661" s="1020" t="s">
        <v>548</v>
      </c>
      <c r="N661" s="1020"/>
      <c r="O661" s="761">
        <v>3.290382206906356E-2</v>
      </c>
      <c r="P661" s="756"/>
      <c r="Q661" s="756"/>
      <c r="Z661" s="341"/>
      <c r="AA661" s="341"/>
      <c r="AB661" s="341"/>
      <c r="AC661" s="341"/>
      <c r="AD661" s="341"/>
      <c r="AE661" s="341"/>
      <c r="AF661" s="341"/>
      <c r="AG661" s="341"/>
      <c r="AH661" s="341"/>
      <c r="AI661" s="341"/>
      <c r="AJ661" s="341"/>
      <c r="AK661" s="341"/>
      <c r="AL661" s="341"/>
      <c r="AM661" s="341"/>
      <c r="AN661" s="341"/>
      <c r="AO661" s="341"/>
      <c r="AP661" s="341"/>
      <c r="AQ661" s="341"/>
      <c r="AR661" s="341"/>
      <c r="AS661" s="341"/>
      <c r="AT661" s="341"/>
      <c r="AU661" s="341"/>
      <c r="AV661" s="341"/>
      <c r="AW661" s="341"/>
      <c r="AX661" s="341"/>
      <c r="AY661" s="341"/>
      <c r="AZ661" s="341"/>
      <c r="BA661" s="344"/>
      <c r="BB661" s="395"/>
      <c r="BC661" s="344"/>
      <c r="BD661" s="344"/>
      <c r="BE661" s="344"/>
      <c r="BF661" s="344"/>
      <c r="BG661" s="344"/>
      <c r="BH661" s="344"/>
      <c r="BI661" s="344"/>
      <c r="BJ661" s="344"/>
      <c r="BK661" s="344"/>
      <c r="BL661" s="344"/>
      <c r="BM661" s="344"/>
      <c r="BN661" s="344"/>
      <c r="BO661" s="344"/>
      <c r="BP661" s="344"/>
      <c r="BQ661" s="344"/>
      <c r="BR661" s="344"/>
      <c r="BS661" s="344"/>
      <c r="BT661" s="344"/>
      <c r="BU661" s="344"/>
      <c r="BV661" s="344"/>
      <c r="BW661" s="344"/>
      <c r="BX661" s="344"/>
      <c r="BY661" s="344"/>
      <c r="BZ661" s="344"/>
      <c r="CA661" s="344"/>
      <c r="CB661" s="344"/>
      <c r="CC661" s="344"/>
      <c r="CD661" s="344"/>
      <c r="CE661" s="344"/>
      <c r="CF661" s="344"/>
      <c r="CG661" s="344"/>
      <c r="CH661" s="344"/>
      <c r="CI661" s="344"/>
      <c r="CJ661" s="344"/>
      <c r="CK661" s="344"/>
      <c r="CL661" s="344"/>
      <c r="CM661" s="344"/>
      <c r="CN661" s="344"/>
      <c r="CO661" s="344"/>
      <c r="CP661" s="344"/>
      <c r="CQ661" s="344"/>
      <c r="CR661" s="344"/>
      <c r="CS661" s="344"/>
      <c r="CT661" s="344"/>
      <c r="CU661" s="344"/>
      <c r="CV661" s="344"/>
      <c r="CW661" s="344"/>
      <c r="CX661" s="344"/>
      <c r="CY661" s="344"/>
      <c r="CZ661" s="344"/>
    </row>
    <row r="662" s="348" customFormat="true" ht="25.15" customHeight="true" x14ac:dyDescent="0.2">
      <c r="C662" s="1020"/>
      <c r="D662" s="1020"/>
      <c r="E662" s="756"/>
      <c r="F662" s="756"/>
      <c r="G662" s="756"/>
      <c r="H662" s="1020" t="s">
        <v>381</v>
      </c>
      <c r="I662" s="1020"/>
      <c r="J662" s="760">
        <v>3.2321141585366253E-2</v>
      </c>
      <c r="K662" s="756"/>
      <c r="L662" s="756"/>
      <c r="M662" s="1020" t="s">
        <v>381</v>
      </c>
      <c r="N662" s="1020"/>
      <c r="O662" s="761">
        <v>3.9458284594108536E-2</v>
      </c>
      <c r="P662" s="756"/>
      <c r="Q662" s="756"/>
      <c r="Z662" s="341"/>
      <c r="AA662" s="341"/>
      <c r="AB662" s="341"/>
      <c r="AC662" s="341"/>
      <c r="AD662" s="341"/>
      <c r="AE662" s="341"/>
      <c r="AF662" s="341"/>
      <c r="AG662" s="341"/>
      <c r="AH662" s="341"/>
      <c r="AI662" s="341"/>
      <c r="AJ662" s="341"/>
      <c r="AK662" s="341"/>
      <c r="AL662" s="341"/>
      <c r="AM662" s="341"/>
      <c r="AN662" s="341"/>
      <c r="AO662" s="341"/>
      <c r="AP662" s="341"/>
      <c r="AQ662" s="341"/>
      <c r="AR662" s="341"/>
      <c r="AS662" s="341"/>
      <c r="AT662" s="341"/>
      <c r="AU662" s="341"/>
      <c r="AV662" s="341"/>
      <c r="AW662" s="341"/>
      <c r="AX662" s="341"/>
      <c r="AY662" s="341"/>
      <c r="AZ662" s="341"/>
      <c r="BA662" s="344"/>
      <c r="BB662" s="395"/>
      <c r="BC662" s="344"/>
      <c r="BD662" s="344"/>
      <c r="BE662" s="344"/>
      <c r="BF662" s="344"/>
      <c r="BG662" s="344"/>
      <c r="BH662" s="344"/>
      <c r="BI662" s="344"/>
      <c r="BJ662" s="344"/>
      <c r="BK662" s="344"/>
      <c r="BL662" s="344"/>
      <c r="BM662" s="344"/>
      <c r="BN662" s="344"/>
      <c r="BO662" s="344"/>
      <c r="BP662" s="344"/>
      <c r="BQ662" s="344"/>
      <c r="BR662" s="344"/>
      <c r="BS662" s="344"/>
      <c r="BT662" s="344"/>
      <c r="BU662" s="344"/>
      <c r="BV662" s="344"/>
      <c r="BW662" s="344"/>
      <c r="BX662" s="344"/>
      <c r="BY662" s="344"/>
      <c r="BZ662" s="344"/>
      <c r="CA662" s="344"/>
      <c r="CB662" s="344"/>
      <c r="CC662" s="344"/>
      <c r="CD662" s="344"/>
      <c r="CE662" s="344"/>
      <c r="CF662" s="344"/>
      <c r="CG662" s="344"/>
      <c r="CH662" s="344"/>
      <c r="CI662" s="344"/>
      <c r="CJ662" s="344"/>
      <c r="CK662" s="344"/>
      <c r="CL662" s="344"/>
      <c r="CM662" s="344"/>
      <c r="CN662" s="344"/>
      <c r="CO662" s="344"/>
      <c r="CP662" s="344"/>
      <c r="CQ662" s="344"/>
      <c r="CR662" s="344"/>
      <c r="CS662" s="344"/>
      <c r="CT662" s="344"/>
      <c r="CU662" s="344"/>
      <c r="CV662" s="344"/>
      <c r="CW662" s="344"/>
      <c r="CX662" s="344"/>
      <c r="CY662" s="344"/>
      <c r="CZ662" s="344"/>
    </row>
    <row r="663" s="348" customFormat="true" ht="25.15" customHeight="true" x14ac:dyDescent="0.2">
      <c r="C663" s="1020"/>
      <c r="D663" s="1020"/>
      <c r="E663" s="756"/>
      <c r="F663" s="756"/>
      <c r="G663" s="756"/>
      <c r="H663" s="1020" t="s">
        <v>381</v>
      </c>
      <c r="I663" s="1020"/>
      <c r="J663" s="760">
        <v>4.2908038282564183E-2</v>
      </c>
      <c r="K663" s="756"/>
      <c r="L663" s="756"/>
      <c r="M663" s="1020" t="s">
        <v>381</v>
      </c>
      <c r="N663" s="1020"/>
      <c r="O663" s="761">
        <v>4.8536207428605434E-2</v>
      </c>
      <c r="P663" s="756"/>
      <c r="Q663" s="756"/>
      <c r="Z663" s="341"/>
      <c r="AA663" s="341"/>
      <c r="AB663" s="341"/>
      <c r="AC663" s="341"/>
      <c r="AD663" s="341"/>
      <c r="AE663" s="341"/>
      <c r="AF663" s="341"/>
      <c r="AG663" s="341"/>
      <c r="AH663" s="341"/>
      <c r="AI663" s="341"/>
      <c r="AJ663" s="341"/>
      <c r="AK663" s="341"/>
      <c r="AL663" s="341"/>
      <c r="AM663" s="341"/>
      <c r="AN663" s="341"/>
      <c r="AO663" s="341"/>
      <c r="AP663" s="341"/>
      <c r="AQ663" s="341"/>
      <c r="AR663" s="341"/>
      <c r="AS663" s="341"/>
      <c r="AT663" s="341"/>
      <c r="AU663" s="341"/>
      <c r="AV663" s="341"/>
      <c r="AW663" s="341"/>
      <c r="AX663" s="341"/>
      <c r="AY663" s="341"/>
      <c r="AZ663" s="341"/>
      <c r="BA663" s="344"/>
      <c r="BB663" s="395"/>
      <c r="BC663" s="344"/>
      <c r="BD663" s="344"/>
      <c r="BE663" s="344"/>
      <c r="BF663" s="344"/>
      <c r="BG663" s="344"/>
      <c r="BH663" s="344"/>
      <c r="BI663" s="344"/>
      <c r="BJ663" s="344"/>
      <c r="BK663" s="344"/>
      <c r="BL663" s="344"/>
      <c r="BM663" s="344"/>
      <c r="BN663" s="344"/>
      <c r="BO663" s="344"/>
      <c r="BP663" s="344"/>
      <c r="BQ663" s="344"/>
      <c r="BR663" s="344"/>
      <c r="BS663" s="344"/>
      <c r="BT663" s="344"/>
      <c r="BU663" s="344"/>
      <c r="BV663" s="344"/>
      <c r="BW663" s="344"/>
      <c r="BX663" s="344"/>
      <c r="BY663" s="344"/>
      <c r="BZ663" s="344"/>
      <c r="CA663" s="344"/>
      <c r="CB663" s="344"/>
      <c r="CC663" s="344"/>
      <c r="CD663" s="344"/>
      <c r="CE663" s="344"/>
      <c r="CF663" s="344"/>
      <c r="CG663" s="344"/>
      <c r="CH663" s="344"/>
      <c r="CI663" s="344"/>
      <c r="CJ663" s="344"/>
      <c r="CK663" s="344"/>
      <c r="CL663" s="344"/>
      <c r="CM663" s="344"/>
      <c r="CN663" s="344"/>
      <c r="CO663" s="344"/>
      <c r="CP663" s="344"/>
      <c r="CQ663" s="344"/>
      <c r="CR663" s="344"/>
      <c r="CS663" s="344"/>
      <c r="CT663" s="344"/>
      <c r="CU663" s="344"/>
      <c r="CV663" s="344"/>
      <c r="CW663" s="344"/>
      <c r="CX663" s="344"/>
      <c r="CY663" s="344"/>
      <c r="CZ663" s="344"/>
    </row>
    <row r="664" s="348" customFormat="true" ht="25.15" customHeight="true" x14ac:dyDescent="0.2">
      <c r="C664" s="1020"/>
      <c r="D664" s="1020"/>
      <c r="E664" s="756"/>
      <c r="F664" s="756"/>
      <c r="G664" s="756"/>
      <c r="H664" s="1020" t="s">
        <v>368</v>
      </c>
      <c r="I664" s="1020"/>
      <c r="J664" s="760">
        <v>5.6880556044414617E-2</v>
      </c>
      <c r="K664" s="756"/>
      <c r="L664" s="756"/>
      <c r="M664" s="1020" t="s">
        <v>368</v>
      </c>
      <c r="N664" s="1020"/>
      <c r="O664" s="761">
        <v>5.8356908615610069E-2</v>
      </c>
      <c r="P664" s="756"/>
      <c r="Q664" s="756"/>
      <c r="Z664" s="341"/>
      <c r="AA664" s="341"/>
      <c r="AB664" s="341"/>
      <c r="AC664" s="341"/>
      <c r="AD664" s="341"/>
      <c r="AE664" s="341"/>
      <c r="AF664" s="341"/>
      <c r="AG664" s="341"/>
      <c r="AH664" s="341"/>
      <c r="AI664" s="341"/>
      <c r="AJ664" s="341"/>
      <c r="AK664" s="341"/>
      <c r="AL664" s="341"/>
      <c r="AM664" s="341"/>
      <c r="AN664" s="341"/>
      <c r="AO664" s="341"/>
      <c r="AP664" s="341"/>
      <c r="AQ664" s="341"/>
      <c r="AR664" s="341"/>
      <c r="AS664" s="341"/>
      <c r="AT664" s="341"/>
      <c r="AU664" s="341"/>
      <c r="AV664" s="341"/>
      <c r="AW664" s="341"/>
      <c r="AX664" s="341"/>
      <c r="AY664" s="341"/>
      <c r="AZ664" s="341"/>
      <c r="BA664" s="344"/>
      <c r="BB664" s="395"/>
      <c r="BC664" s="344"/>
      <c r="BD664" s="344"/>
      <c r="BE664" s="344"/>
      <c r="BF664" s="344"/>
      <c r="BG664" s="344"/>
      <c r="BH664" s="344"/>
      <c r="BI664" s="344"/>
      <c r="BJ664" s="344"/>
      <c r="BK664" s="344"/>
      <c r="BL664" s="344"/>
      <c r="BM664" s="344"/>
      <c r="BN664" s="344"/>
      <c r="BO664" s="344"/>
      <c r="BP664" s="344"/>
      <c r="BQ664" s="344"/>
      <c r="BR664" s="344"/>
      <c r="BS664" s="344"/>
      <c r="BT664" s="344"/>
      <c r="BU664" s="344"/>
      <c r="BV664" s="344"/>
      <c r="BW664" s="344"/>
      <c r="BX664" s="344"/>
      <c r="BY664" s="344"/>
      <c r="BZ664" s="344"/>
      <c r="CA664" s="344"/>
      <c r="CB664" s="344"/>
      <c r="CC664" s="344"/>
      <c r="CD664" s="344"/>
      <c r="CE664" s="344"/>
      <c r="CF664" s="344"/>
      <c r="CG664" s="344"/>
      <c r="CH664" s="344"/>
      <c r="CI664" s="344"/>
      <c r="CJ664" s="344"/>
      <c r="CK664" s="344"/>
      <c r="CL664" s="344"/>
      <c r="CM664" s="344"/>
      <c r="CN664" s="344"/>
      <c r="CO664" s="344"/>
      <c r="CP664" s="344"/>
      <c r="CQ664" s="344"/>
      <c r="CR664" s="344"/>
      <c r="CS664" s="344"/>
      <c r="CT664" s="344"/>
      <c r="CU664" s="344"/>
      <c r="CV664" s="344"/>
      <c r="CW664" s="344"/>
      <c r="CX664" s="344"/>
      <c r="CY664" s="344"/>
      <c r="CZ664" s="344"/>
    </row>
    <row r="665" s="348" customFormat="true" ht="25.15" customHeight="true" x14ac:dyDescent="0.2">
      <c r="C665" s="1020"/>
      <c r="D665" s="1020"/>
      <c r="E665" s="756"/>
      <c r="F665" s="756"/>
      <c r="G665" s="756"/>
      <c r="H665" s="1020" t="s">
        <v>533</v>
      </c>
      <c r="I665" s="1020"/>
      <c r="J665" s="760">
        <v>5.0374663524878349E-2</v>
      </c>
      <c r="K665" s="756"/>
      <c r="L665" s="756"/>
      <c r="M665" s="1020" t="s">
        <v>533</v>
      </c>
      <c r="N665" s="1020"/>
      <c r="O665" s="761">
        <v>5.9431099694197249E-2</v>
      </c>
      <c r="P665" s="756"/>
      <c r="Q665" s="756"/>
      <c r="Z665" s="341"/>
      <c r="AA665" s="341"/>
      <c r="AB665" s="341"/>
      <c r="AC665" s="341"/>
      <c r="AD665" s="341"/>
      <c r="AE665" s="341"/>
      <c r="AF665" s="341"/>
      <c r="AG665" s="341"/>
      <c r="AH665" s="341"/>
      <c r="AI665" s="341"/>
      <c r="AJ665" s="341"/>
      <c r="AK665" s="341"/>
      <c r="AL665" s="341"/>
      <c r="AM665" s="341"/>
      <c r="AN665" s="341"/>
      <c r="AO665" s="341"/>
      <c r="AP665" s="341"/>
      <c r="AQ665" s="341"/>
      <c r="AR665" s="341"/>
      <c r="AS665" s="341"/>
      <c r="AT665" s="341"/>
      <c r="AU665" s="341"/>
      <c r="AV665" s="341"/>
      <c r="AW665" s="341"/>
      <c r="AX665" s="341"/>
      <c r="AY665" s="341"/>
      <c r="AZ665" s="341"/>
      <c r="BA665" s="344"/>
      <c r="BB665" s="395"/>
      <c r="BC665" s="344"/>
      <c r="BD665" s="344"/>
      <c r="BE665" s="344"/>
      <c r="BF665" s="344"/>
      <c r="BG665" s="344"/>
      <c r="BH665" s="344"/>
      <c r="BI665" s="344"/>
      <c r="BJ665" s="344"/>
      <c r="BK665" s="344"/>
      <c r="BL665" s="344"/>
      <c r="BM665" s="344"/>
      <c r="BN665" s="344"/>
      <c r="BO665" s="344"/>
      <c r="BP665" s="344"/>
      <c r="BQ665" s="344"/>
      <c r="BR665" s="344"/>
      <c r="BS665" s="344"/>
      <c r="BT665" s="344"/>
      <c r="BU665" s="344"/>
      <c r="BV665" s="344"/>
      <c r="BW665" s="344"/>
      <c r="BX665" s="344"/>
      <c r="BY665" s="344"/>
      <c r="BZ665" s="344"/>
      <c r="CA665" s="344"/>
      <c r="CB665" s="344"/>
      <c r="CC665" s="344"/>
      <c r="CD665" s="344"/>
      <c r="CE665" s="344"/>
      <c r="CF665" s="344"/>
      <c r="CG665" s="344"/>
      <c r="CH665" s="344"/>
      <c r="CI665" s="344"/>
      <c r="CJ665" s="344"/>
      <c r="CK665" s="344"/>
      <c r="CL665" s="344"/>
      <c r="CM665" s="344"/>
      <c r="CN665" s="344"/>
      <c r="CO665" s="344"/>
      <c r="CP665" s="344"/>
      <c r="CQ665" s="344"/>
      <c r="CR665" s="344"/>
      <c r="CS665" s="344"/>
      <c r="CT665" s="344"/>
      <c r="CU665" s="344"/>
      <c r="CV665" s="344"/>
      <c r="CW665" s="344"/>
      <c r="CX665" s="344"/>
      <c r="CY665" s="344"/>
      <c r="CZ665" s="344"/>
    </row>
    <row r="666" s="348" customFormat="true" ht="25.15" customHeight="true" x14ac:dyDescent="0.2">
      <c r="C666" s="1020"/>
      <c r="D666" s="1020"/>
      <c r="E666" s="756"/>
      <c r="F666" s="756"/>
      <c r="G666" s="756"/>
      <c r="H666" s="1020" t="s">
        <v>533</v>
      </c>
      <c r="I666" s="1020"/>
      <c r="J666" s="760">
        <v>3.5519418116157088E-2</v>
      </c>
      <c r="K666" s="756"/>
      <c r="L666" s="756"/>
      <c r="M666" s="1020" t="s">
        <v>533</v>
      </c>
      <c r="N666" s="1020"/>
      <c r="O666" s="761">
        <v>4.2049066093593594E-2</v>
      </c>
      <c r="P666" s="756"/>
      <c r="Q666" s="756"/>
      <c r="Z666" s="341"/>
      <c r="AA666" s="341"/>
      <c r="AB666" s="341"/>
      <c r="AC666" s="341"/>
      <c r="AD666" s="341"/>
      <c r="AE666" s="341"/>
      <c r="AF666" s="341"/>
      <c r="AG666" s="341"/>
      <c r="AH666" s="341"/>
      <c r="AI666" s="341"/>
      <c r="AJ666" s="341"/>
      <c r="AK666" s="341"/>
      <c r="AL666" s="341"/>
      <c r="AM666" s="341"/>
      <c r="AN666" s="341"/>
      <c r="AO666" s="341"/>
      <c r="AP666" s="341"/>
      <c r="AQ666" s="341"/>
      <c r="AR666" s="341"/>
      <c r="AS666" s="341"/>
      <c r="AT666" s="341"/>
      <c r="AU666" s="341"/>
      <c r="AV666" s="341"/>
      <c r="AW666" s="341"/>
      <c r="AX666" s="341"/>
      <c r="AY666" s="341"/>
      <c r="AZ666" s="341"/>
      <c r="BA666" s="344"/>
      <c r="BB666" s="395"/>
      <c r="BC666" s="344"/>
      <c r="BD666" s="344"/>
      <c r="BE666" s="344"/>
      <c r="BF666" s="344"/>
      <c r="BG666" s="344"/>
      <c r="BH666" s="344"/>
      <c r="BI666" s="344"/>
      <c r="BJ666" s="344"/>
      <c r="BK666" s="344"/>
      <c r="BL666" s="344"/>
      <c r="BM666" s="344"/>
      <c r="BN666" s="344"/>
      <c r="BO666" s="344"/>
      <c r="BP666" s="344"/>
      <c r="BQ666" s="344"/>
      <c r="BR666" s="344"/>
      <c r="BS666" s="344"/>
      <c r="BT666" s="344"/>
      <c r="BU666" s="344"/>
      <c r="BV666" s="344"/>
      <c r="BW666" s="344"/>
      <c r="BX666" s="344"/>
      <c r="BY666" s="344"/>
      <c r="BZ666" s="344"/>
      <c r="CA666" s="344"/>
      <c r="CB666" s="344"/>
      <c r="CC666" s="344"/>
      <c r="CD666" s="344"/>
      <c r="CE666" s="344"/>
      <c r="CF666" s="344"/>
      <c r="CG666" s="344"/>
      <c r="CH666" s="344"/>
      <c r="CI666" s="344"/>
      <c r="CJ666" s="344"/>
      <c r="CK666" s="344"/>
      <c r="CL666" s="344"/>
      <c r="CM666" s="344"/>
      <c r="CN666" s="344"/>
      <c r="CO666" s="344"/>
      <c r="CP666" s="344"/>
      <c r="CQ666" s="344"/>
      <c r="CR666" s="344"/>
      <c r="CS666" s="344"/>
      <c r="CT666" s="344"/>
      <c r="CU666" s="344"/>
      <c r="CV666" s="344"/>
      <c r="CW666" s="344"/>
      <c r="CX666" s="344"/>
      <c r="CY666" s="344"/>
      <c r="CZ666" s="344"/>
    </row>
    <row r="667" s="348" customFormat="true" ht="25.15" customHeight="true" x14ac:dyDescent="0.2">
      <c r="C667" s="1020"/>
      <c r="D667" s="1020"/>
      <c r="E667" s="756"/>
      <c r="F667" s="756"/>
      <c r="G667" s="756"/>
      <c r="H667" s="1020" t="s">
        <v>566</v>
      </c>
      <c r="I667" s="1020"/>
      <c r="J667" s="760">
        <v>2.174177770714179E-2</v>
      </c>
      <c r="K667" s="756"/>
      <c r="L667" s="756"/>
      <c r="M667" s="1020" t="s">
        <v>566</v>
      </c>
      <c r="N667" s="1020"/>
      <c r="O667" s="761">
        <v>2.4654982507417256E-2</v>
      </c>
      <c r="P667" s="756"/>
      <c r="Q667" s="756"/>
      <c r="Z667" s="341"/>
      <c r="AA667" s="341"/>
      <c r="AB667" s="341"/>
      <c r="AC667" s="341"/>
      <c r="AD667" s="341"/>
      <c r="AE667" s="341"/>
      <c r="AF667" s="341"/>
      <c r="AG667" s="341"/>
      <c r="AH667" s="341"/>
      <c r="AI667" s="341"/>
      <c r="AJ667" s="341"/>
      <c r="AK667" s="341"/>
      <c r="AL667" s="341"/>
      <c r="AM667" s="341"/>
      <c r="AN667" s="341"/>
      <c r="AO667" s="341"/>
      <c r="AP667" s="341"/>
      <c r="AQ667" s="341"/>
      <c r="AR667" s="341"/>
      <c r="AS667" s="341"/>
      <c r="AT667" s="341"/>
      <c r="AU667" s="341"/>
      <c r="AV667" s="341"/>
      <c r="AW667" s="341"/>
      <c r="AX667" s="341"/>
      <c r="AY667" s="341"/>
      <c r="AZ667" s="341"/>
      <c r="BA667" s="344"/>
      <c r="BB667" s="395"/>
      <c r="BC667" s="344"/>
      <c r="BD667" s="344"/>
      <c r="BE667" s="344"/>
      <c r="BF667" s="344"/>
      <c r="BG667" s="344"/>
      <c r="BH667" s="344"/>
      <c r="BI667" s="344"/>
      <c r="BJ667" s="344"/>
      <c r="BK667" s="344"/>
      <c r="BL667" s="344"/>
      <c r="BM667" s="344"/>
      <c r="BN667" s="344"/>
      <c r="BO667" s="344"/>
      <c r="BP667" s="344"/>
      <c r="BQ667" s="344"/>
      <c r="BR667" s="344"/>
      <c r="BS667" s="344"/>
      <c r="BT667" s="344"/>
      <c r="BU667" s="344"/>
      <c r="BV667" s="344"/>
      <c r="BW667" s="344"/>
      <c r="BX667" s="344"/>
      <c r="BY667" s="344"/>
      <c r="BZ667" s="344"/>
      <c r="CA667" s="344"/>
      <c r="CB667" s="344"/>
      <c r="CC667" s="344"/>
      <c r="CD667" s="344"/>
      <c r="CE667" s="344"/>
      <c r="CF667" s="344"/>
      <c r="CG667" s="344"/>
      <c r="CH667" s="344"/>
      <c r="CI667" s="344"/>
      <c r="CJ667" s="344"/>
      <c r="CK667" s="344"/>
      <c r="CL667" s="344"/>
      <c r="CM667" s="344"/>
      <c r="CN667" s="344"/>
      <c r="CO667" s="344"/>
      <c r="CP667" s="344"/>
      <c r="CQ667" s="344"/>
      <c r="CR667" s="344"/>
      <c r="CS667" s="344"/>
      <c r="CT667" s="344"/>
      <c r="CU667" s="344"/>
      <c r="CV667" s="344"/>
      <c r="CW667" s="344"/>
      <c r="CX667" s="344"/>
      <c r="CY667" s="344"/>
      <c r="CZ667" s="344"/>
    </row>
    <row r="668" s="348" customFormat="true" ht="25.15" customHeight="true" x14ac:dyDescent="0.2">
      <c r="C668" s="1020"/>
      <c r="D668" s="1020"/>
      <c r="E668" s="756"/>
      <c r="F668" s="756"/>
      <c r="G668" s="756"/>
      <c r="H668" s="1020" t="s">
        <v>559</v>
      </c>
      <c r="I668" s="1020"/>
      <c r="J668" s="760">
        <v>3.2326771632707127E-2</v>
      </c>
      <c r="K668" s="756"/>
      <c r="L668" s="756"/>
      <c r="M668" s="1020" t="s">
        <v>559</v>
      </c>
      <c r="N668" s="1020"/>
      <c r="O668" s="761">
        <v>3.5991053706451767E-2</v>
      </c>
      <c r="P668" s="756"/>
      <c r="Q668" s="756"/>
      <c r="Z668" s="341"/>
      <c r="AA668" s="341"/>
      <c r="AB668" s="341"/>
      <c r="AC668" s="341"/>
      <c r="AD668" s="341"/>
      <c r="AE668" s="341"/>
      <c r="AF668" s="341"/>
      <c r="AG668" s="341"/>
      <c r="AH668" s="341"/>
      <c r="AI668" s="341"/>
      <c r="AJ668" s="341"/>
      <c r="AK668" s="341"/>
      <c r="AL668" s="341"/>
      <c r="AM668" s="341"/>
      <c r="AN668" s="341"/>
      <c r="AO668" s="341"/>
      <c r="AP668" s="341"/>
      <c r="AQ668" s="341"/>
      <c r="AR668" s="341"/>
      <c r="AS668" s="341"/>
      <c r="AT668" s="341"/>
      <c r="AU668" s="341"/>
      <c r="AV668" s="341"/>
      <c r="AW668" s="341"/>
      <c r="AX668" s="341"/>
      <c r="AY668" s="341"/>
      <c r="AZ668" s="341"/>
      <c r="BA668" s="344"/>
      <c r="BB668" s="395"/>
      <c r="BC668" s="344"/>
      <c r="BD668" s="344"/>
      <c r="BE668" s="344"/>
      <c r="BF668" s="344"/>
      <c r="BG668" s="344"/>
      <c r="BH668" s="344"/>
      <c r="BI668" s="344"/>
      <c r="BJ668" s="344"/>
      <c r="BK668" s="344"/>
      <c r="BL668" s="344"/>
      <c r="BM668" s="344"/>
      <c r="BN668" s="344"/>
      <c r="BO668" s="344"/>
      <c r="BP668" s="344"/>
      <c r="BQ668" s="344"/>
      <c r="BR668" s="344"/>
      <c r="BS668" s="344"/>
      <c r="BT668" s="344"/>
      <c r="BU668" s="344"/>
      <c r="BV668" s="344"/>
      <c r="BW668" s="344"/>
      <c r="BX668" s="344"/>
      <c r="BY668" s="344"/>
      <c r="BZ668" s="344"/>
      <c r="CA668" s="344"/>
      <c r="CB668" s="344"/>
      <c r="CC668" s="344"/>
      <c r="CD668" s="344"/>
      <c r="CE668" s="344"/>
      <c r="CF668" s="344"/>
      <c r="CG668" s="344"/>
      <c r="CH668" s="344"/>
      <c r="CI668" s="344"/>
      <c r="CJ668" s="344"/>
      <c r="CK668" s="344"/>
      <c r="CL668" s="344"/>
      <c r="CM668" s="344"/>
      <c r="CN668" s="344"/>
      <c r="CO668" s="344"/>
      <c r="CP668" s="344"/>
      <c r="CQ668" s="344"/>
      <c r="CR668" s="344"/>
      <c r="CS668" s="344"/>
      <c r="CT668" s="344"/>
      <c r="CU668" s="344"/>
      <c r="CV668" s="344"/>
      <c r="CW668" s="344"/>
      <c r="CX668" s="344"/>
      <c r="CY668" s="344"/>
      <c r="CZ668" s="344"/>
    </row>
    <row r="669" s="348" customFormat="true" ht="25.15" customHeight="true" x14ac:dyDescent="0.2">
      <c r="C669" s="1020"/>
      <c r="D669" s="1020"/>
      <c r="E669" s="756"/>
      <c r="F669" s="756"/>
      <c r="G669" s="756"/>
      <c r="H669" s="1020" t="s">
        <v>544</v>
      </c>
      <c r="I669" s="1020"/>
      <c r="J669" s="760">
        <v>4.3166431539039006E-2</v>
      </c>
      <c r="K669" s="756"/>
      <c r="L669" s="756"/>
      <c r="M669" s="1020" t="s">
        <v>544</v>
      </c>
      <c r="N669" s="1020"/>
      <c r="O669" s="761">
        <v>5.5795031822579541E-2</v>
      </c>
      <c r="P669" s="756"/>
      <c r="Q669" s="756"/>
      <c r="Z669" s="341"/>
      <c r="AA669" s="341"/>
      <c r="AB669" s="341"/>
      <c r="AC669" s="341"/>
      <c r="AD669" s="341"/>
      <c r="AE669" s="341"/>
      <c r="AF669" s="341"/>
      <c r="AG669" s="341"/>
      <c r="AH669" s="341"/>
      <c r="AI669" s="341"/>
      <c r="AJ669" s="341"/>
      <c r="AK669" s="341"/>
      <c r="AL669" s="341"/>
      <c r="AM669" s="341"/>
      <c r="AN669" s="341"/>
      <c r="AO669" s="341"/>
      <c r="AP669" s="341"/>
      <c r="AQ669" s="341"/>
      <c r="AR669" s="341"/>
      <c r="AS669" s="341"/>
      <c r="AT669" s="341"/>
      <c r="AU669" s="341"/>
      <c r="AV669" s="341"/>
      <c r="AW669" s="341"/>
      <c r="AX669" s="341"/>
      <c r="AY669" s="341"/>
      <c r="AZ669" s="341"/>
      <c r="BA669" s="344"/>
      <c r="BB669" s="395"/>
      <c r="BC669" s="344"/>
      <c r="BD669" s="344"/>
      <c r="BE669" s="344"/>
      <c r="BF669" s="344"/>
      <c r="BG669" s="344"/>
      <c r="BH669" s="344"/>
      <c r="BI669" s="344"/>
      <c r="BJ669" s="344"/>
      <c r="BK669" s="344"/>
      <c r="BL669" s="344"/>
      <c r="BM669" s="344"/>
      <c r="BN669" s="344"/>
      <c r="BO669" s="344"/>
      <c r="BP669" s="344"/>
      <c r="BQ669" s="344"/>
      <c r="BR669" s="344"/>
      <c r="BS669" s="344"/>
      <c r="BT669" s="344"/>
      <c r="BU669" s="344"/>
      <c r="BV669" s="344"/>
      <c r="BW669" s="344"/>
      <c r="BX669" s="344"/>
      <c r="BY669" s="344"/>
      <c r="BZ669" s="344"/>
      <c r="CA669" s="344"/>
      <c r="CB669" s="344"/>
      <c r="CC669" s="344"/>
      <c r="CD669" s="344"/>
      <c r="CE669" s="344"/>
      <c r="CF669" s="344"/>
      <c r="CG669" s="344"/>
      <c r="CH669" s="344"/>
      <c r="CI669" s="344"/>
      <c r="CJ669" s="344"/>
      <c r="CK669" s="344"/>
      <c r="CL669" s="344"/>
      <c r="CM669" s="344"/>
      <c r="CN669" s="344"/>
      <c r="CO669" s="344"/>
      <c r="CP669" s="344"/>
      <c r="CQ669" s="344"/>
      <c r="CR669" s="344"/>
      <c r="CS669" s="344"/>
      <c r="CT669" s="344"/>
      <c r="CU669" s="344"/>
      <c r="CV669" s="344"/>
      <c r="CW669" s="344"/>
      <c r="CX669" s="344"/>
      <c r="CY669" s="344"/>
      <c r="CZ669" s="344"/>
    </row>
    <row r="670" s="348" customFormat="true" ht="25.15" customHeight="true" x14ac:dyDescent="0.2">
      <c r="C670" s="1020"/>
      <c r="D670" s="1020"/>
      <c r="E670" s="756"/>
      <c r="F670" s="756"/>
      <c r="G670" s="756"/>
      <c r="H670" s="1020" t="s">
        <v>526</v>
      </c>
      <c r="I670" s="1020"/>
      <c r="J670" s="763">
        <v>5.8541464226464841E-2</v>
      </c>
      <c r="K670" s="756"/>
      <c r="L670" s="756"/>
      <c r="M670" s="1020" t="s">
        <v>526</v>
      </c>
      <c r="N670" s="1020"/>
      <c r="O670" s="764">
        <v>5.0763489570795482E-2</v>
      </c>
      <c r="P670" s="756"/>
      <c r="Q670" s="756"/>
      <c r="Z670" s="341"/>
      <c r="AA670" s="341"/>
      <c r="AB670" s="341"/>
      <c r="AC670" s="341"/>
      <c r="AD670" s="341"/>
      <c r="AE670" s="341"/>
      <c r="AF670" s="341"/>
      <c r="AG670" s="341"/>
      <c r="AH670" s="341"/>
      <c r="AI670" s="341"/>
      <c r="AJ670" s="341"/>
      <c r="AK670" s="341"/>
      <c r="AL670" s="341"/>
      <c r="AM670" s="341"/>
      <c r="AN670" s="341"/>
      <c r="AO670" s="341"/>
      <c r="AP670" s="341"/>
      <c r="AQ670" s="341"/>
      <c r="AR670" s="341"/>
      <c r="AS670" s="341"/>
      <c r="AT670" s="341"/>
      <c r="AU670" s="341"/>
      <c r="AV670" s="341"/>
      <c r="AW670" s="341"/>
      <c r="AX670" s="341"/>
      <c r="AY670" s="341"/>
      <c r="AZ670" s="341"/>
      <c r="BA670" s="344"/>
      <c r="BB670" s="395"/>
      <c r="BC670" s="344"/>
      <c r="BD670" s="344"/>
      <c r="BE670" s="344"/>
      <c r="BF670" s="344"/>
      <c r="BG670" s="344"/>
      <c r="BH670" s="344"/>
      <c r="BI670" s="344"/>
      <c r="BJ670" s="344"/>
      <c r="BK670" s="344"/>
      <c r="BL670" s="344"/>
      <c r="BM670" s="344"/>
      <c r="BN670" s="344"/>
      <c r="BO670" s="344"/>
      <c r="BP670" s="344"/>
      <c r="BQ670" s="344"/>
      <c r="BR670" s="344"/>
      <c r="BS670" s="344"/>
      <c r="BT670" s="344"/>
      <c r="BU670" s="344"/>
      <c r="BV670" s="344"/>
      <c r="BW670" s="344"/>
      <c r="BX670" s="344"/>
      <c r="BY670" s="344"/>
      <c r="BZ670" s="344"/>
      <c r="CA670" s="344"/>
      <c r="CB670" s="344"/>
      <c r="CC670" s="344"/>
      <c r="CD670" s="344"/>
      <c r="CE670" s="344"/>
      <c r="CF670" s="344"/>
      <c r="CG670" s="344"/>
      <c r="CH670" s="344"/>
      <c r="CI670" s="344"/>
      <c r="CJ670" s="344"/>
      <c r="CK670" s="344"/>
      <c r="CL670" s="344"/>
      <c r="CM670" s="344"/>
      <c r="CN670" s="344"/>
      <c r="CO670" s="344"/>
      <c r="CP670" s="344"/>
      <c r="CQ670" s="344"/>
      <c r="CR670" s="344"/>
      <c r="CS670" s="344"/>
      <c r="CT670" s="344"/>
      <c r="CU670" s="344"/>
      <c r="CV670" s="344"/>
      <c r="CW670" s="344"/>
      <c r="CX670" s="344"/>
      <c r="CY670" s="344"/>
      <c r="CZ670" s="344"/>
    </row>
    <row r="671" s="348" customFormat="true" ht="25.15" customHeight="true" x14ac:dyDescent="0.2">
      <c r="C671" s="1020"/>
      <c r="D671" s="1020"/>
      <c r="E671" s="756"/>
      <c r="F671" s="756"/>
      <c r="G671" s="756"/>
      <c r="H671" s="1020"/>
      <c r="I671" s="1020"/>
      <c r="J671" s="756"/>
      <c r="K671" s="756"/>
      <c r="L671" s="756"/>
      <c r="M671" s="1020"/>
      <c r="N671" s="1020"/>
      <c r="O671" s="756"/>
      <c r="P671" s="756"/>
      <c r="Q671" s="756"/>
      <c r="Z671" s="341"/>
      <c r="AA671" s="341"/>
      <c r="AB671" s="341"/>
      <c r="AC671" s="341"/>
      <c r="AD671" s="341"/>
      <c r="AE671" s="341"/>
      <c r="AF671" s="341"/>
      <c r="AG671" s="341"/>
      <c r="AH671" s="341"/>
      <c r="AI671" s="341"/>
      <c r="AJ671" s="341"/>
      <c r="AK671" s="341"/>
      <c r="AL671" s="341"/>
      <c r="AM671" s="341"/>
      <c r="AN671" s="341"/>
      <c r="AO671" s="341"/>
      <c r="AP671" s="341"/>
      <c r="AQ671" s="341"/>
      <c r="AR671" s="341"/>
      <c r="AS671" s="341"/>
      <c r="AT671" s="341"/>
      <c r="AU671" s="341"/>
      <c r="AV671" s="341"/>
      <c r="AW671" s="341"/>
      <c r="AX671" s="341"/>
      <c r="AY671" s="341"/>
      <c r="AZ671" s="341"/>
      <c r="BA671" s="344"/>
      <c r="BB671" s="395"/>
      <c r="BC671" s="344"/>
      <c r="BD671" s="344"/>
      <c r="BE671" s="344"/>
      <c r="BF671" s="344"/>
      <c r="BG671" s="344"/>
      <c r="BH671" s="344"/>
      <c r="BI671" s="344"/>
      <c r="BJ671" s="344"/>
      <c r="BK671" s="344"/>
      <c r="BL671" s="344"/>
      <c r="BM671" s="344"/>
      <c r="BN671" s="344"/>
      <c r="BO671" s="344"/>
      <c r="BP671" s="344"/>
      <c r="BQ671" s="344"/>
      <c r="BR671" s="344"/>
      <c r="BS671" s="344"/>
      <c r="BT671" s="344"/>
      <c r="BU671" s="344"/>
      <c r="BV671" s="344"/>
      <c r="BW671" s="344"/>
      <c r="BX671" s="344"/>
      <c r="BY671" s="344"/>
      <c r="BZ671" s="344"/>
      <c r="CA671" s="344"/>
      <c r="CB671" s="344"/>
      <c r="CC671" s="344"/>
      <c r="CD671" s="344"/>
      <c r="CE671" s="344"/>
      <c r="CF671" s="344"/>
      <c r="CG671" s="344"/>
      <c r="CH671" s="344"/>
      <c r="CI671" s="344"/>
      <c r="CJ671" s="344"/>
      <c r="CK671" s="344"/>
      <c r="CL671" s="344"/>
      <c r="CM671" s="344"/>
      <c r="CN671" s="344"/>
      <c r="CO671" s="344"/>
      <c r="CP671" s="344"/>
      <c r="CQ671" s="344"/>
      <c r="CR671" s="344"/>
      <c r="CS671" s="344"/>
      <c r="CT671" s="344"/>
      <c r="CU671" s="344"/>
      <c r="CV671" s="344"/>
      <c r="CW671" s="344"/>
      <c r="CX671" s="344"/>
      <c r="CY671" s="344"/>
      <c r="CZ671" s="344"/>
    </row>
    <row r="672" s="348" customFormat="true" ht="25.15" customHeight="true" x14ac:dyDescent="0.2">
      <c r="C672" s="1020"/>
      <c r="D672" s="1020"/>
      <c r="E672" s="756"/>
      <c r="F672" s="756"/>
      <c r="G672" s="756"/>
      <c r="H672" s="1020"/>
      <c r="I672" s="1020"/>
      <c r="J672" s="756"/>
      <c r="K672" s="756"/>
      <c r="L672" s="756"/>
      <c r="M672" s="1020"/>
      <c r="N672" s="1020"/>
      <c r="O672" s="756"/>
      <c r="P672" s="756"/>
      <c r="Q672" s="756"/>
      <c r="Z672" s="341"/>
      <c r="AA672" s="341"/>
      <c r="AB672" s="341"/>
      <c r="AC672" s="341"/>
      <c r="AD672" s="341"/>
      <c r="AE672" s="341"/>
      <c r="AF672" s="341"/>
      <c r="AG672" s="341"/>
      <c r="AH672" s="341"/>
      <c r="AI672" s="341"/>
      <c r="AJ672" s="341"/>
      <c r="AK672" s="341"/>
      <c r="AL672" s="341"/>
      <c r="AM672" s="341"/>
      <c r="AN672" s="341"/>
      <c r="AO672" s="341"/>
      <c r="AP672" s="341"/>
      <c r="AQ672" s="341"/>
      <c r="AR672" s="341"/>
      <c r="AS672" s="341"/>
      <c r="AT672" s="341"/>
      <c r="AU672" s="341"/>
      <c r="AV672" s="341"/>
      <c r="AW672" s="341"/>
      <c r="AX672" s="341"/>
      <c r="AY672" s="341"/>
      <c r="AZ672" s="341"/>
      <c r="BA672" s="344"/>
      <c r="BB672" s="395"/>
      <c r="BC672" s="344"/>
      <c r="BD672" s="344"/>
      <c r="BE672" s="344"/>
      <c r="BF672" s="344"/>
      <c r="BG672" s="344"/>
      <c r="BH672" s="344"/>
      <c r="BI672" s="344"/>
      <c r="BJ672" s="344"/>
      <c r="BK672" s="344"/>
      <c r="BL672" s="344"/>
      <c r="BM672" s="344"/>
      <c r="BN672" s="344"/>
      <c r="BO672" s="344"/>
      <c r="BP672" s="344"/>
      <c r="BQ672" s="344"/>
      <c r="BR672" s="344"/>
      <c r="BS672" s="344"/>
      <c r="BT672" s="344"/>
      <c r="BU672" s="344"/>
      <c r="BV672" s="344"/>
      <c r="BW672" s="344"/>
      <c r="BX672" s="344"/>
      <c r="BY672" s="344"/>
      <c r="BZ672" s="344"/>
      <c r="CA672" s="344"/>
      <c r="CB672" s="344"/>
      <c r="CC672" s="344"/>
      <c r="CD672" s="344"/>
      <c r="CE672" s="344"/>
      <c r="CF672" s="344"/>
      <c r="CG672" s="344"/>
      <c r="CH672" s="344"/>
      <c r="CI672" s="344"/>
      <c r="CJ672" s="344"/>
      <c r="CK672" s="344"/>
      <c r="CL672" s="344"/>
      <c r="CM672" s="344"/>
      <c r="CN672" s="344"/>
      <c r="CO672" s="344"/>
      <c r="CP672" s="344"/>
      <c r="CQ672" s="344"/>
      <c r="CR672" s="344"/>
      <c r="CS672" s="344"/>
      <c r="CT672" s="344"/>
      <c r="CU672" s="344"/>
      <c r="CV672" s="344"/>
      <c r="CW672" s="344"/>
      <c r="CX672" s="344"/>
      <c r="CY672" s="344"/>
      <c r="CZ672" s="344"/>
    </row>
    <row r="673" s="348" customFormat="true" ht="25.15" customHeight="true" x14ac:dyDescent="0.2">
      <c r="C673" s="1020"/>
      <c r="D673" s="1020"/>
      <c r="E673" s="756"/>
      <c r="F673" s="756"/>
      <c r="G673" s="756"/>
      <c r="H673" s="1020" t="s">
        <v>246</v>
      </c>
      <c r="I673" s="1020"/>
      <c r="J673" s="1020"/>
      <c r="K673" s="756"/>
      <c r="L673" s="756"/>
      <c r="M673" s="1020" t="s">
        <v>246</v>
      </c>
      <c r="N673" s="1020"/>
      <c r="O673" s="1020"/>
      <c r="P673" s="756"/>
      <c r="Q673" s="756"/>
      <c r="Z673" s="341"/>
      <c r="AA673" s="341"/>
      <c r="AB673" s="341"/>
      <c r="AC673" s="341"/>
      <c r="AD673" s="341"/>
      <c r="AE673" s="341"/>
      <c r="AF673" s="341"/>
      <c r="AG673" s="341"/>
      <c r="AH673" s="341"/>
      <c r="AI673" s="341"/>
      <c r="AJ673" s="341"/>
      <c r="AK673" s="341"/>
      <c r="AL673" s="341"/>
      <c r="AM673" s="341"/>
      <c r="AN673" s="341"/>
      <c r="AO673" s="341"/>
      <c r="AP673" s="341"/>
      <c r="AQ673" s="341"/>
      <c r="AR673" s="341"/>
      <c r="AS673" s="341"/>
      <c r="AT673" s="341"/>
      <c r="AU673" s="341"/>
      <c r="AV673" s="341"/>
      <c r="AW673" s="341"/>
      <c r="AX673" s="341"/>
      <c r="AY673" s="341"/>
      <c r="AZ673" s="341"/>
      <c r="BA673" s="344"/>
      <c r="BB673" s="395"/>
      <c r="BC673" s="344"/>
      <c r="BD673" s="344"/>
      <c r="BE673" s="344"/>
      <c r="BF673" s="344"/>
      <c r="BG673" s="344"/>
      <c r="BH673" s="344"/>
      <c r="BI673" s="344"/>
      <c r="BJ673" s="344"/>
      <c r="BK673" s="344"/>
      <c r="BL673" s="344"/>
      <c r="BM673" s="344"/>
      <c r="BN673" s="344"/>
      <c r="BO673" s="344"/>
      <c r="BP673" s="344"/>
      <c r="BQ673" s="344"/>
      <c r="BR673" s="344"/>
      <c r="BS673" s="344"/>
      <c r="BT673" s="344"/>
      <c r="BU673" s="344"/>
      <c r="BV673" s="344"/>
      <c r="BW673" s="344"/>
      <c r="BX673" s="344"/>
      <c r="BY673" s="344"/>
      <c r="BZ673" s="344"/>
      <c r="CA673" s="344"/>
      <c r="CB673" s="344"/>
      <c r="CC673" s="344"/>
      <c r="CD673" s="344"/>
      <c r="CE673" s="344"/>
      <c r="CF673" s="344"/>
      <c r="CG673" s="344"/>
      <c r="CH673" s="344"/>
      <c r="CI673" s="344"/>
      <c r="CJ673" s="344"/>
      <c r="CK673" s="344"/>
      <c r="CL673" s="344"/>
      <c r="CM673" s="344"/>
      <c r="CN673" s="344"/>
      <c r="CO673" s="344"/>
      <c r="CP673" s="344"/>
      <c r="CQ673" s="344"/>
      <c r="CR673" s="344"/>
      <c r="CS673" s="344"/>
      <c r="CT673" s="344"/>
      <c r="CU673" s="344"/>
      <c r="CV673" s="344"/>
      <c r="CW673" s="344"/>
      <c r="CX673" s="344"/>
      <c r="CY673" s="344"/>
      <c r="CZ673" s="344"/>
    </row>
    <row r="674" s="348" customFormat="true" ht="25.15" customHeight="true" x14ac:dyDescent="0.2">
      <c r="C674" s="1020"/>
      <c r="D674" s="1020"/>
      <c r="E674" s="756"/>
      <c r="F674" s="756"/>
      <c r="G674" s="756"/>
      <c r="H674" s="1020" t="s">
        <v>194</v>
      </c>
      <c r="I674" s="1020"/>
      <c r="J674" s="779" t="s">
        <v>195</v>
      </c>
      <c r="K674" s="756"/>
      <c r="L674" s="756"/>
      <c r="M674" s="1020" t="s">
        <v>194</v>
      </c>
      <c r="N674" s="1020"/>
      <c r="O674" s="780" t="s">
        <v>195</v>
      </c>
      <c r="P674" s="756"/>
      <c r="Q674" s="756"/>
      <c r="Z674" s="341"/>
      <c r="AA674" s="341"/>
      <c r="AB674" s="341"/>
      <c r="AC674" s="341"/>
      <c r="AD674" s="341"/>
      <c r="AE674" s="341"/>
      <c r="AF674" s="341"/>
      <c r="AG674" s="341"/>
      <c r="AH674" s="341"/>
      <c r="AI674" s="341"/>
      <c r="AJ674" s="341"/>
      <c r="AK674" s="341"/>
      <c r="AL674" s="341"/>
      <c r="AM674" s="341"/>
      <c r="AN674" s="341"/>
      <c r="AO674" s="341"/>
      <c r="AP674" s="341"/>
      <c r="AQ674" s="341"/>
      <c r="AR674" s="341"/>
      <c r="AS674" s="341"/>
      <c r="AT674" s="341"/>
      <c r="AU674" s="341"/>
      <c r="AV674" s="341"/>
      <c r="AW674" s="341"/>
      <c r="AX674" s="341"/>
      <c r="AY674" s="341"/>
      <c r="AZ674" s="341"/>
      <c r="BA674" s="344"/>
      <c r="BB674" s="395"/>
      <c r="BC674" s="344"/>
      <c r="BD674" s="344"/>
      <c r="BE674" s="344"/>
      <c r="BF674" s="344"/>
      <c r="BG674" s="344"/>
      <c r="BH674" s="344"/>
      <c r="BI674" s="344"/>
      <c r="BJ674" s="344"/>
      <c r="BK674" s="344"/>
      <c r="BL674" s="344"/>
      <c r="BM674" s="344"/>
      <c r="BN674" s="344"/>
      <c r="BO674" s="344"/>
      <c r="BP674" s="344"/>
      <c r="BQ674" s="344"/>
      <c r="BR674" s="344"/>
      <c r="BS674" s="344"/>
      <c r="BT674" s="344"/>
      <c r="BU674" s="344"/>
      <c r="BV674" s="344"/>
      <c r="BW674" s="344"/>
      <c r="BX674" s="344"/>
      <c r="BY674" s="344"/>
      <c r="BZ674" s="344"/>
      <c r="CA674" s="344"/>
      <c r="CB674" s="344"/>
      <c r="CC674" s="344"/>
      <c r="CD674" s="344"/>
      <c r="CE674" s="344"/>
      <c r="CF674" s="344"/>
      <c r="CG674" s="344"/>
      <c r="CH674" s="344"/>
      <c r="CI674" s="344"/>
      <c r="CJ674" s="344"/>
      <c r="CK674" s="344"/>
      <c r="CL674" s="344"/>
      <c r="CM674" s="344"/>
      <c r="CN674" s="344"/>
      <c r="CO674" s="344"/>
      <c r="CP674" s="344"/>
      <c r="CQ674" s="344"/>
      <c r="CR674" s="344"/>
      <c r="CS674" s="344"/>
      <c r="CT674" s="344"/>
      <c r="CU674" s="344"/>
      <c r="CV674" s="344"/>
      <c r="CW674" s="344"/>
      <c r="CX674" s="344"/>
      <c r="CY674" s="344"/>
      <c r="CZ674" s="344"/>
    </row>
    <row r="675" s="348" customFormat="true" ht="25.15" customHeight="true" x14ac:dyDescent="0.2">
      <c r="C675" s="1020"/>
      <c r="D675" s="1020"/>
      <c r="E675" s="756"/>
      <c r="F675" s="756"/>
      <c r="G675" s="756"/>
      <c r="H675" s="1020" t="s">
        <v>195</v>
      </c>
      <c r="I675" s="1020"/>
      <c r="J675" s="781">
        <v>0.99999999999999989</v>
      </c>
      <c r="K675" s="756"/>
      <c r="L675" s="756"/>
      <c r="M675" s="1020" t="s">
        <v>195</v>
      </c>
      <c r="N675" s="1020"/>
      <c r="O675" s="782">
        <v>1.0000000000000004</v>
      </c>
      <c r="P675" s="756"/>
      <c r="Q675" s="756"/>
      <c r="Z675" s="341"/>
      <c r="AA675" s="341"/>
      <c r="AB675" s="341"/>
      <c r="AC675" s="341"/>
      <c r="AD675" s="341"/>
      <c r="AE675" s="341"/>
      <c r="AF675" s="341"/>
      <c r="AG675" s="341"/>
      <c r="AH675" s="341"/>
      <c r="AI675" s="341"/>
      <c r="AJ675" s="341"/>
      <c r="AK675" s="341"/>
      <c r="AL675" s="341"/>
      <c r="AM675" s="341"/>
      <c r="AN675" s="341"/>
      <c r="AO675" s="341"/>
      <c r="AP675" s="341"/>
      <c r="AQ675" s="341"/>
      <c r="AR675" s="341"/>
      <c r="AS675" s="341"/>
      <c r="AT675" s="341"/>
      <c r="AU675" s="341"/>
      <c r="AV675" s="341"/>
      <c r="AW675" s="341"/>
      <c r="AX675" s="341"/>
      <c r="AY675" s="341"/>
      <c r="AZ675" s="341"/>
      <c r="BA675" s="344"/>
      <c r="BB675" s="395"/>
      <c r="BC675" s="344"/>
      <c r="BD675" s="344"/>
      <c r="BE675" s="344"/>
      <c r="BF675" s="344"/>
      <c r="BG675" s="344"/>
      <c r="BH675" s="344"/>
      <c r="BI675" s="344"/>
      <c r="BJ675" s="344"/>
      <c r="BK675" s="344"/>
      <c r="BL675" s="344"/>
      <c r="BM675" s="344"/>
      <c r="BN675" s="344"/>
      <c r="BO675" s="344"/>
      <c r="BP675" s="344"/>
      <c r="BQ675" s="344"/>
      <c r="BR675" s="344"/>
      <c r="BS675" s="344"/>
      <c r="BT675" s="344"/>
      <c r="BU675" s="344"/>
      <c r="BV675" s="344"/>
      <c r="BW675" s="344"/>
      <c r="BX675" s="344"/>
      <c r="BY675" s="344"/>
      <c r="BZ675" s="344"/>
      <c r="CA675" s="344"/>
      <c r="CB675" s="344"/>
      <c r="CC675" s="344"/>
      <c r="CD675" s="344"/>
      <c r="CE675" s="344"/>
      <c r="CF675" s="344"/>
      <c r="CG675" s="344"/>
      <c r="CH675" s="344"/>
      <c r="CI675" s="344"/>
      <c r="CJ675" s="344"/>
      <c r="CK675" s="344"/>
      <c r="CL675" s="344"/>
      <c r="CM675" s="344"/>
      <c r="CN675" s="344"/>
      <c r="CO675" s="344"/>
      <c r="CP675" s="344"/>
      <c r="CQ675" s="344"/>
      <c r="CR675" s="344"/>
      <c r="CS675" s="344"/>
      <c r="CT675" s="344"/>
      <c r="CU675" s="344"/>
      <c r="CV675" s="344"/>
      <c r="CW675" s="344"/>
      <c r="CX675" s="344"/>
      <c r="CY675" s="344"/>
      <c r="CZ675" s="344"/>
    </row>
    <row r="676" s="348" customFormat="true" ht="25.15" customHeight="true" x14ac:dyDescent="0.2">
      <c r="C676" s="1028"/>
      <c r="D676" s="1020"/>
      <c r="E676" s="577"/>
      <c r="F676" s="577"/>
      <c r="G676" s="577"/>
      <c r="H676" s="1020" t="s">
        <v>246</v>
      </c>
      <c r="I676" s="1020"/>
      <c r="J676" s="1020"/>
      <c r="K676" s="577"/>
      <c r="L676" s="577"/>
      <c r="M676" s="1020" t="s">
        <v>246</v>
      </c>
      <c r="N676" s="1020"/>
      <c r="O676" s="1020"/>
      <c r="P676" s="577"/>
      <c r="Q676" s="577"/>
      <c r="Z676" s="341"/>
      <c r="AA676" s="341"/>
      <c r="AB676" s="341"/>
      <c r="AC676" s="341"/>
      <c r="AD676" s="341"/>
      <c r="AE676" s="341"/>
      <c r="AF676" s="341"/>
      <c r="AG676" s="341"/>
      <c r="AH676" s="341"/>
      <c r="AI676" s="341"/>
      <c r="AJ676" s="341"/>
      <c r="AK676" s="341"/>
      <c r="AL676" s="341"/>
      <c r="AM676" s="341"/>
      <c r="AN676" s="341"/>
      <c r="AO676" s="341"/>
      <c r="AP676" s="341"/>
      <c r="AQ676" s="341"/>
      <c r="AR676" s="341"/>
      <c r="AS676" s="341"/>
      <c r="AT676" s="341"/>
      <c r="AU676" s="341"/>
      <c r="AV676" s="341"/>
      <c r="AW676" s="341"/>
      <c r="AX676" s="341"/>
      <c r="AY676" s="341"/>
      <c r="AZ676" s="341"/>
      <c r="BA676" s="344"/>
      <c r="BB676" s="395"/>
      <c r="BC676" s="344"/>
      <c r="BD676" s="344"/>
      <c r="BE676" s="344"/>
      <c r="BF676" s="344"/>
      <c r="BG676" s="344"/>
      <c r="BH676" s="344"/>
      <c r="BI676" s="344"/>
      <c r="BJ676" s="344"/>
      <c r="BK676" s="344"/>
      <c r="BL676" s="344"/>
      <c r="BM676" s="344"/>
      <c r="BN676" s="344"/>
      <c r="BO676" s="344"/>
      <c r="BP676" s="344"/>
      <c r="BQ676" s="344"/>
      <c r="BR676" s="344"/>
      <c r="BS676" s="344"/>
      <c r="BT676" s="344"/>
      <c r="BU676" s="344"/>
      <c r="BV676" s="344"/>
      <c r="BW676" s="344"/>
      <c r="BX676" s="344"/>
      <c r="BY676" s="344"/>
      <c r="BZ676" s="344"/>
      <c r="CA676" s="344"/>
      <c r="CB676" s="344"/>
      <c r="CC676" s="344"/>
      <c r="CD676" s="344"/>
      <c r="CE676" s="344"/>
      <c r="CF676" s="344"/>
      <c r="CG676" s="344"/>
      <c r="CH676" s="344"/>
      <c r="CI676" s="344"/>
      <c r="CJ676" s="344"/>
      <c r="CK676" s="344"/>
      <c r="CL676" s="344"/>
      <c r="CM676" s="344"/>
      <c r="CN676" s="344"/>
      <c r="CO676" s="344"/>
      <c r="CP676" s="344"/>
      <c r="CQ676" s="344"/>
      <c r="CR676" s="344"/>
      <c r="CS676" s="344"/>
      <c r="CT676" s="344"/>
      <c r="CU676" s="344"/>
      <c r="CV676" s="344"/>
      <c r="CW676" s="344"/>
      <c r="CX676" s="344"/>
      <c r="CY676" s="344"/>
      <c r="CZ676" s="344"/>
    </row>
    <row r="677" s="348" customFormat="true" ht="25.15" customHeight="true" x14ac:dyDescent="0.2">
      <c r="C677" s="1028"/>
      <c r="D677" s="1020"/>
      <c r="E677" s="577"/>
      <c r="F677" s="577"/>
      <c r="G677" s="577"/>
      <c r="H677" s="1020" t="s">
        <v>194</v>
      </c>
      <c r="I677" s="1020"/>
      <c r="J677" s="783" t="s">
        <v>195</v>
      </c>
      <c r="K677" s="577"/>
      <c r="L677" s="577"/>
      <c r="M677" s="1020" t="s">
        <v>194</v>
      </c>
      <c r="N677" s="1020"/>
      <c r="O677" s="784" t="s">
        <v>195</v>
      </c>
      <c r="P677" s="577"/>
      <c r="Q677" s="577"/>
      <c r="Z677" s="341"/>
      <c r="AA677" s="341"/>
      <c r="AB677" s="341"/>
      <c r="AC677" s="341"/>
      <c r="AD677" s="341"/>
      <c r="AE677" s="341"/>
      <c r="AF677" s="341"/>
      <c r="AG677" s="341"/>
      <c r="AH677" s="341"/>
      <c r="AI677" s="341"/>
      <c r="AJ677" s="341"/>
      <c r="AK677" s="341"/>
      <c r="AL677" s="341"/>
      <c r="AM677" s="341"/>
      <c r="AN677" s="341"/>
      <c r="AO677" s="341"/>
      <c r="AP677" s="341"/>
      <c r="AQ677" s="341"/>
      <c r="AR677" s="341"/>
      <c r="AS677" s="341"/>
      <c r="AT677" s="341"/>
      <c r="AU677" s="341"/>
      <c r="AV677" s="341"/>
      <c r="AW677" s="341"/>
      <c r="AX677" s="341"/>
      <c r="AY677" s="341"/>
      <c r="AZ677" s="341"/>
      <c r="BA677" s="344"/>
      <c r="BB677" s="395"/>
      <c r="BC677" s="344"/>
      <c r="BD677" s="344"/>
      <c r="BE677" s="344"/>
      <c r="BF677" s="344"/>
      <c r="BG677" s="344"/>
      <c r="BH677" s="344"/>
      <c r="BI677" s="344"/>
      <c r="BJ677" s="344"/>
      <c r="BK677" s="344"/>
      <c r="BL677" s="344"/>
      <c r="BM677" s="344"/>
      <c r="BN677" s="344"/>
      <c r="BO677" s="344"/>
      <c r="BP677" s="344"/>
      <c r="BQ677" s="344"/>
      <c r="BR677" s="344"/>
      <c r="BS677" s="344"/>
      <c r="BT677" s="344"/>
      <c r="BU677" s="344"/>
      <c r="BV677" s="344"/>
      <c r="BW677" s="344"/>
      <c r="BX677" s="344"/>
      <c r="BY677" s="344"/>
      <c r="BZ677" s="344"/>
      <c r="CA677" s="344"/>
      <c r="CB677" s="344"/>
      <c r="CC677" s="344"/>
      <c r="CD677" s="344"/>
      <c r="CE677" s="344"/>
      <c r="CF677" s="344"/>
      <c r="CG677" s="344"/>
      <c r="CH677" s="344"/>
      <c r="CI677" s="344"/>
      <c r="CJ677" s="344"/>
      <c r="CK677" s="344"/>
      <c r="CL677" s="344"/>
      <c r="CM677" s="344"/>
      <c r="CN677" s="344"/>
      <c r="CO677" s="344"/>
      <c r="CP677" s="344"/>
      <c r="CQ677" s="344"/>
      <c r="CR677" s="344"/>
      <c r="CS677" s="344"/>
      <c r="CT677" s="344"/>
      <c r="CU677" s="344"/>
      <c r="CV677" s="344"/>
      <c r="CW677" s="344"/>
      <c r="CX677" s="344"/>
      <c r="CY677" s="344"/>
      <c r="CZ677" s="344"/>
    </row>
    <row r="678" s="348" customFormat="true" ht="25.15" customHeight="true" x14ac:dyDescent="0.2">
      <c r="C678" s="1028"/>
      <c r="D678" s="1020"/>
      <c r="E678" s="577"/>
      <c r="F678" s="577"/>
      <c r="G678" s="577"/>
      <c r="H678" s="1020" t="s">
        <v>195</v>
      </c>
      <c r="I678" s="1020"/>
      <c r="J678" s="785">
        <v>0.99999999999999978</v>
      </c>
      <c r="K678" s="577"/>
      <c r="L678" s="577"/>
      <c r="M678" s="1020" t="s">
        <v>195</v>
      </c>
      <c r="N678" s="1020"/>
      <c r="O678" s="786">
        <v>1</v>
      </c>
      <c r="P678" s="577"/>
      <c r="Q678" s="577"/>
      <c r="Z678" s="341"/>
      <c r="AA678" s="341"/>
      <c r="AB678" s="341"/>
      <c r="AC678" s="341"/>
      <c r="AD678" s="341"/>
      <c r="AE678" s="341"/>
      <c r="AF678" s="341"/>
      <c r="AG678" s="341"/>
      <c r="AH678" s="341"/>
      <c r="AI678" s="341"/>
      <c r="AJ678" s="341"/>
      <c r="AK678" s="341"/>
      <c r="AL678" s="341"/>
      <c r="AM678" s="341"/>
      <c r="AN678" s="341"/>
      <c r="AO678" s="341"/>
      <c r="AP678" s="341"/>
      <c r="AQ678" s="341"/>
      <c r="AR678" s="341"/>
      <c r="AS678" s="341"/>
      <c r="AT678" s="341"/>
      <c r="AU678" s="341"/>
      <c r="AV678" s="341"/>
      <c r="AW678" s="341"/>
      <c r="AX678" s="341"/>
      <c r="AY678" s="341"/>
      <c r="AZ678" s="341"/>
      <c r="BA678" s="344"/>
      <c r="BB678" s="395"/>
      <c r="BC678" s="344"/>
      <c r="BD678" s="344"/>
      <c r="BE678" s="344"/>
      <c r="BF678" s="344"/>
      <c r="BG678" s="344"/>
      <c r="BH678" s="344"/>
      <c r="BI678" s="344"/>
      <c r="BJ678" s="344"/>
      <c r="BK678" s="344"/>
      <c r="BL678" s="344"/>
      <c r="BM678" s="344"/>
      <c r="BN678" s="344"/>
      <c r="BO678" s="344"/>
      <c r="BP678" s="344"/>
      <c r="BQ678" s="344"/>
      <c r="BR678" s="344"/>
      <c r="BS678" s="344"/>
      <c r="BT678" s="344"/>
      <c r="BU678" s="344"/>
      <c r="BV678" s="344"/>
      <c r="BW678" s="344"/>
      <c r="BX678" s="344"/>
      <c r="BY678" s="344"/>
      <c r="BZ678" s="344"/>
      <c r="CA678" s="344"/>
      <c r="CB678" s="344"/>
      <c r="CC678" s="344"/>
      <c r="CD678" s="344"/>
      <c r="CE678" s="344"/>
      <c r="CF678" s="344"/>
      <c r="CG678" s="344"/>
      <c r="CH678" s="344"/>
      <c r="CI678" s="344"/>
      <c r="CJ678" s="344"/>
      <c r="CK678" s="344"/>
      <c r="CL678" s="344"/>
      <c r="CM678" s="344"/>
      <c r="CN678" s="344"/>
      <c r="CO678" s="344"/>
      <c r="CP678" s="344"/>
      <c r="CQ678" s="344"/>
      <c r="CR678" s="344"/>
      <c r="CS678" s="344"/>
      <c r="CT678" s="344"/>
      <c r="CU678" s="344"/>
      <c r="CV678" s="344"/>
      <c r="CW678" s="344"/>
      <c r="CX678" s="344"/>
      <c r="CY678" s="344"/>
      <c r="CZ678" s="344"/>
    </row>
    <row r="679" s="348" customFormat="true" ht="25.15" customHeight="true" x14ac:dyDescent="0.2">
      <c r="C679" s="1028"/>
      <c r="D679" s="1020"/>
      <c r="E679" s="577"/>
      <c r="F679" s="577"/>
      <c r="G679" s="577"/>
      <c r="H679" s="1020"/>
      <c r="I679" s="1020"/>
      <c r="J679" s="577"/>
      <c r="K679" s="577"/>
      <c r="L679" s="577"/>
      <c r="M679" s="1020"/>
      <c r="N679" s="1020"/>
      <c r="O679" s="577"/>
      <c r="P679" s="577"/>
      <c r="Q679" s="577"/>
      <c r="Z679" s="341"/>
      <c r="AA679" s="341"/>
      <c r="AB679" s="341"/>
      <c r="AC679" s="341"/>
      <c r="AD679" s="341"/>
      <c r="AE679" s="341"/>
      <c r="AF679" s="341"/>
      <c r="AG679" s="341"/>
      <c r="AH679" s="341"/>
      <c r="AI679" s="341"/>
      <c r="AJ679" s="341"/>
      <c r="AK679" s="341"/>
      <c r="AL679" s="341"/>
      <c r="AM679" s="341"/>
      <c r="AN679" s="341"/>
      <c r="AO679" s="341"/>
      <c r="AP679" s="341"/>
      <c r="AQ679" s="341"/>
      <c r="AR679" s="341"/>
      <c r="AS679" s="341"/>
      <c r="AT679" s="341"/>
      <c r="AU679" s="341"/>
      <c r="AV679" s="341"/>
      <c r="AW679" s="341"/>
      <c r="AX679" s="341"/>
      <c r="AY679" s="341"/>
      <c r="AZ679" s="341"/>
      <c r="BA679" s="344"/>
      <c r="BB679" s="395"/>
      <c r="BC679" s="344"/>
      <c r="BD679" s="344"/>
      <c r="BE679" s="344"/>
      <c r="BF679" s="344"/>
      <c r="BG679" s="344"/>
      <c r="BH679" s="344"/>
      <c r="BI679" s="344"/>
      <c r="BJ679" s="344"/>
      <c r="BK679" s="344"/>
      <c r="BL679" s="344"/>
      <c r="BM679" s="344"/>
      <c r="BN679" s="344"/>
      <c r="BO679" s="344"/>
      <c r="BP679" s="344"/>
      <c r="BQ679" s="344"/>
      <c r="BR679" s="344"/>
      <c r="BS679" s="344"/>
      <c r="BT679" s="344"/>
      <c r="BU679" s="344"/>
      <c r="BV679" s="344"/>
      <c r="BW679" s="344"/>
      <c r="BX679" s="344"/>
      <c r="BY679" s="344"/>
      <c r="BZ679" s="344"/>
      <c r="CA679" s="344"/>
      <c r="CB679" s="344"/>
      <c r="CC679" s="344"/>
      <c r="CD679" s="344"/>
      <c r="CE679" s="344"/>
      <c r="CF679" s="344"/>
      <c r="CG679" s="344"/>
      <c r="CH679" s="344"/>
      <c r="CI679" s="344"/>
      <c r="CJ679" s="344"/>
      <c r="CK679" s="344"/>
      <c r="CL679" s="344"/>
      <c r="CM679" s="344"/>
      <c r="CN679" s="344"/>
      <c r="CO679" s="344"/>
      <c r="CP679" s="344"/>
      <c r="CQ679" s="344"/>
      <c r="CR679" s="344"/>
      <c r="CS679" s="344"/>
      <c r="CT679" s="344"/>
      <c r="CU679" s="344"/>
      <c r="CV679" s="344"/>
      <c r="CW679" s="344"/>
      <c r="CX679" s="344"/>
      <c r="CY679" s="344"/>
      <c r="CZ679" s="344"/>
    </row>
    <row r="680" s="348" customFormat="true" ht="25.15" customHeight="true" x14ac:dyDescent="0.2">
      <c r="C680" s="1028"/>
      <c r="D680" s="1020"/>
      <c r="E680" s="577"/>
      <c r="F680" s="577"/>
      <c r="G680" s="577"/>
      <c r="H680" s="1020"/>
      <c r="I680" s="1020"/>
      <c r="J680" s="577"/>
      <c r="K680" s="577"/>
      <c r="L680" s="577"/>
      <c r="M680" s="1020"/>
      <c r="N680" s="1020"/>
      <c r="O680" s="577"/>
      <c r="P680" s="577"/>
      <c r="Q680" s="577"/>
      <c r="Z680" s="341"/>
      <c r="AA680" s="341"/>
      <c r="AB680" s="341"/>
      <c r="AC680" s="341"/>
      <c r="AD680" s="341"/>
      <c r="AE680" s="341"/>
      <c r="AF680" s="341"/>
      <c r="AG680" s="341"/>
      <c r="AH680" s="341"/>
      <c r="AI680" s="341"/>
      <c r="AJ680" s="341"/>
      <c r="AK680" s="341"/>
      <c r="AL680" s="341"/>
      <c r="AM680" s="341"/>
      <c r="AN680" s="341"/>
      <c r="AO680" s="341"/>
      <c r="AP680" s="341"/>
      <c r="AQ680" s="341"/>
      <c r="AR680" s="341"/>
      <c r="AS680" s="341"/>
      <c r="AT680" s="341"/>
      <c r="AU680" s="341"/>
      <c r="AV680" s="341"/>
      <c r="AW680" s="341"/>
      <c r="AX680" s="341"/>
      <c r="AY680" s="341"/>
      <c r="AZ680" s="341"/>
      <c r="BA680" s="344"/>
      <c r="BB680" s="395"/>
      <c r="BC680" s="344"/>
      <c r="BD680" s="344"/>
      <c r="BE680" s="344"/>
      <c r="BF680" s="344"/>
      <c r="BG680" s="344"/>
      <c r="BH680" s="344"/>
      <c r="BI680" s="344"/>
      <c r="BJ680" s="344"/>
      <c r="BK680" s="344"/>
      <c r="BL680" s="344"/>
      <c r="BM680" s="344"/>
      <c r="BN680" s="344"/>
      <c r="BO680" s="344"/>
      <c r="BP680" s="344"/>
      <c r="BQ680" s="344"/>
      <c r="BR680" s="344"/>
      <c r="BS680" s="344"/>
      <c r="BT680" s="344"/>
      <c r="BU680" s="344"/>
      <c r="BV680" s="344"/>
      <c r="BW680" s="344"/>
      <c r="BX680" s="344"/>
      <c r="BY680" s="344"/>
      <c r="BZ680" s="344"/>
      <c r="CA680" s="344"/>
      <c r="CB680" s="344"/>
      <c r="CC680" s="344"/>
      <c r="CD680" s="344"/>
      <c r="CE680" s="344"/>
      <c r="CF680" s="344"/>
      <c r="CG680" s="344"/>
      <c r="CH680" s="344"/>
      <c r="CI680" s="344"/>
      <c r="CJ680" s="344"/>
      <c r="CK680" s="344"/>
      <c r="CL680" s="344"/>
      <c r="CM680" s="344"/>
      <c r="CN680" s="344"/>
      <c r="CO680" s="344"/>
      <c r="CP680" s="344"/>
      <c r="CQ680" s="344"/>
      <c r="CR680" s="344"/>
      <c r="CS680" s="344"/>
      <c r="CT680" s="344"/>
      <c r="CU680" s="344"/>
      <c r="CV680" s="344"/>
      <c r="CW680" s="344"/>
      <c r="CX680" s="344"/>
      <c r="CY680" s="344"/>
      <c r="CZ680" s="344"/>
    </row>
    <row r="681" s="348" customFormat="true" ht="25.15" customHeight="true" x14ac:dyDescent="0.2">
      <c r="C681" s="1028"/>
      <c r="D681" s="1020"/>
      <c r="E681" s="577"/>
      <c r="F681" s="577"/>
      <c r="G681" s="577"/>
      <c r="H681" s="1020"/>
      <c r="I681" s="1020"/>
      <c r="J681" s="577"/>
      <c r="K681" s="577"/>
      <c r="L681" s="577"/>
      <c r="M681" s="1020"/>
      <c r="N681" s="1020"/>
      <c r="O681" s="577"/>
      <c r="P681" s="577"/>
      <c r="Q681" s="577"/>
      <c r="Z681" s="341"/>
      <c r="AA681" s="341"/>
      <c r="AB681" s="341"/>
      <c r="AC681" s="341"/>
      <c r="AD681" s="341"/>
      <c r="AE681" s="341"/>
      <c r="AF681" s="341"/>
      <c r="AG681" s="341"/>
      <c r="AH681" s="341"/>
      <c r="AI681" s="341"/>
      <c r="AJ681" s="341"/>
      <c r="AK681" s="341"/>
      <c r="AL681" s="341"/>
      <c r="AM681" s="341"/>
      <c r="AN681" s="341"/>
      <c r="AO681" s="341"/>
      <c r="AP681" s="341"/>
      <c r="AQ681" s="341"/>
      <c r="AR681" s="341"/>
      <c r="AS681" s="341"/>
      <c r="AT681" s="341"/>
      <c r="AU681" s="341"/>
      <c r="AV681" s="341"/>
      <c r="AW681" s="341"/>
      <c r="AX681" s="341"/>
      <c r="AY681" s="341"/>
      <c r="AZ681" s="341"/>
      <c r="BA681" s="344"/>
      <c r="BB681" s="395"/>
      <c r="BC681" s="344"/>
      <c r="BD681" s="344"/>
      <c r="BE681" s="344"/>
      <c r="BF681" s="344"/>
      <c r="BG681" s="344"/>
      <c r="BH681" s="344"/>
      <c r="BI681" s="344"/>
      <c r="BJ681" s="344"/>
      <c r="BK681" s="344"/>
      <c r="BL681" s="344"/>
      <c r="BM681" s="344"/>
      <c r="BN681" s="344"/>
      <c r="BO681" s="344"/>
      <c r="BP681" s="344"/>
      <c r="BQ681" s="344"/>
      <c r="BR681" s="344"/>
      <c r="BS681" s="344"/>
      <c r="BT681" s="344"/>
      <c r="BU681" s="344"/>
      <c r="BV681" s="344"/>
      <c r="BW681" s="344"/>
      <c r="BX681" s="344"/>
      <c r="BY681" s="344"/>
      <c r="BZ681" s="344"/>
      <c r="CA681" s="344"/>
      <c r="CB681" s="344"/>
      <c r="CC681" s="344"/>
      <c r="CD681" s="344"/>
      <c r="CE681" s="344"/>
      <c r="CF681" s="344"/>
      <c r="CG681" s="344"/>
      <c r="CH681" s="344"/>
      <c r="CI681" s="344"/>
      <c r="CJ681" s="344"/>
      <c r="CK681" s="344"/>
      <c r="CL681" s="344"/>
      <c r="CM681" s="344"/>
      <c r="CN681" s="344"/>
      <c r="CO681" s="344"/>
      <c r="CP681" s="344"/>
      <c r="CQ681" s="344"/>
      <c r="CR681" s="344"/>
      <c r="CS681" s="344"/>
      <c r="CT681" s="344"/>
      <c r="CU681" s="344"/>
      <c r="CV681" s="344"/>
      <c r="CW681" s="344"/>
      <c r="CX681" s="344"/>
      <c r="CY681" s="344"/>
      <c r="CZ681" s="344"/>
    </row>
    <row r="682" s="348" customFormat="true" ht="25.15" customHeight="true" x14ac:dyDescent="0.2">
      <c r="C682" s="1028"/>
      <c r="D682" s="1020"/>
      <c r="E682" s="577"/>
      <c r="F682" s="577"/>
      <c r="G682" s="577"/>
      <c r="H682" s="1020"/>
      <c r="I682" s="1020"/>
      <c r="J682" s="577"/>
      <c r="K682" s="577"/>
      <c r="L682" s="577"/>
      <c r="M682" s="1020"/>
      <c r="N682" s="1020"/>
      <c r="O682" s="577"/>
      <c r="P682" s="577"/>
      <c r="Q682" s="577"/>
      <c r="Z682" s="341"/>
      <c r="AA682" s="341"/>
      <c r="AB682" s="341"/>
      <c r="AC682" s="341"/>
      <c r="AD682" s="341"/>
      <c r="AE682" s="341"/>
      <c r="AF682" s="341"/>
      <c r="AG682" s="341"/>
      <c r="AH682" s="341"/>
      <c r="AI682" s="341"/>
      <c r="AJ682" s="341"/>
      <c r="AK682" s="341"/>
      <c r="AL682" s="341"/>
      <c r="AM682" s="341"/>
      <c r="AN682" s="341"/>
      <c r="AO682" s="341"/>
      <c r="AP682" s="341"/>
      <c r="AQ682" s="341"/>
      <c r="AR682" s="341"/>
      <c r="AS682" s="341"/>
      <c r="AT682" s="341"/>
      <c r="AU682" s="341"/>
      <c r="AV682" s="341"/>
      <c r="AW682" s="341"/>
      <c r="AX682" s="341"/>
      <c r="AY682" s="341"/>
      <c r="AZ682" s="341"/>
      <c r="BA682" s="344"/>
      <c r="BB682" s="395"/>
      <c r="BC682" s="344"/>
      <c r="BD682" s="344"/>
      <c r="BE682" s="344"/>
      <c r="BF682" s="344"/>
      <c r="BG682" s="344"/>
      <c r="BH682" s="344"/>
      <c r="BI682" s="344"/>
      <c r="BJ682" s="344"/>
      <c r="BK682" s="344"/>
      <c r="BL682" s="344"/>
      <c r="BM682" s="344"/>
      <c r="BN682" s="344"/>
      <c r="BO682" s="344"/>
      <c r="BP682" s="344"/>
      <c r="BQ682" s="344"/>
      <c r="BR682" s="344"/>
      <c r="BS682" s="344"/>
      <c r="BT682" s="344"/>
      <c r="BU682" s="344"/>
      <c r="BV682" s="344"/>
      <c r="BW682" s="344"/>
      <c r="BX682" s="344"/>
      <c r="BY682" s="344"/>
      <c r="BZ682" s="344"/>
      <c r="CA682" s="344"/>
      <c r="CB682" s="344"/>
      <c r="CC682" s="344"/>
      <c r="CD682" s="344"/>
      <c r="CE682" s="344"/>
      <c r="CF682" s="344"/>
      <c r="CG682" s="344"/>
      <c r="CH682" s="344"/>
      <c r="CI682" s="344"/>
      <c r="CJ682" s="344"/>
      <c r="CK682" s="344"/>
      <c r="CL682" s="344"/>
      <c r="CM682" s="344"/>
      <c r="CN682" s="344"/>
      <c r="CO682" s="344"/>
      <c r="CP682" s="344"/>
      <c r="CQ682" s="344"/>
      <c r="CR682" s="344"/>
      <c r="CS682" s="344"/>
      <c r="CT682" s="344"/>
      <c r="CU682" s="344"/>
      <c r="CV682" s="344"/>
      <c r="CW682" s="344"/>
      <c r="CX682" s="344"/>
      <c r="CY682" s="344"/>
      <c r="CZ682" s="344"/>
    </row>
    <row r="683" s="348" customFormat="true" ht="25.15" customHeight="true" x14ac:dyDescent="0.2">
      <c r="C683" s="1028"/>
      <c r="D683" s="1020"/>
      <c r="E683" s="577"/>
      <c r="F683" s="577"/>
      <c r="G683" s="577"/>
      <c r="H683" s="1020"/>
      <c r="I683" s="1020"/>
      <c r="J683" s="577"/>
      <c r="K683" s="577"/>
      <c r="L683" s="577"/>
      <c r="M683" s="1020"/>
      <c r="N683" s="1020"/>
      <c r="O683" s="577"/>
      <c r="P683" s="577"/>
      <c r="Q683" s="577"/>
      <c r="Z683" s="341"/>
      <c r="AA683" s="341"/>
      <c r="AB683" s="341"/>
      <c r="AC683" s="341"/>
      <c r="AD683" s="341"/>
      <c r="AE683" s="341"/>
      <c r="AF683" s="341"/>
      <c r="AG683" s="341"/>
      <c r="AH683" s="341"/>
      <c r="AI683" s="341"/>
      <c r="AJ683" s="341"/>
      <c r="AK683" s="341"/>
      <c r="AL683" s="341"/>
      <c r="AM683" s="341"/>
      <c r="AN683" s="341"/>
      <c r="AO683" s="341"/>
      <c r="AP683" s="341"/>
      <c r="AQ683" s="341"/>
      <c r="AR683" s="341"/>
      <c r="AS683" s="341"/>
      <c r="AT683" s="341"/>
      <c r="AU683" s="341"/>
      <c r="AV683" s="341"/>
      <c r="AW683" s="341"/>
      <c r="AX683" s="341"/>
      <c r="AY683" s="341"/>
      <c r="AZ683" s="341"/>
      <c r="BA683" s="344"/>
      <c r="BB683" s="395"/>
      <c r="BC683" s="344"/>
      <c r="BD683" s="344"/>
      <c r="BE683" s="344"/>
      <c r="BF683" s="344"/>
      <c r="BG683" s="344"/>
      <c r="BH683" s="344"/>
      <c r="BI683" s="344"/>
      <c r="BJ683" s="344"/>
      <c r="BK683" s="344"/>
      <c r="BL683" s="344"/>
      <c r="BM683" s="344"/>
      <c r="BN683" s="344"/>
      <c r="BO683" s="344"/>
      <c r="BP683" s="344"/>
      <c r="BQ683" s="344"/>
      <c r="BR683" s="344"/>
      <c r="BS683" s="344"/>
      <c r="BT683" s="344"/>
      <c r="BU683" s="344"/>
      <c r="BV683" s="344"/>
      <c r="BW683" s="344"/>
      <c r="BX683" s="344"/>
      <c r="BY683" s="344"/>
      <c r="BZ683" s="344"/>
      <c r="CA683" s="344"/>
      <c r="CB683" s="344"/>
      <c r="CC683" s="344"/>
      <c r="CD683" s="344"/>
      <c r="CE683" s="344"/>
      <c r="CF683" s="344"/>
      <c r="CG683" s="344"/>
      <c r="CH683" s="344"/>
      <c r="CI683" s="344"/>
      <c r="CJ683" s="344"/>
      <c r="CK683" s="344"/>
      <c r="CL683" s="344"/>
      <c r="CM683" s="344"/>
      <c r="CN683" s="344"/>
      <c r="CO683" s="344"/>
      <c r="CP683" s="344"/>
      <c r="CQ683" s="344"/>
      <c r="CR683" s="344"/>
      <c r="CS683" s="344"/>
      <c r="CT683" s="344"/>
      <c r="CU683" s="344"/>
      <c r="CV683" s="344"/>
      <c r="CW683" s="344"/>
      <c r="CX683" s="344"/>
      <c r="CY683" s="344"/>
      <c r="CZ683" s="344"/>
    </row>
    <row r="684" s="348" customFormat="true" ht="25.15" customHeight="true" x14ac:dyDescent="0.2">
      <c r="C684" s="1028"/>
      <c r="D684" s="1020"/>
      <c r="E684" s="577"/>
      <c r="F684" s="577"/>
      <c r="G684" s="577"/>
      <c r="H684" s="1020"/>
      <c r="I684" s="1020"/>
      <c r="J684" s="577"/>
      <c r="K684" s="577"/>
      <c r="L684" s="577"/>
      <c r="M684" s="1020"/>
      <c r="N684" s="1020"/>
      <c r="O684" s="577"/>
      <c r="P684" s="577"/>
      <c r="Q684" s="577"/>
      <c r="Z684" s="341"/>
      <c r="AA684" s="341"/>
      <c r="AB684" s="341"/>
      <c r="AC684" s="341"/>
      <c r="AD684" s="341"/>
      <c r="AE684" s="341"/>
      <c r="AF684" s="341"/>
      <c r="AG684" s="341"/>
      <c r="AH684" s="341"/>
      <c r="AI684" s="341"/>
      <c r="AJ684" s="341"/>
      <c r="AK684" s="341"/>
      <c r="AL684" s="341"/>
      <c r="AM684" s="341"/>
      <c r="AN684" s="341"/>
      <c r="AO684" s="341"/>
      <c r="AP684" s="341"/>
      <c r="AQ684" s="341"/>
      <c r="AR684" s="341"/>
      <c r="AS684" s="341"/>
      <c r="AT684" s="341"/>
      <c r="AU684" s="341"/>
      <c r="AV684" s="341"/>
      <c r="AW684" s="341"/>
      <c r="AX684" s="341"/>
      <c r="AY684" s="341"/>
      <c r="AZ684" s="341"/>
      <c r="BA684" s="344"/>
      <c r="BB684" s="395"/>
      <c r="BC684" s="344"/>
      <c r="BD684" s="344"/>
      <c r="BE684" s="344"/>
      <c r="BF684" s="344"/>
      <c r="BG684" s="344"/>
      <c r="BH684" s="344"/>
      <c r="BI684" s="344"/>
      <c r="BJ684" s="344"/>
      <c r="BK684" s="344"/>
      <c r="BL684" s="344"/>
      <c r="BM684" s="344"/>
      <c r="BN684" s="344"/>
      <c r="BO684" s="344"/>
      <c r="BP684" s="344"/>
      <c r="BQ684" s="344"/>
      <c r="BR684" s="344"/>
      <c r="BS684" s="344"/>
      <c r="BT684" s="344"/>
      <c r="BU684" s="344"/>
      <c r="BV684" s="344"/>
      <c r="BW684" s="344"/>
      <c r="BX684" s="344"/>
      <c r="BY684" s="344"/>
      <c r="BZ684" s="344"/>
      <c r="CA684" s="344"/>
      <c r="CB684" s="344"/>
      <c r="CC684" s="344"/>
      <c r="CD684" s="344"/>
      <c r="CE684" s="344"/>
      <c r="CF684" s="344"/>
      <c r="CG684" s="344"/>
      <c r="CH684" s="344"/>
      <c r="CI684" s="344"/>
      <c r="CJ684" s="344"/>
      <c r="CK684" s="344"/>
      <c r="CL684" s="344"/>
      <c r="CM684" s="344"/>
      <c r="CN684" s="344"/>
      <c r="CO684" s="344"/>
      <c r="CP684" s="344"/>
      <c r="CQ684" s="344"/>
      <c r="CR684" s="344"/>
      <c r="CS684" s="344"/>
      <c r="CT684" s="344"/>
      <c r="CU684" s="344"/>
      <c r="CV684" s="344"/>
      <c r="CW684" s="344"/>
      <c r="CX684" s="344"/>
      <c r="CY684" s="344"/>
      <c r="CZ684" s="344"/>
    </row>
    <row r="685" s="348" customFormat="true" ht="25.15" customHeight="true" x14ac:dyDescent="0.2">
      <c r="C685" s="1028"/>
      <c r="D685" s="1020"/>
      <c r="E685" s="577"/>
      <c r="F685" s="577"/>
      <c r="G685" s="577"/>
      <c r="H685" s="1020"/>
      <c r="I685" s="1020"/>
      <c r="J685" s="577"/>
      <c r="K685" s="577"/>
      <c r="L685" s="577"/>
      <c r="M685" s="1020"/>
      <c r="N685" s="1020"/>
      <c r="O685" s="577"/>
      <c r="P685" s="577"/>
      <c r="Q685" s="577"/>
      <c r="Z685" s="341"/>
      <c r="AA685" s="341"/>
      <c r="AB685" s="341"/>
      <c r="AC685" s="341"/>
      <c r="AD685" s="341"/>
      <c r="AE685" s="341"/>
      <c r="AF685" s="341"/>
      <c r="AG685" s="341"/>
      <c r="AH685" s="341"/>
      <c r="AI685" s="341"/>
      <c r="AJ685" s="341"/>
      <c r="AK685" s="341"/>
      <c r="AL685" s="341"/>
      <c r="AM685" s="341"/>
      <c r="AN685" s="341"/>
      <c r="AO685" s="341"/>
      <c r="AP685" s="341"/>
      <c r="AQ685" s="341"/>
      <c r="AR685" s="341"/>
      <c r="AS685" s="341"/>
      <c r="AT685" s="341"/>
      <c r="AU685" s="341"/>
      <c r="AV685" s="341"/>
      <c r="AW685" s="341"/>
      <c r="AX685" s="341"/>
      <c r="AY685" s="341"/>
      <c r="AZ685" s="341"/>
      <c r="BA685" s="344"/>
      <c r="BB685" s="395"/>
      <c r="BC685" s="344"/>
      <c r="BD685" s="344"/>
      <c r="BE685" s="344"/>
      <c r="BF685" s="344"/>
      <c r="BG685" s="344"/>
      <c r="BH685" s="344"/>
      <c r="BI685" s="344"/>
      <c r="BJ685" s="344"/>
      <c r="BK685" s="344"/>
      <c r="BL685" s="344"/>
      <c r="BM685" s="344"/>
      <c r="BN685" s="344"/>
      <c r="BO685" s="344"/>
      <c r="BP685" s="344"/>
      <c r="BQ685" s="344"/>
      <c r="BR685" s="344"/>
      <c r="BS685" s="344"/>
      <c r="BT685" s="344"/>
      <c r="BU685" s="344"/>
      <c r="BV685" s="344"/>
      <c r="BW685" s="344"/>
      <c r="BX685" s="344"/>
      <c r="BY685" s="344"/>
      <c r="BZ685" s="344"/>
      <c r="CA685" s="344"/>
      <c r="CB685" s="344"/>
      <c r="CC685" s="344"/>
      <c r="CD685" s="344"/>
      <c r="CE685" s="344"/>
      <c r="CF685" s="344"/>
      <c r="CG685" s="344"/>
      <c r="CH685" s="344"/>
      <c r="CI685" s="344"/>
      <c r="CJ685" s="344"/>
      <c r="CK685" s="344"/>
      <c r="CL685" s="344"/>
      <c r="CM685" s="344"/>
      <c r="CN685" s="344"/>
      <c r="CO685" s="344"/>
      <c r="CP685" s="344"/>
      <c r="CQ685" s="344"/>
      <c r="CR685" s="344"/>
      <c r="CS685" s="344"/>
      <c r="CT685" s="344"/>
      <c r="CU685" s="344"/>
      <c r="CV685" s="344"/>
      <c r="CW685" s="344"/>
      <c r="CX685" s="344"/>
      <c r="CY685" s="344"/>
      <c r="CZ685" s="344"/>
    </row>
    <row r="686" s="348" customFormat="true" ht="25.15" customHeight="true" x14ac:dyDescent="0.2">
      <c r="C686" s="1028"/>
      <c r="D686" s="1020"/>
      <c r="E686" s="577"/>
      <c r="F686" s="577"/>
      <c r="G686" s="577"/>
      <c r="H686" s="1020"/>
      <c r="I686" s="1020"/>
      <c r="J686" s="577"/>
      <c r="K686" s="577"/>
      <c r="L686" s="577"/>
      <c r="M686" s="1020"/>
      <c r="N686" s="1020"/>
      <c r="O686" s="577"/>
      <c r="P686" s="577"/>
      <c r="Q686" s="577"/>
      <c r="Z686" s="341"/>
      <c r="AA686" s="341"/>
      <c r="AB686" s="341"/>
      <c r="AC686" s="341"/>
      <c r="AD686" s="341"/>
      <c r="AE686" s="341"/>
      <c r="AF686" s="341"/>
      <c r="AG686" s="341"/>
      <c r="AH686" s="341"/>
      <c r="AI686" s="341"/>
      <c r="AJ686" s="341"/>
      <c r="AK686" s="341"/>
      <c r="AL686" s="341"/>
      <c r="AM686" s="341"/>
      <c r="AN686" s="341"/>
      <c r="AO686" s="341"/>
      <c r="AP686" s="341"/>
      <c r="AQ686" s="341"/>
      <c r="AR686" s="341"/>
      <c r="AS686" s="341"/>
      <c r="AT686" s="341"/>
      <c r="AU686" s="341"/>
      <c r="AV686" s="341"/>
      <c r="AW686" s="341"/>
      <c r="AX686" s="341"/>
      <c r="AY686" s="341"/>
      <c r="AZ686" s="341"/>
      <c r="BA686" s="344"/>
      <c r="BB686" s="395"/>
      <c r="BC686" s="344"/>
      <c r="BD686" s="344"/>
      <c r="BE686" s="344"/>
      <c r="BF686" s="344"/>
      <c r="BG686" s="344"/>
      <c r="BH686" s="344"/>
      <c r="BI686" s="344"/>
      <c r="BJ686" s="344"/>
      <c r="BK686" s="344"/>
      <c r="BL686" s="344"/>
      <c r="BM686" s="344"/>
      <c r="BN686" s="344"/>
      <c r="BO686" s="344"/>
      <c r="BP686" s="344"/>
      <c r="BQ686" s="344"/>
      <c r="BR686" s="344"/>
      <c r="BS686" s="344"/>
      <c r="BT686" s="344"/>
      <c r="BU686" s="344"/>
      <c r="BV686" s="344"/>
      <c r="BW686" s="344"/>
      <c r="BX686" s="344"/>
      <c r="BY686" s="344"/>
      <c r="BZ686" s="344"/>
      <c r="CA686" s="344"/>
      <c r="CB686" s="344"/>
      <c r="CC686" s="344"/>
      <c r="CD686" s="344"/>
      <c r="CE686" s="344"/>
      <c r="CF686" s="344"/>
      <c r="CG686" s="344"/>
      <c r="CH686" s="344"/>
      <c r="CI686" s="344"/>
      <c r="CJ686" s="344"/>
      <c r="CK686" s="344"/>
      <c r="CL686" s="344"/>
      <c r="CM686" s="344"/>
      <c r="CN686" s="344"/>
      <c r="CO686" s="344"/>
      <c r="CP686" s="344"/>
      <c r="CQ686" s="344"/>
      <c r="CR686" s="344"/>
      <c r="CS686" s="344"/>
      <c r="CT686" s="344"/>
      <c r="CU686" s="344"/>
      <c r="CV686" s="344"/>
      <c r="CW686" s="344"/>
      <c r="CX686" s="344"/>
      <c r="CY686" s="344"/>
      <c r="CZ686" s="344"/>
    </row>
    <row r="687" s="348" customFormat="true" ht="25.15" customHeight="true" x14ac:dyDescent="0.2">
      <c r="C687" s="1028"/>
      <c r="D687" s="1020"/>
      <c r="E687" s="577"/>
      <c r="F687" s="577"/>
      <c r="G687" s="577"/>
      <c r="H687" s="1020"/>
      <c r="I687" s="1020"/>
      <c r="J687" s="577"/>
      <c r="K687" s="577"/>
      <c r="L687" s="577"/>
      <c r="M687" s="1020"/>
      <c r="N687" s="1020"/>
      <c r="O687" s="577"/>
      <c r="P687" s="577"/>
      <c r="Q687" s="577"/>
      <c r="Z687" s="341"/>
      <c r="AA687" s="341"/>
      <c r="AB687" s="341"/>
      <c r="AC687" s="341"/>
      <c r="AD687" s="341"/>
      <c r="AE687" s="341"/>
      <c r="AF687" s="341"/>
      <c r="AG687" s="341"/>
      <c r="AH687" s="341"/>
      <c r="AI687" s="341"/>
      <c r="AJ687" s="341"/>
      <c r="AK687" s="341"/>
      <c r="AL687" s="341"/>
      <c r="AM687" s="341"/>
      <c r="AN687" s="341"/>
      <c r="AO687" s="341"/>
      <c r="AP687" s="341"/>
      <c r="AQ687" s="341"/>
      <c r="AR687" s="341"/>
      <c r="AS687" s="341"/>
      <c r="AT687" s="341"/>
      <c r="AU687" s="341"/>
      <c r="AV687" s="341"/>
      <c r="AW687" s="341"/>
      <c r="AX687" s="341"/>
      <c r="AY687" s="341"/>
      <c r="AZ687" s="341"/>
      <c r="BA687" s="344"/>
      <c r="BB687" s="395"/>
      <c r="BC687" s="344"/>
      <c r="BD687" s="344"/>
      <c r="BE687" s="344"/>
      <c r="BF687" s="344"/>
      <c r="BG687" s="344"/>
      <c r="BH687" s="344"/>
      <c r="BI687" s="344"/>
      <c r="BJ687" s="344"/>
      <c r="BK687" s="344"/>
      <c r="BL687" s="344"/>
      <c r="BM687" s="344"/>
      <c r="BN687" s="344"/>
      <c r="BO687" s="344"/>
      <c r="BP687" s="344"/>
      <c r="BQ687" s="344"/>
      <c r="BR687" s="344"/>
      <c r="BS687" s="344"/>
      <c r="BT687" s="344"/>
      <c r="BU687" s="344"/>
      <c r="BV687" s="344"/>
      <c r="BW687" s="344"/>
      <c r="BX687" s="344"/>
      <c r="BY687" s="344"/>
      <c r="BZ687" s="344"/>
      <c r="CA687" s="344"/>
      <c r="CB687" s="344"/>
      <c r="CC687" s="344"/>
      <c r="CD687" s="344"/>
      <c r="CE687" s="344"/>
      <c r="CF687" s="344"/>
      <c r="CG687" s="344"/>
      <c r="CH687" s="344"/>
      <c r="CI687" s="344"/>
      <c r="CJ687" s="344"/>
      <c r="CK687" s="344"/>
      <c r="CL687" s="344"/>
      <c r="CM687" s="344"/>
      <c r="CN687" s="344"/>
      <c r="CO687" s="344"/>
      <c r="CP687" s="344"/>
      <c r="CQ687" s="344"/>
      <c r="CR687" s="344"/>
      <c r="CS687" s="344"/>
      <c r="CT687" s="344"/>
      <c r="CU687" s="344"/>
      <c r="CV687" s="344"/>
      <c r="CW687" s="344"/>
      <c r="CX687" s="344"/>
      <c r="CY687" s="344"/>
      <c r="CZ687" s="344"/>
    </row>
    <row r="688" s="348" customFormat="true" ht="25.15" customHeight="true" x14ac:dyDescent="0.2">
      <c r="C688" s="1028"/>
      <c r="D688" s="1020"/>
      <c r="E688" s="577"/>
      <c r="F688" s="577"/>
      <c r="G688" s="577"/>
      <c r="H688" s="1020"/>
      <c r="I688" s="1020"/>
      <c r="J688" s="577"/>
      <c r="K688" s="577"/>
      <c r="L688" s="577"/>
      <c r="M688" s="1020"/>
      <c r="N688" s="1020"/>
      <c r="O688" s="577"/>
      <c r="P688" s="577"/>
      <c r="Q688" s="577"/>
      <c r="Z688" s="341"/>
      <c r="AA688" s="341"/>
      <c r="AB688" s="341"/>
      <c r="AC688" s="341"/>
      <c r="AD688" s="341"/>
      <c r="AE688" s="341"/>
      <c r="AF688" s="341"/>
      <c r="AG688" s="341"/>
      <c r="AH688" s="341"/>
      <c r="AI688" s="341"/>
      <c r="AJ688" s="341"/>
      <c r="AK688" s="341"/>
      <c r="AL688" s="341"/>
      <c r="AM688" s="341"/>
      <c r="AN688" s="341"/>
      <c r="AO688" s="341"/>
      <c r="AP688" s="341"/>
      <c r="AQ688" s="341"/>
      <c r="AR688" s="341"/>
      <c r="AS688" s="341"/>
      <c r="AT688" s="341"/>
      <c r="AU688" s="341"/>
      <c r="AV688" s="341"/>
      <c r="AW688" s="341"/>
      <c r="AX688" s="341"/>
      <c r="AY688" s="341"/>
      <c r="AZ688" s="341"/>
      <c r="BA688" s="344"/>
      <c r="BB688" s="395"/>
      <c r="BC688" s="344"/>
      <c r="BD688" s="344"/>
      <c r="BE688" s="344"/>
      <c r="BF688" s="344"/>
      <c r="BG688" s="344"/>
      <c r="BH688" s="344"/>
      <c r="BI688" s="344"/>
      <c r="BJ688" s="344"/>
      <c r="BK688" s="344"/>
      <c r="BL688" s="344"/>
      <c r="BM688" s="344"/>
      <c r="BN688" s="344"/>
      <c r="BO688" s="344"/>
      <c r="BP688" s="344"/>
      <c r="BQ688" s="344"/>
      <c r="BR688" s="344"/>
      <c r="BS688" s="344"/>
      <c r="BT688" s="344"/>
      <c r="BU688" s="344"/>
      <c r="BV688" s="344"/>
      <c r="BW688" s="344"/>
      <c r="BX688" s="344"/>
      <c r="BY688" s="344"/>
      <c r="BZ688" s="344"/>
      <c r="CA688" s="344"/>
      <c r="CB688" s="344"/>
      <c r="CC688" s="344"/>
      <c r="CD688" s="344"/>
      <c r="CE688" s="344"/>
      <c r="CF688" s="344"/>
      <c r="CG688" s="344"/>
      <c r="CH688" s="344"/>
      <c r="CI688" s="344"/>
      <c r="CJ688" s="344"/>
      <c r="CK688" s="344"/>
      <c r="CL688" s="344"/>
      <c r="CM688" s="344"/>
      <c r="CN688" s="344"/>
      <c r="CO688" s="344"/>
      <c r="CP688" s="344"/>
      <c r="CQ688" s="344"/>
      <c r="CR688" s="344"/>
      <c r="CS688" s="344"/>
      <c r="CT688" s="344"/>
      <c r="CU688" s="344"/>
      <c r="CV688" s="344"/>
      <c r="CW688" s="344"/>
      <c r="CX688" s="344"/>
      <c r="CY688" s="344"/>
      <c r="CZ688" s="344"/>
    </row>
    <row r="689" s="348" customFormat="true" ht="25.15" customHeight="true" x14ac:dyDescent="0.2">
      <c r="C689" s="1028"/>
      <c r="D689" s="1020"/>
      <c r="E689" s="577"/>
      <c r="F689" s="577"/>
      <c r="G689" s="577"/>
      <c r="H689" s="1020"/>
      <c r="I689" s="1020"/>
      <c r="J689" s="577"/>
      <c r="K689" s="577"/>
      <c r="L689" s="577"/>
      <c r="M689" s="1020"/>
      <c r="N689" s="1020"/>
      <c r="O689" s="577"/>
      <c r="P689" s="577"/>
      <c r="Q689" s="577"/>
      <c r="Z689" s="341"/>
      <c r="AA689" s="341"/>
      <c r="AB689" s="341"/>
      <c r="AC689" s="341"/>
      <c r="AD689" s="341"/>
      <c r="AE689" s="341"/>
      <c r="AF689" s="341"/>
      <c r="AG689" s="341"/>
      <c r="AH689" s="341"/>
      <c r="AI689" s="341"/>
      <c r="AJ689" s="341"/>
      <c r="AK689" s="341"/>
      <c r="AL689" s="341"/>
      <c r="AM689" s="341"/>
      <c r="AN689" s="341"/>
      <c r="AO689" s="341"/>
      <c r="AP689" s="341"/>
      <c r="AQ689" s="341"/>
      <c r="AR689" s="341"/>
      <c r="AS689" s="341"/>
      <c r="AT689" s="341"/>
      <c r="AU689" s="341"/>
      <c r="AV689" s="341"/>
      <c r="AW689" s="341"/>
      <c r="AX689" s="341"/>
      <c r="AY689" s="341"/>
      <c r="AZ689" s="341"/>
      <c r="BA689" s="344"/>
      <c r="BB689" s="395"/>
      <c r="BC689" s="344"/>
      <c r="BD689" s="344"/>
      <c r="BE689" s="344"/>
      <c r="BF689" s="344"/>
      <c r="BG689" s="344"/>
      <c r="BH689" s="344"/>
      <c r="BI689" s="344"/>
      <c r="BJ689" s="344"/>
      <c r="BK689" s="344"/>
      <c r="BL689" s="344"/>
      <c r="BM689" s="344"/>
      <c r="BN689" s="344"/>
      <c r="BO689" s="344"/>
      <c r="BP689" s="344"/>
      <c r="BQ689" s="344"/>
      <c r="BR689" s="344"/>
      <c r="BS689" s="344"/>
      <c r="BT689" s="344"/>
      <c r="BU689" s="344"/>
      <c r="BV689" s="344"/>
      <c r="BW689" s="344"/>
      <c r="BX689" s="344"/>
      <c r="BY689" s="344"/>
      <c r="BZ689" s="344"/>
      <c r="CA689" s="344"/>
      <c r="CB689" s="344"/>
      <c r="CC689" s="344"/>
      <c r="CD689" s="344"/>
      <c r="CE689" s="344"/>
      <c r="CF689" s="344"/>
      <c r="CG689" s="344"/>
      <c r="CH689" s="344"/>
      <c r="CI689" s="344"/>
      <c r="CJ689" s="344"/>
      <c r="CK689" s="344"/>
      <c r="CL689" s="344"/>
      <c r="CM689" s="344"/>
      <c r="CN689" s="344"/>
      <c r="CO689" s="344"/>
      <c r="CP689" s="344"/>
      <c r="CQ689" s="344"/>
      <c r="CR689" s="344"/>
      <c r="CS689" s="344"/>
      <c r="CT689" s="344"/>
      <c r="CU689" s="344"/>
      <c r="CV689" s="344"/>
      <c r="CW689" s="344"/>
      <c r="CX689" s="344"/>
      <c r="CY689" s="344"/>
      <c r="CZ689" s="344"/>
    </row>
    <row r="690" s="348" customFormat="true" ht="25.15" customHeight="true" x14ac:dyDescent="0.2">
      <c r="C690" s="1028"/>
      <c r="D690" s="1020"/>
      <c r="E690" s="577"/>
      <c r="F690" s="577"/>
      <c r="G690" s="577"/>
      <c r="H690" s="1020"/>
      <c r="I690" s="1020"/>
      <c r="J690" s="577"/>
      <c r="K690" s="577"/>
      <c r="L690" s="577"/>
      <c r="M690" s="1020"/>
      <c r="N690" s="1020"/>
      <c r="O690" s="577"/>
      <c r="P690" s="577"/>
      <c r="Q690" s="577"/>
      <c r="Z690" s="341"/>
      <c r="AA690" s="341"/>
      <c r="AB690" s="341"/>
      <c r="AC690" s="341"/>
      <c r="AD690" s="341"/>
      <c r="AE690" s="341"/>
      <c r="AF690" s="341"/>
      <c r="AG690" s="341"/>
      <c r="AH690" s="341"/>
      <c r="AI690" s="341"/>
      <c r="AJ690" s="341"/>
      <c r="AK690" s="341"/>
      <c r="AL690" s="341"/>
      <c r="AM690" s="341"/>
      <c r="AN690" s="341"/>
      <c r="AO690" s="341"/>
      <c r="AP690" s="341"/>
      <c r="AQ690" s="341"/>
      <c r="AR690" s="341"/>
      <c r="AS690" s="341"/>
      <c r="AT690" s="341"/>
      <c r="AU690" s="341"/>
      <c r="AV690" s="341"/>
      <c r="AW690" s="341"/>
      <c r="AX690" s="341"/>
      <c r="AY690" s="341"/>
      <c r="AZ690" s="341"/>
      <c r="BA690" s="344"/>
      <c r="BB690" s="395"/>
      <c r="BC690" s="344"/>
      <c r="BD690" s="344"/>
      <c r="BE690" s="344"/>
      <c r="BF690" s="344"/>
      <c r="BG690" s="344"/>
      <c r="BH690" s="344"/>
      <c r="BI690" s="344"/>
      <c r="BJ690" s="344"/>
      <c r="BK690" s="344"/>
      <c r="BL690" s="344"/>
      <c r="BM690" s="344"/>
      <c r="BN690" s="344"/>
      <c r="BO690" s="344"/>
      <c r="BP690" s="344"/>
      <c r="BQ690" s="344"/>
      <c r="BR690" s="344"/>
      <c r="BS690" s="344"/>
      <c r="BT690" s="344"/>
      <c r="BU690" s="344"/>
      <c r="BV690" s="344"/>
      <c r="BW690" s="344"/>
      <c r="BX690" s="344"/>
      <c r="BY690" s="344"/>
      <c r="BZ690" s="344"/>
      <c r="CA690" s="344"/>
      <c r="CB690" s="344"/>
      <c r="CC690" s="344"/>
      <c r="CD690" s="344"/>
      <c r="CE690" s="344"/>
      <c r="CF690" s="344"/>
      <c r="CG690" s="344"/>
      <c r="CH690" s="344"/>
      <c r="CI690" s="344"/>
      <c r="CJ690" s="344"/>
      <c r="CK690" s="344"/>
      <c r="CL690" s="344"/>
      <c r="CM690" s="344"/>
      <c r="CN690" s="344"/>
      <c r="CO690" s="344"/>
      <c r="CP690" s="344"/>
      <c r="CQ690" s="344"/>
      <c r="CR690" s="344"/>
      <c r="CS690" s="344"/>
      <c r="CT690" s="344"/>
      <c r="CU690" s="344"/>
      <c r="CV690" s="344"/>
      <c r="CW690" s="344"/>
      <c r="CX690" s="344"/>
      <c r="CY690" s="344"/>
      <c r="CZ690" s="344"/>
    </row>
    <row r="691" s="348" customFormat="true" ht="25.15" customHeight="true" x14ac:dyDescent="0.2">
      <c r="C691" s="1028"/>
      <c r="D691" s="1020"/>
      <c r="E691" s="577"/>
      <c r="F691" s="577"/>
      <c r="G691" s="577"/>
      <c r="H691" s="1020"/>
      <c r="I691" s="1020"/>
      <c r="J691" s="577"/>
      <c r="K691" s="577"/>
      <c r="L691" s="577"/>
      <c r="M691" s="1020"/>
      <c r="N691" s="1020"/>
      <c r="O691" s="577"/>
      <c r="P691" s="577"/>
      <c r="Q691" s="577"/>
      <c r="Z691" s="341"/>
      <c r="AA691" s="341"/>
      <c r="AB691" s="341"/>
      <c r="AC691" s="341"/>
      <c r="AD691" s="341"/>
      <c r="AE691" s="341"/>
      <c r="AF691" s="341"/>
      <c r="AG691" s="341"/>
      <c r="AH691" s="341"/>
      <c r="AI691" s="341"/>
      <c r="AJ691" s="341"/>
      <c r="AK691" s="341"/>
      <c r="AL691" s="341"/>
      <c r="AM691" s="341"/>
      <c r="AN691" s="341"/>
      <c r="AO691" s="341"/>
      <c r="AP691" s="341"/>
      <c r="AQ691" s="341"/>
      <c r="AR691" s="341"/>
      <c r="AS691" s="341"/>
      <c r="AT691" s="341"/>
      <c r="AU691" s="341"/>
      <c r="AV691" s="341"/>
      <c r="AW691" s="341"/>
      <c r="AX691" s="341"/>
      <c r="AY691" s="341"/>
      <c r="AZ691" s="341"/>
      <c r="BA691" s="344"/>
      <c r="BB691" s="395"/>
      <c r="BC691" s="344"/>
      <c r="BD691" s="344"/>
      <c r="BE691" s="344"/>
      <c r="BF691" s="344"/>
      <c r="BG691" s="344"/>
      <c r="BH691" s="344"/>
      <c r="BI691" s="344"/>
      <c r="BJ691" s="344"/>
      <c r="BK691" s="344"/>
      <c r="BL691" s="344"/>
      <c r="BM691" s="344"/>
      <c r="BN691" s="344"/>
      <c r="BO691" s="344"/>
      <c r="BP691" s="344"/>
      <c r="BQ691" s="344"/>
      <c r="BR691" s="344"/>
      <c r="BS691" s="344"/>
      <c r="BT691" s="344"/>
      <c r="BU691" s="344"/>
      <c r="BV691" s="344"/>
      <c r="BW691" s="344"/>
      <c r="BX691" s="344"/>
      <c r="BY691" s="344"/>
      <c r="BZ691" s="344"/>
      <c r="CA691" s="344"/>
      <c r="CB691" s="344"/>
      <c r="CC691" s="344"/>
      <c r="CD691" s="344"/>
      <c r="CE691" s="344"/>
      <c r="CF691" s="344"/>
      <c r="CG691" s="344"/>
      <c r="CH691" s="344"/>
      <c r="CI691" s="344"/>
      <c r="CJ691" s="344"/>
      <c r="CK691" s="344"/>
      <c r="CL691" s="344"/>
      <c r="CM691" s="344"/>
      <c r="CN691" s="344"/>
      <c r="CO691" s="344"/>
      <c r="CP691" s="344"/>
      <c r="CQ691" s="344"/>
      <c r="CR691" s="344"/>
      <c r="CS691" s="344"/>
      <c r="CT691" s="344"/>
      <c r="CU691" s="344"/>
      <c r="CV691" s="344"/>
      <c r="CW691" s="344"/>
      <c r="CX691" s="344"/>
      <c r="CY691" s="344"/>
      <c r="CZ691" s="344"/>
    </row>
    <row r="692" s="348" customFormat="true" ht="25.15" customHeight="true" x14ac:dyDescent="0.2">
      <c r="C692" s="1028"/>
      <c r="D692" s="1020"/>
      <c r="E692" s="577"/>
      <c r="F692" s="577"/>
      <c r="G692" s="577"/>
      <c r="H692" s="1020"/>
      <c r="I692" s="1020"/>
      <c r="J692" s="577"/>
      <c r="K692" s="577"/>
      <c r="L692" s="577"/>
      <c r="M692" s="1020"/>
      <c r="N692" s="1020"/>
      <c r="O692" s="577"/>
      <c r="P692" s="577"/>
      <c r="Q692" s="577"/>
      <c r="Z692" s="341"/>
      <c r="AA692" s="341"/>
      <c r="AB692" s="341"/>
      <c r="AC692" s="341"/>
      <c r="AD692" s="341"/>
      <c r="AE692" s="341"/>
      <c r="AF692" s="341"/>
      <c r="AG692" s="341"/>
      <c r="AH692" s="341"/>
      <c r="AI692" s="341"/>
      <c r="AJ692" s="341"/>
      <c r="AK692" s="341"/>
      <c r="AL692" s="341"/>
      <c r="AM692" s="341"/>
      <c r="AN692" s="341"/>
      <c r="AO692" s="341"/>
      <c r="AP692" s="341"/>
      <c r="AQ692" s="341"/>
      <c r="AR692" s="341"/>
      <c r="AS692" s="341"/>
      <c r="AT692" s="341"/>
      <c r="AU692" s="341"/>
      <c r="AV692" s="341"/>
      <c r="AW692" s="341"/>
      <c r="AX692" s="341"/>
      <c r="AY692" s="341"/>
      <c r="AZ692" s="341"/>
      <c r="BA692" s="344"/>
      <c r="BB692" s="395"/>
      <c r="BC692" s="344"/>
      <c r="BD692" s="344"/>
      <c r="BE692" s="344"/>
      <c r="BF692" s="344"/>
      <c r="BG692" s="344"/>
      <c r="BH692" s="344"/>
      <c r="BI692" s="344"/>
      <c r="BJ692" s="344"/>
      <c r="BK692" s="344"/>
      <c r="BL692" s="344"/>
      <c r="BM692" s="344"/>
      <c r="BN692" s="344"/>
      <c r="BO692" s="344"/>
      <c r="BP692" s="344"/>
      <c r="BQ692" s="344"/>
      <c r="BR692" s="344"/>
      <c r="BS692" s="344"/>
      <c r="BT692" s="344"/>
      <c r="BU692" s="344"/>
      <c r="BV692" s="344"/>
      <c r="BW692" s="344"/>
      <c r="BX692" s="344"/>
      <c r="BY692" s="344"/>
      <c r="BZ692" s="344"/>
      <c r="CA692" s="344"/>
      <c r="CB692" s="344"/>
      <c r="CC692" s="344"/>
      <c r="CD692" s="344"/>
      <c r="CE692" s="344"/>
      <c r="CF692" s="344"/>
      <c r="CG692" s="344"/>
      <c r="CH692" s="344"/>
      <c r="CI692" s="344"/>
      <c r="CJ692" s="344"/>
      <c r="CK692" s="344"/>
      <c r="CL692" s="344"/>
      <c r="CM692" s="344"/>
      <c r="CN692" s="344"/>
      <c r="CO692" s="344"/>
      <c r="CP692" s="344"/>
      <c r="CQ692" s="344"/>
      <c r="CR692" s="344"/>
      <c r="CS692" s="344"/>
      <c r="CT692" s="344"/>
      <c r="CU692" s="344"/>
      <c r="CV692" s="344"/>
      <c r="CW692" s="344"/>
      <c r="CX692" s="344"/>
      <c r="CY692" s="344"/>
      <c r="CZ692" s="344"/>
    </row>
    <row r="693" s="348" customFormat="true" ht="25.15" customHeight="true" x14ac:dyDescent="0.2">
      <c r="C693" s="1028"/>
      <c r="D693" s="1020"/>
      <c r="E693" s="577"/>
      <c r="F693" s="577"/>
      <c r="G693" s="577"/>
      <c r="H693" s="1020"/>
      <c r="I693" s="1020"/>
      <c r="J693" s="577"/>
      <c r="K693" s="577"/>
      <c r="L693" s="577"/>
      <c r="M693" s="1020"/>
      <c r="N693" s="1020"/>
      <c r="O693" s="577"/>
      <c r="P693" s="577"/>
      <c r="Q693" s="577"/>
      <c r="Z693" s="341"/>
      <c r="AA693" s="341"/>
      <c r="AB693" s="341"/>
      <c r="AC693" s="341"/>
      <c r="AD693" s="341"/>
      <c r="AE693" s="341"/>
      <c r="AF693" s="341"/>
      <c r="AG693" s="341"/>
      <c r="AH693" s="341"/>
      <c r="AI693" s="341"/>
      <c r="AJ693" s="341"/>
      <c r="AK693" s="341"/>
      <c r="AL693" s="341"/>
      <c r="AM693" s="341"/>
      <c r="AN693" s="341"/>
      <c r="AO693" s="341"/>
      <c r="AP693" s="341"/>
      <c r="AQ693" s="341"/>
      <c r="AR693" s="341"/>
      <c r="AS693" s="341"/>
      <c r="AT693" s="341"/>
      <c r="AU693" s="341"/>
      <c r="AV693" s="341"/>
      <c r="AW693" s="341"/>
      <c r="AX693" s="341"/>
      <c r="AY693" s="341"/>
      <c r="AZ693" s="341"/>
      <c r="BA693" s="344"/>
      <c r="BB693" s="395"/>
      <c r="BC693" s="344"/>
      <c r="BD693" s="344"/>
      <c r="BE693" s="344"/>
      <c r="BF693" s="344"/>
      <c r="BG693" s="344"/>
      <c r="BH693" s="344"/>
      <c r="BI693" s="344"/>
      <c r="BJ693" s="344"/>
      <c r="BK693" s="344"/>
      <c r="BL693" s="344"/>
      <c r="BM693" s="344"/>
      <c r="BN693" s="344"/>
      <c r="BO693" s="344"/>
      <c r="BP693" s="344"/>
      <c r="BQ693" s="344"/>
      <c r="BR693" s="344"/>
      <c r="BS693" s="344"/>
      <c r="BT693" s="344"/>
      <c r="BU693" s="344"/>
      <c r="BV693" s="344"/>
      <c r="BW693" s="344"/>
      <c r="BX693" s="344"/>
      <c r="BY693" s="344"/>
      <c r="BZ693" s="344"/>
      <c r="CA693" s="344"/>
      <c r="CB693" s="344"/>
      <c r="CC693" s="344"/>
      <c r="CD693" s="344"/>
      <c r="CE693" s="344"/>
      <c r="CF693" s="344"/>
      <c r="CG693" s="344"/>
      <c r="CH693" s="344"/>
      <c r="CI693" s="344"/>
      <c r="CJ693" s="344"/>
      <c r="CK693" s="344"/>
      <c r="CL693" s="344"/>
      <c r="CM693" s="344"/>
      <c r="CN693" s="344"/>
      <c r="CO693" s="344"/>
      <c r="CP693" s="344"/>
      <c r="CQ693" s="344"/>
      <c r="CR693" s="344"/>
      <c r="CS693" s="344"/>
      <c r="CT693" s="344"/>
      <c r="CU693" s="344"/>
      <c r="CV693" s="344"/>
      <c r="CW693" s="344"/>
      <c r="CX693" s="344"/>
      <c r="CY693" s="344"/>
      <c r="CZ693" s="344"/>
    </row>
    <row r="694" s="348" customFormat="true" ht="25.15" customHeight="true" x14ac:dyDescent="0.2">
      <c r="C694" s="1028"/>
      <c r="D694" s="1020"/>
      <c r="E694" s="561"/>
      <c r="F694" s="561"/>
      <c r="G694" s="561"/>
      <c r="H694" s="1028"/>
      <c r="I694" s="1020"/>
      <c r="J694" s="561"/>
      <c r="K694" s="561"/>
      <c r="L694" s="561"/>
      <c r="M694" s="1028"/>
      <c r="N694" s="1020"/>
      <c r="O694" s="561"/>
      <c r="P694" s="561"/>
      <c r="Q694" s="561"/>
      <c r="Z694" s="341"/>
      <c r="AA694" s="341"/>
      <c r="AB694" s="341"/>
      <c r="AC694" s="341"/>
      <c r="AD694" s="341"/>
      <c r="AE694" s="341"/>
      <c r="AF694" s="341"/>
      <c r="AG694" s="341"/>
      <c r="AH694" s="341"/>
      <c r="AI694" s="341"/>
      <c r="AJ694" s="341"/>
      <c r="AK694" s="341"/>
      <c r="AL694" s="341"/>
      <c r="AM694" s="341"/>
      <c r="AN694" s="341"/>
      <c r="AO694" s="341"/>
      <c r="AP694" s="341"/>
      <c r="AQ694" s="341"/>
      <c r="AR694" s="341"/>
      <c r="AS694" s="341"/>
      <c r="AT694" s="341"/>
      <c r="AU694" s="341"/>
      <c r="AV694" s="341"/>
      <c r="AW694" s="341"/>
      <c r="AX694" s="341"/>
      <c r="AY694" s="341"/>
      <c r="AZ694" s="341"/>
      <c r="BA694" s="344"/>
      <c r="BB694" s="395"/>
      <c r="BC694" s="344"/>
      <c r="BD694" s="344"/>
      <c r="BE694" s="344"/>
      <c r="BF694" s="344"/>
      <c r="BG694" s="344"/>
      <c r="BH694" s="344"/>
      <c r="BI694" s="344"/>
      <c r="BJ694" s="344"/>
      <c r="BK694" s="344"/>
      <c r="BL694" s="344"/>
      <c r="BM694" s="344"/>
      <c r="BN694" s="344"/>
      <c r="BO694" s="344"/>
      <c r="BP694" s="344"/>
      <c r="BQ694" s="344"/>
      <c r="BR694" s="344"/>
      <c r="BS694" s="344"/>
      <c r="BT694" s="344"/>
      <c r="BU694" s="344"/>
      <c r="BV694" s="344"/>
      <c r="BW694" s="344"/>
      <c r="BX694" s="344"/>
      <c r="BY694" s="344"/>
      <c r="BZ694" s="344"/>
      <c r="CA694" s="344"/>
      <c r="CB694" s="344"/>
      <c r="CC694" s="344"/>
      <c r="CD694" s="344"/>
      <c r="CE694" s="344"/>
      <c r="CF694" s="344"/>
      <c r="CG694" s="344"/>
      <c r="CH694" s="344"/>
      <c r="CI694" s="344"/>
      <c r="CJ694" s="344"/>
      <c r="CK694" s="344"/>
      <c r="CL694" s="344"/>
      <c r="CM694" s="344"/>
      <c r="CN694" s="344"/>
      <c r="CO694" s="344"/>
      <c r="CP694" s="344"/>
      <c r="CQ694" s="344"/>
      <c r="CR694" s="344"/>
      <c r="CS694" s="344"/>
      <c r="CT694" s="344"/>
      <c r="CU694" s="344"/>
      <c r="CV694" s="344"/>
      <c r="CW694" s="344"/>
      <c r="CX694" s="344"/>
      <c r="CY694" s="344"/>
      <c r="CZ694" s="344"/>
    </row>
    <row r="695" s="348" customFormat="true" ht="25.15" customHeight="true" x14ac:dyDescent="0.2">
      <c r="C695" s="1028"/>
      <c r="D695" s="1020"/>
      <c r="E695" s="561"/>
      <c r="F695" s="561"/>
      <c r="G695" s="561"/>
      <c r="H695" s="1028"/>
      <c r="I695" s="1020"/>
      <c r="J695" s="561"/>
      <c r="K695" s="561"/>
      <c r="L695" s="561"/>
      <c r="M695" s="1028"/>
      <c r="N695" s="1020"/>
      <c r="O695" s="561"/>
      <c r="P695" s="561"/>
      <c r="Q695" s="561"/>
      <c r="Z695" s="341"/>
      <c r="AA695" s="341"/>
      <c r="AB695" s="341"/>
      <c r="AC695" s="341"/>
      <c r="AD695" s="341"/>
      <c r="AE695" s="341"/>
      <c r="AF695" s="341"/>
      <c r="AG695" s="341"/>
      <c r="AH695" s="341"/>
      <c r="AI695" s="341"/>
      <c r="AJ695" s="341"/>
      <c r="AK695" s="341"/>
      <c r="AL695" s="341"/>
      <c r="AM695" s="341"/>
      <c r="AN695" s="341"/>
      <c r="AO695" s="341"/>
      <c r="AP695" s="341"/>
      <c r="AQ695" s="341"/>
      <c r="AR695" s="341"/>
      <c r="AS695" s="341"/>
      <c r="AT695" s="341"/>
      <c r="AU695" s="341"/>
      <c r="AV695" s="341"/>
      <c r="AW695" s="341"/>
      <c r="AX695" s="341"/>
      <c r="AY695" s="341"/>
      <c r="AZ695" s="341"/>
      <c r="BA695" s="344"/>
      <c r="BB695" s="395"/>
      <c r="BC695" s="344"/>
      <c r="BD695" s="344"/>
      <c r="BE695" s="344"/>
      <c r="BF695" s="344"/>
      <c r="BG695" s="344"/>
      <c r="BH695" s="344"/>
      <c r="BI695" s="344"/>
      <c r="BJ695" s="344"/>
      <c r="BK695" s="344"/>
      <c r="BL695" s="344"/>
      <c r="BM695" s="344"/>
      <c r="BN695" s="344"/>
      <c r="BO695" s="344"/>
      <c r="BP695" s="344"/>
      <c r="BQ695" s="344"/>
      <c r="BR695" s="344"/>
      <c r="BS695" s="344"/>
      <c r="BT695" s="344"/>
      <c r="BU695" s="344"/>
      <c r="BV695" s="344"/>
      <c r="BW695" s="344"/>
      <c r="BX695" s="344"/>
      <c r="BY695" s="344"/>
      <c r="BZ695" s="344"/>
      <c r="CA695" s="344"/>
      <c r="CB695" s="344"/>
      <c r="CC695" s="344"/>
      <c r="CD695" s="344"/>
      <c r="CE695" s="344"/>
      <c r="CF695" s="344"/>
      <c r="CG695" s="344"/>
      <c r="CH695" s="344"/>
      <c r="CI695" s="344"/>
      <c r="CJ695" s="344"/>
      <c r="CK695" s="344"/>
      <c r="CL695" s="344"/>
      <c r="CM695" s="344"/>
      <c r="CN695" s="344"/>
      <c r="CO695" s="344"/>
      <c r="CP695" s="344"/>
      <c r="CQ695" s="344"/>
      <c r="CR695" s="344"/>
      <c r="CS695" s="344"/>
      <c r="CT695" s="344"/>
      <c r="CU695" s="344"/>
      <c r="CV695" s="344"/>
      <c r="CW695" s="344"/>
      <c r="CX695" s="344"/>
      <c r="CY695" s="344"/>
      <c r="CZ695" s="344"/>
    </row>
    <row r="696" s="348" customFormat="true" ht="25.15" customHeight="true" x14ac:dyDescent="0.2">
      <c r="C696" s="1028"/>
      <c r="D696" s="1020"/>
      <c r="E696" s="561"/>
      <c r="F696" s="561"/>
      <c r="G696" s="561"/>
      <c r="H696" s="1028"/>
      <c r="I696" s="1020"/>
      <c r="J696" s="561"/>
      <c r="K696" s="561"/>
      <c r="L696" s="561"/>
      <c r="M696" s="1028"/>
      <c r="N696" s="1020"/>
      <c r="O696" s="561"/>
      <c r="P696" s="561"/>
      <c r="Q696" s="561"/>
      <c r="Z696" s="341"/>
      <c r="AA696" s="341"/>
      <c r="AB696" s="341"/>
      <c r="AC696" s="341"/>
      <c r="AD696" s="341"/>
      <c r="AE696" s="341"/>
      <c r="AF696" s="341"/>
      <c r="AG696" s="341"/>
      <c r="AH696" s="341"/>
      <c r="AI696" s="341"/>
      <c r="AJ696" s="341"/>
      <c r="AK696" s="341"/>
      <c r="AL696" s="341"/>
      <c r="AM696" s="341"/>
      <c r="AN696" s="341"/>
      <c r="AO696" s="341"/>
      <c r="AP696" s="341"/>
      <c r="AQ696" s="341"/>
      <c r="AR696" s="341"/>
      <c r="AS696" s="341"/>
      <c r="AT696" s="341"/>
      <c r="AU696" s="341"/>
      <c r="AV696" s="341"/>
      <c r="AW696" s="341"/>
      <c r="AX696" s="341"/>
      <c r="AY696" s="341"/>
      <c r="AZ696" s="341"/>
      <c r="BA696" s="344"/>
      <c r="BB696" s="395"/>
      <c r="BC696" s="344"/>
      <c r="BD696" s="344"/>
      <c r="BE696" s="344"/>
      <c r="BF696" s="344"/>
      <c r="BG696" s="344"/>
      <c r="BH696" s="344"/>
      <c r="BI696" s="344"/>
      <c r="BJ696" s="344"/>
      <c r="BK696" s="344"/>
      <c r="BL696" s="344"/>
      <c r="BM696" s="344"/>
      <c r="BN696" s="344"/>
      <c r="BO696" s="344"/>
      <c r="BP696" s="344"/>
      <c r="BQ696" s="344"/>
      <c r="BR696" s="344"/>
      <c r="BS696" s="344"/>
      <c r="BT696" s="344"/>
      <c r="BU696" s="344"/>
      <c r="BV696" s="344"/>
      <c r="BW696" s="344"/>
      <c r="BX696" s="344"/>
      <c r="BY696" s="344"/>
      <c r="BZ696" s="344"/>
      <c r="CA696" s="344"/>
      <c r="CB696" s="344"/>
      <c r="CC696" s="344"/>
      <c r="CD696" s="344"/>
      <c r="CE696" s="344"/>
      <c r="CF696" s="344"/>
      <c r="CG696" s="344"/>
      <c r="CH696" s="344"/>
      <c r="CI696" s="344"/>
      <c r="CJ696" s="344"/>
      <c r="CK696" s="344"/>
      <c r="CL696" s="344"/>
      <c r="CM696" s="344"/>
      <c r="CN696" s="344"/>
      <c r="CO696" s="344"/>
      <c r="CP696" s="344"/>
      <c r="CQ696" s="344"/>
      <c r="CR696" s="344"/>
      <c r="CS696" s="344"/>
      <c r="CT696" s="344"/>
      <c r="CU696" s="344"/>
      <c r="CV696" s="344"/>
      <c r="CW696" s="344"/>
      <c r="CX696" s="344"/>
      <c r="CY696" s="344"/>
      <c r="CZ696" s="344"/>
    </row>
    <row r="697" s="348" customFormat="true" ht="25.15" customHeight="true" x14ac:dyDescent="0.2">
      <c r="C697" s="1028"/>
      <c r="D697" s="1020"/>
      <c r="E697" s="561"/>
      <c r="F697" s="561"/>
      <c r="G697" s="561"/>
      <c r="H697" s="1028"/>
      <c r="I697" s="1020"/>
      <c r="J697" s="561"/>
      <c r="K697" s="561"/>
      <c r="L697" s="561"/>
      <c r="M697" s="1028"/>
      <c r="N697" s="1020"/>
      <c r="O697" s="561"/>
      <c r="P697" s="561"/>
      <c r="Q697" s="561"/>
      <c r="Z697" s="341"/>
      <c r="AA697" s="341"/>
      <c r="AB697" s="341"/>
      <c r="AC697" s="341"/>
      <c r="AD697" s="341"/>
      <c r="AE697" s="341"/>
      <c r="AF697" s="341"/>
      <c r="AG697" s="341"/>
      <c r="AH697" s="341"/>
      <c r="AI697" s="341"/>
      <c r="AJ697" s="341"/>
      <c r="AK697" s="341"/>
      <c r="AL697" s="341"/>
      <c r="AM697" s="341"/>
      <c r="AN697" s="341"/>
      <c r="AO697" s="341"/>
      <c r="AP697" s="341"/>
      <c r="AQ697" s="341"/>
      <c r="AR697" s="341"/>
      <c r="AS697" s="341"/>
      <c r="AT697" s="341"/>
      <c r="AU697" s="341"/>
      <c r="AV697" s="341"/>
      <c r="AW697" s="341"/>
      <c r="AX697" s="341"/>
      <c r="AY697" s="341"/>
      <c r="AZ697" s="341"/>
      <c r="BA697" s="344"/>
      <c r="BB697" s="395"/>
      <c r="BC697" s="344"/>
      <c r="BD697" s="344"/>
      <c r="BE697" s="344"/>
      <c r="BF697" s="344"/>
      <c r="BG697" s="344"/>
      <c r="BH697" s="344"/>
      <c r="BI697" s="344"/>
      <c r="BJ697" s="344"/>
      <c r="BK697" s="344"/>
      <c r="BL697" s="344"/>
      <c r="BM697" s="344"/>
      <c r="BN697" s="344"/>
      <c r="BO697" s="344"/>
      <c r="BP697" s="344"/>
      <c r="BQ697" s="344"/>
      <c r="BR697" s="344"/>
      <c r="BS697" s="344"/>
      <c r="BT697" s="344"/>
      <c r="BU697" s="344"/>
      <c r="BV697" s="344"/>
      <c r="BW697" s="344"/>
      <c r="BX697" s="344"/>
      <c r="BY697" s="344"/>
      <c r="BZ697" s="344"/>
      <c r="CA697" s="344"/>
      <c r="CB697" s="344"/>
      <c r="CC697" s="344"/>
      <c r="CD697" s="344"/>
      <c r="CE697" s="344"/>
      <c r="CF697" s="344"/>
      <c r="CG697" s="344"/>
      <c r="CH697" s="344"/>
      <c r="CI697" s="344"/>
      <c r="CJ697" s="344"/>
      <c r="CK697" s="344"/>
      <c r="CL697" s="344"/>
      <c r="CM697" s="344"/>
      <c r="CN697" s="344"/>
      <c r="CO697" s="344"/>
      <c r="CP697" s="344"/>
      <c r="CQ697" s="344"/>
      <c r="CR697" s="344"/>
      <c r="CS697" s="344"/>
      <c r="CT697" s="344"/>
      <c r="CU697" s="344"/>
      <c r="CV697" s="344"/>
      <c r="CW697" s="344"/>
      <c r="CX697" s="344"/>
      <c r="CY697" s="344"/>
      <c r="CZ697" s="344"/>
    </row>
    <row r="698" s="348" customFormat="true" ht="25.15" customHeight="true" x14ac:dyDescent="0.2">
      <c r="C698" s="1028"/>
      <c r="D698" s="1020"/>
      <c r="E698" s="561"/>
      <c r="F698" s="561"/>
      <c r="G698" s="561"/>
      <c r="H698" s="1028"/>
      <c r="I698" s="1020"/>
      <c r="J698" s="561"/>
      <c r="K698" s="561"/>
      <c r="L698" s="561"/>
      <c r="M698" s="1028"/>
      <c r="N698" s="1020"/>
      <c r="O698" s="561"/>
      <c r="P698" s="561"/>
      <c r="Q698" s="561"/>
      <c r="Z698" s="341"/>
      <c r="AA698" s="341"/>
      <c r="AB698" s="341"/>
      <c r="AC698" s="341"/>
      <c r="AD698" s="341"/>
      <c r="AE698" s="341"/>
      <c r="AF698" s="341"/>
      <c r="AG698" s="341"/>
      <c r="AH698" s="341"/>
      <c r="AI698" s="341"/>
      <c r="AJ698" s="341"/>
      <c r="AK698" s="341"/>
      <c r="AL698" s="341"/>
      <c r="AM698" s="341"/>
      <c r="AN698" s="341"/>
      <c r="AO698" s="341"/>
      <c r="AP698" s="341"/>
      <c r="AQ698" s="341"/>
      <c r="AR698" s="341"/>
      <c r="AS698" s="341"/>
      <c r="AT698" s="341"/>
      <c r="AU698" s="341"/>
      <c r="AV698" s="341"/>
      <c r="AW698" s="341"/>
      <c r="AX698" s="341"/>
      <c r="AY698" s="341"/>
      <c r="AZ698" s="341"/>
      <c r="BA698" s="344"/>
      <c r="BB698" s="395"/>
      <c r="BC698" s="344"/>
      <c r="BD698" s="344"/>
      <c r="BE698" s="344"/>
      <c r="BF698" s="344"/>
      <c r="BG698" s="344"/>
      <c r="BH698" s="344"/>
      <c r="BI698" s="344"/>
      <c r="BJ698" s="344"/>
      <c r="BK698" s="344"/>
      <c r="BL698" s="344"/>
      <c r="BM698" s="344"/>
      <c r="BN698" s="344"/>
      <c r="BO698" s="344"/>
      <c r="BP698" s="344"/>
      <c r="BQ698" s="344"/>
      <c r="BR698" s="344"/>
      <c r="BS698" s="344"/>
      <c r="BT698" s="344"/>
      <c r="BU698" s="344"/>
      <c r="BV698" s="344"/>
      <c r="BW698" s="344"/>
      <c r="BX698" s="344"/>
      <c r="BY698" s="344"/>
      <c r="BZ698" s="344"/>
      <c r="CA698" s="344"/>
      <c r="CB698" s="344"/>
      <c r="CC698" s="344"/>
      <c r="CD698" s="344"/>
      <c r="CE698" s="344"/>
      <c r="CF698" s="344"/>
      <c r="CG698" s="344"/>
      <c r="CH698" s="344"/>
      <c r="CI698" s="344"/>
      <c r="CJ698" s="344"/>
      <c r="CK698" s="344"/>
      <c r="CL698" s="344"/>
      <c r="CM698" s="344"/>
      <c r="CN698" s="344"/>
      <c r="CO698" s="344"/>
      <c r="CP698" s="344"/>
      <c r="CQ698" s="344"/>
      <c r="CR698" s="344"/>
      <c r="CS698" s="344"/>
      <c r="CT698" s="344"/>
      <c r="CU698" s="344"/>
      <c r="CV698" s="344"/>
      <c r="CW698" s="344"/>
      <c r="CX698" s="344"/>
      <c r="CY698" s="344"/>
      <c r="CZ698" s="344"/>
    </row>
    <row r="699" s="348" customFormat="true" ht="25.15" customHeight="true" x14ac:dyDescent="0.2">
      <c r="C699" s="1028"/>
      <c r="D699" s="1020"/>
      <c r="E699" s="561"/>
      <c r="F699" s="561"/>
      <c r="G699" s="561"/>
      <c r="H699" s="1028"/>
      <c r="I699" s="1020"/>
      <c r="J699" s="561"/>
      <c r="K699" s="561"/>
      <c r="L699" s="561"/>
      <c r="M699" s="1028"/>
      <c r="N699" s="1020"/>
      <c r="O699" s="561"/>
      <c r="P699" s="561"/>
      <c r="Q699" s="561"/>
      <c r="Z699" s="341"/>
      <c r="AA699" s="341"/>
      <c r="AB699" s="341"/>
      <c r="AC699" s="341"/>
      <c r="AD699" s="341"/>
      <c r="AE699" s="341"/>
      <c r="AF699" s="341"/>
      <c r="AG699" s="341"/>
      <c r="AH699" s="341"/>
      <c r="AI699" s="341"/>
      <c r="AJ699" s="341"/>
      <c r="AK699" s="341"/>
      <c r="AL699" s="341"/>
      <c r="AM699" s="341"/>
      <c r="AN699" s="341"/>
      <c r="AO699" s="341"/>
      <c r="AP699" s="341"/>
      <c r="AQ699" s="341"/>
      <c r="AR699" s="341"/>
      <c r="AS699" s="341"/>
      <c r="AT699" s="341"/>
      <c r="AU699" s="341"/>
      <c r="AV699" s="341"/>
      <c r="AW699" s="341"/>
      <c r="AX699" s="341"/>
      <c r="AY699" s="341"/>
      <c r="AZ699" s="341"/>
      <c r="BA699" s="344"/>
      <c r="BB699" s="395"/>
      <c r="BC699" s="344"/>
      <c r="BD699" s="344"/>
      <c r="BE699" s="344"/>
      <c r="BF699" s="344"/>
      <c r="BG699" s="344"/>
      <c r="BH699" s="344"/>
      <c r="BI699" s="344"/>
      <c r="BJ699" s="344"/>
      <c r="BK699" s="344"/>
      <c r="BL699" s="344"/>
      <c r="BM699" s="344"/>
      <c r="BN699" s="344"/>
      <c r="BO699" s="344"/>
      <c r="BP699" s="344"/>
      <c r="BQ699" s="344"/>
      <c r="BR699" s="344"/>
      <c r="BS699" s="344"/>
      <c r="BT699" s="344"/>
      <c r="BU699" s="344"/>
      <c r="BV699" s="344"/>
      <c r="BW699" s="344"/>
      <c r="BX699" s="344"/>
      <c r="BY699" s="344"/>
      <c r="BZ699" s="344"/>
      <c r="CA699" s="344"/>
      <c r="CB699" s="344"/>
      <c r="CC699" s="344"/>
      <c r="CD699" s="344"/>
      <c r="CE699" s="344"/>
      <c r="CF699" s="344"/>
      <c r="CG699" s="344"/>
      <c r="CH699" s="344"/>
      <c r="CI699" s="344"/>
      <c r="CJ699" s="344"/>
      <c r="CK699" s="344"/>
      <c r="CL699" s="344"/>
      <c r="CM699" s="344"/>
      <c r="CN699" s="344"/>
      <c r="CO699" s="344"/>
      <c r="CP699" s="344"/>
      <c r="CQ699" s="344"/>
      <c r="CR699" s="344"/>
      <c r="CS699" s="344"/>
      <c r="CT699" s="344"/>
      <c r="CU699" s="344"/>
      <c r="CV699" s="344"/>
      <c r="CW699" s="344"/>
      <c r="CX699" s="344"/>
      <c r="CY699" s="344"/>
      <c r="CZ699" s="344"/>
    </row>
    <row r="700" s="348" customFormat="true" ht="25.15" customHeight="true" x14ac:dyDescent="0.2">
      <c r="C700" s="1028"/>
      <c r="D700" s="1020"/>
      <c r="E700" s="561"/>
      <c r="F700" s="561"/>
      <c r="G700" s="561"/>
      <c r="H700" s="1028"/>
      <c r="I700" s="1020"/>
      <c r="J700" s="561"/>
      <c r="K700" s="561"/>
      <c r="L700" s="561"/>
      <c r="M700" s="1028"/>
      <c r="N700" s="1020"/>
      <c r="O700" s="561"/>
      <c r="P700" s="561"/>
      <c r="Q700" s="561"/>
      <c r="Z700" s="341"/>
      <c r="AA700" s="341"/>
      <c r="AB700" s="341"/>
      <c r="AC700" s="341"/>
      <c r="AD700" s="341"/>
      <c r="AE700" s="341"/>
      <c r="AF700" s="341"/>
      <c r="AG700" s="341"/>
      <c r="AH700" s="341"/>
      <c r="AI700" s="341"/>
      <c r="AJ700" s="341"/>
      <c r="AK700" s="341"/>
      <c r="AL700" s="341"/>
      <c r="AM700" s="341"/>
      <c r="AN700" s="341"/>
      <c r="AO700" s="341"/>
      <c r="AP700" s="341"/>
      <c r="AQ700" s="341"/>
      <c r="AR700" s="341"/>
      <c r="AS700" s="341"/>
      <c r="AT700" s="341"/>
      <c r="AU700" s="341"/>
      <c r="AV700" s="341"/>
      <c r="AW700" s="341"/>
      <c r="AX700" s="341"/>
      <c r="AY700" s="341"/>
      <c r="AZ700" s="341"/>
      <c r="BA700" s="344"/>
      <c r="BB700" s="395"/>
      <c r="BC700" s="344"/>
      <c r="BD700" s="344"/>
      <c r="BE700" s="344"/>
      <c r="BF700" s="344"/>
      <c r="BG700" s="344"/>
      <c r="BH700" s="344"/>
      <c r="BI700" s="344"/>
      <c r="BJ700" s="344"/>
      <c r="BK700" s="344"/>
      <c r="BL700" s="344"/>
      <c r="BM700" s="344"/>
      <c r="BN700" s="344"/>
      <c r="BO700" s="344"/>
      <c r="BP700" s="344"/>
      <c r="BQ700" s="344"/>
      <c r="BR700" s="344"/>
      <c r="BS700" s="344"/>
      <c r="BT700" s="344"/>
      <c r="BU700" s="344"/>
      <c r="BV700" s="344"/>
      <c r="BW700" s="344"/>
      <c r="BX700" s="344"/>
      <c r="BY700" s="344"/>
      <c r="BZ700" s="344"/>
      <c r="CA700" s="344"/>
      <c r="CB700" s="344"/>
      <c r="CC700" s="344"/>
      <c r="CD700" s="344"/>
      <c r="CE700" s="344"/>
      <c r="CF700" s="344"/>
      <c r="CG700" s="344"/>
      <c r="CH700" s="344"/>
      <c r="CI700" s="344"/>
      <c r="CJ700" s="344"/>
      <c r="CK700" s="344"/>
      <c r="CL700" s="344"/>
      <c r="CM700" s="344"/>
      <c r="CN700" s="344"/>
      <c r="CO700" s="344"/>
      <c r="CP700" s="344"/>
      <c r="CQ700" s="344"/>
      <c r="CR700" s="344"/>
      <c r="CS700" s="344"/>
      <c r="CT700" s="344"/>
      <c r="CU700" s="344"/>
      <c r="CV700" s="344"/>
      <c r="CW700" s="344"/>
      <c r="CX700" s="344"/>
      <c r="CY700" s="344"/>
      <c r="CZ700" s="344"/>
    </row>
    <row r="701" ht="25.15" customHeight="true" x14ac:dyDescent="0.2">
      <c r="C701" s="1020"/>
      <c r="D701" s="1020"/>
      <c r="E701" s="577"/>
      <c r="F701" s="577"/>
      <c r="G701" s="577"/>
      <c r="H701" s="1020"/>
      <c r="I701" s="1020"/>
      <c r="J701" s="577"/>
      <c r="K701" s="577"/>
      <c r="L701" s="577"/>
      <c r="M701" s="1020"/>
      <c r="N701" s="1020"/>
      <c r="O701" s="577"/>
      <c r="P701" s="577"/>
      <c r="Q701" s="577"/>
      <c r="BA701" s="344"/>
      <c r="BB701" s="395"/>
      <c r="BC701" s="344"/>
      <c r="BD701" s="344"/>
      <c r="BE701" s="344"/>
      <c r="BF701" s="344"/>
      <c r="BG701" s="344"/>
      <c r="BH701" s="344"/>
      <c r="BI701" s="344"/>
      <c r="BJ701" s="344"/>
      <c r="BK701" s="344"/>
      <c r="BL701" s="344"/>
      <c r="BM701" s="344"/>
      <c r="BN701" s="344"/>
      <c r="BO701" s="344"/>
      <c r="BP701" s="344"/>
      <c r="BQ701" s="344"/>
      <c r="BR701" s="344"/>
      <c r="BS701" s="344"/>
      <c r="BT701" s="344"/>
      <c r="BU701" s="344"/>
      <c r="BV701" s="344"/>
      <c r="BW701" s="344"/>
      <c r="BX701" s="344"/>
      <c r="BY701" s="344"/>
      <c r="BZ701" s="344"/>
      <c r="CA701" s="344"/>
      <c r="CB701" s="344"/>
      <c r="CC701" s="344"/>
      <c r="CD701" s="344"/>
      <c r="CE701" s="344"/>
      <c r="CF701" s="344"/>
      <c r="CG701" s="344"/>
      <c r="CH701" s="344"/>
      <c r="CI701" s="344"/>
      <c r="CJ701" s="344"/>
      <c r="CK701" s="344"/>
      <c r="CL701" s="344"/>
      <c r="CM701" s="344"/>
      <c r="CN701" s="344"/>
      <c r="CO701" s="344"/>
      <c r="CP701" s="344"/>
      <c r="CQ701" s="344"/>
      <c r="CR701" s="344"/>
      <c r="CS701" s="344"/>
      <c r="CT701" s="344"/>
      <c r="CU701" s="344"/>
      <c r="CV701" s="344"/>
      <c r="CW701" s="344"/>
      <c r="CX701" s="344"/>
      <c r="CY701" s="344"/>
      <c r="CZ701" s="344"/>
    </row>
    <row r="702" ht="25.15" customHeight="true" x14ac:dyDescent="0.2">
      <c r="C702" s="1020"/>
      <c r="D702" s="1020"/>
      <c r="E702" s="577"/>
      <c r="F702" s="577"/>
      <c r="G702" s="577"/>
      <c r="H702" s="1020"/>
      <c r="I702" s="1020"/>
      <c r="J702" s="577"/>
      <c r="K702" s="577"/>
      <c r="L702" s="577"/>
      <c r="M702" s="1020"/>
      <c r="N702" s="1020"/>
      <c r="O702" s="577"/>
      <c r="P702" s="577"/>
      <c r="Q702" s="577"/>
      <c r="BA702" s="344"/>
      <c r="BB702" s="395"/>
      <c r="BC702" s="344"/>
      <c r="BD702" s="344"/>
      <c r="BE702" s="344"/>
      <c r="BF702" s="344"/>
      <c r="BG702" s="344"/>
      <c r="BH702" s="344"/>
      <c r="BI702" s="344"/>
      <c r="BJ702" s="344"/>
      <c r="BK702" s="344"/>
      <c r="BL702" s="344"/>
      <c r="BM702" s="344"/>
      <c r="BN702" s="344"/>
      <c r="BO702" s="344"/>
      <c r="BP702" s="344"/>
      <c r="BQ702" s="344"/>
      <c r="BR702" s="344"/>
      <c r="BS702" s="344"/>
      <c r="BT702" s="344"/>
      <c r="BU702" s="344"/>
      <c r="BV702" s="344"/>
      <c r="BW702" s="344"/>
      <c r="BX702" s="344"/>
      <c r="BY702" s="344"/>
      <c r="BZ702" s="344"/>
      <c r="CA702" s="344"/>
      <c r="CB702" s="344"/>
      <c r="CC702" s="344"/>
      <c r="CD702" s="344"/>
      <c r="CE702" s="344"/>
      <c r="CF702" s="344"/>
      <c r="CG702" s="344"/>
      <c r="CH702" s="344"/>
      <c r="CI702" s="344"/>
      <c r="CJ702" s="344"/>
      <c r="CK702" s="344"/>
      <c r="CL702" s="344"/>
      <c r="CM702" s="344"/>
      <c r="CN702" s="344"/>
      <c r="CO702" s="344"/>
      <c r="CP702" s="344"/>
      <c r="CQ702" s="344"/>
      <c r="CR702" s="344"/>
      <c r="CS702" s="344"/>
      <c r="CT702" s="344"/>
      <c r="CU702" s="344"/>
      <c r="CV702" s="344"/>
      <c r="CW702" s="344"/>
      <c r="CX702" s="344"/>
      <c r="CY702" s="344"/>
      <c r="CZ702" s="344"/>
    </row>
    <row r="703" ht="25.15" customHeight="true" x14ac:dyDescent="0.2">
      <c r="C703" s="1020"/>
      <c r="D703" s="1020"/>
      <c r="E703" s="577"/>
      <c r="F703" s="577"/>
      <c r="G703" s="577"/>
      <c r="H703" s="1020"/>
      <c r="I703" s="1020"/>
      <c r="J703" s="577"/>
      <c r="K703" s="577"/>
      <c r="L703" s="577"/>
      <c r="M703" s="1020"/>
      <c r="N703" s="1020"/>
      <c r="O703" s="577"/>
      <c r="P703" s="577"/>
      <c r="Q703" s="577"/>
      <c r="BA703" s="344"/>
      <c r="BB703" s="395"/>
      <c r="BC703" s="344"/>
      <c r="BD703" s="344"/>
      <c r="BE703" s="344"/>
      <c r="BF703" s="344"/>
      <c r="BG703" s="344"/>
      <c r="BH703" s="344"/>
      <c r="BI703" s="344"/>
      <c r="BJ703" s="344"/>
      <c r="BK703" s="344"/>
      <c r="BL703" s="344"/>
      <c r="BM703" s="344"/>
      <c r="BN703" s="344"/>
      <c r="BO703" s="344"/>
      <c r="BP703" s="344"/>
      <c r="BQ703" s="344"/>
      <c r="BR703" s="344"/>
      <c r="BS703" s="344"/>
      <c r="BT703" s="344"/>
      <c r="BU703" s="344"/>
      <c r="BV703" s="344"/>
      <c r="BW703" s="344"/>
      <c r="BX703" s="344"/>
      <c r="BY703" s="344"/>
      <c r="BZ703" s="344"/>
      <c r="CA703" s="344"/>
      <c r="CB703" s="344"/>
      <c r="CC703" s="344"/>
      <c r="CD703" s="344"/>
      <c r="CE703" s="344"/>
      <c r="CF703" s="344"/>
      <c r="CG703" s="344"/>
      <c r="CH703" s="344"/>
      <c r="CI703" s="344"/>
      <c r="CJ703" s="344"/>
      <c r="CK703" s="344"/>
      <c r="CL703" s="344"/>
      <c r="CM703" s="344"/>
      <c r="CN703" s="344"/>
      <c r="CO703" s="344"/>
      <c r="CP703" s="344"/>
      <c r="CQ703" s="344"/>
      <c r="CR703" s="344"/>
      <c r="CS703" s="344"/>
      <c r="CT703" s="344"/>
      <c r="CU703" s="344"/>
      <c r="CV703" s="344"/>
      <c r="CW703" s="344"/>
      <c r="CX703" s="344"/>
      <c r="CY703" s="344"/>
      <c r="CZ703" s="344"/>
    </row>
    <row r="704" ht="25.15" customHeight="true" x14ac:dyDescent="0.2">
      <c r="C704" s="1020"/>
      <c r="D704" s="1020"/>
      <c r="E704" s="577"/>
      <c r="F704" s="577"/>
      <c r="G704" s="577"/>
      <c r="H704" s="1020"/>
      <c r="I704" s="1020"/>
      <c r="J704" s="577"/>
      <c r="K704" s="577"/>
      <c r="L704" s="577"/>
      <c r="M704" s="1020"/>
      <c r="N704" s="1020"/>
      <c r="O704" s="577"/>
      <c r="P704" s="577"/>
      <c r="Q704" s="577"/>
      <c r="BA704" s="344"/>
      <c r="BB704" s="395"/>
      <c r="BC704" s="344"/>
      <c r="BD704" s="344"/>
      <c r="BE704" s="344"/>
      <c r="BF704" s="344"/>
      <c r="BG704" s="344"/>
      <c r="BH704" s="344"/>
      <c r="BI704" s="344"/>
      <c r="BJ704" s="344"/>
      <c r="BK704" s="344"/>
      <c r="BL704" s="344"/>
      <c r="BM704" s="344"/>
      <c r="BN704" s="344"/>
      <c r="BO704" s="344"/>
      <c r="BP704" s="344"/>
      <c r="BQ704" s="344"/>
      <c r="BR704" s="344"/>
      <c r="BS704" s="344"/>
      <c r="BT704" s="344"/>
      <c r="BU704" s="344"/>
      <c r="BV704" s="344"/>
      <c r="BW704" s="344"/>
      <c r="BX704" s="344"/>
      <c r="BY704" s="344"/>
      <c r="BZ704" s="344"/>
      <c r="CA704" s="344"/>
      <c r="CB704" s="344"/>
      <c r="CC704" s="344"/>
      <c r="CD704" s="344"/>
      <c r="CE704" s="344"/>
      <c r="CF704" s="344"/>
      <c r="CG704" s="344"/>
      <c r="CH704" s="344"/>
      <c r="CI704" s="344"/>
      <c r="CJ704" s="344"/>
      <c r="CK704" s="344"/>
      <c r="CL704" s="344"/>
      <c r="CM704" s="344"/>
      <c r="CN704" s="344"/>
      <c r="CO704" s="344"/>
      <c r="CP704" s="344"/>
      <c r="CQ704" s="344"/>
      <c r="CR704" s="344"/>
      <c r="CS704" s="344"/>
      <c r="CT704" s="344"/>
      <c r="CU704" s="344"/>
      <c r="CV704" s="344"/>
      <c r="CW704" s="344"/>
      <c r="CX704" s="344"/>
      <c r="CY704" s="344"/>
      <c r="CZ704" s="344"/>
    </row>
    <row r="705" ht="25.15" customHeight="true" x14ac:dyDescent="0.2">
      <c r="C705" s="1020"/>
      <c r="D705" s="1020"/>
      <c r="E705" s="577"/>
      <c r="F705" s="577"/>
      <c r="G705" s="577"/>
      <c r="H705" s="1020"/>
      <c r="I705" s="1020"/>
      <c r="J705" s="577"/>
      <c r="K705" s="577"/>
      <c r="L705" s="577"/>
      <c r="M705" s="1020"/>
      <c r="N705" s="1020"/>
      <c r="O705" s="577"/>
      <c r="P705" s="577"/>
      <c r="Q705" s="577"/>
      <c r="BA705" s="344"/>
      <c r="BB705" s="395"/>
      <c r="BC705" s="344"/>
      <c r="BD705" s="344"/>
      <c r="BE705" s="344"/>
      <c r="BF705" s="344"/>
      <c r="BG705" s="344"/>
      <c r="BH705" s="344"/>
      <c r="BI705" s="344"/>
      <c r="BJ705" s="344"/>
      <c r="BK705" s="344"/>
      <c r="BL705" s="344"/>
      <c r="BM705" s="344"/>
      <c r="BN705" s="344"/>
      <c r="BO705" s="344"/>
      <c r="BP705" s="344"/>
      <c r="BQ705" s="344"/>
      <c r="BR705" s="344"/>
      <c r="BS705" s="344"/>
      <c r="BT705" s="344"/>
      <c r="BU705" s="344"/>
      <c r="BV705" s="344"/>
      <c r="BW705" s="344"/>
      <c r="BX705" s="344"/>
      <c r="BY705" s="344"/>
      <c r="BZ705" s="344"/>
      <c r="CA705" s="344"/>
      <c r="CB705" s="344"/>
      <c r="CC705" s="344"/>
      <c r="CD705" s="344"/>
      <c r="CE705" s="344"/>
      <c r="CF705" s="344"/>
      <c r="CG705" s="344"/>
      <c r="CH705" s="344"/>
      <c r="CI705" s="344"/>
      <c r="CJ705" s="344"/>
      <c r="CK705" s="344"/>
      <c r="CL705" s="344"/>
      <c r="CM705" s="344"/>
      <c r="CN705" s="344"/>
      <c r="CO705" s="344"/>
      <c r="CP705" s="344"/>
      <c r="CQ705" s="344"/>
      <c r="CR705" s="344"/>
      <c r="CS705" s="344"/>
      <c r="CT705" s="344"/>
      <c r="CU705" s="344"/>
      <c r="CV705" s="344"/>
      <c r="CW705" s="344"/>
      <c r="CX705" s="344"/>
      <c r="CY705" s="344"/>
      <c r="CZ705" s="344"/>
    </row>
    <row r="706" ht="25.15" customHeight="true" x14ac:dyDescent="0.2">
      <c r="C706" s="1020"/>
      <c r="D706" s="1020"/>
      <c r="E706" s="577"/>
      <c r="F706" s="577"/>
      <c r="G706" s="577"/>
      <c r="H706" s="1020"/>
      <c r="I706" s="1020"/>
      <c r="J706" s="577"/>
      <c r="K706" s="577"/>
      <c r="L706" s="577"/>
      <c r="M706" s="1020"/>
      <c r="N706" s="1020"/>
      <c r="O706" s="577"/>
      <c r="P706" s="577"/>
      <c r="Q706" s="577"/>
      <c r="BA706" s="344"/>
      <c r="BB706" s="395"/>
      <c r="BC706" s="344"/>
      <c r="BD706" s="344"/>
      <c r="BE706" s="344"/>
      <c r="BF706" s="344"/>
      <c r="BG706" s="344"/>
      <c r="BH706" s="344"/>
      <c r="BI706" s="344"/>
      <c r="BJ706" s="344"/>
      <c r="BK706" s="344"/>
      <c r="BL706" s="344"/>
      <c r="BM706" s="344"/>
      <c r="BN706" s="344"/>
      <c r="BO706" s="344"/>
      <c r="BP706" s="344"/>
      <c r="BQ706" s="344"/>
      <c r="BR706" s="344"/>
      <c r="BS706" s="344"/>
      <c r="BT706" s="344"/>
      <c r="BU706" s="344"/>
      <c r="BV706" s="344"/>
      <c r="BW706" s="344"/>
      <c r="BX706" s="344"/>
      <c r="BY706" s="344"/>
      <c r="BZ706" s="344"/>
      <c r="CA706" s="344"/>
      <c r="CB706" s="344"/>
      <c r="CC706" s="344"/>
      <c r="CD706" s="344"/>
      <c r="CE706" s="344"/>
      <c r="CF706" s="344"/>
      <c r="CG706" s="344"/>
      <c r="CH706" s="344"/>
      <c r="CI706" s="344"/>
      <c r="CJ706" s="344"/>
      <c r="CK706" s="344"/>
      <c r="CL706" s="344"/>
      <c r="CM706" s="344"/>
      <c r="CN706" s="344"/>
      <c r="CO706" s="344"/>
      <c r="CP706" s="344"/>
      <c r="CQ706" s="344"/>
      <c r="CR706" s="344"/>
      <c r="CS706" s="344"/>
      <c r="CT706" s="344"/>
      <c r="CU706" s="344"/>
      <c r="CV706" s="344"/>
      <c r="CW706" s="344"/>
      <c r="CX706" s="344"/>
      <c r="CY706" s="344"/>
      <c r="CZ706" s="344"/>
    </row>
    <row r="707" ht="25.15" customHeight="true" x14ac:dyDescent="0.2">
      <c r="C707" s="1020"/>
      <c r="D707" s="1020"/>
      <c r="E707" s="577"/>
      <c r="F707" s="577"/>
      <c r="G707" s="577"/>
      <c r="H707" s="1020"/>
      <c r="I707" s="1020"/>
      <c r="J707" s="577"/>
      <c r="K707" s="577"/>
      <c r="L707" s="577"/>
      <c r="M707" s="1020"/>
      <c r="N707" s="1020"/>
      <c r="O707" s="577"/>
      <c r="P707" s="577"/>
      <c r="Q707" s="577"/>
      <c r="BA707" s="344"/>
      <c r="BB707" s="395"/>
      <c r="BC707" s="344"/>
      <c r="BD707" s="344"/>
      <c r="BE707" s="344"/>
      <c r="BF707" s="344"/>
      <c r="BG707" s="344"/>
      <c r="BH707" s="344"/>
      <c r="BI707" s="344"/>
      <c r="BJ707" s="344"/>
      <c r="BK707" s="344"/>
      <c r="BL707" s="344"/>
      <c r="BM707" s="344"/>
      <c r="BN707" s="344"/>
      <c r="BO707" s="344"/>
      <c r="BP707" s="344"/>
      <c r="BQ707" s="344"/>
      <c r="BR707" s="344"/>
      <c r="BS707" s="344"/>
      <c r="BT707" s="344"/>
      <c r="BU707" s="344"/>
      <c r="BV707" s="344"/>
      <c r="BW707" s="344"/>
      <c r="BX707" s="344"/>
      <c r="BY707" s="344"/>
      <c r="BZ707" s="344"/>
      <c r="CA707" s="344"/>
      <c r="CB707" s="344"/>
      <c r="CC707" s="344"/>
      <c r="CD707" s="344"/>
      <c r="CE707" s="344"/>
      <c r="CF707" s="344"/>
      <c r="CG707" s="344"/>
      <c r="CH707" s="344"/>
      <c r="CI707" s="344"/>
      <c r="CJ707" s="344"/>
      <c r="CK707" s="344"/>
      <c r="CL707" s="344"/>
      <c r="CM707" s="344"/>
      <c r="CN707" s="344"/>
      <c r="CO707" s="344"/>
      <c r="CP707" s="344"/>
      <c r="CQ707" s="344"/>
      <c r="CR707" s="344"/>
      <c r="CS707" s="344"/>
      <c r="CT707" s="344"/>
      <c r="CU707" s="344"/>
      <c r="CV707" s="344"/>
      <c r="CW707" s="344"/>
      <c r="CX707" s="344"/>
      <c r="CY707" s="344"/>
      <c r="CZ707" s="344"/>
    </row>
    <row r="708" ht="25.15" customHeight="true" x14ac:dyDescent="0.2">
      <c r="C708" s="1020"/>
      <c r="D708" s="1020"/>
      <c r="E708" s="577"/>
      <c r="F708" s="577"/>
      <c r="G708" s="577"/>
      <c r="H708" s="1020"/>
      <c r="I708" s="1020"/>
      <c r="J708" s="577"/>
      <c r="K708" s="577"/>
      <c r="L708" s="577"/>
      <c r="M708" s="1020"/>
      <c r="N708" s="1020"/>
      <c r="O708" s="577"/>
      <c r="P708" s="577"/>
      <c r="Q708" s="577"/>
      <c r="BA708" s="344"/>
      <c r="BB708" s="395"/>
      <c r="BC708" s="344"/>
      <c r="BD708" s="344"/>
      <c r="BE708" s="344"/>
      <c r="BF708" s="344"/>
      <c r="BG708" s="344"/>
      <c r="BH708" s="344"/>
      <c r="BI708" s="344"/>
      <c r="BJ708" s="344"/>
      <c r="BK708" s="344"/>
      <c r="BL708" s="344"/>
      <c r="BM708" s="344"/>
      <c r="BN708" s="344"/>
      <c r="BO708" s="344"/>
      <c r="BP708" s="344"/>
      <c r="BQ708" s="344"/>
      <c r="BR708" s="344"/>
      <c r="BS708" s="344"/>
      <c r="BT708" s="344"/>
      <c r="BU708" s="344"/>
      <c r="BV708" s="344"/>
      <c r="BW708" s="344"/>
      <c r="BX708" s="344"/>
      <c r="BY708" s="344"/>
      <c r="BZ708" s="344"/>
      <c r="CA708" s="344"/>
      <c r="CB708" s="344"/>
      <c r="CC708" s="344"/>
      <c r="CD708" s="344"/>
      <c r="CE708" s="344"/>
      <c r="CF708" s="344"/>
      <c r="CG708" s="344"/>
      <c r="CH708" s="344"/>
      <c r="CI708" s="344"/>
      <c r="CJ708" s="344"/>
      <c r="CK708" s="344"/>
      <c r="CL708" s="344"/>
      <c r="CM708" s="344"/>
      <c r="CN708" s="344"/>
      <c r="CO708" s="344"/>
      <c r="CP708" s="344"/>
      <c r="CQ708" s="344"/>
      <c r="CR708" s="344"/>
      <c r="CS708" s="344"/>
      <c r="CT708" s="344"/>
      <c r="CU708" s="344"/>
      <c r="CV708" s="344"/>
      <c r="CW708" s="344"/>
      <c r="CX708" s="344"/>
      <c r="CY708" s="344"/>
      <c r="CZ708" s="344"/>
    </row>
    <row r="709" ht="25.15" customHeight="true" x14ac:dyDescent="0.2">
      <c r="C709" s="1020"/>
      <c r="D709" s="1020"/>
      <c r="E709" s="577"/>
      <c r="F709" s="577"/>
      <c r="G709" s="577"/>
      <c r="H709" s="1020"/>
      <c r="I709" s="1020"/>
      <c r="J709" s="577"/>
      <c r="K709" s="577"/>
      <c r="L709" s="577"/>
      <c r="M709" s="1020"/>
      <c r="N709" s="1020"/>
      <c r="O709" s="577"/>
      <c r="P709" s="577"/>
      <c r="Q709" s="577"/>
      <c r="BA709" s="344"/>
      <c r="BB709" s="395"/>
      <c r="BC709" s="344"/>
      <c r="BD709" s="344"/>
      <c r="BE709" s="344"/>
      <c r="BF709" s="344"/>
      <c r="BG709" s="344"/>
      <c r="BH709" s="344"/>
      <c r="BI709" s="344"/>
      <c r="BJ709" s="344"/>
      <c r="BK709" s="344"/>
      <c r="BL709" s="344"/>
      <c r="BM709" s="344"/>
      <c r="BN709" s="344"/>
      <c r="BO709" s="344"/>
      <c r="BP709" s="344"/>
      <c r="BQ709" s="344"/>
      <c r="BR709" s="344"/>
      <c r="BS709" s="344"/>
      <c r="BT709" s="344"/>
      <c r="BU709" s="344"/>
      <c r="BV709" s="344"/>
      <c r="BW709" s="344"/>
      <c r="BX709" s="344"/>
      <c r="BY709" s="344"/>
      <c r="BZ709" s="344"/>
      <c r="CA709" s="344"/>
      <c r="CB709" s="344"/>
      <c r="CC709" s="344"/>
      <c r="CD709" s="344"/>
      <c r="CE709" s="344"/>
      <c r="CF709" s="344"/>
      <c r="CG709" s="344"/>
      <c r="CH709" s="344"/>
      <c r="CI709" s="344"/>
      <c r="CJ709" s="344"/>
      <c r="CK709" s="344"/>
      <c r="CL709" s="344"/>
      <c r="CM709" s="344"/>
      <c r="CN709" s="344"/>
      <c r="CO709" s="344"/>
      <c r="CP709" s="344"/>
      <c r="CQ709" s="344"/>
      <c r="CR709" s="344"/>
      <c r="CS709" s="344"/>
      <c r="CT709" s="344"/>
      <c r="CU709" s="344"/>
      <c r="CV709" s="344"/>
      <c r="CW709" s="344"/>
      <c r="CX709" s="344"/>
      <c r="CY709" s="344"/>
      <c r="CZ709" s="344"/>
    </row>
    <row r="710" ht="25.15" customHeight="true" x14ac:dyDescent="0.2">
      <c r="C710" s="1020"/>
      <c r="D710" s="1020"/>
      <c r="E710" s="577"/>
      <c r="F710" s="577"/>
      <c r="G710" s="577"/>
      <c r="H710" s="1020"/>
      <c r="I710" s="1020"/>
      <c r="J710" s="577"/>
      <c r="K710" s="577"/>
      <c r="L710" s="577"/>
      <c r="M710" s="1020"/>
      <c r="N710" s="1020"/>
      <c r="O710" s="577"/>
      <c r="P710" s="577"/>
      <c r="Q710" s="577"/>
      <c r="BA710" s="344"/>
      <c r="BB710" s="395"/>
      <c r="BC710" s="344"/>
      <c r="BD710" s="344"/>
      <c r="BE710" s="344"/>
      <c r="BF710" s="344"/>
      <c r="BG710" s="344"/>
      <c r="BH710" s="344"/>
      <c r="BI710" s="344"/>
      <c r="BJ710" s="344"/>
      <c r="BK710" s="344"/>
      <c r="BL710" s="344"/>
      <c r="BM710" s="344"/>
      <c r="BN710" s="344"/>
      <c r="BO710" s="344"/>
      <c r="BP710" s="344"/>
      <c r="BQ710" s="344"/>
      <c r="BR710" s="344"/>
      <c r="BS710" s="344"/>
      <c r="BT710" s="344"/>
      <c r="BU710" s="344"/>
      <c r="BV710" s="344"/>
      <c r="BW710" s="344"/>
      <c r="BX710" s="344"/>
      <c r="BY710" s="344"/>
      <c r="BZ710" s="344"/>
      <c r="CA710" s="344"/>
      <c r="CB710" s="344"/>
      <c r="CC710" s="344"/>
      <c r="CD710" s="344"/>
      <c r="CE710" s="344"/>
      <c r="CF710" s="344"/>
      <c r="CG710" s="344"/>
      <c r="CH710" s="344"/>
      <c r="CI710" s="344"/>
      <c r="CJ710" s="344"/>
      <c r="CK710" s="344"/>
      <c r="CL710" s="344"/>
      <c r="CM710" s="344"/>
      <c r="CN710" s="344"/>
      <c r="CO710" s="344"/>
      <c r="CP710" s="344"/>
      <c r="CQ710" s="344"/>
      <c r="CR710" s="344"/>
      <c r="CS710" s="344"/>
      <c r="CT710" s="344"/>
      <c r="CU710" s="344"/>
      <c r="CV710" s="344"/>
      <c r="CW710" s="344"/>
      <c r="CX710" s="344"/>
      <c r="CY710" s="344"/>
      <c r="CZ710" s="344"/>
    </row>
    <row r="711" ht="25.15" customHeight="true" x14ac:dyDescent="0.2">
      <c r="C711" s="1020"/>
      <c r="D711" s="1020"/>
      <c r="E711" s="577"/>
      <c r="F711" s="577"/>
      <c r="G711" s="577"/>
      <c r="H711" s="1020"/>
      <c r="I711" s="1020"/>
      <c r="J711" s="577"/>
      <c r="K711" s="577"/>
      <c r="L711" s="577"/>
      <c r="M711" s="1020"/>
      <c r="N711" s="1020"/>
      <c r="O711" s="577"/>
      <c r="P711" s="577"/>
      <c r="Q711" s="577"/>
      <c r="BA711" s="344"/>
      <c r="BB711" s="395"/>
      <c r="BC711" s="344"/>
      <c r="BD711" s="344"/>
      <c r="BE711" s="344"/>
      <c r="BF711" s="344"/>
      <c r="BG711" s="344"/>
      <c r="BH711" s="344"/>
      <c r="BI711" s="344"/>
      <c r="BJ711" s="344"/>
      <c r="BK711" s="344"/>
      <c r="BL711" s="344"/>
      <c r="BM711" s="344"/>
      <c r="BN711" s="344"/>
      <c r="BO711" s="344"/>
      <c r="BP711" s="344"/>
      <c r="BQ711" s="344"/>
      <c r="BR711" s="344"/>
      <c r="BS711" s="344"/>
      <c r="BT711" s="344"/>
      <c r="BU711" s="344"/>
      <c r="BV711" s="344"/>
      <c r="BW711" s="344"/>
      <c r="BX711" s="344"/>
      <c r="BY711" s="344"/>
      <c r="BZ711" s="344"/>
      <c r="CA711" s="344"/>
      <c r="CB711" s="344"/>
      <c r="CC711" s="344"/>
      <c r="CD711" s="344"/>
      <c r="CE711" s="344"/>
      <c r="CF711" s="344"/>
      <c r="CG711" s="344"/>
      <c r="CH711" s="344"/>
      <c r="CI711" s="344"/>
      <c r="CJ711" s="344"/>
      <c r="CK711" s="344"/>
      <c r="CL711" s="344"/>
      <c r="CM711" s="344"/>
      <c r="CN711" s="344"/>
      <c r="CO711" s="344"/>
      <c r="CP711" s="344"/>
      <c r="CQ711" s="344"/>
      <c r="CR711" s="344"/>
      <c r="CS711" s="344"/>
      <c r="CT711" s="344"/>
      <c r="CU711" s="344"/>
      <c r="CV711" s="344"/>
      <c r="CW711" s="344"/>
      <c r="CX711" s="344"/>
      <c r="CY711" s="344"/>
      <c r="CZ711" s="344"/>
    </row>
    <row r="712" ht="25.15" customHeight="true" x14ac:dyDescent="0.2">
      <c r="C712" s="1020"/>
      <c r="D712" s="1020"/>
      <c r="E712" s="577"/>
      <c r="F712" s="577"/>
      <c r="G712" s="577"/>
      <c r="H712" s="1020"/>
      <c r="I712" s="1020"/>
      <c r="J712" s="577"/>
      <c r="K712" s="577"/>
      <c r="L712" s="577"/>
      <c r="M712" s="1020"/>
      <c r="N712" s="1020"/>
      <c r="O712" s="577"/>
      <c r="P712" s="577"/>
      <c r="Q712" s="577"/>
      <c r="BA712" s="344"/>
      <c r="BB712" s="395"/>
      <c r="BC712" s="344"/>
      <c r="BD712" s="344"/>
      <c r="BE712" s="344"/>
      <c r="BF712" s="344"/>
      <c r="BG712" s="344"/>
      <c r="BH712" s="344"/>
      <c r="BI712" s="344"/>
      <c r="BJ712" s="344"/>
      <c r="BK712" s="344"/>
      <c r="BL712" s="344"/>
      <c r="BM712" s="344"/>
      <c r="BN712" s="344"/>
      <c r="BO712" s="344"/>
      <c r="BP712" s="344"/>
      <c r="BQ712" s="344"/>
      <c r="BR712" s="344"/>
      <c r="BS712" s="344"/>
      <c r="BT712" s="344"/>
      <c r="BU712" s="344"/>
      <c r="BV712" s="344"/>
      <c r="BW712" s="344"/>
      <c r="BX712" s="344"/>
      <c r="BY712" s="344"/>
      <c r="BZ712" s="344"/>
      <c r="CA712" s="344"/>
      <c r="CB712" s="344"/>
      <c r="CC712" s="344"/>
      <c r="CD712" s="344"/>
      <c r="CE712" s="344"/>
      <c r="CF712" s="344"/>
      <c r="CG712" s="344"/>
      <c r="CH712" s="344"/>
      <c r="CI712" s="344"/>
      <c r="CJ712" s="344"/>
      <c r="CK712" s="344"/>
      <c r="CL712" s="344"/>
      <c r="CM712" s="344"/>
      <c r="CN712" s="344"/>
      <c r="CO712" s="344"/>
      <c r="CP712" s="344"/>
      <c r="CQ712" s="344"/>
      <c r="CR712" s="344"/>
      <c r="CS712" s="344"/>
      <c r="CT712" s="344"/>
      <c r="CU712" s="344"/>
      <c r="CV712" s="344"/>
      <c r="CW712" s="344"/>
      <c r="CX712" s="344"/>
      <c r="CY712" s="344"/>
      <c r="CZ712" s="344"/>
    </row>
    <row r="713" ht="25.15" customHeight="true" x14ac:dyDescent="0.2">
      <c r="C713" s="1020"/>
      <c r="D713" s="1020"/>
      <c r="E713" s="577"/>
      <c r="F713" s="577"/>
      <c r="G713" s="577"/>
      <c r="H713" s="1020"/>
      <c r="I713" s="1020"/>
      <c r="J713" s="577"/>
      <c r="K713" s="577"/>
      <c r="L713" s="577"/>
      <c r="M713" s="1020"/>
      <c r="N713" s="1020"/>
      <c r="O713" s="577"/>
      <c r="P713" s="577"/>
      <c r="Q713" s="577"/>
      <c r="BA713" s="344"/>
      <c r="BB713" s="395"/>
      <c r="BC713" s="344"/>
      <c r="BD713" s="344"/>
      <c r="BE713" s="344"/>
      <c r="BF713" s="344"/>
      <c r="BG713" s="344"/>
      <c r="BH713" s="344"/>
      <c r="BI713" s="344"/>
      <c r="BJ713" s="344"/>
      <c r="BK713" s="344"/>
      <c r="BL713" s="344"/>
      <c r="BM713" s="344"/>
      <c r="BN713" s="344"/>
      <c r="BO713" s="344"/>
      <c r="BP713" s="344"/>
      <c r="BQ713" s="344"/>
      <c r="BR713" s="344"/>
      <c r="BS713" s="344"/>
      <c r="BT713" s="344"/>
      <c r="BU713" s="344"/>
      <c r="BV713" s="344"/>
      <c r="BW713" s="344"/>
      <c r="BX713" s="344"/>
      <c r="BY713" s="344"/>
      <c r="BZ713" s="344"/>
      <c r="CA713" s="344"/>
      <c r="CB713" s="344"/>
      <c r="CC713" s="344"/>
      <c r="CD713" s="344"/>
      <c r="CE713" s="344"/>
      <c r="CF713" s="344"/>
      <c r="CG713" s="344"/>
      <c r="CH713" s="344"/>
      <c r="CI713" s="344"/>
      <c r="CJ713" s="344"/>
      <c r="CK713" s="344"/>
      <c r="CL713" s="344"/>
      <c r="CM713" s="344"/>
      <c r="CN713" s="344"/>
      <c r="CO713" s="344"/>
      <c r="CP713" s="344"/>
      <c r="CQ713" s="344"/>
      <c r="CR713" s="344"/>
      <c r="CS713" s="344"/>
      <c r="CT713" s="344"/>
      <c r="CU713" s="344"/>
      <c r="CV713" s="344"/>
      <c r="CW713" s="344"/>
      <c r="CX713" s="344"/>
      <c r="CY713" s="344"/>
      <c r="CZ713" s="344"/>
    </row>
    <row r="714" ht="25.15" customHeight="true" x14ac:dyDescent="0.2">
      <c r="C714" s="1020"/>
      <c r="D714" s="1020"/>
      <c r="E714" s="577"/>
      <c r="F714" s="577"/>
      <c r="G714" s="577"/>
      <c r="H714" s="1020"/>
      <c r="I714" s="1020"/>
      <c r="J714" s="577"/>
      <c r="K714" s="577"/>
      <c r="L714" s="577"/>
      <c r="M714" s="1020"/>
      <c r="N714" s="1020"/>
      <c r="O714" s="577"/>
      <c r="P714" s="577"/>
      <c r="Q714" s="577"/>
      <c r="BA714" s="344"/>
      <c r="BB714" s="395"/>
      <c r="BC714" s="344"/>
      <c r="BD714" s="344"/>
      <c r="BE714" s="344"/>
      <c r="BF714" s="344"/>
      <c r="BG714" s="344"/>
      <c r="BH714" s="344"/>
      <c r="BI714" s="344"/>
      <c r="BJ714" s="344"/>
      <c r="BK714" s="344"/>
      <c r="BL714" s="344"/>
      <c r="BM714" s="344"/>
      <c r="BN714" s="344"/>
      <c r="BO714" s="344"/>
      <c r="BP714" s="344"/>
      <c r="BQ714" s="344"/>
      <c r="BR714" s="344"/>
      <c r="BS714" s="344"/>
      <c r="BT714" s="344"/>
      <c r="BU714" s="344"/>
      <c r="BV714" s="344"/>
      <c r="BW714" s="344"/>
      <c r="BX714" s="344"/>
      <c r="BY714" s="344"/>
      <c r="BZ714" s="344"/>
      <c r="CA714" s="344"/>
      <c r="CB714" s="344"/>
      <c r="CC714" s="344"/>
      <c r="CD714" s="344"/>
      <c r="CE714" s="344"/>
      <c r="CF714" s="344"/>
      <c r="CG714" s="344"/>
      <c r="CH714" s="344"/>
      <c r="CI714" s="344"/>
      <c r="CJ714" s="344"/>
      <c r="CK714" s="344"/>
      <c r="CL714" s="344"/>
      <c r="CM714" s="344"/>
      <c r="CN714" s="344"/>
      <c r="CO714" s="344"/>
      <c r="CP714" s="344"/>
      <c r="CQ714" s="344"/>
      <c r="CR714" s="344"/>
      <c r="CS714" s="344"/>
      <c r="CT714" s="344"/>
      <c r="CU714" s="344"/>
      <c r="CV714" s="344"/>
      <c r="CW714" s="344"/>
      <c r="CX714" s="344"/>
      <c r="CY714" s="344"/>
      <c r="CZ714" s="344"/>
    </row>
    <row r="715" ht="25.15" customHeight="true" x14ac:dyDescent="0.2">
      <c r="C715" s="1020"/>
      <c r="D715" s="1020"/>
      <c r="E715" s="577"/>
      <c r="F715" s="577"/>
      <c r="G715" s="577"/>
      <c r="H715" s="1020"/>
      <c r="I715" s="1020"/>
      <c r="J715" s="577"/>
      <c r="K715" s="577"/>
      <c r="L715" s="577"/>
      <c r="M715" s="1020"/>
      <c r="N715" s="1020"/>
      <c r="O715" s="577"/>
      <c r="P715" s="577"/>
      <c r="Q715" s="577"/>
      <c r="BA715" s="344"/>
      <c r="BB715" s="395"/>
      <c r="BC715" s="344"/>
      <c r="BD715" s="344"/>
      <c r="BE715" s="344"/>
      <c r="BF715" s="344"/>
      <c r="BG715" s="344"/>
      <c r="BH715" s="344"/>
      <c r="BI715" s="344"/>
      <c r="BJ715" s="344"/>
      <c r="BK715" s="344"/>
      <c r="BL715" s="344"/>
      <c r="BM715" s="344"/>
      <c r="BN715" s="344"/>
      <c r="BO715" s="344"/>
      <c r="BP715" s="344"/>
      <c r="BQ715" s="344"/>
      <c r="BR715" s="344"/>
      <c r="BS715" s="344"/>
      <c r="BT715" s="344"/>
      <c r="BU715" s="344"/>
      <c r="BV715" s="344"/>
      <c r="BW715" s="344"/>
      <c r="BX715" s="344"/>
      <c r="BY715" s="344"/>
      <c r="BZ715" s="344"/>
      <c r="CA715" s="344"/>
      <c r="CB715" s="344"/>
      <c r="CC715" s="344"/>
      <c r="CD715" s="344"/>
      <c r="CE715" s="344"/>
      <c r="CF715" s="344"/>
      <c r="CG715" s="344"/>
      <c r="CH715" s="344"/>
      <c r="CI715" s="344"/>
      <c r="CJ715" s="344"/>
      <c r="CK715" s="344"/>
      <c r="CL715" s="344"/>
      <c r="CM715" s="344"/>
      <c r="CN715" s="344"/>
      <c r="CO715" s="344"/>
      <c r="CP715" s="344"/>
      <c r="CQ715" s="344"/>
      <c r="CR715" s="344"/>
      <c r="CS715" s="344"/>
      <c r="CT715" s="344"/>
      <c r="CU715" s="344"/>
      <c r="CV715" s="344"/>
      <c r="CW715" s="344"/>
      <c r="CX715" s="344"/>
      <c r="CY715" s="344"/>
      <c r="CZ715" s="344"/>
    </row>
    <row r="716" ht="25.15" customHeight="true" x14ac:dyDescent="0.2">
      <c r="C716" s="1020"/>
      <c r="D716" s="1020"/>
      <c r="E716" s="577"/>
      <c r="F716" s="577"/>
      <c r="G716" s="577"/>
      <c r="H716" s="1020"/>
      <c r="I716" s="1020"/>
      <c r="J716" s="577"/>
      <c r="K716" s="577"/>
      <c r="L716" s="577"/>
      <c r="M716" s="1020"/>
      <c r="N716" s="1020"/>
      <c r="O716" s="577"/>
      <c r="P716" s="577"/>
      <c r="Q716" s="577"/>
      <c r="BA716" s="344"/>
      <c r="BB716" s="395"/>
      <c r="BC716" s="344"/>
      <c r="BD716" s="344"/>
      <c r="BE716" s="344"/>
      <c r="BF716" s="344"/>
      <c r="BG716" s="344"/>
      <c r="BH716" s="344"/>
      <c r="BI716" s="344"/>
      <c r="BJ716" s="344"/>
      <c r="BK716" s="344"/>
      <c r="BL716" s="344"/>
      <c r="BM716" s="344"/>
      <c r="BN716" s="344"/>
      <c r="BO716" s="344"/>
      <c r="BP716" s="344"/>
      <c r="BQ716" s="344"/>
      <c r="BR716" s="344"/>
      <c r="BS716" s="344"/>
      <c r="BT716" s="344"/>
      <c r="BU716" s="344"/>
      <c r="BV716" s="344"/>
      <c r="BW716" s="344"/>
      <c r="BX716" s="344"/>
      <c r="BY716" s="344"/>
      <c r="BZ716" s="344"/>
      <c r="CA716" s="344"/>
      <c r="CB716" s="344"/>
      <c r="CC716" s="344"/>
      <c r="CD716" s="344"/>
      <c r="CE716" s="344"/>
      <c r="CF716" s="344"/>
      <c r="CG716" s="344"/>
      <c r="CH716" s="344"/>
      <c r="CI716" s="344"/>
      <c r="CJ716" s="344"/>
      <c r="CK716" s="344"/>
      <c r="CL716" s="344"/>
      <c r="CM716" s="344"/>
      <c r="CN716" s="344"/>
      <c r="CO716" s="344"/>
      <c r="CP716" s="344"/>
      <c r="CQ716" s="344"/>
      <c r="CR716" s="344"/>
      <c r="CS716" s="344"/>
      <c r="CT716" s="344"/>
      <c r="CU716" s="344"/>
      <c r="CV716" s="344"/>
      <c r="CW716" s="344"/>
      <c r="CX716" s="344"/>
      <c r="CY716" s="344"/>
      <c r="CZ716" s="344"/>
    </row>
    <row r="717" ht="25.15" customHeight="true" x14ac:dyDescent="0.2">
      <c r="C717" s="1020"/>
      <c r="D717" s="1020"/>
      <c r="E717" s="577"/>
      <c r="F717" s="577"/>
      <c r="G717" s="577"/>
      <c r="H717" s="1020"/>
      <c r="I717" s="1020"/>
      <c r="J717" s="577"/>
      <c r="K717" s="577"/>
      <c r="L717" s="577"/>
      <c r="M717" s="1020"/>
      <c r="N717" s="1020"/>
      <c r="O717" s="577"/>
      <c r="P717" s="577"/>
      <c r="Q717" s="577"/>
      <c r="BA717" s="344"/>
      <c r="BB717" s="395"/>
      <c r="BC717" s="344"/>
      <c r="BD717" s="344"/>
      <c r="BE717" s="344"/>
      <c r="BF717" s="344"/>
      <c r="BG717" s="344"/>
      <c r="BH717" s="344"/>
      <c r="BI717" s="344"/>
      <c r="BJ717" s="344"/>
      <c r="BK717" s="344"/>
      <c r="BL717" s="344"/>
      <c r="BM717" s="344"/>
      <c r="BN717" s="344"/>
      <c r="BO717" s="344"/>
      <c r="BP717" s="344"/>
      <c r="BQ717" s="344"/>
      <c r="BR717" s="344"/>
      <c r="BS717" s="344"/>
      <c r="BT717" s="344"/>
      <c r="BU717" s="344"/>
      <c r="BV717" s="344"/>
      <c r="BW717" s="344"/>
      <c r="BX717" s="344"/>
      <c r="BY717" s="344"/>
      <c r="BZ717" s="344"/>
      <c r="CA717" s="344"/>
      <c r="CB717" s="344"/>
      <c r="CC717" s="344"/>
      <c r="CD717" s="344"/>
      <c r="CE717" s="344"/>
      <c r="CF717" s="344"/>
      <c r="CG717" s="344"/>
      <c r="CH717" s="344"/>
      <c r="CI717" s="344"/>
      <c r="CJ717" s="344"/>
      <c r="CK717" s="344"/>
      <c r="CL717" s="344"/>
      <c r="CM717" s="344"/>
      <c r="CN717" s="344"/>
      <c r="CO717" s="344"/>
      <c r="CP717" s="344"/>
      <c r="CQ717" s="344"/>
      <c r="CR717" s="344"/>
      <c r="CS717" s="344"/>
      <c r="CT717" s="344"/>
      <c r="CU717" s="344"/>
      <c r="CV717" s="344"/>
      <c r="CW717" s="344"/>
      <c r="CX717" s="344"/>
      <c r="CY717" s="344"/>
      <c r="CZ717" s="344"/>
    </row>
    <row r="718" ht="25.15" customHeight="true" x14ac:dyDescent="0.2">
      <c r="C718" s="1020"/>
      <c r="D718" s="1020"/>
      <c r="E718" s="577"/>
      <c r="F718" s="577"/>
      <c r="G718" s="577"/>
      <c r="H718" s="1020"/>
      <c r="I718" s="1020"/>
      <c r="J718" s="577"/>
      <c r="K718" s="577"/>
      <c r="L718" s="577"/>
      <c r="M718" s="1020"/>
      <c r="N718" s="1020"/>
      <c r="O718" s="577"/>
      <c r="P718" s="577"/>
      <c r="Q718" s="577"/>
      <c r="BA718" s="344"/>
      <c r="BB718" s="395"/>
      <c r="BC718" s="344"/>
      <c r="BD718" s="344"/>
      <c r="BE718" s="344"/>
      <c r="BF718" s="344"/>
      <c r="BG718" s="344"/>
      <c r="BH718" s="344"/>
      <c r="BI718" s="344"/>
      <c r="BJ718" s="344"/>
      <c r="BK718" s="344"/>
      <c r="BL718" s="344"/>
      <c r="BM718" s="344"/>
      <c r="BN718" s="344"/>
      <c r="BO718" s="344"/>
      <c r="BP718" s="344"/>
      <c r="BQ718" s="344"/>
      <c r="BR718" s="344"/>
      <c r="BS718" s="344"/>
      <c r="BT718" s="344"/>
      <c r="BU718" s="344"/>
      <c r="BV718" s="344"/>
      <c r="BW718" s="344"/>
      <c r="BX718" s="344"/>
      <c r="BY718" s="344"/>
      <c r="BZ718" s="344"/>
      <c r="CA718" s="344"/>
      <c r="CB718" s="344"/>
      <c r="CC718" s="344"/>
      <c r="CD718" s="344"/>
      <c r="CE718" s="344"/>
      <c r="CF718" s="344"/>
      <c r="CG718" s="344"/>
      <c r="CH718" s="344"/>
      <c r="CI718" s="344"/>
      <c r="CJ718" s="344"/>
      <c r="CK718" s="344"/>
      <c r="CL718" s="344"/>
      <c r="CM718" s="344"/>
      <c r="CN718" s="344"/>
      <c r="CO718" s="344"/>
      <c r="CP718" s="344"/>
      <c r="CQ718" s="344"/>
      <c r="CR718" s="344"/>
      <c r="CS718" s="344"/>
      <c r="CT718" s="344"/>
      <c r="CU718" s="344"/>
      <c r="CV718" s="344"/>
      <c r="CW718" s="344"/>
      <c r="CX718" s="344"/>
      <c r="CY718" s="344"/>
      <c r="CZ718" s="344"/>
    </row>
    <row r="719" ht="25.15" customHeight="true" x14ac:dyDescent="0.2">
      <c r="C719" s="1020"/>
      <c r="D719" s="1020"/>
      <c r="E719" s="577"/>
      <c r="F719" s="577"/>
      <c r="G719" s="577"/>
      <c r="H719" s="1020"/>
      <c r="I719" s="1020"/>
      <c r="J719" s="577"/>
      <c r="K719" s="577"/>
      <c r="L719" s="577"/>
      <c r="M719" s="1020"/>
      <c r="N719" s="1020"/>
      <c r="O719" s="577"/>
      <c r="P719" s="577"/>
      <c r="Q719" s="577"/>
      <c r="BA719" s="344"/>
      <c r="BB719" s="395"/>
      <c r="BC719" s="344"/>
      <c r="BD719" s="344"/>
      <c r="BE719" s="344"/>
      <c r="BF719" s="344"/>
      <c r="BG719" s="344"/>
      <c r="BH719" s="344"/>
      <c r="BI719" s="344"/>
      <c r="BJ719" s="344"/>
      <c r="BK719" s="344"/>
      <c r="BL719" s="344"/>
      <c r="BM719" s="344"/>
      <c r="BN719" s="344"/>
      <c r="BO719" s="344"/>
      <c r="BP719" s="344"/>
      <c r="BQ719" s="344"/>
      <c r="BR719" s="344"/>
      <c r="BS719" s="344"/>
      <c r="BT719" s="344"/>
      <c r="BU719" s="344"/>
      <c r="BV719" s="344"/>
      <c r="BW719" s="344"/>
      <c r="BX719" s="344"/>
      <c r="BY719" s="344"/>
      <c r="BZ719" s="344"/>
      <c r="CA719" s="344"/>
      <c r="CB719" s="344"/>
      <c r="CC719" s="344"/>
      <c r="CD719" s="344"/>
      <c r="CE719" s="344"/>
      <c r="CF719" s="344"/>
      <c r="CG719" s="344"/>
      <c r="CH719" s="344"/>
      <c r="CI719" s="344"/>
      <c r="CJ719" s="344"/>
      <c r="CK719" s="344"/>
      <c r="CL719" s="344"/>
      <c r="CM719" s="344"/>
      <c r="CN719" s="344"/>
      <c r="CO719" s="344"/>
      <c r="CP719" s="344"/>
      <c r="CQ719" s="344"/>
      <c r="CR719" s="344"/>
      <c r="CS719" s="344"/>
      <c r="CT719" s="344"/>
      <c r="CU719" s="344"/>
      <c r="CV719" s="344"/>
      <c r="CW719" s="344"/>
      <c r="CX719" s="344"/>
      <c r="CY719" s="344"/>
      <c r="CZ719" s="344"/>
    </row>
    <row r="720" ht="25.15" customHeight="true" x14ac:dyDescent="0.2">
      <c r="C720" s="1020"/>
      <c r="D720" s="1020"/>
      <c r="E720" s="577"/>
      <c r="F720" s="577"/>
      <c r="G720" s="577"/>
      <c r="H720" s="1020"/>
      <c r="I720" s="1020"/>
      <c r="J720" s="577"/>
      <c r="K720" s="577"/>
      <c r="L720" s="577"/>
      <c r="M720" s="1020"/>
      <c r="N720" s="1020"/>
      <c r="O720" s="577"/>
      <c r="P720" s="577"/>
      <c r="Q720" s="577"/>
      <c r="BA720" s="344"/>
      <c r="BB720" s="395"/>
      <c r="BC720" s="344"/>
      <c r="BD720" s="344"/>
      <c r="BE720" s="344"/>
      <c r="BF720" s="344"/>
      <c r="BG720" s="344"/>
      <c r="BH720" s="344"/>
      <c r="BI720" s="344"/>
      <c r="BJ720" s="344"/>
      <c r="BK720" s="344"/>
      <c r="BL720" s="344"/>
      <c r="BM720" s="344"/>
      <c r="BN720" s="344"/>
      <c r="BO720" s="344"/>
      <c r="BP720" s="344"/>
      <c r="BQ720" s="344"/>
      <c r="BR720" s="344"/>
      <c r="BS720" s="344"/>
      <c r="BT720" s="344"/>
      <c r="BU720" s="344"/>
      <c r="BV720" s="344"/>
      <c r="BW720" s="344"/>
      <c r="BX720" s="344"/>
      <c r="BY720" s="344"/>
      <c r="BZ720" s="344"/>
      <c r="CA720" s="344"/>
      <c r="CB720" s="344"/>
      <c r="CC720" s="344"/>
      <c r="CD720" s="344"/>
      <c r="CE720" s="344"/>
      <c r="CF720" s="344"/>
      <c r="CG720" s="344"/>
      <c r="CH720" s="344"/>
      <c r="CI720" s="344"/>
      <c r="CJ720" s="344"/>
      <c r="CK720" s="344"/>
      <c r="CL720" s="344"/>
      <c r="CM720" s="344"/>
      <c r="CN720" s="344"/>
      <c r="CO720" s="344"/>
      <c r="CP720" s="344"/>
      <c r="CQ720" s="344"/>
      <c r="CR720" s="344"/>
      <c r="CS720" s="344"/>
      <c r="CT720" s="344"/>
      <c r="CU720" s="344"/>
      <c r="CV720" s="344"/>
      <c r="CW720" s="344"/>
      <c r="CX720" s="344"/>
      <c r="CY720" s="344"/>
      <c r="CZ720" s="344"/>
    </row>
    <row r="721" ht="25.15" customHeight="true" x14ac:dyDescent="0.2">
      <c r="C721" s="1020"/>
      <c r="D721" s="1020"/>
      <c r="E721" s="577"/>
      <c r="F721" s="577"/>
      <c r="G721" s="577"/>
      <c r="H721" s="1020"/>
      <c r="I721" s="1020"/>
      <c r="J721" s="577"/>
      <c r="K721" s="577"/>
      <c r="L721" s="577"/>
      <c r="M721" s="1020"/>
      <c r="N721" s="1020"/>
      <c r="O721" s="577"/>
      <c r="P721" s="577"/>
      <c r="Q721" s="577"/>
      <c r="BA721" s="344"/>
      <c r="BB721" s="395"/>
      <c r="BC721" s="344"/>
      <c r="BD721" s="344"/>
      <c r="BE721" s="344"/>
      <c r="BF721" s="344"/>
      <c r="BG721" s="344"/>
      <c r="BH721" s="344"/>
      <c r="BI721" s="344"/>
      <c r="BJ721" s="344"/>
      <c r="BK721" s="344"/>
      <c r="BL721" s="344"/>
      <c r="BM721" s="344"/>
      <c r="BN721" s="344"/>
      <c r="BO721" s="344"/>
      <c r="BP721" s="344"/>
      <c r="BQ721" s="344"/>
      <c r="BR721" s="344"/>
      <c r="BS721" s="344"/>
      <c r="BT721" s="344"/>
      <c r="BU721" s="344"/>
      <c r="BV721" s="344"/>
      <c r="BW721" s="344"/>
      <c r="BX721" s="344"/>
      <c r="BY721" s="344"/>
      <c r="BZ721" s="344"/>
      <c r="CA721" s="344"/>
      <c r="CB721" s="344"/>
      <c r="CC721" s="344"/>
      <c r="CD721" s="344"/>
      <c r="CE721" s="344"/>
      <c r="CF721" s="344"/>
      <c r="CG721" s="344"/>
      <c r="CH721" s="344"/>
      <c r="CI721" s="344"/>
      <c r="CJ721" s="344"/>
      <c r="CK721" s="344"/>
      <c r="CL721" s="344"/>
      <c r="CM721" s="344"/>
      <c r="CN721" s="344"/>
      <c r="CO721" s="344"/>
      <c r="CP721" s="344"/>
      <c r="CQ721" s="344"/>
      <c r="CR721" s="344"/>
      <c r="CS721" s="344"/>
      <c r="CT721" s="344"/>
      <c r="CU721" s="344"/>
      <c r="CV721" s="344"/>
      <c r="CW721" s="344"/>
      <c r="CX721" s="344"/>
      <c r="CY721" s="344"/>
      <c r="CZ721" s="344"/>
    </row>
    <row r="722" ht="25.15" customHeight="true" x14ac:dyDescent="0.2">
      <c r="C722" s="1020"/>
      <c r="D722" s="1020"/>
      <c r="E722" s="577"/>
      <c r="F722" s="577"/>
      <c r="G722" s="577"/>
      <c r="H722" s="1020"/>
      <c r="I722" s="1020"/>
      <c r="J722" s="577"/>
      <c r="K722" s="577"/>
      <c r="L722" s="577"/>
      <c r="M722" s="1020"/>
      <c r="N722" s="1020"/>
      <c r="O722" s="577"/>
      <c r="P722" s="577"/>
      <c r="Q722" s="577"/>
      <c r="BA722" s="344"/>
      <c r="BB722" s="395"/>
      <c r="BC722" s="344"/>
      <c r="BD722" s="344"/>
      <c r="BE722" s="344"/>
      <c r="BF722" s="344"/>
      <c r="BG722" s="344"/>
      <c r="BH722" s="344"/>
      <c r="BI722" s="344"/>
      <c r="BJ722" s="344"/>
      <c r="BK722" s="344"/>
      <c r="BL722" s="344"/>
      <c r="BM722" s="344"/>
      <c r="BN722" s="344"/>
      <c r="BO722" s="344"/>
      <c r="BP722" s="344"/>
      <c r="BQ722" s="344"/>
      <c r="BR722" s="344"/>
      <c r="BS722" s="344"/>
      <c r="BT722" s="344"/>
      <c r="BU722" s="344"/>
      <c r="BV722" s="344"/>
      <c r="BW722" s="344"/>
      <c r="BX722" s="344"/>
      <c r="BY722" s="344"/>
      <c r="BZ722" s="344"/>
      <c r="CA722" s="344"/>
      <c r="CB722" s="344"/>
      <c r="CC722" s="344"/>
      <c r="CD722" s="344"/>
      <c r="CE722" s="344"/>
      <c r="CF722" s="344"/>
      <c r="CG722" s="344"/>
      <c r="CH722" s="344"/>
      <c r="CI722" s="344"/>
      <c r="CJ722" s="344"/>
      <c r="CK722" s="344"/>
      <c r="CL722" s="344"/>
      <c r="CM722" s="344"/>
      <c r="CN722" s="344"/>
      <c r="CO722" s="344"/>
      <c r="CP722" s="344"/>
      <c r="CQ722" s="344"/>
      <c r="CR722" s="344"/>
      <c r="CS722" s="344"/>
      <c r="CT722" s="344"/>
      <c r="CU722" s="344"/>
      <c r="CV722" s="344"/>
      <c r="CW722" s="344"/>
      <c r="CX722" s="344"/>
      <c r="CY722" s="344"/>
      <c r="CZ722" s="344"/>
    </row>
    <row r="723" ht="25.15" customHeight="true" x14ac:dyDescent="0.2">
      <c r="C723" s="1020"/>
      <c r="D723" s="1020"/>
      <c r="E723" s="577"/>
      <c r="F723" s="577"/>
      <c r="G723" s="577"/>
      <c r="H723" s="1020"/>
      <c r="I723" s="1020"/>
      <c r="J723" s="577"/>
      <c r="K723" s="577"/>
      <c r="L723" s="577"/>
      <c r="M723" s="1020"/>
      <c r="N723" s="1020"/>
      <c r="O723" s="577"/>
      <c r="P723" s="577"/>
      <c r="Q723" s="577"/>
      <c r="BA723" s="344"/>
      <c r="BB723" s="395"/>
      <c r="BC723" s="344"/>
      <c r="BD723" s="344"/>
      <c r="BE723" s="344"/>
      <c r="BF723" s="344"/>
      <c r="BG723" s="344"/>
      <c r="BH723" s="344"/>
      <c r="BI723" s="344"/>
      <c r="BJ723" s="344"/>
      <c r="BK723" s="344"/>
      <c r="BL723" s="344"/>
      <c r="BM723" s="344"/>
      <c r="BN723" s="344"/>
      <c r="BO723" s="344"/>
      <c r="BP723" s="344"/>
      <c r="BQ723" s="344"/>
      <c r="BR723" s="344"/>
      <c r="BS723" s="344"/>
      <c r="BT723" s="344"/>
      <c r="BU723" s="344"/>
      <c r="BV723" s="344"/>
      <c r="BW723" s="344"/>
      <c r="BX723" s="344"/>
      <c r="BY723" s="344"/>
      <c r="BZ723" s="344"/>
      <c r="CA723" s="344"/>
      <c r="CB723" s="344"/>
      <c r="CC723" s="344"/>
      <c r="CD723" s="344"/>
      <c r="CE723" s="344"/>
      <c r="CF723" s="344"/>
      <c r="CG723" s="344"/>
      <c r="CH723" s="344"/>
      <c r="CI723" s="344"/>
      <c r="CJ723" s="344"/>
      <c r="CK723" s="344"/>
      <c r="CL723" s="344"/>
      <c r="CM723" s="344"/>
      <c r="CN723" s="344"/>
      <c r="CO723" s="344"/>
      <c r="CP723" s="344"/>
      <c r="CQ723" s="344"/>
      <c r="CR723" s="344"/>
      <c r="CS723" s="344"/>
      <c r="CT723" s="344"/>
      <c r="CU723" s="344"/>
      <c r="CV723" s="344"/>
      <c r="CW723" s="344"/>
      <c r="CX723" s="344"/>
      <c r="CY723" s="344"/>
      <c r="CZ723" s="344"/>
    </row>
    <row r="724" ht="25.15" customHeight="true" x14ac:dyDescent="0.2">
      <c r="C724" s="1020"/>
      <c r="D724" s="1020"/>
      <c r="E724" s="577"/>
      <c r="F724" s="577"/>
      <c r="G724" s="577"/>
      <c r="H724" s="1020"/>
      <c r="I724" s="1020"/>
      <c r="J724" s="577"/>
      <c r="K724" s="577"/>
      <c r="L724" s="577"/>
      <c r="M724" s="1020"/>
      <c r="N724" s="1020"/>
      <c r="O724" s="577"/>
      <c r="P724" s="577"/>
      <c r="Q724" s="577"/>
      <c r="BA724" s="344"/>
      <c r="BB724" s="395"/>
      <c r="BC724" s="344"/>
      <c r="BD724" s="344"/>
      <c r="BE724" s="344"/>
      <c r="BF724" s="344"/>
      <c r="BG724" s="344"/>
      <c r="BH724" s="344"/>
      <c r="BI724" s="344"/>
      <c r="BJ724" s="344"/>
      <c r="BK724" s="344"/>
      <c r="BL724" s="344"/>
      <c r="BM724" s="344"/>
      <c r="BN724" s="344"/>
      <c r="BO724" s="344"/>
      <c r="BP724" s="344"/>
      <c r="BQ724" s="344"/>
      <c r="BR724" s="344"/>
      <c r="BS724" s="344"/>
      <c r="BT724" s="344"/>
      <c r="BU724" s="344"/>
      <c r="BV724" s="344"/>
      <c r="BW724" s="344"/>
      <c r="BX724" s="344"/>
      <c r="BY724" s="344"/>
      <c r="BZ724" s="344"/>
      <c r="CA724" s="344"/>
      <c r="CB724" s="344"/>
      <c r="CC724" s="344"/>
      <c r="CD724" s="344"/>
      <c r="CE724" s="344"/>
      <c r="CF724" s="344"/>
      <c r="CG724" s="344"/>
      <c r="CH724" s="344"/>
      <c r="CI724" s="344"/>
      <c r="CJ724" s="344"/>
      <c r="CK724" s="344"/>
      <c r="CL724" s="344"/>
      <c r="CM724" s="344"/>
      <c r="CN724" s="344"/>
      <c r="CO724" s="344"/>
      <c r="CP724" s="344"/>
      <c r="CQ724" s="344"/>
      <c r="CR724" s="344"/>
      <c r="CS724" s="344"/>
      <c r="CT724" s="344"/>
      <c r="CU724" s="344"/>
      <c r="CV724" s="344"/>
      <c r="CW724" s="344"/>
      <c r="CX724" s="344"/>
      <c r="CY724" s="344"/>
      <c r="CZ724" s="344"/>
    </row>
    <row r="725" ht="25.15" customHeight="true" x14ac:dyDescent="0.2">
      <c r="C725" s="1020"/>
      <c r="D725" s="1020"/>
      <c r="E725" s="577"/>
      <c r="F725" s="577"/>
      <c r="G725" s="577"/>
      <c r="H725" s="1020"/>
      <c r="I725" s="1020"/>
      <c r="J725" s="577"/>
      <c r="K725" s="577"/>
      <c r="L725" s="577"/>
      <c r="M725" s="1020"/>
      <c r="N725" s="1020"/>
      <c r="O725" s="577"/>
      <c r="P725" s="577"/>
      <c r="Q725" s="577"/>
      <c r="BA725" s="344"/>
      <c r="BB725" s="395"/>
      <c r="BC725" s="344"/>
      <c r="BD725" s="344"/>
      <c r="BE725" s="344"/>
      <c r="BF725" s="344"/>
      <c r="BG725" s="344"/>
      <c r="BH725" s="344"/>
      <c r="BI725" s="344"/>
      <c r="BJ725" s="344"/>
      <c r="BK725" s="344"/>
      <c r="BL725" s="344"/>
      <c r="BM725" s="344"/>
      <c r="BN725" s="344"/>
      <c r="BO725" s="344"/>
      <c r="BP725" s="344"/>
      <c r="BQ725" s="344"/>
      <c r="BR725" s="344"/>
      <c r="BS725" s="344"/>
      <c r="BT725" s="344"/>
      <c r="BU725" s="344"/>
      <c r="BV725" s="344"/>
      <c r="BW725" s="344"/>
      <c r="BX725" s="344"/>
      <c r="BY725" s="344"/>
      <c r="BZ725" s="344"/>
      <c r="CA725" s="344"/>
      <c r="CB725" s="344"/>
      <c r="CC725" s="344"/>
      <c r="CD725" s="344"/>
      <c r="CE725" s="344"/>
      <c r="CF725" s="344"/>
      <c r="CG725" s="344"/>
      <c r="CH725" s="344"/>
      <c r="CI725" s="344"/>
      <c r="CJ725" s="344"/>
      <c r="CK725" s="344"/>
      <c r="CL725" s="344"/>
      <c r="CM725" s="344"/>
      <c r="CN725" s="344"/>
      <c r="CO725" s="344"/>
      <c r="CP725" s="344"/>
      <c r="CQ725" s="344"/>
      <c r="CR725" s="344"/>
      <c r="CS725" s="344"/>
      <c r="CT725" s="344"/>
      <c r="CU725" s="344"/>
      <c r="CV725" s="344"/>
      <c r="CW725" s="344"/>
      <c r="CX725" s="344"/>
      <c r="CY725" s="344"/>
      <c r="CZ725" s="344"/>
    </row>
    <row r="726" ht="25.15" customHeight="true" x14ac:dyDescent="0.2">
      <c r="C726" s="1020"/>
      <c r="D726" s="1020"/>
      <c r="E726" s="577"/>
      <c r="F726" s="577"/>
      <c r="G726" s="577"/>
      <c r="H726" s="1020"/>
      <c r="I726" s="1020"/>
      <c r="J726" s="577"/>
      <c r="K726" s="577"/>
      <c r="L726" s="577"/>
      <c r="M726" s="1020"/>
      <c r="N726" s="1020"/>
      <c r="O726" s="577"/>
      <c r="P726" s="577"/>
      <c r="Q726" s="577"/>
      <c r="BA726" s="344"/>
      <c r="BB726" s="395"/>
      <c r="BC726" s="344"/>
      <c r="BD726" s="344"/>
      <c r="BE726" s="344"/>
      <c r="BF726" s="344"/>
      <c r="BG726" s="344"/>
      <c r="BH726" s="344"/>
      <c r="BI726" s="344"/>
      <c r="BJ726" s="344"/>
      <c r="BK726" s="344"/>
      <c r="BL726" s="344"/>
      <c r="BM726" s="344"/>
      <c r="BN726" s="344"/>
      <c r="BO726" s="344"/>
      <c r="BP726" s="344"/>
      <c r="BQ726" s="344"/>
      <c r="BR726" s="344"/>
      <c r="BS726" s="344"/>
      <c r="BT726" s="344"/>
      <c r="BU726" s="344"/>
      <c r="BV726" s="344"/>
      <c r="BW726" s="344"/>
      <c r="BX726" s="344"/>
      <c r="BY726" s="344"/>
      <c r="BZ726" s="344"/>
      <c r="CA726" s="344"/>
      <c r="CB726" s="344"/>
      <c r="CC726" s="344"/>
      <c r="CD726" s="344"/>
      <c r="CE726" s="344"/>
      <c r="CF726" s="344"/>
      <c r="CG726" s="344"/>
      <c r="CH726" s="344"/>
      <c r="CI726" s="344"/>
      <c r="CJ726" s="344"/>
      <c r="CK726" s="344"/>
      <c r="CL726" s="344"/>
      <c r="CM726" s="344"/>
      <c r="CN726" s="344"/>
      <c r="CO726" s="344"/>
      <c r="CP726" s="344"/>
      <c r="CQ726" s="344"/>
      <c r="CR726" s="344"/>
      <c r="CS726" s="344"/>
      <c r="CT726" s="344"/>
      <c r="CU726" s="344"/>
      <c r="CV726" s="344"/>
      <c r="CW726" s="344"/>
      <c r="CX726" s="344"/>
      <c r="CY726" s="344"/>
      <c r="CZ726" s="344"/>
    </row>
    <row r="727" ht="25.15" customHeight="true" x14ac:dyDescent="0.2">
      <c r="C727" s="1020"/>
      <c r="D727" s="1020"/>
      <c r="E727" s="577"/>
      <c r="F727" s="577"/>
      <c r="G727" s="577"/>
      <c r="H727" s="1020"/>
      <c r="I727" s="1020"/>
      <c r="J727" s="577"/>
      <c r="K727" s="577"/>
      <c r="L727" s="577"/>
      <c r="M727" s="1020"/>
      <c r="N727" s="1020"/>
      <c r="O727" s="577"/>
      <c r="P727" s="577"/>
      <c r="Q727" s="577"/>
      <c r="BA727" s="344"/>
      <c r="BB727" s="395"/>
      <c r="BC727" s="344"/>
      <c r="BD727" s="344"/>
      <c r="BE727" s="344"/>
      <c r="BF727" s="344"/>
      <c r="BG727" s="344"/>
      <c r="BH727" s="344"/>
      <c r="BI727" s="344"/>
      <c r="BJ727" s="344"/>
      <c r="BK727" s="344"/>
      <c r="BL727" s="344"/>
      <c r="BM727" s="344"/>
      <c r="BN727" s="344"/>
      <c r="BO727" s="344"/>
      <c r="BP727" s="344"/>
      <c r="BQ727" s="344"/>
      <c r="BR727" s="344"/>
      <c r="BS727" s="344"/>
      <c r="BT727" s="344"/>
      <c r="BU727" s="344"/>
      <c r="BV727" s="344"/>
      <c r="BW727" s="344"/>
      <c r="BX727" s="344"/>
      <c r="BY727" s="344"/>
      <c r="BZ727" s="344"/>
      <c r="CA727" s="344"/>
      <c r="CB727" s="344"/>
      <c r="CC727" s="344"/>
      <c r="CD727" s="344"/>
      <c r="CE727" s="344"/>
      <c r="CF727" s="344"/>
      <c r="CG727" s="344"/>
      <c r="CH727" s="344"/>
      <c r="CI727" s="344"/>
      <c r="CJ727" s="344"/>
      <c r="CK727" s="344"/>
      <c r="CL727" s="344"/>
      <c r="CM727" s="344"/>
      <c r="CN727" s="344"/>
      <c r="CO727" s="344"/>
      <c r="CP727" s="344"/>
      <c r="CQ727" s="344"/>
      <c r="CR727" s="344"/>
      <c r="CS727" s="344"/>
      <c r="CT727" s="344"/>
      <c r="CU727" s="344"/>
      <c r="CV727" s="344"/>
      <c r="CW727" s="344"/>
      <c r="CX727" s="344"/>
      <c r="CY727" s="344"/>
      <c r="CZ727" s="344"/>
    </row>
    <row r="728" ht="25.15" customHeight="true" x14ac:dyDescent="0.2">
      <c r="C728" s="1020"/>
      <c r="D728" s="1020"/>
      <c r="E728" s="577"/>
      <c r="F728" s="577"/>
      <c r="G728" s="577"/>
      <c r="H728" s="1020"/>
      <c r="I728" s="1020"/>
      <c r="J728" s="577"/>
      <c r="K728" s="577"/>
      <c r="L728" s="577"/>
      <c r="M728" s="1020"/>
      <c r="N728" s="1020"/>
      <c r="O728" s="577"/>
      <c r="P728" s="577"/>
      <c r="Q728" s="577"/>
      <c r="BA728" s="344"/>
      <c r="BB728" s="395"/>
      <c r="BC728" s="344"/>
      <c r="BD728" s="344"/>
      <c r="BE728" s="344"/>
      <c r="BF728" s="344"/>
      <c r="BG728" s="344"/>
      <c r="BH728" s="344"/>
      <c r="BI728" s="344"/>
      <c r="BJ728" s="344"/>
      <c r="BK728" s="344"/>
      <c r="BL728" s="344"/>
      <c r="BM728" s="344"/>
      <c r="BN728" s="344"/>
      <c r="BO728" s="344"/>
      <c r="BP728" s="344"/>
      <c r="BQ728" s="344"/>
      <c r="BR728" s="344"/>
      <c r="BS728" s="344"/>
      <c r="BT728" s="344"/>
      <c r="BU728" s="344"/>
      <c r="BV728" s="344"/>
      <c r="BW728" s="344"/>
      <c r="BX728" s="344"/>
      <c r="BY728" s="344"/>
      <c r="BZ728" s="344"/>
      <c r="CA728" s="344"/>
      <c r="CB728" s="344"/>
      <c r="CC728" s="344"/>
      <c r="CD728" s="344"/>
      <c r="CE728" s="344"/>
      <c r="CF728" s="344"/>
      <c r="CG728" s="344"/>
      <c r="CH728" s="344"/>
      <c r="CI728" s="344"/>
      <c r="CJ728" s="344"/>
      <c r="CK728" s="344"/>
      <c r="CL728" s="344"/>
      <c r="CM728" s="344"/>
      <c r="CN728" s="344"/>
      <c r="CO728" s="344"/>
      <c r="CP728" s="344"/>
      <c r="CQ728" s="344"/>
      <c r="CR728" s="344"/>
      <c r="CS728" s="344"/>
      <c r="CT728" s="344"/>
      <c r="CU728" s="344"/>
      <c r="CV728" s="344"/>
      <c r="CW728" s="344"/>
      <c r="CX728" s="344"/>
      <c r="CY728" s="344"/>
      <c r="CZ728" s="344"/>
    </row>
    <row r="729" ht="25.15" customHeight="true" x14ac:dyDescent="0.2">
      <c r="C729" s="1020"/>
      <c r="D729" s="1020"/>
      <c r="E729" s="577"/>
      <c r="F729" s="577"/>
      <c r="G729" s="577"/>
      <c r="H729" s="1020"/>
      <c r="I729" s="1020"/>
      <c r="J729" s="577"/>
      <c r="K729" s="577"/>
      <c r="L729" s="577"/>
      <c r="M729" s="1020"/>
      <c r="N729" s="1020"/>
      <c r="O729" s="577"/>
      <c r="P729" s="577"/>
      <c r="Q729" s="577"/>
      <c r="BA729" s="344"/>
      <c r="BB729" s="395"/>
      <c r="BC729" s="344"/>
      <c r="BD729" s="344"/>
      <c r="BE729" s="344"/>
      <c r="BF729" s="344"/>
      <c r="BG729" s="344"/>
      <c r="BH729" s="344"/>
      <c r="BI729" s="344"/>
      <c r="BJ729" s="344"/>
      <c r="BK729" s="344"/>
      <c r="BL729" s="344"/>
      <c r="BM729" s="344"/>
      <c r="BN729" s="344"/>
      <c r="BO729" s="344"/>
      <c r="BP729" s="344"/>
      <c r="BQ729" s="344"/>
      <c r="BR729" s="344"/>
      <c r="BS729" s="344"/>
      <c r="BT729" s="344"/>
      <c r="BU729" s="344"/>
      <c r="BV729" s="344"/>
      <c r="BW729" s="344"/>
      <c r="BX729" s="344"/>
      <c r="BY729" s="344"/>
      <c r="BZ729" s="344"/>
      <c r="CA729" s="344"/>
      <c r="CB729" s="344"/>
      <c r="CC729" s="344"/>
      <c r="CD729" s="344"/>
      <c r="CE729" s="344"/>
      <c r="CF729" s="344"/>
      <c r="CG729" s="344"/>
      <c r="CH729" s="344"/>
      <c r="CI729" s="344"/>
      <c r="CJ729" s="344"/>
      <c r="CK729" s="344"/>
      <c r="CL729" s="344"/>
      <c r="CM729" s="344"/>
      <c r="CN729" s="344"/>
      <c r="CO729" s="344"/>
      <c r="CP729" s="344"/>
      <c r="CQ729" s="344"/>
      <c r="CR729" s="344"/>
      <c r="CS729" s="344"/>
      <c r="CT729" s="344"/>
      <c r="CU729" s="344"/>
      <c r="CV729" s="344"/>
      <c r="CW729" s="344"/>
      <c r="CX729" s="344"/>
      <c r="CY729" s="344"/>
      <c r="CZ729" s="344"/>
    </row>
    <row r="730" ht="25.15" customHeight="true" x14ac:dyDescent="0.2">
      <c r="C730" s="1020"/>
      <c r="D730" s="1020"/>
      <c r="E730" s="577"/>
      <c r="F730" s="577"/>
      <c r="G730" s="577"/>
      <c r="H730" s="1020"/>
      <c r="I730" s="1020"/>
      <c r="J730" s="577"/>
      <c r="K730" s="577"/>
      <c r="L730" s="577"/>
      <c r="M730" s="1020"/>
      <c r="N730" s="1020"/>
      <c r="O730" s="577"/>
      <c r="P730" s="577"/>
      <c r="Q730" s="577"/>
      <c r="BA730" s="344"/>
      <c r="BB730" s="395"/>
      <c r="BC730" s="344"/>
      <c r="BD730" s="344"/>
      <c r="BE730" s="344"/>
      <c r="BF730" s="344"/>
      <c r="BG730" s="344"/>
      <c r="BH730" s="344"/>
      <c r="BI730" s="344"/>
      <c r="BJ730" s="344"/>
      <c r="BK730" s="344"/>
      <c r="BL730" s="344"/>
      <c r="BM730" s="344"/>
      <c r="BN730" s="344"/>
      <c r="BO730" s="344"/>
      <c r="BP730" s="344"/>
      <c r="BQ730" s="344"/>
      <c r="BR730" s="344"/>
      <c r="BS730" s="344"/>
      <c r="BT730" s="344"/>
      <c r="BU730" s="344"/>
      <c r="BV730" s="344"/>
      <c r="BW730" s="344"/>
      <c r="BX730" s="344"/>
      <c r="BY730" s="344"/>
      <c r="BZ730" s="344"/>
      <c r="CA730" s="344"/>
      <c r="CB730" s="344"/>
      <c r="CC730" s="344"/>
      <c r="CD730" s="344"/>
      <c r="CE730" s="344"/>
      <c r="CF730" s="344"/>
      <c r="CG730" s="344"/>
      <c r="CH730" s="344"/>
      <c r="CI730" s="344"/>
      <c r="CJ730" s="344"/>
      <c r="CK730" s="344"/>
      <c r="CL730" s="344"/>
      <c r="CM730" s="344"/>
      <c r="CN730" s="344"/>
      <c r="CO730" s="344"/>
      <c r="CP730" s="344"/>
      <c r="CQ730" s="344"/>
      <c r="CR730" s="344"/>
      <c r="CS730" s="344"/>
      <c r="CT730" s="344"/>
      <c r="CU730" s="344"/>
      <c r="CV730" s="344"/>
      <c r="CW730" s="344"/>
      <c r="CX730" s="344"/>
      <c r="CY730" s="344"/>
      <c r="CZ730" s="344"/>
    </row>
    <row r="731" ht="25.15" customHeight="true" x14ac:dyDescent="0.2">
      <c r="C731" s="1020"/>
      <c r="D731" s="1020"/>
      <c r="E731" s="577"/>
      <c r="F731" s="577"/>
      <c r="G731" s="577"/>
      <c r="H731" s="1020"/>
      <c r="I731" s="1020"/>
      <c r="J731" s="577"/>
      <c r="K731" s="577"/>
      <c r="L731" s="577"/>
      <c r="M731" s="1020"/>
      <c r="N731" s="1020"/>
      <c r="O731" s="577"/>
      <c r="P731" s="577"/>
      <c r="Q731" s="577"/>
      <c r="BA731" s="344"/>
      <c r="BB731" s="395"/>
      <c r="BC731" s="344"/>
      <c r="BD731" s="344"/>
      <c r="BE731" s="344"/>
      <c r="BF731" s="344"/>
      <c r="BG731" s="344"/>
      <c r="BH731" s="344"/>
      <c r="BI731" s="344"/>
      <c r="BJ731" s="344"/>
      <c r="BK731" s="344"/>
      <c r="BL731" s="344"/>
      <c r="BM731" s="344"/>
      <c r="BN731" s="344"/>
      <c r="BO731" s="344"/>
      <c r="BP731" s="344"/>
      <c r="BQ731" s="344"/>
      <c r="BR731" s="344"/>
      <c r="BS731" s="344"/>
      <c r="BT731" s="344"/>
      <c r="BU731" s="344"/>
      <c r="BV731" s="344"/>
      <c r="BW731" s="344"/>
      <c r="BX731" s="344"/>
      <c r="BY731" s="344"/>
      <c r="BZ731" s="344"/>
      <c r="CA731" s="344"/>
      <c r="CB731" s="344"/>
      <c r="CC731" s="344"/>
      <c r="CD731" s="344"/>
      <c r="CE731" s="344"/>
      <c r="CF731" s="344"/>
      <c r="CG731" s="344"/>
      <c r="CH731" s="344"/>
      <c r="CI731" s="344"/>
      <c r="CJ731" s="344"/>
      <c r="CK731" s="344"/>
      <c r="CL731" s="344"/>
      <c r="CM731" s="344"/>
      <c r="CN731" s="344"/>
      <c r="CO731" s="344"/>
      <c r="CP731" s="344"/>
      <c r="CQ731" s="344"/>
      <c r="CR731" s="344"/>
      <c r="CS731" s="344"/>
      <c r="CT731" s="344"/>
      <c r="CU731" s="344"/>
      <c r="CV731" s="344"/>
      <c r="CW731" s="344"/>
      <c r="CX731" s="344"/>
      <c r="CY731" s="344"/>
      <c r="CZ731" s="344"/>
    </row>
    <row r="732" ht="25.15" customHeight="true" x14ac:dyDescent="0.2">
      <c r="C732" s="1020"/>
      <c r="D732" s="1020"/>
      <c r="E732" s="577"/>
      <c r="F732" s="577"/>
      <c r="G732" s="577"/>
      <c r="H732" s="1020"/>
      <c r="I732" s="1020"/>
      <c r="J732" s="577"/>
      <c r="K732" s="577"/>
      <c r="L732" s="577"/>
      <c r="M732" s="1020"/>
      <c r="N732" s="1020"/>
      <c r="O732" s="577"/>
      <c r="P732" s="577"/>
      <c r="Q732" s="577"/>
      <c r="BA732" s="344"/>
      <c r="BB732" s="395"/>
      <c r="BC732" s="344"/>
      <c r="BD732" s="344"/>
      <c r="BE732" s="344"/>
      <c r="BF732" s="344"/>
      <c r="BG732" s="344"/>
      <c r="BH732" s="344"/>
      <c r="BI732" s="344"/>
      <c r="BJ732" s="344"/>
      <c r="BK732" s="344"/>
      <c r="BL732" s="344"/>
      <c r="BM732" s="344"/>
      <c r="BN732" s="344"/>
      <c r="BO732" s="344"/>
      <c r="BP732" s="344"/>
      <c r="BQ732" s="344"/>
      <c r="BR732" s="344"/>
      <c r="BS732" s="344"/>
      <c r="BT732" s="344"/>
      <c r="BU732" s="344"/>
      <c r="BV732" s="344"/>
      <c r="BW732" s="344"/>
      <c r="BX732" s="344"/>
      <c r="BY732" s="344"/>
      <c r="BZ732" s="344"/>
      <c r="CA732" s="344"/>
      <c r="CB732" s="344"/>
      <c r="CC732" s="344"/>
      <c r="CD732" s="344"/>
      <c r="CE732" s="344"/>
      <c r="CF732" s="344"/>
      <c r="CG732" s="344"/>
      <c r="CH732" s="344"/>
      <c r="CI732" s="344"/>
      <c r="CJ732" s="344"/>
      <c r="CK732" s="344"/>
      <c r="CL732" s="344"/>
      <c r="CM732" s="344"/>
      <c r="CN732" s="344"/>
      <c r="CO732" s="344"/>
      <c r="CP732" s="344"/>
      <c r="CQ732" s="344"/>
      <c r="CR732" s="344"/>
      <c r="CS732" s="344"/>
      <c r="CT732" s="344"/>
      <c r="CU732" s="344"/>
      <c r="CV732" s="344"/>
      <c r="CW732" s="344"/>
      <c r="CX732" s="344"/>
      <c r="CY732" s="344"/>
      <c r="CZ732" s="344"/>
    </row>
    <row r="733" ht="25.15" customHeight="true" x14ac:dyDescent="0.2">
      <c r="C733" s="1020"/>
      <c r="D733" s="1020"/>
      <c r="E733" s="577"/>
      <c r="F733" s="577"/>
      <c r="G733" s="577"/>
      <c r="H733" s="1020"/>
      <c r="I733" s="1020"/>
      <c r="J733" s="577"/>
      <c r="K733" s="577"/>
      <c r="L733" s="577"/>
      <c r="M733" s="1020"/>
      <c r="N733" s="1020"/>
      <c r="O733" s="577"/>
      <c r="P733" s="577"/>
      <c r="Q733" s="577"/>
      <c r="BA733" s="344"/>
      <c r="BB733" s="395"/>
      <c r="BC733" s="344"/>
      <c r="BD733" s="344"/>
      <c r="BE733" s="344"/>
      <c r="BF733" s="344"/>
      <c r="BG733" s="344"/>
      <c r="BH733" s="344"/>
      <c r="BI733" s="344"/>
      <c r="BJ733" s="344"/>
      <c r="BK733" s="344"/>
      <c r="BL733" s="344"/>
      <c r="BM733" s="344"/>
      <c r="BN733" s="344"/>
      <c r="BO733" s="344"/>
      <c r="BP733" s="344"/>
      <c r="BQ733" s="344"/>
      <c r="BR733" s="344"/>
      <c r="BS733" s="344"/>
      <c r="BT733" s="344"/>
      <c r="BU733" s="344"/>
      <c r="BV733" s="344"/>
      <c r="BW733" s="344"/>
      <c r="BX733" s="344"/>
      <c r="BY733" s="344"/>
      <c r="BZ733" s="344"/>
      <c r="CA733" s="344"/>
      <c r="CB733" s="344"/>
      <c r="CC733" s="344"/>
      <c r="CD733" s="344"/>
      <c r="CE733" s="344"/>
      <c r="CF733" s="344"/>
      <c r="CG733" s="344"/>
      <c r="CH733" s="344"/>
      <c r="CI733" s="344"/>
      <c r="CJ733" s="344"/>
      <c r="CK733" s="344"/>
      <c r="CL733" s="344"/>
      <c r="CM733" s="344"/>
      <c r="CN733" s="344"/>
      <c r="CO733" s="344"/>
      <c r="CP733" s="344"/>
      <c r="CQ733" s="344"/>
      <c r="CR733" s="344"/>
      <c r="CS733" s="344"/>
      <c r="CT733" s="344"/>
      <c r="CU733" s="344"/>
      <c r="CV733" s="344"/>
      <c r="CW733" s="344"/>
      <c r="CX733" s="344"/>
      <c r="CY733" s="344"/>
      <c r="CZ733" s="344"/>
    </row>
    <row r="734" ht="25.15" customHeight="true" x14ac:dyDescent="0.2">
      <c r="C734" s="1020"/>
      <c r="D734" s="1020"/>
      <c r="E734" s="577"/>
      <c r="F734" s="577"/>
      <c r="G734" s="577"/>
      <c r="H734" s="1020"/>
      <c r="I734" s="1020"/>
      <c r="J734" s="577"/>
      <c r="K734" s="577"/>
      <c r="L734" s="577"/>
      <c r="M734" s="1020"/>
      <c r="N734" s="1020"/>
      <c r="O734" s="577"/>
      <c r="P734" s="577"/>
      <c r="Q734" s="577"/>
      <c r="BA734" s="344"/>
      <c r="BB734" s="395"/>
      <c r="BC734" s="344"/>
      <c r="BD734" s="344"/>
      <c r="BE734" s="344"/>
      <c r="BF734" s="344"/>
      <c r="BG734" s="344"/>
      <c r="BH734" s="344"/>
      <c r="BI734" s="344"/>
      <c r="BJ734" s="344"/>
      <c r="BK734" s="344"/>
      <c r="BL734" s="344"/>
      <c r="BM734" s="344"/>
      <c r="BN734" s="344"/>
      <c r="BO734" s="344"/>
      <c r="BP734" s="344"/>
      <c r="BQ734" s="344"/>
      <c r="BR734" s="344"/>
      <c r="BS734" s="344"/>
      <c r="BT734" s="344"/>
      <c r="BU734" s="344"/>
      <c r="BV734" s="344"/>
      <c r="BW734" s="344"/>
      <c r="BX734" s="344"/>
      <c r="BY734" s="344"/>
      <c r="BZ734" s="344"/>
      <c r="CA734" s="344"/>
      <c r="CB734" s="344"/>
      <c r="CC734" s="344"/>
      <c r="CD734" s="344"/>
      <c r="CE734" s="344"/>
      <c r="CF734" s="344"/>
      <c r="CG734" s="344"/>
      <c r="CH734" s="344"/>
      <c r="CI734" s="344"/>
      <c r="CJ734" s="344"/>
      <c r="CK734" s="344"/>
      <c r="CL734" s="344"/>
      <c r="CM734" s="344"/>
      <c r="CN734" s="344"/>
      <c r="CO734" s="344"/>
      <c r="CP734" s="344"/>
      <c r="CQ734" s="344"/>
      <c r="CR734" s="344"/>
      <c r="CS734" s="344"/>
      <c r="CT734" s="344"/>
      <c r="CU734" s="344"/>
      <c r="CV734" s="344"/>
      <c r="CW734" s="344"/>
      <c r="CX734" s="344"/>
      <c r="CY734" s="344"/>
      <c r="CZ734" s="344"/>
    </row>
    <row r="735" ht="25.15" customHeight="true" x14ac:dyDescent="0.2">
      <c r="C735" s="1020"/>
      <c r="D735" s="1020"/>
      <c r="E735" s="577"/>
      <c r="F735" s="577"/>
      <c r="G735" s="577"/>
      <c r="H735" s="1020"/>
      <c r="I735" s="1020"/>
      <c r="J735" s="577"/>
      <c r="K735" s="577"/>
      <c r="L735" s="577"/>
      <c r="M735" s="1020"/>
      <c r="N735" s="1020"/>
      <c r="O735" s="577"/>
      <c r="P735" s="577"/>
      <c r="Q735" s="577"/>
      <c r="BA735" s="344"/>
      <c r="BB735" s="395"/>
      <c r="BC735" s="344"/>
      <c r="BD735" s="344"/>
      <c r="BE735" s="344"/>
      <c r="BF735" s="344"/>
      <c r="BG735" s="344"/>
      <c r="BH735" s="344"/>
      <c r="BI735" s="344"/>
      <c r="BJ735" s="344"/>
      <c r="BK735" s="344"/>
      <c r="BL735" s="344"/>
      <c r="BM735" s="344"/>
      <c r="BN735" s="344"/>
      <c r="BO735" s="344"/>
      <c r="BP735" s="344"/>
      <c r="BQ735" s="344"/>
      <c r="BR735" s="344"/>
      <c r="BS735" s="344"/>
      <c r="BT735" s="344"/>
      <c r="BU735" s="344"/>
      <c r="BV735" s="344"/>
      <c r="BW735" s="344"/>
      <c r="BX735" s="344"/>
      <c r="BY735" s="344"/>
      <c r="BZ735" s="344"/>
      <c r="CA735" s="344"/>
      <c r="CB735" s="344"/>
      <c r="CC735" s="344"/>
      <c r="CD735" s="344"/>
      <c r="CE735" s="344"/>
      <c r="CF735" s="344"/>
      <c r="CG735" s="344"/>
      <c r="CH735" s="344"/>
      <c r="CI735" s="344"/>
      <c r="CJ735" s="344"/>
      <c r="CK735" s="344"/>
      <c r="CL735" s="344"/>
      <c r="CM735" s="344"/>
      <c r="CN735" s="344"/>
      <c r="CO735" s="344"/>
      <c r="CP735" s="344"/>
      <c r="CQ735" s="344"/>
      <c r="CR735" s="344"/>
      <c r="CS735" s="344"/>
      <c r="CT735" s="344"/>
      <c r="CU735" s="344"/>
      <c r="CV735" s="344"/>
      <c r="CW735" s="344"/>
      <c r="CX735" s="344"/>
      <c r="CY735" s="344"/>
      <c r="CZ735" s="344"/>
    </row>
    <row r="736" ht="25.15" customHeight="true" x14ac:dyDescent="0.2">
      <c r="C736" s="1020"/>
      <c r="D736" s="1020"/>
      <c r="E736" s="577"/>
      <c r="F736" s="577"/>
      <c r="G736" s="577"/>
      <c r="H736" s="1020"/>
      <c r="I736" s="1020"/>
      <c r="J736" s="577"/>
      <c r="K736" s="577"/>
      <c r="L736" s="577"/>
      <c r="M736" s="1020"/>
      <c r="N736" s="1020"/>
      <c r="O736" s="577"/>
      <c r="P736" s="577"/>
      <c r="Q736" s="577"/>
      <c r="BA736" s="344"/>
      <c r="BB736" s="395"/>
      <c r="BC736" s="344"/>
      <c r="BD736" s="344"/>
      <c r="BE736" s="344"/>
      <c r="BF736" s="344"/>
      <c r="BG736" s="344"/>
      <c r="BH736" s="344"/>
      <c r="BI736" s="344"/>
      <c r="BJ736" s="344"/>
      <c r="BK736" s="344"/>
      <c r="BL736" s="344"/>
      <c r="BM736" s="344"/>
      <c r="BN736" s="344"/>
      <c r="BO736" s="344"/>
      <c r="BP736" s="344"/>
      <c r="BQ736" s="344"/>
      <c r="BR736" s="344"/>
      <c r="BS736" s="344"/>
      <c r="BT736" s="344"/>
      <c r="BU736" s="344"/>
      <c r="BV736" s="344"/>
      <c r="BW736" s="344"/>
      <c r="BX736" s="344"/>
      <c r="BY736" s="344"/>
      <c r="BZ736" s="344"/>
      <c r="CA736" s="344"/>
      <c r="CB736" s="344"/>
      <c r="CC736" s="344"/>
      <c r="CD736" s="344"/>
      <c r="CE736" s="344"/>
      <c r="CF736" s="344"/>
      <c r="CG736" s="344"/>
      <c r="CH736" s="344"/>
      <c r="CI736" s="344"/>
      <c r="CJ736" s="344"/>
      <c r="CK736" s="344"/>
      <c r="CL736" s="344"/>
      <c r="CM736" s="344"/>
      <c r="CN736" s="344"/>
      <c r="CO736" s="344"/>
      <c r="CP736" s="344"/>
      <c r="CQ736" s="344"/>
      <c r="CR736" s="344"/>
      <c r="CS736" s="344"/>
      <c r="CT736" s="344"/>
      <c r="CU736" s="344"/>
      <c r="CV736" s="344"/>
      <c r="CW736" s="344"/>
      <c r="CX736" s="344"/>
      <c r="CY736" s="344"/>
      <c r="CZ736" s="344"/>
    </row>
    <row r="737" ht="25.15" customHeight="true" x14ac:dyDescent="0.2">
      <c r="C737" s="1020"/>
      <c r="D737" s="1020"/>
      <c r="E737" s="577"/>
      <c r="F737" s="577"/>
      <c r="G737" s="577"/>
      <c r="H737" s="1020"/>
      <c r="I737" s="1020"/>
      <c r="J737" s="577"/>
      <c r="K737" s="577"/>
      <c r="L737" s="577"/>
      <c r="M737" s="1020"/>
      <c r="N737" s="1020"/>
      <c r="O737" s="577"/>
      <c r="P737" s="577"/>
      <c r="Q737" s="577"/>
      <c r="BA737" s="344"/>
      <c r="BB737" s="395"/>
      <c r="BC737" s="344"/>
      <c r="BD737" s="344"/>
      <c r="BE737" s="344"/>
      <c r="BF737" s="344"/>
      <c r="BG737" s="344"/>
      <c r="BH737" s="344"/>
      <c r="BI737" s="344"/>
      <c r="BJ737" s="344"/>
      <c r="BK737" s="344"/>
      <c r="BL737" s="344"/>
      <c r="BM737" s="344"/>
      <c r="BN737" s="344"/>
      <c r="BO737" s="344"/>
      <c r="BP737" s="344"/>
      <c r="BQ737" s="344"/>
      <c r="BR737" s="344"/>
      <c r="BS737" s="344"/>
      <c r="BT737" s="344"/>
      <c r="BU737" s="344"/>
      <c r="BV737" s="344"/>
      <c r="BW737" s="344"/>
      <c r="BX737" s="344"/>
      <c r="BY737" s="344"/>
      <c r="BZ737" s="344"/>
      <c r="CA737" s="344"/>
      <c r="CB737" s="344"/>
      <c r="CC737" s="344"/>
      <c r="CD737" s="344"/>
      <c r="CE737" s="344"/>
      <c r="CF737" s="344"/>
      <c r="CG737" s="344"/>
      <c r="CH737" s="344"/>
      <c r="CI737" s="344"/>
      <c r="CJ737" s="344"/>
      <c r="CK737" s="344"/>
      <c r="CL737" s="344"/>
      <c r="CM737" s="344"/>
      <c r="CN737" s="344"/>
      <c r="CO737" s="344"/>
      <c r="CP737" s="344"/>
      <c r="CQ737" s="344"/>
      <c r="CR737" s="344"/>
      <c r="CS737" s="344"/>
      <c r="CT737" s="344"/>
      <c r="CU737" s="344"/>
      <c r="CV737" s="344"/>
      <c r="CW737" s="344"/>
      <c r="CX737" s="344"/>
      <c r="CY737" s="344"/>
      <c r="CZ737" s="344"/>
    </row>
    <row r="738" ht="25.15" customHeight="true" x14ac:dyDescent="0.2">
      <c r="C738" s="1020"/>
      <c r="D738" s="1020"/>
      <c r="E738" s="577"/>
      <c r="F738" s="577"/>
      <c r="G738" s="577"/>
      <c r="H738" s="1020"/>
      <c r="I738" s="1020"/>
      <c r="J738" s="577"/>
      <c r="K738" s="577"/>
      <c r="L738" s="577"/>
      <c r="M738" s="1020"/>
      <c r="N738" s="1020"/>
      <c r="O738" s="577"/>
      <c r="P738" s="577"/>
      <c r="Q738" s="577"/>
      <c r="BA738" s="344"/>
      <c r="BB738" s="395"/>
      <c r="BC738" s="344"/>
      <c r="BD738" s="344"/>
      <c r="BE738" s="344"/>
      <c r="BF738" s="344"/>
      <c r="BG738" s="344"/>
      <c r="BH738" s="344"/>
      <c r="BI738" s="344"/>
      <c r="BJ738" s="344"/>
      <c r="BK738" s="344"/>
      <c r="BL738" s="344"/>
      <c r="BM738" s="344"/>
      <c r="BN738" s="344"/>
      <c r="BO738" s="344"/>
      <c r="BP738" s="344"/>
      <c r="BQ738" s="344"/>
      <c r="BR738" s="344"/>
      <c r="BS738" s="344"/>
      <c r="BT738" s="344"/>
      <c r="BU738" s="344"/>
      <c r="BV738" s="344"/>
      <c r="BW738" s="344"/>
      <c r="BX738" s="344"/>
      <c r="BY738" s="344"/>
      <c r="BZ738" s="344"/>
      <c r="CA738" s="344"/>
      <c r="CB738" s="344"/>
      <c r="CC738" s="344"/>
      <c r="CD738" s="344"/>
      <c r="CE738" s="344"/>
      <c r="CF738" s="344"/>
      <c r="CG738" s="344"/>
      <c r="CH738" s="344"/>
      <c r="CI738" s="344"/>
      <c r="CJ738" s="344"/>
      <c r="CK738" s="344"/>
      <c r="CL738" s="344"/>
      <c r="CM738" s="344"/>
      <c r="CN738" s="344"/>
      <c r="CO738" s="344"/>
      <c r="CP738" s="344"/>
      <c r="CQ738" s="344"/>
      <c r="CR738" s="344"/>
      <c r="CS738" s="344"/>
      <c r="CT738" s="344"/>
      <c r="CU738" s="344"/>
      <c r="CV738" s="344"/>
      <c r="CW738" s="344"/>
      <c r="CX738" s="344"/>
      <c r="CY738" s="344"/>
      <c r="CZ738" s="344"/>
    </row>
    <row r="739" ht="25.15" customHeight="true" x14ac:dyDescent="0.2">
      <c r="C739" s="1020"/>
      <c r="D739" s="1020"/>
      <c r="E739" s="577"/>
      <c r="F739" s="577"/>
      <c r="G739" s="577"/>
      <c r="H739" s="1020"/>
      <c r="I739" s="1020"/>
      <c r="J739" s="577"/>
      <c r="K739" s="577"/>
      <c r="L739" s="577"/>
      <c r="M739" s="1020"/>
      <c r="N739" s="1020"/>
      <c r="O739" s="577"/>
      <c r="P739" s="577"/>
      <c r="Q739" s="577"/>
      <c r="BA739" s="344"/>
      <c r="BB739" s="395"/>
      <c r="BC739" s="344"/>
      <c r="BD739" s="344"/>
      <c r="BE739" s="344"/>
      <c r="BF739" s="344"/>
      <c r="BG739" s="344"/>
      <c r="BH739" s="344"/>
      <c r="BI739" s="344"/>
      <c r="BJ739" s="344"/>
      <c r="BK739" s="344"/>
      <c r="BL739" s="344"/>
      <c r="BM739" s="344"/>
      <c r="BN739" s="344"/>
      <c r="BO739" s="344"/>
      <c r="BP739" s="344"/>
      <c r="BQ739" s="344"/>
      <c r="BR739" s="344"/>
      <c r="BS739" s="344"/>
      <c r="BT739" s="344"/>
      <c r="BU739" s="344"/>
      <c r="BV739" s="344"/>
      <c r="BW739" s="344"/>
      <c r="BX739" s="344"/>
      <c r="BY739" s="344"/>
      <c r="BZ739" s="344"/>
      <c r="CA739" s="344"/>
      <c r="CB739" s="344"/>
      <c r="CC739" s="344"/>
      <c r="CD739" s="344"/>
      <c r="CE739" s="344"/>
      <c r="CF739" s="344"/>
      <c r="CG739" s="344"/>
      <c r="CH739" s="344"/>
      <c r="CI739" s="344"/>
      <c r="CJ739" s="344"/>
      <c r="CK739" s="344"/>
      <c r="CL739" s="344"/>
      <c r="CM739" s="344"/>
      <c r="CN739" s="344"/>
      <c r="CO739" s="344"/>
      <c r="CP739" s="344"/>
      <c r="CQ739" s="344"/>
      <c r="CR739" s="344"/>
      <c r="CS739" s="344"/>
      <c r="CT739" s="344"/>
      <c r="CU739" s="344"/>
      <c r="CV739" s="344"/>
      <c r="CW739" s="344"/>
      <c r="CX739" s="344"/>
      <c r="CY739" s="344"/>
      <c r="CZ739" s="344"/>
    </row>
    <row r="740" ht="25.15" customHeight="true" x14ac:dyDescent="0.2">
      <c r="C740" s="1020"/>
      <c r="D740" s="1020"/>
      <c r="E740" s="577"/>
      <c r="F740" s="577"/>
      <c r="G740" s="577"/>
      <c r="H740" s="1020"/>
      <c r="I740" s="1020"/>
      <c r="J740" s="577"/>
      <c r="K740" s="577"/>
      <c r="L740" s="577"/>
      <c r="M740" s="1020"/>
      <c r="N740" s="1020"/>
      <c r="O740" s="577"/>
      <c r="P740" s="577"/>
      <c r="Q740" s="577"/>
      <c r="BA740" s="344"/>
      <c r="BB740" s="395"/>
      <c r="BC740" s="344"/>
      <c r="BD740" s="344"/>
      <c r="BE740" s="344"/>
      <c r="BF740" s="344"/>
      <c r="BG740" s="344"/>
      <c r="BH740" s="344"/>
      <c r="BI740" s="344"/>
      <c r="BJ740" s="344"/>
      <c r="BK740" s="344"/>
      <c r="BL740" s="344"/>
      <c r="BM740" s="344"/>
      <c r="BN740" s="344"/>
      <c r="BO740" s="344"/>
      <c r="BP740" s="344"/>
      <c r="BQ740" s="344"/>
      <c r="BR740" s="344"/>
      <c r="BS740" s="344"/>
      <c r="BT740" s="344"/>
      <c r="BU740" s="344"/>
      <c r="BV740" s="344"/>
      <c r="BW740" s="344"/>
      <c r="BX740" s="344"/>
      <c r="BY740" s="344"/>
      <c r="BZ740" s="344"/>
      <c r="CA740" s="344"/>
      <c r="CB740" s="344"/>
      <c r="CC740" s="344"/>
      <c r="CD740" s="344"/>
      <c r="CE740" s="344"/>
      <c r="CF740" s="344"/>
      <c r="CG740" s="344"/>
      <c r="CH740" s="344"/>
      <c r="CI740" s="344"/>
      <c r="CJ740" s="344"/>
      <c r="CK740" s="344"/>
      <c r="CL740" s="344"/>
      <c r="CM740" s="344"/>
      <c r="CN740" s="344"/>
      <c r="CO740" s="344"/>
      <c r="CP740" s="344"/>
      <c r="CQ740" s="344"/>
      <c r="CR740" s="344"/>
      <c r="CS740" s="344"/>
      <c r="CT740" s="344"/>
      <c r="CU740" s="344"/>
      <c r="CV740" s="344"/>
      <c r="CW740" s="344"/>
      <c r="CX740" s="344"/>
      <c r="CY740" s="344"/>
      <c r="CZ740" s="344"/>
    </row>
    <row r="741" ht="25.15" customHeight="true" x14ac:dyDescent="0.2">
      <c r="C741" s="1020"/>
      <c r="D741" s="1020"/>
      <c r="E741" s="577"/>
      <c r="F741" s="577"/>
      <c r="G741" s="577"/>
      <c r="H741" s="1020"/>
      <c r="I741" s="1020"/>
      <c r="J741" s="577"/>
      <c r="K741" s="577"/>
      <c r="L741" s="577"/>
      <c r="M741" s="1020"/>
      <c r="N741" s="1020"/>
      <c r="O741" s="577"/>
      <c r="P741" s="577"/>
      <c r="Q741" s="577"/>
      <c r="BA741" s="344"/>
      <c r="BB741" s="395"/>
      <c r="BC741" s="344"/>
      <c r="BD741" s="344"/>
      <c r="BE741" s="344"/>
      <c r="BF741" s="344"/>
      <c r="BG741" s="344"/>
      <c r="BH741" s="344"/>
      <c r="BI741" s="344"/>
      <c r="BJ741" s="344"/>
      <c r="BK741" s="344"/>
      <c r="BL741" s="344"/>
      <c r="BM741" s="344"/>
      <c r="BN741" s="344"/>
      <c r="BO741" s="344"/>
      <c r="BP741" s="344"/>
      <c r="BQ741" s="344"/>
      <c r="BR741" s="344"/>
      <c r="BS741" s="344"/>
      <c r="BT741" s="344"/>
      <c r="BU741" s="344"/>
      <c r="BV741" s="344"/>
      <c r="BW741" s="344"/>
      <c r="BX741" s="344"/>
      <c r="BY741" s="344"/>
      <c r="BZ741" s="344"/>
      <c r="CA741" s="344"/>
      <c r="CB741" s="344"/>
      <c r="CC741" s="344"/>
      <c r="CD741" s="344"/>
      <c r="CE741" s="344"/>
      <c r="CF741" s="344"/>
      <c r="CG741" s="344"/>
      <c r="CH741" s="344"/>
      <c r="CI741" s="344"/>
      <c r="CJ741" s="344"/>
      <c r="CK741" s="344"/>
      <c r="CL741" s="344"/>
      <c r="CM741" s="344"/>
      <c r="CN741" s="344"/>
      <c r="CO741" s="344"/>
      <c r="CP741" s="344"/>
      <c r="CQ741" s="344"/>
      <c r="CR741" s="344"/>
      <c r="CS741" s="344"/>
      <c r="CT741" s="344"/>
      <c r="CU741" s="344"/>
      <c r="CV741" s="344"/>
      <c r="CW741" s="344"/>
      <c r="CX741" s="344"/>
      <c r="CY741" s="344"/>
      <c r="CZ741" s="344"/>
    </row>
    <row r="742" ht="25.15" customHeight="true" x14ac:dyDescent="0.2">
      <c r="C742" s="1020"/>
      <c r="D742" s="1020"/>
      <c r="E742" s="577"/>
      <c r="F742" s="577"/>
      <c r="G742" s="577"/>
      <c r="H742" s="1020"/>
      <c r="I742" s="1020"/>
      <c r="J742" s="577"/>
      <c r="K742" s="577"/>
      <c r="L742" s="577"/>
      <c r="M742" s="1020"/>
      <c r="N742" s="1020"/>
      <c r="O742" s="577"/>
      <c r="P742" s="577"/>
      <c r="Q742" s="577"/>
      <c r="BA742" s="344"/>
      <c r="BB742" s="395"/>
      <c r="BC742" s="344"/>
      <c r="BD742" s="344"/>
      <c r="BE742" s="344"/>
      <c r="BF742" s="344"/>
      <c r="BG742" s="344"/>
      <c r="BH742" s="344"/>
      <c r="BI742" s="344"/>
      <c r="BJ742" s="344"/>
      <c r="BK742" s="344"/>
      <c r="BL742" s="344"/>
      <c r="BM742" s="344"/>
      <c r="BN742" s="344"/>
      <c r="BO742" s="344"/>
      <c r="BP742" s="344"/>
      <c r="BQ742" s="344"/>
      <c r="BR742" s="344"/>
      <c r="BS742" s="344"/>
      <c r="BT742" s="344"/>
      <c r="BU742" s="344"/>
      <c r="BV742" s="344"/>
      <c r="BW742" s="344"/>
      <c r="BX742" s="344"/>
      <c r="BY742" s="344"/>
      <c r="BZ742" s="344"/>
      <c r="CA742" s="344"/>
      <c r="CB742" s="344"/>
      <c r="CC742" s="344"/>
      <c r="CD742" s="344"/>
      <c r="CE742" s="344"/>
      <c r="CF742" s="344"/>
      <c r="CG742" s="344"/>
      <c r="CH742" s="344"/>
      <c r="CI742" s="344"/>
      <c r="CJ742" s="344"/>
      <c r="CK742" s="344"/>
      <c r="CL742" s="344"/>
      <c r="CM742" s="344"/>
      <c r="CN742" s="344"/>
      <c r="CO742" s="344"/>
      <c r="CP742" s="344"/>
      <c r="CQ742" s="344"/>
      <c r="CR742" s="344"/>
      <c r="CS742" s="344"/>
      <c r="CT742" s="344"/>
      <c r="CU742" s="344"/>
      <c r="CV742" s="344"/>
      <c r="CW742" s="344"/>
      <c r="CX742" s="344"/>
      <c r="CY742" s="344"/>
      <c r="CZ742" s="344"/>
    </row>
    <row r="743" ht="25.15" customHeight="true" x14ac:dyDescent="0.2">
      <c r="C743" s="1020"/>
      <c r="D743" s="1020"/>
      <c r="E743" s="577"/>
      <c r="F743" s="577"/>
      <c r="G743" s="577"/>
      <c r="H743" s="1020"/>
      <c r="I743" s="1020"/>
      <c r="J743" s="577"/>
      <c r="K743" s="577"/>
      <c r="L743" s="577"/>
      <c r="M743" s="1020"/>
      <c r="N743" s="1020"/>
      <c r="O743" s="577"/>
      <c r="P743" s="577"/>
      <c r="Q743" s="577"/>
      <c r="BA743" s="344"/>
      <c r="BB743" s="395"/>
      <c r="BC743" s="344"/>
      <c r="BD743" s="344"/>
      <c r="BE743" s="344"/>
      <c r="BF743" s="344"/>
      <c r="BG743" s="344"/>
      <c r="BH743" s="344"/>
      <c r="BI743" s="344"/>
      <c r="BJ743" s="344"/>
      <c r="BK743" s="344"/>
      <c r="BL743" s="344"/>
      <c r="BM743" s="344"/>
      <c r="BN743" s="344"/>
      <c r="BO743" s="344"/>
      <c r="BP743" s="344"/>
      <c r="BQ743" s="344"/>
      <c r="BR743" s="344"/>
      <c r="BS743" s="344"/>
      <c r="BT743" s="344"/>
      <c r="BU743" s="344"/>
      <c r="BV743" s="344"/>
      <c r="BW743" s="344"/>
      <c r="BX743" s="344"/>
      <c r="BY743" s="344"/>
      <c r="BZ743" s="344"/>
      <c r="CA743" s="344"/>
      <c r="CB743" s="344"/>
      <c r="CC743" s="344"/>
      <c r="CD743" s="344"/>
      <c r="CE743" s="344"/>
      <c r="CF743" s="344"/>
      <c r="CG743" s="344"/>
      <c r="CH743" s="344"/>
      <c r="CI743" s="344"/>
      <c r="CJ743" s="344"/>
      <c r="CK743" s="344"/>
      <c r="CL743" s="344"/>
      <c r="CM743" s="344"/>
      <c r="CN743" s="344"/>
      <c r="CO743" s="344"/>
      <c r="CP743" s="344"/>
      <c r="CQ743" s="344"/>
      <c r="CR743" s="344"/>
      <c r="CS743" s="344"/>
      <c r="CT743" s="344"/>
      <c r="CU743" s="344"/>
      <c r="CV743" s="344"/>
      <c r="CW743" s="344"/>
      <c r="CX743" s="344"/>
      <c r="CY743" s="344"/>
      <c r="CZ743" s="344"/>
    </row>
    <row r="744" ht="25.15" customHeight="true" x14ac:dyDescent="0.2">
      <c r="C744" s="1020"/>
      <c r="D744" s="1020"/>
      <c r="E744" s="577"/>
      <c r="F744" s="577"/>
      <c r="G744" s="577"/>
      <c r="H744" s="1020"/>
      <c r="I744" s="1020"/>
      <c r="J744" s="577"/>
      <c r="K744" s="577"/>
      <c r="L744" s="577"/>
      <c r="M744" s="1020"/>
      <c r="N744" s="1020"/>
      <c r="O744" s="577"/>
      <c r="P744" s="577"/>
      <c r="Q744" s="577"/>
      <c r="BA744" s="344"/>
      <c r="BB744" s="395"/>
      <c r="BC744" s="344"/>
      <c r="BD744" s="344"/>
      <c r="BE744" s="344"/>
      <c r="BF744" s="344"/>
      <c r="BG744" s="344"/>
      <c r="BH744" s="344"/>
      <c r="BI744" s="344"/>
      <c r="BJ744" s="344"/>
      <c r="BK744" s="344"/>
      <c r="BL744" s="344"/>
      <c r="BM744" s="344"/>
      <c r="BN744" s="344"/>
      <c r="BO744" s="344"/>
      <c r="BP744" s="344"/>
      <c r="BQ744" s="344"/>
      <c r="BR744" s="344"/>
      <c r="BS744" s="344"/>
      <c r="BT744" s="344"/>
      <c r="BU744" s="344"/>
      <c r="BV744" s="344"/>
      <c r="BW744" s="344"/>
      <c r="BX744" s="344"/>
      <c r="BY744" s="344"/>
      <c r="BZ744" s="344"/>
      <c r="CA744" s="344"/>
      <c r="CB744" s="344"/>
      <c r="CC744" s="344"/>
      <c r="CD744" s="344"/>
      <c r="CE744" s="344"/>
      <c r="CF744" s="344"/>
      <c r="CG744" s="344"/>
      <c r="CH744" s="344"/>
      <c r="CI744" s="344"/>
      <c r="CJ744" s="344"/>
      <c r="CK744" s="344"/>
      <c r="CL744" s="344"/>
      <c r="CM744" s="344"/>
      <c r="CN744" s="344"/>
      <c r="CO744" s="344"/>
      <c r="CP744" s="344"/>
      <c r="CQ744" s="344"/>
      <c r="CR744" s="344"/>
      <c r="CS744" s="344"/>
      <c r="CT744" s="344"/>
      <c r="CU744" s="344"/>
      <c r="CV744" s="344"/>
      <c r="CW744" s="344"/>
      <c r="CX744" s="344"/>
      <c r="CY744" s="344"/>
      <c r="CZ744" s="344"/>
    </row>
    <row r="745" ht="25.15" customHeight="true" x14ac:dyDescent="0.2">
      <c r="C745" s="1020"/>
      <c r="D745" s="1020"/>
      <c r="E745" s="577"/>
      <c r="F745" s="577"/>
      <c r="G745" s="577"/>
      <c r="H745" s="1020"/>
      <c r="I745" s="1020"/>
      <c r="J745" s="577"/>
      <c r="K745" s="577"/>
      <c r="L745" s="577"/>
      <c r="M745" s="1020"/>
      <c r="N745" s="1020"/>
      <c r="O745" s="577"/>
      <c r="P745" s="577"/>
      <c r="Q745" s="577"/>
      <c r="BA745" s="344"/>
      <c r="BB745" s="395"/>
      <c r="BC745" s="344"/>
      <c r="BD745" s="344"/>
      <c r="BE745" s="344"/>
      <c r="BF745" s="344"/>
      <c r="BG745" s="344"/>
      <c r="BH745" s="344"/>
      <c r="BI745" s="344"/>
      <c r="BJ745" s="344"/>
      <c r="BK745" s="344"/>
      <c r="BL745" s="344"/>
      <c r="BM745" s="344"/>
      <c r="BN745" s="344"/>
      <c r="BO745" s="344"/>
      <c r="BP745" s="344"/>
      <c r="BQ745" s="344"/>
      <c r="BR745" s="344"/>
      <c r="BS745" s="344"/>
      <c r="BT745" s="344"/>
      <c r="BU745" s="344"/>
      <c r="BV745" s="344"/>
      <c r="BW745" s="344"/>
      <c r="BX745" s="344"/>
      <c r="BY745" s="344"/>
      <c r="BZ745" s="344"/>
      <c r="CA745" s="344"/>
      <c r="CB745" s="344"/>
      <c r="CC745" s="344"/>
      <c r="CD745" s="344"/>
      <c r="CE745" s="344"/>
      <c r="CF745" s="344"/>
      <c r="CG745" s="344"/>
      <c r="CH745" s="344"/>
      <c r="CI745" s="344"/>
      <c r="CJ745" s="344"/>
      <c r="CK745" s="344"/>
      <c r="CL745" s="344"/>
      <c r="CM745" s="344"/>
      <c r="CN745" s="344"/>
      <c r="CO745" s="344"/>
      <c r="CP745" s="344"/>
      <c r="CQ745" s="344"/>
      <c r="CR745" s="344"/>
      <c r="CS745" s="344"/>
      <c r="CT745" s="344"/>
      <c r="CU745" s="344"/>
      <c r="CV745" s="344"/>
      <c r="CW745" s="344"/>
      <c r="CX745" s="344"/>
      <c r="CY745" s="344"/>
      <c r="CZ745" s="344"/>
    </row>
    <row r="746" ht="25.15" customHeight="true" x14ac:dyDescent="0.2">
      <c r="C746" s="1020"/>
      <c r="D746" s="1020"/>
      <c r="E746" s="577"/>
      <c r="F746" s="577"/>
      <c r="G746" s="577"/>
      <c r="H746" s="1020"/>
      <c r="I746" s="1020"/>
      <c r="J746" s="577"/>
      <c r="K746" s="577"/>
      <c r="L746" s="577"/>
      <c r="M746" s="1020"/>
      <c r="N746" s="1020"/>
      <c r="O746" s="577"/>
      <c r="P746" s="577"/>
      <c r="Q746" s="577"/>
      <c r="BA746" s="344"/>
      <c r="BB746" s="395"/>
      <c r="BC746" s="344"/>
      <c r="BD746" s="344"/>
      <c r="BE746" s="344"/>
      <c r="BF746" s="344"/>
      <c r="BG746" s="344"/>
      <c r="BH746" s="344"/>
      <c r="BI746" s="344"/>
      <c r="BJ746" s="344"/>
      <c r="BK746" s="344"/>
      <c r="BL746" s="344"/>
      <c r="BM746" s="344"/>
      <c r="BN746" s="344"/>
      <c r="BO746" s="344"/>
      <c r="BP746" s="344"/>
      <c r="BQ746" s="344"/>
      <c r="BR746" s="344"/>
      <c r="BS746" s="344"/>
      <c r="BT746" s="344"/>
      <c r="BU746" s="344"/>
      <c r="BV746" s="344"/>
      <c r="BW746" s="344"/>
      <c r="BX746" s="344"/>
      <c r="BY746" s="344"/>
      <c r="BZ746" s="344"/>
      <c r="CA746" s="344"/>
      <c r="CB746" s="344"/>
      <c r="CC746" s="344"/>
      <c r="CD746" s="344"/>
      <c r="CE746" s="344"/>
      <c r="CF746" s="344"/>
      <c r="CG746" s="344"/>
      <c r="CH746" s="344"/>
      <c r="CI746" s="344"/>
      <c r="CJ746" s="344"/>
      <c r="CK746" s="344"/>
      <c r="CL746" s="344"/>
      <c r="CM746" s="344"/>
      <c r="CN746" s="344"/>
      <c r="CO746" s="344"/>
      <c r="CP746" s="344"/>
      <c r="CQ746" s="344"/>
      <c r="CR746" s="344"/>
      <c r="CS746" s="344"/>
      <c r="CT746" s="344"/>
      <c r="CU746" s="344"/>
      <c r="CV746" s="344"/>
      <c r="CW746" s="344"/>
      <c r="CX746" s="344"/>
      <c r="CY746" s="344"/>
      <c r="CZ746" s="344"/>
    </row>
    <row r="747" ht="25.15" customHeight="true" x14ac:dyDescent="0.2">
      <c r="C747" s="1020"/>
      <c r="D747" s="1020"/>
      <c r="E747" s="577"/>
      <c r="F747" s="577"/>
      <c r="G747" s="577"/>
      <c r="H747" s="1020"/>
      <c r="I747" s="1020"/>
      <c r="J747" s="577"/>
      <c r="K747" s="577"/>
      <c r="L747" s="577"/>
      <c r="M747" s="1020"/>
      <c r="N747" s="1020"/>
      <c r="O747" s="577"/>
      <c r="P747" s="577"/>
      <c r="Q747" s="577"/>
      <c r="BA747" s="344"/>
      <c r="BB747" s="395"/>
      <c r="BC747" s="344"/>
      <c r="BD747" s="344"/>
      <c r="BE747" s="344"/>
      <c r="BF747" s="344"/>
      <c r="BG747" s="344"/>
      <c r="BH747" s="344"/>
      <c r="BI747" s="344"/>
      <c r="BJ747" s="344"/>
      <c r="BK747" s="344"/>
      <c r="BL747" s="344"/>
      <c r="BM747" s="344"/>
      <c r="BN747" s="344"/>
      <c r="BO747" s="344"/>
      <c r="BP747" s="344"/>
      <c r="BQ747" s="344"/>
      <c r="BR747" s="344"/>
      <c r="BS747" s="344"/>
      <c r="BT747" s="344"/>
      <c r="BU747" s="344"/>
      <c r="BV747" s="344"/>
      <c r="BW747" s="344"/>
      <c r="BX747" s="344"/>
      <c r="BY747" s="344"/>
      <c r="BZ747" s="344"/>
      <c r="CA747" s="344"/>
      <c r="CB747" s="344"/>
      <c r="CC747" s="344"/>
      <c r="CD747" s="344"/>
      <c r="CE747" s="344"/>
      <c r="CF747" s="344"/>
      <c r="CG747" s="344"/>
      <c r="CH747" s="344"/>
      <c r="CI747" s="344"/>
      <c r="CJ747" s="344"/>
      <c r="CK747" s="344"/>
      <c r="CL747" s="344"/>
      <c r="CM747" s="344"/>
      <c r="CN747" s="344"/>
      <c r="CO747" s="344"/>
      <c r="CP747" s="344"/>
      <c r="CQ747" s="344"/>
      <c r="CR747" s="344"/>
      <c r="CS747" s="344"/>
      <c r="CT747" s="344"/>
      <c r="CU747" s="344"/>
      <c r="CV747" s="344"/>
      <c r="CW747" s="344"/>
      <c r="CX747" s="344"/>
      <c r="CY747" s="344"/>
      <c r="CZ747" s="344"/>
    </row>
    <row r="748" ht="25.15" customHeight="true" x14ac:dyDescent="0.2">
      <c r="C748" s="1020"/>
      <c r="D748" s="1020"/>
      <c r="E748" s="577"/>
      <c r="F748" s="577"/>
      <c r="G748" s="577"/>
      <c r="H748" s="1020"/>
      <c r="I748" s="1020"/>
      <c r="J748" s="577"/>
      <c r="K748" s="577"/>
      <c r="L748" s="577"/>
      <c r="M748" s="1020"/>
      <c r="N748" s="1020"/>
      <c r="O748" s="577"/>
      <c r="P748" s="577"/>
      <c r="Q748" s="577"/>
      <c r="BA748" s="344"/>
      <c r="BB748" s="395"/>
      <c r="BC748" s="344"/>
      <c r="BD748" s="344"/>
      <c r="BE748" s="344"/>
      <c r="BF748" s="344"/>
      <c r="BG748" s="344"/>
      <c r="BH748" s="344"/>
      <c r="BI748" s="344"/>
      <c r="BJ748" s="344"/>
      <c r="BK748" s="344"/>
      <c r="BL748" s="344"/>
      <c r="BM748" s="344"/>
      <c r="BN748" s="344"/>
      <c r="BO748" s="344"/>
      <c r="BP748" s="344"/>
      <c r="BQ748" s="344"/>
      <c r="BR748" s="344"/>
      <c r="BS748" s="344"/>
      <c r="BT748" s="344"/>
      <c r="BU748" s="344"/>
      <c r="BV748" s="344"/>
      <c r="BW748" s="344"/>
      <c r="BX748" s="344"/>
      <c r="BY748" s="344"/>
      <c r="BZ748" s="344"/>
      <c r="CA748" s="344"/>
      <c r="CB748" s="344"/>
      <c r="CC748" s="344"/>
      <c r="CD748" s="344"/>
      <c r="CE748" s="344"/>
      <c r="CF748" s="344"/>
      <c r="CG748" s="344"/>
      <c r="CH748" s="344"/>
      <c r="CI748" s="344"/>
      <c r="CJ748" s="344"/>
      <c r="CK748" s="344"/>
      <c r="CL748" s="344"/>
      <c r="CM748" s="344"/>
      <c r="CN748" s="344"/>
      <c r="CO748" s="344"/>
      <c r="CP748" s="344"/>
      <c r="CQ748" s="344"/>
      <c r="CR748" s="344"/>
      <c r="CS748" s="344"/>
      <c r="CT748" s="344"/>
      <c r="CU748" s="344"/>
      <c r="CV748" s="344"/>
      <c r="CW748" s="344"/>
      <c r="CX748" s="344"/>
      <c r="CY748" s="344"/>
      <c r="CZ748" s="344"/>
    </row>
    <row r="749" ht="25.15" customHeight="true" x14ac:dyDescent="0.2">
      <c r="C749" s="1020"/>
      <c r="D749" s="1020"/>
      <c r="E749" s="577"/>
      <c r="F749" s="577"/>
      <c r="G749" s="577"/>
      <c r="H749" s="1020"/>
      <c r="I749" s="1020"/>
      <c r="J749" s="577"/>
      <c r="K749" s="577"/>
      <c r="L749" s="577"/>
      <c r="M749" s="1020"/>
      <c r="N749" s="1020"/>
      <c r="O749" s="577"/>
      <c r="P749" s="577"/>
      <c r="Q749" s="577"/>
      <c r="BA749" s="344"/>
      <c r="BB749" s="395"/>
      <c r="BC749" s="344"/>
      <c r="BD749" s="344"/>
      <c r="BE749" s="344"/>
      <c r="BF749" s="344"/>
      <c r="BG749" s="344"/>
      <c r="BH749" s="344"/>
      <c r="BI749" s="344"/>
      <c r="BJ749" s="344"/>
      <c r="BK749" s="344"/>
      <c r="BL749" s="344"/>
      <c r="BM749" s="344"/>
      <c r="BN749" s="344"/>
      <c r="BO749" s="344"/>
      <c r="BP749" s="344"/>
      <c r="BQ749" s="344"/>
      <c r="BR749" s="344"/>
      <c r="BS749" s="344"/>
      <c r="BT749" s="344"/>
      <c r="BU749" s="344"/>
      <c r="BV749" s="344"/>
      <c r="BW749" s="344"/>
      <c r="BX749" s="344"/>
      <c r="BY749" s="344"/>
      <c r="BZ749" s="344"/>
      <c r="CA749" s="344"/>
      <c r="CB749" s="344"/>
      <c r="CC749" s="344"/>
      <c r="CD749" s="344"/>
      <c r="CE749" s="344"/>
      <c r="CF749" s="344"/>
      <c r="CG749" s="344"/>
      <c r="CH749" s="344"/>
      <c r="CI749" s="344"/>
      <c r="CJ749" s="344"/>
      <c r="CK749" s="344"/>
      <c r="CL749" s="344"/>
      <c r="CM749" s="344"/>
      <c r="CN749" s="344"/>
      <c r="CO749" s="344"/>
      <c r="CP749" s="344"/>
      <c r="CQ749" s="344"/>
      <c r="CR749" s="344"/>
      <c r="CS749" s="344"/>
      <c r="CT749" s="344"/>
      <c r="CU749" s="344"/>
      <c r="CV749" s="344"/>
      <c r="CW749" s="344"/>
      <c r="CX749" s="344"/>
      <c r="CY749" s="344"/>
      <c r="CZ749" s="344"/>
    </row>
    <row r="750" ht="25.15" customHeight="true" x14ac:dyDescent="0.2">
      <c r="C750" s="1020"/>
      <c r="D750" s="1020"/>
      <c r="E750" s="577"/>
      <c r="F750" s="577"/>
      <c r="G750" s="577"/>
      <c r="H750" s="1020"/>
      <c r="I750" s="1020"/>
      <c r="J750" s="577"/>
      <c r="K750" s="577"/>
      <c r="L750" s="577"/>
      <c r="M750" s="1020"/>
      <c r="N750" s="1020"/>
      <c r="O750" s="577"/>
      <c r="P750" s="577"/>
      <c r="Q750" s="577"/>
      <c r="BA750" s="344"/>
      <c r="BB750" s="395"/>
      <c r="BC750" s="344"/>
      <c r="BD750" s="344"/>
      <c r="BE750" s="344"/>
      <c r="BF750" s="344"/>
      <c r="BG750" s="344"/>
      <c r="BH750" s="344"/>
      <c r="BI750" s="344"/>
      <c r="BJ750" s="344"/>
      <c r="BK750" s="344"/>
      <c r="BL750" s="344"/>
      <c r="BM750" s="344"/>
      <c r="BN750" s="344"/>
      <c r="BO750" s="344"/>
      <c r="BP750" s="344"/>
      <c r="BQ750" s="344"/>
      <c r="BR750" s="344"/>
      <c r="BS750" s="344"/>
      <c r="BT750" s="344"/>
      <c r="BU750" s="344"/>
      <c r="BV750" s="344"/>
      <c r="BW750" s="344"/>
      <c r="BX750" s="344"/>
      <c r="BY750" s="344"/>
      <c r="BZ750" s="344"/>
      <c r="CA750" s="344"/>
      <c r="CB750" s="344"/>
      <c r="CC750" s="344"/>
      <c r="CD750" s="344"/>
      <c r="CE750" s="344"/>
      <c r="CF750" s="344"/>
      <c r="CG750" s="344"/>
      <c r="CH750" s="344"/>
      <c r="CI750" s="344"/>
      <c r="CJ750" s="344"/>
      <c r="CK750" s="344"/>
      <c r="CL750" s="344"/>
      <c r="CM750" s="344"/>
      <c r="CN750" s="344"/>
      <c r="CO750" s="344"/>
      <c r="CP750" s="344"/>
      <c r="CQ750" s="344"/>
      <c r="CR750" s="344"/>
      <c r="CS750" s="344"/>
      <c r="CT750" s="344"/>
      <c r="CU750" s="344"/>
      <c r="CV750" s="344"/>
      <c r="CW750" s="344"/>
      <c r="CX750" s="344"/>
      <c r="CY750" s="344"/>
      <c r="CZ750" s="344"/>
    </row>
    <row r="751" ht="25.15" customHeight="true" x14ac:dyDescent="0.2">
      <c r="C751" s="1020"/>
      <c r="D751" s="1020"/>
      <c r="E751" s="577"/>
      <c r="F751" s="577"/>
      <c r="G751" s="577"/>
      <c r="H751" s="1020"/>
      <c r="I751" s="1020"/>
      <c r="J751" s="577"/>
      <c r="K751" s="577"/>
      <c r="L751" s="577"/>
      <c r="M751" s="1020"/>
      <c r="N751" s="1020"/>
      <c r="O751" s="577"/>
      <c r="P751" s="577"/>
      <c r="Q751" s="577"/>
      <c r="BA751" s="344"/>
      <c r="BB751" s="395"/>
      <c r="BC751" s="344"/>
      <c r="BD751" s="344"/>
      <c r="BE751" s="344"/>
      <c r="BF751" s="344"/>
      <c r="BG751" s="344"/>
      <c r="BH751" s="344"/>
      <c r="BI751" s="344"/>
      <c r="BJ751" s="344"/>
      <c r="BK751" s="344"/>
      <c r="BL751" s="344"/>
      <c r="BM751" s="344"/>
      <c r="BN751" s="344"/>
      <c r="BO751" s="344"/>
      <c r="BP751" s="344"/>
      <c r="BQ751" s="344"/>
      <c r="BR751" s="344"/>
      <c r="BS751" s="344"/>
      <c r="BT751" s="344"/>
      <c r="BU751" s="344"/>
      <c r="BV751" s="344"/>
      <c r="BW751" s="344"/>
      <c r="BX751" s="344"/>
      <c r="BY751" s="344"/>
      <c r="BZ751" s="344"/>
      <c r="CA751" s="344"/>
      <c r="CB751" s="344"/>
      <c r="CC751" s="344"/>
      <c r="CD751" s="344"/>
      <c r="CE751" s="344"/>
      <c r="CF751" s="344"/>
      <c r="CG751" s="344"/>
      <c r="CH751" s="344"/>
      <c r="CI751" s="344"/>
      <c r="CJ751" s="344"/>
      <c r="CK751" s="344"/>
      <c r="CL751" s="344"/>
      <c r="CM751" s="344"/>
      <c r="CN751" s="344"/>
      <c r="CO751" s="344"/>
      <c r="CP751" s="344"/>
      <c r="CQ751" s="344"/>
      <c r="CR751" s="344"/>
      <c r="CS751" s="344"/>
      <c r="CT751" s="344"/>
      <c r="CU751" s="344"/>
      <c r="CV751" s="344"/>
      <c r="CW751" s="344"/>
      <c r="CX751" s="344"/>
      <c r="CY751" s="344"/>
      <c r="CZ751" s="344"/>
    </row>
    <row r="752" ht="25.15" customHeight="true" x14ac:dyDescent="0.2">
      <c r="C752" s="1020"/>
      <c r="D752" s="1020"/>
      <c r="E752" s="577"/>
      <c r="F752" s="577"/>
      <c r="G752" s="577"/>
      <c r="H752" s="1020"/>
      <c r="I752" s="1020"/>
      <c r="J752" s="577"/>
      <c r="K752" s="577"/>
      <c r="L752" s="577"/>
      <c r="M752" s="1020"/>
      <c r="N752" s="1020"/>
      <c r="O752" s="577"/>
      <c r="P752" s="577"/>
      <c r="Q752" s="577"/>
      <c r="BA752" s="344"/>
      <c r="BB752" s="395"/>
      <c r="BC752" s="344"/>
      <c r="BD752" s="344"/>
      <c r="BE752" s="344"/>
      <c r="BF752" s="344"/>
      <c r="BG752" s="344"/>
      <c r="BH752" s="344"/>
      <c r="BI752" s="344"/>
      <c r="BJ752" s="344"/>
      <c r="BK752" s="344"/>
      <c r="BL752" s="344"/>
      <c r="BM752" s="344"/>
      <c r="BN752" s="344"/>
      <c r="BO752" s="344"/>
      <c r="BP752" s="344"/>
      <c r="BQ752" s="344"/>
      <c r="BR752" s="344"/>
      <c r="BS752" s="344"/>
      <c r="BT752" s="344"/>
      <c r="BU752" s="344"/>
      <c r="BV752" s="344"/>
      <c r="BW752" s="344"/>
      <c r="BX752" s="344"/>
      <c r="BY752" s="344"/>
      <c r="BZ752" s="344"/>
      <c r="CA752" s="344"/>
      <c r="CB752" s="344"/>
      <c r="CC752" s="344"/>
      <c r="CD752" s="344"/>
      <c r="CE752" s="344"/>
      <c r="CF752" s="344"/>
      <c r="CG752" s="344"/>
      <c r="CH752" s="344"/>
      <c r="CI752" s="344"/>
      <c r="CJ752" s="344"/>
      <c r="CK752" s="344"/>
      <c r="CL752" s="344"/>
      <c r="CM752" s="344"/>
      <c r="CN752" s="344"/>
      <c r="CO752" s="344"/>
      <c r="CP752" s="344"/>
      <c r="CQ752" s="344"/>
      <c r="CR752" s="344"/>
      <c r="CS752" s="344"/>
      <c r="CT752" s="344"/>
      <c r="CU752" s="344"/>
      <c r="CV752" s="344"/>
      <c r="CW752" s="344"/>
      <c r="CX752" s="344"/>
      <c r="CY752" s="344"/>
      <c r="CZ752" s="344"/>
    </row>
    <row r="753" ht="25.15" customHeight="true" x14ac:dyDescent="0.2">
      <c r="C753" s="1020"/>
      <c r="D753" s="1020"/>
      <c r="E753" s="577"/>
      <c r="F753" s="577"/>
      <c r="G753" s="577"/>
      <c r="H753" s="1020"/>
      <c r="I753" s="1020"/>
      <c r="J753" s="577"/>
      <c r="K753" s="577"/>
      <c r="L753" s="577"/>
      <c r="M753" s="1020"/>
      <c r="N753" s="1020"/>
      <c r="O753" s="577"/>
      <c r="P753" s="577"/>
      <c r="Q753" s="577"/>
      <c r="BA753" s="344"/>
      <c r="BB753" s="395"/>
      <c r="BC753" s="344"/>
      <c r="BD753" s="344"/>
      <c r="BE753" s="344"/>
      <c r="BF753" s="344"/>
      <c r="BG753" s="344"/>
      <c r="BH753" s="344"/>
      <c r="BI753" s="344"/>
      <c r="BJ753" s="344"/>
      <c r="BK753" s="344"/>
      <c r="BL753" s="344"/>
      <c r="BM753" s="344"/>
      <c r="BN753" s="344"/>
      <c r="BO753" s="344"/>
      <c r="BP753" s="344"/>
      <c r="BQ753" s="344"/>
      <c r="BR753" s="344"/>
      <c r="BS753" s="344"/>
      <c r="BT753" s="344"/>
      <c r="BU753" s="344"/>
      <c r="BV753" s="344"/>
      <c r="BW753" s="344"/>
      <c r="BX753" s="344"/>
      <c r="BY753" s="344"/>
      <c r="BZ753" s="344"/>
      <c r="CA753" s="344"/>
      <c r="CB753" s="344"/>
      <c r="CC753" s="344"/>
      <c r="CD753" s="344"/>
      <c r="CE753" s="344"/>
      <c r="CF753" s="344"/>
      <c r="CG753" s="344"/>
      <c r="CH753" s="344"/>
      <c r="CI753" s="344"/>
      <c r="CJ753" s="344"/>
      <c r="CK753" s="344"/>
      <c r="CL753" s="344"/>
      <c r="CM753" s="344"/>
      <c r="CN753" s="344"/>
      <c r="CO753" s="344"/>
      <c r="CP753" s="344"/>
      <c r="CQ753" s="344"/>
      <c r="CR753" s="344"/>
      <c r="CS753" s="344"/>
      <c r="CT753" s="344"/>
      <c r="CU753" s="344"/>
      <c r="CV753" s="344"/>
      <c r="CW753" s="344"/>
      <c r="CX753" s="344"/>
      <c r="CY753" s="344"/>
      <c r="CZ753" s="344"/>
    </row>
    <row r="754" ht="25.15" customHeight="true" x14ac:dyDescent="0.2">
      <c r="C754" s="1020"/>
      <c r="D754" s="1020"/>
      <c r="E754" s="577"/>
      <c r="F754" s="577"/>
      <c r="G754" s="577"/>
      <c r="H754" s="1020"/>
      <c r="I754" s="1020"/>
      <c r="J754" s="577"/>
      <c r="K754" s="577"/>
      <c r="L754" s="577"/>
      <c r="M754" s="1020"/>
      <c r="N754" s="1020"/>
      <c r="O754" s="577"/>
      <c r="P754" s="577"/>
      <c r="Q754" s="577"/>
      <c r="BA754" s="344"/>
      <c r="BB754" s="395"/>
      <c r="BC754" s="344"/>
      <c r="BD754" s="344"/>
      <c r="BE754" s="344"/>
      <c r="BF754" s="344"/>
      <c r="BG754" s="344"/>
      <c r="BH754" s="344"/>
      <c r="BI754" s="344"/>
      <c r="BJ754" s="344"/>
      <c r="BK754" s="344"/>
      <c r="BL754" s="344"/>
      <c r="BM754" s="344"/>
      <c r="BN754" s="344"/>
      <c r="BO754" s="344"/>
      <c r="BP754" s="344"/>
      <c r="BQ754" s="344"/>
      <c r="BR754" s="344"/>
      <c r="BS754" s="344"/>
      <c r="BT754" s="344"/>
      <c r="BU754" s="344"/>
      <c r="BV754" s="344"/>
      <c r="BW754" s="344"/>
      <c r="BX754" s="344"/>
      <c r="BY754" s="344"/>
      <c r="BZ754" s="344"/>
      <c r="CA754" s="344"/>
      <c r="CB754" s="344"/>
      <c r="CC754" s="344"/>
      <c r="CD754" s="344"/>
      <c r="CE754" s="344"/>
      <c r="CF754" s="344"/>
      <c r="CG754" s="344"/>
      <c r="CH754" s="344"/>
      <c r="CI754" s="344"/>
      <c r="CJ754" s="344"/>
      <c r="CK754" s="344"/>
      <c r="CL754" s="344"/>
      <c r="CM754" s="344"/>
      <c r="CN754" s="344"/>
      <c r="CO754" s="344"/>
      <c r="CP754" s="344"/>
      <c r="CQ754" s="344"/>
      <c r="CR754" s="344"/>
      <c r="CS754" s="344"/>
      <c r="CT754" s="344"/>
      <c r="CU754" s="344"/>
      <c r="CV754" s="344"/>
      <c r="CW754" s="344"/>
      <c r="CX754" s="344"/>
      <c r="CY754" s="344"/>
      <c r="CZ754" s="344"/>
    </row>
    <row r="755" ht="25.15" customHeight="true" x14ac:dyDescent="0.2">
      <c r="C755" s="1020"/>
      <c r="D755" s="1020"/>
      <c r="E755" s="577"/>
      <c r="F755" s="577"/>
      <c r="G755" s="577"/>
      <c r="H755" s="1020"/>
      <c r="I755" s="1020"/>
      <c r="J755" s="577"/>
      <c r="K755" s="577"/>
      <c r="L755" s="577"/>
      <c r="M755" s="1020"/>
      <c r="N755" s="1020"/>
      <c r="O755" s="577"/>
      <c r="P755" s="577"/>
      <c r="Q755" s="577"/>
      <c r="BA755" s="344"/>
      <c r="BB755" s="395"/>
      <c r="BC755" s="344"/>
      <c r="BD755" s="344"/>
      <c r="BE755" s="344"/>
      <c r="BF755" s="344"/>
      <c r="BG755" s="344"/>
      <c r="BH755" s="344"/>
      <c r="BI755" s="344"/>
      <c r="BJ755" s="344"/>
      <c r="BK755" s="344"/>
      <c r="BL755" s="344"/>
      <c r="BM755" s="344"/>
      <c r="BN755" s="344"/>
      <c r="BO755" s="344"/>
      <c r="BP755" s="344"/>
      <c r="BQ755" s="344"/>
      <c r="BR755" s="344"/>
      <c r="BS755" s="344"/>
      <c r="BT755" s="344"/>
      <c r="BU755" s="344"/>
      <c r="BV755" s="344"/>
      <c r="BW755" s="344"/>
      <c r="BX755" s="344"/>
      <c r="BY755" s="344"/>
      <c r="BZ755" s="344"/>
      <c r="CA755" s="344"/>
      <c r="CB755" s="344"/>
      <c r="CC755" s="344"/>
      <c r="CD755" s="344"/>
      <c r="CE755" s="344"/>
      <c r="CF755" s="344"/>
      <c r="CG755" s="344"/>
      <c r="CH755" s="344"/>
      <c r="CI755" s="344"/>
      <c r="CJ755" s="344"/>
      <c r="CK755" s="344"/>
      <c r="CL755" s="344"/>
      <c r="CM755" s="344"/>
      <c r="CN755" s="344"/>
      <c r="CO755" s="344"/>
      <c r="CP755" s="344"/>
      <c r="CQ755" s="344"/>
      <c r="CR755" s="344"/>
      <c r="CS755" s="344"/>
      <c r="CT755" s="344"/>
      <c r="CU755" s="344"/>
      <c r="CV755" s="344"/>
      <c r="CW755" s="344"/>
      <c r="CX755" s="344"/>
      <c r="CY755" s="344"/>
      <c r="CZ755" s="344"/>
    </row>
    <row r="756" ht="25.15" customHeight="true" x14ac:dyDescent="0.2">
      <c r="C756" s="1020"/>
      <c r="D756" s="1020"/>
      <c r="E756" s="577"/>
      <c r="F756" s="577"/>
      <c r="G756" s="577"/>
      <c r="H756" s="1020"/>
      <c r="I756" s="1020"/>
      <c r="J756" s="577"/>
      <c r="K756" s="577"/>
      <c r="L756" s="577"/>
      <c r="M756" s="1020"/>
      <c r="N756" s="1020"/>
      <c r="O756" s="577"/>
      <c r="P756" s="577"/>
      <c r="Q756" s="577"/>
      <c r="BA756" s="344"/>
      <c r="BB756" s="395"/>
      <c r="BC756" s="344"/>
      <c r="BD756" s="344"/>
      <c r="BE756" s="344"/>
      <c r="BF756" s="344"/>
      <c r="BG756" s="344"/>
      <c r="BH756" s="344"/>
      <c r="BI756" s="344"/>
      <c r="BJ756" s="344"/>
      <c r="BK756" s="344"/>
      <c r="BL756" s="344"/>
      <c r="BM756" s="344"/>
      <c r="BN756" s="344"/>
      <c r="BO756" s="344"/>
      <c r="BP756" s="344"/>
      <c r="BQ756" s="344"/>
      <c r="BR756" s="344"/>
      <c r="BS756" s="344"/>
      <c r="BT756" s="344"/>
      <c r="BU756" s="344"/>
      <c r="BV756" s="344"/>
      <c r="BW756" s="344"/>
      <c r="BX756" s="344"/>
      <c r="BY756" s="344"/>
      <c r="BZ756" s="344"/>
      <c r="CA756" s="344"/>
      <c r="CB756" s="344"/>
      <c r="CC756" s="344"/>
      <c r="CD756" s="344"/>
      <c r="CE756" s="344"/>
      <c r="CF756" s="344"/>
      <c r="CG756" s="344"/>
      <c r="CH756" s="344"/>
      <c r="CI756" s="344"/>
      <c r="CJ756" s="344"/>
      <c r="CK756" s="344"/>
      <c r="CL756" s="344"/>
      <c r="CM756" s="344"/>
      <c r="CN756" s="344"/>
      <c r="CO756" s="344"/>
      <c r="CP756" s="344"/>
      <c r="CQ756" s="344"/>
      <c r="CR756" s="344"/>
      <c r="CS756" s="344"/>
      <c r="CT756" s="344"/>
      <c r="CU756" s="344"/>
      <c r="CV756" s="344"/>
      <c r="CW756" s="344"/>
      <c r="CX756" s="344"/>
      <c r="CY756" s="344"/>
      <c r="CZ756" s="344"/>
    </row>
    <row r="757" ht="25.15" customHeight="true" x14ac:dyDescent="0.2">
      <c r="C757" s="1020"/>
      <c r="D757" s="1020"/>
      <c r="E757" s="577"/>
      <c r="F757" s="577"/>
      <c r="G757" s="577"/>
      <c r="H757" s="1020"/>
      <c r="I757" s="1020"/>
      <c r="J757" s="577"/>
      <c r="K757" s="577"/>
      <c r="L757" s="577"/>
      <c r="M757" s="1020"/>
      <c r="N757" s="1020"/>
      <c r="O757" s="577"/>
      <c r="P757" s="577"/>
      <c r="Q757" s="577"/>
      <c r="BA757" s="344"/>
      <c r="BB757" s="395"/>
      <c r="BC757" s="344"/>
      <c r="BD757" s="344"/>
      <c r="BE757" s="344"/>
      <c r="BF757" s="344"/>
      <c r="BG757" s="344"/>
      <c r="BH757" s="344"/>
      <c r="BI757" s="344"/>
      <c r="BJ757" s="344"/>
      <c r="BK757" s="344"/>
      <c r="BL757" s="344"/>
      <c r="BM757" s="344"/>
      <c r="BN757" s="344"/>
      <c r="BO757" s="344"/>
      <c r="BP757" s="344"/>
      <c r="BQ757" s="344"/>
      <c r="BR757" s="344"/>
      <c r="BS757" s="344"/>
      <c r="BT757" s="344"/>
      <c r="BU757" s="344"/>
      <c r="BV757" s="344"/>
      <c r="BW757" s="344"/>
      <c r="BX757" s="344"/>
      <c r="BY757" s="344"/>
      <c r="BZ757" s="344"/>
      <c r="CA757" s="344"/>
      <c r="CB757" s="344"/>
      <c r="CC757" s="344"/>
      <c r="CD757" s="344"/>
      <c r="CE757" s="344"/>
      <c r="CF757" s="344"/>
      <c r="CG757" s="344"/>
      <c r="CH757" s="344"/>
      <c r="CI757" s="344"/>
      <c r="CJ757" s="344"/>
      <c r="CK757" s="344"/>
      <c r="CL757" s="344"/>
      <c r="CM757" s="344"/>
      <c r="CN757" s="344"/>
      <c r="CO757" s="344"/>
      <c r="CP757" s="344"/>
      <c r="CQ757" s="344"/>
      <c r="CR757" s="344"/>
      <c r="CS757" s="344"/>
      <c r="CT757" s="344"/>
      <c r="CU757" s="344"/>
      <c r="CV757" s="344"/>
      <c r="CW757" s="344"/>
      <c r="CX757" s="344"/>
      <c r="CY757" s="344"/>
      <c r="CZ757" s="344"/>
    </row>
    <row r="758" ht="25.15" customHeight="true" x14ac:dyDescent="0.2">
      <c r="C758" s="1020"/>
      <c r="D758" s="1020"/>
      <c r="E758" s="577"/>
      <c r="F758" s="577"/>
      <c r="G758" s="577"/>
      <c r="H758" s="1020"/>
      <c r="I758" s="1020"/>
      <c r="J758" s="577"/>
      <c r="K758" s="577"/>
      <c r="L758" s="577"/>
      <c r="M758" s="1020"/>
      <c r="N758" s="1020"/>
      <c r="O758" s="577"/>
      <c r="P758" s="577"/>
      <c r="Q758" s="577"/>
      <c r="BA758" s="344"/>
      <c r="BB758" s="395"/>
      <c r="BC758" s="344"/>
      <c r="BD758" s="344"/>
      <c r="BE758" s="344"/>
      <c r="BF758" s="344"/>
      <c r="BG758" s="344"/>
      <c r="BH758" s="344"/>
      <c r="BI758" s="344"/>
      <c r="BJ758" s="344"/>
      <c r="BK758" s="344"/>
      <c r="BL758" s="344"/>
      <c r="BM758" s="344"/>
      <c r="BN758" s="344"/>
      <c r="BO758" s="344"/>
      <c r="BP758" s="344"/>
      <c r="BQ758" s="344"/>
      <c r="BR758" s="344"/>
      <c r="BS758" s="344"/>
      <c r="BT758" s="344"/>
      <c r="BU758" s="344"/>
      <c r="BV758" s="344"/>
      <c r="BW758" s="344"/>
      <c r="BX758" s="344"/>
      <c r="BY758" s="344"/>
      <c r="BZ758" s="344"/>
      <c r="CA758" s="344"/>
      <c r="CB758" s="344"/>
      <c r="CC758" s="344"/>
      <c r="CD758" s="344"/>
      <c r="CE758" s="344"/>
      <c r="CF758" s="344"/>
      <c r="CG758" s="344"/>
      <c r="CH758" s="344"/>
      <c r="CI758" s="344"/>
      <c r="CJ758" s="344"/>
      <c r="CK758" s="344"/>
      <c r="CL758" s="344"/>
      <c r="CM758" s="344"/>
      <c r="CN758" s="344"/>
      <c r="CO758" s="344"/>
      <c r="CP758" s="344"/>
      <c r="CQ758" s="344"/>
      <c r="CR758" s="344"/>
      <c r="CS758" s="344"/>
      <c r="CT758" s="344"/>
      <c r="CU758" s="344"/>
      <c r="CV758" s="344"/>
      <c r="CW758" s="344"/>
      <c r="CX758" s="344"/>
      <c r="CY758" s="344"/>
      <c r="CZ758" s="344"/>
    </row>
    <row r="759" ht="25.15" customHeight="true" x14ac:dyDescent="0.2">
      <c r="C759" s="1020"/>
      <c r="D759" s="1020"/>
      <c r="E759" s="577"/>
      <c r="F759" s="577"/>
      <c r="G759" s="577"/>
      <c r="H759" s="1020"/>
      <c r="I759" s="1020"/>
      <c r="J759" s="577"/>
      <c r="K759" s="577"/>
      <c r="L759" s="577"/>
      <c r="M759" s="1020"/>
      <c r="N759" s="1020"/>
      <c r="O759" s="577"/>
      <c r="P759" s="577"/>
      <c r="Q759" s="577"/>
      <c r="BA759" s="344"/>
      <c r="BB759" s="395"/>
      <c r="BC759" s="344"/>
      <c r="BD759" s="344"/>
      <c r="BE759" s="344"/>
      <c r="BF759" s="344"/>
      <c r="BG759" s="344"/>
      <c r="BH759" s="344"/>
      <c r="BI759" s="344"/>
      <c r="BJ759" s="344"/>
      <c r="BK759" s="344"/>
      <c r="BL759" s="344"/>
      <c r="BM759" s="344"/>
      <c r="BN759" s="344"/>
      <c r="BO759" s="344"/>
      <c r="BP759" s="344"/>
      <c r="BQ759" s="344"/>
      <c r="BR759" s="344"/>
      <c r="BS759" s="344"/>
      <c r="BT759" s="344"/>
      <c r="BU759" s="344"/>
      <c r="BV759" s="344"/>
      <c r="BW759" s="344"/>
      <c r="BX759" s="344"/>
      <c r="BY759" s="344"/>
      <c r="BZ759" s="344"/>
      <c r="CA759" s="344"/>
      <c r="CB759" s="344"/>
      <c r="CC759" s="344"/>
      <c r="CD759" s="344"/>
      <c r="CE759" s="344"/>
      <c r="CF759" s="344"/>
      <c r="CG759" s="344"/>
      <c r="CH759" s="344"/>
      <c r="CI759" s="344"/>
      <c r="CJ759" s="344"/>
      <c r="CK759" s="344"/>
      <c r="CL759" s="344"/>
      <c r="CM759" s="344"/>
      <c r="CN759" s="344"/>
      <c r="CO759" s="344"/>
      <c r="CP759" s="344"/>
      <c r="CQ759" s="344"/>
      <c r="CR759" s="344"/>
      <c r="CS759" s="344"/>
      <c r="CT759" s="344"/>
      <c r="CU759" s="344"/>
      <c r="CV759" s="344"/>
      <c r="CW759" s="344"/>
      <c r="CX759" s="344"/>
      <c r="CY759" s="344"/>
      <c r="CZ759" s="344"/>
    </row>
    <row r="760" ht="25.15" customHeight="true" x14ac:dyDescent="0.2">
      <c r="C760" s="1020"/>
      <c r="D760" s="1020"/>
      <c r="E760" s="577"/>
      <c r="F760" s="577"/>
      <c r="G760" s="577"/>
      <c r="H760" s="1020"/>
      <c r="I760" s="1020"/>
      <c r="J760" s="577"/>
      <c r="K760" s="577"/>
      <c r="L760" s="577"/>
      <c r="M760" s="1020"/>
      <c r="N760" s="1020"/>
      <c r="O760" s="577"/>
      <c r="P760" s="577"/>
      <c r="Q760" s="577"/>
      <c r="BA760" s="344"/>
      <c r="BB760" s="395"/>
      <c r="BC760" s="344"/>
      <c r="BD760" s="344"/>
      <c r="BE760" s="344"/>
      <c r="BF760" s="344"/>
      <c r="BG760" s="344"/>
      <c r="BH760" s="344"/>
      <c r="BI760" s="344"/>
      <c r="BJ760" s="344"/>
      <c r="BK760" s="344"/>
      <c r="BL760" s="344"/>
      <c r="BM760" s="344"/>
      <c r="BN760" s="344"/>
      <c r="BO760" s="344"/>
      <c r="BP760" s="344"/>
      <c r="BQ760" s="344"/>
      <c r="BR760" s="344"/>
      <c r="BS760" s="344"/>
      <c r="BT760" s="344"/>
      <c r="BU760" s="344"/>
      <c r="BV760" s="344"/>
      <c r="BW760" s="344"/>
      <c r="BX760" s="344"/>
      <c r="BY760" s="344"/>
      <c r="BZ760" s="344"/>
      <c r="CA760" s="344"/>
      <c r="CB760" s="344"/>
      <c r="CC760" s="344"/>
      <c r="CD760" s="344"/>
      <c r="CE760" s="344"/>
      <c r="CF760" s="344"/>
      <c r="CG760" s="344"/>
      <c r="CH760" s="344"/>
      <c r="CI760" s="344"/>
      <c r="CJ760" s="344"/>
      <c r="CK760" s="344"/>
      <c r="CL760" s="344"/>
      <c r="CM760" s="344"/>
      <c r="CN760" s="344"/>
      <c r="CO760" s="344"/>
      <c r="CP760" s="344"/>
      <c r="CQ760" s="344"/>
      <c r="CR760" s="344"/>
      <c r="CS760" s="344"/>
      <c r="CT760" s="344"/>
      <c r="CU760" s="344"/>
      <c r="CV760" s="344"/>
      <c r="CW760" s="344"/>
      <c r="CX760" s="344"/>
      <c r="CY760" s="344"/>
      <c r="CZ760" s="344"/>
    </row>
    <row r="761" ht="25.15" customHeight="true" x14ac:dyDescent="0.2">
      <c r="C761" s="1020"/>
      <c r="D761" s="1020"/>
      <c r="E761" s="577"/>
      <c r="F761" s="577"/>
      <c r="G761" s="577"/>
      <c r="H761" s="1020"/>
      <c r="I761" s="1020"/>
      <c r="J761" s="577"/>
      <c r="K761" s="577"/>
      <c r="L761" s="577"/>
      <c r="M761" s="1020"/>
      <c r="N761" s="1020"/>
      <c r="O761" s="577"/>
      <c r="P761" s="577"/>
      <c r="Q761" s="577"/>
      <c r="BA761" s="344"/>
      <c r="BB761" s="395"/>
      <c r="BC761" s="344"/>
      <c r="BD761" s="344"/>
      <c r="BE761" s="344"/>
      <c r="BF761" s="344"/>
      <c r="BG761" s="344"/>
      <c r="BH761" s="344"/>
      <c r="BI761" s="344"/>
      <c r="BJ761" s="344"/>
      <c r="BK761" s="344"/>
      <c r="BL761" s="344"/>
      <c r="BM761" s="344"/>
      <c r="BN761" s="344"/>
      <c r="BO761" s="344"/>
      <c r="BP761" s="344"/>
      <c r="BQ761" s="344"/>
      <c r="BR761" s="344"/>
      <c r="BS761" s="344"/>
      <c r="BT761" s="344"/>
      <c r="BU761" s="344"/>
      <c r="BV761" s="344"/>
      <c r="BW761" s="344"/>
      <c r="BX761" s="344"/>
      <c r="BY761" s="344"/>
      <c r="BZ761" s="344"/>
      <c r="CA761" s="344"/>
      <c r="CB761" s="344"/>
      <c r="CC761" s="344"/>
      <c r="CD761" s="344"/>
      <c r="CE761" s="344"/>
      <c r="CF761" s="344"/>
      <c r="CG761" s="344"/>
      <c r="CH761" s="344"/>
      <c r="CI761" s="344"/>
      <c r="CJ761" s="344"/>
      <c r="CK761" s="344"/>
      <c r="CL761" s="344"/>
      <c r="CM761" s="344"/>
      <c r="CN761" s="344"/>
      <c r="CO761" s="344"/>
      <c r="CP761" s="344"/>
      <c r="CQ761" s="344"/>
      <c r="CR761" s="344"/>
      <c r="CS761" s="344"/>
      <c r="CT761" s="344"/>
      <c r="CU761" s="344"/>
      <c r="CV761" s="344"/>
      <c r="CW761" s="344"/>
      <c r="CX761" s="344"/>
      <c r="CY761" s="344"/>
      <c r="CZ761" s="344"/>
    </row>
    <row r="762" ht="25.15" customHeight="true" x14ac:dyDescent="0.2">
      <c r="C762" s="1020"/>
      <c r="D762" s="1020"/>
      <c r="E762" s="577"/>
      <c r="F762" s="577"/>
      <c r="G762" s="577"/>
      <c r="H762" s="1020"/>
      <c r="I762" s="1020"/>
      <c r="J762" s="577"/>
      <c r="K762" s="577"/>
      <c r="L762" s="577"/>
      <c r="M762" s="1020"/>
      <c r="N762" s="1020"/>
      <c r="O762" s="577"/>
      <c r="P762" s="577"/>
      <c r="Q762" s="577"/>
      <c r="BA762" s="344"/>
      <c r="BB762" s="395"/>
      <c r="BC762" s="344"/>
      <c r="BD762" s="344"/>
      <c r="BE762" s="344"/>
      <c r="BF762" s="344"/>
      <c r="BG762" s="344"/>
      <c r="BH762" s="344"/>
      <c r="BI762" s="344"/>
      <c r="BJ762" s="344"/>
      <c r="BK762" s="344"/>
      <c r="BL762" s="344"/>
      <c r="BM762" s="344"/>
      <c r="BN762" s="344"/>
      <c r="BO762" s="344"/>
      <c r="BP762" s="344"/>
      <c r="BQ762" s="344"/>
      <c r="BR762" s="344"/>
      <c r="BS762" s="344"/>
      <c r="BT762" s="344"/>
      <c r="BU762" s="344"/>
      <c r="BV762" s="344"/>
      <c r="BW762" s="344"/>
      <c r="BX762" s="344"/>
      <c r="BY762" s="344"/>
      <c r="BZ762" s="344"/>
      <c r="CA762" s="344"/>
      <c r="CB762" s="344"/>
      <c r="CC762" s="344"/>
      <c r="CD762" s="344"/>
      <c r="CE762" s="344"/>
      <c r="CF762" s="344"/>
      <c r="CG762" s="344"/>
      <c r="CH762" s="344"/>
      <c r="CI762" s="344"/>
      <c r="CJ762" s="344"/>
      <c r="CK762" s="344"/>
      <c r="CL762" s="344"/>
      <c r="CM762" s="344"/>
      <c r="CN762" s="344"/>
      <c r="CO762" s="344"/>
      <c r="CP762" s="344"/>
      <c r="CQ762" s="344"/>
      <c r="CR762" s="344"/>
      <c r="CS762" s="344"/>
      <c r="CT762" s="344"/>
      <c r="CU762" s="344"/>
      <c r="CV762" s="344"/>
      <c r="CW762" s="344"/>
      <c r="CX762" s="344"/>
      <c r="CY762" s="344"/>
      <c r="CZ762" s="344"/>
    </row>
    <row r="763" ht="25.15" customHeight="true" x14ac:dyDescent="0.2">
      <c r="C763" s="1020"/>
      <c r="D763" s="1020"/>
      <c r="E763" s="577"/>
      <c r="F763" s="577"/>
      <c r="G763" s="577"/>
      <c r="H763" s="1020"/>
      <c r="I763" s="1020"/>
      <c r="J763" s="577"/>
      <c r="K763" s="577"/>
      <c r="L763" s="577"/>
      <c r="M763" s="1020"/>
      <c r="N763" s="1020"/>
      <c r="O763" s="577"/>
      <c r="P763" s="577"/>
      <c r="Q763" s="577"/>
      <c r="BA763" s="344"/>
      <c r="BB763" s="395"/>
      <c r="BC763" s="344"/>
      <c r="BD763" s="344"/>
      <c r="BE763" s="344"/>
      <c r="BF763" s="344"/>
      <c r="BG763" s="344"/>
      <c r="BH763" s="344"/>
      <c r="BI763" s="344"/>
      <c r="BJ763" s="344"/>
      <c r="BK763" s="344"/>
      <c r="BL763" s="344"/>
      <c r="BM763" s="344"/>
      <c r="BN763" s="344"/>
      <c r="BO763" s="344"/>
      <c r="BP763" s="344"/>
      <c r="BQ763" s="344"/>
      <c r="BR763" s="344"/>
      <c r="BS763" s="344"/>
      <c r="BT763" s="344"/>
      <c r="BU763" s="344"/>
      <c r="BV763" s="344"/>
      <c r="BW763" s="344"/>
      <c r="BX763" s="344"/>
      <c r="BY763" s="344"/>
      <c r="BZ763" s="344"/>
      <c r="CA763" s="344"/>
      <c r="CB763" s="344"/>
      <c r="CC763" s="344"/>
      <c r="CD763" s="344"/>
      <c r="CE763" s="344"/>
      <c r="CF763" s="344"/>
      <c r="CG763" s="344"/>
      <c r="CH763" s="344"/>
      <c r="CI763" s="344"/>
      <c r="CJ763" s="344"/>
      <c r="CK763" s="344"/>
      <c r="CL763" s="344"/>
      <c r="CM763" s="344"/>
      <c r="CN763" s="344"/>
      <c r="CO763" s="344"/>
      <c r="CP763" s="344"/>
      <c r="CQ763" s="344"/>
      <c r="CR763" s="344"/>
      <c r="CS763" s="344"/>
      <c r="CT763" s="344"/>
      <c r="CU763" s="344"/>
      <c r="CV763" s="344"/>
      <c r="CW763" s="344"/>
      <c r="CX763" s="344"/>
      <c r="CY763" s="344"/>
      <c r="CZ763" s="344"/>
    </row>
    <row r="764" ht="25.15" customHeight="true" x14ac:dyDescent="0.2">
      <c r="C764" s="1020"/>
      <c r="D764" s="1020"/>
      <c r="E764" s="577"/>
      <c r="F764" s="577"/>
      <c r="G764" s="577"/>
      <c r="H764" s="1020"/>
      <c r="I764" s="1020"/>
      <c r="J764" s="577"/>
      <c r="K764" s="577"/>
      <c r="L764" s="577"/>
      <c r="M764" s="1020"/>
      <c r="N764" s="1020"/>
      <c r="O764" s="577"/>
      <c r="P764" s="577"/>
      <c r="Q764" s="577"/>
      <c r="BA764" s="344"/>
      <c r="BB764" s="395"/>
      <c r="BC764" s="344"/>
      <c r="BD764" s="344"/>
      <c r="BE764" s="344"/>
      <c r="BF764" s="344"/>
      <c r="BG764" s="344"/>
      <c r="BH764" s="344"/>
      <c r="BI764" s="344"/>
      <c r="BJ764" s="344"/>
      <c r="BK764" s="344"/>
      <c r="BL764" s="344"/>
      <c r="BM764" s="344"/>
      <c r="BN764" s="344"/>
      <c r="BO764" s="344"/>
      <c r="BP764" s="344"/>
      <c r="BQ764" s="344"/>
      <c r="BR764" s="344"/>
      <c r="BS764" s="344"/>
      <c r="BT764" s="344"/>
      <c r="BU764" s="344"/>
      <c r="BV764" s="344"/>
      <c r="BW764" s="344"/>
      <c r="BX764" s="344"/>
      <c r="BY764" s="344"/>
      <c r="BZ764" s="344"/>
      <c r="CA764" s="344"/>
      <c r="CB764" s="344"/>
      <c r="CC764" s="344"/>
      <c r="CD764" s="344"/>
      <c r="CE764" s="344"/>
      <c r="CF764" s="344"/>
      <c r="CG764" s="344"/>
      <c r="CH764" s="344"/>
      <c r="CI764" s="344"/>
      <c r="CJ764" s="344"/>
      <c r="CK764" s="344"/>
      <c r="CL764" s="344"/>
      <c r="CM764" s="344"/>
      <c r="CN764" s="344"/>
      <c r="CO764" s="344"/>
      <c r="CP764" s="344"/>
      <c r="CQ764" s="344"/>
      <c r="CR764" s="344"/>
      <c r="CS764" s="344"/>
      <c r="CT764" s="344"/>
      <c r="CU764" s="344"/>
      <c r="CV764" s="344"/>
      <c r="CW764" s="344"/>
      <c r="CX764" s="344"/>
      <c r="CY764" s="344"/>
      <c r="CZ764" s="344"/>
    </row>
    <row r="765" ht="25.15" customHeight="true" x14ac:dyDescent="0.2">
      <c r="C765" s="1020"/>
      <c r="D765" s="1020"/>
      <c r="E765" s="577"/>
      <c r="F765" s="577"/>
      <c r="G765" s="577"/>
      <c r="H765" s="1020"/>
      <c r="I765" s="1020"/>
      <c r="J765" s="577"/>
      <c r="K765" s="577"/>
      <c r="L765" s="577"/>
      <c r="M765" s="1020"/>
      <c r="N765" s="1020"/>
      <c r="O765" s="577"/>
      <c r="P765" s="577"/>
      <c r="Q765" s="577"/>
      <c r="BA765" s="344"/>
      <c r="BB765" s="395"/>
      <c r="BC765" s="344"/>
      <c r="BD765" s="344"/>
      <c r="BE765" s="344"/>
      <c r="BF765" s="344"/>
      <c r="BG765" s="344"/>
      <c r="BH765" s="344"/>
      <c r="BI765" s="344"/>
      <c r="BJ765" s="344"/>
      <c r="BK765" s="344"/>
      <c r="BL765" s="344"/>
      <c r="BM765" s="344"/>
      <c r="BN765" s="344"/>
      <c r="BO765" s="344"/>
      <c r="BP765" s="344"/>
      <c r="BQ765" s="344"/>
      <c r="BR765" s="344"/>
      <c r="BS765" s="344"/>
      <c r="BT765" s="344"/>
      <c r="BU765" s="344"/>
      <c r="BV765" s="344"/>
      <c r="BW765" s="344"/>
      <c r="BX765" s="344"/>
      <c r="BY765" s="344"/>
      <c r="BZ765" s="344"/>
      <c r="CA765" s="344"/>
      <c r="CB765" s="344"/>
      <c r="CC765" s="344"/>
      <c r="CD765" s="344"/>
      <c r="CE765" s="344"/>
      <c r="CF765" s="344"/>
      <c r="CG765" s="344"/>
      <c r="CH765" s="344"/>
      <c r="CI765" s="344"/>
      <c r="CJ765" s="344"/>
      <c r="CK765" s="344"/>
      <c r="CL765" s="344"/>
      <c r="CM765" s="344"/>
      <c r="CN765" s="344"/>
      <c r="CO765" s="344"/>
      <c r="CP765" s="344"/>
      <c r="CQ765" s="344"/>
      <c r="CR765" s="344"/>
      <c r="CS765" s="344"/>
      <c r="CT765" s="344"/>
      <c r="CU765" s="344"/>
      <c r="CV765" s="344"/>
      <c r="CW765" s="344"/>
      <c r="CX765" s="344"/>
      <c r="CY765" s="344"/>
      <c r="CZ765" s="344"/>
    </row>
    <row r="766" ht="25.15" customHeight="true" x14ac:dyDescent="0.2">
      <c r="C766" s="1020"/>
      <c r="D766" s="1020"/>
      <c r="E766" s="577"/>
      <c r="F766" s="577"/>
      <c r="G766" s="577"/>
      <c r="H766" s="1020"/>
      <c r="I766" s="1020"/>
      <c r="J766" s="577"/>
      <c r="K766" s="577"/>
      <c r="L766" s="577"/>
      <c r="M766" s="1020"/>
      <c r="N766" s="1020"/>
      <c r="O766" s="577"/>
      <c r="P766" s="577"/>
      <c r="Q766" s="577"/>
      <c r="BA766" s="344"/>
      <c r="BB766" s="395"/>
      <c r="BC766" s="344"/>
      <c r="BD766" s="344"/>
      <c r="BE766" s="344"/>
      <c r="BF766" s="344"/>
      <c r="BG766" s="344"/>
      <c r="BH766" s="344"/>
      <c r="BI766" s="344"/>
      <c r="BJ766" s="344"/>
      <c r="BK766" s="344"/>
      <c r="BL766" s="344"/>
      <c r="BM766" s="344"/>
      <c r="BN766" s="344"/>
      <c r="BO766" s="344"/>
      <c r="BP766" s="344"/>
      <c r="BQ766" s="344"/>
      <c r="BR766" s="344"/>
      <c r="BS766" s="344"/>
      <c r="BT766" s="344"/>
      <c r="BU766" s="344"/>
      <c r="BV766" s="344"/>
      <c r="BW766" s="344"/>
      <c r="BX766" s="344"/>
      <c r="BY766" s="344"/>
      <c r="BZ766" s="344"/>
      <c r="CA766" s="344"/>
      <c r="CB766" s="344"/>
      <c r="CC766" s="344"/>
      <c r="CD766" s="344"/>
      <c r="CE766" s="344"/>
      <c r="CF766" s="344"/>
      <c r="CG766" s="344"/>
      <c r="CH766" s="344"/>
      <c r="CI766" s="344"/>
      <c r="CJ766" s="344"/>
      <c r="CK766" s="344"/>
      <c r="CL766" s="344"/>
      <c r="CM766" s="344"/>
      <c r="CN766" s="344"/>
      <c r="CO766" s="344"/>
      <c r="CP766" s="344"/>
      <c r="CQ766" s="344"/>
      <c r="CR766" s="344"/>
      <c r="CS766" s="344"/>
      <c r="CT766" s="344"/>
      <c r="CU766" s="344"/>
      <c r="CV766" s="344"/>
      <c r="CW766" s="344"/>
      <c r="CX766" s="344"/>
      <c r="CY766" s="344"/>
      <c r="CZ766" s="344"/>
    </row>
    <row r="767" ht="25.15" customHeight="true" x14ac:dyDescent="0.2">
      <c r="C767" s="1020"/>
      <c r="D767" s="1020"/>
      <c r="E767" s="577"/>
      <c r="F767" s="577"/>
      <c r="G767" s="577"/>
      <c r="H767" s="1020"/>
      <c r="I767" s="1020"/>
      <c r="J767" s="577"/>
      <c r="K767" s="577"/>
      <c r="L767" s="577"/>
      <c r="M767" s="1020"/>
      <c r="N767" s="1020"/>
      <c r="O767" s="577"/>
      <c r="P767" s="577"/>
      <c r="Q767" s="577"/>
      <c r="BA767" s="344"/>
      <c r="BB767" s="395"/>
      <c r="BC767" s="344"/>
      <c r="BD767" s="344"/>
      <c r="BE767" s="344"/>
      <c r="BF767" s="344"/>
      <c r="BG767" s="344"/>
      <c r="BH767" s="344"/>
      <c r="BI767" s="344"/>
      <c r="BJ767" s="344"/>
      <c r="BK767" s="344"/>
      <c r="BL767" s="344"/>
      <c r="BM767" s="344"/>
      <c r="BN767" s="344"/>
      <c r="BO767" s="344"/>
      <c r="BP767" s="344"/>
      <c r="BQ767" s="344"/>
      <c r="BR767" s="344"/>
      <c r="BS767" s="344"/>
      <c r="BT767" s="344"/>
      <c r="BU767" s="344"/>
      <c r="BV767" s="344"/>
      <c r="BW767" s="344"/>
      <c r="BX767" s="344"/>
      <c r="BY767" s="344"/>
      <c r="BZ767" s="344"/>
      <c r="CA767" s="344"/>
      <c r="CB767" s="344"/>
      <c r="CC767" s="344"/>
      <c r="CD767" s="344"/>
      <c r="CE767" s="344"/>
      <c r="CF767" s="344"/>
      <c r="CG767" s="344"/>
      <c r="CH767" s="344"/>
      <c r="CI767" s="344"/>
      <c r="CJ767" s="344"/>
      <c r="CK767" s="344"/>
      <c r="CL767" s="344"/>
      <c r="CM767" s="344"/>
      <c r="CN767" s="344"/>
      <c r="CO767" s="344"/>
      <c r="CP767" s="344"/>
      <c r="CQ767" s="344"/>
      <c r="CR767" s="344"/>
      <c r="CS767" s="344"/>
      <c r="CT767" s="344"/>
      <c r="CU767" s="344"/>
      <c r="CV767" s="344"/>
      <c r="CW767" s="344"/>
      <c r="CX767" s="344"/>
      <c r="CY767" s="344"/>
      <c r="CZ767" s="344"/>
    </row>
    <row r="768" ht="25.15" customHeight="true" x14ac:dyDescent="0.2">
      <c r="C768" s="1020"/>
      <c r="D768" s="1020"/>
      <c r="E768" s="577"/>
      <c r="F768" s="577"/>
      <c r="G768" s="577"/>
      <c r="H768" s="1020"/>
      <c r="I768" s="1020"/>
      <c r="J768" s="577"/>
      <c r="K768" s="577"/>
      <c r="L768" s="577"/>
      <c r="M768" s="1020"/>
      <c r="N768" s="1020"/>
      <c r="O768" s="577"/>
      <c r="P768" s="577"/>
      <c r="Q768" s="577"/>
      <c r="BA768" s="342"/>
      <c r="BB768" s="396"/>
      <c r="BC768" s="342"/>
      <c r="BD768" s="342"/>
      <c r="BE768" s="342"/>
      <c r="BF768" s="342"/>
      <c r="BG768" s="342"/>
      <c r="BH768" s="342"/>
      <c r="BI768" s="342"/>
      <c r="BJ768" s="342"/>
      <c r="BK768" s="342"/>
      <c r="BL768" s="342"/>
      <c r="BM768" s="342"/>
      <c r="BN768" s="342"/>
      <c r="BO768" s="342"/>
      <c r="BP768" s="342"/>
      <c r="BQ768" s="342"/>
      <c r="BR768" s="342"/>
      <c r="BS768" s="342"/>
      <c r="BT768" s="342"/>
      <c r="BU768" s="342"/>
      <c r="BV768" s="342"/>
      <c r="BW768" s="342"/>
      <c r="BX768" s="342"/>
      <c r="BY768" s="342"/>
      <c r="BZ768" s="342"/>
      <c r="CA768" s="342"/>
      <c r="CB768" s="342"/>
      <c r="CC768" s="342"/>
      <c r="CD768" s="342"/>
      <c r="CE768" s="342"/>
      <c r="CF768" s="342"/>
      <c r="CG768" s="342"/>
      <c r="CH768" s="342"/>
      <c r="CI768" s="342"/>
      <c r="CJ768" s="342"/>
      <c r="CK768" s="342"/>
      <c r="CL768" s="342"/>
      <c r="CM768" s="342"/>
      <c r="CN768" s="342"/>
      <c r="CO768" s="342"/>
      <c r="CP768" s="342"/>
      <c r="CQ768" s="342"/>
      <c r="CR768" s="342"/>
      <c r="CS768" s="342"/>
      <c r="CT768" s="342"/>
      <c r="CU768" s="342"/>
      <c r="CV768" s="342"/>
      <c r="CW768" s="342"/>
      <c r="CX768" s="342"/>
      <c r="CY768" s="342"/>
      <c r="CZ768" s="342"/>
    </row>
    <row r="769" ht="25.15" customHeight="true" x14ac:dyDescent="0.2">
      <c r="C769" s="1020"/>
      <c r="D769" s="1020"/>
      <c r="E769" s="577"/>
      <c r="F769" s="577"/>
      <c r="G769" s="577"/>
      <c r="H769" s="1020"/>
      <c r="I769" s="1020"/>
      <c r="J769" s="577"/>
      <c r="K769" s="577"/>
      <c r="L769" s="577"/>
      <c r="M769" s="1020"/>
      <c r="N769" s="1020"/>
      <c r="O769" s="577"/>
      <c r="P769" s="577"/>
      <c r="Q769" s="577"/>
      <c r="BA769" s="342"/>
      <c r="BB769" s="396"/>
      <c r="BC769" s="342"/>
      <c r="BD769" s="342"/>
      <c r="BE769" s="342"/>
      <c r="BF769" s="342"/>
      <c r="BG769" s="342"/>
      <c r="BH769" s="342"/>
      <c r="BI769" s="342"/>
      <c r="BJ769" s="342"/>
      <c r="BK769" s="342"/>
      <c r="BL769" s="342"/>
      <c r="BM769" s="342"/>
      <c r="BN769" s="342"/>
      <c r="BO769" s="342"/>
      <c r="BP769" s="342"/>
      <c r="BQ769" s="342"/>
      <c r="BR769" s="342"/>
      <c r="BS769" s="342"/>
      <c r="BT769" s="342"/>
      <c r="BU769" s="342"/>
      <c r="BV769" s="342"/>
      <c r="BW769" s="342"/>
      <c r="BX769" s="342"/>
      <c r="BY769" s="342"/>
      <c r="BZ769" s="342"/>
      <c r="CA769" s="342"/>
      <c r="CB769" s="342"/>
      <c r="CC769" s="342"/>
      <c r="CD769" s="342"/>
      <c r="CE769" s="342"/>
      <c r="CF769" s="342"/>
      <c r="CG769" s="342"/>
      <c r="CH769" s="342"/>
      <c r="CI769" s="342"/>
      <c r="CJ769" s="342"/>
      <c r="CK769" s="342"/>
      <c r="CL769" s="342"/>
      <c r="CM769" s="342"/>
      <c r="CN769" s="342"/>
      <c r="CO769" s="342"/>
      <c r="CP769" s="342"/>
      <c r="CQ769" s="342"/>
      <c r="CR769" s="342"/>
      <c r="CS769" s="342"/>
      <c r="CT769" s="342"/>
      <c r="CU769" s="342"/>
      <c r="CV769" s="342"/>
      <c r="CW769" s="342"/>
      <c r="CX769" s="342"/>
      <c r="CY769" s="342"/>
      <c r="CZ769" s="342"/>
    </row>
    <row r="770" ht="25.15" customHeight="true" x14ac:dyDescent="0.2">
      <c r="C770" s="1020"/>
      <c r="D770" s="1020"/>
      <c r="E770" s="577"/>
      <c r="F770" s="577"/>
      <c r="G770" s="577"/>
      <c r="H770" s="1020"/>
      <c r="I770" s="1020"/>
      <c r="J770" s="577"/>
      <c r="K770" s="577"/>
      <c r="L770" s="577"/>
      <c r="M770" s="1020"/>
      <c r="N770" s="1020"/>
      <c r="O770" s="577"/>
      <c r="P770" s="577"/>
      <c r="Q770" s="577"/>
      <c r="BA770" s="342"/>
      <c r="BB770" s="396"/>
      <c r="BC770" s="342"/>
      <c r="BD770" s="342"/>
      <c r="BE770" s="342"/>
      <c r="BF770" s="342"/>
      <c r="BG770" s="342"/>
      <c r="BH770" s="342"/>
      <c r="BI770" s="342"/>
      <c r="BJ770" s="342"/>
      <c r="BK770" s="342"/>
      <c r="BL770" s="342"/>
      <c r="BM770" s="342"/>
      <c r="BN770" s="342"/>
      <c r="BO770" s="342"/>
      <c r="BP770" s="342"/>
      <c r="BQ770" s="342"/>
      <c r="BR770" s="342"/>
      <c r="BS770" s="342"/>
      <c r="BT770" s="342"/>
      <c r="BU770" s="342"/>
      <c r="BV770" s="342"/>
      <c r="BW770" s="342"/>
      <c r="BX770" s="342"/>
      <c r="BY770" s="342"/>
      <c r="BZ770" s="342"/>
      <c r="CA770" s="342"/>
      <c r="CB770" s="342"/>
      <c r="CC770" s="342"/>
      <c r="CD770" s="342"/>
      <c r="CE770" s="342"/>
      <c r="CF770" s="342"/>
      <c r="CG770" s="342"/>
      <c r="CH770" s="342"/>
      <c r="CI770" s="342"/>
      <c r="CJ770" s="342"/>
      <c r="CK770" s="342"/>
      <c r="CL770" s="342"/>
      <c r="CM770" s="342"/>
      <c r="CN770" s="342"/>
      <c r="CO770" s="342"/>
      <c r="CP770" s="342"/>
      <c r="CQ770" s="342"/>
      <c r="CR770" s="342"/>
      <c r="CS770" s="342"/>
      <c r="CT770" s="342"/>
      <c r="CU770" s="342"/>
      <c r="CV770" s="342"/>
      <c r="CW770" s="342"/>
      <c r="CX770" s="342"/>
      <c r="CY770" s="342"/>
      <c r="CZ770" s="342"/>
    </row>
    <row r="771" ht="25.15" customHeight="true" x14ac:dyDescent="0.2">
      <c r="C771" s="1020"/>
      <c r="D771" s="1020"/>
      <c r="E771" s="577"/>
      <c r="F771" s="577"/>
      <c r="G771" s="577"/>
      <c r="H771" s="1020"/>
      <c r="I771" s="1020"/>
      <c r="J771" s="577"/>
      <c r="K771" s="577"/>
      <c r="L771" s="577"/>
      <c r="M771" s="1020"/>
      <c r="N771" s="1020"/>
      <c r="O771" s="577"/>
      <c r="P771" s="577"/>
      <c r="Q771" s="577"/>
      <c r="BA771" s="342"/>
      <c r="BB771" s="396"/>
      <c r="BC771" s="342"/>
      <c r="BD771" s="342"/>
      <c r="BE771" s="342"/>
      <c r="BF771" s="342"/>
      <c r="BG771" s="342"/>
      <c r="BH771" s="342"/>
      <c r="BI771" s="342"/>
      <c r="BJ771" s="342"/>
      <c r="BK771" s="342"/>
      <c r="BL771" s="342"/>
      <c r="BM771" s="342"/>
      <c r="BN771" s="342"/>
      <c r="BO771" s="342"/>
      <c r="BP771" s="342"/>
      <c r="BQ771" s="342"/>
      <c r="BR771" s="342"/>
      <c r="BS771" s="342"/>
      <c r="BT771" s="342"/>
      <c r="BU771" s="342"/>
      <c r="BV771" s="342"/>
      <c r="BW771" s="342"/>
      <c r="BX771" s="342"/>
      <c r="BY771" s="342"/>
      <c r="BZ771" s="342"/>
      <c r="CA771" s="342"/>
      <c r="CB771" s="342"/>
      <c r="CC771" s="342"/>
      <c r="CD771" s="342"/>
      <c r="CE771" s="342"/>
      <c r="CF771" s="342"/>
      <c r="CG771" s="342"/>
      <c r="CH771" s="342"/>
      <c r="CI771" s="342"/>
      <c r="CJ771" s="342"/>
      <c r="CK771" s="342"/>
      <c r="CL771" s="342"/>
      <c r="CM771" s="342"/>
      <c r="CN771" s="342"/>
      <c r="CO771" s="342"/>
      <c r="CP771" s="342"/>
      <c r="CQ771" s="342"/>
      <c r="CR771" s="342"/>
      <c r="CS771" s="342"/>
      <c r="CT771" s="342"/>
      <c r="CU771" s="342"/>
      <c r="CV771" s="342"/>
      <c r="CW771" s="342"/>
      <c r="CX771" s="342"/>
      <c r="CY771" s="342"/>
      <c r="CZ771" s="342"/>
    </row>
    <row r="772" ht="25.15" customHeight="true" x14ac:dyDescent="0.2">
      <c r="C772" s="1020"/>
      <c r="D772" s="1020"/>
      <c r="E772" s="577"/>
      <c r="F772" s="577"/>
      <c r="G772" s="577"/>
      <c r="H772" s="1020"/>
      <c r="I772" s="1020"/>
      <c r="J772" s="577"/>
      <c r="K772" s="577"/>
      <c r="L772" s="577"/>
      <c r="M772" s="1020"/>
      <c r="N772" s="1020"/>
      <c r="O772" s="577"/>
      <c r="P772" s="577"/>
      <c r="Q772" s="577"/>
      <c r="BA772" s="342"/>
      <c r="BB772" s="396"/>
      <c r="BC772" s="342"/>
      <c r="BD772" s="342"/>
      <c r="BE772" s="342"/>
      <c r="BF772" s="342"/>
      <c r="BG772" s="342"/>
      <c r="BH772" s="342"/>
      <c r="BI772" s="342"/>
      <c r="BJ772" s="342"/>
      <c r="BK772" s="342"/>
      <c r="BL772" s="342"/>
      <c r="BM772" s="342"/>
      <c r="BN772" s="342"/>
      <c r="BO772" s="342"/>
      <c r="BP772" s="342"/>
      <c r="BQ772" s="342"/>
      <c r="BR772" s="342"/>
      <c r="BS772" s="342"/>
      <c r="BT772" s="342"/>
      <c r="BU772" s="342"/>
      <c r="BV772" s="342"/>
      <c r="BW772" s="342"/>
      <c r="BX772" s="342"/>
      <c r="BY772" s="342"/>
      <c r="BZ772" s="342"/>
      <c r="CA772" s="342"/>
      <c r="CB772" s="342"/>
      <c r="CC772" s="342"/>
      <c r="CD772" s="342"/>
      <c r="CE772" s="342"/>
      <c r="CF772" s="342"/>
      <c r="CG772" s="342"/>
      <c r="CH772" s="342"/>
      <c r="CI772" s="342"/>
      <c r="CJ772" s="342"/>
      <c r="CK772" s="342"/>
      <c r="CL772" s="342"/>
      <c r="CM772" s="342"/>
      <c r="CN772" s="342"/>
      <c r="CO772" s="342"/>
      <c r="CP772" s="342"/>
      <c r="CQ772" s="342"/>
      <c r="CR772" s="342"/>
      <c r="CS772" s="342"/>
      <c r="CT772" s="342"/>
      <c r="CU772" s="342"/>
      <c r="CV772" s="342"/>
      <c r="CW772" s="342"/>
      <c r="CX772" s="342"/>
      <c r="CY772" s="342"/>
      <c r="CZ772" s="342"/>
    </row>
    <row r="773" ht="25.15" customHeight="true" x14ac:dyDescent="0.2">
      <c r="C773" s="1020"/>
      <c r="D773" s="1020"/>
      <c r="E773" s="577"/>
      <c r="F773" s="577"/>
      <c r="G773" s="577"/>
      <c r="H773" s="1020"/>
      <c r="I773" s="1020"/>
      <c r="J773" s="577"/>
      <c r="K773" s="577"/>
      <c r="L773" s="577"/>
      <c r="M773" s="1020"/>
      <c r="N773" s="1020"/>
      <c r="O773" s="577"/>
      <c r="P773" s="577"/>
      <c r="Q773" s="577"/>
      <c r="BA773" s="342"/>
      <c r="BB773" s="396"/>
      <c r="BC773" s="342"/>
      <c r="BD773" s="342"/>
      <c r="BE773" s="342"/>
      <c r="BF773" s="342"/>
      <c r="BG773" s="342"/>
      <c r="BH773" s="342"/>
      <c r="BI773" s="342"/>
      <c r="BJ773" s="342"/>
      <c r="BK773" s="342"/>
      <c r="BL773" s="342"/>
      <c r="BM773" s="342"/>
      <c r="BN773" s="342"/>
      <c r="BO773" s="342"/>
      <c r="BP773" s="342"/>
      <c r="BQ773" s="342"/>
      <c r="BR773" s="342"/>
      <c r="BS773" s="342"/>
      <c r="BT773" s="342"/>
      <c r="BU773" s="342"/>
      <c r="BV773" s="342"/>
      <c r="BW773" s="342"/>
      <c r="BX773" s="342"/>
      <c r="BY773" s="342"/>
      <c r="BZ773" s="342"/>
      <c r="CA773" s="342"/>
      <c r="CB773" s="342"/>
      <c r="CC773" s="342"/>
      <c r="CD773" s="342"/>
      <c r="CE773" s="342"/>
      <c r="CF773" s="342"/>
      <c r="CG773" s="342"/>
      <c r="CH773" s="342"/>
      <c r="CI773" s="342"/>
      <c r="CJ773" s="342"/>
      <c r="CK773" s="342"/>
      <c r="CL773" s="342"/>
      <c r="CM773" s="342"/>
      <c r="CN773" s="342"/>
      <c r="CO773" s="342"/>
      <c r="CP773" s="342"/>
      <c r="CQ773" s="342"/>
      <c r="CR773" s="342"/>
      <c r="CS773" s="342"/>
      <c r="CT773" s="342"/>
      <c r="CU773" s="342"/>
      <c r="CV773" s="342"/>
      <c r="CW773" s="342"/>
      <c r="CX773" s="342"/>
      <c r="CY773" s="342"/>
      <c r="CZ773" s="342"/>
    </row>
    <row r="774" ht="25.15" customHeight="true" x14ac:dyDescent="0.2">
      <c r="C774" s="1020"/>
      <c r="D774" s="1020"/>
      <c r="E774" s="577"/>
      <c r="F774" s="577"/>
      <c r="G774" s="577"/>
      <c r="H774" s="1020"/>
      <c r="I774" s="1020"/>
      <c r="J774" s="577"/>
      <c r="K774" s="577"/>
      <c r="L774" s="577"/>
      <c r="M774" s="1020"/>
      <c r="N774" s="1020"/>
      <c r="O774" s="577"/>
      <c r="P774" s="577"/>
      <c r="Q774" s="577"/>
      <c r="BA774" s="342"/>
      <c r="BB774" s="396"/>
      <c r="BC774" s="342"/>
      <c r="BD774" s="342"/>
      <c r="BE774" s="342"/>
      <c r="BF774" s="342"/>
      <c r="BG774" s="342"/>
      <c r="BH774" s="342"/>
      <c r="BI774" s="342"/>
      <c r="BJ774" s="342"/>
      <c r="BK774" s="342"/>
      <c r="BL774" s="342"/>
      <c r="BM774" s="342"/>
      <c r="BN774" s="342"/>
      <c r="BO774" s="342"/>
      <c r="BP774" s="342"/>
      <c r="BQ774" s="342"/>
      <c r="BR774" s="342"/>
      <c r="BS774" s="342"/>
      <c r="BT774" s="342"/>
      <c r="BU774" s="342"/>
      <c r="BV774" s="342"/>
      <c r="BW774" s="342"/>
      <c r="BX774" s="342"/>
      <c r="BY774" s="342"/>
      <c r="BZ774" s="342"/>
      <c r="CA774" s="342"/>
      <c r="CB774" s="342"/>
      <c r="CC774" s="342"/>
      <c r="CD774" s="342"/>
      <c r="CE774" s="342"/>
      <c r="CF774" s="342"/>
      <c r="CG774" s="342"/>
      <c r="CH774" s="342"/>
      <c r="CI774" s="342"/>
      <c r="CJ774" s="342"/>
      <c r="CK774" s="342"/>
      <c r="CL774" s="342"/>
      <c r="CM774" s="342"/>
      <c r="CN774" s="342"/>
      <c r="CO774" s="342"/>
      <c r="CP774" s="342"/>
      <c r="CQ774" s="342"/>
      <c r="CR774" s="342"/>
      <c r="CS774" s="342"/>
      <c r="CT774" s="342"/>
      <c r="CU774" s="342"/>
      <c r="CV774" s="342"/>
      <c r="CW774" s="342"/>
      <c r="CX774" s="342"/>
      <c r="CY774" s="342"/>
      <c r="CZ774" s="342"/>
    </row>
    <row r="775" ht="25.15" customHeight="true" x14ac:dyDescent="0.2">
      <c r="C775" s="1020"/>
      <c r="D775" s="1020"/>
      <c r="E775" s="577"/>
      <c r="F775" s="577"/>
      <c r="G775" s="577"/>
      <c r="H775" s="1020"/>
      <c r="I775" s="1020"/>
      <c r="J775" s="577"/>
      <c r="K775" s="577"/>
      <c r="L775" s="577"/>
      <c r="M775" s="1020"/>
      <c r="N775" s="1020"/>
      <c r="O775" s="577"/>
      <c r="P775" s="577"/>
      <c r="Q775" s="577"/>
      <c r="BA775" s="342"/>
      <c r="BB775" s="396"/>
      <c r="BC775" s="342"/>
      <c r="BD775" s="342"/>
      <c r="BE775" s="342"/>
      <c r="BF775" s="342"/>
      <c r="BG775" s="342"/>
      <c r="BH775" s="342"/>
      <c r="BI775" s="342"/>
      <c r="BJ775" s="342"/>
      <c r="BK775" s="342"/>
      <c r="BL775" s="342"/>
      <c r="BM775" s="342"/>
      <c r="BN775" s="342"/>
      <c r="BO775" s="342"/>
      <c r="BP775" s="342"/>
      <c r="BQ775" s="342"/>
      <c r="BR775" s="342"/>
      <c r="BS775" s="342"/>
      <c r="BT775" s="342"/>
      <c r="BU775" s="342"/>
      <c r="BV775" s="342"/>
      <c r="BW775" s="342"/>
      <c r="BX775" s="342"/>
      <c r="BY775" s="342"/>
      <c r="BZ775" s="342"/>
      <c r="CA775" s="342"/>
      <c r="CB775" s="342"/>
      <c r="CC775" s="342"/>
      <c r="CD775" s="342"/>
      <c r="CE775" s="342"/>
      <c r="CF775" s="342"/>
      <c r="CG775" s="342"/>
      <c r="CH775" s="342"/>
      <c r="CI775" s="342"/>
      <c r="CJ775" s="342"/>
      <c r="CK775" s="342"/>
      <c r="CL775" s="342"/>
      <c r="CM775" s="342"/>
      <c r="CN775" s="342"/>
      <c r="CO775" s="342"/>
      <c r="CP775" s="342"/>
      <c r="CQ775" s="342"/>
      <c r="CR775" s="342"/>
      <c r="CS775" s="342"/>
      <c r="CT775" s="342"/>
      <c r="CU775" s="342"/>
      <c r="CV775" s="342"/>
      <c r="CW775" s="342"/>
      <c r="CX775" s="342"/>
      <c r="CY775" s="342"/>
      <c r="CZ775" s="342"/>
    </row>
    <row r="776" ht="25.15" customHeight="true" x14ac:dyDescent="0.2">
      <c r="C776" s="1020"/>
      <c r="D776" s="1020"/>
      <c r="E776" s="577"/>
      <c r="F776" s="577"/>
      <c r="G776" s="577"/>
      <c r="H776" s="1020"/>
      <c r="I776" s="1020"/>
      <c r="J776" s="577"/>
      <c r="K776" s="577"/>
      <c r="L776" s="577"/>
      <c r="M776" s="1020"/>
      <c r="N776" s="1020"/>
      <c r="O776" s="577"/>
      <c r="P776" s="577"/>
      <c r="Q776" s="577"/>
      <c r="BA776" s="342"/>
      <c r="BB776" s="396"/>
      <c r="BC776" s="342"/>
      <c r="BD776" s="342"/>
      <c r="BE776" s="342"/>
      <c r="BF776" s="342"/>
      <c r="BG776" s="342"/>
      <c r="BH776" s="342"/>
      <c r="BI776" s="342"/>
      <c r="BJ776" s="342"/>
      <c r="BK776" s="342"/>
      <c r="BL776" s="342"/>
      <c r="BM776" s="342"/>
      <c r="BN776" s="342"/>
      <c r="BO776" s="342"/>
      <c r="BP776" s="342"/>
      <c r="BQ776" s="342"/>
      <c r="BR776" s="342"/>
      <c r="BS776" s="342"/>
      <c r="BT776" s="342"/>
      <c r="BU776" s="342"/>
      <c r="BV776" s="342"/>
      <c r="BW776" s="342"/>
      <c r="BX776" s="342"/>
      <c r="BY776" s="342"/>
      <c r="BZ776" s="342"/>
      <c r="CA776" s="342"/>
      <c r="CB776" s="342"/>
      <c r="CC776" s="342"/>
      <c r="CD776" s="342"/>
      <c r="CE776" s="342"/>
      <c r="CF776" s="342"/>
      <c r="CG776" s="342"/>
      <c r="CH776" s="342"/>
      <c r="CI776" s="342"/>
      <c r="CJ776" s="342"/>
      <c r="CK776" s="342"/>
      <c r="CL776" s="342"/>
      <c r="CM776" s="342"/>
      <c r="CN776" s="342"/>
      <c r="CO776" s="342"/>
      <c r="CP776" s="342"/>
      <c r="CQ776" s="342"/>
      <c r="CR776" s="342"/>
      <c r="CS776" s="342"/>
      <c r="CT776" s="342"/>
      <c r="CU776" s="342"/>
      <c r="CV776" s="342"/>
      <c r="CW776" s="342"/>
      <c r="CX776" s="342"/>
      <c r="CY776" s="342"/>
      <c r="CZ776" s="342"/>
    </row>
    <row r="777" ht="25.15" customHeight="true" x14ac:dyDescent="0.2">
      <c r="C777" s="1020"/>
      <c r="D777" s="1020"/>
      <c r="E777" s="577"/>
      <c r="F777" s="577"/>
      <c r="G777" s="577"/>
      <c r="H777" s="1020"/>
      <c r="I777" s="1020"/>
      <c r="J777" s="577"/>
      <c r="K777" s="577"/>
      <c r="L777" s="577"/>
      <c r="M777" s="1020"/>
      <c r="N777" s="1020"/>
      <c r="O777" s="577"/>
      <c r="P777" s="577"/>
      <c r="Q777" s="577"/>
      <c r="BA777" s="342"/>
      <c r="BB777" s="396"/>
      <c r="BC777" s="342"/>
      <c r="BD777" s="342"/>
      <c r="BE777" s="342"/>
      <c r="BF777" s="342"/>
      <c r="BG777" s="342"/>
      <c r="BH777" s="342"/>
      <c r="BI777" s="342"/>
      <c r="BJ777" s="342"/>
      <c r="BK777" s="342"/>
      <c r="BL777" s="342"/>
      <c r="BM777" s="342"/>
      <c r="BN777" s="342"/>
      <c r="BO777" s="342"/>
      <c r="BP777" s="342"/>
      <c r="BQ777" s="342"/>
      <c r="BR777" s="342"/>
      <c r="BS777" s="342"/>
      <c r="BT777" s="342"/>
      <c r="BU777" s="342"/>
      <c r="BV777" s="342"/>
      <c r="BW777" s="342"/>
      <c r="BX777" s="342"/>
      <c r="BY777" s="342"/>
      <c r="BZ777" s="342"/>
      <c r="CA777" s="342"/>
      <c r="CB777" s="342"/>
      <c r="CC777" s="342"/>
      <c r="CD777" s="342"/>
      <c r="CE777" s="342"/>
      <c r="CF777" s="342"/>
      <c r="CG777" s="342"/>
      <c r="CH777" s="342"/>
      <c r="CI777" s="342"/>
      <c r="CJ777" s="342"/>
      <c r="CK777" s="342"/>
      <c r="CL777" s="342"/>
      <c r="CM777" s="342"/>
      <c r="CN777" s="342"/>
      <c r="CO777" s="342"/>
      <c r="CP777" s="342"/>
      <c r="CQ777" s="342"/>
      <c r="CR777" s="342"/>
      <c r="CS777" s="342"/>
      <c r="CT777" s="342"/>
      <c r="CU777" s="342"/>
      <c r="CV777" s="342"/>
      <c r="CW777" s="342"/>
      <c r="CX777" s="342"/>
      <c r="CY777" s="342"/>
      <c r="CZ777" s="342"/>
    </row>
    <row r="778" ht="25.15" customHeight="true" x14ac:dyDescent="0.2">
      <c r="C778" s="1020"/>
      <c r="D778" s="1020"/>
      <c r="E778" s="577"/>
      <c r="F778" s="577"/>
      <c r="G778" s="577"/>
      <c r="H778" s="1020"/>
      <c r="I778" s="1020"/>
      <c r="J778" s="577"/>
      <c r="K778" s="577"/>
      <c r="L778" s="577"/>
      <c r="M778" s="1020"/>
      <c r="N778" s="1020"/>
      <c r="O778" s="577"/>
      <c r="P778" s="577"/>
      <c r="Q778" s="577"/>
      <c r="BA778" s="342"/>
      <c r="BB778" s="396"/>
      <c r="BC778" s="342"/>
      <c r="BD778" s="342"/>
      <c r="BE778" s="342"/>
      <c r="BF778" s="342"/>
      <c r="BG778" s="342"/>
      <c r="BH778" s="342"/>
      <c r="BI778" s="342"/>
      <c r="BJ778" s="342"/>
      <c r="BK778" s="342"/>
      <c r="BL778" s="342"/>
      <c r="BM778" s="342"/>
      <c r="BN778" s="342"/>
      <c r="BO778" s="342"/>
      <c r="BP778" s="342"/>
      <c r="BQ778" s="342"/>
      <c r="BR778" s="342"/>
      <c r="BS778" s="342"/>
      <c r="BT778" s="342"/>
      <c r="BU778" s="342"/>
      <c r="BV778" s="342"/>
      <c r="BW778" s="342"/>
      <c r="BX778" s="342"/>
      <c r="BY778" s="342"/>
      <c r="BZ778" s="342"/>
      <c r="CA778" s="342"/>
      <c r="CB778" s="342"/>
      <c r="CC778" s="342"/>
      <c r="CD778" s="342"/>
      <c r="CE778" s="342"/>
      <c r="CF778" s="342"/>
      <c r="CG778" s="342"/>
      <c r="CH778" s="342"/>
      <c r="CI778" s="342"/>
      <c r="CJ778" s="342"/>
      <c r="CK778" s="342"/>
      <c r="CL778" s="342"/>
      <c r="CM778" s="342"/>
      <c r="CN778" s="342"/>
      <c r="CO778" s="342"/>
      <c r="CP778" s="342"/>
      <c r="CQ778" s="342"/>
      <c r="CR778" s="342"/>
      <c r="CS778" s="342"/>
      <c r="CT778" s="342"/>
      <c r="CU778" s="342"/>
      <c r="CV778" s="342"/>
      <c r="CW778" s="342"/>
      <c r="CX778" s="342"/>
      <c r="CY778" s="342"/>
      <c r="CZ778" s="342"/>
    </row>
    <row r="779" ht="25.15" customHeight="true" x14ac:dyDescent="0.2">
      <c r="C779" s="1020"/>
      <c r="D779" s="1020"/>
      <c r="E779" s="577"/>
      <c r="F779" s="577"/>
      <c r="G779" s="577"/>
      <c r="H779" s="1020"/>
      <c r="I779" s="1020"/>
      <c r="J779" s="577"/>
      <c r="K779" s="577"/>
      <c r="L779" s="577"/>
      <c r="M779" s="1020"/>
      <c r="N779" s="1020"/>
      <c r="O779" s="577"/>
      <c r="P779" s="577"/>
      <c r="Q779" s="577"/>
      <c r="BA779" s="342"/>
      <c r="BB779" s="396"/>
      <c r="BC779" s="342"/>
      <c r="BD779" s="342"/>
      <c r="BE779" s="342"/>
      <c r="BF779" s="342"/>
      <c r="BG779" s="342"/>
      <c r="BH779" s="342"/>
      <c r="BI779" s="342"/>
      <c r="BJ779" s="342"/>
      <c r="BK779" s="342"/>
      <c r="BL779" s="342"/>
      <c r="BM779" s="342"/>
      <c r="BN779" s="342"/>
      <c r="BO779" s="342"/>
      <c r="BP779" s="342"/>
      <c r="BQ779" s="342"/>
      <c r="BR779" s="342"/>
      <c r="BS779" s="342"/>
      <c r="BT779" s="342"/>
      <c r="BU779" s="342"/>
      <c r="BV779" s="342"/>
      <c r="BW779" s="342"/>
      <c r="BX779" s="342"/>
      <c r="BY779" s="342"/>
      <c r="BZ779" s="342"/>
      <c r="CA779" s="342"/>
      <c r="CB779" s="342"/>
      <c r="CC779" s="342"/>
      <c r="CD779" s="342"/>
      <c r="CE779" s="342"/>
      <c r="CF779" s="342"/>
      <c r="CG779" s="342"/>
      <c r="CH779" s="342"/>
      <c r="CI779" s="342"/>
      <c r="CJ779" s="342"/>
      <c r="CK779" s="342"/>
      <c r="CL779" s="342"/>
      <c r="CM779" s="342"/>
      <c r="CN779" s="342"/>
      <c r="CO779" s="342"/>
      <c r="CP779" s="342"/>
      <c r="CQ779" s="342"/>
      <c r="CR779" s="342"/>
      <c r="CS779" s="342"/>
      <c r="CT779" s="342"/>
      <c r="CU779" s="342"/>
      <c r="CV779" s="342"/>
      <c r="CW779" s="342"/>
      <c r="CX779" s="342"/>
      <c r="CY779" s="342"/>
      <c r="CZ779" s="342"/>
    </row>
    <row r="780" ht="25.15" customHeight="true" x14ac:dyDescent="0.2">
      <c r="C780" s="1020"/>
      <c r="D780" s="1020"/>
      <c r="E780" s="577"/>
      <c r="F780" s="577"/>
      <c r="G780" s="577"/>
      <c r="H780" s="1020"/>
      <c r="I780" s="1020"/>
      <c r="J780" s="577"/>
      <c r="K780" s="577"/>
      <c r="L780" s="577"/>
      <c r="M780" s="1020"/>
      <c r="N780" s="1020"/>
      <c r="O780" s="577"/>
      <c r="P780" s="577"/>
      <c r="Q780" s="577"/>
      <c r="BA780" s="342"/>
      <c r="BB780" s="396"/>
      <c r="BC780" s="342"/>
      <c r="BD780" s="342"/>
      <c r="BE780" s="342"/>
      <c r="BF780" s="342"/>
      <c r="BG780" s="342"/>
      <c r="BH780" s="342"/>
      <c r="BI780" s="342"/>
      <c r="BJ780" s="342"/>
      <c r="BK780" s="342"/>
      <c r="BL780" s="342"/>
      <c r="BM780" s="342"/>
      <c r="BN780" s="342"/>
      <c r="BO780" s="342"/>
      <c r="BP780" s="342"/>
      <c r="BQ780" s="342"/>
      <c r="BR780" s="342"/>
      <c r="BS780" s="342"/>
      <c r="BT780" s="342"/>
      <c r="BU780" s="342"/>
      <c r="BV780" s="342"/>
      <c r="BW780" s="342"/>
      <c r="BX780" s="342"/>
      <c r="BY780" s="342"/>
      <c r="BZ780" s="342"/>
      <c r="CA780" s="342"/>
      <c r="CB780" s="342"/>
      <c r="CC780" s="342"/>
      <c r="CD780" s="342"/>
      <c r="CE780" s="342"/>
      <c r="CF780" s="342"/>
      <c r="CG780" s="342"/>
      <c r="CH780" s="342"/>
      <c r="CI780" s="342"/>
      <c r="CJ780" s="342"/>
      <c r="CK780" s="342"/>
      <c r="CL780" s="342"/>
      <c r="CM780" s="342"/>
      <c r="CN780" s="342"/>
      <c r="CO780" s="342"/>
      <c r="CP780" s="342"/>
      <c r="CQ780" s="342"/>
      <c r="CR780" s="342"/>
      <c r="CS780" s="342"/>
      <c r="CT780" s="342"/>
      <c r="CU780" s="342"/>
      <c r="CV780" s="342"/>
      <c r="CW780" s="342"/>
      <c r="CX780" s="342"/>
      <c r="CY780" s="342"/>
      <c r="CZ780" s="342"/>
    </row>
    <row r="781" ht="25.15" customHeight="true" x14ac:dyDescent="0.2">
      <c r="C781" s="1020"/>
      <c r="D781" s="1020"/>
      <c r="E781" s="577"/>
      <c r="F781" s="577"/>
      <c r="G781" s="577"/>
      <c r="H781" s="1020"/>
      <c r="I781" s="1020"/>
      <c r="J781" s="577"/>
      <c r="K781" s="577"/>
      <c r="L781" s="577"/>
      <c r="M781" s="1020"/>
      <c r="N781" s="1020"/>
      <c r="O781" s="577"/>
      <c r="P781" s="577"/>
      <c r="Q781" s="577"/>
      <c r="BA781" s="342"/>
      <c r="BB781" s="396"/>
      <c r="BC781" s="342"/>
      <c r="BD781" s="342"/>
      <c r="BE781" s="342"/>
      <c r="BF781" s="342"/>
      <c r="BG781" s="342"/>
      <c r="BH781" s="342"/>
      <c r="BI781" s="342"/>
      <c r="BJ781" s="342"/>
      <c r="BK781" s="342"/>
      <c r="BL781" s="342"/>
      <c r="BM781" s="342"/>
      <c r="BN781" s="342"/>
      <c r="BO781" s="342"/>
      <c r="BP781" s="342"/>
      <c r="BQ781" s="342"/>
      <c r="BR781" s="342"/>
      <c r="BS781" s="342"/>
      <c r="BT781" s="342"/>
      <c r="BU781" s="342"/>
      <c r="BV781" s="342"/>
      <c r="BW781" s="342"/>
      <c r="BX781" s="342"/>
      <c r="BY781" s="342"/>
      <c r="BZ781" s="342"/>
      <c r="CA781" s="342"/>
      <c r="CB781" s="342"/>
      <c r="CC781" s="342"/>
      <c r="CD781" s="342"/>
      <c r="CE781" s="342"/>
      <c r="CF781" s="342"/>
      <c r="CG781" s="342"/>
      <c r="CH781" s="342"/>
      <c r="CI781" s="342"/>
      <c r="CJ781" s="342"/>
      <c r="CK781" s="342"/>
      <c r="CL781" s="342"/>
      <c r="CM781" s="342"/>
      <c r="CN781" s="342"/>
      <c r="CO781" s="342"/>
      <c r="CP781" s="342"/>
      <c r="CQ781" s="342"/>
      <c r="CR781" s="342"/>
      <c r="CS781" s="342"/>
      <c r="CT781" s="342"/>
      <c r="CU781" s="342"/>
      <c r="CV781" s="342"/>
      <c r="CW781" s="342"/>
      <c r="CX781" s="342"/>
      <c r="CY781" s="342"/>
      <c r="CZ781" s="342"/>
    </row>
    <row r="782" ht="25.15" customHeight="true" x14ac:dyDescent="0.2">
      <c r="C782" s="1020"/>
      <c r="D782" s="1020"/>
      <c r="E782" s="577"/>
      <c r="F782" s="577"/>
      <c r="G782" s="577"/>
      <c r="H782" s="1020"/>
      <c r="I782" s="1020"/>
      <c r="J782" s="577"/>
      <c r="K782" s="577"/>
      <c r="L782" s="577"/>
      <c r="M782" s="1020"/>
      <c r="N782" s="1020"/>
      <c r="O782" s="577"/>
      <c r="P782" s="577"/>
      <c r="Q782" s="577"/>
      <c r="BA782" s="342"/>
      <c r="BB782" s="396"/>
      <c r="BC782" s="342"/>
      <c r="BD782" s="342"/>
      <c r="BE782" s="342"/>
      <c r="BF782" s="342"/>
      <c r="BG782" s="342"/>
      <c r="BH782" s="342"/>
      <c r="BI782" s="342"/>
      <c r="BJ782" s="342"/>
      <c r="BK782" s="342"/>
      <c r="BL782" s="342"/>
      <c r="BM782" s="342"/>
      <c r="BN782" s="342"/>
      <c r="BO782" s="342"/>
      <c r="BP782" s="342"/>
      <c r="BQ782" s="342"/>
      <c r="BR782" s="342"/>
      <c r="BS782" s="342"/>
      <c r="BT782" s="342"/>
      <c r="BU782" s="342"/>
      <c r="BV782" s="342"/>
      <c r="BW782" s="342"/>
      <c r="BX782" s="342"/>
      <c r="BY782" s="342"/>
      <c r="BZ782" s="342"/>
      <c r="CA782" s="342"/>
      <c r="CB782" s="342"/>
      <c r="CC782" s="342"/>
      <c r="CD782" s="342"/>
      <c r="CE782" s="342"/>
      <c r="CF782" s="342"/>
      <c r="CG782" s="342"/>
      <c r="CH782" s="342"/>
      <c r="CI782" s="342"/>
      <c r="CJ782" s="342"/>
      <c r="CK782" s="342"/>
      <c r="CL782" s="342"/>
      <c r="CM782" s="342"/>
      <c r="CN782" s="342"/>
      <c r="CO782" s="342"/>
      <c r="CP782" s="342"/>
      <c r="CQ782" s="342"/>
      <c r="CR782" s="342"/>
      <c r="CS782" s="342"/>
      <c r="CT782" s="342"/>
      <c r="CU782" s="342"/>
      <c r="CV782" s="342"/>
      <c r="CW782" s="342"/>
      <c r="CX782" s="342"/>
      <c r="CY782" s="342"/>
      <c r="CZ782" s="342"/>
    </row>
    <row r="783" ht="25.15" customHeight="true" x14ac:dyDescent="0.2">
      <c r="C783" s="1020"/>
      <c r="D783" s="1020"/>
      <c r="E783" s="577"/>
      <c r="F783" s="577"/>
      <c r="G783" s="577"/>
      <c r="H783" s="1020"/>
      <c r="I783" s="1020"/>
      <c r="J783" s="577"/>
      <c r="K783" s="577"/>
      <c r="L783" s="577"/>
      <c r="M783" s="1020"/>
      <c r="N783" s="1020"/>
      <c r="O783" s="577"/>
      <c r="P783" s="577"/>
      <c r="Q783" s="577"/>
      <c r="BA783" s="342"/>
      <c r="BB783" s="396"/>
      <c r="BC783" s="342"/>
      <c r="BD783" s="342"/>
      <c r="BE783" s="342"/>
      <c r="BF783" s="342"/>
      <c r="BG783" s="342"/>
      <c r="BH783" s="342"/>
      <c r="BI783" s="342"/>
      <c r="BJ783" s="342"/>
      <c r="BK783" s="342"/>
      <c r="BL783" s="342"/>
      <c r="BM783" s="342"/>
      <c r="BN783" s="342"/>
      <c r="BO783" s="342"/>
      <c r="BP783" s="342"/>
      <c r="BQ783" s="342"/>
      <c r="BR783" s="342"/>
      <c r="BS783" s="342"/>
      <c r="BT783" s="342"/>
      <c r="BU783" s="342"/>
      <c r="BV783" s="342"/>
      <c r="BW783" s="342"/>
      <c r="BX783" s="342"/>
      <c r="BY783" s="342"/>
      <c r="BZ783" s="342"/>
      <c r="CA783" s="342"/>
      <c r="CB783" s="342"/>
      <c r="CC783" s="342"/>
      <c r="CD783" s="342"/>
      <c r="CE783" s="342"/>
      <c r="CF783" s="342"/>
      <c r="CG783" s="342"/>
      <c r="CH783" s="342"/>
      <c r="CI783" s="342"/>
      <c r="CJ783" s="342"/>
      <c r="CK783" s="342"/>
      <c r="CL783" s="342"/>
      <c r="CM783" s="342"/>
      <c r="CN783" s="342"/>
      <c r="CO783" s="342"/>
      <c r="CP783" s="342"/>
      <c r="CQ783" s="342"/>
      <c r="CR783" s="342"/>
      <c r="CS783" s="342"/>
      <c r="CT783" s="342"/>
      <c r="CU783" s="342"/>
      <c r="CV783" s="342"/>
      <c r="CW783" s="342"/>
      <c r="CX783" s="342"/>
      <c r="CY783" s="342"/>
      <c r="CZ783" s="342"/>
    </row>
    <row r="784" ht="25.15" customHeight="true" x14ac:dyDescent="0.2">
      <c r="C784" s="1020"/>
      <c r="D784" s="1020"/>
      <c r="E784" s="577"/>
      <c r="F784" s="577"/>
      <c r="G784" s="577"/>
      <c r="H784" s="1020"/>
      <c r="I784" s="1020"/>
      <c r="J784" s="577"/>
      <c r="K784" s="577"/>
      <c r="L784" s="577"/>
      <c r="M784" s="1020"/>
      <c r="N784" s="1020"/>
      <c r="O784" s="577"/>
      <c r="P784" s="577"/>
      <c r="Q784" s="577"/>
      <c r="BA784" s="342"/>
      <c r="BB784" s="396"/>
      <c r="BC784" s="342"/>
      <c r="BD784" s="342"/>
      <c r="BE784" s="342"/>
      <c r="BF784" s="342"/>
      <c r="BG784" s="342"/>
      <c r="BH784" s="342"/>
      <c r="BI784" s="342"/>
      <c r="BJ784" s="342"/>
      <c r="BK784" s="342"/>
      <c r="BL784" s="342"/>
      <c r="BM784" s="342"/>
      <c r="BN784" s="342"/>
      <c r="BO784" s="342"/>
      <c r="BP784" s="342"/>
      <c r="BQ784" s="342"/>
      <c r="BR784" s="342"/>
      <c r="BS784" s="342"/>
      <c r="BT784" s="342"/>
      <c r="BU784" s="342"/>
      <c r="BV784" s="342"/>
      <c r="BW784" s="342"/>
      <c r="BX784" s="342"/>
      <c r="BY784" s="342"/>
      <c r="BZ784" s="342"/>
      <c r="CA784" s="342"/>
      <c r="CB784" s="342"/>
      <c r="CC784" s="342"/>
      <c r="CD784" s="342"/>
      <c r="CE784" s="342"/>
      <c r="CF784" s="342"/>
      <c r="CG784" s="342"/>
      <c r="CH784" s="342"/>
      <c r="CI784" s="342"/>
      <c r="CJ784" s="342"/>
      <c r="CK784" s="342"/>
      <c r="CL784" s="342"/>
      <c r="CM784" s="342"/>
      <c r="CN784" s="342"/>
      <c r="CO784" s="342"/>
      <c r="CP784" s="342"/>
      <c r="CQ784" s="342"/>
      <c r="CR784" s="342"/>
      <c r="CS784" s="342"/>
      <c r="CT784" s="342"/>
      <c r="CU784" s="342"/>
      <c r="CV784" s="342"/>
      <c r="CW784" s="342"/>
      <c r="CX784" s="342"/>
      <c r="CY784" s="342"/>
      <c r="CZ784" s="342"/>
    </row>
    <row r="785" ht="25.15" customHeight="true" x14ac:dyDescent="0.2">
      <c r="C785" s="1020"/>
      <c r="D785" s="1020"/>
      <c r="E785" s="577"/>
      <c r="F785" s="577"/>
      <c r="G785" s="577"/>
      <c r="H785" s="1020"/>
      <c r="I785" s="1020"/>
      <c r="J785" s="577"/>
      <c r="K785" s="577"/>
      <c r="L785" s="577"/>
      <c r="M785" s="1020"/>
      <c r="N785" s="1020"/>
      <c r="O785" s="577"/>
      <c r="P785" s="577"/>
      <c r="Q785" s="577"/>
      <c r="BA785" s="342"/>
      <c r="BB785" s="396"/>
      <c r="BC785" s="342"/>
      <c r="BD785" s="342"/>
      <c r="BE785" s="342"/>
      <c r="BF785" s="342"/>
      <c r="BG785" s="342"/>
      <c r="BH785" s="342"/>
      <c r="BI785" s="342"/>
      <c r="BJ785" s="342"/>
      <c r="BK785" s="342"/>
      <c r="BL785" s="342"/>
      <c r="BM785" s="342"/>
      <c r="BN785" s="342"/>
      <c r="BO785" s="342"/>
      <c r="BP785" s="342"/>
      <c r="BQ785" s="342"/>
      <c r="BR785" s="342"/>
      <c r="BS785" s="342"/>
      <c r="BT785" s="342"/>
      <c r="BU785" s="342"/>
      <c r="BV785" s="342"/>
      <c r="BW785" s="342"/>
      <c r="BX785" s="342"/>
      <c r="BY785" s="342"/>
      <c r="BZ785" s="342"/>
      <c r="CA785" s="342"/>
      <c r="CB785" s="342"/>
      <c r="CC785" s="342"/>
      <c r="CD785" s="342"/>
      <c r="CE785" s="342"/>
      <c r="CF785" s="342"/>
      <c r="CG785" s="342"/>
      <c r="CH785" s="342"/>
      <c r="CI785" s="342"/>
      <c r="CJ785" s="342"/>
      <c r="CK785" s="342"/>
      <c r="CL785" s="342"/>
      <c r="CM785" s="342"/>
      <c r="CN785" s="342"/>
      <c r="CO785" s="342"/>
      <c r="CP785" s="342"/>
      <c r="CQ785" s="342"/>
      <c r="CR785" s="342"/>
      <c r="CS785" s="342"/>
      <c r="CT785" s="342"/>
      <c r="CU785" s="342"/>
      <c r="CV785" s="342"/>
      <c r="CW785" s="342"/>
      <c r="CX785" s="342"/>
      <c r="CY785" s="342"/>
      <c r="CZ785" s="342"/>
    </row>
    <row r="786" ht="25.15" customHeight="true" x14ac:dyDescent="0.2">
      <c r="C786" s="1020"/>
      <c r="D786" s="1020"/>
      <c r="E786" s="577"/>
      <c r="F786" s="577"/>
      <c r="G786" s="577"/>
      <c r="H786" s="1020"/>
      <c r="I786" s="1020"/>
      <c r="J786" s="577"/>
      <c r="K786" s="577"/>
      <c r="L786" s="577"/>
      <c r="M786" s="1020"/>
      <c r="N786" s="1020"/>
      <c r="O786" s="577"/>
      <c r="P786" s="577"/>
      <c r="Q786" s="577"/>
      <c r="BA786" s="342"/>
      <c r="BB786" s="396"/>
      <c r="BC786" s="342"/>
      <c r="BD786" s="342"/>
      <c r="BE786" s="342"/>
      <c r="BF786" s="342"/>
      <c r="BG786" s="342"/>
      <c r="BH786" s="342"/>
      <c r="BI786" s="342"/>
      <c r="BJ786" s="342"/>
      <c r="BK786" s="342"/>
      <c r="BL786" s="342"/>
      <c r="BM786" s="342"/>
      <c r="BN786" s="342"/>
      <c r="BO786" s="342"/>
      <c r="BP786" s="342"/>
      <c r="BQ786" s="342"/>
      <c r="BR786" s="342"/>
      <c r="BS786" s="342"/>
      <c r="BT786" s="342"/>
      <c r="BU786" s="342"/>
      <c r="BV786" s="342"/>
      <c r="BW786" s="342"/>
      <c r="BX786" s="342"/>
      <c r="BY786" s="342"/>
      <c r="BZ786" s="342"/>
      <c r="CA786" s="342"/>
      <c r="CB786" s="342"/>
      <c r="CC786" s="342"/>
      <c r="CD786" s="342"/>
      <c r="CE786" s="342"/>
      <c r="CF786" s="342"/>
      <c r="CG786" s="342"/>
      <c r="CH786" s="342"/>
      <c r="CI786" s="342"/>
      <c r="CJ786" s="342"/>
      <c r="CK786" s="342"/>
      <c r="CL786" s="342"/>
      <c r="CM786" s="342"/>
      <c r="CN786" s="342"/>
      <c r="CO786" s="342"/>
      <c r="CP786" s="342"/>
      <c r="CQ786" s="342"/>
      <c r="CR786" s="342"/>
      <c r="CS786" s="342"/>
      <c r="CT786" s="342"/>
      <c r="CU786" s="342"/>
      <c r="CV786" s="342"/>
      <c r="CW786" s="342"/>
      <c r="CX786" s="342"/>
      <c r="CY786" s="342"/>
      <c r="CZ786" s="342"/>
    </row>
    <row r="787" ht="25.15" customHeight="true" x14ac:dyDescent="0.2">
      <c r="C787" s="1020"/>
      <c r="D787" s="1020"/>
      <c r="E787" s="577"/>
      <c r="F787" s="577"/>
      <c r="G787" s="577"/>
      <c r="H787" s="1020"/>
      <c r="I787" s="1020"/>
      <c r="J787" s="577"/>
      <c r="K787" s="577"/>
      <c r="L787" s="577"/>
      <c r="M787" s="1020"/>
      <c r="N787" s="1020"/>
      <c r="O787" s="577"/>
      <c r="P787" s="577"/>
      <c r="Q787" s="577"/>
      <c r="BA787" s="342"/>
      <c r="BB787" s="396"/>
      <c r="BC787" s="342"/>
      <c r="BD787" s="342"/>
      <c r="BE787" s="342"/>
      <c r="BF787" s="342"/>
      <c r="BG787" s="342"/>
      <c r="BH787" s="342"/>
      <c r="BI787" s="342"/>
      <c r="BJ787" s="342"/>
      <c r="BK787" s="342"/>
      <c r="BL787" s="342"/>
      <c r="BM787" s="342"/>
      <c r="BN787" s="342"/>
      <c r="BO787" s="342"/>
      <c r="BP787" s="342"/>
      <c r="BQ787" s="342"/>
      <c r="BR787" s="342"/>
      <c r="BS787" s="342"/>
      <c r="BT787" s="342"/>
      <c r="BU787" s="342"/>
      <c r="BV787" s="342"/>
      <c r="BW787" s="342"/>
      <c r="BX787" s="342"/>
      <c r="BY787" s="342"/>
      <c r="BZ787" s="342"/>
      <c r="CA787" s="342"/>
      <c r="CB787" s="342"/>
      <c r="CC787" s="342"/>
      <c r="CD787" s="342"/>
      <c r="CE787" s="342"/>
      <c r="CF787" s="342"/>
      <c r="CG787" s="342"/>
      <c r="CH787" s="342"/>
      <c r="CI787" s="342"/>
      <c r="CJ787" s="342"/>
      <c r="CK787" s="342"/>
      <c r="CL787" s="342"/>
      <c r="CM787" s="342"/>
      <c r="CN787" s="342"/>
      <c r="CO787" s="342"/>
      <c r="CP787" s="342"/>
      <c r="CQ787" s="342"/>
      <c r="CR787" s="342"/>
      <c r="CS787" s="342"/>
      <c r="CT787" s="342"/>
      <c r="CU787" s="342"/>
      <c r="CV787" s="342"/>
      <c r="CW787" s="342"/>
      <c r="CX787" s="342"/>
      <c r="CY787" s="342"/>
      <c r="CZ787" s="342"/>
    </row>
    <row r="788" ht="25.15" customHeight="true" x14ac:dyDescent="0.2">
      <c r="C788" s="1020"/>
      <c r="D788" s="1020"/>
      <c r="E788" s="577"/>
      <c r="F788" s="577"/>
      <c r="G788" s="577"/>
      <c r="H788" s="1020"/>
      <c r="I788" s="1020"/>
      <c r="J788" s="577"/>
      <c r="K788" s="577"/>
      <c r="L788" s="577"/>
      <c r="M788" s="1020"/>
      <c r="N788" s="1020"/>
      <c r="O788" s="577"/>
      <c r="P788" s="577"/>
      <c r="Q788" s="577"/>
      <c r="BA788" s="342"/>
      <c r="BB788" s="396"/>
      <c r="BC788" s="342"/>
      <c r="BD788" s="342"/>
      <c r="BE788" s="342"/>
      <c r="BF788" s="342"/>
      <c r="BG788" s="342"/>
      <c r="BH788" s="342"/>
      <c r="BI788" s="342"/>
      <c r="BJ788" s="342"/>
      <c r="BK788" s="342"/>
      <c r="BL788" s="342"/>
      <c r="BM788" s="342"/>
      <c r="BN788" s="342"/>
      <c r="BO788" s="342"/>
      <c r="BP788" s="342"/>
      <c r="BQ788" s="342"/>
      <c r="BR788" s="342"/>
      <c r="BS788" s="342"/>
      <c r="BT788" s="342"/>
      <c r="BU788" s="342"/>
      <c r="BV788" s="342"/>
      <c r="BW788" s="342"/>
      <c r="BX788" s="342"/>
      <c r="BY788" s="342"/>
      <c r="BZ788" s="342"/>
      <c r="CA788" s="342"/>
      <c r="CB788" s="342"/>
      <c r="CC788" s="342"/>
      <c r="CD788" s="342"/>
      <c r="CE788" s="342"/>
      <c r="CF788" s="342"/>
      <c r="CG788" s="342"/>
      <c r="CH788" s="342"/>
      <c r="CI788" s="342"/>
      <c r="CJ788" s="342"/>
      <c r="CK788" s="342"/>
      <c r="CL788" s="342"/>
      <c r="CM788" s="342"/>
      <c r="CN788" s="342"/>
      <c r="CO788" s="342"/>
      <c r="CP788" s="342"/>
      <c r="CQ788" s="342"/>
      <c r="CR788" s="342"/>
      <c r="CS788" s="342"/>
      <c r="CT788" s="342"/>
      <c r="CU788" s="342"/>
      <c r="CV788" s="342"/>
      <c r="CW788" s="342"/>
      <c r="CX788" s="342"/>
      <c r="CY788" s="342"/>
      <c r="CZ788" s="342"/>
    </row>
    <row r="789" ht="25.15" customHeight="true" x14ac:dyDescent="0.2">
      <c r="C789" s="1020"/>
      <c r="D789" s="1020"/>
      <c r="E789" s="577"/>
      <c r="F789" s="577"/>
      <c r="G789" s="577"/>
      <c r="H789" s="1020"/>
      <c r="I789" s="1020"/>
      <c r="J789" s="577"/>
      <c r="K789" s="577"/>
      <c r="L789" s="577"/>
      <c r="M789" s="1020"/>
      <c r="N789" s="1020"/>
      <c r="O789" s="577"/>
      <c r="P789" s="577"/>
      <c r="Q789" s="577"/>
      <c r="BA789" s="342"/>
      <c r="BB789" s="396"/>
      <c r="BC789" s="342"/>
      <c r="BD789" s="342"/>
      <c r="BE789" s="342"/>
      <c r="BF789" s="342"/>
      <c r="BG789" s="342"/>
      <c r="BH789" s="342"/>
      <c r="BI789" s="342"/>
      <c r="BJ789" s="342"/>
      <c r="BK789" s="342"/>
      <c r="BL789" s="342"/>
      <c r="BM789" s="342"/>
      <c r="BN789" s="342"/>
      <c r="BO789" s="342"/>
      <c r="BP789" s="342"/>
      <c r="BQ789" s="342"/>
      <c r="BR789" s="342"/>
      <c r="BS789" s="342"/>
      <c r="BT789" s="342"/>
      <c r="BU789" s="342"/>
      <c r="BV789" s="342"/>
      <c r="BW789" s="342"/>
      <c r="BX789" s="342"/>
      <c r="BY789" s="342"/>
      <c r="BZ789" s="342"/>
      <c r="CA789" s="342"/>
      <c r="CB789" s="342"/>
      <c r="CC789" s="342"/>
      <c r="CD789" s="342"/>
      <c r="CE789" s="342"/>
      <c r="CF789" s="342"/>
      <c r="CG789" s="342"/>
      <c r="CH789" s="342"/>
      <c r="CI789" s="342"/>
      <c r="CJ789" s="342"/>
      <c r="CK789" s="342"/>
      <c r="CL789" s="342"/>
      <c r="CM789" s="342"/>
      <c r="CN789" s="342"/>
      <c r="CO789" s="342"/>
      <c r="CP789" s="342"/>
      <c r="CQ789" s="342"/>
      <c r="CR789" s="342"/>
      <c r="CS789" s="342"/>
      <c r="CT789" s="342"/>
      <c r="CU789" s="342"/>
      <c r="CV789" s="342"/>
      <c r="CW789" s="342"/>
      <c r="CX789" s="342"/>
      <c r="CY789" s="342"/>
      <c r="CZ789" s="342"/>
    </row>
    <row r="790" ht="25.15" customHeight="true" x14ac:dyDescent="0.2">
      <c r="C790" s="1020"/>
      <c r="D790" s="1020"/>
      <c r="E790" s="577"/>
      <c r="F790" s="577"/>
      <c r="G790" s="577"/>
      <c r="H790" s="1020"/>
      <c r="I790" s="1020"/>
      <c r="J790" s="577"/>
      <c r="K790" s="577"/>
      <c r="L790" s="577"/>
      <c r="M790" s="1020"/>
      <c r="N790" s="1020"/>
      <c r="O790" s="577"/>
      <c r="P790" s="577"/>
      <c r="Q790" s="577"/>
      <c r="BA790" s="342"/>
      <c r="BB790" s="396"/>
      <c r="BC790" s="342"/>
      <c r="BD790" s="342"/>
      <c r="BE790" s="342"/>
      <c r="BF790" s="342"/>
      <c r="BG790" s="342"/>
      <c r="BH790" s="342"/>
      <c r="BI790" s="342"/>
      <c r="BJ790" s="342"/>
      <c r="BK790" s="342"/>
      <c r="BL790" s="342"/>
      <c r="BM790" s="342"/>
      <c r="BN790" s="342"/>
      <c r="BO790" s="342"/>
      <c r="BP790" s="342"/>
      <c r="BQ790" s="342"/>
      <c r="BR790" s="342"/>
      <c r="BS790" s="342"/>
      <c r="BT790" s="342"/>
      <c r="BU790" s="342"/>
      <c r="BV790" s="342"/>
      <c r="BW790" s="342"/>
      <c r="BX790" s="342"/>
      <c r="BY790" s="342"/>
      <c r="BZ790" s="342"/>
      <c r="CA790" s="342"/>
      <c r="CB790" s="342"/>
      <c r="CC790" s="342"/>
      <c r="CD790" s="342"/>
      <c r="CE790" s="342"/>
      <c r="CF790" s="342"/>
      <c r="CG790" s="342"/>
      <c r="CH790" s="342"/>
      <c r="CI790" s="342"/>
      <c r="CJ790" s="342"/>
      <c r="CK790" s="342"/>
      <c r="CL790" s="342"/>
      <c r="CM790" s="342"/>
      <c r="CN790" s="342"/>
      <c r="CO790" s="342"/>
      <c r="CP790" s="342"/>
      <c r="CQ790" s="342"/>
      <c r="CR790" s="342"/>
      <c r="CS790" s="342"/>
      <c r="CT790" s="342"/>
      <c r="CU790" s="342"/>
      <c r="CV790" s="342"/>
      <c r="CW790" s="342"/>
      <c r="CX790" s="342"/>
      <c r="CY790" s="342"/>
      <c r="CZ790" s="342"/>
    </row>
    <row r="791" ht="25.15" customHeight="true" x14ac:dyDescent="0.2">
      <c r="C791" s="1020"/>
      <c r="D791" s="1020"/>
      <c r="E791" s="577"/>
      <c r="F791" s="577"/>
      <c r="G791" s="577"/>
      <c r="H791" s="1020"/>
      <c r="I791" s="1020"/>
      <c r="J791" s="577"/>
      <c r="K791" s="577"/>
      <c r="L791" s="577"/>
      <c r="M791" s="1020"/>
      <c r="N791" s="1020"/>
      <c r="O791" s="577"/>
      <c r="P791" s="577"/>
      <c r="Q791" s="577"/>
      <c r="BA791" s="342"/>
      <c r="BB791" s="396"/>
      <c r="BC791" s="342"/>
      <c r="BD791" s="342"/>
      <c r="BE791" s="342"/>
      <c r="BF791" s="342"/>
      <c r="BG791" s="342"/>
      <c r="BH791" s="342"/>
      <c r="BI791" s="342"/>
      <c r="BJ791" s="342"/>
      <c r="BK791" s="342"/>
      <c r="BL791" s="342"/>
      <c r="BM791" s="342"/>
      <c r="BN791" s="342"/>
      <c r="BO791" s="342"/>
      <c r="BP791" s="342"/>
      <c r="BQ791" s="342"/>
      <c r="BR791" s="342"/>
      <c r="BS791" s="342"/>
      <c r="BT791" s="342"/>
      <c r="BU791" s="342"/>
      <c r="BV791" s="342"/>
      <c r="BW791" s="342"/>
      <c r="BX791" s="342"/>
      <c r="BY791" s="342"/>
      <c r="BZ791" s="342"/>
      <c r="CA791" s="342"/>
      <c r="CB791" s="342"/>
      <c r="CC791" s="342"/>
      <c r="CD791" s="342"/>
      <c r="CE791" s="342"/>
      <c r="CF791" s="342"/>
      <c r="CG791" s="342"/>
      <c r="CH791" s="342"/>
      <c r="CI791" s="342"/>
      <c r="CJ791" s="342"/>
      <c r="CK791" s="342"/>
      <c r="CL791" s="342"/>
      <c r="CM791" s="342"/>
      <c r="CN791" s="342"/>
      <c r="CO791" s="342"/>
      <c r="CP791" s="342"/>
      <c r="CQ791" s="342"/>
      <c r="CR791" s="342"/>
      <c r="CS791" s="342"/>
      <c r="CT791" s="342"/>
      <c r="CU791" s="342"/>
      <c r="CV791" s="342"/>
      <c r="CW791" s="342"/>
      <c r="CX791" s="342"/>
      <c r="CY791" s="342"/>
      <c r="CZ791" s="342"/>
    </row>
    <row r="792" ht="25.15" customHeight="true" x14ac:dyDescent="0.2">
      <c r="C792" s="1020"/>
      <c r="D792" s="1020"/>
      <c r="E792" s="577"/>
      <c r="F792" s="577"/>
      <c r="G792" s="577"/>
      <c r="H792" s="1020"/>
      <c r="I792" s="1020"/>
      <c r="J792" s="577"/>
      <c r="K792" s="577"/>
      <c r="L792" s="577"/>
      <c r="M792" s="1020"/>
      <c r="N792" s="1020"/>
      <c r="O792" s="577"/>
      <c r="P792" s="577"/>
      <c r="Q792" s="577"/>
      <c r="BA792" s="342"/>
      <c r="BB792" s="396"/>
      <c r="BC792" s="342"/>
      <c r="BD792" s="342"/>
      <c r="BE792" s="342"/>
      <c r="BF792" s="342"/>
      <c r="BG792" s="342"/>
      <c r="BH792" s="342"/>
      <c r="BI792" s="342"/>
      <c r="BJ792" s="342"/>
      <c r="BK792" s="342"/>
      <c r="BL792" s="342"/>
      <c r="BM792" s="342"/>
      <c r="BN792" s="342"/>
      <c r="BO792" s="342"/>
      <c r="BP792" s="342"/>
      <c r="BQ792" s="342"/>
      <c r="BR792" s="342"/>
      <c r="BS792" s="342"/>
      <c r="BT792" s="342"/>
      <c r="BU792" s="342"/>
      <c r="BV792" s="342"/>
      <c r="BW792" s="342"/>
      <c r="BX792" s="342"/>
      <c r="BY792" s="342"/>
      <c r="BZ792" s="342"/>
      <c r="CA792" s="342"/>
      <c r="CB792" s="342"/>
      <c r="CC792" s="342"/>
      <c r="CD792" s="342"/>
      <c r="CE792" s="342"/>
      <c r="CF792" s="342"/>
      <c r="CG792" s="342"/>
      <c r="CH792" s="342"/>
      <c r="CI792" s="342"/>
      <c r="CJ792" s="342"/>
      <c r="CK792" s="342"/>
      <c r="CL792" s="342"/>
      <c r="CM792" s="342"/>
      <c r="CN792" s="342"/>
      <c r="CO792" s="342"/>
      <c r="CP792" s="342"/>
      <c r="CQ792" s="342"/>
      <c r="CR792" s="342"/>
      <c r="CS792" s="342"/>
      <c r="CT792" s="342"/>
      <c r="CU792" s="342"/>
      <c r="CV792" s="342"/>
      <c r="CW792" s="342"/>
      <c r="CX792" s="342"/>
      <c r="CY792" s="342"/>
      <c r="CZ792" s="342"/>
    </row>
    <row r="793" ht="25.15" customHeight="true" x14ac:dyDescent="0.2">
      <c r="C793" s="1020"/>
      <c r="D793" s="1020"/>
      <c r="E793" s="577"/>
      <c r="F793" s="577"/>
      <c r="G793" s="577"/>
      <c r="H793" s="1020"/>
      <c r="I793" s="1020"/>
      <c r="J793" s="577"/>
      <c r="K793" s="577"/>
      <c r="L793" s="577"/>
      <c r="M793" s="1020"/>
      <c r="N793" s="1020"/>
      <c r="O793" s="577"/>
      <c r="P793" s="577"/>
      <c r="Q793" s="577"/>
      <c r="BA793" s="342"/>
      <c r="BB793" s="396"/>
      <c r="BC793" s="342"/>
      <c r="BD793" s="342"/>
      <c r="BE793" s="342"/>
      <c r="BF793" s="342"/>
      <c r="BG793" s="342"/>
      <c r="BH793" s="342"/>
      <c r="BI793" s="342"/>
      <c r="BJ793" s="342"/>
      <c r="BK793" s="342"/>
      <c r="BL793" s="342"/>
      <c r="BM793" s="342"/>
      <c r="BN793" s="342"/>
      <c r="BO793" s="342"/>
      <c r="BP793" s="342"/>
      <c r="BQ793" s="342"/>
      <c r="BR793" s="342"/>
      <c r="BS793" s="342"/>
      <c r="BT793" s="342"/>
      <c r="BU793" s="342"/>
      <c r="BV793" s="342"/>
      <c r="BW793" s="342"/>
      <c r="BX793" s="342"/>
      <c r="BY793" s="342"/>
      <c r="BZ793" s="342"/>
      <c r="CA793" s="342"/>
      <c r="CB793" s="342"/>
      <c r="CC793" s="342"/>
      <c r="CD793" s="342"/>
      <c r="CE793" s="342"/>
      <c r="CF793" s="342"/>
      <c r="CG793" s="342"/>
      <c r="CH793" s="342"/>
      <c r="CI793" s="342"/>
      <c r="CJ793" s="342"/>
      <c r="CK793" s="342"/>
      <c r="CL793" s="342"/>
      <c r="CM793" s="342"/>
      <c r="CN793" s="342"/>
      <c r="CO793" s="342"/>
      <c r="CP793" s="342"/>
      <c r="CQ793" s="342"/>
      <c r="CR793" s="342"/>
      <c r="CS793" s="342"/>
      <c r="CT793" s="342"/>
      <c r="CU793" s="342"/>
      <c r="CV793" s="342"/>
      <c r="CW793" s="342"/>
      <c r="CX793" s="342"/>
      <c r="CY793" s="342"/>
      <c r="CZ793" s="342"/>
    </row>
    <row r="794" ht="25.15" customHeight="true" x14ac:dyDescent="0.2">
      <c r="C794" s="1020"/>
      <c r="D794" s="1020"/>
      <c r="E794" s="577"/>
      <c r="F794" s="577"/>
      <c r="G794" s="577"/>
      <c r="H794" s="1020"/>
      <c r="I794" s="1020"/>
      <c r="J794" s="577"/>
      <c r="K794" s="577"/>
      <c r="L794" s="577"/>
      <c r="M794" s="1020"/>
      <c r="N794" s="1020"/>
      <c r="O794" s="577"/>
      <c r="P794" s="577"/>
      <c r="Q794" s="577"/>
      <c r="BA794" s="342"/>
      <c r="BB794" s="396"/>
      <c r="BC794" s="342"/>
      <c r="BD794" s="342"/>
      <c r="BE794" s="342"/>
      <c r="BF794" s="342"/>
      <c r="BG794" s="342"/>
      <c r="BH794" s="342"/>
      <c r="BI794" s="342"/>
      <c r="BJ794" s="342"/>
      <c r="BK794" s="342"/>
      <c r="BL794" s="342"/>
      <c r="BM794" s="342"/>
      <c r="BN794" s="342"/>
      <c r="BO794" s="342"/>
      <c r="BP794" s="342"/>
      <c r="BQ794" s="342"/>
      <c r="BR794" s="342"/>
      <c r="BS794" s="342"/>
      <c r="BT794" s="342"/>
      <c r="BU794" s="342"/>
      <c r="BV794" s="342"/>
      <c r="BW794" s="342"/>
      <c r="BX794" s="342"/>
      <c r="BY794" s="342"/>
      <c r="BZ794" s="342"/>
      <c r="CA794" s="342"/>
      <c r="CB794" s="342"/>
      <c r="CC794" s="342"/>
      <c r="CD794" s="342"/>
      <c r="CE794" s="342"/>
      <c r="CF794" s="342"/>
      <c r="CG794" s="342"/>
      <c r="CH794" s="342"/>
      <c r="CI794" s="342"/>
      <c r="CJ794" s="342"/>
      <c r="CK794" s="342"/>
      <c r="CL794" s="342"/>
      <c r="CM794" s="342"/>
      <c r="CN794" s="342"/>
      <c r="CO794" s="342"/>
      <c r="CP794" s="342"/>
      <c r="CQ794" s="342"/>
      <c r="CR794" s="342"/>
      <c r="CS794" s="342"/>
      <c r="CT794" s="342"/>
      <c r="CU794" s="342"/>
      <c r="CV794" s="342"/>
      <c r="CW794" s="342"/>
      <c r="CX794" s="342"/>
      <c r="CY794" s="342"/>
      <c r="CZ794" s="342"/>
    </row>
    <row r="795" ht="25.15" customHeight="true" x14ac:dyDescent="0.2">
      <c r="C795" s="1020"/>
      <c r="D795" s="1020"/>
      <c r="E795" s="577"/>
      <c r="F795" s="577"/>
      <c r="G795" s="577"/>
      <c r="H795" s="1020"/>
      <c r="I795" s="1020"/>
      <c r="J795" s="577"/>
      <c r="K795" s="577"/>
      <c r="L795" s="577"/>
      <c r="M795" s="1020"/>
      <c r="N795" s="1020"/>
      <c r="O795" s="577"/>
      <c r="P795" s="577"/>
      <c r="Q795" s="577"/>
      <c r="BA795" s="342"/>
      <c r="BB795" s="396"/>
      <c r="BC795" s="342"/>
      <c r="BD795" s="342"/>
      <c r="BE795" s="342"/>
      <c r="BF795" s="342"/>
      <c r="BG795" s="342"/>
      <c r="BH795" s="342"/>
      <c r="BI795" s="342"/>
      <c r="BJ795" s="342"/>
      <c r="BK795" s="342"/>
      <c r="BL795" s="342"/>
      <c r="BM795" s="342"/>
      <c r="BN795" s="342"/>
      <c r="BO795" s="342"/>
      <c r="BP795" s="342"/>
      <c r="BQ795" s="342"/>
      <c r="BR795" s="342"/>
      <c r="BS795" s="342"/>
      <c r="BT795" s="342"/>
      <c r="BU795" s="342"/>
      <c r="BV795" s="342"/>
      <c r="BW795" s="342"/>
      <c r="BX795" s="342"/>
      <c r="BY795" s="342"/>
      <c r="BZ795" s="342"/>
      <c r="CA795" s="342"/>
      <c r="CB795" s="342"/>
      <c r="CC795" s="342"/>
      <c r="CD795" s="342"/>
      <c r="CE795" s="342"/>
      <c r="CF795" s="342"/>
      <c r="CG795" s="342"/>
      <c r="CH795" s="342"/>
      <c r="CI795" s="342"/>
      <c r="CJ795" s="342"/>
      <c r="CK795" s="342"/>
      <c r="CL795" s="342"/>
      <c r="CM795" s="342"/>
      <c r="CN795" s="342"/>
      <c r="CO795" s="342"/>
      <c r="CP795" s="342"/>
      <c r="CQ795" s="342"/>
      <c r="CR795" s="342"/>
      <c r="CS795" s="342"/>
      <c r="CT795" s="342"/>
      <c r="CU795" s="342"/>
      <c r="CV795" s="342"/>
      <c r="CW795" s="342"/>
      <c r="CX795" s="342"/>
      <c r="CY795" s="342"/>
      <c r="CZ795" s="342"/>
    </row>
    <row r="796" ht="25.15" customHeight="true" x14ac:dyDescent="0.2">
      <c r="C796" s="1020"/>
      <c r="D796" s="1020"/>
      <c r="E796" s="577"/>
      <c r="F796" s="577"/>
      <c r="G796" s="577"/>
      <c r="H796" s="1020"/>
      <c r="I796" s="1020"/>
      <c r="J796" s="577"/>
      <c r="K796" s="577"/>
      <c r="L796" s="577"/>
      <c r="M796" s="1020"/>
      <c r="N796" s="1020"/>
      <c r="O796" s="577"/>
      <c r="P796" s="577"/>
      <c r="Q796" s="577"/>
      <c r="BA796" s="342"/>
      <c r="BB796" s="396"/>
      <c r="BC796" s="342"/>
      <c r="BD796" s="342"/>
      <c r="BE796" s="342"/>
      <c r="BF796" s="342"/>
      <c r="BG796" s="342"/>
      <c r="BH796" s="342"/>
      <c r="BI796" s="342"/>
      <c r="BJ796" s="342"/>
      <c r="BK796" s="342"/>
      <c r="BL796" s="342"/>
      <c r="BM796" s="342"/>
      <c r="BN796" s="342"/>
      <c r="BO796" s="342"/>
      <c r="BP796" s="342"/>
      <c r="BQ796" s="342"/>
      <c r="BR796" s="342"/>
      <c r="BS796" s="342"/>
      <c r="BT796" s="342"/>
      <c r="BU796" s="342"/>
      <c r="BV796" s="342"/>
      <c r="BW796" s="342"/>
      <c r="BX796" s="342"/>
      <c r="BY796" s="342"/>
      <c r="BZ796" s="342"/>
      <c r="CA796" s="342"/>
      <c r="CB796" s="342"/>
      <c r="CC796" s="342"/>
      <c r="CD796" s="342"/>
      <c r="CE796" s="342"/>
      <c r="CF796" s="342"/>
      <c r="CG796" s="342"/>
      <c r="CH796" s="342"/>
      <c r="CI796" s="342"/>
      <c r="CJ796" s="342"/>
      <c r="CK796" s="342"/>
      <c r="CL796" s="342"/>
      <c r="CM796" s="342"/>
      <c r="CN796" s="342"/>
      <c r="CO796" s="342"/>
      <c r="CP796" s="342"/>
      <c r="CQ796" s="342"/>
      <c r="CR796" s="342"/>
      <c r="CS796" s="342"/>
      <c r="CT796" s="342"/>
      <c r="CU796" s="342"/>
      <c r="CV796" s="342"/>
      <c r="CW796" s="342"/>
      <c r="CX796" s="342"/>
      <c r="CY796" s="342"/>
      <c r="CZ796" s="342"/>
    </row>
    <row r="797" ht="25.15" customHeight="true" x14ac:dyDescent="0.2">
      <c r="C797" s="1020"/>
      <c r="D797" s="1020"/>
      <c r="E797" s="577"/>
      <c r="F797" s="577"/>
      <c r="G797" s="577"/>
      <c r="H797" s="1020"/>
      <c r="I797" s="1020"/>
      <c r="J797" s="577"/>
      <c r="K797" s="577"/>
      <c r="L797" s="577"/>
      <c r="M797" s="1020"/>
      <c r="N797" s="1020"/>
      <c r="O797" s="577"/>
      <c r="P797" s="577"/>
      <c r="Q797" s="577"/>
      <c r="BA797" s="342"/>
      <c r="BB797" s="396"/>
      <c r="BC797" s="342"/>
      <c r="BD797" s="342"/>
      <c r="BE797" s="342"/>
      <c r="BF797" s="342"/>
      <c r="BG797" s="342"/>
      <c r="BH797" s="342"/>
      <c r="BI797" s="342"/>
      <c r="BJ797" s="342"/>
      <c r="BK797" s="342"/>
      <c r="BL797" s="342"/>
      <c r="BM797" s="342"/>
      <c r="BN797" s="342"/>
      <c r="BO797" s="342"/>
      <c r="BP797" s="342"/>
      <c r="BQ797" s="342"/>
      <c r="BR797" s="342"/>
      <c r="BS797" s="342"/>
      <c r="BT797" s="342"/>
      <c r="BU797" s="342"/>
      <c r="BV797" s="342"/>
      <c r="BW797" s="342"/>
      <c r="BX797" s="342"/>
      <c r="BY797" s="342"/>
      <c r="BZ797" s="342"/>
      <c r="CA797" s="342"/>
      <c r="CB797" s="342"/>
      <c r="CC797" s="342"/>
      <c r="CD797" s="342"/>
      <c r="CE797" s="342"/>
      <c r="CF797" s="342"/>
      <c r="CG797" s="342"/>
      <c r="CH797" s="342"/>
      <c r="CI797" s="342"/>
      <c r="CJ797" s="342"/>
      <c r="CK797" s="342"/>
      <c r="CL797" s="342"/>
      <c r="CM797" s="342"/>
      <c r="CN797" s="342"/>
      <c r="CO797" s="342"/>
      <c r="CP797" s="342"/>
      <c r="CQ797" s="342"/>
      <c r="CR797" s="342"/>
      <c r="CS797" s="342"/>
      <c r="CT797" s="342"/>
      <c r="CU797" s="342"/>
      <c r="CV797" s="342"/>
      <c r="CW797" s="342"/>
      <c r="CX797" s="342"/>
      <c r="CY797" s="342"/>
      <c r="CZ797" s="342"/>
    </row>
    <row r="798" ht="25.15" customHeight="true" x14ac:dyDescent="0.2">
      <c r="C798" s="1020"/>
      <c r="D798" s="1020"/>
      <c r="E798" s="577"/>
      <c r="F798" s="577"/>
      <c r="G798" s="577"/>
      <c r="H798" s="1020"/>
      <c r="I798" s="1020"/>
      <c r="J798" s="577"/>
      <c r="K798" s="577"/>
      <c r="L798" s="577"/>
      <c r="M798" s="1020"/>
      <c r="N798" s="1020"/>
      <c r="O798" s="577"/>
      <c r="P798" s="577"/>
      <c r="Q798" s="577"/>
      <c r="BA798" s="342"/>
      <c r="BB798" s="396"/>
      <c r="BC798" s="342"/>
      <c r="BD798" s="342"/>
      <c r="BE798" s="342"/>
      <c r="BF798" s="342"/>
      <c r="BG798" s="342"/>
      <c r="BH798" s="342"/>
      <c r="BI798" s="342"/>
      <c r="BJ798" s="342"/>
      <c r="BK798" s="342"/>
      <c r="BL798" s="342"/>
      <c r="BM798" s="342"/>
      <c r="BN798" s="342"/>
      <c r="BO798" s="342"/>
      <c r="BP798" s="342"/>
      <c r="BQ798" s="342"/>
      <c r="BR798" s="342"/>
      <c r="BS798" s="342"/>
      <c r="BT798" s="342"/>
      <c r="BU798" s="342"/>
      <c r="BV798" s="342"/>
      <c r="BW798" s="342"/>
      <c r="BX798" s="342"/>
      <c r="BY798" s="342"/>
      <c r="BZ798" s="342"/>
      <c r="CA798" s="342"/>
      <c r="CB798" s="342"/>
      <c r="CC798" s="342"/>
      <c r="CD798" s="342"/>
      <c r="CE798" s="342"/>
      <c r="CF798" s="342"/>
      <c r="CG798" s="342"/>
      <c r="CH798" s="342"/>
      <c r="CI798" s="342"/>
      <c r="CJ798" s="342"/>
      <c r="CK798" s="342"/>
      <c r="CL798" s="342"/>
      <c r="CM798" s="342"/>
      <c r="CN798" s="342"/>
      <c r="CO798" s="342"/>
      <c r="CP798" s="342"/>
      <c r="CQ798" s="342"/>
      <c r="CR798" s="342"/>
      <c r="CS798" s="342"/>
      <c r="CT798" s="342"/>
      <c r="CU798" s="342"/>
      <c r="CV798" s="342"/>
      <c r="CW798" s="342"/>
      <c r="CX798" s="342"/>
      <c r="CY798" s="342"/>
      <c r="CZ798" s="342"/>
    </row>
    <row r="799" ht="25.15" customHeight="true" x14ac:dyDescent="0.2">
      <c r="C799" s="1020"/>
      <c r="D799" s="1020"/>
      <c r="E799" s="577"/>
      <c r="F799" s="577"/>
      <c r="G799" s="577"/>
      <c r="H799" s="1020"/>
      <c r="I799" s="1020"/>
      <c r="J799" s="577"/>
      <c r="K799" s="577"/>
      <c r="L799" s="577"/>
      <c r="M799" s="1020"/>
      <c r="N799" s="1020"/>
      <c r="O799" s="577"/>
      <c r="P799" s="577"/>
      <c r="Q799" s="577"/>
      <c r="BA799" s="342"/>
      <c r="BB799" s="396"/>
      <c r="BC799" s="342"/>
      <c r="BD799" s="342"/>
      <c r="BE799" s="342"/>
      <c r="BF799" s="342"/>
      <c r="BG799" s="342"/>
      <c r="BH799" s="342"/>
      <c r="BI799" s="342"/>
      <c r="BJ799" s="342"/>
      <c r="BK799" s="342"/>
      <c r="BL799" s="342"/>
      <c r="BM799" s="342"/>
      <c r="BN799" s="342"/>
      <c r="BO799" s="342"/>
      <c r="BP799" s="342"/>
      <c r="BQ799" s="342"/>
      <c r="BR799" s="342"/>
      <c r="BS799" s="342"/>
      <c r="BT799" s="342"/>
      <c r="BU799" s="342"/>
      <c r="BV799" s="342"/>
      <c r="BW799" s="342"/>
      <c r="BX799" s="342"/>
      <c r="BY799" s="342"/>
      <c r="BZ799" s="342"/>
      <c r="CA799" s="342"/>
      <c r="CB799" s="342"/>
      <c r="CC799" s="342"/>
      <c r="CD799" s="342"/>
      <c r="CE799" s="342"/>
      <c r="CF799" s="342"/>
      <c r="CG799" s="342"/>
      <c r="CH799" s="342"/>
      <c r="CI799" s="342"/>
      <c r="CJ799" s="342"/>
      <c r="CK799" s="342"/>
      <c r="CL799" s="342"/>
      <c r="CM799" s="342"/>
      <c r="CN799" s="342"/>
      <c r="CO799" s="342"/>
      <c r="CP799" s="342"/>
      <c r="CQ799" s="342"/>
      <c r="CR799" s="342"/>
      <c r="CS799" s="342"/>
      <c r="CT799" s="342"/>
      <c r="CU799" s="342"/>
      <c r="CV799" s="342"/>
      <c r="CW799" s="342"/>
      <c r="CX799" s="342"/>
      <c r="CY799" s="342"/>
      <c r="CZ799" s="342"/>
    </row>
    <row r="800" ht="25.15" customHeight="true" x14ac:dyDescent="0.2">
      <c r="C800" s="577"/>
      <c r="D800" s="577"/>
      <c r="E800" s="577"/>
      <c r="F800" s="577"/>
      <c r="G800" s="577"/>
      <c r="H800" s="577"/>
      <c r="I800" s="577"/>
      <c r="J800" s="577"/>
      <c r="K800" s="577"/>
      <c r="L800" s="577"/>
      <c r="M800" s="577"/>
      <c r="N800" s="577"/>
      <c r="O800" s="577"/>
      <c r="P800" s="577"/>
      <c r="Q800" s="577"/>
      <c r="BA800" s="342"/>
      <c r="BB800" s="396"/>
      <c r="BC800" s="342"/>
      <c r="BD800" s="342"/>
      <c r="BE800" s="342"/>
      <c r="BF800" s="342"/>
      <c r="BG800" s="342"/>
      <c r="BH800" s="342"/>
      <c r="BI800" s="342"/>
      <c r="BJ800" s="342"/>
      <c r="BK800" s="342"/>
      <c r="BL800" s="342"/>
      <c r="BM800" s="342"/>
      <c r="BN800" s="342"/>
      <c r="BO800" s="342"/>
      <c r="BP800" s="342"/>
      <c r="BQ800" s="342"/>
      <c r="BR800" s="342"/>
      <c r="BS800" s="342"/>
      <c r="BT800" s="342"/>
      <c r="BU800" s="342"/>
      <c r="BV800" s="342"/>
      <c r="BW800" s="342"/>
      <c r="BX800" s="342"/>
      <c r="BY800" s="342"/>
      <c r="BZ800" s="342"/>
      <c r="CA800" s="342"/>
      <c r="CB800" s="342"/>
      <c r="CC800" s="342"/>
      <c r="CD800" s="342"/>
      <c r="CE800" s="342"/>
      <c r="CF800" s="342"/>
      <c r="CG800" s="342"/>
      <c r="CH800" s="342"/>
      <c r="CI800" s="342"/>
      <c r="CJ800" s="342"/>
      <c r="CK800" s="342"/>
      <c r="CL800" s="342"/>
      <c r="CM800" s="342"/>
      <c r="CN800" s="342"/>
      <c r="CO800" s="342"/>
      <c r="CP800" s="342"/>
      <c r="CQ800" s="342"/>
      <c r="CR800" s="342"/>
      <c r="CS800" s="342"/>
      <c r="CT800" s="342"/>
      <c r="CU800" s="342"/>
      <c r="CV800" s="342"/>
      <c r="CW800" s="342"/>
      <c r="CX800" s="342"/>
      <c r="CY800" s="342"/>
      <c r="CZ800" s="342"/>
    </row>
    <row r="801" ht="25.15" customHeight="true" x14ac:dyDescent="0.2">
      <c r="C801" s="577"/>
      <c r="D801" s="577"/>
      <c r="E801" s="577"/>
      <c r="F801" s="577"/>
      <c r="G801" s="577"/>
      <c r="H801" s="577"/>
      <c r="I801" s="577"/>
      <c r="J801" s="577"/>
      <c r="K801" s="577"/>
      <c r="L801" s="577"/>
      <c r="M801" s="577"/>
      <c r="N801" s="577"/>
      <c r="O801" s="577"/>
      <c r="P801" s="577"/>
      <c r="Q801" s="577"/>
    </row>
    <row r="802" ht="25.15" customHeight="true" x14ac:dyDescent="0.2">
      <c r="C802" s="577"/>
      <c r="D802" s="577"/>
      <c r="E802" s="577"/>
      <c r="F802" s="577"/>
      <c r="G802" s="577"/>
      <c r="H802" s="577"/>
      <c r="I802" s="577"/>
      <c r="J802" s="577"/>
      <c r="K802" s="577"/>
      <c r="L802" s="577"/>
      <c r="M802" s="577"/>
      <c r="N802" s="577"/>
      <c r="O802" s="577"/>
      <c r="P802" s="577"/>
      <c r="Q802" s="577"/>
    </row>
    <row r="803" ht="25.15" customHeight="true" x14ac:dyDescent="0.2">
      <c r="C803" s="577"/>
      <c r="D803" s="577"/>
      <c r="E803" s="577"/>
      <c r="F803" s="577"/>
      <c r="G803" s="577"/>
      <c r="H803" s="577"/>
      <c r="I803" s="577"/>
      <c r="J803" s="577"/>
      <c r="K803" s="577"/>
      <c r="L803" s="577"/>
      <c r="M803" s="577"/>
      <c r="N803" s="577"/>
      <c r="O803" s="577"/>
      <c r="P803" s="577"/>
      <c r="Q803" s="577"/>
    </row>
    <row r="804" ht="25.15" customHeight="true" x14ac:dyDescent="0.2">
      <c r="C804" s="577"/>
      <c r="D804" s="577"/>
      <c r="E804" s="577"/>
      <c r="F804" s="577"/>
      <c r="G804" s="577"/>
      <c r="H804" s="577"/>
      <c r="I804" s="577"/>
      <c r="J804" s="577"/>
      <c r="K804" s="577"/>
      <c r="L804" s="577"/>
      <c r="M804" s="577"/>
      <c r="N804" s="577"/>
      <c r="O804" s="577"/>
      <c r="P804" s="577"/>
      <c r="Q804" s="577"/>
    </row>
    <row r="805" ht="25.15" customHeight="true" x14ac:dyDescent="0.2">
      <c r="C805" s="577"/>
      <c r="D805" s="577"/>
      <c r="E805" s="577"/>
      <c r="F805" s="577"/>
      <c r="G805" s="577"/>
      <c r="H805" s="577"/>
      <c r="I805" s="577"/>
      <c r="J805" s="577"/>
      <c r="K805" s="577"/>
      <c r="L805" s="577"/>
      <c r="M805" s="577"/>
      <c r="N805" s="577"/>
      <c r="O805" s="577"/>
      <c r="P805" s="577"/>
      <c r="Q805" s="577"/>
    </row>
    <row r="806" ht="25.15" customHeight="true" x14ac:dyDescent="0.2">
      <c r="C806" s="577"/>
      <c r="D806" s="577"/>
      <c r="E806" s="577"/>
      <c r="F806" s="577"/>
      <c r="G806" s="577"/>
      <c r="H806" s="577"/>
      <c r="I806" s="577"/>
      <c r="J806" s="577"/>
      <c r="K806" s="577"/>
      <c r="L806" s="577"/>
      <c r="M806" s="577"/>
      <c r="N806" s="577"/>
      <c r="O806" s="577"/>
      <c r="P806" s="577"/>
      <c r="Q806" s="577"/>
    </row>
    <row r="807" ht="25.15" customHeight="true" x14ac:dyDescent="0.2">
      <c r="C807" s="577"/>
      <c r="D807" s="577"/>
      <c r="E807" s="577"/>
      <c r="F807" s="577"/>
      <c r="G807" s="577"/>
      <c r="H807" s="577"/>
      <c r="I807" s="577"/>
      <c r="J807" s="577"/>
      <c r="K807" s="577"/>
      <c r="L807" s="577"/>
      <c r="M807" s="577"/>
      <c r="N807" s="577"/>
      <c r="O807" s="577"/>
      <c r="P807" s="577"/>
      <c r="Q807" s="577"/>
    </row>
    <row r="808" ht="25.15" customHeight="true" x14ac:dyDescent="0.2">
      <c r="C808" s="577"/>
      <c r="D808" s="577"/>
      <c r="E808" s="577"/>
      <c r="F808" s="577"/>
      <c r="G808" s="577"/>
      <c r="H808" s="577"/>
      <c r="I808" s="577"/>
      <c r="J808" s="577"/>
      <c r="K808" s="577"/>
      <c r="L808" s="577"/>
      <c r="M808" s="577"/>
      <c r="N808" s="577"/>
      <c r="O808" s="577"/>
      <c r="P808" s="577"/>
      <c r="Q808" s="577"/>
    </row>
    <row r="809" ht="25.15" customHeight="true" x14ac:dyDescent="0.2">
      <c r="C809" s="577"/>
      <c r="D809" s="577"/>
      <c r="E809" s="577"/>
      <c r="F809" s="577"/>
      <c r="G809" s="577"/>
      <c r="H809" s="577"/>
      <c r="I809" s="577"/>
      <c r="J809" s="577"/>
      <c r="K809" s="577"/>
      <c r="L809" s="577"/>
      <c r="M809" s="577"/>
      <c r="N809" s="577"/>
      <c r="O809" s="577"/>
      <c r="P809" s="577"/>
      <c r="Q809" s="577"/>
    </row>
    <row r="810" ht="25.15" customHeight="true" x14ac:dyDescent="0.2">
      <c r="C810" s="577"/>
      <c r="D810" s="577"/>
      <c r="E810" s="577"/>
      <c r="F810" s="577"/>
      <c r="G810" s="577"/>
      <c r="H810" s="577"/>
      <c r="I810" s="577"/>
      <c r="J810" s="577"/>
      <c r="K810" s="577"/>
      <c r="L810" s="577"/>
      <c r="M810" s="577"/>
      <c r="N810" s="577"/>
      <c r="O810" s="577"/>
      <c r="P810" s="577"/>
      <c r="Q810" s="577"/>
    </row>
    <row r="811" ht="25.15" customHeight="true" x14ac:dyDescent="0.2">
      <c r="C811" s="577"/>
      <c r="D811" s="577"/>
      <c r="E811" s="577"/>
      <c r="F811" s="577"/>
      <c r="G811" s="577"/>
      <c r="H811" s="577"/>
      <c r="I811" s="577"/>
      <c r="J811" s="577"/>
      <c r="K811" s="577"/>
      <c r="L811" s="577"/>
      <c r="M811" s="577"/>
      <c r="N811" s="577"/>
      <c r="O811" s="577"/>
      <c r="P811" s="577"/>
      <c r="Q811" s="577"/>
    </row>
    <row r="812" ht="25.15" customHeight="true" x14ac:dyDescent="0.2">
      <c r="C812" s="577"/>
      <c r="D812" s="577"/>
      <c r="E812" s="577"/>
      <c r="F812" s="577"/>
      <c r="G812" s="577"/>
      <c r="H812" s="577"/>
      <c r="I812" s="577"/>
      <c r="J812" s="577"/>
      <c r="K812" s="577"/>
      <c r="L812" s="577"/>
      <c r="M812" s="577"/>
      <c r="N812" s="577"/>
      <c r="O812" s="577"/>
      <c r="P812" s="577"/>
      <c r="Q812" s="577"/>
    </row>
    <row r="813" ht="25.15" customHeight="true" x14ac:dyDescent="0.2">
      <c r="C813" s="577"/>
      <c r="D813" s="577"/>
      <c r="E813" s="577"/>
      <c r="F813" s="577"/>
      <c r="G813" s="577"/>
      <c r="H813" s="577"/>
      <c r="I813" s="577"/>
      <c r="J813" s="577"/>
      <c r="K813" s="577"/>
      <c r="L813" s="577"/>
      <c r="M813" s="577"/>
      <c r="N813" s="577"/>
      <c r="O813" s="577"/>
      <c r="P813" s="577"/>
      <c r="Q813" s="577"/>
    </row>
    <row r="814" ht="25.15" customHeight="true" x14ac:dyDescent="0.2">
      <c r="C814" s="577"/>
      <c r="D814" s="577"/>
      <c r="E814" s="577"/>
      <c r="F814" s="577"/>
      <c r="G814" s="577"/>
      <c r="H814" s="577"/>
      <c r="I814" s="577"/>
      <c r="J814" s="577"/>
      <c r="K814" s="577"/>
      <c r="L814" s="577"/>
      <c r="M814" s="577"/>
      <c r="N814" s="577"/>
      <c r="O814" s="577"/>
      <c r="P814" s="577"/>
      <c r="Q814" s="577"/>
    </row>
    <row r="815" ht="25.15" customHeight="true" x14ac:dyDescent="0.2">
      <c r="C815" s="577"/>
      <c r="D815" s="577"/>
      <c r="E815" s="577"/>
      <c r="F815" s="577"/>
      <c r="G815" s="577"/>
      <c r="H815" s="577"/>
      <c r="I815" s="577"/>
      <c r="J815" s="577"/>
      <c r="K815" s="577"/>
      <c r="L815" s="577"/>
      <c r="M815" s="577"/>
      <c r="N815" s="577"/>
      <c r="O815" s="577"/>
      <c r="P815" s="577"/>
      <c r="Q815" s="577"/>
    </row>
    <row r="816" ht="25.15" customHeight="true" x14ac:dyDescent="0.2">
      <c r="C816" s="577"/>
      <c r="D816" s="577"/>
      <c r="E816" s="577"/>
      <c r="F816" s="577"/>
      <c r="G816" s="577"/>
      <c r="H816" s="577"/>
      <c r="I816" s="577"/>
      <c r="J816" s="577"/>
      <c r="K816" s="577"/>
      <c r="L816" s="577"/>
      <c r="M816" s="577"/>
      <c r="N816" s="577"/>
      <c r="O816" s="577"/>
      <c r="P816" s="577"/>
      <c r="Q816" s="577"/>
    </row>
    <row r="817" ht="25.15" customHeight="true" x14ac:dyDescent="0.2">
      <c r="C817" s="577"/>
      <c r="D817" s="577"/>
      <c r="E817" s="577"/>
      <c r="F817" s="577"/>
      <c r="G817" s="577"/>
      <c r="H817" s="577"/>
      <c r="I817" s="577"/>
      <c r="J817" s="577"/>
      <c r="K817" s="577"/>
      <c r="L817" s="577"/>
      <c r="M817" s="577"/>
      <c r="N817" s="577"/>
      <c r="O817" s="577"/>
      <c r="P817" s="577"/>
      <c r="Q817" s="577"/>
    </row>
    <row r="818" ht="25.15" customHeight="true" x14ac:dyDescent="0.2">
      <c r="C818" s="577"/>
      <c r="D818" s="577"/>
      <c r="E818" s="577"/>
      <c r="F818" s="577"/>
      <c r="G818" s="577"/>
      <c r="H818" s="577"/>
      <c r="I818" s="577"/>
      <c r="J818" s="577"/>
      <c r="K818" s="577"/>
      <c r="L818" s="577"/>
      <c r="M818" s="577"/>
      <c r="N818" s="577"/>
      <c r="O818" s="577"/>
      <c r="P818" s="577"/>
      <c r="Q818" s="577"/>
    </row>
    <row r="819" ht="25.15" customHeight="true" x14ac:dyDescent="0.2">
      <c r="C819" s="577"/>
      <c r="D819" s="577"/>
      <c r="E819" s="577"/>
      <c r="F819" s="577"/>
      <c r="G819" s="577"/>
      <c r="H819" s="577"/>
      <c r="I819" s="577"/>
      <c r="J819" s="577"/>
      <c r="K819" s="577"/>
      <c r="L819" s="577"/>
      <c r="M819" s="577"/>
      <c r="N819" s="577"/>
      <c r="O819" s="577"/>
      <c r="P819" s="577"/>
      <c r="Q819" s="577"/>
    </row>
    <row r="820" ht="25.15" customHeight="true" x14ac:dyDescent="0.2">
      <c r="C820" s="577"/>
      <c r="D820" s="577"/>
      <c r="E820" s="577"/>
      <c r="F820" s="577"/>
      <c r="G820" s="577"/>
      <c r="H820" s="577"/>
      <c r="I820" s="577"/>
      <c r="J820" s="577"/>
      <c r="K820" s="577"/>
      <c r="L820" s="577"/>
      <c r="M820" s="577"/>
      <c r="N820" s="577"/>
      <c r="O820" s="577"/>
      <c r="P820" s="577"/>
      <c r="Q820" s="577"/>
    </row>
    <row r="821" ht="25.15" customHeight="true" x14ac:dyDescent="0.2">
      <c r="C821" s="577"/>
      <c r="D821" s="577"/>
      <c r="E821" s="577"/>
      <c r="F821" s="577"/>
      <c r="G821" s="577"/>
      <c r="H821" s="577"/>
      <c r="I821" s="577"/>
      <c r="J821" s="577"/>
      <c r="K821" s="577"/>
      <c r="L821" s="577"/>
      <c r="M821" s="577"/>
      <c r="N821" s="577"/>
      <c r="O821" s="577"/>
      <c r="P821" s="577"/>
      <c r="Q821" s="577"/>
    </row>
    <row r="822" ht="25.15" customHeight="true" x14ac:dyDescent="0.2">
      <c r="C822" s="577"/>
      <c r="D822" s="577"/>
      <c r="E822" s="577"/>
      <c r="F822" s="577"/>
      <c r="G822" s="577"/>
      <c r="H822" s="577"/>
      <c r="I822" s="577"/>
      <c r="J822" s="577"/>
      <c r="K822" s="577"/>
      <c r="L822" s="577"/>
      <c r="M822" s="577"/>
      <c r="N822" s="577"/>
      <c r="O822" s="577"/>
      <c r="P822" s="577"/>
      <c r="Q822" s="577"/>
    </row>
    <row r="823" ht="25.15" customHeight="true" x14ac:dyDescent="0.2">
      <c r="C823" s="577"/>
      <c r="D823" s="577"/>
      <c r="E823" s="577"/>
      <c r="F823" s="577"/>
      <c r="G823" s="577"/>
      <c r="H823" s="577"/>
      <c r="I823" s="577"/>
      <c r="J823" s="577"/>
      <c r="K823" s="577"/>
      <c r="L823" s="577"/>
      <c r="M823" s="577"/>
      <c r="N823" s="577"/>
      <c r="O823" s="577"/>
      <c r="P823" s="577"/>
      <c r="Q823" s="577"/>
    </row>
    <row r="824" ht="25.15" customHeight="true" x14ac:dyDescent="0.2">
      <c r="C824" s="577"/>
      <c r="D824" s="577"/>
      <c r="E824" s="577"/>
      <c r="F824" s="577"/>
      <c r="G824" s="577"/>
      <c r="H824" s="577"/>
      <c r="I824" s="577"/>
      <c r="J824" s="577"/>
      <c r="K824" s="577"/>
      <c r="L824" s="577"/>
      <c r="M824" s="577"/>
      <c r="N824" s="577"/>
      <c r="O824" s="577"/>
      <c r="P824" s="577"/>
      <c r="Q824" s="577"/>
    </row>
    <row r="825" ht="25.15" customHeight="true" x14ac:dyDescent="0.2">
      <c r="C825" s="577"/>
      <c r="D825" s="577"/>
      <c r="E825" s="577"/>
      <c r="F825" s="577"/>
      <c r="G825" s="577"/>
      <c r="H825" s="577"/>
      <c r="I825" s="577"/>
      <c r="J825" s="577"/>
      <c r="K825" s="577"/>
      <c r="L825" s="577"/>
      <c r="M825" s="577"/>
      <c r="N825" s="577"/>
      <c r="O825" s="577"/>
      <c r="P825" s="577"/>
      <c r="Q825" s="577"/>
    </row>
    <row r="826" ht="25.15" customHeight="true" x14ac:dyDescent="0.2">
      <c r="C826" s="577"/>
      <c r="D826" s="577"/>
      <c r="E826" s="577"/>
      <c r="F826" s="577"/>
      <c r="G826" s="577"/>
      <c r="H826" s="577"/>
      <c r="I826" s="577"/>
      <c r="J826" s="577"/>
      <c r="K826" s="577"/>
      <c r="L826" s="577"/>
      <c r="M826" s="577"/>
      <c r="N826" s="577"/>
      <c r="O826" s="577"/>
      <c r="P826" s="577"/>
      <c r="Q826" s="577"/>
    </row>
    <row r="827" ht="25.15" customHeight="true" x14ac:dyDescent="0.2">
      <c r="C827" s="577"/>
      <c r="D827" s="577"/>
      <c r="E827" s="577"/>
      <c r="F827" s="577"/>
      <c r="G827" s="577"/>
      <c r="H827" s="577"/>
      <c r="I827" s="577"/>
      <c r="J827" s="577"/>
      <c r="K827" s="577"/>
      <c r="L827" s="577"/>
      <c r="M827" s="577"/>
      <c r="N827" s="577"/>
      <c r="O827" s="577"/>
      <c r="P827" s="577"/>
      <c r="Q827" s="577"/>
    </row>
    <row r="828" ht="25.15" customHeight="true" x14ac:dyDescent="0.2">
      <c r="C828" s="577"/>
      <c r="D828" s="577"/>
      <c r="E828" s="577"/>
      <c r="F828" s="577"/>
      <c r="G828" s="577"/>
      <c r="H828" s="577"/>
      <c r="I828" s="577"/>
      <c r="J828" s="577"/>
      <c r="K828" s="577"/>
      <c r="L828" s="577"/>
      <c r="M828" s="577"/>
      <c r="N828" s="577"/>
      <c r="O828" s="577"/>
      <c r="P828" s="577"/>
      <c r="Q828" s="577"/>
    </row>
    <row r="829" ht="25.15" customHeight="true" x14ac:dyDescent="0.2">
      <c r="C829" s="577"/>
      <c r="D829" s="577"/>
      <c r="E829" s="577"/>
      <c r="F829" s="577"/>
      <c r="G829" s="577"/>
      <c r="H829" s="577"/>
      <c r="I829" s="577"/>
      <c r="J829" s="577"/>
      <c r="K829" s="577"/>
      <c r="L829" s="577"/>
      <c r="M829" s="577"/>
      <c r="N829" s="577"/>
      <c r="O829" s="577"/>
      <c r="P829" s="577"/>
      <c r="Q829" s="577"/>
    </row>
    <row r="830" ht="25.15" customHeight="true" x14ac:dyDescent="0.2">
      <c r="C830" s="577"/>
      <c r="D830" s="577"/>
      <c r="E830" s="577"/>
      <c r="F830" s="577"/>
      <c r="G830" s="577"/>
      <c r="H830" s="577"/>
      <c r="I830" s="577"/>
      <c r="J830" s="577"/>
      <c r="K830" s="577"/>
      <c r="L830" s="577"/>
      <c r="M830" s="577"/>
      <c r="N830" s="577"/>
      <c r="O830" s="577"/>
      <c r="P830" s="577"/>
      <c r="Q830" s="577"/>
    </row>
    <row r="831" ht="25.15" customHeight="true" x14ac:dyDescent="0.2">
      <c r="C831" s="577"/>
      <c r="D831" s="577"/>
      <c r="E831" s="577"/>
      <c r="F831" s="577"/>
      <c r="G831" s="577"/>
      <c r="H831" s="577"/>
      <c r="I831" s="577"/>
      <c r="J831" s="577"/>
      <c r="K831" s="577"/>
      <c r="L831" s="577"/>
      <c r="M831" s="577"/>
      <c r="N831" s="577"/>
      <c r="O831" s="577"/>
      <c r="P831" s="577"/>
      <c r="Q831" s="577"/>
    </row>
    <row r="832" ht="25.15" customHeight="true" x14ac:dyDescent="0.2">
      <c r="C832" s="577"/>
      <c r="D832" s="577"/>
      <c r="E832" s="577"/>
      <c r="F832" s="577"/>
      <c r="G832" s="577"/>
      <c r="H832" s="577"/>
      <c r="I832" s="577"/>
      <c r="J832" s="577"/>
      <c r="K832" s="577"/>
      <c r="L832" s="577"/>
      <c r="M832" s="577"/>
      <c r="N832" s="577"/>
      <c r="O832" s="577"/>
      <c r="P832" s="577"/>
      <c r="Q832" s="577"/>
    </row>
    <row r="833" ht="25.15" customHeight="true" x14ac:dyDescent="0.2">
      <c r="C833" s="577"/>
      <c r="D833" s="577"/>
      <c r="E833" s="577"/>
      <c r="F833" s="577"/>
      <c r="G833" s="577"/>
      <c r="H833" s="577"/>
      <c r="I833" s="577"/>
      <c r="J833" s="577"/>
      <c r="K833" s="577"/>
      <c r="L833" s="577"/>
      <c r="M833" s="577"/>
      <c r="N833" s="577"/>
      <c r="O833" s="577"/>
      <c r="P833" s="577"/>
      <c r="Q833" s="577"/>
    </row>
    <row r="834" ht="25.15" customHeight="true" x14ac:dyDescent="0.2">
      <c r="C834" s="577"/>
      <c r="D834" s="577"/>
      <c r="E834" s="577"/>
      <c r="F834" s="577"/>
      <c r="G834" s="577"/>
      <c r="H834" s="577"/>
      <c r="I834" s="577"/>
      <c r="J834" s="577"/>
      <c r="K834" s="577"/>
      <c r="L834" s="577"/>
      <c r="M834" s="577"/>
      <c r="N834" s="577"/>
      <c r="O834" s="577"/>
      <c r="P834" s="577"/>
      <c r="Q834" s="577"/>
    </row>
    <row r="835" ht="25.15" customHeight="true" x14ac:dyDescent="0.2">
      <c r="C835" s="577"/>
      <c r="D835" s="577"/>
      <c r="E835" s="577"/>
      <c r="F835" s="577"/>
      <c r="G835" s="577"/>
      <c r="H835" s="577"/>
      <c r="I835" s="577"/>
      <c r="J835" s="577"/>
      <c r="K835" s="577"/>
      <c r="L835" s="577"/>
      <c r="M835" s="577"/>
      <c r="N835" s="577"/>
      <c r="O835" s="577"/>
      <c r="P835" s="577"/>
      <c r="Q835" s="577"/>
    </row>
    <row r="836" ht="25.15" customHeight="true" x14ac:dyDescent="0.2">
      <c r="C836" s="577"/>
      <c r="D836" s="577"/>
      <c r="E836" s="577"/>
      <c r="F836" s="577"/>
      <c r="G836" s="577"/>
      <c r="H836" s="577"/>
      <c r="I836" s="577"/>
      <c r="J836" s="577"/>
      <c r="K836" s="577"/>
      <c r="L836" s="577"/>
      <c r="M836" s="577"/>
      <c r="N836" s="577"/>
      <c r="O836" s="577"/>
      <c r="P836" s="577"/>
      <c r="Q836" s="577"/>
    </row>
    <row r="837" ht="25.15" customHeight="true" x14ac:dyDescent="0.2">
      <c r="C837" s="577"/>
      <c r="D837" s="577"/>
      <c r="E837" s="577"/>
      <c r="F837" s="577"/>
      <c r="G837" s="577"/>
      <c r="H837" s="577"/>
      <c r="I837" s="577"/>
      <c r="J837" s="577"/>
      <c r="K837" s="577"/>
      <c r="L837" s="577"/>
      <c r="M837" s="577"/>
      <c r="N837" s="577"/>
      <c r="O837" s="577"/>
      <c r="P837" s="577"/>
      <c r="Q837" s="577"/>
    </row>
    <row r="838" ht="25.15" customHeight="true" x14ac:dyDescent="0.2">
      <c r="C838" s="577"/>
      <c r="D838" s="577"/>
      <c r="E838" s="577"/>
      <c r="F838" s="577"/>
      <c r="G838" s="577"/>
      <c r="H838" s="577"/>
      <c r="I838" s="577"/>
      <c r="J838" s="577"/>
      <c r="K838" s="577"/>
      <c r="L838" s="577"/>
      <c r="M838" s="577"/>
      <c r="N838" s="577"/>
      <c r="O838" s="577"/>
      <c r="P838" s="577"/>
      <c r="Q838" s="577"/>
    </row>
    <row r="839" ht="25.15" customHeight="true" x14ac:dyDescent="0.2">
      <c r="C839" s="577"/>
      <c r="D839" s="577"/>
      <c r="E839" s="577"/>
      <c r="F839" s="577"/>
      <c r="G839" s="577"/>
      <c r="H839" s="577"/>
      <c r="I839" s="577"/>
      <c r="J839" s="577"/>
      <c r="K839" s="577"/>
      <c r="L839" s="577"/>
      <c r="M839" s="577"/>
      <c r="N839" s="577"/>
      <c r="O839" s="577"/>
      <c r="P839" s="577"/>
      <c r="Q839" s="577"/>
    </row>
    <row r="840" ht="25.15" customHeight="true" x14ac:dyDescent="0.2">
      <c r="C840" s="577"/>
      <c r="D840" s="577"/>
      <c r="E840" s="577"/>
      <c r="F840" s="577"/>
      <c r="G840" s="577"/>
      <c r="H840" s="577"/>
      <c r="I840" s="577"/>
      <c r="J840" s="577"/>
      <c r="K840" s="577"/>
      <c r="L840" s="577"/>
      <c r="M840" s="577"/>
      <c r="N840" s="577"/>
      <c r="O840" s="577"/>
      <c r="P840" s="577"/>
      <c r="Q840" s="577"/>
    </row>
    <row r="841" ht="25.15" customHeight="true" x14ac:dyDescent="0.2">
      <c r="C841" s="577"/>
      <c r="D841" s="577"/>
      <c r="E841" s="577"/>
      <c r="F841" s="577"/>
      <c r="G841" s="577"/>
      <c r="H841" s="577"/>
      <c r="I841" s="577"/>
      <c r="J841" s="577"/>
      <c r="K841" s="577"/>
      <c r="L841" s="577"/>
      <c r="M841" s="577"/>
      <c r="N841" s="577"/>
      <c r="O841" s="577"/>
      <c r="P841" s="577"/>
      <c r="Q841" s="577"/>
    </row>
    <row r="842" ht="25.15" customHeight="true" x14ac:dyDescent="0.2">
      <c r="C842" s="577"/>
      <c r="D842" s="577"/>
      <c r="E842" s="577"/>
      <c r="F842" s="577"/>
      <c r="G842" s="577"/>
      <c r="H842" s="577"/>
      <c r="I842" s="577"/>
      <c r="J842" s="577"/>
      <c r="K842" s="577"/>
      <c r="L842" s="577"/>
      <c r="M842" s="577"/>
      <c r="N842" s="577"/>
      <c r="O842" s="577"/>
      <c r="P842" s="577"/>
      <c r="Q842" s="577"/>
    </row>
    <row r="843" ht="25.15" customHeight="true" x14ac:dyDescent="0.2">
      <c r="C843" s="577"/>
      <c r="D843" s="577"/>
      <c r="E843" s="577"/>
      <c r="F843" s="577"/>
      <c r="G843" s="577"/>
      <c r="H843" s="577"/>
      <c r="I843" s="577"/>
      <c r="J843" s="577"/>
      <c r="K843" s="577"/>
      <c r="L843" s="577"/>
      <c r="M843" s="577"/>
      <c r="N843" s="577"/>
      <c r="O843" s="577"/>
      <c r="P843" s="577"/>
      <c r="Q843" s="577"/>
    </row>
    <row r="844" ht="25.15" customHeight="true" x14ac:dyDescent="0.2">
      <c r="C844" s="577"/>
      <c r="D844" s="577"/>
      <c r="E844" s="577"/>
      <c r="F844" s="577"/>
      <c r="G844" s="577"/>
      <c r="H844" s="577"/>
      <c r="I844" s="577"/>
      <c r="J844" s="577"/>
      <c r="K844" s="577"/>
      <c r="L844" s="577"/>
      <c r="M844" s="577"/>
      <c r="N844" s="577"/>
      <c r="O844" s="577"/>
      <c r="P844" s="577"/>
      <c r="Q844" s="577"/>
    </row>
    <row r="845" ht="25.15" customHeight="true" x14ac:dyDescent="0.2">
      <c r="C845" s="577"/>
      <c r="D845" s="577"/>
      <c r="E845" s="577"/>
      <c r="F845" s="577"/>
      <c r="G845" s="577"/>
      <c r="H845" s="577"/>
      <c r="I845" s="577"/>
      <c r="J845" s="577"/>
      <c r="K845" s="577"/>
      <c r="L845" s="577"/>
      <c r="M845" s="577"/>
      <c r="N845" s="577"/>
      <c r="O845" s="577"/>
      <c r="P845" s="577"/>
      <c r="Q845" s="577"/>
    </row>
    <row r="846" ht="25.15" customHeight="true" x14ac:dyDescent="0.2">
      <c r="C846" s="577"/>
      <c r="D846" s="577"/>
      <c r="E846" s="577"/>
      <c r="F846" s="577"/>
      <c r="G846" s="577"/>
      <c r="H846" s="577"/>
      <c r="I846" s="577"/>
      <c r="J846" s="577"/>
      <c r="K846" s="577"/>
      <c r="L846" s="577"/>
      <c r="M846" s="577"/>
      <c r="N846" s="577"/>
      <c r="O846" s="577"/>
      <c r="P846" s="577"/>
      <c r="Q846" s="577"/>
    </row>
    <row r="847" ht="25.15" customHeight="true" x14ac:dyDescent="0.2">
      <c r="C847" s="577"/>
      <c r="D847" s="577"/>
      <c r="E847" s="577"/>
      <c r="F847" s="577"/>
      <c r="G847" s="577"/>
      <c r="H847" s="577"/>
      <c r="I847" s="577"/>
      <c r="J847" s="577"/>
      <c r="K847" s="577"/>
      <c r="L847" s="577"/>
      <c r="M847" s="577"/>
      <c r="N847" s="577"/>
      <c r="O847" s="577"/>
      <c r="P847" s="577"/>
      <c r="Q847" s="577"/>
    </row>
    <row r="848" ht="25.15" customHeight="true" x14ac:dyDescent="0.2">
      <c r="C848" s="577"/>
      <c r="D848" s="577"/>
      <c r="E848" s="577"/>
      <c r="F848" s="577"/>
      <c r="G848" s="577"/>
      <c r="H848" s="577"/>
      <c r="I848" s="577"/>
      <c r="J848" s="577"/>
      <c r="K848" s="577"/>
      <c r="L848" s="577"/>
      <c r="M848" s="577"/>
      <c r="N848" s="577"/>
      <c r="O848" s="577"/>
      <c r="P848" s="577"/>
      <c r="Q848" s="577"/>
    </row>
    <row r="849" ht="25.15" customHeight="true" x14ac:dyDescent="0.2">
      <c r="C849" s="577"/>
      <c r="D849" s="577"/>
      <c r="E849" s="577"/>
      <c r="F849" s="577"/>
      <c r="G849" s="577"/>
      <c r="H849" s="577"/>
      <c r="I849" s="577"/>
      <c r="J849" s="577"/>
      <c r="K849" s="577"/>
      <c r="L849" s="577"/>
      <c r="M849" s="577"/>
      <c r="N849" s="577"/>
      <c r="O849" s="577"/>
      <c r="P849" s="577"/>
      <c r="Q849" s="577"/>
    </row>
    <row r="850" ht="25.15" customHeight="true" x14ac:dyDescent="0.2">
      <c r="C850" s="577"/>
      <c r="D850" s="577"/>
      <c r="E850" s="577"/>
      <c r="F850" s="577"/>
      <c r="G850" s="577"/>
      <c r="H850" s="577"/>
      <c r="I850" s="577"/>
      <c r="J850" s="577"/>
      <c r="K850" s="577"/>
      <c r="L850" s="577"/>
      <c r="M850" s="577"/>
      <c r="N850" s="577"/>
      <c r="O850" s="577"/>
      <c r="P850" s="577"/>
      <c r="Q850" s="577"/>
    </row>
    <row r="851" ht="25.15" customHeight="true" x14ac:dyDescent="0.2">
      <c r="C851" s="577"/>
      <c r="D851" s="577"/>
      <c r="E851" s="577"/>
      <c r="F851" s="577"/>
      <c r="G851" s="577"/>
      <c r="H851" s="577"/>
      <c r="I851" s="577"/>
      <c r="J851" s="577"/>
      <c r="K851" s="577"/>
      <c r="L851" s="577"/>
      <c r="M851" s="577"/>
      <c r="N851" s="577"/>
      <c r="O851" s="577"/>
      <c r="P851" s="577"/>
      <c r="Q851" s="577"/>
    </row>
    <row r="852" ht="25.15" customHeight="true" x14ac:dyDescent="0.2">
      <c r="C852" s="577"/>
      <c r="D852" s="577"/>
      <c r="E852" s="577"/>
      <c r="F852" s="577"/>
      <c r="G852" s="577"/>
      <c r="H852" s="577"/>
      <c r="I852" s="577"/>
      <c r="J852" s="577"/>
      <c r="K852" s="577"/>
      <c r="L852" s="577"/>
      <c r="M852" s="577"/>
      <c r="N852" s="577"/>
      <c r="O852" s="577"/>
      <c r="P852" s="577"/>
      <c r="Q852" s="577"/>
    </row>
    <row r="853" ht="25.15" customHeight="true" x14ac:dyDescent="0.2">
      <c r="C853" s="577"/>
      <c r="D853" s="577"/>
      <c r="E853" s="577"/>
      <c r="F853" s="577"/>
      <c r="G853" s="577"/>
      <c r="H853" s="577"/>
      <c r="I853" s="577"/>
      <c r="J853" s="577"/>
      <c r="K853" s="577"/>
      <c r="L853" s="577"/>
      <c r="M853" s="577"/>
      <c r="N853" s="577"/>
      <c r="O853" s="577"/>
      <c r="P853" s="577"/>
      <c r="Q853" s="577"/>
    </row>
    <row r="854" ht="25.15" customHeight="true" x14ac:dyDescent="0.2">
      <c r="C854" s="577"/>
      <c r="D854" s="577"/>
      <c r="E854" s="577"/>
      <c r="F854" s="577"/>
      <c r="G854" s="577"/>
      <c r="H854" s="577"/>
      <c r="I854" s="577"/>
      <c r="J854" s="577"/>
      <c r="K854" s="577"/>
      <c r="L854" s="577"/>
      <c r="M854" s="577"/>
      <c r="N854" s="577"/>
      <c r="O854" s="577"/>
      <c r="P854" s="577"/>
      <c r="Q854" s="577"/>
    </row>
    <row r="855" ht="25.15" customHeight="true" x14ac:dyDescent="0.2">
      <c r="C855" s="577"/>
      <c r="D855" s="577"/>
      <c r="E855" s="577"/>
      <c r="F855" s="577"/>
      <c r="G855" s="577"/>
      <c r="H855" s="577"/>
      <c r="I855" s="577"/>
      <c r="J855" s="577"/>
      <c r="K855" s="577"/>
      <c r="L855" s="577"/>
      <c r="M855" s="577"/>
      <c r="N855" s="577"/>
      <c r="O855" s="577"/>
      <c r="P855" s="577"/>
      <c r="Q855" s="577"/>
    </row>
    <row r="856" ht="25.15" customHeight="true" x14ac:dyDescent="0.2">
      <c r="C856" s="577"/>
      <c r="D856" s="577"/>
      <c r="E856" s="577"/>
      <c r="F856" s="577"/>
      <c r="G856" s="577"/>
      <c r="H856" s="577"/>
      <c r="I856" s="577"/>
      <c r="J856" s="577"/>
      <c r="K856" s="577"/>
      <c r="L856" s="577"/>
      <c r="M856" s="577"/>
      <c r="N856" s="577"/>
      <c r="O856" s="577"/>
      <c r="P856" s="577"/>
      <c r="Q856" s="577"/>
    </row>
    <row r="857" ht="25.15" customHeight="true" x14ac:dyDescent="0.2">
      <c r="C857" s="577"/>
      <c r="D857" s="577"/>
      <c r="E857" s="577"/>
      <c r="F857" s="577"/>
      <c r="G857" s="577"/>
      <c r="H857" s="577"/>
      <c r="I857" s="577"/>
      <c r="J857" s="577"/>
      <c r="K857" s="577"/>
      <c r="L857" s="577"/>
      <c r="M857" s="577"/>
      <c r="N857" s="577"/>
      <c r="O857" s="577"/>
      <c r="P857" s="577"/>
      <c r="Q857" s="577"/>
    </row>
    <row r="858" ht="25.15" customHeight="true" x14ac:dyDescent="0.2">
      <c r="C858" s="577"/>
      <c r="D858" s="577"/>
      <c r="E858" s="577"/>
      <c r="F858" s="577"/>
      <c r="G858" s="577"/>
      <c r="H858" s="577"/>
      <c r="I858" s="577"/>
      <c r="J858" s="577"/>
      <c r="K858" s="577"/>
      <c r="L858" s="577"/>
      <c r="M858" s="577"/>
      <c r="N858" s="577"/>
      <c r="O858" s="577"/>
      <c r="P858" s="577"/>
      <c r="Q858" s="577"/>
    </row>
    <row r="859" ht="25.15" customHeight="true" x14ac:dyDescent="0.2">
      <c r="C859" s="577"/>
      <c r="D859" s="577"/>
      <c r="E859" s="577"/>
      <c r="F859" s="577"/>
      <c r="G859" s="577"/>
      <c r="H859" s="577"/>
      <c r="I859" s="577"/>
      <c r="J859" s="577"/>
      <c r="K859" s="577"/>
      <c r="L859" s="577"/>
      <c r="M859" s="577"/>
      <c r="N859" s="577"/>
      <c r="O859" s="577"/>
      <c r="P859" s="577"/>
      <c r="Q859" s="577"/>
    </row>
    <row r="860" ht="25.15" customHeight="true" x14ac:dyDescent="0.2">
      <c r="C860" s="577"/>
      <c r="D860" s="577"/>
      <c r="E860" s="577"/>
      <c r="F860" s="577"/>
      <c r="G860" s="577"/>
      <c r="H860" s="577"/>
      <c r="I860" s="577"/>
      <c r="J860" s="577"/>
      <c r="K860" s="577"/>
      <c r="L860" s="577"/>
      <c r="M860" s="577"/>
      <c r="N860" s="577"/>
      <c r="O860" s="577"/>
      <c r="P860" s="577"/>
      <c r="Q860" s="577"/>
    </row>
    <row r="861" ht="25.15" customHeight="true" x14ac:dyDescent="0.2">
      <c r="C861" s="577"/>
      <c r="D861" s="577"/>
      <c r="E861" s="577"/>
      <c r="F861" s="577"/>
      <c r="G861" s="577"/>
      <c r="H861" s="577"/>
      <c r="I861" s="577"/>
      <c r="J861" s="577"/>
      <c r="K861" s="577"/>
      <c r="L861" s="577"/>
      <c r="M861" s="577"/>
      <c r="N861" s="577"/>
      <c r="O861" s="577"/>
      <c r="P861" s="577"/>
      <c r="Q861" s="577"/>
    </row>
    <row r="862" ht="25.15" customHeight="true" x14ac:dyDescent="0.2">
      <c r="C862" s="577"/>
      <c r="D862" s="577"/>
      <c r="E862" s="577"/>
      <c r="F862" s="577"/>
      <c r="G862" s="577"/>
      <c r="H862" s="577"/>
      <c r="I862" s="577"/>
      <c r="J862" s="577"/>
      <c r="K862" s="577"/>
      <c r="L862" s="577"/>
      <c r="M862" s="577"/>
      <c r="N862" s="577"/>
      <c r="O862" s="577"/>
      <c r="P862" s="577"/>
      <c r="Q862" s="577"/>
    </row>
    <row r="863" ht="25.15" customHeight="true" x14ac:dyDescent="0.2">
      <c r="C863" s="577"/>
      <c r="D863" s="577"/>
      <c r="E863" s="577"/>
      <c r="F863" s="577"/>
      <c r="G863" s="577"/>
      <c r="H863" s="577"/>
      <c r="I863" s="577"/>
      <c r="J863" s="577"/>
      <c r="K863" s="577"/>
      <c r="L863" s="577"/>
      <c r="M863" s="577"/>
      <c r="N863" s="577"/>
      <c r="O863" s="577"/>
      <c r="P863" s="577"/>
      <c r="Q863" s="577"/>
    </row>
    <row r="864" ht="25.15" customHeight="true" x14ac:dyDescent="0.2">
      <c r="C864" s="577"/>
      <c r="D864" s="577"/>
      <c r="E864" s="577"/>
      <c r="F864" s="577"/>
      <c r="G864" s="577"/>
      <c r="H864" s="577"/>
      <c r="I864" s="577"/>
      <c r="J864" s="577"/>
      <c r="K864" s="577"/>
      <c r="L864" s="577"/>
      <c r="M864" s="577"/>
      <c r="N864" s="577"/>
      <c r="O864" s="577"/>
      <c r="P864" s="577"/>
      <c r="Q864" s="577"/>
    </row>
    <row r="865" ht="25.15" customHeight="true" x14ac:dyDescent="0.2">
      <c r="C865" s="577"/>
      <c r="D865" s="577"/>
      <c r="E865" s="577"/>
      <c r="F865" s="577"/>
      <c r="G865" s="577"/>
      <c r="H865" s="577"/>
      <c r="I865" s="577"/>
      <c r="J865" s="577"/>
      <c r="K865" s="577"/>
      <c r="L865" s="577"/>
      <c r="M865" s="577"/>
      <c r="N865" s="577"/>
      <c r="O865" s="577"/>
      <c r="P865" s="577"/>
      <c r="Q865" s="577"/>
    </row>
    <row r="866" ht="25.15" customHeight="true" x14ac:dyDescent="0.2">
      <c r="C866" s="577"/>
      <c r="D866" s="577"/>
      <c r="E866" s="577"/>
      <c r="F866" s="577"/>
      <c r="G866" s="577"/>
      <c r="H866" s="577"/>
      <c r="I866" s="577"/>
      <c r="J866" s="577"/>
      <c r="K866" s="577"/>
      <c r="L866" s="577"/>
      <c r="M866" s="577"/>
      <c r="N866" s="577"/>
      <c r="O866" s="577"/>
      <c r="P866" s="577"/>
      <c r="Q866" s="577"/>
    </row>
    <row r="867" ht="25.15" customHeight="true" x14ac:dyDescent="0.2">
      <c r="C867" s="577"/>
      <c r="D867" s="577"/>
      <c r="E867" s="577"/>
      <c r="F867" s="577"/>
      <c r="G867" s="577"/>
      <c r="H867" s="577"/>
      <c r="I867" s="577"/>
      <c r="J867" s="577"/>
      <c r="K867" s="577"/>
      <c r="L867" s="577"/>
      <c r="M867" s="577"/>
      <c r="N867" s="577"/>
      <c r="O867" s="577"/>
      <c r="P867" s="577"/>
      <c r="Q867" s="577"/>
    </row>
    <row r="868" ht="25.15" customHeight="true" x14ac:dyDescent="0.2">
      <c r="C868" s="577"/>
      <c r="D868" s="577"/>
      <c r="E868" s="577"/>
      <c r="F868" s="577"/>
      <c r="G868" s="577"/>
      <c r="H868" s="577"/>
      <c r="I868" s="577"/>
      <c r="J868" s="577"/>
      <c r="K868" s="577"/>
      <c r="L868" s="577"/>
      <c r="M868" s="577"/>
      <c r="N868" s="577"/>
      <c r="O868" s="577"/>
      <c r="P868" s="577"/>
      <c r="Q868" s="577"/>
    </row>
    <row r="869" ht="25.15" customHeight="true" x14ac:dyDescent="0.2">
      <c r="C869" s="577"/>
      <c r="D869" s="577"/>
      <c r="E869" s="577"/>
      <c r="F869" s="577"/>
      <c r="G869" s="577"/>
      <c r="H869" s="577"/>
      <c r="I869" s="577"/>
      <c r="J869" s="577"/>
      <c r="K869" s="577"/>
      <c r="L869" s="577"/>
      <c r="M869" s="577"/>
      <c r="N869" s="577"/>
      <c r="O869" s="577"/>
      <c r="P869" s="577"/>
      <c r="Q869" s="577"/>
    </row>
    <row r="870" ht="25.15" customHeight="true" x14ac:dyDescent="0.2">
      <c r="C870" s="577"/>
      <c r="D870" s="577"/>
      <c r="E870" s="577"/>
      <c r="F870" s="577"/>
      <c r="G870" s="577"/>
      <c r="H870" s="577"/>
      <c r="I870" s="577"/>
      <c r="J870" s="577"/>
      <c r="K870" s="577"/>
      <c r="L870" s="577"/>
      <c r="M870" s="577"/>
      <c r="N870" s="577"/>
      <c r="O870" s="577"/>
      <c r="P870" s="577"/>
      <c r="Q870" s="577"/>
    </row>
    <row r="871" ht="25.15" customHeight="true" x14ac:dyDescent="0.2">
      <c r="C871" s="577"/>
      <c r="D871" s="577"/>
      <c r="E871" s="577"/>
      <c r="F871" s="577"/>
      <c r="G871" s="577"/>
      <c r="H871" s="577"/>
      <c r="I871" s="577"/>
      <c r="J871" s="577"/>
      <c r="K871" s="577"/>
      <c r="L871" s="577"/>
      <c r="M871" s="577"/>
      <c r="N871" s="577"/>
      <c r="O871" s="577"/>
      <c r="P871" s="577"/>
      <c r="Q871" s="577"/>
    </row>
    <row r="872" ht="25.15" customHeight="true" x14ac:dyDescent="0.2">
      <c r="C872" s="577"/>
      <c r="D872" s="577"/>
      <c r="E872" s="577"/>
      <c r="F872" s="577"/>
      <c r="G872" s="577"/>
      <c r="H872" s="577"/>
      <c r="I872" s="577"/>
      <c r="J872" s="577"/>
      <c r="K872" s="577"/>
      <c r="L872" s="577"/>
      <c r="M872" s="577"/>
      <c r="N872" s="577"/>
      <c r="O872" s="577"/>
      <c r="P872" s="577"/>
      <c r="Q872" s="577"/>
    </row>
    <row r="873" ht="25.15" customHeight="true" x14ac:dyDescent="0.2">
      <c r="C873" s="577"/>
      <c r="D873" s="577"/>
      <c r="E873" s="577"/>
      <c r="F873" s="577"/>
      <c r="G873" s="577"/>
      <c r="H873" s="577"/>
      <c r="I873" s="577"/>
      <c r="J873" s="577"/>
      <c r="K873" s="577"/>
      <c r="L873" s="577"/>
      <c r="M873" s="577"/>
      <c r="N873" s="577"/>
      <c r="O873" s="577"/>
      <c r="P873" s="577"/>
      <c r="Q873" s="577"/>
    </row>
    <row r="874" ht="25.15" customHeight="true" x14ac:dyDescent="0.2">
      <c r="C874" s="577"/>
      <c r="D874" s="577"/>
      <c r="E874" s="577"/>
      <c r="F874" s="577"/>
      <c r="G874" s="577"/>
      <c r="H874" s="577"/>
      <c r="I874" s="577"/>
      <c r="J874" s="577"/>
      <c r="K874" s="577"/>
      <c r="L874" s="577"/>
      <c r="M874" s="577"/>
      <c r="N874" s="577"/>
      <c r="O874" s="577"/>
      <c r="P874" s="577"/>
      <c r="Q874" s="577"/>
    </row>
    <row r="875" ht="25.15" customHeight="true" x14ac:dyDescent="0.2">
      <c r="C875" s="577"/>
      <c r="D875" s="577"/>
      <c r="E875" s="577"/>
      <c r="F875" s="577"/>
      <c r="G875" s="577"/>
      <c r="H875" s="577"/>
      <c r="I875" s="577"/>
      <c r="J875" s="577"/>
      <c r="K875" s="577"/>
      <c r="L875" s="577"/>
      <c r="M875" s="577"/>
      <c r="N875" s="577"/>
      <c r="O875" s="577"/>
      <c r="P875" s="577"/>
      <c r="Q875" s="577"/>
    </row>
    <row r="876" ht="25.15" customHeight="true" x14ac:dyDescent="0.2">
      <c r="C876" s="577"/>
      <c r="D876" s="577"/>
      <c r="E876" s="577"/>
      <c r="F876" s="577"/>
      <c r="G876" s="577"/>
      <c r="H876" s="577"/>
      <c r="I876" s="577"/>
      <c r="J876" s="577"/>
      <c r="K876" s="577"/>
      <c r="L876" s="577"/>
      <c r="M876" s="577"/>
      <c r="N876" s="577"/>
      <c r="O876" s="577"/>
      <c r="P876" s="577"/>
      <c r="Q876" s="577"/>
    </row>
    <row r="877" ht="25.15" customHeight="true" x14ac:dyDescent="0.2">
      <c r="C877" s="577"/>
      <c r="D877" s="577"/>
      <c r="E877" s="577"/>
      <c r="F877" s="577"/>
      <c r="G877" s="577"/>
      <c r="H877" s="577"/>
      <c r="I877" s="577"/>
      <c r="J877" s="577"/>
      <c r="K877" s="577"/>
      <c r="L877" s="577"/>
      <c r="M877" s="577"/>
      <c r="N877" s="577"/>
      <c r="O877" s="577"/>
      <c r="P877" s="577"/>
      <c r="Q877" s="577"/>
    </row>
    <row r="878" ht="25.15" customHeight="true" x14ac:dyDescent="0.2">
      <c r="C878" s="577"/>
      <c r="D878" s="577"/>
      <c r="E878" s="577"/>
      <c r="F878" s="577"/>
      <c r="G878" s="577"/>
      <c r="H878" s="577"/>
      <c r="I878" s="577"/>
      <c r="J878" s="577"/>
      <c r="K878" s="577"/>
      <c r="L878" s="577"/>
      <c r="M878" s="577"/>
      <c r="N878" s="577"/>
      <c r="O878" s="577"/>
      <c r="P878" s="577"/>
      <c r="Q878" s="577"/>
    </row>
    <row r="879" ht="25.15" customHeight="true" x14ac:dyDescent="0.2">
      <c r="C879" s="577"/>
      <c r="D879" s="577"/>
      <c r="E879" s="577"/>
      <c r="F879" s="577"/>
      <c r="G879" s="577"/>
      <c r="H879" s="577"/>
      <c r="I879" s="577"/>
      <c r="J879" s="577"/>
      <c r="K879" s="577"/>
      <c r="L879" s="577"/>
      <c r="M879" s="577"/>
      <c r="N879" s="577"/>
      <c r="O879" s="577"/>
      <c r="P879" s="577"/>
      <c r="Q879" s="577"/>
    </row>
    <row r="880" ht="25.15" customHeight="true" x14ac:dyDescent="0.2">
      <c r="C880" s="577"/>
      <c r="D880" s="577"/>
      <c r="E880" s="577"/>
      <c r="F880" s="577"/>
      <c r="G880" s="577"/>
      <c r="H880" s="577"/>
      <c r="I880" s="577"/>
      <c r="J880" s="577"/>
      <c r="K880" s="577"/>
      <c r="L880" s="577"/>
      <c r="M880" s="577"/>
      <c r="N880" s="577"/>
      <c r="O880" s="577"/>
      <c r="P880" s="577"/>
      <c r="Q880" s="577"/>
    </row>
    <row r="881" ht="25.15" customHeight="true" x14ac:dyDescent="0.2">
      <c r="C881" s="577"/>
      <c r="D881" s="577"/>
      <c r="E881" s="577"/>
      <c r="F881" s="577"/>
      <c r="G881" s="577"/>
      <c r="H881" s="577"/>
      <c r="I881" s="577"/>
      <c r="J881" s="577"/>
      <c r="K881" s="577"/>
      <c r="L881" s="577"/>
      <c r="M881" s="577"/>
      <c r="N881" s="577"/>
      <c r="O881" s="577"/>
      <c r="P881" s="577"/>
      <c r="Q881" s="577"/>
    </row>
    <row r="882" ht="25.15" customHeight="true" x14ac:dyDescent="0.2">
      <c r="C882" s="577"/>
      <c r="D882" s="577"/>
      <c r="E882" s="577"/>
      <c r="F882" s="577"/>
      <c r="G882" s="577"/>
      <c r="H882" s="577"/>
      <c r="I882" s="577"/>
      <c r="J882" s="577"/>
      <c r="K882" s="577"/>
      <c r="L882" s="577"/>
      <c r="M882" s="577"/>
      <c r="N882" s="577"/>
      <c r="O882" s="577"/>
      <c r="P882" s="577"/>
      <c r="Q882" s="577"/>
    </row>
    <row r="883" ht="25.15" customHeight="true" x14ac:dyDescent="0.2">
      <c r="C883" s="577"/>
      <c r="D883" s="577"/>
      <c r="E883" s="577"/>
      <c r="F883" s="577"/>
      <c r="G883" s="577"/>
      <c r="H883" s="577"/>
      <c r="I883" s="577"/>
      <c r="J883" s="577"/>
      <c r="K883" s="577"/>
      <c r="L883" s="577"/>
      <c r="M883" s="577"/>
      <c r="N883" s="577"/>
      <c r="O883" s="577"/>
      <c r="P883" s="577"/>
      <c r="Q883" s="577"/>
    </row>
    <row r="884" ht="25.15" customHeight="true" x14ac:dyDescent="0.2">
      <c r="C884" s="577"/>
      <c r="D884" s="577"/>
      <c r="E884" s="577"/>
      <c r="F884" s="577"/>
      <c r="G884" s="577"/>
      <c r="H884" s="577"/>
      <c r="I884" s="577"/>
      <c r="J884" s="577"/>
      <c r="K884" s="577"/>
      <c r="L884" s="577"/>
      <c r="M884" s="577"/>
      <c r="N884" s="577"/>
      <c r="O884" s="577"/>
      <c r="P884" s="577"/>
      <c r="Q884" s="577"/>
    </row>
    <row r="885" ht="25.15" customHeight="true" x14ac:dyDescent="0.2">
      <c r="C885" s="577"/>
      <c r="D885" s="577"/>
      <c r="E885" s="577"/>
      <c r="F885" s="577"/>
      <c r="G885" s="577"/>
      <c r="H885" s="577"/>
      <c r="I885" s="577"/>
      <c r="J885" s="577"/>
      <c r="K885" s="577"/>
      <c r="L885" s="577"/>
      <c r="M885" s="577"/>
      <c r="N885" s="577"/>
      <c r="O885" s="577"/>
      <c r="P885" s="577"/>
      <c r="Q885" s="577"/>
    </row>
    <row r="886" ht="25.15" customHeight="true" x14ac:dyDescent="0.2">
      <c r="C886" s="577"/>
      <c r="D886" s="577"/>
      <c r="E886" s="577"/>
      <c r="F886" s="577"/>
      <c r="G886" s="577"/>
      <c r="H886" s="577"/>
      <c r="I886" s="577"/>
      <c r="J886" s="577"/>
      <c r="K886" s="577"/>
      <c r="L886" s="577"/>
      <c r="M886" s="577"/>
      <c r="N886" s="577"/>
      <c r="O886" s="577"/>
      <c r="P886" s="577"/>
      <c r="Q886" s="577"/>
    </row>
    <row r="887" ht="25.15" customHeight="true" x14ac:dyDescent="0.2">
      <c r="C887" s="577"/>
      <c r="D887" s="577"/>
      <c r="E887" s="577"/>
      <c r="F887" s="577"/>
      <c r="G887" s="577"/>
      <c r="H887" s="577"/>
      <c r="I887" s="577"/>
      <c r="J887" s="577"/>
      <c r="K887" s="577"/>
      <c r="L887" s="577"/>
      <c r="M887" s="577"/>
      <c r="N887" s="577"/>
      <c r="O887" s="577"/>
      <c r="P887" s="577"/>
      <c r="Q887" s="577"/>
    </row>
    <row r="888" ht="25.15" customHeight="true" x14ac:dyDescent="0.2">
      <c r="C888" s="577"/>
      <c r="D888" s="577"/>
      <c r="E888" s="577"/>
      <c r="F888" s="577"/>
      <c r="G888" s="577"/>
      <c r="H888" s="577"/>
      <c r="I888" s="577"/>
      <c r="J888" s="577"/>
      <c r="K888" s="577"/>
      <c r="L888" s="577"/>
      <c r="M888" s="577"/>
      <c r="N888" s="577"/>
      <c r="O888" s="577"/>
      <c r="P888" s="577"/>
      <c r="Q888" s="577"/>
    </row>
    <row r="889" ht="25.15" customHeight="true" x14ac:dyDescent="0.2">
      <c r="C889" s="577"/>
      <c r="D889" s="577"/>
      <c r="E889" s="577"/>
      <c r="F889" s="577"/>
      <c r="G889" s="577"/>
      <c r="H889" s="577"/>
      <c r="I889" s="577"/>
      <c r="J889" s="577"/>
      <c r="K889" s="577"/>
      <c r="L889" s="577"/>
      <c r="M889" s="577"/>
      <c r="N889" s="577"/>
      <c r="O889" s="577"/>
      <c r="P889" s="577"/>
      <c r="Q889" s="577"/>
    </row>
    <row r="890" ht="25.15" customHeight="true" x14ac:dyDescent="0.2">
      <c r="C890" s="577"/>
      <c r="D890" s="577"/>
      <c r="E890" s="577"/>
      <c r="F890" s="577"/>
      <c r="G890" s="577"/>
      <c r="H890" s="577"/>
      <c r="I890" s="577"/>
      <c r="J890" s="577"/>
      <c r="K890" s="577"/>
      <c r="L890" s="577"/>
      <c r="M890" s="577"/>
      <c r="N890" s="577"/>
      <c r="O890" s="577"/>
      <c r="P890" s="577"/>
      <c r="Q890" s="577"/>
    </row>
    <row r="891" ht="25.15" customHeight="true" x14ac:dyDescent="0.2">
      <c r="C891" s="577"/>
      <c r="D891" s="577"/>
      <c r="E891" s="577"/>
      <c r="F891" s="577"/>
      <c r="G891" s="577"/>
      <c r="H891" s="577"/>
      <c r="I891" s="577"/>
      <c r="J891" s="577"/>
      <c r="K891" s="577"/>
      <c r="L891" s="577"/>
      <c r="M891" s="577"/>
      <c r="N891" s="577"/>
      <c r="O891" s="577"/>
      <c r="P891" s="577"/>
      <c r="Q891" s="577"/>
    </row>
    <row r="892" ht="25.15" customHeight="true" x14ac:dyDescent="0.2">
      <c r="C892" s="577"/>
      <c r="D892" s="577"/>
      <c r="E892" s="577"/>
      <c r="F892" s="577"/>
      <c r="G892" s="577"/>
      <c r="H892" s="577"/>
      <c r="I892" s="577"/>
      <c r="J892" s="577"/>
      <c r="K892" s="577"/>
      <c r="L892" s="577"/>
      <c r="M892" s="577"/>
      <c r="N892" s="577"/>
      <c r="O892" s="577"/>
      <c r="P892" s="577"/>
      <c r="Q892" s="577"/>
    </row>
    <row r="893" ht="25.15" customHeight="true" x14ac:dyDescent="0.2">
      <c r="C893" s="577"/>
      <c r="D893" s="577"/>
      <c r="E893" s="577"/>
      <c r="F893" s="577"/>
      <c r="G893" s="577"/>
      <c r="H893" s="577"/>
      <c r="I893" s="577"/>
      <c r="J893" s="577"/>
      <c r="K893" s="577"/>
      <c r="L893" s="577"/>
      <c r="M893" s="577"/>
      <c r="N893" s="577"/>
      <c r="O893" s="577"/>
      <c r="P893" s="577"/>
      <c r="Q893" s="577"/>
    </row>
    <row r="894" ht="25.15" customHeight="true" x14ac:dyDescent="0.2">
      <c r="C894" s="577"/>
      <c r="D894" s="577"/>
      <c r="E894" s="577"/>
      <c r="F894" s="577"/>
      <c r="G894" s="577"/>
      <c r="H894" s="577"/>
      <c r="I894" s="577"/>
      <c r="J894" s="577"/>
      <c r="K894" s="577"/>
      <c r="L894" s="577"/>
      <c r="M894" s="577"/>
      <c r="N894" s="577"/>
      <c r="O894" s="577"/>
      <c r="P894" s="577"/>
      <c r="Q894" s="577"/>
    </row>
    <row r="895" ht="25.15" customHeight="true" x14ac:dyDescent="0.2">
      <c r="C895" s="577"/>
      <c r="D895" s="577"/>
      <c r="E895" s="577"/>
      <c r="F895" s="577"/>
      <c r="G895" s="577"/>
      <c r="H895" s="577"/>
      <c r="I895" s="577"/>
      <c r="J895" s="577"/>
      <c r="K895" s="577"/>
      <c r="L895" s="577"/>
      <c r="M895" s="577"/>
      <c r="N895" s="577"/>
      <c r="O895" s="577"/>
      <c r="P895" s="577"/>
      <c r="Q895" s="577"/>
    </row>
    <row r="896" ht="25.15" customHeight="true" x14ac:dyDescent="0.2">
      <c r="C896" s="577"/>
      <c r="D896" s="577"/>
      <c r="E896" s="577"/>
      <c r="F896" s="577"/>
      <c r="G896" s="577"/>
      <c r="H896" s="577"/>
      <c r="I896" s="577"/>
      <c r="J896" s="577"/>
      <c r="K896" s="577"/>
      <c r="L896" s="577"/>
      <c r="M896" s="577"/>
      <c r="N896" s="577"/>
      <c r="O896" s="577"/>
      <c r="P896" s="577"/>
      <c r="Q896" s="577"/>
    </row>
    <row r="897" ht="25.15" customHeight="true" x14ac:dyDescent="0.2">
      <c r="C897" s="577"/>
      <c r="D897" s="577"/>
      <c r="E897" s="577"/>
      <c r="F897" s="577"/>
      <c r="G897" s="577"/>
      <c r="H897" s="577"/>
      <c r="I897" s="577"/>
      <c r="J897" s="577"/>
      <c r="K897" s="577"/>
      <c r="L897" s="577"/>
      <c r="M897" s="577"/>
      <c r="N897" s="577"/>
      <c r="O897" s="577"/>
      <c r="P897" s="577"/>
      <c r="Q897" s="577"/>
    </row>
    <row r="898" ht="25.15" customHeight="true" x14ac:dyDescent="0.2">
      <c r="C898" s="577"/>
      <c r="D898" s="577"/>
      <c r="E898" s="577"/>
      <c r="F898" s="577"/>
      <c r="G898" s="577"/>
      <c r="H898" s="577"/>
      <c r="I898" s="577"/>
      <c r="J898" s="577"/>
      <c r="K898" s="577"/>
      <c r="L898" s="577"/>
      <c r="M898" s="577"/>
      <c r="N898" s="577"/>
      <c r="O898" s="577"/>
      <c r="P898" s="577"/>
      <c r="Q898" s="577"/>
    </row>
    <row r="899" ht="25.15" customHeight="true" x14ac:dyDescent="0.2">
      <c r="C899" s="577"/>
      <c r="D899" s="577"/>
      <c r="E899" s="577"/>
      <c r="F899" s="577"/>
      <c r="G899" s="577"/>
      <c r="H899" s="577"/>
      <c r="I899" s="577"/>
      <c r="J899" s="577"/>
      <c r="K899" s="577"/>
      <c r="L899" s="577"/>
      <c r="M899" s="577"/>
      <c r="N899" s="577"/>
      <c r="O899" s="577"/>
      <c r="P899" s="577"/>
      <c r="Q899" s="577"/>
    </row>
    <row r="900" ht="25.15" customHeight="true" x14ac:dyDescent="0.2">
      <c r="C900" s="577"/>
      <c r="D900" s="577"/>
      <c r="E900" s="577"/>
      <c r="F900" s="577"/>
      <c r="G900" s="577"/>
      <c r="H900" s="577"/>
      <c r="I900" s="577"/>
      <c r="J900" s="577"/>
      <c r="K900" s="577"/>
      <c r="L900" s="577"/>
      <c r="M900" s="577"/>
      <c r="N900" s="577"/>
      <c r="O900" s="577"/>
      <c r="P900" s="577"/>
      <c r="Q900" s="577"/>
    </row>
    <row r="901" ht="25.15" customHeight="true" x14ac:dyDescent="0.2">
      <c r="C901" s="577"/>
      <c r="D901" s="577"/>
      <c r="E901" s="577"/>
      <c r="F901" s="577"/>
      <c r="G901" s="577"/>
      <c r="H901" s="577"/>
      <c r="I901" s="577"/>
      <c r="J901" s="577"/>
      <c r="K901" s="577"/>
      <c r="L901" s="577"/>
      <c r="M901" s="577"/>
      <c r="N901" s="577"/>
      <c r="O901" s="577"/>
      <c r="P901" s="577"/>
      <c r="Q901" s="577"/>
    </row>
    <row r="902" ht="25.15" customHeight="true" x14ac:dyDescent="0.2">
      <c r="C902" s="577"/>
      <c r="D902" s="577"/>
      <c r="E902" s="577"/>
      <c r="F902" s="577"/>
      <c r="G902" s="577"/>
      <c r="H902" s="577"/>
      <c r="I902" s="577"/>
      <c r="J902" s="577"/>
      <c r="K902" s="577"/>
      <c r="L902" s="577"/>
      <c r="M902" s="577"/>
      <c r="N902" s="577"/>
      <c r="O902" s="577"/>
      <c r="P902" s="577"/>
      <c r="Q902" s="577"/>
    </row>
    <row r="903" ht="25.15" customHeight="true" x14ac:dyDescent="0.2">
      <c r="C903" s="577"/>
      <c r="D903" s="577"/>
      <c r="E903" s="577"/>
      <c r="F903" s="577"/>
      <c r="G903" s="577"/>
      <c r="H903" s="577"/>
      <c r="I903" s="577"/>
      <c r="J903" s="577"/>
      <c r="K903" s="577"/>
      <c r="L903" s="577"/>
      <c r="M903" s="577"/>
      <c r="N903" s="577"/>
      <c r="O903" s="577"/>
      <c r="P903" s="577"/>
      <c r="Q903" s="577"/>
    </row>
    <row r="904" ht="25.15" customHeight="true" x14ac:dyDescent="0.2">
      <c r="C904" s="577"/>
      <c r="D904" s="577"/>
      <c r="E904" s="577"/>
      <c r="F904" s="577"/>
      <c r="G904" s="577"/>
      <c r="H904" s="577"/>
      <c r="I904" s="577"/>
      <c r="J904" s="577"/>
      <c r="K904" s="577"/>
      <c r="L904" s="577"/>
      <c r="M904" s="577"/>
      <c r="N904" s="577"/>
      <c r="O904" s="577"/>
      <c r="P904" s="577"/>
      <c r="Q904" s="577"/>
    </row>
    <row r="905" ht="25.15" customHeight="true" x14ac:dyDescent="0.2">
      <c r="C905" s="577"/>
      <c r="D905" s="577"/>
      <c r="E905" s="577"/>
      <c r="F905" s="577"/>
      <c r="G905" s="577"/>
      <c r="H905" s="577"/>
      <c r="I905" s="577"/>
      <c r="J905" s="577"/>
      <c r="K905" s="577"/>
      <c r="L905" s="577"/>
      <c r="M905" s="577"/>
      <c r="N905" s="577"/>
      <c r="O905" s="577"/>
      <c r="P905" s="577"/>
      <c r="Q905" s="577"/>
    </row>
    <row r="906" ht="25.15" customHeight="true" x14ac:dyDescent="0.2">
      <c r="C906" s="577"/>
      <c r="D906" s="577"/>
      <c r="E906" s="577"/>
      <c r="F906" s="577"/>
      <c r="G906" s="577"/>
      <c r="H906" s="577"/>
      <c r="I906" s="577"/>
      <c r="J906" s="577"/>
      <c r="K906" s="577"/>
      <c r="L906" s="577"/>
      <c r="M906" s="577"/>
      <c r="N906" s="577"/>
      <c r="O906" s="577"/>
      <c r="P906" s="577"/>
      <c r="Q906" s="577"/>
    </row>
    <row r="907" ht="25.15" customHeight="true" x14ac:dyDescent="0.2">
      <c r="C907" s="577"/>
      <c r="D907" s="577"/>
      <c r="E907" s="577"/>
      <c r="F907" s="577"/>
      <c r="G907" s="577"/>
      <c r="H907" s="577"/>
      <c r="I907" s="577"/>
      <c r="J907" s="577"/>
      <c r="K907" s="577"/>
      <c r="L907" s="577"/>
      <c r="M907" s="577"/>
      <c r="N907" s="577"/>
      <c r="O907" s="577"/>
      <c r="P907" s="577"/>
      <c r="Q907" s="577"/>
    </row>
    <row r="908" ht="25.15" customHeight="true" x14ac:dyDescent="0.2">
      <c r="C908" s="577"/>
      <c r="D908" s="577"/>
      <c r="E908" s="577"/>
      <c r="F908" s="577"/>
      <c r="G908" s="577"/>
      <c r="H908" s="577"/>
      <c r="I908" s="577"/>
      <c r="J908" s="577"/>
      <c r="K908" s="577"/>
      <c r="L908" s="577"/>
      <c r="M908" s="577"/>
      <c r="N908" s="577"/>
      <c r="O908" s="577"/>
      <c r="P908" s="577"/>
      <c r="Q908" s="577"/>
    </row>
    <row r="909" ht="25.15" customHeight="true" x14ac:dyDescent="0.2">
      <c r="C909" s="577"/>
      <c r="D909" s="577"/>
      <c r="E909" s="577"/>
      <c r="F909" s="577"/>
      <c r="G909" s="577"/>
      <c r="H909" s="577"/>
      <c r="I909" s="577"/>
      <c r="J909" s="577"/>
      <c r="K909" s="577"/>
      <c r="L909" s="577"/>
      <c r="M909" s="577"/>
      <c r="N909" s="577"/>
      <c r="O909" s="577"/>
      <c r="P909" s="577"/>
      <c r="Q909" s="577"/>
    </row>
    <row r="910" ht="25.15" customHeight="true" x14ac:dyDescent="0.2">
      <c r="C910" s="577"/>
      <c r="D910" s="577"/>
      <c r="E910" s="577"/>
      <c r="F910" s="577"/>
      <c r="G910" s="577"/>
      <c r="H910" s="577"/>
      <c r="I910" s="577"/>
      <c r="J910" s="577"/>
      <c r="K910" s="577"/>
      <c r="L910" s="577"/>
      <c r="M910" s="577"/>
      <c r="N910" s="577"/>
      <c r="O910" s="577"/>
      <c r="P910" s="577"/>
      <c r="Q910" s="577"/>
    </row>
    <row r="911" ht="25.15" customHeight="true" x14ac:dyDescent="0.2">
      <c r="C911" s="577"/>
      <c r="D911" s="577"/>
      <c r="E911" s="577"/>
      <c r="F911" s="577"/>
      <c r="G911" s="577"/>
      <c r="H911" s="577"/>
      <c r="I911" s="577"/>
      <c r="J911" s="577"/>
      <c r="K911" s="577"/>
      <c r="L911" s="577"/>
      <c r="M911" s="577"/>
      <c r="N911" s="577"/>
      <c r="O911" s="577"/>
      <c r="P911" s="577"/>
      <c r="Q911" s="577"/>
    </row>
    <row r="912" ht="25.15" customHeight="true" x14ac:dyDescent="0.2">
      <c r="C912" s="577"/>
      <c r="D912" s="577"/>
      <c r="E912" s="577"/>
      <c r="F912" s="577"/>
      <c r="G912" s="577"/>
      <c r="H912" s="577"/>
      <c r="I912" s="577"/>
      <c r="J912" s="577"/>
      <c r="K912" s="577"/>
      <c r="L912" s="577"/>
      <c r="M912" s="577"/>
      <c r="N912" s="577"/>
      <c r="O912" s="577"/>
      <c r="P912" s="577"/>
      <c r="Q912" s="577"/>
    </row>
    <row r="913" ht="25.15" customHeight="true" x14ac:dyDescent="0.2">
      <c r="C913" s="577"/>
      <c r="D913" s="577"/>
      <c r="E913" s="577"/>
      <c r="F913" s="577"/>
      <c r="G913" s="577"/>
      <c r="H913" s="577"/>
      <c r="I913" s="577"/>
      <c r="J913" s="577"/>
      <c r="K913" s="577"/>
      <c r="L913" s="577"/>
      <c r="M913" s="577"/>
      <c r="N913" s="577"/>
      <c r="O913" s="577"/>
      <c r="P913" s="577"/>
      <c r="Q913" s="577"/>
    </row>
    <row r="914" ht="25.15" customHeight="true" x14ac:dyDescent="0.2">
      <c r="C914" s="577"/>
      <c r="D914" s="577"/>
      <c r="E914" s="577"/>
      <c r="F914" s="577"/>
      <c r="G914" s="577"/>
      <c r="H914" s="577"/>
      <c r="I914" s="577"/>
      <c r="J914" s="577"/>
      <c r="K914" s="577"/>
      <c r="L914" s="577"/>
      <c r="M914" s="577"/>
      <c r="N914" s="577"/>
      <c r="O914" s="577"/>
      <c r="P914" s="577"/>
      <c r="Q914" s="577"/>
    </row>
    <row r="915" ht="25.15" customHeight="true" x14ac:dyDescent="0.2">
      <c r="C915" s="577"/>
      <c r="D915" s="577"/>
      <c r="E915" s="577"/>
      <c r="F915" s="577"/>
      <c r="G915" s="577"/>
      <c r="H915" s="577"/>
      <c r="I915" s="577"/>
      <c r="J915" s="577"/>
      <c r="K915" s="577"/>
      <c r="L915" s="577"/>
      <c r="M915" s="577"/>
      <c r="N915" s="577"/>
      <c r="O915" s="577"/>
      <c r="P915" s="577"/>
      <c r="Q915" s="577"/>
    </row>
    <row r="916" ht="25.15" customHeight="true" x14ac:dyDescent="0.2">
      <c r="C916" s="577"/>
      <c r="D916" s="577"/>
      <c r="E916" s="577"/>
      <c r="F916" s="577"/>
      <c r="G916" s="577"/>
      <c r="H916" s="577"/>
      <c r="I916" s="577"/>
      <c r="J916" s="577"/>
      <c r="K916" s="577"/>
      <c r="L916" s="577"/>
      <c r="M916" s="577"/>
      <c r="N916" s="577"/>
      <c r="O916" s="577"/>
      <c r="P916" s="577"/>
      <c r="Q916" s="577"/>
    </row>
    <row r="917" ht="25.15" customHeight="true" x14ac:dyDescent="0.2">
      <c r="C917" s="577"/>
      <c r="D917" s="577"/>
      <c r="E917" s="577"/>
      <c r="F917" s="577"/>
      <c r="G917" s="577"/>
      <c r="H917" s="577"/>
      <c r="I917" s="577"/>
      <c r="J917" s="577"/>
      <c r="K917" s="577"/>
      <c r="L917" s="577"/>
      <c r="M917" s="577"/>
      <c r="N917" s="577"/>
      <c r="O917" s="577"/>
      <c r="P917" s="577"/>
      <c r="Q917" s="577"/>
    </row>
    <row r="918" ht="25.15" customHeight="true" x14ac:dyDescent="0.2">
      <c r="C918" s="577"/>
      <c r="D918" s="577"/>
      <c r="E918" s="577"/>
      <c r="F918" s="577"/>
      <c r="G918" s="577"/>
      <c r="H918" s="577"/>
      <c r="I918" s="577"/>
      <c r="J918" s="577"/>
      <c r="K918" s="577"/>
      <c r="L918" s="577"/>
      <c r="M918" s="577"/>
      <c r="N918" s="577"/>
      <c r="O918" s="577"/>
      <c r="P918" s="577"/>
      <c r="Q918" s="577"/>
    </row>
    <row r="919" ht="25.15" customHeight="true" x14ac:dyDescent="0.2">
      <c r="C919" s="577"/>
      <c r="D919" s="577"/>
      <c r="E919" s="577"/>
      <c r="F919" s="577"/>
      <c r="G919" s="577"/>
      <c r="H919" s="577"/>
      <c r="I919" s="577"/>
      <c r="J919" s="577"/>
      <c r="K919" s="577"/>
      <c r="L919" s="577"/>
      <c r="M919" s="577"/>
      <c r="N919" s="577"/>
      <c r="O919" s="577"/>
      <c r="P919" s="577"/>
      <c r="Q919" s="577"/>
    </row>
    <row r="920" ht="25.15" customHeight="true" x14ac:dyDescent="0.2">
      <c r="C920" s="577"/>
      <c r="D920" s="577"/>
      <c r="E920" s="577"/>
      <c r="F920" s="577"/>
      <c r="G920" s="577"/>
      <c r="H920" s="577"/>
      <c r="I920" s="577"/>
      <c r="J920" s="577"/>
      <c r="K920" s="577"/>
      <c r="L920" s="577"/>
      <c r="M920" s="577"/>
      <c r="N920" s="577"/>
      <c r="O920" s="577"/>
      <c r="P920" s="577"/>
      <c r="Q920" s="577"/>
    </row>
    <row r="921" ht="25.15" customHeight="true" x14ac:dyDescent="0.2">
      <c r="C921" s="577"/>
      <c r="D921" s="577"/>
      <c r="E921" s="577"/>
      <c r="F921" s="577"/>
      <c r="G921" s="577"/>
      <c r="H921" s="577"/>
      <c r="I921" s="577"/>
      <c r="J921" s="577"/>
      <c r="K921" s="577"/>
      <c r="L921" s="577"/>
      <c r="M921" s="577"/>
      <c r="N921" s="577"/>
      <c r="O921" s="577"/>
      <c r="P921" s="577"/>
      <c r="Q921" s="577"/>
    </row>
    <row r="922" ht="25.15" customHeight="true" x14ac:dyDescent="0.2">
      <c r="C922" s="577"/>
      <c r="D922" s="577"/>
      <c r="E922" s="577"/>
      <c r="F922" s="577"/>
      <c r="G922" s="577"/>
      <c r="H922" s="577"/>
      <c r="I922" s="577"/>
      <c r="J922" s="577"/>
      <c r="K922" s="577"/>
      <c r="L922" s="577"/>
      <c r="M922" s="577"/>
      <c r="N922" s="577"/>
      <c r="O922" s="577"/>
      <c r="P922" s="577"/>
      <c r="Q922" s="577"/>
    </row>
    <row r="923" ht="25.15" customHeight="true" x14ac:dyDescent="0.2">
      <c r="C923" s="577"/>
      <c r="D923" s="577"/>
      <c r="E923" s="577"/>
      <c r="F923" s="577"/>
      <c r="G923" s="577"/>
      <c r="H923" s="577"/>
      <c r="I923" s="577"/>
      <c r="J923" s="577"/>
      <c r="K923" s="577"/>
      <c r="L923" s="577"/>
      <c r="M923" s="577"/>
      <c r="N923" s="577"/>
      <c r="O923" s="577"/>
      <c r="P923" s="577"/>
      <c r="Q923" s="577"/>
    </row>
    <row r="924" ht="25.15" customHeight="true" x14ac:dyDescent="0.2">
      <c r="C924" s="577"/>
      <c r="D924" s="577"/>
      <c r="E924" s="577"/>
      <c r="F924" s="577"/>
      <c r="G924" s="577"/>
      <c r="H924" s="577"/>
      <c r="I924" s="577"/>
      <c r="J924" s="577"/>
      <c r="K924" s="577"/>
      <c r="L924" s="577"/>
      <c r="M924" s="577"/>
      <c r="N924" s="577"/>
      <c r="O924" s="577"/>
      <c r="P924" s="577"/>
      <c r="Q924" s="577"/>
    </row>
    <row r="925" ht="25.15" customHeight="true" x14ac:dyDescent="0.2">
      <c r="C925" s="577"/>
      <c r="D925" s="577"/>
      <c r="E925" s="577"/>
      <c r="F925" s="577"/>
      <c r="G925" s="577"/>
      <c r="H925" s="577"/>
      <c r="I925" s="577"/>
      <c r="J925" s="577"/>
      <c r="K925" s="577"/>
      <c r="L925" s="577"/>
      <c r="M925" s="577"/>
      <c r="N925" s="577"/>
      <c r="O925" s="577"/>
      <c r="P925" s="577"/>
      <c r="Q925" s="577"/>
    </row>
    <row r="926" ht="25.15" customHeight="true" x14ac:dyDescent="0.2">
      <c r="C926" s="577"/>
      <c r="D926" s="577"/>
      <c r="E926" s="577"/>
      <c r="F926" s="577"/>
      <c r="G926" s="577"/>
      <c r="H926" s="577"/>
      <c r="I926" s="577"/>
      <c r="J926" s="577"/>
      <c r="K926" s="577"/>
      <c r="L926" s="577"/>
      <c r="M926" s="577"/>
      <c r="N926" s="577"/>
      <c r="O926" s="577"/>
      <c r="P926" s="577"/>
      <c r="Q926" s="577"/>
    </row>
    <row r="927" ht="25.15" customHeight="true" x14ac:dyDescent="0.2">
      <c r="C927" s="577"/>
      <c r="D927" s="577"/>
      <c r="E927" s="577"/>
      <c r="F927" s="577"/>
      <c r="G927" s="577"/>
      <c r="H927" s="577"/>
      <c r="I927" s="577"/>
      <c r="J927" s="577"/>
      <c r="K927" s="577"/>
      <c r="L927" s="577"/>
      <c r="M927" s="577"/>
      <c r="N927" s="577"/>
      <c r="O927" s="577"/>
      <c r="P927" s="577"/>
      <c r="Q927" s="577"/>
    </row>
    <row r="928" ht="25.15" customHeight="true" x14ac:dyDescent="0.2">
      <c r="C928" s="577"/>
      <c r="D928" s="577"/>
      <c r="E928" s="577"/>
      <c r="F928" s="577"/>
      <c r="G928" s="577"/>
      <c r="H928" s="577"/>
      <c r="I928" s="577"/>
      <c r="J928" s="577"/>
      <c r="K928" s="577"/>
      <c r="L928" s="577"/>
      <c r="M928" s="577"/>
      <c r="N928" s="577"/>
      <c r="O928" s="577"/>
      <c r="P928" s="577"/>
      <c r="Q928" s="577"/>
    </row>
    <row r="929" ht="25.15" customHeight="true" x14ac:dyDescent="0.2">
      <c r="C929" s="577"/>
      <c r="D929" s="577"/>
      <c r="E929" s="577"/>
      <c r="F929" s="577"/>
      <c r="G929" s="577"/>
      <c r="H929" s="577"/>
      <c r="I929" s="577"/>
      <c r="J929" s="577"/>
      <c r="K929" s="577"/>
      <c r="L929" s="577"/>
      <c r="M929" s="577"/>
      <c r="N929" s="577"/>
      <c r="O929" s="577"/>
      <c r="P929" s="577"/>
      <c r="Q929" s="577"/>
    </row>
    <row r="930" ht="25.15" customHeight="true" x14ac:dyDescent="0.2">
      <c r="C930" s="577"/>
      <c r="D930" s="577"/>
      <c r="E930" s="577"/>
      <c r="F930" s="577"/>
      <c r="G930" s="577"/>
      <c r="H930" s="577"/>
      <c r="I930" s="577"/>
      <c r="J930" s="577"/>
      <c r="K930" s="577"/>
      <c r="L930" s="577"/>
      <c r="M930" s="577"/>
      <c r="N930" s="577"/>
      <c r="O930" s="577"/>
      <c r="P930" s="577"/>
      <c r="Q930" s="577"/>
    </row>
    <row r="931" ht="25.15" customHeight="true" x14ac:dyDescent="0.2">
      <c r="C931" s="577"/>
      <c r="D931" s="577"/>
      <c r="E931" s="577"/>
      <c r="F931" s="577"/>
      <c r="G931" s="577"/>
      <c r="H931" s="577"/>
      <c r="I931" s="577"/>
      <c r="J931" s="577"/>
      <c r="K931" s="577"/>
      <c r="L931" s="577"/>
      <c r="M931" s="577"/>
      <c r="N931" s="577"/>
      <c r="O931" s="577"/>
      <c r="P931" s="577"/>
      <c r="Q931" s="577"/>
    </row>
    <row r="932" ht="25.15" customHeight="true" x14ac:dyDescent="0.2">
      <c r="C932" s="577"/>
      <c r="D932" s="577"/>
      <c r="E932" s="577"/>
      <c r="F932" s="577"/>
      <c r="G932" s="577"/>
      <c r="H932" s="577"/>
      <c r="I932" s="577"/>
      <c r="J932" s="577"/>
      <c r="K932" s="577"/>
      <c r="L932" s="577"/>
      <c r="M932" s="577"/>
      <c r="N932" s="577"/>
      <c r="O932" s="577"/>
      <c r="P932" s="577"/>
      <c r="Q932" s="577"/>
    </row>
    <row r="933" ht="25.15" customHeight="true" x14ac:dyDescent="0.2">
      <c r="C933" s="577"/>
      <c r="D933" s="577"/>
      <c r="E933" s="577"/>
      <c r="F933" s="577"/>
      <c r="G933" s="577"/>
      <c r="H933" s="577"/>
      <c r="I933" s="577"/>
      <c r="J933" s="577"/>
      <c r="K933" s="577"/>
      <c r="L933" s="577"/>
      <c r="M933" s="577"/>
      <c r="N933" s="577"/>
      <c r="O933" s="577"/>
      <c r="P933" s="577"/>
      <c r="Q933" s="577"/>
    </row>
    <row r="934" ht="25.15" customHeight="true" x14ac:dyDescent="0.2">
      <c r="C934" s="577"/>
      <c r="D934" s="577"/>
      <c r="E934" s="577"/>
      <c r="F934" s="577"/>
      <c r="G934" s="577"/>
      <c r="H934" s="577"/>
      <c r="I934" s="577"/>
      <c r="J934" s="577"/>
      <c r="K934" s="577"/>
      <c r="L934" s="577"/>
      <c r="M934" s="577"/>
      <c r="N934" s="577"/>
      <c r="O934" s="577"/>
      <c r="P934" s="577"/>
      <c r="Q934" s="577"/>
    </row>
    <row r="935" ht="25.15" customHeight="true" x14ac:dyDescent="0.2">
      <c r="C935" s="577"/>
      <c r="D935" s="577"/>
      <c r="E935" s="577"/>
      <c r="F935" s="577"/>
      <c r="G935" s="577"/>
      <c r="H935" s="577"/>
      <c r="I935" s="577"/>
      <c r="J935" s="577"/>
      <c r="K935" s="577"/>
      <c r="L935" s="577"/>
      <c r="M935" s="577"/>
      <c r="N935" s="577"/>
      <c r="O935" s="577"/>
      <c r="P935" s="577"/>
      <c r="Q935" s="577"/>
    </row>
    <row r="936" ht="25.15" customHeight="true" x14ac:dyDescent="0.2">
      <c r="C936" s="577"/>
      <c r="D936" s="577"/>
      <c r="E936" s="577"/>
      <c r="F936" s="577"/>
      <c r="G936" s="577"/>
      <c r="H936" s="577"/>
      <c r="I936" s="577"/>
      <c r="J936" s="577"/>
      <c r="K936" s="577"/>
      <c r="L936" s="577"/>
      <c r="M936" s="577"/>
      <c r="N936" s="577"/>
      <c r="O936" s="577"/>
      <c r="P936" s="577"/>
      <c r="Q936" s="577"/>
    </row>
    <row r="937" ht="25.15" customHeight="true" x14ac:dyDescent="0.2">
      <c r="C937" s="577"/>
      <c r="D937" s="577"/>
      <c r="E937" s="577"/>
      <c r="F937" s="577"/>
      <c r="G937" s="577"/>
      <c r="H937" s="577"/>
      <c r="I937" s="577"/>
      <c r="J937" s="577"/>
      <c r="K937" s="577"/>
      <c r="L937" s="577"/>
      <c r="M937" s="577"/>
      <c r="N937" s="577"/>
      <c r="O937" s="577"/>
      <c r="P937" s="577"/>
      <c r="Q937" s="577"/>
    </row>
    <row r="938" ht="25.15" customHeight="true" x14ac:dyDescent="0.2">
      <c r="C938" s="577"/>
      <c r="D938" s="577"/>
      <c r="E938" s="577"/>
      <c r="F938" s="577"/>
      <c r="G938" s="577"/>
      <c r="H938" s="577"/>
      <c r="I938" s="577"/>
      <c r="J938" s="577"/>
      <c r="K938" s="577"/>
      <c r="L938" s="577"/>
      <c r="M938" s="577"/>
      <c r="N938" s="577"/>
      <c r="O938" s="577"/>
      <c r="P938" s="577"/>
      <c r="Q938" s="577"/>
    </row>
    <row r="939" ht="25.15" customHeight="true" x14ac:dyDescent="0.2">
      <c r="C939" s="577"/>
      <c r="D939" s="577"/>
      <c r="E939" s="577"/>
      <c r="F939" s="577"/>
      <c r="G939" s="577"/>
      <c r="H939" s="577"/>
      <c r="I939" s="577"/>
      <c r="J939" s="577"/>
      <c r="K939" s="577"/>
      <c r="L939" s="577"/>
      <c r="M939" s="577"/>
      <c r="N939" s="577"/>
      <c r="O939" s="577"/>
      <c r="P939" s="577"/>
      <c r="Q939" s="577"/>
    </row>
    <row r="940" ht="25.15" customHeight="true" x14ac:dyDescent="0.2">
      <c r="C940" s="577"/>
      <c r="D940" s="577"/>
      <c r="E940" s="577"/>
      <c r="F940" s="577"/>
      <c r="G940" s="577"/>
      <c r="H940" s="577"/>
      <c r="I940" s="577"/>
      <c r="J940" s="577"/>
      <c r="K940" s="577"/>
      <c r="L940" s="577"/>
      <c r="M940" s="577"/>
      <c r="N940" s="577"/>
      <c r="O940" s="577"/>
      <c r="P940" s="577"/>
      <c r="Q940" s="577"/>
    </row>
    <row r="941" ht="25.15" customHeight="true" x14ac:dyDescent="0.2">
      <c r="C941" s="577"/>
      <c r="D941" s="577"/>
      <c r="E941" s="577"/>
      <c r="F941" s="577"/>
      <c r="G941" s="577"/>
      <c r="H941" s="577"/>
      <c r="I941" s="577"/>
      <c r="J941" s="577"/>
      <c r="K941" s="577"/>
      <c r="L941" s="577"/>
      <c r="M941" s="577"/>
      <c r="N941" s="577"/>
      <c r="O941" s="577"/>
      <c r="P941" s="577"/>
      <c r="Q941" s="577"/>
    </row>
    <row r="942" ht="25.15" customHeight="true" x14ac:dyDescent="0.2">
      <c r="C942" s="577"/>
      <c r="D942" s="577"/>
      <c r="E942" s="577"/>
      <c r="F942" s="577"/>
      <c r="G942" s="577"/>
      <c r="H942" s="577"/>
      <c r="I942" s="577"/>
      <c r="J942" s="577"/>
      <c r="K942" s="577"/>
      <c r="L942" s="577"/>
      <c r="M942" s="577"/>
      <c r="N942" s="577"/>
      <c r="O942" s="577"/>
      <c r="P942" s="577"/>
      <c r="Q942" s="577"/>
    </row>
    <row r="943" ht="25.15" customHeight="true" x14ac:dyDescent="0.2">
      <c r="C943" s="577"/>
      <c r="D943" s="577"/>
      <c r="E943" s="577"/>
      <c r="F943" s="577"/>
      <c r="G943" s="577"/>
      <c r="H943" s="577"/>
      <c r="I943" s="577"/>
      <c r="J943" s="577"/>
      <c r="K943" s="577"/>
      <c r="L943" s="577"/>
      <c r="M943" s="577"/>
      <c r="N943" s="577"/>
      <c r="O943" s="577"/>
      <c r="P943" s="577"/>
      <c r="Q943" s="577"/>
    </row>
    <row r="944" ht="25.15" customHeight="true" x14ac:dyDescent="0.2">
      <c r="C944" s="577"/>
      <c r="D944" s="577"/>
      <c r="E944" s="577"/>
      <c r="F944" s="577"/>
      <c r="G944" s="577"/>
      <c r="H944" s="577"/>
      <c r="I944" s="577"/>
      <c r="J944" s="577"/>
      <c r="K944" s="577"/>
      <c r="L944" s="577"/>
      <c r="M944" s="577"/>
      <c r="N944" s="577"/>
      <c r="O944" s="577"/>
      <c r="P944" s="577"/>
      <c r="Q944" s="577"/>
    </row>
    <row r="945" ht="25.15" customHeight="true" x14ac:dyDescent="0.2">
      <c r="C945" s="577"/>
      <c r="D945" s="577"/>
      <c r="E945" s="577"/>
      <c r="F945" s="577"/>
      <c r="G945" s="577"/>
      <c r="H945" s="577"/>
      <c r="I945" s="577"/>
      <c r="J945" s="577"/>
      <c r="K945" s="577"/>
      <c r="L945" s="577"/>
      <c r="M945" s="577"/>
      <c r="N945" s="577"/>
      <c r="O945" s="577"/>
      <c r="P945" s="577"/>
      <c r="Q945" s="577"/>
    </row>
    <row r="946" ht="25.15" customHeight="true" x14ac:dyDescent="0.2">
      <c r="C946" s="577"/>
      <c r="D946" s="577"/>
      <c r="E946" s="577"/>
      <c r="F946" s="577"/>
      <c r="G946" s="577"/>
      <c r="H946" s="577"/>
      <c r="I946" s="577"/>
      <c r="J946" s="577"/>
      <c r="K946" s="577"/>
      <c r="L946" s="577"/>
      <c r="M946" s="577"/>
      <c r="N946" s="577"/>
      <c r="O946" s="577"/>
      <c r="P946" s="577"/>
      <c r="Q946" s="577"/>
    </row>
    <row r="947" ht="25.15" customHeight="true" x14ac:dyDescent="0.2">
      <c r="C947" s="577"/>
      <c r="D947" s="577"/>
      <c r="E947" s="577"/>
      <c r="F947" s="577"/>
      <c r="G947" s="577"/>
      <c r="H947" s="577"/>
      <c r="I947" s="577"/>
      <c r="J947" s="577"/>
      <c r="K947" s="577"/>
      <c r="L947" s="577"/>
      <c r="M947" s="577"/>
      <c r="N947" s="577"/>
      <c r="O947" s="577"/>
      <c r="P947" s="577"/>
      <c r="Q947" s="577"/>
    </row>
    <row r="948" ht="25.15" customHeight="true" x14ac:dyDescent="0.2">
      <c r="C948" s="577"/>
      <c r="D948" s="577"/>
      <c r="E948" s="577"/>
      <c r="F948" s="577"/>
      <c r="G948" s="577"/>
      <c r="H948" s="577"/>
      <c r="I948" s="577"/>
      <c r="J948" s="577"/>
      <c r="K948" s="577"/>
      <c r="L948" s="577"/>
      <c r="M948" s="577"/>
      <c r="N948" s="577"/>
      <c r="O948" s="577"/>
      <c r="P948" s="577"/>
      <c r="Q948" s="577"/>
    </row>
    <row r="949" ht="25.15" customHeight="true" x14ac:dyDescent="0.2">
      <c r="C949" s="577"/>
      <c r="D949" s="577"/>
      <c r="E949" s="577"/>
      <c r="F949" s="577"/>
      <c r="G949" s="577"/>
      <c r="H949" s="577"/>
      <c r="I949" s="577"/>
      <c r="J949" s="577"/>
      <c r="K949" s="577"/>
      <c r="L949" s="577"/>
      <c r="M949" s="577"/>
      <c r="N949" s="577"/>
      <c r="O949" s="577"/>
      <c r="P949" s="577"/>
      <c r="Q949" s="577"/>
    </row>
    <row r="950" ht="25.15" customHeight="true" x14ac:dyDescent="0.2">
      <c r="C950" s="577"/>
      <c r="D950" s="577"/>
      <c r="E950" s="577"/>
      <c r="F950" s="577"/>
      <c r="G950" s="577"/>
      <c r="H950" s="577"/>
      <c r="I950" s="577"/>
      <c r="J950" s="577"/>
      <c r="K950" s="577"/>
      <c r="L950" s="577"/>
      <c r="M950" s="577"/>
      <c r="N950" s="577"/>
      <c r="O950" s="577"/>
      <c r="P950" s="577"/>
      <c r="Q950" s="577"/>
    </row>
    <row r="951" ht="25.15" customHeight="true" x14ac:dyDescent="0.2">
      <c r="C951" s="577"/>
      <c r="D951" s="577"/>
      <c r="E951" s="577"/>
      <c r="F951" s="577"/>
      <c r="G951" s="577"/>
      <c r="H951" s="577"/>
      <c r="I951" s="577"/>
      <c r="J951" s="577"/>
      <c r="K951" s="577"/>
      <c r="L951" s="577"/>
      <c r="M951" s="577"/>
      <c r="N951" s="577"/>
      <c r="O951" s="577"/>
      <c r="P951" s="577"/>
      <c r="Q951" s="577"/>
    </row>
    <row r="952" ht="25.15" customHeight="true" x14ac:dyDescent="0.2">
      <c r="C952" s="577"/>
      <c r="D952" s="577"/>
      <c r="E952" s="577"/>
      <c r="F952" s="577"/>
      <c r="G952" s="577"/>
      <c r="H952" s="577"/>
      <c r="I952" s="577"/>
      <c r="J952" s="577"/>
      <c r="K952" s="577"/>
      <c r="L952" s="577"/>
      <c r="M952" s="577"/>
      <c r="N952" s="577"/>
      <c r="O952" s="577"/>
      <c r="P952" s="577"/>
      <c r="Q952" s="577"/>
    </row>
    <row r="953" ht="25.15" customHeight="true" x14ac:dyDescent="0.2">
      <c r="C953" s="577"/>
      <c r="D953" s="577"/>
      <c r="E953" s="577"/>
      <c r="F953" s="577"/>
      <c r="G953" s="577"/>
      <c r="H953" s="577"/>
      <c r="I953" s="577"/>
      <c r="J953" s="577"/>
      <c r="K953" s="577"/>
      <c r="L953" s="577"/>
      <c r="M953" s="577"/>
      <c r="N953" s="577"/>
      <c r="O953" s="577"/>
      <c r="P953" s="577"/>
      <c r="Q953" s="577"/>
    </row>
    <row r="954" ht="25.15" customHeight="true" x14ac:dyDescent="0.2">
      <c r="C954" s="577"/>
      <c r="D954" s="577"/>
      <c r="E954" s="577"/>
      <c r="F954" s="577"/>
      <c r="G954" s="577"/>
      <c r="H954" s="577"/>
      <c r="I954" s="577"/>
      <c r="J954" s="577"/>
      <c r="K954" s="577"/>
      <c r="L954" s="577"/>
      <c r="M954" s="577"/>
      <c r="N954" s="577"/>
      <c r="O954" s="577"/>
      <c r="P954" s="577"/>
      <c r="Q954" s="577"/>
    </row>
    <row r="955" ht="25.15" customHeight="true" x14ac:dyDescent="0.2">
      <c r="C955" s="577"/>
      <c r="D955" s="577"/>
      <c r="E955" s="577"/>
      <c r="F955" s="577"/>
      <c r="G955" s="577"/>
      <c r="H955" s="577"/>
      <c r="I955" s="577"/>
      <c r="J955" s="577"/>
      <c r="K955" s="577"/>
      <c r="L955" s="577"/>
      <c r="M955" s="577"/>
      <c r="N955" s="577"/>
      <c r="O955" s="577"/>
      <c r="P955" s="577"/>
      <c r="Q955" s="577"/>
    </row>
    <row r="956" ht="25.15" customHeight="true" x14ac:dyDescent="0.2">
      <c r="C956" s="577"/>
      <c r="D956" s="577"/>
      <c r="E956" s="577"/>
      <c r="F956" s="577"/>
      <c r="G956" s="577"/>
      <c r="H956" s="577"/>
      <c r="I956" s="577"/>
      <c r="J956" s="577"/>
      <c r="K956" s="577"/>
      <c r="L956" s="577"/>
      <c r="M956" s="577"/>
      <c r="N956" s="577"/>
      <c r="O956" s="577"/>
      <c r="P956" s="577"/>
      <c r="Q956" s="577"/>
    </row>
    <row r="957" ht="25.15" customHeight="true" x14ac:dyDescent="0.2">
      <c r="C957" s="577"/>
      <c r="D957" s="577"/>
      <c r="E957" s="577"/>
      <c r="F957" s="577"/>
      <c r="G957" s="577"/>
      <c r="H957" s="577"/>
      <c r="I957" s="577"/>
      <c r="J957" s="577"/>
      <c r="K957" s="577"/>
      <c r="L957" s="577"/>
      <c r="M957" s="577"/>
      <c r="N957" s="577"/>
      <c r="O957" s="577"/>
      <c r="P957" s="577"/>
      <c r="Q957" s="577"/>
    </row>
    <row r="958" ht="25.15" customHeight="true" x14ac:dyDescent="0.2">
      <c r="C958" s="577"/>
      <c r="D958" s="577"/>
      <c r="E958" s="577"/>
      <c r="F958" s="577"/>
      <c r="G958" s="577"/>
      <c r="H958" s="577"/>
      <c r="I958" s="577"/>
      <c r="J958" s="577"/>
      <c r="K958" s="577"/>
      <c r="L958" s="577"/>
      <c r="M958" s="577"/>
      <c r="N958" s="577"/>
      <c r="O958" s="577"/>
      <c r="P958" s="577"/>
      <c r="Q958" s="577"/>
    </row>
    <row r="959" ht="25.15" customHeight="true" x14ac:dyDescent="0.2">
      <c r="C959" s="577"/>
      <c r="D959" s="577"/>
      <c r="E959" s="577"/>
      <c r="F959" s="577"/>
      <c r="G959" s="577"/>
      <c r="H959" s="577"/>
      <c r="I959" s="577"/>
      <c r="J959" s="577"/>
      <c r="K959" s="577"/>
      <c r="L959" s="577"/>
      <c r="M959" s="577"/>
      <c r="N959" s="577"/>
      <c r="O959" s="577"/>
      <c r="P959" s="577"/>
      <c r="Q959" s="577"/>
    </row>
    <row r="960" ht="25.15" customHeight="true" x14ac:dyDescent="0.2">
      <c r="C960" s="577"/>
      <c r="D960" s="577"/>
      <c r="E960" s="577"/>
      <c r="F960" s="577"/>
      <c r="G960" s="577"/>
      <c r="H960" s="577"/>
      <c r="I960" s="577"/>
      <c r="J960" s="577"/>
      <c r="K960" s="577"/>
      <c r="L960" s="577"/>
      <c r="M960" s="577"/>
      <c r="N960" s="577"/>
      <c r="O960" s="577"/>
      <c r="P960" s="577"/>
      <c r="Q960" s="577"/>
    </row>
    <row r="961" ht="25.15" customHeight="true" x14ac:dyDescent="0.2">
      <c r="C961" s="577"/>
      <c r="D961" s="577"/>
      <c r="E961" s="577"/>
      <c r="F961" s="577"/>
      <c r="G961" s="577"/>
      <c r="H961" s="577"/>
      <c r="I961" s="577"/>
      <c r="J961" s="577"/>
      <c r="K961" s="577"/>
      <c r="L961" s="577"/>
      <c r="M961" s="577"/>
      <c r="N961" s="577"/>
      <c r="O961" s="577"/>
      <c r="P961" s="577"/>
      <c r="Q961" s="577"/>
    </row>
    <row r="962" ht="25.15" customHeight="true" x14ac:dyDescent="0.2">
      <c r="C962" s="577"/>
      <c r="D962" s="577"/>
      <c r="E962" s="577"/>
      <c r="F962" s="577"/>
      <c r="G962" s="577"/>
      <c r="H962" s="577"/>
      <c r="I962" s="577"/>
      <c r="J962" s="577"/>
      <c r="K962" s="577"/>
      <c r="L962" s="577"/>
      <c r="M962" s="577"/>
      <c r="N962" s="577"/>
      <c r="O962" s="577"/>
      <c r="P962" s="577"/>
      <c r="Q962" s="577"/>
    </row>
    <row r="963" ht="25.15" customHeight="true" x14ac:dyDescent="0.2">
      <c r="C963" s="577"/>
      <c r="D963" s="577"/>
      <c r="E963" s="577"/>
      <c r="F963" s="577"/>
      <c r="G963" s="577"/>
      <c r="H963" s="577"/>
      <c r="I963" s="577"/>
      <c r="J963" s="577"/>
      <c r="K963" s="577"/>
      <c r="L963" s="577"/>
      <c r="M963" s="577"/>
      <c r="N963" s="577"/>
      <c r="O963" s="577"/>
      <c r="P963" s="577"/>
      <c r="Q963" s="577"/>
    </row>
    <row r="964" ht="25.15" customHeight="true" x14ac:dyDescent="0.2">
      <c r="C964" s="577"/>
      <c r="D964" s="577"/>
      <c r="E964" s="577"/>
      <c r="F964" s="577"/>
      <c r="G964" s="577"/>
      <c r="H964" s="577"/>
      <c r="I964" s="577"/>
      <c r="J964" s="577"/>
      <c r="K964" s="577"/>
      <c r="L964" s="577"/>
      <c r="M964" s="577"/>
      <c r="N964" s="577"/>
      <c r="O964" s="577"/>
      <c r="P964" s="577"/>
      <c r="Q964" s="577"/>
    </row>
    <row r="965" ht="25.15" customHeight="true" x14ac:dyDescent="0.2">
      <c r="C965" s="577"/>
      <c r="D965" s="577"/>
      <c r="E965" s="577"/>
      <c r="F965" s="577"/>
      <c r="G965" s="577"/>
      <c r="H965" s="577"/>
      <c r="I965" s="577"/>
      <c r="J965" s="577"/>
      <c r="K965" s="577"/>
      <c r="L965" s="577"/>
      <c r="M965" s="577"/>
      <c r="N965" s="577"/>
      <c r="O965" s="577"/>
      <c r="P965" s="577"/>
      <c r="Q965" s="577"/>
    </row>
    <row r="966" ht="25.15" customHeight="true" x14ac:dyDescent="0.2">
      <c r="C966" s="577"/>
      <c r="D966" s="577"/>
      <c r="E966" s="577"/>
      <c r="F966" s="577"/>
      <c r="G966" s="577"/>
      <c r="H966" s="577"/>
      <c r="I966" s="577"/>
      <c r="J966" s="577"/>
      <c r="K966" s="577"/>
      <c r="L966" s="577"/>
      <c r="M966" s="577"/>
      <c r="N966" s="577"/>
      <c r="O966" s="577"/>
      <c r="P966" s="577"/>
      <c r="Q966" s="577"/>
    </row>
    <row r="967" ht="25.15" customHeight="true" x14ac:dyDescent="0.2">
      <c r="C967" s="577"/>
      <c r="D967" s="577"/>
      <c r="E967" s="577"/>
      <c r="F967" s="577"/>
      <c r="G967" s="577"/>
      <c r="H967" s="577"/>
      <c r="I967" s="577"/>
      <c r="J967" s="577"/>
      <c r="K967" s="577"/>
      <c r="L967" s="577"/>
      <c r="M967" s="577"/>
      <c r="N967" s="577"/>
      <c r="O967" s="577"/>
      <c r="P967" s="577"/>
      <c r="Q967" s="577"/>
    </row>
    <row r="968" ht="25.15" customHeight="true" x14ac:dyDescent="0.2">
      <c r="C968" s="577"/>
      <c r="D968" s="577"/>
      <c r="E968" s="577"/>
      <c r="F968" s="577"/>
      <c r="G968" s="577"/>
      <c r="H968" s="577"/>
      <c r="I968" s="577"/>
      <c r="J968" s="577"/>
      <c r="K968" s="577"/>
      <c r="L968" s="577"/>
      <c r="M968" s="577"/>
      <c r="N968" s="577"/>
      <c r="O968" s="577"/>
      <c r="P968" s="577"/>
      <c r="Q968" s="577"/>
    </row>
    <row r="969" ht="25.15" customHeight="true" x14ac:dyDescent="0.2">
      <c r="C969" s="577"/>
      <c r="D969" s="577"/>
      <c r="E969" s="577"/>
      <c r="F969" s="577"/>
      <c r="G969" s="577"/>
      <c r="H969" s="577"/>
      <c r="I969" s="577"/>
      <c r="J969" s="577"/>
      <c r="K969" s="577"/>
      <c r="L969" s="577"/>
      <c r="M969" s="577"/>
      <c r="N969" s="577"/>
      <c r="O969" s="577"/>
      <c r="P969" s="577"/>
      <c r="Q969" s="577"/>
    </row>
    <row r="970" ht="25.15" customHeight="true" x14ac:dyDescent="0.2">
      <c r="C970" s="577"/>
      <c r="D970" s="577"/>
      <c r="E970" s="577"/>
      <c r="F970" s="577"/>
      <c r="G970" s="577"/>
      <c r="H970" s="577"/>
      <c r="I970" s="577"/>
      <c r="J970" s="577"/>
      <c r="K970" s="577"/>
      <c r="L970" s="577"/>
      <c r="M970" s="577"/>
      <c r="N970" s="577"/>
      <c r="O970" s="577"/>
      <c r="P970" s="577"/>
      <c r="Q970" s="577"/>
    </row>
    <row r="971" ht="25.15" customHeight="true" x14ac:dyDescent="0.2">
      <c r="C971" s="577"/>
      <c r="D971" s="577"/>
      <c r="E971" s="577"/>
      <c r="F971" s="577"/>
      <c r="G971" s="577"/>
      <c r="H971" s="577"/>
      <c r="I971" s="577"/>
      <c r="J971" s="577"/>
      <c r="K971" s="577"/>
      <c r="L971" s="577"/>
      <c r="M971" s="577"/>
      <c r="N971" s="577"/>
      <c r="O971" s="577"/>
      <c r="P971" s="577"/>
      <c r="Q971" s="577"/>
    </row>
    <row r="972" ht="25.15" customHeight="true" x14ac:dyDescent="0.2">
      <c r="C972" s="577"/>
      <c r="D972" s="577"/>
      <c r="E972" s="577"/>
      <c r="F972" s="577"/>
      <c r="G972" s="577"/>
      <c r="H972" s="577"/>
      <c r="I972" s="577"/>
      <c r="J972" s="577"/>
      <c r="K972" s="577"/>
      <c r="L972" s="577"/>
      <c r="M972" s="577"/>
      <c r="N972" s="577"/>
      <c r="O972" s="577"/>
      <c r="P972" s="577"/>
      <c r="Q972" s="577"/>
    </row>
    <row r="973" ht="25.15" customHeight="true" x14ac:dyDescent="0.2">
      <c r="C973" s="577"/>
      <c r="D973" s="577"/>
      <c r="E973" s="577"/>
      <c r="F973" s="577"/>
      <c r="G973" s="577"/>
      <c r="H973" s="577"/>
      <c r="I973" s="577"/>
      <c r="J973" s="577"/>
      <c r="K973" s="577"/>
      <c r="L973" s="577"/>
      <c r="M973" s="577"/>
      <c r="N973" s="577"/>
      <c r="O973" s="577"/>
      <c r="P973" s="577"/>
      <c r="Q973" s="577"/>
    </row>
    <row r="974" ht="25.15" customHeight="true" x14ac:dyDescent="0.2">
      <c r="C974" s="577"/>
      <c r="D974" s="577"/>
      <c r="E974" s="577"/>
      <c r="F974" s="577"/>
      <c r="G974" s="577"/>
      <c r="H974" s="577"/>
      <c r="I974" s="577"/>
      <c r="J974" s="577"/>
      <c r="K974" s="577"/>
      <c r="L974" s="577"/>
      <c r="M974" s="577"/>
      <c r="N974" s="577"/>
      <c r="O974" s="577"/>
      <c r="P974" s="577"/>
      <c r="Q974" s="577"/>
    </row>
    <row r="975" ht="25.15" customHeight="true" x14ac:dyDescent="0.2">
      <c r="C975" s="577"/>
      <c r="D975" s="577"/>
      <c r="E975" s="577"/>
      <c r="F975" s="577"/>
      <c r="G975" s="577"/>
      <c r="H975" s="577"/>
      <c r="I975" s="577"/>
      <c r="J975" s="577"/>
      <c r="K975" s="577"/>
      <c r="L975" s="577"/>
      <c r="M975" s="577"/>
      <c r="N975" s="577"/>
      <c r="O975" s="577"/>
      <c r="P975" s="577"/>
      <c r="Q975" s="577"/>
    </row>
    <row r="976" ht="25.15" customHeight="true" x14ac:dyDescent="0.2">
      <c r="C976" s="577"/>
      <c r="D976" s="577"/>
      <c r="E976" s="577"/>
      <c r="F976" s="577"/>
      <c r="G976" s="577"/>
      <c r="H976" s="577"/>
      <c r="I976" s="577"/>
      <c r="J976" s="577"/>
      <c r="K976" s="577"/>
      <c r="L976" s="577"/>
      <c r="M976" s="577"/>
      <c r="N976" s="577"/>
      <c r="O976" s="577"/>
      <c r="P976" s="577"/>
      <c r="Q976" s="577"/>
    </row>
    <row r="977" ht="25.15" customHeight="true" x14ac:dyDescent="0.2">
      <c r="C977" s="577"/>
      <c r="D977" s="577"/>
      <c r="E977" s="577"/>
      <c r="F977" s="577"/>
      <c r="G977" s="577"/>
      <c r="H977" s="577"/>
      <c r="I977" s="577"/>
      <c r="J977" s="577"/>
      <c r="K977" s="577"/>
      <c r="L977" s="577"/>
      <c r="M977" s="577"/>
      <c r="N977" s="577"/>
      <c r="O977" s="577"/>
      <c r="P977" s="577"/>
      <c r="Q977" s="577"/>
    </row>
    <row r="978" ht="25.15" customHeight="true" x14ac:dyDescent="0.2">
      <c r="C978" s="577"/>
      <c r="D978" s="577"/>
      <c r="E978" s="577"/>
      <c r="F978" s="577"/>
      <c r="G978" s="577"/>
      <c r="H978" s="577"/>
      <c r="I978" s="577"/>
      <c r="J978" s="577"/>
      <c r="K978" s="577"/>
      <c r="L978" s="577"/>
      <c r="M978" s="577"/>
      <c r="N978" s="577"/>
      <c r="O978" s="577"/>
      <c r="P978" s="577"/>
      <c r="Q978" s="577"/>
    </row>
    <row r="979" ht="25.15" customHeight="true" x14ac:dyDescent="0.2">
      <c r="C979" s="577"/>
      <c r="D979" s="577"/>
      <c r="E979" s="577"/>
      <c r="F979" s="577"/>
      <c r="G979" s="577"/>
      <c r="H979" s="577"/>
      <c r="I979" s="577"/>
      <c r="J979" s="577"/>
      <c r="K979" s="577"/>
      <c r="L979" s="577"/>
      <c r="M979" s="577"/>
      <c r="N979" s="577"/>
      <c r="O979" s="577"/>
      <c r="P979" s="577"/>
      <c r="Q979" s="577"/>
    </row>
    <row r="980" ht="25.15" customHeight="true" x14ac:dyDescent="0.2">
      <c r="C980" s="577"/>
      <c r="D980" s="577"/>
      <c r="E980" s="577"/>
      <c r="F980" s="577"/>
      <c r="G980" s="577"/>
      <c r="H980" s="577"/>
      <c r="I980" s="577"/>
      <c r="J980" s="577"/>
      <c r="K980" s="577"/>
      <c r="L980" s="577"/>
      <c r="M980" s="577"/>
      <c r="N980" s="577"/>
      <c r="O980" s="577"/>
      <c r="P980" s="577"/>
      <c r="Q980" s="577"/>
    </row>
    <row r="981" ht="25.15" customHeight="true" x14ac:dyDescent="0.2">
      <c r="C981" s="577"/>
      <c r="D981" s="577"/>
      <c r="E981" s="577"/>
      <c r="F981" s="577"/>
      <c r="G981" s="577"/>
      <c r="H981" s="577"/>
      <c r="I981" s="577"/>
      <c r="J981" s="577"/>
      <c r="K981" s="577"/>
      <c r="L981" s="577"/>
      <c r="M981" s="577"/>
      <c r="N981" s="577"/>
      <c r="O981" s="577"/>
      <c r="P981" s="577"/>
      <c r="Q981" s="577"/>
    </row>
    <row r="982" ht="25.15" customHeight="true" x14ac:dyDescent="0.2">
      <c r="C982" s="577"/>
      <c r="D982" s="577"/>
      <c r="E982" s="577"/>
      <c r="F982" s="577"/>
      <c r="G982" s="577"/>
      <c r="H982" s="577"/>
      <c r="I982" s="577"/>
      <c r="J982" s="577"/>
      <c r="K982" s="577"/>
      <c r="L982" s="577"/>
      <c r="M982" s="577"/>
      <c r="N982" s="577"/>
      <c r="O982" s="577"/>
      <c r="P982" s="577"/>
      <c r="Q982" s="577"/>
    </row>
    <row r="983" ht="25.15" customHeight="true" x14ac:dyDescent="0.2">
      <c r="C983" s="577"/>
      <c r="D983" s="577"/>
      <c r="E983" s="577"/>
      <c r="F983" s="577"/>
      <c r="G983" s="577"/>
      <c r="H983" s="577"/>
      <c r="I983" s="577"/>
      <c r="J983" s="577"/>
      <c r="K983" s="577"/>
      <c r="L983" s="577"/>
      <c r="M983" s="577"/>
      <c r="N983" s="577"/>
      <c r="O983" s="577"/>
      <c r="P983" s="577"/>
      <c r="Q983" s="577"/>
    </row>
    <row r="984" ht="25.15" customHeight="true" x14ac:dyDescent="0.2">
      <c r="C984" s="577"/>
      <c r="D984" s="577"/>
      <c r="E984" s="577"/>
      <c r="F984" s="577"/>
      <c r="G984" s="577"/>
      <c r="H984" s="577"/>
      <c r="I984" s="577"/>
      <c r="J984" s="577"/>
      <c r="K984" s="577"/>
      <c r="L984" s="577"/>
      <c r="M984" s="577"/>
      <c r="N984" s="577"/>
      <c r="O984" s="577"/>
      <c r="P984" s="577"/>
      <c r="Q984" s="577"/>
    </row>
    <row r="985" ht="25.15" customHeight="true" x14ac:dyDescent="0.2">
      <c r="C985" s="577"/>
      <c r="D985" s="577"/>
      <c r="E985" s="577"/>
      <c r="F985" s="577"/>
      <c r="G985" s="577"/>
      <c r="H985" s="577"/>
      <c r="I985" s="577"/>
      <c r="J985" s="577"/>
      <c r="K985" s="577"/>
      <c r="L985" s="577"/>
      <c r="M985" s="577"/>
      <c r="N985" s="577"/>
      <c r="O985" s="577"/>
      <c r="P985" s="577"/>
      <c r="Q985" s="577"/>
    </row>
    <row r="986" ht="25.15" customHeight="true" x14ac:dyDescent="0.2">
      <c r="C986" s="577"/>
      <c r="D986" s="577"/>
      <c r="E986" s="577"/>
      <c r="F986" s="577"/>
      <c r="G986" s="577"/>
      <c r="H986" s="577"/>
      <c r="I986" s="577"/>
      <c r="J986" s="577"/>
      <c r="K986" s="577"/>
      <c r="L986" s="577"/>
      <c r="M986" s="577"/>
      <c r="N986" s="577"/>
      <c r="O986" s="577"/>
      <c r="P986" s="577"/>
      <c r="Q986" s="577"/>
    </row>
    <row r="987" ht="25.15" customHeight="true" x14ac:dyDescent="0.2">
      <c r="C987" s="577"/>
      <c r="D987" s="577"/>
      <c r="E987" s="577"/>
      <c r="F987" s="577"/>
      <c r="G987" s="577"/>
      <c r="H987" s="577"/>
      <c r="I987" s="577"/>
      <c r="J987" s="577"/>
      <c r="K987" s="577"/>
      <c r="L987" s="577"/>
      <c r="M987" s="577"/>
      <c r="N987" s="577"/>
      <c r="O987" s="577"/>
      <c r="P987" s="577"/>
      <c r="Q987" s="577"/>
    </row>
    <row r="988" ht="25.15" customHeight="true" x14ac:dyDescent="0.2">
      <c r="C988" s="577"/>
      <c r="D988" s="577"/>
      <c r="E988" s="577"/>
      <c r="F988" s="577"/>
      <c r="G988" s="577"/>
      <c r="H988" s="577"/>
      <c r="I988" s="577"/>
      <c r="J988" s="577"/>
      <c r="K988" s="577"/>
      <c r="L988" s="577"/>
      <c r="M988" s="577"/>
      <c r="N988" s="577"/>
      <c r="O988" s="577"/>
      <c r="P988" s="577"/>
      <c r="Q988" s="577"/>
    </row>
    <row r="989" ht="25.15" customHeight="true" x14ac:dyDescent="0.2">
      <c r="C989" s="577"/>
      <c r="D989" s="577"/>
      <c r="E989" s="577"/>
      <c r="F989" s="577"/>
      <c r="G989" s="577"/>
      <c r="H989" s="577"/>
      <c r="I989" s="577"/>
      <c r="J989" s="577"/>
      <c r="K989" s="577"/>
      <c r="L989" s="577"/>
      <c r="M989" s="577"/>
      <c r="N989" s="577"/>
      <c r="O989" s="577"/>
      <c r="P989" s="577"/>
      <c r="Q989" s="577"/>
    </row>
    <row r="990" ht="25.15" customHeight="true" x14ac:dyDescent="0.2">
      <c r="C990" s="577"/>
      <c r="D990" s="577"/>
      <c r="E990" s="577"/>
      <c r="F990" s="577"/>
      <c r="G990" s="577"/>
      <c r="H990" s="577"/>
      <c r="I990" s="577"/>
      <c r="J990" s="577"/>
      <c r="K990" s="577"/>
      <c r="L990" s="577"/>
      <c r="M990" s="577"/>
      <c r="N990" s="577"/>
      <c r="O990" s="577"/>
      <c r="P990" s="577"/>
      <c r="Q990" s="577"/>
    </row>
    <row r="991" ht="25.15" customHeight="true" x14ac:dyDescent="0.2">
      <c r="C991" s="577"/>
      <c r="D991" s="577"/>
      <c r="E991" s="577"/>
      <c r="F991" s="577"/>
      <c r="G991" s="577"/>
      <c r="H991" s="577"/>
      <c r="I991" s="577"/>
      <c r="J991" s="577"/>
      <c r="K991" s="577"/>
      <c r="L991" s="577"/>
      <c r="M991" s="577"/>
      <c r="N991" s="577"/>
      <c r="O991" s="577"/>
      <c r="P991" s="577"/>
      <c r="Q991" s="577"/>
    </row>
    <row r="992" ht="25.15" customHeight="true" x14ac:dyDescent="0.2">
      <c r="C992" s="577"/>
      <c r="D992" s="577"/>
      <c r="E992" s="577"/>
      <c r="F992" s="577"/>
      <c r="G992" s="577"/>
      <c r="H992" s="577"/>
      <c r="I992" s="577"/>
      <c r="J992" s="577"/>
      <c r="K992" s="577"/>
      <c r="L992" s="577"/>
      <c r="M992" s="577"/>
      <c r="N992" s="577"/>
      <c r="O992" s="577"/>
      <c r="P992" s="577"/>
      <c r="Q992" s="577"/>
    </row>
    <row r="993" ht="25.15" customHeight="true" x14ac:dyDescent="0.2">
      <c r="C993" s="577"/>
      <c r="D993" s="577"/>
      <c r="E993" s="577"/>
      <c r="F993" s="577"/>
      <c r="G993" s="577"/>
      <c r="H993" s="577"/>
      <c r="I993" s="577"/>
      <c r="J993" s="577"/>
      <c r="K993" s="577"/>
      <c r="L993" s="577"/>
      <c r="M993" s="577"/>
      <c r="N993" s="577"/>
      <c r="O993" s="577"/>
      <c r="P993" s="577"/>
      <c r="Q993" s="577"/>
    </row>
    <row r="994" ht="25.15" customHeight="true" x14ac:dyDescent="0.2">
      <c r="C994" s="577"/>
      <c r="D994" s="577"/>
      <c r="E994" s="577"/>
      <c r="F994" s="577"/>
      <c r="G994" s="577"/>
      <c r="H994" s="577"/>
      <c r="I994" s="577"/>
      <c r="J994" s="577"/>
      <c r="K994" s="577"/>
      <c r="L994" s="577"/>
      <c r="M994" s="577"/>
      <c r="N994" s="577"/>
      <c r="O994" s="577"/>
      <c r="P994" s="577"/>
      <c r="Q994" s="577"/>
    </row>
    <row r="995" ht="25.15" customHeight="true" x14ac:dyDescent="0.2">
      <c r="C995" s="577"/>
      <c r="D995" s="577"/>
      <c r="E995" s="577"/>
      <c r="F995" s="577"/>
      <c r="G995" s="577"/>
      <c r="H995" s="577"/>
      <c r="I995" s="577"/>
      <c r="J995" s="577"/>
      <c r="K995" s="577"/>
      <c r="L995" s="577"/>
      <c r="M995" s="577"/>
      <c r="N995" s="577"/>
      <c r="O995" s="577"/>
      <c r="P995" s="577"/>
      <c r="Q995" s="577"/>
    </row>
    <row r="996" ht="25.15" customHeight="true" x14ac:dyDescent="0.2">
      <c r="C996" s="577"/>
      <c r="D996" s="577"/>
      <c r="E996" s="577"/>
      <c r="F996" s="577"/>
      <c r="G996" s="577"/>
      <c r="H996" s="577"/>
      <c r="I996" s="577"/>
      <c r="J996" s="577"/>
      <c r="K996" s="577"/>
      <c r="L996" s="577"/>
      <c r="M996" s="577"/>
      <c r="N996" s="577"/>
      <c r="O996" s="577"/>
      <c r="P996" s="577"/>
      <c r="Q996" s="577"/>
    </row>
    <row r="997" ht="25.15" customHeight="true" x14ac:dyDescent="0.2">
      <c r="C997" s="577"/>
      <c r="D997" s="577"/>
      <c r="E997" s="577"/>
      <c r="F997" s="577"/>
      <c r="G997" s="577"/>
      <c r="H997" s="577"/>
      <c r="I997" s="577"/>
      <c r="J997" s="577"/>
      <c r="K997" s="577"/>
      <c r="L997" s="577"/>
      <c r="M997" s="577"/>
      <c r="N997" s="577"/>
      <c r="O997" s="577"/>
      <c r="P997" s="577"/>
      <c r="Q997" s="577"/>
    </row>
    <row r="998" ht="25.15" customHeight="true" x14ac:dyDescent="0.2">
      <c r="C998" s="577"/>
      <c r="D998" s="577"/>
      <c r="E998" s="577"/>
      <c r="F998" s="577"/>
      <c r="G998" s="577"/>
      <c r="H998" s="577"/>
      <c r="I998" s="577"/>
      <c r="J998" s="577"/>
      <c r="K998" s="577"/>
      <c r="L998" s="577"/>
      <c r="M998" s="577"/>
      <c r="N998" s="577"/>
      <c r="O998" s="577"/>
      <c r="P998" s="577"/>
      <c r="Q998" s="577"/>
    </row>
    <row r="999" ht="25.15" customHeight="true" x14ac:dyDescent="0.2">
      <c r="C999" s="577"/>
      <c r="D999" s="577"/>
      <c r="E999" s="577"/>
      <c r="F999" s="577"/>
      <c r="G999" s="577"/>
      <c r="H999" s="577"/>
      <c r="I999" s="577"/>
      <c r="J999" s="577"/>
      <c r="K999" s="577"/>
      <c r="L999" s="577"/>
      <c r="M999" s="577"/>
      <c r="N999" s="577"/>
      <c r="O999" s="577"/>
      <c r="P999" s="577"/>
      <c r="Q999" s="577"/>
    </row>
    <row r="1000" ht="25.15" customHeight="true" x14ac:dyDescent="0.2">
      <c r="C1000" s="577"/>
      <c r="D1000" s="577"/>
      <c r="E1000" s="577"/>
      <c r="F1000" s="577"/>
      <c r="G1000" s="577"/>
      <c r="H1000" s="577"/>
      <c r="I1000" s="577"/>
      <c r="J1000" s="577"/>
      <c r="K1000" s="577"/>
      <c r="L1000" s="577"/>
      <c r="M1000" s="577"/>
      <c r="N1000" s="577"/>
      <c r="O1000" s="577"/>
      <c r="P1000" s="577"/>
      <c r="Q1000" s="577"/>
    </row>
    <row r="1001" ht="25.15" customHeight="true" x14ac:dyDescent="0.2">
      <c r="C1001" s="577"/>
      <c r="D1001" s="577"/>
      <c r="E1001" s="577"/>
      <c r="F1001" s="577"/>
      <c r="G1001" s="577"/>
      <c r="H1001" s="577"/>
      <c r="I1001" s="577"/>
      <c r="J1001" s="577"/>
      <c r="K1001" s="577"/>
      <c r="L1001" s="577"/>
      <c r="M1001" s="577"/>
      <c r="N1001" s="577"/>
      <c r="O1001" s="577"/>
      <c r="P1001" s="577"/>
      <c r="Q1001" s="577"/>
    </row>
    <row r="1002" ht="25.15" customHeight="true" x14ac:dyDescent="0.2">
      <c r="C1002" s="577"/>
      <c r="D1002" s="577"/>
      <c r="E1002" s="577"/>
      <c r="F1002" s="577"/>
      <c r="G1002" s="577"/>
      <c r="H1002" s="577"/>
      <c r="I1002" s="577"/>
      <c r="J1002" s="577"/>
      <c r="K1002" s="577"/>
      <c r="L1002" s="577"/>
      <c r="M1002" s="577"/>
      <c r="N1002" s="577"/>
      <c r="O1002" s="577"/>
      <c r="P1002" s="577"/>
      <c r="Q1002" s="577"/>
    </row>
    <row r="1003" ht="25.15" customHeight="true" x14ac:dyDescent="0.2">
      <c r="C1003" s="577"/>
      <c r="D1003" s="577"/>
      <c r="E1003" s="577"/>
      <c r="F1003" s="577"/>
      <c r="G1003" s="577"/>
      <c r="H1003" s="577"/>
      <c r="I1003" s="577"/>
      <c r="J1003" s="577"/>
      <c r="K1003" s="577"/>
      <c r="L1003" s="577"/>
      <c r="M1003" s="577"/>
      <c r="N1003" s="577"/>
      <c r="O1003" s="577"/>
      <c r="P1003" s="577"/>
      <c r="Q1003" s="577"/>
    </row>
    <row r="1004" ht="25.15" customHeight="true" x14ac:dyDescent="0.2">
      <c r="C1004" s="577"/>
      <c r="D1004" s="577"/>
      <c r="E1004" s="577"/>
      <c r="F1004" s="577"/>
      <c r="G1004" s="577"/>
      <c r="H1004" s="577"/>
      <c r="I1004" s="577"/>
      <c r="J1004" s="577"/>
      <c r="K1004" s="577"/>
      <c r="L1004" s="577"/>
      <c r="M1004" s="577"/>
      <c r="N1004" s="577"/>
      <c r="O1004" s="577"/>
      <c r="P1004" s="577"/>
      <c r="Q1004" s="577"/>
    </row>
    <row r="1005" ht="25.15" customHeight="true" x14ac:dyDescent="0.2">
      <c r="C1005" s="577"/>
      <c r="D1005" s="577"/>
      <c r="E1005" s="577"/>
      <c r="F1005" s="577"/>
      <c r="G1005" s="577"/>
      <c r="H1005" s="577"/>
      <c r="I1005" s="577"/>
      <c r="J1005" s="577"/>
      <c r="K1005" s="577"/>
      <c r="L1005" s="577"/>
      <c r="M1005" s="577"/>
      <c r="N1005" s="577"/>
      <c r="O1005" s="577"/>
      <c r="P1005" s="577"/>
      <c r="Q1005" s="577"/>
    </row>
    <row r="1006" ht="25.15" customHeight="true" x14ac:dyDescent="0.2">
      <c r="C1006" s="577"/>
      <c r="D1006" s="577"/>
      <c r="E1006" s="577"/>
      <c r="F1006" s="577"/>
      <c r="G1006" s="577"/>
      <c r="H1006" s="577"/>
      <c r="I1006" s="577"/>
      <c r="J1006" s="577"/>
      <c r="K1006" s="577"/>
      <c r="L1006" s="577"/>
      <c r="M1006" s="577"/>
      <c r="N1006" s="577"/>
      <c r="O1006" s="577"/>
      <c r="P1006" s="577"/>
      <c r="Q1006" s="577"/>
    </row>
    <row r="1007" ht="25.15" customHeight="true" x14ac:dyDescent="0.2">
      <c r="C1007" s="577"/>
      <c r="D1007" s="577"/>
      <c r="E1007" s="577"/>
      <c r="F1007" s="577"/>
      <c r="G1007" s="577"/>
      <c r="H1007" s="577"/>
      <c r="I1007" s="577"/>
      <c r="J1007" s="577"/>
      <c r="K1007" s="577"/>
      <c r="L1007" s="577"/>
      <c r="M1007" s="577"/>
      <c r="N1007" s="577"/>
      <c r="O1007" s="577"/>
      <c r="P1007" s="577"/>
      <c r="Q1007" s="577"/>
    </row>
    <row r="1008" ht="25.15" customHeight="true" x14ac:dyDescent="0.2">
      <c r="C1008" s="577"/>
      <c r="D1008" s="577"/>
      <c r="E1008" s="577"/>
      <c r="F1008" s="577"/>
      <c r="G1008" s="577"/>
      <c r="H1008" s="577"/>
      <c r="I1008" s="577"/>
      <c r="J1008" s="577"/>
      <c r="K1008" s="577"/>
      <c r="L1008" s="577"/>
      <c r="M1008" s="577"/>
      <c r="N1008" s="577"/>
      <c r="O1008" s="577"/>
      <c r="P1008" s="577"/>
      <c r="Q1008" s="577"/>
    </row>
    <row r="1009" ht="25.15" customHeight="true" x14ac:dyDescent="0.2">
      <c r="C1009" s="577"/>
      <c r="D1009" s="577"/>
      <c r="E1009" s="577"/>
      <c r="F1009" s="577"/>
      <c r="G1009" s="577"/>
      <c r="H1009" s="577"/>
      <c r="I1009" s="577"/>
      <c r="J1009" s="577"/>
      <c r="K1009" s="577"/>
      <c r="L1009" s="577"/>
      <c r="M1009" s="577"/>
      <c r="N1009" s="577"/>
      <c r="O1009" s="577"/>
      <c r="P1009" s="577"/>
      <c r="Q1009" s="577"/>
    </row>
    <row r="1010" ht="25.15" customHeight="true" x14ac:dyDescent="0.2">
      <c r="C1010" s="577"/>
      <c r="D1010" s="577"/>
      <c r="E1010" s="577"/>
      <c r="F1010" s="577"/>
      <c r="G1010" s="577"/>
      <c r="H1010" s="577"/>
      <c r="I1010" s="577"/>
      <c r="J1010" s="577"/>
      <c r="K1010" s="577"/>
      <c r="L1010" s="577"/>
      <c r="M1010" s="577"/>
      <c r="N1010" s="577"/>
      <c r="O1010" s="577"/>
      <c r="P1010" s="577"/>
      <c r="Q1010" s="577"/>
    </row>
    <row r="1011" ht="25.15" customHeight="true" x14ac:dyDescent="0.2">
      <c r="C1011" s="577"/>
      <c r="D1011" s="577"/>
      <c r="E1011" s="577"/>
      <c r="F1011" s="577"/>
      <c r="G1011" s="577"/>
      <c r="H1011" s="577"/>
      <c r="I1011" s="577"/>
      <c r="J1011" s="577"/>
      <c r="K1011" s="577"/>
      <c r="L1011" s="577"/>
      <c r="M1011" s="577"/>
      <c r="N1011" s="577"/>
      <c r="O1011" s="577"/>
      <c r="P1011" s="577"/>
      <c r="Q1011" s="577"/>
    </row>
    <row r="1012" ht="25.15" customHeight="true" x14ac:dyDescent="0.2">
      <c r="C1012" s="577"/>
      <c r="D1012" s="577"/>
      <c r="E1012" s="577"/>
      <c r="F1012" s="577"/>
      <c r="G1012" s="577"/>
      <c r="H1012" s="577"/>
      <c r="I1012" s="577"/>
      <c r="J1012" s="577"/>
      <c r="K1012" s="577"/>
      <c r="L1012" s="577"/>
      <c r="M1012" s="577"/>
      <c r="N1012" s="577"/>
      <c r="O1012" s="577"/>
      <c r="P1012" s="577"/>
      <c r="Q1012" s="577"/>
    </row>
    <row r="1013" ht="25.15" customHeight="true" x14ac:dyDescent="0.2">
      <c r="C1013" s="577"/>
      <c r="D1013" s="577"/>
      <c r="E1013" s="577"/>
      <c r="F1013" s="577"/>
      <c r="G1013" s="577"/>
      <c r="H1013" s="577"/>
      <c r="I1013" s="577"/>
      <c r="J1013" s="577"/>
      <c r="K1013" s="577"/>
      <c r="L1013" s="577"/>
      <c r="M1013" s="577"/>
      <c r="N1013" s="577"/>
      <c r="O1013" s="577"/>
      <c r="P1013" s="577"/>
      <c r="Q1013" s="577"/>
    </row>
    <row r="1014" ht="25.15" customHeight="true" x14ac:dyDescent="0.2">
      <c r="C1014" s="577"/>
      <c r="D1014" s="577"/>
      <c r="E1014" s="577"/>
      <c r="F1014" s="577"/>
      <c r="G1014" s="577"/>
      <c r="H1014" s="577"/>
      <c r="I1014" s="577"/>
      <c r="J1014" s="577"/>
      <c r="K1014" s="577"/>
      <c r="L1014" s="577"/>
      <c r="M1014" s="577"/>
      <c r="N1014" s="577"/>
      <c r="O1014" s="577"/>
      <c r="P1014" s="577"/>
      <c r="Q1014" s="577"/>
    </row>
    <row r="1015" ht="25.15" customHeight="true" x14ac:dyDescent="0.2">
      <c r="C1015" s="577"/>
      <c r="D1015" s="577"/>
      <c r="E1015" s="577"/>
      <c r="F1015" s="577"/>
      <c r="G1015" s="577"/>
      <c r="H1015" s="577"/>
      <c r="I1015" s="577"/>
      <c r="J1015" s="577"/>
      <c r="K1015" s="577"/>
      <c r="L1015" s="577"/>
      <c r="M1015" s="577"/>
      <c r="N1015" s="577"/>
      <c r="O1015" s="577"/>
      <c r="P1015" s="577"/>
      <c r="Q1015" s="577"/>
    </row>
    <row r="1016" ht="25.15" customHeight="true" x14ac:dyDescent="0.2">
      <c r="C1016" s="577"/>
      <c r="D1016" s="577"/>
      <c r="E1016" s="577"/>
      <c r="F1016" s="577"/>
      <c r="G1016" s="577"/>
      <c r="H1016" s="577"/>
      <c r="I1016" s="577"/>
      <c r="J1016" s="577"/>
      <c r="K1016" s="577"/>
      <c r="L1016" s="577"/>
      <c r="M1016" s="577"/>
      <c r="N1016" s="577"/>
      <c r="O1016" s="577"/>
      <c r="P1016" s="577"/>
      <c r="Q1016" s="577"/>
    </row>
    <row r="1017" ht="25.15" customHeight="true" x14ac:dyDescent="0.2">
      <c r="C1017" s="577"/>
      <c r="D1017" s="577"/>
      <c r="E1017" s="577"/>
      <c r="F1017" s="577"/>
      <c r="G1017" s="577"/>
      <c r="H1017" s="577"/>
      <c r="I1017" s="577"/>
      <c r="J1017" s="577"/>
      <c r="K1017" s="577"/>
      <c r="L1017" s="577"/>
      <c r="M1017" s="577"/>
      <c r="N1017" s="577"/>
      <c r="O1017" s="577"/>
      <c r="P1017" s="577"/>
      <c r="Q1017" s="577"/>
    </row>
    <row r="1018" ht="25.15" customHeight="true" x14ac:dyDescent="0.2">
      <c r="C1018" s="577"/>
      <c r="D1018" s="577"/>
      <c r="E1018" s="577"/>
      <c r="F1018" s="577"/>
      <c r="G1018" s="577"/>
      <c r="H1018" s="577"/>
      <c r="I1018" s="577"/>
      <c r="J1018" s="577"/>
      <c r="K1018" s="577"/>
      <c r="L1018" s="577"/>
      <c r="M1018" s="577"/>
      <c r="N1018" s="577"/>
      <c r="O1018" s="577"/>
      <c r="P1018" s="577"/>
      <c r="Q1018" s="577"/>
    </row>
    <row r="1019" ht="25.15" customHeight="true" x14ac:dyDescent="0.2">
      <c r="C1019" s="577"/>
      <c r="D1019" s="577"/>
      <c r="E1019" s="577"/>
      <c r="F1019" s="577"/>
      <c r="G1019" s="577"/>
      <c r="H1019" s="577"/>
      <c r="I1019" s="577"/>
      <c r="J1019" s="577"/>
      <c r="K1019" s="577"/>
      <c r="L1019" s="577"/>
      <c r="M1019" s="577"/>
      <c r="N1019" s="577"/>
      <c r="O1019" s="577"/>
      <c r="P1019" s="577"/>
      <c r="Q1019" s="577"/>
    </row>
    <row r="1020" ht="25.15" customHeight="true" x14ac:dyDescent="0.2">
      <c r="C1020" s="577"/>
      <c r="D1020" s="577"/>
      <c r="E1020" s="577"/>
      <c r="F1020" s="577"/>
      <c r="G1020" s="577"/>
      <c r="H1020" s="577"/>
      <c r="I1020" s="577"/>
      <c r="J1020" s="577"/>
      <c r="K1020" s="577"/>
      <c r="L1020" s="577"/>
      <c r="M1020" s="577"/>
      <c r="N1020" s="577"/>
      <c r="O1020" s="577"/>
      <c r="P1020" s="577"/>
      <c r="Q1020" s="577"/>
    </row>
    <row r="1021" ht="25.15" customHeight="true" x14ac:dyDescent="0.2">
      <c r="C1021" s="577"/>
      <c r="D1021" s="577"/>
      <c r="E1021" s="577"/>
      <c r="F1021" s="577"/>
      <c r="G1021" s="577"/>
      <c r="H1021" s="577"/>
      <c r="I1021" s="577"/>
      <c r="J1021" s="577"/>
      <c r="K1021" s="577"/>
      <c r="L1021" s="577"/>
      <c r="M1021" s="577"/>
      <c r="N1021" s="577"/>
      <c r="O1021" s="577"/>
      <c r="P1021" s="577"/>
      <c r="Q1021" s="577"/>
    </row>
    <row r="1022" ht="25.15" customHeight="true" x14ac:dyDescent="0.2">
      <c r="C1022" s="577"/>
      <c r="D1022" s="577"/>
      <c r="E1022" s="577"/>
      <c r="F1022" s="577"/>
      <c r="G1022" s="577"/>
      <c r="H1022" s="577"/>
      <c r="I1022" s="577"/>
      <c r="J1022" s="577"/>
      <c r="K1022" s="577"/>
      <c r="L1022" s="577"/>
      <c r="M1022" s="577"/>
      <c r="N1022" s="577"/>
      <c r="O1022" s="577"/>
      <c r="P1022" s="577"/>
      <c r="Q1022" s="577"/>
    </row>
    <row r="1023" ht="25.15" customHeight="true" x14ac:dyDescent="0.2">
      <c r="C1023" s="577"/>
      <c r="D1023" s="577"/>
      <c r="E1023" s="577"/>
      <c r="F1023" s="577"/>
      <c r="G1023" s="577"/>
      <c r="H1023" s="577"/>
      <c r="I1023" s="577"/>
      <c r="J1023" s="577"/>
      <c r="K1023" s="577"/>
      <c r="L1023" s="577"/>
      <c r="M1023" s="577"/>
      <c r="N1023" s="577"/>
      <c r="O1023" s="577"/>
      <c r="P1023" s="577"/>
      <c r="Q1023" s="577"/>
    </row>
    <row r="1024" ht="25.15" customHeight="true" x14ac:dyDescent="0.2">
      <c r="C1024" s="577"/>
      <c r="D1024" s="577"/>
      <c r="E1024" s="577"/>
      <c r="F1024" s="577"/>
      <c r="G1024" s="577"/>
      <c r="H1024" s="577"/>
      <c r="I1024" s="577"/>
      <c r="J1024" s="577"/>
      <c r="K1024" s="577"/>
      <c r="L1024" s="577"/>
      <c r="M1024" s="577"/>
      <c r="N1024" s="577"/>
      <c r="O1024" s="577"/>
      <c r="P1024" s="577"/>
      <c r="Q1024" s="577"/>
    </row>
    <row r="1025" s="460" customFormat="true" ht="21" customHeight="true" x14ac:dyDescent="0.2">
      <c r="A1025" s="1034" t="s">
        <v>166</v>
      </c>
      <c r="B1025" s="1034"/>
      <c r="C1025" s="1034"/>
      <c r="Z1025" s="183"/>
      <c r="AA1025" s="183"/>
      <c r="AB1025" s="183"/>
      <c r="AC1025" s="183"/>
      <c r="AD1025" s="183"/>
      <c r="AE1025" s="183"/>
      <c r="AF1025" s="183"/>
      <c r="AG1025" s="183"/>
      <c r="AH1025" s="183"/>
      <c r="AI1025" s="183"/>
      <c r="AJ1025" s="183"/>
      <c r="AK1025" s="183"/>
      <c r="AL1025" s="183"/>
      <c r="AM1025" s="183"/>
      <c r="AN1025" s="183"/>
      <c r="AO1025" s="183"/>
      <c r="AP1025" s="183"/>
      <c r="AQ1025" s="183"/>
      <c r="AR1025" s="183"/>
      <c r="AS1025" s="183"/>
      <c r="AT1025" s="183"/>
      <c r="AU1025" s="183"/>
      <c r="AV1025" s="183"/>
      <c r="AW1025" s="183"/>
      <c r="AX1025" s="183"/>
      <c r="AY1025" s="183"/>
      <c r="AZ1025" s="183"/>
      <c r="BA1025" s="353"/>
      <c r="BB1025" s="397"/>
      <c r="BC1025"/>
      <c r="BD1025"/>
      <c r="BE1025"/>
      <c r="BF1025"/>
      <c r="BG1025"/>
      <c r="BH1025"/>
      <c r="BI1025"/>
      <c r="BJ1025"/>
      <c r="BK1025"/>
      <c r="BL1025"/>
      <c r="BM1025"/>
      <c r="BN1025"/>
      <c r="BO1025"/>
      <c r="BP1025"/>
      <c r="BQ1025"/>
      <c r="BR1025"/>
      <c r="BS1025"/>
      <c r="BT1025"/>
      <c r="BU1025"/>
      <c r="BV1025"/>
      <c r="BW1025"/>
      <c r="BX1025"/>
      <c r="BY1025" s="353"/>
      <c r="BZ1025" s="354"/>
      <c r="CA1025" s="354"/>
      <c r="CB1025" s="354"/>
      <c r="CC1025" s="354"/>
      <c r="CD1025" s="354"/>
      <c r="CE1025" s="354"/>
      <c r="CF1025" s="354"/>
      <c r="CG1025" s="354"/>
      <c r="CH1025" s="354"/>
      <c r="CI1025" s="354"/>
      <c r="CJ1025" s="354"/>
      <c r="CK1025" s="354"/>
      <c r="CL1025" s="354"/>
      <c r="CM1025" s="354"/>
      <c r="CN1025" s="354"/>
      <c r="CO1025" s="354"/>
      <c r="CP1025" s="354"/>
      <c r="CQ1025" s="354"/>
      <c r="CR1025" s="354"/>
      <c r="CS1025" s="354"/>
      <c r="CT1025" s="354"/>
      <c r="CU1025" s="354"/>
      <c r="CV1025" s="354"/>
      <c r="CW1025" s="354"/>
      <c r="CX1025" s="354"/>
      <c r="CY1025" s="354"/>
      <c r="CZ1025" s="354"/>
    </row>
    <row r="1026" s="460" customFormat="true" ht="15.95" customHeight="true" x14ac:dyDescent="0.2">
      <c r="A1026" s="1015" t="s">
        <v>179</v>
      </c>
      <c r="B1026" s="1015"/>
      <c r="C1026" s="510" t="s">
        <v>180</v>
      </c>
      <c r="Z1026" s="183"/>
      <c r="AA1026" s="183"/>
      <c r="AB1026" s="183"/>
      <c r="AC1026" s="183"/>
      <c r="AD1026" s="183"/>
      <c r="AE1026" s="183"/>
      <c r="AF1026" s="183"/>
      <c r="AG1026" s="183"/>
      <c r="AH1026" s="183"/>
      <c r="AI1026" s="183"/>
      <c r="AJ1026" s="183"/>
      <c r="AK1026" s="183"/>
      <c r="AL1026" s="183"/>
      <c r="AM1026" s="183"/>
      <c r="AN1026" s="183"/>
      <c r="AO1026" s="183"/>
      <c r="AP1026" s="183"/>
      <c r="AQ1026" s="183"/>
      <c r="AR1026" s="183"/>
      <c r="AS1026" s="183"/>
      <c r="AT1026" s="183"/>
      <c r="AU1026" s="183"/>
      <c r="AV1026" s="183"/>
      <c r="AW1026" s="183"/>
      <c r="AX1026" s="183"/>
      <c r="AY1026" s="183"/>
      <c r="AZ1026" s="183"/>
      <c r="BA1026" s="353"/>
      <c r="BB1026" s="397"/>
      <c r="BC1026"/>
      <c r="BD1026"/>
      <c r="BE1026"/>
      <c r="BF1026"/>
      <c r="BG1026"/>
      <c r="BH1026"/>
      <c r="BI1026"/>
      <c r="BJ1026"/>
      <c r="BK1026"/>
      <c r="BL1026"/>
      <c r="BM1026"/>
      <c r="BN1026"/>
      <c r="BO1026"/>
      <c r="BP1026"/>
      <c r="BQ1026"/>
      <c r="BR1026"/>
      <c r="BS1026"/>
      <c r="BT1026"/>
      <c r="BU1026"/>
      <c r="BV1026"/>
      <c r="BW1026"/>
      <c r="BX1026"/>
      <c r="BY1026" s="353"/>
      <c r="BZ1026" s="354"/>
      <c r="CA1026" s="354"/>
      <c r="CB1026" s="354"/>
      <c r="CC1026" s="354"/>
      <c r="CD1026" s="354"/>
      <c r="CE1026" s="354"/>
      <c r="CF1026" s="354"/>
      <c r="CG1026" s="354"/>
      <c r="CH1026" s="354"/>
      <c r="CI1026" s="354"/>
      <c r="CJ1026" s="354"/>
      <c r="CK1026" s="354"/>
      <c r="CL1026" s="354"/>
      <c r="CM1026" s="354"/>
      <c r="CN1026" s="354"/>
      <c r="CO1026" s="354"/>
      <c r="CP1026" s="354"/>
      <c r="CQ1026" s="354"/>
      <c r="CR1026" s="354"/>
      <c r="CS1026" s="354"/>
      <c r="CT1026" s="354"/>
      <c r="CU1026" s="354"/>
      <c r="CV1026" s="354"/>
      <c r="CW1026" s="354"/>
      <c r="CX1026" s="354"/>
      <c r="CY1026" s="354"/>
      <c r="CZ1026" s="354"/>
    </row>
    <row r="1027" s="460" customFormat="true" ht="17.1" hidden="true" customHeight="true" x14ac:dyDescent="0.2">
      <c r="A1027" s="511" t="s">
        <v>181</v>
      </c>
      <c r="B1027" s="512" t="s">
        <v>182</v>
      </c>
      <c r="C1027" s="513">
        <v>28175</v>
      </c>
      <c r="Z1027" s="183"/>
      <c r="AA1027" s="183"/>
      <c r="AB1027" s="183"/>
      <c r="AC1027" s="183"/>
      <c r="AD1027" s="183"/>
      <c r="AE1027" s="183"/>
      <c r="AF1027" s="183"/>
      <c r="AG1027" s="183"/>
      <c r="AH1027" s="183"/>
      <c r="AI1027" s="183"/>
      <c r="AJ1027" s="183"/>
      <c r="AK1027" s="183"/>
      <c r="AL1027" s="183"/>
      <c r="AM1027" s="183"/>
      <c r="AN1027" s="183"/>
      <c r="AO1027" s="183"/>
      <c r="AP1027" s="183"/>
      <c r="AQ1027" s="183"/>
      <c r="AR1027" s="183"/>
      <c r="AS1027" s="183"/>
      <c r="AT1027" s="183"/>
      <c r="AU1027" s="183"/>
      <c r="AV1027" s="183"/>
      <c r="AW1027" s="183"/>
      <c r="AX1027" s="183"/>
      <c r="AY1027" s="183"/>
      <c r="AZ1027" s="183"/>
      <c r="BA1027" s="353"/>
      <c r="BB1027" s="397"/>
      <c r="BC1027"/>
      <c r="BD1027"/>
      <c r="BE1027"/>
      <c r="BF1027"/>
      <c r="BG1027"/>
      <c r="BH1027"/>
      <c r="BI1027"/>
      <c r="BJ1027"/>
      <c r="BK1027"/>
      <c r="BL1027"/>
      <c r="BM1027"/>
      <c r="BN1027"/>
      <c r="BO1027"/>
      <c r="BP1027"/>
      <c r="BQ1027"/>
      <c r="BR1027"/>
      <c r="BS1027"/>
      <c r="BT1027"/>
      <c r="BU1027"/>
      <c r="BV1027"/>
      <c r="BW1027"/>
      <c r="BX1027"/>
      <c r="BY1027" s="353"/>
      <c r="BZ1027" s="354"/>
      <c r="CA1027" s="354"/>
      <c r="CB1027" s="354"/>
      <c r="CC1027" s="354"/>
      <c r="CD1027" s="354"/>
      <c r="CE1027" s="354"/>
      <c r="CF1027" s="354"/>
      <c r="CG1027" s="354"/>
      <c r="CH1027" s="354"/>
      <c r="CI1027" s="354"/>
      <c r="CJ1027" s="354"/>
      <c r="CK1027" s="354"/>
      <c r="CL1027" s="354"/>
      <c r="CM1027" s="354"/>
      <c r="CN1027" s="354"/>
      <c r="CO1027" s="354"/>
      <c r="CP1027" s="354"/>
      <c r="CQ1027" s="354"/>
      <c r="CR1027" s="354"/>
      <c r="CS1027" s="354"/>
      <c r="CT1027" s="354"/>
      <c r="CU1027" s="354"/>
      <c r="CV1027" s="354"/>
      <c r="CW1027" s="354"/>
      <c r="CX1027" s="354"/>
      <c r="CY1027" s="354"/>
      <c r="CZ1027" s="354"/>
    </row>
    <row r="1028" s="460" customFormat="true" ht="17.1" hidden="true" customHeight="true" x14ac:dyDescent="0.2">
      <c r="A1028" s="514" t="s">
        <v>183</v>
      </c>
      <c r="B1028" s="515" t="s">
        <v>182</v>
      </c>
      <c r="C1028" s="516">
        <v>28175</v>
      </c>
      <c r="Z1028" s="183"/>
      <c r="AA1028" s="183"/>
      <c r="AB1028" s="183"/>
      <c r="AC1028" s="183"/>
      <c r="AD1028" s="183"/>
      <c r="AE1028" s="183"/>
      <c r="AF1028" s="183"/>
      <c r="AG1028" s="183"/>
      <c r="AH1028" s="183"/>
      <c r="AI1028" s="183"/>
      <c r="AJ1028" s="183"/>
      <c r="AK1028" s="183"/>
      <c r="AL1028" s="183"/>
      <c r="AM1028" s="183"/>
      <c r="AN1028" s="183"/>
      <c r="AO1028" s="183"/>
      <c r="AP1028" s="183"/>
      <c r="AQ1028" s="183"/>
      <c r="AR1028" s="183"/>
      <c r="AS1028" s="183"/>
      <c r="AT1028" s="183"/>
      <c r="AU1028" s="183"/>
      <c r="AV1028" s="183"/>
      <c r="AW1028" s="183"/>
      <c r="AX1028" s="183"/>
      <c r="AY1028" s="183"/>
      <c r="AZ1028" s="183"/>
      <c r="BA1028" s="353"/>
      <c r="BB1028" s="397"/>
      <c r="BC1028"/>
      <c r="BD1028"/>
      <c r="BE1028"/>
      <c r="BF1028"/>
      <c r="BG1028"/>
      <c r="BH1028"/>
      <c r="BI1028"/>
      <c r="BJ1028"/>
      <c r="BK1028"/>
      <c r="BL1028"/>
      <c r="BM1028"/>
      <c r="BN1028"/>
      <c r="BO1028"/>
      <c r="BP1028"/>
      <c r="BQ1028"/>
      <c r="BR1028"/>
      <c r="BS1028"/>
      <c r="BT1028"/>
      <c r="BU1028"/>
      <c r="BV1028"/>
      <c r="BW1028"/>
      <c r="BX1028"/>
      <c r="BY1028" s="353"/>
      <c r="BZ1028" s="354"/>
      <c r="CA1028" s="354"/>
      <c r="CB1028" s="354"/>
      <c r="CC1028" s="354"/>
      <c r="CD1028" s="354"/>
      <c r="CE1028" s="354"/>
      <c r="CF1028" s="354"/>
      <c r="CG1028" s="354"/>
      <c r="CH1028" s="354"/>
      <c r="CI1028" s="354"/>
      <c r="CJ1028" s="354"/>
      <c r="CK1028" s="354"/>
      <c r="CL1028" s="354"/>
      <c r="CM1028" s="354"/>
      <c r="CN1028" s="354"/>
      <c r="CO1028" s="354"/>
      <c r="CP1028" s="354"/>
      <c r="CQ1028" s="354"/>
      <c r="CR1028" s="354"/>
      <c r="CS1028" s="354"/>
      <c r="CT1028" s="354"/>
      <c r="CU1028" s="354"/>
      <c r="CV1028" s="354"/>
      <c r="CW1028" s="354"/>
      <c r="CX1028" s="354"/>
      <c r="CY1028" s="354"/>
      <c r="CZ1028" s="354"/>
    </row>
    <row r="1029" s="460" customFormat="true" ht="17.1" hidden="true" customHeight="true" x14ac:dyDescent="0.2">
      <c r="A1029" s="514" t="s">
        <v>184</v>
      </c>
      <c r="B1029" s="515" t="s">
        <v>182</v>
      </c>
      <c r="C1029" s="516">
        <v>28175</v>
      </c>
      <c r="Z1029" s="183"/>
      <c r="AA1029" s="183"/>
      <c r="AB1029" s="183"/>
      <c r="AC1029" s="183"/>
      <c r="AD1029" s="183"/>
      <c r="AE1029" s="183"/>
      <c r="AF1029" s="183"/>
      <c r="AG1029" s="183"/>
      <c r="AH1029" s="183"/>
      <c r="AI1029" s="183"/>
      <c r="AJ1029" s="183"/>
      <c r="AK1029" s="183"/>
      <c r="AL1029" s="183"/>
      <c r="AM1029" s="183"/>
      <c r="AN1029" s="183"/>
      <c r="AO1029" s="183"/>
      <c r="AP1029" s="183"/>
      <c r="AQ1029" s="183"/>
      <c r="AR1029" s="183"/>
      <c r="AS1029" s="183"/>
      <c r="AT1029" s="183"/>
      <c r="AU1029" s="183"/>
      <c r="AV1029" s="183"/>
      <c r="AW1029" s="183"/>
      <c r="AX1029" s="183"/>
      <c r="AY1029" s="183"/>
      <c r="AZ1029" s="183"/>
      <c r="BA1029" s="353"/>
      <c r="BB1029" s="397"/>
      <c r="BC1029"/>
      <c r="BD1029"/>
      <c r="BE1029"/>
      <c r="BF1029"/>
      <c r="BG1029"/>
      <c r="BH1029"/>
      <c r="BI1029"/>
      <c r="BJ1029"/>
      <c r="BK1029"/>
      <c r="BL1029"/>
      <c r="BM1029"/>
      <c r="BN1029"/>
      <c r="BO1029"/>
      <c r="BP1029"/>
      <c r="BQ1029"/>
      <c r="BR1029"/>
      <c r="BS1029"/>
      <c r="BT1029"/>
      <c r="BU1029"/>
      <c r="BV1029"/>
      <c r="BW1029"/>
      <c r="BX1029"/>
      <c r="BY1029" s="353"/>
      <c r="BZ1029" s="354"/>
      <c r="CA1029" s="354"/>
      <c r="CB1029" s="354"/>
      <c r="CC1029" s="354"/>
      <c r="CD1029" s="354"/>
      <c r="CE1029" s="354"/>
      <c r="CF1029" s="354"/>
      <c r="CG1029" s="354"/>
      <c r="CH1029" s="354"/>
      <c r="CI1029" s="354"/>
      <c r="CJ1029" s="354"/>
      <c r="CK1029" s="354"/>
      <c r="CL1029" s="354"/>
      <c r="CM1029" s="354"/>
      <c r="CN1029" s="354"/>
      <c r="CO1029" s="354"/>
      <c r="CP1029" s="354"/>
      <c r="CQ1029" s="354"/>
      <c r="CR1029" s="354"/>
      <c r="CS1029" s="354"/>
      <c r="CT1029" s="354"/>
      <c r="CU1029" s="354"/>
      <c r="CV1029" s="354"/>
      <c r="CW1029" s="354"/>
      <c r="CX1029" s="354"/>
      <c r="CY1029" s="354"/>
      <c r="CZ1029" s="354"/>
    </row>
    <row r="1030" s="460" customFormat="true" ht="17.1" hidden="true" customHeight="true" x14ac:dyDescent="0.2">
      <c r="A1030" s="514" t="s">
        <v>186</v>
      </c>
      <c r="B1030" s="515" t="s">
        <v>182</v>
      </c>
      <c r="C1030" s="516">
        <v>28175</v>
      </c>
      <c r="Z1030" s="183"/>
      <c r="AA1030" s="183"/>
      <c r="AB1030" s="183"/>
      <c r="AC1030" s="183"/>
      <c r="AD1030" s="183"/>
      <c r="AE1030" s="183"/>
      <c r="AF1030" s="183"/>
      <c r="AG1030" s="183"/>
      <c r="AH1030" s="183"/>
      <c r="AI1030" s="183"/>
      <c r="AJ1030" s="183"/>
      <c r="AK1030" s="183"/>
      <c r="AL1030" s="183"/>
      <c r="AM1030" s="183"/>
      <c r="AN1030" s="183"/>
      <c r="AO1030" s="183"/>
      <c r="AP1030" s="183"/>
      <c r="AQ1030" s="183"/>
      <c r="AR1030" s="183"/>
      <c r="AS1030" s="183"/>
      <c r="AT1030" s="183"/>
      <c r="AU1030" s="183"/>
      <c r="AV1030" s="183"/>
      <c r="AW1030" s="183"/>
      <c r="AX1030" s="183"/>
      <c r="AY1030" s="183"/>
      <c r="AZ1030" s="183"/>
      <c r="BA1030" s="353"/>
      <c r="BB1030" s="397"/>
      <c r="BC1030"/>
      <c r="BD1030"/>
      <c r="BE1030"/>
      <c r="BF1030"/>
      <c r="BG1030"/>
      <c r="BH1030"/>
      <c r="BI1030"/>
      <c r="BJ1030"/>
      <c r="BK1030"/>
      <c r="BL1030"/>
      <c r="BM1030"/>
      <c r="BN1030"/>
      <c r="BO1030"/>
      <c r="BP1030"/>
      <c r="BQ1030"/>
      <c r="BR1030"/>
      <c r="BS1030"/>
      <c r="BT1030"/>
      <c r="BU1030"/>
      <c r="BV1030"/>
      <c r="BW1030"/>
      <c r="BX1030"/>
      <c r="BY1030" s="353"/>
      <c r="BZ1030" s="354"/>
      <c r="CA1030" s="354"/>
      <c r="CB1030" s="354"/>
      <c r="CC1030" s="354"/>
      <c r="CD1030" s="354"/>
      <c r="CE1030" s="354"/>
      <c r="CF1030" s="354"/>
      <c r="CG1030" s="354"/>
      <c r="CH1030" s="354"/>
      <c r="CI1030" s="354"/>
      <c r="CJ1030" s="354"/>
      <c r="CK1030" s="354"/>
      <c r="CL1030" s="354"/>
      <c r="CM1030" s="354"/>
      <c r="CN1030" s="354"/>
      <c r="CO1030" s="354"/>
      <c r="CP1030" s="354"/>
      <c r="CQ1030" s="354"/>
      <c r="CR1030" s="354"/>
      <c r="CS1030" s="354"/>
      <c r="CT1030" s="354"/>
      <c r="CU1030" s="354"/>
      <c r="CV1030" s="354"/>
      <c r="CW1030" s="354"/>
      <c r="CX1030" s="354"/>
      <c r="CY1030" s="354"/>
      <c r="CZ1030" s="354"/>
    </row>
    <row r="1031" s="460" customFormat="true" ht="17.1" customHeight="true" x14ac:dyDescent="0.2">
      <c r="A1031" s="1016" t="s">
        <v>188</v>
      </c>
      <c r="B1031" s="515" t="s">
        <v>189</v>
      </c>
      <c r="C1031" s="516">
        <v>13962</v>
      </c>
      <c r="Z1031" s="183"/>
      <c r="AA1031" s="183"/>
      <c r="AB1031" s="183"/>
      <c r="AC1031" s="183"/>
      <c r="AD1031" s="183"/>
      <c r="AE1031" s="183"/>
      <c r="AF1031" s="183"/>
      <c r="AG1031" s="183"/>
      <c r="AH1031" s="183"/>
      <c r="AI1031" s="183"/>
      <c r="AJ1031" s="183"/>
      <c r="AK1031" s="183"/>
      <c r="AL1031" s="183"/>
      <c r="AM1031" s="183"/>
      <c r="AN1031" s="183"/>
      <c r="AO1031" s="183"/>
      <c r="AP1031" s="183"/>
      <c r="AQ1031" s="183"/>
      <c r="AR1031" s="183"/>
      <c r="AS1031" s="183"/>
      <c r="AT1031" s="183"/>
      <c r="AU1031" s="183"/>
      <c r="AV1031" s="183"/>
      <c r="AW1031" s="183"/>
      <c r="AX1031" s="183"/>
      <c r="AY1031" s="183"/>
      <c r="AZ1031" s="183"/>
      <c r="BA1031" s="353"/>
      <c r="BB1031" s="397"/>
      <c r="BC1031"/>
      <c r="BD1031"/>
      <c r="BE1031"/>
      <c r="BF1031"/>
      <c r="BG1031"/>
      <c r="BH1031"/>
      <c r="BI1031"/>
      <c r="BJ1031"/>
      <c r="BK1031"/>
      <c r="BL1031"/>
      <c r="BM1031"/>
      <c r="BN1031"/>
      <c r="BO1031"/>
      <c r="BP1031"/>
      <c r="BQ1031"/>
      <c r="BR1031"/>
      <c r="BS1031"/>
      <c r="BT1031"/>
      <c r="BU1031"/>
      <c r="BV1031"/>
      <c r="BW1031"/>
      <c r="BX1031"/>
      <c r="BY1031" s="353"/>
      <c r="BZ1031" s="354"/>
      <c r="CA1031" s="354"/>
      <c r="CB1031" s="354"/>
      <c r="CC1031" s="354"/>
      <c r="CD1031" s="354"/>
      <c r="CE1031" s="354"/>
      <c r="CF1031" s="354"/>
      <c r="CG1031" s="354"/>
      <c r="CH1031" s="354"/>
      <c r="CI1031" s="354"/>
      <c r="CJ1031" s="354"/>
      <c r="CK1031" s="354"/>
      <c r="CL1031" s="354"/>
      <c r="CM1031" s="354"/>
      <c r="CN1031" s="354"/>
      <c r="CO1031" s="354"/>
      <c r="CP1031" s="354"/>
      <c r="CQ1031" s="354"/>
      <c r="CR1031" s="354"/>
      <c r="CS1031" s="354"/>
      <c r="CT1031" s="354"/>
      <c r="CU1031" s="354"/>
      <c r="CV1031" s="354"/>
      <c r="CW1031" s="354"/>
      <c r="CX1031" s="354"/>
      <c r="CY1031" s="354"/>
      <c r="CZ1031" s="354"/>
    </row>
    <row r="1032" s="460" customFormat="true" ht="17.1" customHeight="true" x14ac:dyDescent="0.2">
      <c r="A1032" s="1016"/>
      <c r="B1032" s="515" t="s">
        <v>190</v>
      </c>
      <c r="C1032" s="516">
        <v>14213</v>
      </c>
      <c r="Z1032" s="183"/>
      <c r="AA1032" s="183"/>
      <c r="AB1032" s="183"/>
      <c r="AC1032" s="183"/>
      <c r="AD1032" s="183"/>
      <c r="AE1032" s="183"/>
      <c r="AF1032" s="183"/>
      <c r="AG1032" s="183"/>
      <c r="AH1032" s="183"/>
      <c r="AI1032" s="183"/>
      <c r="AJ1032" s="183"/>
      <c r="AK1032" s="183"/>
      <c r="AL1032" s="183"/>
      <c r="AM1032" s="183"/>
      <c r="AN1032" s="183"/>
      <c r="AO1032" s="183"/>
      <c r="AP1032" s="183"/>
      <c r="AQ1032" s="183"/>
      <c r="AR1032" s="183"/>
      <c r="AS1032" s="183"/>
      <c r="AT1032" s="183"/>
      <c r="AU1032" s="183"/>
      <c r="AV1032" s="183"/>
      <c r="AW1032" s="183"/>
      <c r="AX1032" s="183"/>
      <c r="AY1032" s="183"/>
      <c r="AZ1032" s="183"/>
      <c r="BA1032" s="353"/>
      <c r="BB1032" s="397"/>
      <c r="BC1032"/>
      <c r="BD1032"/>
      <c r="BE1032"/>
      <c r="BF1032"/>
      <c r="BG1032"/>
      <c r="BH1032"/>
      <c r="BI1032"/>
      <c r="BJ1032"/>
      <c r="BK1032"/>
      <c r="BL1032"/>
      <c r="BM1032"/>
      <c r="BN1032"/>
      <c r="BO1032"/>
      <c r="BP1032"/>
      <c r="BQ1032"/>
      <c r="BR1032"/>
      <c r="BS1032"/>
      <c r="BT1032"/>
      <c r="BU1032"/>
      <c r="BV1032"/>
      <c r="BW1032"/>
      <c r="BX1032"/>
      <c r="BY1032" s="353"/>
      <c r="BZ1032" s="354"/>
      <c r="CA1032" s="354"/>
      <c r="CB1032" s="354"/>
      <c r="CC1032" s="354"/>
      <c r="CD1032" s="354"/>
      <c r="CE1032" s="354"/>
      <c r="CF1032" s="354"/>
      <c r="CG1032" s="354"/>
      <c r="CH1032" s="354"/>
      <c r="CI1032" s="354"/>
      <c r="CJ1032" s="354"/>
      <c r="CK1032" s="354"/>
      <c r="CL1032" s="354"/>
      <c r="CM1032" s="354"/>
      <c r="CN1032" s="354"/>
      <c r="CO1032" s="354"/>
      <c r="CP1032" s="354"/>
      <c r="CQ1032" s="354"/>
      <c r="CR1032" s="354"/>
      <c r="CS1032" s="354"/>
      <c r="CT1032" s="354"/>
      <c r="CU1032" s="354"/>
      <c r="CV1032" s="354"/>
      <c r="CW1032" s="354"/>
      <c r="CX1032" s="354"/>
      <c r="CY1032" s="354"/>
      <c r="CZ1032" s="354"/>
    </row>
    <row r="1033" s="460" customFormat="true" ht="17.1" customHeight="true" x14ac:dyDescent="0.2">
      <c r="A1033" s="1017"/>
      <c r="B1033" s="517" t="s">
        <v>191</v>
      </c>
      <c r="C1033" s="518">
        <v>0</v>
      </c>
      <c r="Z1033" s="183"/>
      <c r="AA1033" s="183"/>
      <c r="AB1033" s="183"/>
      <c r="AC1033" s="183"/>
      <c r="AD1033" s="183"/>
      <c r="AE1033" s="183"/>
      <c r="AF1033" s="183"/>
      <c r="AG1033" s="183"/>
      <c r="AH1033" s="183"/>
      <c r="AI1033" s="183"/>
      <c r="AJ1033" s="183"/>
      <c r="AK1033" s="183"/>
      <c r="AL1033" s="183"/>
      <c r="AM1033" s="183"/>
      <c r="AN1033" s="183"/>
      <c r="AO1033" s="183"/>
      <c r="AP1033" s="183"/>
      <c r="AQ1033" s="183"/>
      <c r="AR1033" s="183"/>
      <c r="AS1033" s="183"/>
      <c r="AT1033" s="183"/>
      <c r="AU1033" s="183"/>
      <c r="AV1033" s="183"/>
      <c r="AW1033" s="183"/>
      <c r="AX1033" s="183"/>
      <c r="AY1033" s="183"/>
      <c r="AZ1033" s="183"/>
      <c r="BA1033" s="453"/>
      <c r="BB1033" s="323"/>
      <c r="BC1033" s="453"/>
      <c r="BD1033" s="453"/>
      <c r="BE1033" s="453"/>
      <c r="BF1033" s="453"/>
      <c r="BG1033" s="453"/>
      <c r="BH1033" s="453"/>
      <c r="BI1033" s="453"/>
      <c r="BJ1033" s="453"/>
      <c r="BK1033" s="453"/>
      <c r="BL1033" s="453"/>
      <c r="BM1033" s="453"/>
      <c r="BN1033" s="453"/>
      <c r="BO1033" s="453"/>
      <c r="BP1033" s="453"/>
      <c r="BQ1033" s="453"/>
      <c r="BR1033" s="453"/>
      <c r="BS1033" s="453"/>
      <c r="BT1033" s="453"/>
      <c r="BU1033" s="453"/>
      <c r="BV1033" s="453"/>
      <c r="BW1033" s="453"/>
      <c r="BX1033" s="453"/>
      <c r="BY1033" s="453"/>
      <c r="BZ1033" s="341"/>
      <c r="CA1033" s="341"/>
      <c r="CB1033" s="341"/>
      <c r="CC1033" s="341"/>
      <c r="CD1033" s="341"/>
      <c r="CE1033" s="341"/>
      <c r="CF1033" s="341"/>
      <c r="CG1033" s="341"/>
      <c r="CH1033" s="341"/>
      <c r="CI1033" s="341"/>
      <c r="CJ1033" s="341"/>
      <c r="CK1033" s="341"/>
      <c r="CL1033" s="341"/>
      <c r="CM1033" s="341"/>
      <c r="CN1033" s="341"/>
      <c r="CO1033" s="341"/>
      <c r="CP1033" s="341"/>
      <c r="CQ1033" s="341"/>
      <c r="CR1033" s="341"/>
      <c r="CS1033" s="341"/>
      <c r="CT1033" s="341"/>
      <c r="CU1033" s="341"/>
      <c r="CV1033" s="341"/>
      <c r="CW1033" s="341"/>
      <c r="CX1033" s="341"/>
      <c r="CY1033" s="341"/>
      <c r="CZ1033" s="341"/>
    </row>
    <row r="1034" s="460" customFormat="true" ht="12.95" customHeight="true" x14ac:dyDescent="0.2">
      <c r="A1034" s="1022" t="s">
        <v>506</v>
      </c>
      <c r="B1034" s="1022"/>
      <c r="C1034" s="1022"/>
      <c r="Z1034" s="183"/>
      <c r="AA1034" s="183"/>
      <c r="AB1034" s="183"/>
      <c r="AC1034" s="183"/>
      <c r="AD1034" s="183"/>
      <c r="AE1034" s="183"/>
      <c r="AF1034" s="183"/>
      <c r="AG1034" s="183"/>
      <c r="AH1034" s="183"/>
      <c r="AI1034" s="183"/>
      <c r="AJ1034" s="183"/>
      <c r="AK1034" s="183"/>
      <c r="AL1034" s="183"/>
      <c r="AM1034" s="183"/>
      <c r="AN1034" s="183"/>
      <c r="AO1034" s="183"/>
      <c r="AP1034" s="183"/>
      <c r="AQ1034" s="183"/>
      <c r="AR1034" s="183"/>
      <c r="AS1034" s="183"/>
      <c r="AT1034" s="183"/>
      <c r="AU1034" s="183"/>
      <c r="AV1034" s="183"/>
      <c r="AW1034" s="183"/>
      <c r="AX1034" s="183"/>
      <c r="AY1034" s="183"/>
      <c r="AZ1034" s="183"/>
      <c r="BA1034" s="353"/>
      <c r="BB1034" s="397"/>
      <c r="BC1034"/>
      <c r="BD1034"/>
      <c r="BE1034"/>
      <c r="BF1034"/>
      <c r="BG1034"/>
      <c r="BH1034"/>
      <c r="BI1034"/>
      <c r="BJ1034"/>
      <c r="BK1034"/>
      <c r="BL1034"/>
      <c r="BM1034"/>
      <c r="BN1034"/>
      <c r="BO1034"/>
      <c r="BP1034"/>
      <c r="BQ1034"/>
      <c r="BR1034"/>
      <c r="BS1034"/>
      <c r="BT1034"/>
      <c r="BU1034"/>
      <c r="BV1034"/>
      <c r="BW1034"/>
      <c r="BX1034"/>
      <c r="BY1034" s="353"/>
      <c r="BZ1034" s="354"/>
      <c r="CA1034" s="354"/>
      <c r="CB1034" s="354"/>
      <c r="CC1034" s="354"/>
      <c r="CD1034" s="354"/>
      <c r="CE1034" s="354"/>
      <c r="CF1034" s="354"/>
      <c r="CG1034" s="354"/>
      <c r="CH1034" s="354"/>
      <c r="CI1034" s="354"/>
      <c r="CJ1034" s="354"/>
      <c r="CK1034" s="354"/>
      <c r="CL1034" s="354"/>
      <c r="CM1034" s="354"/>
      <c r="CN1034" s="354"/>
      <c r="CO1034" s="354"/>
      <c r="CP1034" s="354"/>
      <c r="CQ1034" s="354"/>
      <c r="CR1034" s="354"/>
      <c r="CS1034" s="354"/>
      <c r="CT1034" s="354"/>
      <c r="CU1034" s="354"/>
      <c r="CV1034" s="354"/>
      <c r="CW1034" s="354"/>
      <c r="CX1034" s="354"/>
      <c r="CY1034" s="354"/>
      <c r="CZ1034" s="354"/>
    </row>
    <row r="1035" s="460" customFormat="true" ht="12.75" x14ac:dyDescent="0.2">
      <c r="Z1035" s="183"/>
      <c r="AA1035" s="183"/>
      <c r="AB1035" s="183"/>
      <c r="AC1035" s="183"/>
      <c r="AD1035" s="183"/>
      <c r="AE1035" s="183"/>
      <c r="AF1035" s="183"/>
      <c r="AG1035" s="183"/>
      <c r="AH1035" s="183"/>
      <c r="AI1035" s="183"/>
      <c r="AJ1035" s="183"/>
      <c r="AK1035" s="183"/>
      <c r="AL1035" s="183"/>
      <c r="AM1035" s="183"/>
      <c r="AN1035" s="183"/>
      <c r="AO1035" s="183"/>
      <c r="AP1035" s="183"/>
      <c r="AQ1035" s="183"/>
      <c r="AR1035" s="183"/>
      <c r="AS1035" s="183"/>
      <c r="AT1035" s="183"/>
      <c r="AU1035" s="183"/>
      <c r="AV1035" s="183"/>
      <c r="AW1035" s="183"/>
      <c r="AX1035" s="183"/>
      <c r="AY1035" s="183"/>
      <c r="AZ1035" s="183"/>
      <c r="BA1035" s="436"/>
      <c r="BB1035" s="366"/>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436"/>
      <c r="BW1035" s="436"/>
      <c r="BX1035" s="436"/>
      <c r="BY1035" s="436"/>
      <c r="BZ1035" s="341"/>
      <c r="CA1035" s="341"/>
      <c r="CB1035" s="341"/>
      <c r="CC1035" s="341"/>
      <c r="CD1035" s="341"/>
      <c r="CE1035" s="341"/>
      <c r="CF1035" s="341"/>
      <c r="CG1035" s="341"/>
      <c r="CH1035" s="341"/>
      <c r="CI1035" s="341"/>
      <c r="CJ1035" s="341"/>
      <c r="CK1035" s="341"/>
      <c r="CL1035" s="341"/>
      <c r="CM1035" s="341"/>
      <c r="CN1035" s="341"/>
      <c r="CO1035" s="341"/>
      <c r="CP1035" s="341"/>
      <c r="CQ1035" s="341"/>
      <c r="CR1035" s="341"/>
      <c r="CS1035" s="341"/>
      <c r="CT1035" s="341"/>
      <c r="CU1035" s="341"/>
      <c r="CV1035" s="341"/>
      <c r="CW1035" s="341"/>
      <c r="CX1035" s="341"/>
      <c r="CY1035" s="341"/>
      <c r="CZ1035" s="341"/>
    </row>
    <row r="1036" ht="15" customHeight="true" x14ac:dyDescent="0.25">
      <c r="A1036" s="398" t="s">
        <v>120</v>
      </c>
      <c r="B1036" s="305" t="s">
        <v>121</v>
      </c>
    </row>
    <row r="1037" ht="15" customHeight="true" x14ac:dyDescent="0.2">
      <c r="A1037" s="399" t="str">
        <f>R15</f>
        <v>..LE Rural</v>
      </c>
      <c r="B1037" s="399">
        <f>BR122+BR123</f>
        <v>42216.295771000885</v>
      </c>
    </row>
    <row r="1038" ht="15" customHeight="true" x14ac:dyDescent="0.2">
      <c r="A1038" s="399" t="str">
        <f>S15</f>
        <v>..LE Urban</v>
      </c>
      <c r="B1038" s="399">
        <f>BS122+BS123</f>
        <v>12831.889579999844</v>
      </c>
    </row>
    <row r="1039" ht="15" customHeight="true" x14ac:dyDescent="0.2">
      <c r="A1039" s="399" t="str">
        <f>T15</f>
        <v>..UE Rural</v>
      </c>
      <c r="B1039" s="399">
        <f>BT122+BT123</f>
        <v>31443.040873000889</v>
      </c>
    </row>
    <row r="1040" ht="15" customHeight="true" x14ac:dyDescent="0.2">
      <c r="A1040" s="399" t="str">
        <f>U15</f>
        <v>..UE Urban</v>
      </c>
      <c r="B1040" s="399">
        <f>BU122+BU123</f>
        <v>14211.775830000108</v>
      </c>
    </row>
    <row r="1041" ht="15" customHeight="true" x14ac:dyDescent="0.2">
      <c r="A1041" s="399" t="str">
        <f>V15</f>
        <v>Frontier governorates</v>
      </c>
      <c r="B1041" s="399">
        <f>BV122+BV123</f>
        <v>1039.3577269999973</v>
      </c>
    </row>
    <row r="1042" ht="15" customHeight="true" x14ac:dyDescent="0.2">
      <c r="A1042" s="399" t="str">
        <f>W15</f>
        <v>Lower Egypt</v>
      </c>
      <c r="B1042" s="399" t="e">
        <f>BW122+BW123</f>
        <v>#VALUE!</v>
      </c>
    </row>
    <row r="1043" ht="15" customHeight="true" x14ac:dyDescent="0.2">
      <c r="A1043" s="399" t="str">
        <f>X15</f>
        <v>Upper Egypt</v>
      </c>
      <c r="B1043" s="399" t="e">
        <f>BX122+XR123</f>
        <v>#VALUE!</v>
      </c>
    </row>
    <row r="1044" ht="15" customHeight="true" x14ac:dyDescent="0.2">
      <c r="A1044" s="399" t="str">
        <f>Y15</f>
        <v>Urban governorates</v>
      </c>
      <c r="B1044" s="399">
        <f>BY122+BY123</f>
        <v>16621.779091000415</v>
      </c>
    </row>
    <row r="1045" ht="15" customHeight="true" x14ac:dyDescent="0.2">
      <c r="A1045" s="399">
        <f>Z15</f>
        <v>0</v>
      </c>
      <c r="B1045" s="399">
        <f>BZ122+BZ123</f>
        <v>0</v>
      </c>
    </row>
    <row r="1046" ht="15" customHeight="true" x14ac:dyDescent="0.2">
      <c r="A1046" s="366">
        <f>AA15</f>
        <v>0</v>
      </c>
      <c r="B1046" s="399">
        <f>CA122+CA123</f>
        <v>0</v>
      </c>
    </row>
    <row r="1047" ht="15" customHeight="true" x14ac:dyDescent="0.2">
      <c r="A1047" s="366">
        <f>AB15</f>
        <v>0</v>
      </c>
      <c r="B1047" s="399">
        <f>CB122+CB123</f>
        <v>0</v>
      </c>
    </row>
    <row r="1048" ht="15" customHeight="true" x14ac:dyDescent="0.2">
      <c r="A1048" s="366">
        <f>AC15</f>
        <v>0</v>
      </c>
      <c r="B1048" s="399">
        <f>CC122+CC123</f>
        <v>0</v>
      </c>
    </row>
    <row r="1049" ht="15" customHeight="true" x14ac:dyDescent="0.2">
      <c r="A1049" s="366">
        <f>AD15</f>
        <v>0</v>
      </c>
      <c r="B1049" s="399">
        <f>CD122+CD123</f>
        <v>0</v>
      </c>
    </row>
    <row r="1050" ht="15" customHeight="true" x14ac:dyDescent="0.2">
      <c r="A1050" s="366">
        <f>AE15</f>
        <v>0</v>
      </c>
      <c r="B1050" s="399">
        <f>CE122+CE123</f>
        <v>0</v>
      </c>
    </row>
    <row r="1051" ht="15" customHeight="true" x14ac:dyDescent="0.2">
      <c r="A1051" s="366">
        <f>AF15</f>
        <v>0</v>
      </c>
      <c r="B1051" s="399">
        <f>CF122+CF123</f>
        <v>0</v>
      </c>
    </row>
    <row r="1052" ht="15" customHeight="true" x14ac:dyDescent="0.2">
      <c r="A1052" s="366">
        <f>AG15</f>
        <v>0</v>
      </c>
      <c r="B1052" s="399">
        <f>CG122+CG123</f>
        <v>0</v>
      </c>
    </row>
    <row r="1053" ht="15" customHeight="true" x14ac:dyDescent="0.2">
      <c r="A1053" s="366">
        <f>AH15</f>
        <v>0</v>
      </c>
      <c r="B1053" s="399">
        <f>CH122+CH123</f>
        <v>0</v>
      </c>
    </row>
    <row r="1054" ht="15" customHeight="true" x14ac:dyDescent="0.2">
      <c r="A1054" s="366">
        <f>AI15</f>
        <v>0</v>
      </c>
      <c r="B1054" s="399">
        <f>CI122+CI123</f>
        <v>0</v>
      </c>
    </row>
    <row r="1055" ht="15" customHeight="true" x14ac:dyDescent="0.2">
      <c r="A1055" s="366">
        <f>AJ15</f>
        <v>0</v>
      </c>
      <c r="B1055" s="399">
        <f>CJ122+CJ123</f>
        <v>0</v>
      </c>
    </row>
    <row r="1056" ht="15" customHeight="true" x14ac:dyDescent="0.2">
      <c r="A1056" s="366">
        <f>AK15</f>
        <v>0</v>
      </c>
      <c r="B1056" s="399">
        <f>CK122+CK123</f>
        <v>0</v>
      </c>
    </row>
    <row r="1057" ht="15" customHeight="true" x14ac:dyDescent="0.2">
      <c r="A1057" s="366">
        <f>AL15</f>
        <v>0</v>
      </c>
      <c r="B1057" s="399">
        <f>CL122+CL123</f>
        <v>0</v>
      </c>
    </row>
    <row r="1058" ht="15" customHeight="true" x14ac:dyDescent="0.2">
      <c r="A1058" s="366">
        <f>AM15</f>
        <v>0</v>
      </c>
      <c r="B1058" s="399">
        <f>CM122+CM123</f>
        <v>0</v>
      </c>
    </row>
    <row r="1059" ht="15" customHeight="true" x14ac:dyDescent="0.2">
      <c r="A1059" s="366">
        <f>AN15</f>
        <v>0</v>
      </c>
      <c r="B1059" s="399">
        <f>CN122+CN123</f>
        <v>0</v>
      </c>
    </row>
    <row r="1060" ht="15" customHeight="true" x14ac:dyDescent="0.2">
      <c r="A1060" s="366">
        <f>AO15</f>
        <v>0</v>
      </c>
      <c r="B1060" s="399">
        <f>CO122+CO123</f>
        <v>0</v>
      </c>
    </row>
    <row r="1061" ht="15" customHeight="true" x14ac:dyDescent="0.2">
      <c r="A1061" s="366">
        <f>AP15</f>
        <v>0</v>
      </c>
      <c r="B1061" s="399">
        <f>CP122+CP123</f>
        <v>0</v>
      </c>
    </row>
    <row r="1062" ht="15" customHeight="true" x14ac:dyDescent="0.2">
      <c r="A1062" s="366">
        <f>AQ15</f>
        <v>0</v>
      </c>
      <c r="B1062" s="399">
        <f>CQ122+CQ123</f>
        <v>0</v>
      </c>
    </row>
    <row r="1063" ht="15" customHeight="true" x14ac:dyDescent="0.2">
      <c r="A1063" s="366">
        <f>AR15</f>
        <v>0</v>
      </c>
      <c r="B1063" s="399">
        <f>CR122+CR123</f>
        <v>0</v>
      </c>
    </row>
    <row r="1064" ht="15" customHeight="true" x14ac:dyDescent="0.2">
      <c r="A1064" s="366">
        <f>AS15</f>
        <v>0</v>
      </c>
      <c r="B1064" s="399">
        <f>CS122+CS123</f>
        <v>0</v>
      </c>
    </row>
    <row r="1065" ht="15" customHeight="true" x14ac:dyDescent="0.2">
      <c r="A1065" s="366">
        <f>AT15</f>
        <v>0</v>
      </c>
      <c r="B1065" s="399">
        <f>CT122+CT123</f>
        <v>0</v>
      </c>
    </row>
    <row r="1066" ht="15" customHeight="true" x14ac:dyDescent="0.2">
      <c r="A1066" s="366">
        <f>AU15</f>
        <v>0</v>
      </c>
      <c r="B1066" s="399">
        <f>CU122+CU123</f>
        <v>0</v>
      </c>
    </row>
    <row r="1067" ht="15" customHeight="true" x14ac:dyDescent="0.2">
      <c r="A1067" s="366">
        <f>AV15</f>
        <v>0</v>
      </c>
      <c r="B1067" s="399">
        <f>CV122+CV123</f>
        <v>0</v>
      </c>
    </row>
    <row r="1068" ht="15" customHeight="true" x14ac:dyDescent="0.2">
      <c r="A1068" s="366">
        <f>AW15</f>
        <v>0</v>
      </c>
      <c r="B1068" s="399">
        <f>CW122+CW123</f>
        <v>0</v>
      </c>
    </row>
    <row r="1069" ht="15" customHeight="true" x14ac:dyDescent="0.2">
      <c r="A1069" s="366">
        <f>AX15</f>
        <v>0</v>
      </c>
      <c r="B1069" s="399">
        <f>CX122+CX123</f>
        <v>0</v>
      </c>
    </row>
    <row r="1070" ht="15" customHeight="true" x14ac:dyDescent="0.2">
      <c r="A1070" s="366">
        <f>AY15</f>
        <v>0</v>
      </c>
      <c r="B1070" s="399">
        <f>CY122+CY123</f>
        <v>0</v>
      </c>
    </row>
    <row r="1071" ht="15" customHeight="true" x14ac:dyDescent="0.2">
      <c r="A1071" s="366"/>
      <c r="B1071" s="399"/>
    </row>
    <row r="1072" ht="15" customHeight="true" x14ac:dyDescent="0.2">
      <c r="A1072" s="399">
        <f>34-COUNTIF(A1037:A1071,"0")</f>
        <v>8</v>
      </c>
      <c r="B1072" s="366" t="s">
        <v>136</v>
      </c>
    </row>
    <row r="1100" s="889" customFormat="true" ht="17.1" customHeight="true" x14ac:dyDescent="0.2">
      <c r="A1100" s="890"/>
      <c r="B1100" s="877"/>
      <c r="BA1100" s="436"/>
      <c r="BB1100" s="366"/>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c r="BV1100" s="436"/>
      <c r="BW1100" s="436"/>
      <c r="BX1100" s="436"/>
      <c r="BY1100" s="436"/>
      <c r="BZ1100" s="341"/>
      <c r="CA1100" s="341"/>
      <c r="CB1100" s="341"/>
      <c r="CC1100" s="341"/>
      <c r="CD1100" s="341"/>
      <c r="CE1100" s="341"/>
      <c r="CF1100" s="341"/>
      <c r="CG1100" s="341"/>
      <c r="CH1100" s="341"/>
      <c r="CI1100" s="341"/>
      <c r="CJ1100" s="341"/>
      <c r="CK1100" s="341"/>
      <c r="CL1100" s="341"/>
      <c r="CM1100" s="341"/>
      <c r="CN1100" s="341"/>
      <c r="CO1100" s="341"/>
      <c r="CP1100" s="341"/>
      <c r="CQ1100" s="341"/>
      <c r="CR1100" s="341"/>
      <c r="CS1100" s="341"/>
      <c r="CT1100" s="341"/>
      <c r="CU1100" s="341"/>
      <c r="CV1100" s="341"/>
      <c r="CW1100" s="341"/>
      <c r="CX1100" s="341"/>
      <c r="CY1100" s="341"/>
      <c r="CZ1100" s="341"/>
    </row>
    <row r="1101" s="889" customFormat="true" ht="17.1" customHeight="true" x14ac:dyDescent="0.2">
      <c r="A1101" s="891"/>
      <c r="B1101" s="878"/>
      <c r="BA1101" s="436"/>
      <c r="BB1101" s="366"/>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c r="BV1101" s="436"/>
      <c r="BW1101" s="436"/>
      <c r="BX1101" s="436"/>
      <c r="BY1101" s="436"/>
      <c r="BZ1101" s="341"/>
      <c r="CA1101" s="341"/>
      <c r="CB1101" s="341"/>
      <c r="CC1101" s="341"/>
      <c r="CD1101" s="341"/>
      <c r="CE1101" s="341"/>
      <c r="CF1101" s="341"/>
      <c r="CG1101" s="341"/>
      <c r="CH1101" s="341"/>
      <c r="CI1101" s="341"/>
      <c r="CJ1101" s="341"/>
      <c r="CK1101" s="341"/>
      <c r="CL1101" s="341"/>
      <c r="CM1101" s="341"/>
      <c r="CN1101" s="341"/>
      <c r="CO1101" s="341"/>
      <c r="CP1101" s="341"/>
      <c r="CQ1101" s="341"/>
      <c r="CR1101" s="341"/>
      <c r="CS1101" s="341"/>
      <c r="CT1101" s="341"/>
      <c r="CU1101" s="341"/>
      <c r="CV1101" s="341"/>
      <c r="CW1101" s="341"/>
      <c r="CX1101" s="341"/>
      <c r="CY1101" s="341"/>
      <c r="CZ1101" s="341"/>
    </row>
    <row r="1102" s="341" customFormat="true" ht="15" customHeight="true" x14ac:dyDescent="0.2">
      <c r="BA1102" s="436"/>
      <c r="BB1102" s="366"/>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c r="BV1102" s="436"/>
      <c r="BW1102" s="436"/>
      <c r="BX1102" s="436"/>
      <c r="BY1102" s="436"/>
    </row>
    <row r="1103" s="341" customFormat="true" ht="15" customHeight="true" x14ac:dyDescent="0.2">
      <c r="BA1103" s="436"/>
      <c r="BB1103" s="366"/>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c r="BV1103" s="436"/>
      <c r="BW1103" s="436"/>
      <c r="BX1103" s="436"/>
      <c r="BY1103" s="436"/>
    </row>
    <row r="1104" s="341" customFormat="true" ht="15" customHeight="true" x14ac:dyDescent="0.2">
      <c r="BA1104" s="436"/>
      <c r="BB1104" s="366"/>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c r="BV1104" s="436"/>
      <c r="BW1104" s="436"/>
      <c r="BX1104" s="436"/>
      <c r="BY1104" s="436"/>
    </row>
    <row r="1105" s="341" customFormat="true" ht="15" customHeight="true" x14ac:dyDescent="0.2">
      <c r="BA1105" s="436"/>
      <c r="BB1105" s="366"/>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c r="BV1105" s="436"/>
      <c r="BW1105" s="436"/>
      <c r="BX1105" s="436"/>
      <c r="BY1105" s="436"/>
    </row>
    <row r="1106" s="341" customFormat="true" ht="15" customHeight="true" x14ac:dyDescent="0.2">
      <c r="BA1106" s="436"/>
      <c r="BB1106" s="366"/>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c r="BV1106" s="436"/>
      <c r="BW1106" s="436"/>
      <c r="BX1106" s="436"/>
      <c r="BY1106" s="436"/>
    </row>
    <row r="1107" s="341" customFormat="true" ht="15" customHeight="true" x14ac:dyDescent="0.2">
      <c r="BA1107" s="436"/>
      <c r="BB1107" s="366"/>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c r="BV1107" s="436"/>
      <c r="BW1107" s="436"/>
      <c r="BX1107" s="436"/>
      <c r="BY1107" s="436"/>
    </row>
    <row r="1108" s="341" customFormat="true" ht="15" customHeight="true" x14ac:dyDescent="0.2">
      <c r="BA1108" s="436"/>
      <c r="BB1108" s="366"/>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c r="BV1108" s="436"/>
      <c r="BW1108" s="436"/>
      <c r="BX1108" s="436"/>
      <c r="BY1108" s="436"/>
    </row>
    <row r="1109" s="341" customFormat="true" ht="15" customHeight="true" x14ac:dyDescent="0.2">
      <c r="BA1109" s="436"/>
      <c r="BB1109" s="366"/>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c r="BV1109" s="436"/>
      <c r="BW1109" s="436"/>
      <c r="BX1109" s="436"/>
      <c r="BY1109" s="436"/>
    </row>
    <row r="1110" s="341" customFormat="true" ht="15" customHeight="true" x14ac:dyDescent="0.2">
      <c r="BA1110" s="436"/>
      <c r="BB1110" s="366"/>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c r="BV1110" s="436"/>
      <c r="BW1110" s="436"/>
      <c r="BX1110" s="436"/>
      <c r="BY1110" s="436"/>
    </row>
    <row r="1111" s="341" customFormat="true" ht="15" customHeight="true" x14ac:dyDescent="0.2">
      <c r="BA1111" s="436"/>
      <c r="BB1111" s="366"/>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c r="BV1111" s="436"/>
      <c r="BW1111" s="436"/>
      <c r="BX1111" s="436"/>
      <c r="BY1111" s="436"/>
    </row>
    <row r="1112" s="341" customFormat="true" ht="15" customHeight="true" x14ac:dyDescent="0.2">
      <c r="BA1112" s="436"/>
      <c r="BB1112" s="366"/>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c r="BV1112" s="436"/>
      <c r="BW1112" s="436"/>
      <c r="BX1112" s="436"/>
      <c r="BY1112" s="436"/>
    </row>
    <row r="1113" s="341" customFormat="true" ht="15" customHeight="true" x14ac:dyDescent="0.2">
      <c r="BA1113" s="436"/>
      <c r="BB1113" s="366"/>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c r="BV1113" s="436"/>
      <c r="BW1113" s="436"/>
      <c r="BX1113" s="436"/>
      <c r="BY1113" s="436"/>
    </row>
    <row r="1114" s="850" customFormat="true" ht="17.1" customHeight="true" x14ac:dyDescent="0.2">
      <c r="A1114" s="892"/>
      <c r="B1114" s="879"/>
      <c r="C1114" s="880"/>
      <c r="D1114" s="881"/>
      <c r="E1114" s="881"/>
      <c r="F1114" s="881"/>
      <c r="G1114" s="882"/>
      <c r="H1114" s="881"/>
      <c r="I1114" s="881"/>
      <c r="J1114" s="881"/>
      <c r="K1114" s="881"/>
      <c r="L1114" s="882"/>
      <c r="M1114" s="881"/>
      <c r="N1114" s="881"/>
      <c r="O1114" s="881"/>
      <c r="P1114" s="881"/>
      <c r="Q1114" s="882"/>
      <c r="R1114" s="881"/>
      <c r="S1114" s="881"/>
      <c r="T1114" s="881"/>
      <c r="U1114" s="881"/>
      <c r="V1114" s="881"/>
      <c r="W1114" s="881"/>
      <c r="X1114" s="881"/>
      <c r="Y1114" s="883"/>
      <c r="Z1114" s="889"/>
      <c r="AA1114" s="889"/>
      <c r="AB1114" s="889"/>
      <c r="AC1114" s="889"/>
      <c r="AD1114" s="889"/>
      <c r="AE1114" s="889"/>
      <c r="AF1114" s="889"/>
      <c r="AG1114" s="889"/>
      <c r="AH1114" s="889"/>
      <c r="AI1114" s="889"/>
      <c r="AJ1114" s="889"/>
      <c r="AK1114" s="889"/>
      <c r="AL1114" s="889"/>
      <c r="AM1114" s="889"/>
      <c r="AN1114" s="889"/>
      <c r="AO1114" s="889"/>
      <c r="AP1114" s="889"/>
      <c r="AQ1114" s="889"/>
      <c r="AR1114" s="889"/>
      <c r="AS1114" s="889"/>
      <c r="AT1114" s="889"/>
      <c r="AU1114" s="889"/>
      <c r="AV1114" s="889"/>
      <c r="AW1114" s="889"/>
      <c r="AX1114" s="889"/>
      <c r="AY1114" s="889"/>
      <c r="AZ1114" s="889"/>
      <c r="BA1114" s="436"/>
      <c r="BB1114" s="366"/>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c r="BV1114" s="436"/>
      <c r="BW1114" s="436"/>
      <c r="BX1114" s="436"/>
      <c r="BY1114" s="436"/>
      <c r="BZ1114" s="341"/>
      <c r="CA1114" s="341"/>
      <c r="CB1114" s="341"/>
      <c r="CC1114" s="341"/>
      <c r="CD1114" s="341"/>
      <c r="CE1114" s="341"/>
      <c r="CF1114" s="341"/>
      <c r="CG1114" s="341"/>
      <c r="CH1114" s="341"/>
      <c r="CI1114" s="341"/>
      <c r="CJ1114" s="341"/>
      <c r="CK1114" s="341"/>
      <c r="CL1114" s="341"/>
      <c r="CM1114" s="341"/>
      <c r="CN1114" s="341"/>
      <c r="CO1114" s="341"/>
      <c r="CP1114" s="341"/>
      <c r="CQ1114" s="341"/>
      <c r="CR1114" s="341"/>
      <c r="CS1114" s="341"/>
      <c r="CT1114" s="341"/>
      <c r="CU1114" s="341"/>
      <c r="CV1114" s="341"/>
      <c r="CW1114" s="341"/>
      <c r="CX1114" s="341"/>
      <c r="CY1114" s="341"/>
      <c r="CZ1114" s="341"/>
    </row>
    <row r="1115" s="850" customFormat="true" ht="17.1" customHeight="true" x14ac:dyDescent="0.2">
      <c r="A1115" s="892"/>
      <c r="B1115" s="879"/>
      <c r="C1115" s="880"/>
      <c r="D1115" s="881"/>
      <c r="E1115" s="881"/>
      <c r="F1115" s="881"/>
      <c r="G1115" s="882"/>
      <c r="H1115" s="881"/>
      <c r="I1115" s="881"/>
      <c r="J1115" s="881"/>
      <c r="K1115" s="881"/>
      <c r="L1115" s="882"/>
      <c r="M1115" s="881"/>
      <c r="N1115" s="881"/>
      <c r="O1115" s="881"/>
      <c r="P1115" s="881"/>
      <c r="Q1115" s="882"/>
      <c r="R1115" s="881"/>
      <c r="S1115" s="881"/>
      <c r="T1115" s="881"/>
      <c r="U1115" s="881"/>
      <c r="V1115" s="881"/>
      <c r="W1115" s="881"/>
      <c r="X1115" s="881"/>
      <c r="Y1115" s="883"/>
      <c r="Z1115" s="889"/>
      <c r="AA1115" s="889"/>
      <c r="AB1115" s="889"/>
      <c r="AC1115" s="889"/>
      <c r="AD1115" s="889"/>
      <c r="AE1115" s="889"/>
      <c r="AF1115" s="889"/>
      <c r="AG1115" s="889"/>
      <c r="AH1115" s="889"/>
      <c r="AI1115" s="889"/>
      <c r="AJ1115" s="889"/>
      <c r="AK1115" s="889"/>
      <c r="AL1115" s="889"/>
      <c r="AM1115" s="889"/>
      <c r="AN1115" s="889"/>
      <c r="AO1115" s="889"/>
      <c r="AP1115" s="889"/>
      <c r="AQ1115" s="889"/>
      <c r="AR1115" s="889"/>
      <c r="AS1115" s="889"/>
      <c r="AT1115" s="889"/>
      <c r="AU1115" s="889"/>
      <c r="AV1115" s="889"/>
      <c r="AW1115" s="889"/>
      <c r="AX1115" s="889"/>
      <c r="AY1115" s="889"/>
      <c r="AZ1115" s="889"/>
      <c r="BA1115" s="436"/>
      <c r="BB1115" s="366"/>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c r="BV1115" s="436"/>
      <c r="BW1115" s="436"/>
      <c r="BX1115" s="436"/>
      <c r="BY1115" s="436"/>
      <c r="BZ1115" s="341"/>
      <c r="CA1115" s="341"/>
      <c r="CB1115" s="341"/>
      <c r="CC1115" s="341"/>
      <c r="CD1115" s="341"/>
      <c r="CE1115" s="341"/>
      <c r="CF1115" s="341"/>
      <c r="CG1115" s="341"/>
      <c r="CH1115" s="341"/>
      <c r="CI1115" s="341"/>
      <c r="CJ1115" s="341"/>
      <c r="CK1115" s="341"/>
      <c r="CL1115" s="341"/>
      <c r="CM1115" s="341"/>
      <c r="CN1115" s="341"/>
      <c r="CO1115" s="341"/>
      <c r="CP1115" s="341"/>
      <c r="CQ1115" s="341"/>
      <c r="CR1115" s="341"/>
      <c r="CS1115" s="341"/>
      <c r="CT1115" s="341"/>
      <c r="CU1115" s="341"/>
      <c r="CV1115" s="341"/>
      <c r="CW1115" s="341"/>
      <c r="CX1115" s="341"/>
      <c r="CY1115" s="341"/>
      <c r="CZ1115" s="341"/>
    </row>
    <row r="1116" s="850" customFormat="true" ht="17.1" customHeight="true" x14ac:dyDescent="0.2">
      <c r="A1116" s="892"/>
      <c r="B1116" s="879"/>
      <c r="C1116" s="880"/>
      <c r="D1116" s="881"/>
      <c r="E1116" s="881"/>
      <c r="F1116" s="881"/>
      <c r="G1116" s="882"/>
      <c r="H1116" s="881"/>
      <c r="I1116" s="881"/>
      <c r="J1116" s="881"/>
      <c r="K1116" s="881"/>
      <c r="L1116" s="882"/>
      <c r="M1116" s="881"/>
      <c r="N1116" s="881"/>
      <c r="O1116" s="881"/>
      <c r="P1116" s="881"/>
      <c r="Q1116" s="882"/>
      <c r="R1116" s="881"/>
      <c r="S1116" s="881"/>
      <c r="T1116" s="881"/>
      <c r="U1116" s="881"/>
      <c r="V1116" s="881"/>
      <c r="W1116" s="881"/>
      <c r="X1116" s="881"/>
      <c r="Y1116" s="883"/>
      <c r="Z1116" s="889"/>
      <c r="AA1116" s="889"/>
      <c r="AB1116" s="889"/>
      <c r="AC1116" s="889"/>
      <c r="AD1116" s="889"/>
      <c r="AE1116" s="889"/>
      <c r="AF1116" s="889"/>
      <c r="AG1116" s="889"/>
      <c r="AH1116" s="889"/>
      <c r="AI1116" s="889"/>
      <c r="AJ1116" s="889"/>
      <c r="AK1116" s="889"/>
      <c r="AL1116" s="889"/>
      <c r="AM1116" s="889"/>
      <c r="AN1116" s="889"/>
      <c r="AO1116" s="889"/>
      <c r="AP1116" s="889"/>
      <c r="AQ1116" s="889"/>
      <c r="AR1116" s="889"/>
      <c r="AS1116" s="889"/>
      <c r="AT1116" s="889"/>
      <c r="AU1116" s="889"/>
      <c r="AV1116" s="889"/>
      <c r="AW1116" s="889"/>
      <c r="AX1116" s="889"/>
      <c r="AY1116" s="889"/>
      <c r="AZ1116" s="889"/>
      <c r="BA1116" s="436"/>
      <c r="BB1116" s="366"/>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c r="BV1116" s="436"/>
      <c r="BW1116" s="436"/>
      <c r="BX1116" s="436"/>
      <c r="BY1116" s="436"/>
      <c r="BZ1116" s="341"/>
      <c r="CA1116" s="341"/>
      <c r="CB1116" s="341"/>
      <c r="CC1116" s="341"/>
      <c r="CD1116" s="341"/>
      <c r="CE1116" s="341"/>
      <c r="CF1116" s="341"/>
      <c r="CG1116" s="341"/>
      <c r="CH1116" s="341"/>
      <c r="CI1116" s="341"/>
      <c r="CJ1116" s="341"/>
      <c r="CK1116" s="341"/>
      <c r="CL1116" s="341"/>
      <c r="CM1116" s="341"/>
      <c r="CN1116" s="341"/>
      <c r="CO1116" s="341"/>
      <c r="CP1116" s="341"/>
      <c r="CQ1116" s="341"/>
      <c r="CR1116" s="341"/>
      <c r="CS1116" s="341"/>
      <c r="CT1116" s="341"/>
      <c r="CU1116" s="341"/>
      <c r="CV1116" s="341"/>
      <c r="CW1116" s="341"/>
      <c r="CX1116" s="341"/>
      <c r="CY1116" s="341"/>
      <c r="CZ1116" s="341"/>
    </row>
    <row r="1117" s="850" customFormat="true" ht="17.1" customHeight="true" x14ac:dyDescent="0.2">
      <c r="A1117" s="893"/>
      <c r="B1117" s="884"/>
      <c r="C1117" s="885"/>
      <c r="D1117" s="886"/>
      <c r="E1117" s="886"/>
      <c r="F1117" s="886"/>
      <c r="G1117" s="887"/>
      <c r="H1117" s="886"/>
      <c r="I1117" s="886"/>
      <c r="J1117" s="886"/>
      <c r="K1117" s="886"/>
      <c r="L1117" s="887"/>
      <c r="M1117" s="886"/>
      <c r="N1117" s="886"/>
      <c r="O1117" s="886"/>
      <c r="P1117" s="886"/>
      <c r="Q1117" s="887"/>
      <c r="R1117" s="886"/>
      <c r="S1117" s="886"/>
      <c r="T1117" s="886"/>
      <c r="U1117" s="886"/>
      <c r="V1117" s="886"/>
      <c r="W1117" s="886"/>
      <c r="X1117" s="886"/>
      <c r="Y1117" s="888"/>
      <c r="Z1117" s="889"/>
      <c r="AA1117" s="889"/>
      <c r="AB1117" s="889"/>
      <c r="AC1117" s="889"/>
      <c r="AD1117" s="889"/>
      <c r="AE1117" s="889"/>
      <c r="AF1117" s="889"/>
      <c r="AG1117" s="889"/>
      <c r="AH1117" s="889"/>
      <c r="AI1117" s="889"/>
      <c r="AJ1117" s="889"/>
      <c r="AK1117" s="889"/>
      <c r="AL1117" s="889"/>
      <c r="AM1117" s="889"/>
      <c r="AN1117" s="889"/>
      <c r="AO1117" s="889"/>
      <c r="AP1117" s="889"/>
      <c r="AQ1117" s="889"/>
      <c r="AR1117" s="889"/>
      <c r="AS1117" s="889"/>
      <c r="AT1117" s="889"/>
      <c r="AU1117" s="889"/>
      <c r="AV1117" s="889"/>
      <c r="AW1117" s="889"/>
      <c r="AX1117" s="889"/>
      <c r="AY1117" s="889"/>
      <c r="AZ1117" s="889"/>
      <c r="BA1117" s="436"/>
      <c r="BB1117" s="366"/>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c r="BV1117" s="436"/>
      <c r="BW1117" s="436"/>
      <c r="BX1117" s="436"/>
      <c r="BY1117" s="436"/>
      <c r="BZ1117" s="341"/>
      <c r="CA1117" s="341"/>
      <c r="CB1117" s="341"/>
      <c r="CC1117" s="341"/>
      <c r="CD1117" s="341"/>
      <c r="CE1117" s="341"/>
      <c r="CF1117" s="341"/>
      <c r="CG1117" s="341"/>
      <c r="CH1117" s="341"/>
      <c r="CI1117" s="341"/>
      <c r="CJ1117" s="341"/>
      <c r="CK1117" s="341"/>
      <c r="CL1117" s="341"/>
      <c r="CM1117" s="341"/>
      <c r="CN1117" s="341"/>
      <c r="CO1117" s="341"/>
      <c r="CP1117" s="341"/>
      <c r="CQ1117" s="341"/>
      <c r="CR1117" s="341"/>
      <c r="CS1117" s="341"/>
      <c r="CT1117" s="341"/>
      <c r="CU1117" s="341"/>
      <c r="CV1117" s="341"/>
      <c r="CW1117" s="341"/>
      <c r="CX1117" s="341"/>
      <c r="CY1117" s="341"/>
      <c r="CZ1117" s="341"/>
    </row>
    <row r="1118" s="341" customFormat="true" ht="15" customHeight="true" x14ac:dyDescent="0.2">
      <c r="BA1118" s="436"/>
      <c r="BB1118" s="366"/>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c r="BV1118" s="436"/>
      <c r="BW1118" s="436"/>
      <c r="BX1118" s="436"/>
      <c r="BY1118" s="436"/>
    </row>
    <row r="1119" s="341" customFormat="true" ht="15" customHeight="true" x14ac:dyDescent="0.2">
      <c r="BA1119" s="436"/>
      <c r="BB1119" s="366"/>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c r="BV1119" s="436"/>
      <c r="BW1119" s="436"/>
      <c r="BX1119" s="436"/>
      <c r="BY1119" s="436"/>
    </row>
    <row r="1120" s="341" customFormat="true" ht="15" customHeight="true" x14ac:dyDescent="0.2">
      <c r="BA1120" s="436"/>
      <c r="BB1120" s="366"/>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c r="BV1120" s="436"/>
      <c r="BW1120" s="436"/>
      <c r="BX1120" s="436"/>
      <c r="BY1120" s="436"/>
    </row>
    <row r="1121" s="341" customFormat="true" ht="15" customHeight="true" x14ac:dyDescent="0.2">
      <c r="BA1121" s="436"/>
      <c r="BB1121" s="366"/>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c r="BV1121" s="436"/>
      <c r="BW1121" s="436"/>
      <c r="BX1121" s="436"/>
      <c r="BY1121" s="436"/>
    </row>
    <row r="1122" s="341" customFormat="true" ht="15" customHeight="true" x14ac:dyDescent="0.2">
      <c r="BA1122" s="436"/>
      <c r="BB1122" s="366"/>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c r="BV1122" s="436"/>
      <c r="BW1122" s="436"/>
      <c r="BX1122" s="436"/>
      <c r="BY1122" s="436"/>
    </row>
    <row r="1123" s="341" customFormat="true" ht="15" customHeight="true" x14ac:dyDescent="0.2">
      <c r="BA1123" s="436"/>
      <c r="BB1123" s="366"/>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c r="BV1123" s="436"/>
      <c r="BW1123" s="436"/>
      <c r="BX1123" s="436"/>
      <c r="BY1123" s="436"/>
    </row>
    <row r="1124" s="341" customFormat="true" ht="15" customHeight="true" x14ac:dyDescent="0.2">
      <c r="BA1124" s="436"/>
      <c r="BB1124" s="366"/>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c r="BV1124" s="436"/>
      <c r="BW1124" s="436"/>
      <c r="BX1124" s="436"/>
      <c r="BY1124" s="436"/>
    </row>
    <row r="1125" s="341" customFormat="true" ht="15" customHeight="true" x14ac:dyDescent="0.2">
      <c r="BA1125" s="436"/>
      <c r="BB1125" s="366"/>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c r="BV1125" s="436"/>
      <c r="BW1125" s="436"/>
      <c r="BX1125" s="436"/>
      <c r="BY1125" s="436"/>
    </row>
    <row r="1126" s="341" customFormat="true" ht="15" customHeight="true" x14ac:dyDescent="0.2">
      <c r="BA1126" s="436"/>
      <c r="BB1126" s="366"/>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c r="BV1126" s="436"/>
      <c r="BW1126" s="436"/>
      <c r="BX1126" s="436"/>
      <c r="BY1126" s="436"/>
    </row>
    <row r="1127" s="341" customFormat="true" ht="15" customHeight="true" x14ac:dyDescent="0.2">
      <c r="BA1127" s="436"/>
      <c r="BB1127" s="366"/>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c r="BV1127" s="436"/>
      <c r="BW1127" s="436"/>
      <c r="BX1127" s="436"/>
      <c r="BY1127" s="436"/>
    </row>
    <row r="1128" s="341" customFormat="true" ht="15" customHeight="true" x14ac:dyDescent="0.2">
      <c r="BA1128" s="436"/>
      <c r="BB1128" s="366"/>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c r="BV1128" s="436"/>
      <c r="BW1128" s="436"/>
      <c r="BX1128" s="436"/>
      <c r="BY1128" s="436"/>
    </row>
    <row r="1129" s="341" customFormat="true" ht="15" customHeight="true" x14ac:dyDescent="0.2">
      <c r="BA1129" s="436"/>
      <c r="BB1129" s="366"/>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c r="BV1129" s="436"/>
      <c r="BW1129" s="436"/>
      <c r="BX1129" s="436"/>
      <c r="BY1129" s="436"/>
    </row>
    <row r="1130" s="341" customFormat="true" ht="15" customHeight="true" x14ac:dyDescent="0.2">
      <c r="BA1130" s="436"/>
      <c r="BB1130" s="366"/>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c r="BV1130" s="436"/>
      <c r="BW1130" s="436"/>
      <c r="BX1130" s="436"/>
      <c r="BY1130" s="436"/>
    </row>
    <row r="1131" s="341" customFormat="true" ht="15" customHeight="true" x14ac:dyDescent="0.2">
      <c r="BA1131" s="436"/>
      <c r="BB1131" s="366"/>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c r="BV1131" s="436"/>
      <c r="BW1131" s="436"/>
      <c r="BX1131" s="436"/>
      <c r="BY1131" s="436"/>
    </row>
    <row r="1132" s="341" customFormat="true" ht="15" customHeight="true" x14ac:dyDescent="0.2">
      <c r="BA1132" s="436"/>
      <c r="BB1132" s="366"/>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c r="BV1132" s="436"/>
      <c r="BW1132" s="436"/>
      <c r="BX1132" s="436"/>
      <c r="BY1132" s="436"/>
    </row>
    <row r="1133" s="341" customFormat="true" ht="15" customHeight="true" x14ac:dyDescent="0.2">
      <c r="BA1133" s="436"/>
      <c r="BB1133" s="366"/>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c r="BV1133" s="436"/>
      <c r="BW1133" s="436"/>
      <c r="BX1133" s="436"/>
      <c r="BY1133" s="436"/>
    </row>
    <row r="1134" s="341" customFormat="true" ht="15" customHeight="true" x14ac:dyDescent="0.2">
      <c r="BA1134" s="436"/>
      <c r="BB1134" s="366"/>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c r="BV1134" s="436"/>
      <c r="BW1134" s="436"/>
      <c r="BX1134" s="436"/>
      <c r="BY1134" s="436"/>
    </row>
    <row r="1135" s="341" customFormat="true" ht="15" customHeight="true" x14ac:dyDescent="0.2">
      <c r="BA1135" s="436"/>
      <c r="BB1135" s="366"/>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c r="BV1135" s="436"/>
      <c r="BW1135" s="436"/>
      <c r="BX1135" s="436"/>
      <c r="BY1135" s="436"/>
    </row>
    <row r="1136" s="341" customFormat="true" ht="15" customHeight="true" x14ac:dyDescent="0.2">
      <c r="BA1136" s="436"/>
      <c r="BB1136" s="366"/>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c r="BV1136" s="436"/>
      <c r="BW1136" s="436"/>
      <c r="BX1136" s="436"/>
      <c r="BY1136" s="436"/>
    </row>
    <row r="1137" s="341" customFormat="true" ht="15" customHeight="true" x14ac:dyDescent="0.2">
      <c r="BA1137" s="436"/>
      <c r="BB1137" s="366"/>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c r="BV1137" s="436"/>
      <c r="BW1137" s="436"/>
      <c r="BX1137" s="436"/>
      <c r="BY1137" s="436"/>
    </row>
    <row r="1138" s="341" customFormat="true" ht="15" customHeight="true" x14ac:dyDescent="0.2">
      <c r="BA1138" s="436"/>
      <c r="BB1138" s="366"/>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c r="BV1138" s="436"/>
      <c r="BW1138" s="436"/>
      <c r="BX1138" s="436"/>
      <c r="BY1138" s="436"/>
    </row>
    <row r="1139" s="341" customFormat="true" ht="15" customHeight="true" x14ac:dyDescent="0.2">
      <c r="BA1139" s="436"/>
      <c r="BB1139" s="366"/>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c r="BV1139" s="436"/>
      <c r="BW1139" s="436"/>
      <c r="BX1139" s="436"/>
      <c r="BY1139" s="436"/>
    </row>
    <row r="1140" s="341" customFormat="true" ht="15" customHeight="true" x14ac:dyDescent="0.2">
      <c r="BA1140" s="436"/>
      <c r="BB1140" s="366"/>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c r="BV1140" s="436"/>
      <c r="BW1140" s="436"/>
      <c r="BX1140" s="436"/>
      <c r="BY1140" s="436"/>
    </row>
    <row r="1141" s="341" customFormat="true" ht="15" customHeight="true" x14ac:dyDescent="0.2">
      <c r="BA1141" s="436"/>
      <c r="BB1141" s="366"/>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c r="BV1141" s="436"/>
      <c r="BW1141" s="436"/>
      <c r="BX1141" s="436"/>
      <c r="BY1141" s="436"/>
    </row>
    <row r="1142" s="341" customFormat="true" ht="15" customHeight="true" x14ac:dyDescent="0.2">
      <c r="BA1142" s="436"/>
      <c r="BB1142" s="366"/>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c r="BV1142" s="436"/>
      <c r="BW1142" s="436"/>
      <c r="BX1142" s="436"/>
      <c r="BY1142" s="436"/>
    </row>
    <row r="1143" s="341" customFormat="true" ht="15" customHeight="true" x14ac:dyDescent="0.2">
      <c r="BA1143" s="436"/>
      <c r="BB1143" s="366"/>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c r="BV1143" s="436"/>
      <c r="BW1143" s="436"/>
      <c r="BX1143" s="436"/>
      <c r="BY1143" s="436"/>
    </row>
    <row r="1144" s="341" customFormat="true" ht="15" customHeight="true" x14ac:dyDescent="0.2">
      <c r="BA1144" s="436"/>
      <c r="BB1144" s="366"/>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c r="BV1144" s="436"/>
      <c r="BW1144" s="436"/>
      <c r="BX1144" s="436"/>
      <c r="BY1144" s="436"/>
    </row>
    <row r="1145" s="341" customFormat="true" ht="15" customHeight="true" x14ac:dyDescent="0.2">
      <c r="BA1145" s="436"/>
      <c r="BB1145" s="366"/>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c r="BV1145" s="436"/>
      <c r="BW1145" s="436"/>
      <c r="BX1145" s="436"/>
      <c r="BY1145" s="436"/>
    </row>
    <row r="1146" s="341" customFormat="true" ht="15" customHeight="true" x14ac:dyDescent="0.2">
      <c r="BA1146" s="436"/>
      <c r="BB1146" s="366"/>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c r="BV1146" s="436"/>
      <c r="BW1146" s="436"/>
      <c r="BX1146" s="436"/>
      <c r="BY1146" s="436"/>
    </row>
    <row r="1147" s="341" customFormat="true" ht="15" customHeight="true" x14ac:dyDescent="0.2">
      <c r="BA1147" s="436"/>
      <c r="BB1147" s="366"/>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c r="BV1147" s="436"/>
      <c r="BW1147" s="436"/>
      <c r="BX1147" s="436"/>
      <c r="BY1147" s="436"/>
    </row>
    <row r="1148" s="341" customFormat="true" ht="15" customHeight="true" x14ac:dyDescent="0.2">
      <c r="BA1148" s="436"/>
      <c r="BB1148" s="366"/>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c r="BV1148" s="436"/>
      <c r="BW1148" s="436"/>
      <c r="BX1148" s="436"/>
      <c r="BY1148" s="436"/>
    </row>
    <row r="1149" s="341" customFormat="true" ht="15" customHeight="true" x14ac:dyDescent="0.2">
      <c r="BA1149" s="436"/>
      <c r="BB1149" s="366"/>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c r="BV1149" s="436"/>
      <c r="BW1149" s="436"/>
      <c r="BX1149" s="436"/>
      <c r="BY1149" s="436"/>
    </row>
    <row r="1150" s="341" customFormat="true" ht="15" customHeight="true" x14ac:dyDescent="0.2">
      <c r="BA1150" s="436"/>
      <c r="BB1150" s="366"/>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c r="BV1150" s="436"/>
      <c r="BW1150" s="436"/>
      <c r="BX1150" s="436"/>
      <c r="BY1150" s="436"/>
    </row>
    <row r="1151" s="341" customFormat="true" ht="15" customHeight="true" x14ac:dyDescent="0.2">
      <c r="BA1151" s="436"/>
      <c r="BB1151" s="366"/>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c r="BV1151" s="436"/>
      <c r="BW1151" s="436"/>
      <c r="BX1151" s="436"/>
      <c r="BY1151" s="436"/>
    </row>
    <row r="1152" s="341" customFormat="true" ht="15" customHeight="true" x14ac:dyDescent="0.2">
      <c r="BA1152" s="436"/>
      <c r="BB1152" s="366"/>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c r="BV1152" s="436"/>
      <c r="BW1152" s="436"/>
      <c r="BX1152" s="436"/>
      <c r="BY1152" s="436"/>
    </row>
    <row r="1153" s="341" customFormat="true" ht="15" customHeight="true" x14ac:dyDescent="0.2">
      <c r="BA1153" s="436"/>
      <c r="BB1153" s="366"/>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c r="BV1153" s="436"/>
      <c r="BW1153" s="436"/>
      <c r="BX1153" s="436"/>
      <c r="BY1153" s="436"/>
    </row>
    <row r="1154" s="341" customFormat="true" ht="15" customHeight="true" x14ac:dyDescent="0.2">
      <c r="BA1154" s="436"/>
      <c r="BB1154" s="366"/>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c r="BV1154" s="436"/>
      <c r="BW1154" s="436"/>
      <c r="BX1154" s="436"/>
      <c r="BY1154" s="436"/>
    </row>
    <row r="1155" s="341" customFormat="true" ht="15" customHeight="true" x14ac:dyDescent="0.2">
      <c r="BA1155" s="436"/>
      <c r="BB1155" s="366"/>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c r="BV1155" s="436"/>
      <c r="BW1155" s="436"/>
      <c r="BX1155" s="436"/>
      <c r="BY1155" s="436"/>
    </row>
    <row r="1156" s="341" customFormat="true" ht="15" customHeight="true" x14ac:dyDescent="0.2">
      <c r="BA1156" s="436"/>
      <c r="BB1156" s="366"/>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c r="BV1156" s="436"/>
      <c r="BW1156" s="436"/>
      <c r="BX1156" s="436"/>
      <c r="BY1156" s="436"/>
    </row>
    <row r="1157" s="341" customFormat="true" ht="15" customHeight="true" x14ac:dyDescent="0.2">
      <c r="BA1157" s="436"/>
      <c r="BB1157" s="366"/>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c r="BV1157" s="436"/>
      <c r="BW1157" s="436"/>
      <c r="BX1157" s="436"/>
      <c r="BY1157" s="436"/>
    </row>
    <row r="1158" s="341" customFormat="true" ht="15" customHeight="true" x14ac:dyDescent="0.2">
      <c r="BA1158" s="436"/>
      <c r="BB1158" s="366"/>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c r="BV1158" s="436"/>
      <c r="BW1158" s="436"/>
      <c r="BX1158" s="436"/>
      <c r="BY1158" s="436"/>
    </row>
    <row r="1159" s="341" customFormat="true" ht="15" customHeight="true" x14ac:dyDescent="0.2">
      <c r="BA1159" s="436"/>
      <c r="BB1159" s="366"/>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c r="BV1159" s="436"/>
      <c r="BW1159" s="436"/>
      <c r="BX1159" s="436"/>
      <c r="BY1159" s="436"/>
    </row>
    <row r="1160" s="341" customFormat="true" ht="15" customHeight="true" x14ac:dyDescent="0.2">
      <c r="BA1160" s="436"/>
      <c r="BB1160" s="366"/>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c r="BV1160" s="436"/>
      <c r="BW1160" s="436"/>
      <c r="BX1160" s="436"/>
      <c r="BY1160" s="436"/>
    </row>
    <row r="1161" s="341" customFormat="true" ht="15" customHeight="true" x14ac:dyDescent="0.2">
      <c r="BA1161" s="436"/>
      <c r="BB1161" s="366"/>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c r="BV1161" s="436"/>
      <c r="BW1161" s="436"/>
      <c r="BX1161" s="436"/>
      <c r="BY1161" s="436"/>
    </row>
    <row r="1162" s="341" customFormat="true" ht="15" customHeight="true" x14ac:dyDescent="0.2">
      <c r="BA1162" s="436"/>
      <c r="BB1162" s="366"/>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c r="BV1162" s="436"/>
      <c r="BW1162" s="436"/>
      <c r="BX1162" s="436"/>
      <c r="BY1162" s="436"/>
    </row>
    <row r="1163" s="341" customFormat="true" ht="15" customHeight="true" x14ac:dyDescent="0.2">
      <c r="BA1163" s="436"/>
      <c r="BB1163" s="366"/>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c r="BV1163" s="436"/>
      <c r="BW1163" s="436"/>
      <c r="BX1163" s="436"/>
      <c r="BY1163" s="436"/>
    </row>
    <row r="1164" s="341" customFormat="true" ht="15" customHeight="true" x14ac:dyDescent="0.2">
      <c r="BA1164" s="436"/>
      <c r="BB1164" s="366"/>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c r="BV1164" s="436"/>
      <c r="BW1164" s="436"/>
      <c r="BX1164" s="436"/>
      <c r="BY1164" s="436"/>
    </row>
    <row r="1165" s="341" customFormat="true" ht="15" customHeight="true" x14ac:dyDescent="0.2">
      <c r="BA1165" s="436"/>
      <c r="BB1165" s="366"/>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c r="BV1165" s="436"/>
      <c r="BW1165" s="436"/>
      <c r="BX1165" s="436"/>
      <c r="BY1165" s="436"/>
    </row>
    <row r="1166" s="341" customFormat="true" ht="15" customHeight="true" x14ac:dyDescent="0.2">
      <c r="BA1166" s="436"/>
      <c r="BB1166" s="366"/>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c r="BV1166" s="436"/>
      <c r="BW1166" s="436"/>
      <c r="BX1166" s="436"/>
      <c r="BY1166" s="436"/>
    </row>
    <row r="1167" s="341" customFormat="true" ht="15" customHeight="true" x14ac:dyDescent="0.2">
      <c r="BA1167" s="436"/>
      <c r="BB1167" s="366"/>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c r="BV1167" s="436"/>
      <c r="BW1167" s="436"/>
      <c r="BX1167" s="436"/>
      <c r="BY1167" s="436"/>
    </row>
    <row r="1168" s="341" customFormat="true" ht="15" customHeight="true" x14ac:dyDescent="0.2">
      <c r="BA1168" s="436"/>
      <c r="BB1168" s="366"/>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c r="BV1168" s="436"/>
      <c r="BW1168" s="436"/>
      <c r="BX1168" s="436"/>
      <c r="BY1168" s="436"/>
    </row>
    <row r="1169" s="341" customFormat="true" ht="15" customHeight="true" x14ac:dyDescent="0.2">
      <c r="BA1169" s="436"/>
      <c r="BB1169" s="366"/>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c r="BV1169" s="436"/>
      <c r="BW1169" s="436"/>
      <c r="BX1169" s="436"/>
      <c r="BY1169" s="436"/>
    </row>
    <row r="1170" s="341" customFormat="true" ht="15" customHeight="true" x14ac:dyDescent="0.2">
      <c r="A1170" s="411"/>
      <c r="B1170" s="842"/>
      <c r="C1170" s="843"/>
      <c r="D1170" s="843"/>
      <c r="E1170" s="843"/>
      <c r="F1170" s="843"/>
      <c r="G1170" s="843"/>
      <c r="H1170" s="843"/>
      <c r="I1170" s="843"/>
      <c r="J1170" s="843"/>
      <c r="K1170" s="843"/>
      <c r="L1170" s="843"/>
      <c r="M1170" s="843"/>
      <c r="N1170" s="843"/>
      <c r="O1170" s="843"/>
      <c r="P1170" s="843"/>
      <c r="Q1170" s="843"/>
      <c r="R1170" s="843"/>
      <c r="S1170" s="843"/>
      <c r="T1170" s="843"/>
      <c r="U1170" s="843"/>
      <c r="V1170" s="843"/>
      <c r="W1170" s="843"/>
      <c r="X1170" s="843"/>
      <c r="Y1170" s="843"/>
      <c r="BA1170" s="436"/>
      <c r="BB1170" s="366"/>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c r="BV1170" s="436"/>
      <c r="BW1170" s="436"/>
      <c r="BX1170" s="436"/>
      <c r="BY1170" s="436"/>
    </row>
    <row r="1171" s="341" customFormat="true" ht="15" customHeight="true" x14ac:dyDescent="0.2">
      <c r="A1171" s="411"/>
      <c r="B1171" s="842"/>
      <c r="C1171" s="843"/>
      <c r="D1171" s="843"/>
      <c r="E1171" s="843"/>
      <c r="F1171" s="843"/>
      <c r="G1171" s="843"/>
      <c r="H1171" s="843"/>
      <c r="I1171" s="843"/>
      <c r="J1171" s="843"/>
      <c r="K1171" s="843"/>
      <c r="L1171" s="843"/>
      <c r="M1171" s="843"/>
      <c r="N1171" s="843"/>
      <c r="O1171" s="843"/>
      <c r="P1171" s="843"/>
      <c r="Q1171" s="843"/>
      <c r="R1171" s="843"/>
      <c r="S1171" s="843"/>
      <c r="T1171" s="843"/>
      <c r="U1171" s="843"/>
      <c r="V1171" s="843"/>
      <c r="W1171" s="843"/>
      <c r="X1171" s="843"/>
      <c r="Y1171" s="843"/>
      <c r="BA1171" s="436"/>
      <c r="BB1171" s="366"/>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c r="BV1171" s="436"/>
      <c r="BW1171" s="436"/>
      <c r="BX1171" s="436"/>
      <c r="BY1171" s="436"/>
    </row>
    <row r="1172" s="341" customFormat="true" ht="15" customHeight="true" x14ac:dyDescent="0.2">
      <c r="A1172" s="411"/>
      <c r="B1172" s="842"/>
      <c r="C1172" s="843"/>
      <c r="D1172" s="843"/>
      <c r="E1172" s="843"/>
      <c r="F1172" s="843"/>
      <c r="G1172" s="843"/>
      <c r="H1172" s="843"/>
      <c r="I1172" s="843"/>
      <c r="J1172" s="843"/>
      <c r="K1172" s="843"/>
      <c r="L1172" s="843"/>
      <c r="M1172" s="843"/>
      <c r="N1172" s="843"/>
      <c r="O1172" s="843"/>
      <c r="P1172" s="843"/>
      <c r="Q1172" s="843"/>
      <c r="R1172" s="843"/>
      <c r="S1172" s="843"/>
      <c r="T1172" s="843"/>
      <c r="U1172" s="843"/>
      <c r="V1172" s="843"/>
      <c r="W1172" s="843"/>
      <c r="X1172" s="843"/>
      <c r="Y1172" s="843"/>
      <c r="BA1172" s="436"/>
      <c r="BB1172" s="366"/>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c r="BV1172" s="436"/>
      <c r="BW1172" s="436"/>
      <c r="BX1172" s="436"/>
      <c r="BY1172" s="436"/>
    </row>
    <row r="1173" s="341" customFormat="true" ht="15" customHeight="true" x14ac:dyDescent="0.2">
      <c r="A1173" s="411"/>
      <c r="B1173" s="842"/>
      <c r="C1173" s="843"/>
      <c r="D1173" s="843"/>
      <c r="E1173" s="843"/>
      <c r="F1173" s="843"/>
      <c r="G1173" s="843"/>
      <c r="H1173" s="843"/>
      <c r="I1173" s="843"/>
      <c r="J1173" s="843"/>
      <c r="K1173" s="843"/>
      <c r="L1173" s="843"/>
      <c r="M1173" s="843"/>
      <c r="N1173" s="843"/>
      <c r="O1173" s="843"/>
      <c r="P1173" s="843"/>
      <c r="Q1173" s="843"/>
      <c r="R1173" s="843"/>
      <c r="S1173" s="843"/>
      <c r="T1173" s="843"/>
      <c r="U1173" s="843"/>
      <c r="V1173" s="843"/>
      <c r="W1173" s="843"/>
      <c r="X1173" s="843"/>
      <c r="Y1173" s="843"/>
      <c r="BA1173" s="436"/>
      <c r="BB1173" s="366"/>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c r="BV1173" s="436"/>
      <c r="BW1173" s="436"/>
      <c r="BX1173" s="436"/>
      <c r="BY1173" s="436"/>
    </row>
    <row r="1174" s="341" customFormat="true" ht="15" customHeight="true" x14ac:dyDescent="0.2">
      <c r="A1174" s="411"/>
      <c r="B1174" s="842"/>
      <c r="C1174" s="843"/>
      <c r="D1174" s="843"/>
      <c r="E1174" s="843"/>
      <c r="F1174" s="843"/>
      <c r="G1174" s="843"/>
      <c r="H1174" s="843"/>
      <c r="I1174" s="843"/>
      <c r="J1174" s="843"/>
      <c r="K1174" s="843"/>
      <c r="L1174" s="843"/>
      <c r="M1174" s="843"/>
      <c r="N1174" s="843"/>
      <c r="O1174" s="843"/>
      <c r="P1174" s="843"/>
      <c r="Q1174" s="843"/>
      <c r="R1174" s="843"/>
      <c r="S1174" s="843"/>
      <c r="T1174" s="843"/>
      <c r="U1174" s="843"/>
      <c r="V1174" s="843"/>
      <c r="W1174" s="843"/>
      <c r="X1174" s="843"/>
      <c r="Y1174" s="843"/>
      <c r="BA1174" s="436"/>
      <c r="BB1174" s="366"/>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c r="BV1174" s="436"/>
      <c r="BW1174" s="436"/>
      <c r="BX1174" s="436"/>
      <c r="BY1174" s="436"/>
    </row>
    <row r="1175" s="341" customFormat="true" ht="15" customHeight="true" x14ac:dyDescent="0.2">
      <c r="A1175" s="411"/>
      <c r="B1175" s="842"/>
      <c r="C1175" s="843"/>
      <c r="D1175" s="843"/>
      <c r="E1175" s="843"/>
      <c r="F1175" s="843"/>
      <c r="G1175" s="843"/>
      <c r="H1175" s="843"/>
      <c r="I1175" s="843"/>
      <c r="J1175" s="843"/>
      <c r="K1175" s="843"/>
      <c r="L1175" s="843"/>
      <c r="M1175" s="843"/>
      <c r="N1175" s="843"/>
      <c r="O1175" s="843"/>
      <c r="P1175" s="843"/>
      <c r="Q1175" s="843"/>
      <c r="R1175" s="843"/>
      <c r="S1175" s="843"/>
      <c r="T1175" s="843"/>
      <c r="U1175" s="843"/>
      <c r="V1175" s="843"/>
      <c r="W1175" s="843"/>
      <c r="X1175" s="843"/>
      <c r="Y1175" s="843"/>
      <c r="BA1175" s="436"/>
      <c r="BB1175" s="366"/>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c r="BV1175" s="436"/>
      <c r="BW1175" s="436"/>
      <c r="BX1175" s="436"/>
      <c r="BY1175" s="436"/>
    </row>
    <row r="1176" s="341" customFormat="true" ht="15" customHeight="true" x14ac:dyDescent="0.2">
      <c r="A1176" s="844"/>
      <c r="B1176" s="411"/>
      <c r="C1176" s="845"/>
      <c r="D1176" s="846"/>
      <c r="E1176" s="846"/>
      <c r="F1176" s="846"/>
      <c r="G1176" s="846"/>
      <c r="H1176" s="845"/>
      <c r="I1176" s="846"/>
      <c r="J1176" s="846"/>
      <c r="K1176" s="846"/>
      <c r="L1176" s="846"/>
      <c r="M1176" s="845"/>
      <c r="N1176" s="846"/>
      <c r="O1176" s="846"/>
      <c r="P1176" s="846"/>
      <c r="Q1176" s="846"/>
      <c r="R1176" s="845"/>
      <c r="S1176" s="846"/>
      <c r="T1176" s="846"/>
      <c r="U1176" s="846"/>
      <c r="BA1176" s="436"/>
      <c r="BB1176" s="366"/>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c r="BV1176" s="436"/>
      <c r="BW1176" s="436"/>
      <c r="BX1176" s="436"/>
      <c r="BY1176" s="436"/>
    </row>
    <row r="1177" s="341" customFormat="true" ht="15" customHeight="true" x14ac:dyDescent="0.2">
      <c r="A1177" s="846"/>
      <c r="B1177" s="846"/>
      <c r="C1177" s="845"/>
      <c r="D1177" s="845"/>
      <c r="E1177" s="845"/>
      <c r="F1177" s="845"/>
      <c r="G1177" s="845"/>
      <c r="H1177" s="845"/>
      <c r="I1177" s="845"/>
      <c r="J1177" s="845"/>
      <c r="K1177" s="845"/>
      <c r="L1177" s="845"/>
      <c r="M1177" s="845"/>
      <c r="N1177" s="845"/>
      <c r="O1177" s="845"/>
      <c r="P1177" s="845"/>
      <c r="Q1177" s="845"/>
      <c r="R1177" s="845"/>
      <c r="S1177" s="845"/>
      <c r="T1177" s="845"/>
      <c r="U1177" s="845"/>
      <c r="BA1177" s="436"/>
      <c r="BB1177" s="366"/>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c r="BV1177" s="436"/>
      <c r="BW1177" s="436"/>
      <c r="BX1177" s="436"/>
      <c r="BY1177" s="436"/>
    </row>
    <row r="1178" s="341" customFormat="true" ht="15" customHeight="true" x14ac:dyDescent="0.2">
      <c r="BA1178" s="436"/>
      <c r="BB1178" s="366"/>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c r="BV1178" s="436"/>
      <c r="BW1178" s="436"/>
      <c r="BX1178" s="436"/>
      <c r="BY1178" s="436"/>
    </row>
    <row r="1179" s="341" customFormat="true" ht="15" customHeight="true" x14ac:dyDescent="0.2">
      <c r="BA1179" s="436"/>
      <c r="BB1179" s="366"/>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c r="BV1179" s="436"/>
      <c r="BW1179" s="436"/>
      <c r="BX1179" s="436"/>
      <c r="BY1179" s="436"/>
    </row>
    <row r="1180" s="341" customFormat="true" ht="15" customHeight="true" x14ac:dyDescent="0.2">
      <c r="BA1180" s="436"/>
      <c r="BB1180" s="366"/>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c r="BV1180" s="436"/>
      <c r="BW1180" s="436"/>
      <c r="BX1180" s="436"/>
      <c r="BY1180" s="436"/>
    </row>
    <row r="1181" s="341" customFormat="true" ht="15" customHeight="true" x14ac:dyDescent="0.2">
      <c r="BA1181" s="436"/>
      <c r="BB1181" s="366"/>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c r="BV1181" s="436"/>
      <c r="BW1181" s="436"/>
      <c r="BX1181" s="436"/>
      <c r="BY1181" s="436"/>
    </row>
    <row r="1182" s="341" customFormat="true" ht="15" customHeight="true" x14ac:dyDescent="0.2">
      <c r="BA1182" s="436"/>
      <c r="BB1182" s="366"/>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c r="BV1182" s="436"/>
      <c r="BW1182" s="436"/>
      <c r="BX1182" s="436"/>
      <c r="BY1182" s="436"/>
    </row>
    <row r="1183" s="341" customFormat="true" ht="15" customHeight="true" x14ac:dyDescent="0.2">
      <c r="BA1183" s="436"/>
      <c r="BB1183" s="366"/>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c r="BV1183" s="436"/>
      <c r="BW1183" s="436"/>
      <c r="BX1183" s="436"/>
      <c r="BY1183" s="436"/>
    </row>
    <row r="1184" s="341" customFormat="true" ht="15" customHeight="true" x14ac:dyDescent="0.2">
      <c r="BA1184" s="436"/>
      <c r="BB1184" s="366"/>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c r="BV1184" s="436"/>
      <c r="BW1184" s="436"/>
      <c r="BX1184" s="436"/>
      <c r="BY1184" s="436"/>
    </row>
    <row r="1185" s="341" customFormat="true" ht="15" customHeight="true" x14ac:dyDescent="0.2">
      <c r="BA1185" s="436"/>
      <c r="BB1185" s="366"/>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c r="BV1185" s="436"/>
      <c r="BW1185" s="436"/>
      <c r="BX1185" s="436"/>
      <c r="BY1185" s="436"/>
    </row>
    <row r="1186" s="341" customFormat="true" ht="15" customHeight="true" x14ac:dyDescent="0.2">
      <c r="BA1186" s="436"/>
      <c r="BB1186" s="366"/>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c r="BV1186" s="436"/>
      <c r="BW1186" s="436"/>
      <c r="BX1186" s="436"/>
      <c r="BY1186" s="436"/>
    </row>
    <row r="1187" s="341" customFormat="true" ht="15" customHeight="true" x14ac:dyDescent="0.2">
      <c r="BA1187" s="436"/>
      <c r="BB1187" s="366"/>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c r="BV1187" s="436"/>
      <c r="BW1187" s="436"/>
      <c r="BX1187" s="436"/>
      <c r="BY1187" s="436"/>
    </row>
    <row r="1188" s="341" customFormat="true" ht="15" customHeight="true" x14ac:dyDescent="0.2">
      <c r="BA1188" s="436"/>
      <c r="BB1188" s="366"/>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c r="BV1188" s="436"/>
      <c r="BW1188" s="436"/>
      <c r="BX1188" s="436"/>
      <c r="BY1188" s="436"/>
    </row>
    <row r="1189" s="341" customFormat="true" ht="15" customHeight="true" x14ac:dyDescent="0.2">
      <c r="BA1189" s="436"/>
      <c r="BB1189" s="366"/>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c r="BV1189" s="436"/>
      <c r="BW1189" s="436"/>
      <c r="BX1189" s="436"/>
      <c r="BY1189" s="436"/>
    </row>
    <row r="1190" s="341" customFormat="true" ht="15" customHeight="true" x14ac:dyDescent="0.2">
      <c r="BA1190" s="436"/>
      <c r="BB1190" s="366"/>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c r="BV1190" s="436"/>
      <c r="BW1190" s="436"/>
      <c r="BX1190" s="436"/>
      <c r="BY1190" s="436"/>
    </row>
    <row r="1191" s="341" customFormat="true" ht="15" customHeight="true" x14ac:dyDescent="0.2">
      <c r="BA1191" s="436"/>
      <c r="BB1191" s="366"/>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c r="BV1191" s="436"/>
      <c r="BW1191" s="436"/>
      <c r="BX1191" s="436"/>
      <c r="BY1191" s="436"/>
    </row>
    <row r="1192" s="341" customFormat="true" ht="15" customHeight="true" x14ac:dyDescent="0.2">
      <c r="BA1192" s="436"/>
      <c r="BB1192" s="366"/>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c r="BV1192" s="436"/>
      <c r="BW1192" s="436"/>
      <c r="BX1192" s="436"/>
      <c r="BY1192" s="436"/>
    </row>
    <row r="1193" s="341" customFormat="true" ht="15" customHeight="true" x14ac:dyDescent="0.2">
      <c r="BA1193" s="436"/>
      <c r="BB1193" s="366"/>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c r="BV1193" s="436"/>
      <c r="BW1193" s="436"/>
      <c r="BX1193" s="436"/>
      <c r="BY1193" s="436"/>
    </row>
    <row r="1194" s="341" customFormat="true" ht="15" customHeight="true" x14ac:dyDescent="0.2">
      <c r="BA1194" s="436"/>
      <c r="BB1194" s="366"/>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c r="BV1194" s="436"/>
      <c r="BW1194" s="436"/>
      <c r="BX1194" s="436"/>
      <c r="BY1194" s="436"/>
    </row>
    <row r="1195" s="341" customFormat="true" ht="15" customHeight="true" x14ac:dyDescent="0.2">
      <c r="BA1195" s="436"/>
      <c r="BB1195" s="366"/>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c r="BV1195" s="436"/>
      <c r="BW1195" s="436"/>
      <c r="BX1195" s="436"/>
      <c r="BY1195" s="436"/>
    </row>
    <row r="1196" s="341" customFormat="true" ht="15" customHeight="true" x14ac:dyDescent="0.2">
      <c r="BA1196" s="436"/>
      <c r="BB1196" s="366"/>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c r="BV1196" s="436"/>
      <c r="BW1196" s="436"/>
      <c r="BX1196" s="436"/>
      <c r="BY1196" s="436"/>
    </row>
    <row r="1197" s="341" customFormat="true" ht="15" customHeight="true" x14ac:dyDescent="0.2">
      <c r="BA1197" s="436"/>
      <c r="BB1197" s="366"/>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c r="BV1197" s="436"/>
      <c r="BW1197" s="436"/>
      <c r="BX1197" s="436"/>
      <c r="BY1197" s="436"/>
    </row>
    <row r="1198" s="341" customFormat="true" ht="15" customHeight="true" x14ac:dyDescent="0.2">
      <c r="BA1198" s="436"/>
      <c r="BB1198" s="366"/>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c r="BV1198" s="436"/>
      <c r="BW1198" s="436"/>
      <c r="BX1198" s="436"/>
      <c r="BY1198" s="436"/>
    </row>
    <row r="1199" s="341" customFormat="true" ht="15" customHeight="true" x14ac:dyDescent="0.2">
      <c r="BA1199" s="436"/>
      <c r="BB1199" s="366"/>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c r="BV1199" s="436"/>
      <c r="BW1199" s="436"/>
      <c r="BX1199" s="436"/>
      <c r="BY1199" s="436"/>
    </row>
    <row r="1200" s="341" customFormat="true" ht="15" customHeight="true" x14ac:dyDescent="0.2">
      <c r="BA1200" s="436"/>
      <c r="BB1200" s="366"/>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c r="BV1200" s="436"/>
      <c r="BW1200" s="436"/>
      <c r="BX1200" s="436"/>
      <c r="BY1200" s="436"/>
    </row>
  </sheetData>
  <mergeCells count="1316">
    <mergeCell ref="BA153:BA166"/>
    <mergeCell ref="BA231:BA236"/>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J676"/>
    <mergeCell ref="M676:O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J673"/>
    <mergeCell ref="M673:O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E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5:D585"/>
    <mergeCell ref="H585:I586"/>
    <mergeCell ref="M585:N586"/>
    <mergeCell ref="C586:D586"/>
    <mergeCell ref="C587:D587"/>
    <mergeCell ref="H587:I587"/>
    <mergeCell ref="M587:N587"/>
    <mergeCell ref="C583:D583"/>
    <mergeCell ref="H583:I583"/>
    <mergeCell ref="M583:N583"/>
    <mergeCell ref="C584:D584"/>
    <mergeCell ref="H584:J584"/>
    <mergeCell ref="M584:O584"/>
    <mergeCell ref="C581:D581"/>
    <mergeCell ref="H581:I581"/>
    <mergeCell ref="M581:N581"/>
    <mergeCell ref="C582:D582"/>
    <mergeCell ref="H582:I582"/>
    <mergeCell ref="M582:N582"/>
    <mergeCell ref="C578:D578"/>
    <mergeCell ref="H578:L578"/>
    <mergeCell ref="M578:Q578"/>
    <mergeCell ref="C579:D579"/>
    <mergeCell ref="H579:I580"/>
    <mergeCell ref="J579:L579"/>
    <mergeCell ref="M579:N580"/>
    <mergeCell ref="O579:Q579"/>
    <mergeCell ref="C580:D580"/>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7:D538"/>
    <mergeCell ref="H537:I537"/>
    <mergeCell ref="M537:N537"/>
    <mergeCell ref="H538:I538"/>
    <mergeCell ref="M538:N538"/>
    <mergeCell ref="C539:D539"/>
    <mergeCell ref="H539:I539"/>
    <mergeCell ref="M539:N539"/>
    <mergeCell ref="C535:D535"/>
    <mergeCell ref="H535:I535"/>
    <mergeCell ref="M535:N535"/>
    <mergeCell ref="C536:E536"/>
    <mergeCell ref="H536:I536"/>
    <mergeCell ref="M536:N536"/>
    <mergeCell ref="C533:D533"/>
    <mergeCell ref="H533:I533"/>
    <mergeCell ref="M533:N533"/>
    <mergeCell ref="C534:D534"/>
    <mergeCell ref="H534:I534"/>
    <mergeCell ref="M534:N534"/>
    <mergeCell ref="C531:D532"/>
    <mergeCell ref="E531:G531"/>
    <mergeCell ref="H531:I531"/>
    <mergeCell ref="M531:N531"/>
    <mergeCell ref="H532:I532"/>
    <mergeCell ref="M532:N532"/>
    <mergeCell ref="C529:D529"/>
    <mergeCell ref="H529:I529"/>
    <mergeCell ref="M529:N529"/>
    <mergeCell ref="C530:G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J490"/>
    <mergeCell ref="M490:O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E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M404:N404"/>
    <mergeCell ref="C399:F399"/>
    <mergeCell ref="H399:K399"/>
    <mergeCell ref="M399:P399"/>
    <mergeCell ref="C400:E400"/>
    <mergeCell ref="H400:J400"/>
    <mergeCell ref="M400:O40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A1025:C1025"/>
    <mergeCell ref="A1026:B1026"/>
    <mergeCell ref="A1031:A1033"/>
    <mergeCell ref="A1034:C1034"/>
    <mergeCell ref="A222:A224"/>
    <mergeCell ref="A225:A229"/>
    <mergeCell ref="C220:G220"/>
    <mergeCell ref="H220:L220"/>
    <mergeCell ref="M220:Q220"/>
    <mergeCell ref="C405:D405"/>
    <mergeCell ref="H405:I405"/>
    <mergeCell ref="M405:N405"/>
    <mergeCell ref="C406:D406"/>
    <mergeCell ref="H406:I406"/>
    <mergeCell ref="M406:N406"/>
    <mergeCell ref="C401:D402"/>
    <mergeCell ref="H401:I402"/>
    <mergeCell ref="M401:N402"/>
    <mergeCell ref="B402:B445"/>
    <mergeCell ref="C403:D403"/>
    <mergeCell ref="H403:I403"/>
    <mergeCell ref="C413:D413"/>
    <mergeCell ref="H413:I413"/>
    <mergeCell ref="M413:N413"/>
    <mergeCell ref="C414:D414"/>
    <mergeCell ref="H414:I414"/>
    <mergeCell ref="M414:N414"/>
    <mergeCell ref="M403:N403"/>
    <mergeCell ref="C404:D404"/>
    <mergeCell ref="H404:I404"/>
    <mergeCell ref="A208:B208"/>
    <mergeCell ref="A153:A165"/>
    <mergeCell ref="C133:G133"/>
    <mergeCell ref="H133:L133"/>
    <mergeCell ref="M133:Q133"/>
    <mergeCell ref="A135:A139"/>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69"/>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104775</xdr:rowOff>
                  </from>
                  <to>
                    <xdr:col>1</xdr:col>
                    <xdr:colOff>1704975</xdr:colOff>
                    <xdr:row>400</xdr:row>
                    <xdr:rowOff>104775</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301C4-BD5A-4CEC-8E72-3E957C978183}">
  <sheetPr codeName="Feuil3"/>
  <dimension ref="A1:CZ1200"/>
  <sheetViews>
    <sheetView showGridLines="false" workbookViewId="0"/>
  </sheetViews>
  <sheetFormatPr defaultColWidth="9.140625" defaultRowHeight="15" customHeight="true" x14ac:dyDescent="0.2"/>
  <cols>
    <col min="1" max="1" width="31.5703125" style="435" customWidth="true"/>
    <col min="2" max="2" width="41.5703125" style="435" customWidth="true"/>
    <col min="3" max="17" width="10.7109375" style="435" customWidth="true"/>
    <col min="18" max="25" width="12.5703125" style="435" customWidth="true"/>
    <col min="26" max="52" width="12.5703125" style="341" customWidth="true"/>
    <col min="53" max="53" width="31.5703125" style="436" customWidth="true"/>
    <col min="54" max="54" width="41.5703125" style="366" customWidth="true"/>
    <col min="55" max="69" width="9.140625" style="436"/>
    <col min="70" max="77" width="12.5703125" style="436" customWidth="true"/>
    <col min="78" max="104" width="12.5703125" style="341" customWidth="true"/>
    <col min="105" max="16384" width="9.140625" style="435"/>
  </cols>
  <sheetData>
    <row r="1" s="298" customFormat="true" ht="18" customHeight="true" x14ac:dyDescent="0.2">
      <c r="Z1" s="341"/>
      <c r="AA1" s="341"/>
      <c r="AB1" s="341"/>
      <c r="AC1" s="341"/>
      <c r="AD1" s="341"/>
      <c r="AE1" s="341"/>
      <c r="AF1" s="341"/>
      <c r="AG1" s="341"/>
      <c r="AH1" s="341"/>
      <c r="AI1" s="341"/>
      <c r="AJ1" s="341"/>
      <c r="AK1" s="341"/>
      <c r="AL1" s="341"/>
      <c r="AM1" s="341"/>
      <c r="AN1" s="341"/>
      <c r="AO1" s="341"/>
      <c r="AP1" s="341"/>
      <c r="AQ1" s="341"/>
      <c r="AR1" s="341"/>
      <c r="AS1" s="341"/>
      <c r="AT1" s="341"/>
      <c r="AU1" s="341"/>
      <c r="AV1" s="341"/>
      <c r="AW1" s="341"/>
      <c r="AX1" s="341"/>
      <c r="AY1" s="341"/>
      <c r="AZ1" s="341"/>
      <c r="BB1" s="321"/>
      <c r="BZ1" s="341"/>
      <c r="CA1" s="341"/>
      <c r="CB1" s="341"/>
      <c r="CC1" s="341"/>
      <c r="CD1" s="341"/>
      <c r="CE1" s="341"/>
      <c r="CF1" s="341"/>
      <c r="CG1" s="341"/>
      <c r="CH1" s="341"/>
      <c r="CI1" s="341"/>
      <c r="CJ1" s="341"/>
      <c r="CK1" s="341"/>
      <c r="CL1" s="341"/>
      <c r="CM1" s="341"/>
      <c r="CN1" s="341"/>
      <c r="CO1" s="341"/>
      <c r="CP1" s="341"/>
      <c r="CQ1" s="341"/>
      <c r="CR1" s="341"/>
      <c r="CS1" s="341"/>
      <c r="CT1" s="341"/>
      <c r="CU1" s="341"/>
      <c r="CV1" s="341"/>
      <c r="CW1" s="341"/>
      <c r="CX1" s="341"/>
      <c r="CY1" s="341"/>
      <c r="CZ1" s="341"/>
    </row>
    <row r="2" s="298" customFormat="true" ht="22.5" customHeight="true" x14ac:dyDescent="0.35">
      <c r="A2" s="355" t="str">
        <f>A1026</f>
        <v>Egypt</v>
      </c>
      <c r="B2" s="356"/>
      <c r="Z2" s="341"/>
      <c r="AA2" s="34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B2" s="32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row>
    <row r="3" s="298" customFormat="true" ht="22.5" customHeight="true" x14ac:dyDescent="0.35">
      <c r="A3" s="325" t="str">
        <f>A1034</f>
        <v>2015</v>
      </c>
      <c r="B3" s="358"/>
      <c r="Z3" s="341"/>
      <c r="AA3" s="341"/>
      <c r="AB3" s="341"/>
      <c r="AC3" s="341"/>
      <c r="AD3" s="341"/>
      <c r="AE3" s="341"/>
      <c r="AF3" s="341"/>
      <c r="AG3" s="341"/>
      <c r="AH3" s="341"/>
      <c r="AI3" s="341"/>
      <c r="AJ3" s="341"/>
      <c r="AK3" s="341"/>
      <c r="AL3" s="341"/>
      <c r="AM3" s="341"/>
      <c r="AN3" s="341"/>
      <c r="AO3" s="341"/>
      <c r="AP3" s="341"/>
      <c r="AQ3" s="341"/>
      <c r="AR3" s="341"/>
      <c r="AS3" s="341"/>
      <c r="AT3" s="341"/>
      <c r="AU3" s="341"/>
      <c r="AV3" s="341"/>
      <c r="AW3" s="341"/>
      <c r="AX3" s="341"/>
      <c r="AY3" s="341"/>
      <c r="AZ3" s="341"/>
      <c r="BB3" s="321"/>
      <c r="BZ3" s="341"/>
      <c r="CA3" s="341"/>
      <c r="CB3" s="341"/>
      <c r="CC3" s="341"/>
      <c r="CD3" s="341"/>
      <c r="CE3" s="341"/>
      <c r="CF3" s="341"/>
      <c r="CG3" s="341"/>
      <c r="CH3" s="341"/>
      <c r="CI3" s="341"/>
      <c r="CJ3" s="341"/>
      <c r="CK3" s="341"/>
      <c r="CL3" s="341"/>
      <c r="CM3" s="341"/>
      <c r="CN3" s="341"/>
      <c r="CO3" s="341"/>
      <c r="CP3" s="341"/>
      <c r="CQ3" s="341"/>
      <c r="CR3" s="341"/>
      <c r="CS3" s="341"/>
      <c r="CT3" s="341"/>
      <c r="CU3" s="341"/>
      <c r="CV3" s="341"/>
      <c r="CW3" s="341"/>
      <c r="CX3" s="341"/>
      <c r="CY3" s="341"/>
      <c r="CZ3" s="341"/>
    </row>
    <row r="4" s="298" customFormat="true" ht="22.5" customHeight="true" x14ac:dyDescent="0.35">
      <c r="A4" s="357" t="s">
        <v>95</v>
      </c>
      <c r="B4" s="358"/>
      <c r="Z4" s="341"/>
      <c r="AA4" s="341"/>
      <c r="AB4" s="341"/>
      <c r="AC4" s="341"/>
      <c r="AD4" s="341"/>
      <c r="AE4" s="341"/>
      <c r="AF4" s="341"/>
      <c r="AG4" s="341"/>
      <c r="AH4" s="341"/>
      <c r="AI4" s="341"/>
      <c r="AJ4" s="341"/>
      <c r="AK4" s="341"/>
      <c r="AL4" s="341"/>
      <c r="AM4" s="341"/>
      <c r="AN4" s="341"/>
      <c r="AO4" s="341"/>
      <c r="AP4" s="341"/>
      <c r="AQ4" s="341"/>
      <c r="AR4" s="341"/>
      <c r="AS4" s="341"/>
      <c r="AT4" s="341"/>
      <c r="AU4" s="341"/>
      <c r="AV4" s="341"/>
      <c r="AW4" s="341"/>
      <c r="AX4" s="341"/>
      <c r="AY4" s="341"/>
      <c r="AZ4" s="341"/>
      <c r="BB4" s="321"/>
      <c r="BZ4" s="341"/>
      <c r="CA4" s="341"/>
      <c r="CB4" s="341"/>
      <c r="CC4" s="341"/>
      <c r="CD4" s="341"/>
      <c r="CE4" s="341"/>
      <c r="CF4" s="341"/>
      <c r="CG4" s="341"/>
      <c r="CH4" s="341"/>
      <c r="CI4" s="341"/>
      <c r="CJ4" s="341"/>
      <c r="CK4" s="341"/>
      <c r="CL4" s="341"/>
      <c r="CM4" s="341"/>
      <c r="CN4" s="341"/>
      <c r="CO4" s="341"/>
      <c r="CP4" s="341"/>
      <c r="CQ4" s="341"/>
      <c r="CR4" s="341"/>
      <c r="CS4" s="341"/>
      <c r="CT4" s="341"/>
      <c r="CU4" s="341"/>
      <c r="CV4" s="341"/>
      <c r="CW4" s="341"/>
      <c r="CX4" s="341"/>
      <c r="CY4" s="341"/>
      <c r="CZ4" s="341"/>
    </row>
    <row r="5" s="298" customFormat="true" ht="20.1" customHeight="true" x14ac:dyDescent="0.35">
      <c r="A5" s="357" t="s">
        <v>96</v>
      </c>
      <c r="B5" s="358"/>
      <c r="Z5" s="341"/>
      <c r="AA5" s="341"/>
      <c r="AB5" s="341"/>
      <c r="AC5" s="341"/>
      <c r="AD5" s="341"/>
      <c r="AE5" s="341"/>
      <c r="AF5" s="341"/>
      <c r="AG5" s="341"/>
      <c r="AH5" s="341"/>
      <c r="AI5" s="341"/>
      <c r="AJ5" s="341"/>
      <c r="AK5" s="341"/>
      <c r="AL5" s="341"/>
      <c r="AM5" s="341"/>
      <c r="AN5" s="341"/>
      <c r="AO5" s="341"/>
      <c r="AP5" s="341"/>
      <c r="AQ5" s="341"/>
      <c r="AR5" s="341"/>
      <c r="AS5" s="341"/>
      <c r="AT5" s="341"/>
      <c r="AU5" s="341"/>
      <c r="AV5" s="341"/>
      <c r="AW5" s="341"/>
      <c r="AX5" s="341"/>
      <c r="AY5" s="341"/>
      <c r="AZ5" s="341"/>
      <c r="BB5" s="321"/>
      <c r="BZ5" s="341"/>
      <c r="CA5" s="341"/>
      <c r="CB5" s="341"/>
      <c r="CC5" s="341"/>
      <c r="CD5" s="341"/>
      <c r="CE5" s="341"/>
      <c r="CF5" s="341"/>
      <c r="CG5" s="341"/>
      <c r="CH5" s="341"/>
      <c r="CI5" s="341"/>
      <c r="CJ5" s="341"/>
      <c r="CK5" s="341"/>
      <c r="CL5" s="341"/>
      <c r="CM5" s="341"/>
      <c r="CN5" s="341"/>
      <c r="CO5" s="341"/>
      <c r="CP5" s="341"/>
      <c r="CQ5" s="341"/>
      <c r="CR5" s="341"/>
      <c r="CS5" s="341"/>
      <c r="CT5" s="341"/>
      <c r="CU5" s="341"/>
      <c r="CV5" s="341"/>
      <c r="CW5" s="341"/>
      <c r="CX5" s="341"/>
      <c r="CY5" s="341"/>
      <c r="CZ5" s="341"/>
    </row>
    <row r="6" s="298" customFormat="true" ht="15" customHeight="true" x14ac:dyDescent="0.2">
      <c r="A6" s="359" t="s">
        <v>97</v>
      </c>
      <c r="B6" s="360"/>
      <c r="Z6" s="341"/>
      <c r="AA6" s="341"/>
      <c r="AB6" s="341"/>
      <c r="AC6" s="341"/>
      <c r="AD6" s="341"/>
      <c r="AE6" s="341"/>
      <c r="AF6" s="341"/>
      <c r="AG6" s="341"/>
      <c r="AH6" s="341"/>
      <c r="AI6" s="341"/>
      <c r="AJ6" s="341"/>
      <c r="AK6" s="341"/>
      <c r="AL6" s="341"/>
      <c r="AM6" s="341"/>
      <c r="AN6" s="341"/>
      <c r="AO6" s="341"/>
      <c r="AP6" s="341"/>
      <c r="AQ6" s="341"/>
      <c r="AR6" s="341"/>
      <c r="AS6" s="341"/>
      <c r="AT6" s="341"/>
      <c r="AU6" s="341"/>
      <c r="AV6" s="341"/>
      <c r="AW6" s="341"/>
      <c r="AX6" s="341"/>
      <c r="AY6" s="341"/>
      <c r="AZ6" s="341"/>
      <c r="BB6" s="321"/>
      <c r="BZ6" s="341"/>
      <c r="CA6" s="341"/>
      <c r="CB6" s="341"/>
      <c r="CC6" s="341"/>
      <c r="CD6" s="341"/>
      <c r="CE6" s="341"/>
      <c r="CF6" s="341"/>
      <c r="CG6" s="341"/>
      <c r="CH6" s="341"/>
      <c r="CI6" s="341"/>
      <c r="CJ6" s="341"/>
      <c r="CK6" s="341"/>
      <c r="CL6" s="341"/>
      <c r="CM6" s="341"/>
      <c r="CN6" s="341"/>
      <c r="CO6" s="341"/>
      <c r="CP6" s="341"/>
      <c r="CQ6" s="341"/>
      <c r="CR6" s="341"/>
      <c r="CS6" s="341"/>
      <c r="CT6" s="341"/>
      <c r="CU6" s="341"/>
      <c r="CV6" s="341"/>
      <c r="CW6" s="341"/>
      <c r="CX6" s="341"/>
      <c r="CY6" s="341"/>
      <c r="CZ6" s="341"/>
    </row>
    <row r="7" s="298" customFormat="true" ht="15" customHeight="true" x14ac:dyDescent="0.2">
      <c r="A7" s="361" t="s">
        <v>40</v>
      </c>
      <c r="B7" s="362"/>
      <c r="Z7" s="341"/>
      <c r="AA7" s="341"/>
      <c r="AB7" s="341"/>
      <c r="AC7" s="341"/>
      <c r="AD7" s="341"/>
      <c r="AE7" s="341"/>
      <c r="AF7" s="341"/>
      <c r="AG7" s="341"/>
      <c r="AH7" s="341"/>
      <c r="AI7" s="341"/>
      <c r="AJ7" s="341"/>
      <c r="AK7" s="341"/>
      <c r="AL7" s="341"/>
      <c r="AM7" s="341"/>
      <c r="AN7" s="341"/>
      <c r="AO7" s="341"/>
      <c r="AP7" s="341"/>
      <c r="AQ7" s="341"/>
      <c r="AR7" s="341"/>
      <c r="AS7" s="341"/>
      <c r="AT7" s="341"/>
      <c r="AU7" s="341"/>
      <c r="AV7" s="341"/>
      <c r="AW7" s="341"/>
      <c r="AX7" s="341"/>
      <c r="AY7" s="341"/>
      <c r="AZ7" s="341"/>
      <c r="BB7" s="321"/>
      <c r="BZ7" s="341"/>
      <c r="CA7" s="341"/>
      <c r="CB7" s="341"/>
      <c r="CC7" s="341"/>
      <c r="CD7" s="341"/>
      <c r="CE7" s="341"/>
      <c r="CF7" s="341"/>
      <c r="CG7" s="341"/>
      <c r="CH7" s="341"/>
      <c r="CI7" s="341"/>
      <c r="CJ7" s="341"/>
      <c r="CK7" s="341"/>
      <c r="CL7" s="341"/>
      <c r="CM7" s="341"/>
      <c r="CN7" s="341"/>
      <c r="CO7" s="341"/>
      <c r="CP7" s="341"/>
      <c r="CQ7" s="341"/>
      <c r="CR7" s="341"/>
      <c r="CS7" s="341"/>
      <c r="CT7" s="341"/>
      <c r="CU7" s="341"/>
      <c r="CV7" s="341"/>
      <c r="CW7" s="341"/>
      <c r="CX7" s="341"/>
      <c r="CY7" s="341"/>
      <c r="CZ7" s="341"/>
    </row>
    <row r="8" s="298" customFormat="true" ht="15" customHeight="true" x14ac:dyDescent="0.2">
      <c r="A8" s="361" t="s">
        <v>39</v>
      </c>
      <c r="B8" s="362"/>
      <c r="Z8" s="341"/>
      <c r="AA8" s="341"/>
      <c r="AB8" s="341"/>
      <c r="AC8" s="341"/>
      <c r="AD8" s="341"/>
      <c r="AE8" s="341"/>
      <c r="AF8" s="341"/>
      <c r="AG8" s="341"/>
      <c r="AH8" s="341"/>
      <c r="AI8" s="341"/>
      <c r="AJ8" s="341"/>
      <c r="AK8" s="341"/>
      <c r="AL8" s="341"/>
      <c r="AM8" s="341"/>
      <c r="AN8" s="341"/>
      <c r="AO8" s="341"/>
      <c r="AP8" s="341"/>
      <c r="AQ8" s="341"/>
      <c r="AR8" s="341"/>
      <c r="AS8" s="341"/>
      <c r="AT8" s="341"/>
      <c r="AU8" s="341"/>
      <c r="AV8" s="341"/>
      <c r="AW8" s="341"/>
      <c r="AX8" s="341"/>
      <c r="AY8" s="341"/>
      <c r="AZ8" s="341"/>
      <c r="BB8" s="321"/>
      <c r="BZ8" s="341"/>
      <c r="CA8" s="341"/>
      <c r="CB8" s="341"/>
      <c r="CC8" s="341"/>
      <c r="CD8" s="341"/>
      <c r="CE8" s="341"/>
      <c r="CF8" s="341"/>
      <c r="CG8" s="341"/>
      <c r="CH8" s="341"/>
      <c r="CI8" s="341"/>
      <c r="CJ8" s="341"/>
      <c r="CK8" s="341"/>
      <c r="CL8" s="341"/>
      <c r="CM8" s="341"/>
      <c r="CN8" s="341"/>
      <c r="CO8" s="341"/>
      <c r="CP8" s="341"/>
      <c r="CQ8" s="341"/>
      <c r="CR8" s="341"/>
      <c r="CS8" s="341"/>
      <c r="CT8" s="341"/>
      <c r="CU8" s="341"/>
      <c r="CV8" s="341"/>
      <c r="CW8" s="341"/>
      <c r="CX8" s="341"/>
      <c r="CY8" s="341"/>
      <c r="CZ8" s="341"/>
    </row>
    <row r="9" s="298" customFormat="true" ht="15" customHeight="true" x14ac:dyDescent="0.2">
      <c r="A9" s="361" t="s">
        <v>133</v>
      </c>
      <c r="B9" s="363" t="str">
        <f>A1025</f>
        <v>DHS15</v>
      </c>
      <c r="Z9" s="341"/>
      <c r="AA9" s="341"/>
      <c r="AB9" s="341"/>
      <c r="AC9" s="341"/>
      <c r="AD9" s="341"/>
      <c r="AE9" s="341"/>
      <c r="AF9" s="341"/>
      <c r="AG9" s="341"/>
      <c r="AH9" s="341"/>
      <c r="AI9" s="341"/>
      <c r="AJ9" s="341"/>
      <c r="AK9" s="341"/>
      <c r="AL9" s="341"/>
      <c r="AM9" s="341"/>
      <c r="AN9" s="341"/>
      <c r="AO9" s="341"/>
      <c r="AP9" s="341"/>
      <c r="AQ9" s="341"/>
      <c r="AR9" s="341"/>
      <c r="AS9" s="341"/>
      <c r="AT9" s="341"/>
      <c r="AU9" s="341"/>
      <c r="AV9" s="341"/>
      <c r="AW9" s="341"/>
      <c r="AX9" s="341"/>
      <c r="AY9" s="341"/>
      <c r="AZ9" s="341"/>
      <c r="BB9" s="321"/>
      <c r="BZ9" s="341"/>
      <c r="CA9" s="341"/>
      <c r="CB9" s="341"/>
      <c r="CC9" s="341"/>
      <c r="CD9" s="341"/>
      <c r="CE9" s="341"/>
      <c r="CF9" s="341"/>
      <c r="CG9" s="341"/>
      <c r="CH9" s="341"/>
      <c r="CI9" s="341"/>
      <c r="CJ9" s="341"/>
      <c r="CK9" s="341"/>
      <c r="CL9" s="341"/>
      <c r="CM9" s="341"/>
      <c r="CN9" s="341"/>
      <c r="CO9" s="341"/>
      <c r="CP9" s="341"/>
      <c r="CQ9" s="341"/>
      <c r="CR9" s="341"/>
      <c r="CS9" s="341"/>
      <c r="CT9" s="341"/>
      <c r="CU9" s="341"/>
      <c r="CV9" s="341"/>
      <c r="CW9" s="341"/>
      <c r="CX9" s="341"/>
      <c r="CY9" s="341"/>
      <c r="CZ9" s="341"/>
    </row>
    <row r="10" s="298" customFormat="true" ht="15" customHeight="true" x14ac:dyDescent="0.2">
      <c r="A10" s="181" t="str">
        <f>B1028</f>
        <v/>
      </c>
      <c r="B10" s="180"/>
      <c r="Z10" s="341"/>
      <c r="AA10" s="341"/>
      <c r="AB10" s="341"/>
      <c r="AC10" s="341"/>
      <c r="AD10" s="341"/>
      <c r="AE10" s="341"/>
      <c r="AF10" s="341"/>
      <c r="AG10" s="341"/>
      <c r="AH10" s="341"/>
      <c r="AI10" s="341"/>
      <c r="AJ10" s="341"/>
      <c r="AK10" s="341"/>
      <c r="AL10" s="341"/>
      <c r="AM10" s="341"/>
      <c r="AN10" s="341"/>
      <c r="AO10" s="341"/>
      <c r="AP10" s="341"/>
      <c r="AQ10" s="341"/>
      <c r="AR10" s="341"/>
      <c r="AS10" s="341"/>
      <c r="AT10" s="341"/>
      <c r="AU10" s="341"/>
      <c r="AV10" s="341"/>
      <c r="AW10" s="341"/>
      <c r="AX10" s="341"/>
      <c r="AY10" s="341"/>
      <c r="AZ10" s="341"/>
      <c r="BB10" s="321"/>
      <c r="BZ10" s="341"/>
      <c r="CA10" s="341"/>
      <c r="CB10" s="341"/>
      <c r="CC10" s="341"/>
      <c r="CD10" s="341"/>
      <c r="CE10" s="341"/>
      <c r="CF10" s="341"/>
      <c r="CG10" s="341"/>
      <c r="CH10" s="341"/>
      <c r="CI10" s="341"/>
      <c r="CJ10" s="341"/>
      <c r="CK10" s="341"/>
      <c r="CL10" s="341"/>
      <c r="CM10" s="341"/>
      <c r="CN10" s="341"/>
      <c r="CO10" s="341"/>
      <c r="CP10" s="341"/>
      <c r="CQ10" s="341"/>
      <c r="CR10" s="341"/>
      <c r="CS10" s="341"/>
      <c r="CT10" s="341"/>
      <c r="CU10" s="341"/>
      <c r="CV10" s="341"/>
      <c r="CW10" s="341"/>
      <c r="CX10" s="341"/>
      <c r="CY10" s="341"/>
      <c r="CZ10" s="341"/>
    </row>
    <row r="11" s="298" customFormat="true" ht="15" customHeight="true" x14ac:dyDescent="0.2">
      <c r="A11" s="181" t="str">
        <f>B1027</f>
        <v/>
      </c>
      <c r="B11" s="179"/>
      <c r="Z11" s="341"/>
      <c r="AA11" s="341"/>
      <c r="AB11" s="341"/>
      <c r="AC11" s="341"/>
      <c r="AD11" s="341"/>
      <c r="AE11" s="341"/>
      <c r="AF11" s="341"/>
      <c r="AG11" s="341"/>
      <c r="AH11" s="341"/>
      <c r="AI11" s="341"/>
      <c r="AJ11" s="341"/>
      <c r="AK11" s="341"/>
      <c r="AL11" s="341"/>
      <c r="AM11" s="341"/>
      <c r="AN11" s="341"/>
      <c r="AO11" s="341"/>
      <c r="AP11" s="341"/>
      <c r="AQ11" s="341"/>
      <c r="AR11" s="341"/>
      <c r="AS11" s="341"/>
      <c r="AT11" s="341"/>
      <c r="AU11" s="341"/>
      <c r="AV11" s="341"/>
      <c r="AW11" s="341"/>
      <c r="AX11" s="341"/>
      <c r="AY11" s="341"/>
      <c r="AZ11" s="341"/>
      <c r="BB11" s="321"/>
      <c r="BZ11" s="341"/>
      <c r="CA11" s="341"/>
      <c r="CB11" s="341"/>
      <c r="CC11" s="341"/>
      <c r="CD11" s="341"/>
      <c r="CE11" s="341"/>
      <c r="CF11" s="341"/>
      <c r="CG11" s="341"/>
      <c r="CH11" s="341"/>
      <c r="CI11" s="341"/>
      <c r="CJ11" s="341"/>
      <c r="CK11" s="341"/>
      <c r="CL11" s="341"/>
      <c r="CM11" s="341"/>
      <c r="CN11" s="341"/>
      <c r="CO11" s="341"/>
      <c r="CP11" s="341"/>
      <c r="CQ11" s="341"/>
      <c r="CR11" s="341"/>
      <c r="CS11" s="341"/>
      <c r="CT11" s="341"/>
      <c r="CU11" s="341"/>
      <c r="CV11" s="341"/>
      <c r="CW11" s="341"/>
      <c r="CX11" s="341"/>
      <c r="CY11" s="341"/>
      <c r="CZ11" s="341"/>
    </row>
    <row r="12" s="298" customFormat="true" ht="18" customHeight="true" x14ac:dyDescent="0.2">
      <c r="A12" s="178"/>
      <c r="B12" s="180"/>
      <c r="Z12" s="341"/>
      <c r="AA12" s="341"/>
      <c r="AB12" s="341"/>
      <c r="AC12" s="341"/>
      <c r="AD12" s="341"/>
      <c r="AE12" s="341"/>
      <c r="AF12" s="341"/>
      <c r="AG12" s="341"/>
      <c r="AH12" s="341"/>
      <c r="AI12" s="341"/>
      <c r="AJ12" s="341"/>
      <c r="AK12" s="341"/>
      <c r="AL12" s="341"/>
      <c r="AM12" s="341"/>
      <c r="AN12" s="341"/>
      <c r="AO12" s="341"/>
      <c r="AP12" s="341"/>
      <c r="AQ12" s="341"/>
      <c r="AR12" s="341"/>
      <c r="AS12" s="341"/>
      <c r="AT12" s="341"/>
      <c r="AU12" s="341"/>
      <c r="AV12" s="341"/>
      <c r="AW12" s="341"/>
      <c r="AX12" s="341"/>
      <c r="AY12" s="341"/>
      <c r="AZ12" s="341"/>
      <c r="BB12" s="321"/>
      <c r="BZ12" s="341"/>
      <c r="CA12" s="341"/>
      <c r="CB12" s="341"/>
      <c r="CC12" s="341"/>
      <c r="CD12" s="341"/>
      <c r="CE12" s="341"/>
      <c r="CF12" s="341"/>
      <c r="CG12" s="341"/>
      <c r="CH12" s="341"/>
      <c r="CI12" s="341"/>
      <c r="CJ12" s="341"/>
      <c r="CK12" s="341"/>
      <c r="CL12" s="341"/>
      <c r="CM12" s="341"/>
      <c r="CN12" s="341"/>
      <c r="CO12" s="341"/>
      <c r="CP12" s="341"/>
      <c r="CQ12" s="341"/>
      <c r="CR12" s="341"/>
      <c r="CS12" s="341"/>
      <c r="CT12" s="341"/>
      <c r="CU12" s="341"/>
      <c r="CV12" s="341"/>
      <c r="CW12" s="341"/>
      <c r="CX12" s="341"/>
      <c r="CY12" s="341"/>
      <c r="CZ12" s="341"/>
    </row>
    <row r="13" s="298" customFormat="true" ht="18" customHeight="true" x14ac:dyDescent="0.2">
      <c r="A13" s="177"/>
      <c r="B13" s="176"/>
      <c r="Z13" s="341"/>
      <c r="AA13" s="341"/>
      <c r="AB13" s="341"/>
      <c r="AC13" s="341"/>
      <c r="AD13" s="341"/>
      <c r="AE13" s="341"/>
      <c r="AF13" s="341"/>
      <c r="AG13" s="341"/>
      <c r="AH13" s="341"/>
      <c r="AI13" s="341"/>
      <c r="AJ13" s="341"/>
      <c r="AK13" s="341"/>
      <c r="AL13" s="341"/>
      <c r="AM13" s="341"/>
      <c r="AN13" s="341"/>
      <c r="AO13" s="341"/>
      <c r="AP13" s="341"/>
      <c r="AQ13" s="341"/>
      <c r="AR13" s="341"/>
      <c r="AS13" s="341"/>
      <c r="AT13" s="341"/>
      <c r="AU13" s="341"/>
      <c r="AV13" s="341"/>
      <c r="AW13" s="341"/>
      <c r="AX13" s="341"/>
      <c r="AY13" s="341"/>
      <c r="AZ13" s="341"/>
      <c r="BB13" s="321"/>
      <c r="BZ13" s="341"/>
      <c r="CA13" s="341"/>
      <c r="CB13" s="341"/>
      <c r="CC13" s="341"/>
      <c r="CD13" s="341"/>
      <c r="CE13" s="341"/>
      <c r="CF13" s="341"/>
      <c r="CG13" s="341"/>
      <c r="CH13" s="341"/>
      <c r="CI13" s="341"/>
      <c r="CJ13" s="341"/>
      <c r="CK13" s="341"/>
      <c r="CL13" s="341"/>
      <c r="CM13" s="341"/>
      <c r="CN13" s="341"/>
      <c r="CO13" s="341"/>
      <c r="CP13" s="341"/>
      <c r="CQ13" s="341"/>
      <c r="CR13" s="341"/>
      <c r="CS13" s="341"/>
      <c r="CT13" s="341"/>
      <c r="CU13" s="341"/>
      <c r="CV13" s="341"/>
      <c r="CW13" s="341"/>
      <c r="CX13" s="341"/>
      <c r="CY13" s="341"/>
      <c r="CZ13" s="341"/>
    </row>
    <row r="14" s="322" customFormat="true" ht="15" customHeight="true" x14ac:dyDescent="0.2">
      <c r="A14" s="302" t="s">
        <v>95</v>
      </c>
      <c r="B14" s="338"/>
      <c r="C14" s="1002" t="s">
        <v>114</v>
      </c>
      <c r="D14" s="1003"/>
      <c r="E14" s="1003"/>
      <c r="F14" s="1003"/>
      <c r="G14" s="1004"/>
      <c r="H14" s="1005" t="s">
        <v>38</v>
      </c>
      <c r="I14" s="1005"/>
      <c r="J14" s="1005"/>
      <c r="K14" s="1005"/>
      <c r="L14" s="1005"/>
      <c r="M14" s="986" t="s">
        <v>37</v>
      </c>
      <c r="N14" s="1040"/>
      <c r="O14" s="1040"/>
      <c r="P14" s="1040"/>
      <c r="Q14" s="1040"/>
      <c r="R14" s="15" t="s">
        <v>137</v>
      </c>
      <c r="S14" s="401"/>
      <c r="T14" s="401"/>
      <c r="U14" s="401"/>
      <c r="V14" s="401"/>
      <c r="W14" s="401"/>
      <c r="X14" s="401"/>
      <c r="Y14" s="401"/>
      <c r="Z14" s="411"/>
      <c r="AA14" s="411"/>
      <c r="AB14" s="411"/>
      <c r="AC14" s="411"/>
      <c r="AD14" s="411"/>
      <c r="AE14" s="411"/>
      <c r="AF14" s="411"/>
      <c r="AG14" s="411"/>
      <c r="AH14" s="411"/>
      <c r="AI14" s="411"/>
      <c r="AJ14" s="411"/>
      <c r="AK14" s="411"/>
      <c r="AL14" s="411"/>
      <c r="AM14" s="411"/>
      <c r="AN14" s="411"/>
      <c r="AO14" s="411"/>
      <c r="AP14" s="411"/>
      <c r="AQ14" s="411"/>
      <c r="AR14" s="411"/>
      <c r="AS14" s="411"/>
      <c r="AT14" s="411"/>
      <c r="AU14" s="411"/>
      <c r="AV14" s="411"/>
      <c r="AW14" s="411"/>
      <c r="AX14" s="411"/>
      <c r="AY14" s="411"/>
      <c r="AZ14" s="187"/>
      <c r="BA14" s="347" t="s">
        <v>128</v>
      </c>
      <c r="BB14" s="302" t="s">
        <v>95</v>
      </c>
      <c r="BC14" s="986" t="s">
        <v>114</v>
      </c>
      <c r="BD14" s="987"/>
      <c r="BE14" s="987"/>
      <c r="BF14" s="987"/>
      <c r="BG14" s="993"/>
      <c r="BH14" s="986" t="s">
        <v>38</v>
      </c>
      <c r="BI14" s="987"/>
      <c r="BJ14" s="987"/>
      <c r="BK14" s="987"/>
      <c r="BL14" s="993"/>
      <c r="BM14" s="986" t="s">
        <v>37</v>
      </c>
      <c r="BN14" s="987"/>
      <c r="BO14" s="987"/>
      <c r="BP14" s="987"/>
      <c r="BQ14" s="988"/>
      <c r="BR14" s="14" t="s">
        <v>137</v>
      </c>
      <c r="BS14" s="401"/>
      <c r="BT14" s="401"/>
      <c r="BU14" s="401"/>
      <c r="BV14" s="401"/>
      <c r="BW14" s="401"/>
      <c r="BX14" s="401"/>
      <c r="BY14" s="401"/>
      <c r="BZ14" s="345"/>
      <c r="CA14" s="345"/>
      <c r="CB14" s="345"/>
      <c r="CC14" s="345"/>
      <c r="CD14" s="345"/>
      <c r="CE14" s="345"/>
      <c r="CF14" s="345"/>
      <c r="CG14" s="345"/>
      <c r="CH14" s="345"/>
      <c r="CI14" s="345"/>
      <c r="CJ14" s="345"/>
      <c r="CK14" s="345"/>
      <c r="CL14" s="345"/>
      <c r="CM14" s="345"/>
      <c r="CN14" s="345"/>
      <c r="CO14" s="345"/>
      <c r="CP14" s="345"/>
      <c r="CQ14" s="345"/>
      <c r="CR14" s="345"/>
      <c r="CS14" s="345"/>
      <c r="CT14" s="345"/>
      <c r="CU14" s="345"/>
      <c r="CV14" s="345"/>
      <c r="CW14" s="345"/>
      <c r="CX14" s="345"/>
      <c r="CY14" s="345"/>
      <c r="CZ14" s="345"/>
    </row>
    <row r="15" s="322" customFormat="true" ht="24" x14ac:dyDescent="0.2">
      <c r="A15" s="335" t="s">
        <v>87</v>
      </c>
      <c r="B15" s="370"/>
      <c r="C15" s="393" t="s">
        <v>0</v>
      </c>
      <c r="D15" s="550" t="s">
        <v>1</v>
      </c>
      <c r="E15" s="550" t="s">
        <v>2</v>
      </c>
      <c r="F15" s="550" t="s">
        <v>3</v>
      </c>
      <c r="G15" s="551" t="s">
        <v>4</v>
      </c>
      <c r="H15" s="375" t="s">
        <v>0</v>
      </c>
      <c r="I15" s="553" t="s">
        <v>1</v>
      </c>
      <c r="J15" s="553" t="s">
        <v>2</v>
      </c>
      <c r="K15" s="553" t="s">
        <v>3</v>
      </c>
      <c r="L15" s="554" t="s">
        <v>4</v>
      </c>
      <c r="M15" s="376" t="s">
        <v>0</v>
      </c>
      <c r="N15" s="553" t="s">
        <v>1</v>
      </c>
      <c r="O15" s="553" t="s">
        <v>2</v>
      </c>
      <c r="P15" s="553" t="s">
        <v>3</v>
      </c>
      <c r="Q15" s="548" t="s">
        <v>4</v>
      </c>
      <c r="R15" s="375" t="s">
        <v>483</v>
      </c>
      <c r="S15" s="553" t="s">
        <v>484</v>
      </c>
      <c r="T15" s="553" t="s">
        <v>485</v>
      </c>
      <c r="U15" s="553" t="s">
        <v>486</v>
      </c>
      <c r="V15" s="553" t="s">
        <v>487</v>
      </c>
      <c r="W15" s="553" t="s">
        <v>151</v>
      </c>
      <c r="X15" s="553" t="s">
        <v>152</v>
      </c>
      <c r="Y15" s="554" t="s">
        <v>488</v>
      </c>
      <c r="Z15" s="411"/>
      <c r="AA15" s="411"/>
      <c r="AB15" s="411"/>
      <c r="AC15" s="411"/>
      <c r="AD15" s="411"/>
      <c r="AE15" s="411"/>
      <c r="AF15" s="411"/>
      <c r="AG15" s="411"/>
      <c r="AH15" s="411"/>
      <c r="AI15" s="411"/>
      <c r="AJ15" s="411"/>
      <c r="AK15" s="411"/>
      <c r="AL15" s="411"/>
      <c r="AM15" s="411"/>
      <c r="AN15" s="411"/>
      <c r="AO15" s="411"/>
      <c r="AP15" s="411"/>
      <c r="AQ15" s="411"/>
      <c r="AR15" s="411"/>
      <c r="AS15" s="411"/>
      <c r="AT15" s="411"/>
      <c r="AU15" s="411"/>
      <c r="AV15" s="411"/>
      <c r="AW15" s="411"/>
      <c r="AX15" s="411"/>
      <c r="AY15" s="411"/>
      <c r="AZ15" s="187"/>
      <c r="BA15" s="335" t="s">
        <v>119</v>
      </c>
      <c r="BB15" s="334"/>
      <c r="BC15" s="422" t="s">
        <v>0</v>
      </c>
      <c r="BD15" s="525" t="s">
        <v>1</v>
      </c>
      <c r="BE15" s="525" t="s">
        <v>2</v>
      </c>
      <c r="BF15" s="525" t="s">
        <v>3</v>
      </c>
      <c r="BG15" s="423" t="s">
        <v>4</v>
      </c>
      <c r="BH15" s="422" t="s">
        <v>0</v>
      </c>
      <c r="BI15" s="525" t="s">
        <v>1</v>
      </c>
      <c r="BJ15" s="525" t="s">
        <v>2</v>
      </c>
      <c r="BK15" s="525" t="s">
        <v>3</v>
      </c>
      <c r="BL15" s="423" t="s">
        <v>4</v>
      </c>
      <c r="BM15" s="422" t="s">
        <v>0</v>
      </c>
      <c r="BN15" s="525" t="s">
        <v>1</v>
      </c>
      <c r="BO15" s="525" t="s">
        <v>2</v>
      </c>
      <c r="BP15" s="525" t="s">
        <v>3</v>
      </c>
      <c r="BQ15" s="423" t="s">
        <v>4</v>
      </c>
      <c r="BR15" s="422" t="s">
        <v>483</v>
      </c>
      <c r="BS15" s="525" t="s">
        <v>484</v>
      </c>
      <c r="BT15" s="525" t="s">
        <v>485</v>
      </c>
      <c r="BU15" s="525" t="s">
        <v>486</v>
      </c>
      <c r="BV15" s="525" t="s">
        <v>487</v>
      </c>
      <c r="BW15" s="525" t="s">
        <v>151</v>
      </c>
      <c r="BX15" s="525" t="s">
        <v>152</v>
      </c>
      <c r="BY15" s="526" t="s">
        <v>488</v>
      </c>
      <c r="BZ15" s="185"/>
      <c r="CA15" s="185"/>
      <c r="CB15" s="185"/>
      <c r="CC15" s="185"/>
      <c r="CD15" s="185"/>
      <c r="CE15" s="185"/>
      <c r="CF15" s="185"/>
      <c r="CG15" s="185"/>
      <c r="CH15" s="185"/>
      <c r="CI15" s="185"/>
      <c r="CJ15" s="185"/>
      <c r="CK15" s="185"/>
      <c r="CL15" s="185"/>
      <c r="CM15" s="185"/>
      <c r="CN15" s="185"/>
      <c r="CO15" s="185"/>
      <c r="CP15" s="185"/>
      <c r="CQ15" s="185"/>
      <c r="CR15" s="185"/>
      <c r="CS15" s="185"/>
      <c r="CT15" s="185"/>
      <c r="CU15" s="185"/>
      <c r="CV15" s="185"/>
      <c r="CW15" s="185"/>
      <c r="CX15" s="185"/>
      <c r="CY15" s="185"/>
      <c r="CZ15" s="185"/>
    </row>
    <row r="16" s="322" customFormat="true" ht="15" customHeight="true" x14ac:dyDescent="0.2">
      <c r="A16" s="1000" t="s">
        <v>13</v>
      </c>
      <c r="B16" s="372" t="s">
        <v>14</v>
      </c>
      <c r="C16" s="131">
        <v>99.939753270461551</v>
      </c>
      <c r="D16" s="130">
        <v>100</v>
      </c>
      <c r="E16" s="130">
        <v>100</v>
      </c>
      <c r="F16" s="130">
        <v>99.957740780716748</v>
      </c>
      <c r="G16" s="129">
        <v>100</v>
      </c>
      <c r="H16" s="128">
        <v>100</v>
      </c>
      <c r="I16" s="130">
        <v>100</v>
      </c>
      <c r="J16" s="130">
        <v>99.882531630157374</v>
      </c>
      <c r="K16" s="130">
        <v>100</v>
      </c>
      <c r="L16" s="127">
        <v>100</v>
      </c>
      <c r="M16" s="131">
        <v>99.96887539712155</v>
      </c>
      <c r="N16" s="130">
        <v>99.936711347439029</v>
      </c>
      <c r="O16" s="130">
        <v>100</v>
      </c>
      <c r="P16" s="130">
        <v>100</v>
      </c>
      <c r="Q16" s="129">
        <v>100</v>
      </c>
      <c r="R16" s="128">
        <v>100</v>
      </c>
      <c r="S16" s="130">
        <v>99.92180767545463</v>
      </c>
      <c r="T16" s="130">
        <v>99.955362886323002</v>
      </c>
      <c r="U16" s="130">
        <v>100</v>
      </c>
      <c r="V16" s="130">
        <v>100</v>
      </c>
      <c r="W16" s="71" t="s">
        <v>35</v>
      </c>
      <c r="X16" s="71" t="s">
        <v>35</v>
      </c>
      <c r="Y16" s="127">
        <v>100</v>
      </c>
      <c r="Z16" s="411"/>
      <c r="AA16" s="411"/>
      <c r="AB16" s="411"/>
      <c r="AC16" s="411"/>
      <c r="AD16" s="411"/>
      <c r="AE16" s="411"/>
      <c r="AF16" s="411"/>
      <c r="AG16" s="411"/>
      <c r="AH16" s="411"/>
      <c r="AI16" s="411"/>
      <c r="AJ16" s="411"/>
      <c r="AK16" s="411"/>
      <c r="AL16" s="411"/>
      <c r="AM16" s="411"/>
      <c r="AN16" s="411"/>
      <c r="AO16" s="411"/>
      <c r="AP16" s="411"/>
      <c r="AQ16" s="411"/>
      <c r="AR16" s="411"/>
      <c r="AS16" s="411"/>
      <c r="AT16" s="411"/>
      <c r="AU16" s="411"/>
      <c r="AV16" s="411"/>
      <c r="AW16" s="411"/>
      <c r="AX16" s="411"/>
      <c r="AY16" s="411"/>
      <c r="AZ16" s="187"/>
      <c r="BA16" s="992" t="s">
        <v>13</v>
      </c>
      <c r="BB16" s="559" t="s">
        <v>14</v>
      </c>
      <c r="BC16" s="61" t="s">
        <v>35</v>
      </c>
      <c r="BD16" s="57" t="s">
        <v>35</v>
      </c>
      <c r="BE16" s="57" t="s">
        <v>35</v>
      </c>
      <c r="BF16" s="57" t="s">
        <v>35</v>
      </c>
      <c r="BG16" s="52" t="s">
        <v>35</v>
      </c>
      <c r="BH16" s="61" t="s">
        <v>35</v>
      </c>
      <c r="BI16" s="57" t="s">
        <v>35</v>
      </c>
      <c r="BJ16" s="57" t="s">
        <v>35</v>
      </c>
      <c r="BK16" s="57" t="s">
        <v>35</v>
      </c>
      <c r="BL16" s="52" t="s">
        <v>35</v>
      </c>
      <c r="BM16" s="61" t="s">
        <v>35</v>
      </c>
      <c r="BN16" s="57" t="s">
        <v>35</v>
      </c>
      <c r="BO16" s="57" t="s">
        <v>35</v>
      </c>
      <c r="BP16" s="57" t="s">
        <v>35</v>
      </c>
      <c r="BQ16" s="52" t="s">
        <v>35</v>
      </c>
      <c r="BR16" s="61" t="s">
        <v>35</v>
      </c>
      <c r="BS16" s="57" t="s">
        <v>35</v>
      </c>
      <c r="BT16" s="57" t="s">
        <v>35</v>
      </c>
      <c r="BU16" s="57" t="s">
        <v>35</v>
      </c>
      <c r="BV16" s="57" t="s">
        <v>35</v>
      </c>
      <c r="BW16" s="57" t="s">
        <v>35</v>
      </c>
      <c r="BX16" s="57" t="s">
        <v>35</v>
      </c>
      <c r="BY16" s="46" t="s">
        <v>35</v>
      </c>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row>
    <row r="17" s="322" customFormat="true" ht="15" customHeight="true" x14ac:dyDescent="0.2">
      <c r="A17" s="999"/>
      <c r="B17" s="373" t="s">
        <v>51</v>
      </c>
      <c r="C17" s="126">
        <v>6.0246729538460865E-2</v>
      </c>
      <c r="D17" s="125">
        <v>0</v>
      </c>
      <c r="E17" s="125">
        <v>0</v>
      </c>
      <c r="F17" s="125">
        <v>4.2259219283264773E-2</v>
      </c>
      <c r="G17" s="124">
        <v>0</v>
      </c>
      <c r="H17" s="123">
        <v>0</v>
      </c>
      <c r="I17" s="125">
        <v>0</v>
      </c>
      <c r="J17" s="125">
        <v>0.11746836984260739</v>
      </c>
      <c r="K17" s="125">
        <v>0</v>
      </c>
      <c r="L17" s="122">
        <v>0</v>
      </c>
      <c r="M17" s="126">
        <v>3.1124602878451615E-2</v>
      </c>
      <c r="N17" s="125">
        <v>6.3288652560973754E-2</v>
      </c>
      <c r="O17" s="125">
        <v>0</v>
      </c>
      <c r="P17" s="125">
        <v>0</v>
      </c>
      <c r="Q17" s="124">
        <v>0</v>
      </c>
      <c r="R17" s="123">
        <v>0</v>
      </c>
      <c r="S17" s="125">
        <v>7.8192324545354727E-2</v>
      </c>
      <c r="T17" s="125">
        <v>4.4637113677005888E-2</v>
      </c>
      <c r="U17" s="125">
        <v>0</v>
      </c>
      <c r="V17" s="125">
        <v>0</v>
      </c>
      <c r="W17" s="73" t="s">
        <v>35</v>
      </c>
      <c r="X17" s="73" t="s">
        <v>35</v>
      </c>
      <c r="Y17" s="122">
        <v>0</v>
      </c>
      <c r="Z17" s="411"/>
      <c r="AA17" s="411"/>
      <c r="AB17" s="411"/>
      <c r="AC17" s="411"/>
      <c r="AD17" s="411"/>
      <c r="AE17" s="411"/>
      <c r="AF17" s="411"/>
      <c r="AG17" s="411"/>
      <c r="AH17" s="411"/>
      <c r="AI17" s="411"/>
      <c r="AJ17" s="411"/>
      <c r="AK17" s="411"/>
      <c r="AL17" s="411"/>
      <c r="AM17" s="411"/>
      <c r="AN17" s="411"/>
      <c r="AO17" s="411"/>
      <c r="AP17" s="411"/>
      <c r="AQ17" s="411"/>
      <c r="AR17" s="411"/>
      <c r="AS17" s="411"/>
      <c r="AT17" s="411"/>
      <c r="AU17" s="411"/>
      <c r="AV17" s="411"/>
      <c r="AW17" s="411"/>
      <c r="AX17" s="411"/>
      <c r="AY17" s="411"/>
      <c r="AZ17" s="187"/>
      <c r="BA17" s="990"/>
      <c r="BB17" s="557" t="s">
        <v>51</v>
      </c>
      <c r="BC17" s="60" t="s">
        <v>35</v>
      </c>
      <c r="BD17" s="56" t="s">
        <v>35</v>
      </c>
      <c r="BE17" s="56" t="s">
        <v>35</v>
      </c>
      <c r="BF17" s="56" t="s">
        <v>35</v>
      </c>
      <c r="BG17" s="51" t="s">
        <v>35</v>
      </c>
      <c r="BH17" s="60" t="s">
        <v>35</v>
      </c>
      <c r="BI17" s="56" t="s">
        <v>35</v>
      </c>
      <c r="BJ17" s="56" t="s">
        <v>35</v>
      </c>
      <c r="BK17" s="56" t="s">
        <v>35</v>
      </c>
      <c r="BL17" s="51" t="s">
        <v>35</v>
      </c>
      <c r="BM17" s="60" t="s">
        <v>35</v>
      </c>
      <c r="BN17" s="56" t="s">
        <v>35</v>
      </c>
      <c r="BO17" s="56" t="s">
        <v>35</v>
      </c>
      <c r="BP17" s="56" t="s">
        <v>35</v>
      </c>
      <c r="BQ17" s="51" t="s">
        <v>35</v>
      </c>
      <c r="BR17" s="60" t="s">
        <v>35</v>
      </c>
      <c r="BS17" s="56" t="s">
        <v>35</v>
      </c>
      <c r="BT17" s="56" t="s">
        <v>35</v>
      </c>
      <c r="BU17" s="56" t="s">
        <v>35</v>
      </c>
      <c r="BV17" s="56" t="s">
        <v>35</v>
      </c>
      <c r="BW17" s="56" t="s">
        <v>35</v>
      </c>
      <c r="BX17" s="56" t="s">
        <v>35</v>
      </c>
      <c r="BY17" s="45" t="s">
        <v>35</v>
      </c>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row>
    <row r="18" s="322" customFormat="true" ht="15" customHeight="true" x14ac:dyDescent="0.2">
      <c r="A18" s="999" t="s">
        <v>60</v>
      </c>
      <c r="B18" s="373" t="s">
        <v>15</v>
      </c>
      <c r="C18" s="126">
        <v>99.939753270461551</v>
      </c>
      <c r="D18" s="125">
        <v>99.978613634450468</v>
      </c>
      <c r="E18" s="125">
        <v>100</v>
      </c>
      <c r="F18" s="125">
        <v>99.957740780716748</v>
      </c>
      <c r="G18" s="124">
        <v>100</v>
      </c>
      <c r="H18" s="123">
        <v>100</v>
      </c>
      <c r="I18" s="125">
        <v>100</v>
      </c>
      <c r="J18" s="125">
        <v>99.882531630157374</v>
      </c>
      <c r="K18" s="125">
        <v>100</v>
      </c>
      <c r="L18" s="122">
        <v>100</v>
      </c>
      <c r="M18" s="126">
        <v>99.96887539712155</v>
      </c>
      <c r="N18" s="125">
        <v>99.936711347439029</v>
      </c>
      <c r="O18" s="125">
        <v>99.966606772792503</v>
      </c>
      <c r="P18" s="125">
        <v>100</v>
      </c>
      <c r="Q18" s="124">
        <v>100</v>
      </c>
      <c r="R18" s="123">
        <v>99.988286467483817</v>
      </c>
      <c r="S18" s="125">
        <v>99.92180767545463</v>
      </c>
      <c r="T18" s="125">
        <v>99.955362886323002</v>
      </c>
      <c r="U18" s="125">
        <v>100</v>
      </c>
      <c r="V18" s="125">
        <v>100</v>
      </c>
      <c r="W18" s="73" t="s">
        <v>35</v>
      </c>
      <c r="X18" s="73" t="s">
        <v>35</v>
      </c>
      <c r="Y18" s="122">
        <v>100</v>
      </c>
      <c r="Z18" s="411"/>
      <c r="AA18" s="411"/>
      <c r="AB18" s="411"/>
      <c r="AC18" s="411"/>
      <c r="AD18" s="411"/>
      <c r="AE18" s="411"/>
      <c r="AF18" s="411"/>
      <c r="AG18" s="411"/>
      <c r="AH18" s="411"/>
      <c r="AI18" s="411"/>
      <c r="AJ18" s="411"/>
      <c r="AK18" s="411"/>
      <c r="AL18" s="411"/>
      <c r="AM18" s="411"/>
      <c r="AN18" s="411"/>
      <c r="AO18" s="411"/>
      <c r="AP18" s="411"/>
      <c r="AQ18" s="411"/>
      <c r="AR18" s="411"/>
      <c r="AS18" s="411"/>
      <c r="AT18" s="411"/>
      <c r="AU18" s="411"/>
      <c r="AV18" s="411"/>
      <c r="AW18" s="411"/>
      <c r="AX18" s="411"/>
      <c r="AY18" s="411"/>
      <c r="AZ18" s="187"/>
      <c r="BA18" s="990" t="s">
        <v>60</v>
      </c>
      <c r="BB18" s="557" t="s">
        <v>15</v>
      </c>
      <c r="BC18" s="60" t="s">
        <v>35</v>
      </c>
      <c r="BD18" s="56" t="s">
        <v>35</v>
      </c>
      <c r="BE18" s="56" t="s">
        <v>35</v>
      </c>
      <c r="BF18" s="56" t="s">
        <v>35</v>
      </c>
      <c r="BG18" s="51" t="s">
        <v>35</v>
      </c>
      <c r="BH18" s="60" t="s">
        <v>35</v>
      </c>
      <c r="BI18" s="56" t="s">
        <v>35</v>
      </c>
      <c r="BJ18" s="56" t="s">
        <v>35</v>
      </c>
      <c r="BK18" s="56" t="s">
        <v>35</v>
      </c>
      <c r="BL18" s="51" t="s">
        <v>35</v>
      </c>
      <c r="BM18" s="60" t="s">
        <v>35</v>
      </c>
      <c r="BN18" s="56" t="s">
        <v>35</v>
      </c>
      <c r="BO18" s="56" t="s">
        <v>35</v>
      </c>
      <c r="BP18" s="56" t="s">
        <v>35</v>
      </c>
      <c r="BQ18" s="51" t="s">
        <v>35</v>
      </c>
      <c r="BR18" s="60" t="s">
        <v>35</v>
      </c>
      <c r="BS18" s="56" t="s">
        <v>35</v>
      </c>
      <c r="BT18" s="56" t="s">
        <v>35</v>
      </c>
      <c r="BU18" s="56" t="s">
        <v>35</v>
      </c>
      <c r="BV18" s="56" t="s">
        <v>35</v>
      </c>
      <c r="BW18" s="56" t="s">
        <v>35</v>
      </c>
      <c r="BX18" s="56" t="s">
        <v>35</v>
      </c>
      <c r="BY18" s="45" t="s">
        <v>35</v>
      </c>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row>
    <row r="19" s="322" customFormat="true" ht="15" customHeight="true" x14ac:dyDescent="0.2">
      <c r="A19" s="999"/>
      <c r="B19" s="373" t="s">
        <v>16</v>
      </c>
      <c r="C19" s="126">
        <v>0</v>
      </c>
      <c r="D19" s="125">
        <v>2.1386365549535699E-2</v>
      </c>
      <c r="E19" s="125">
        <v>0</v>
      </c>
      <c r="F19" s="125">
        <v>0</v>
      </c>
      <c r="G19" s="124">
        <v>0</v>
      </c>
      <c r="H19" s="123">
        <v>0</v>
      </c>
      <c r="I19" s="125">
        <v>0</v>
      </c>
      <c r="J19" s="125">
        <v>0</v>
      </c>
      <c r="K19" s="125">
        <v>0</v>
      </c>
      <c r="L19" s="122">
        <v>0</v>
      </c>
      <c r="M19" s="126">
        <v>0</v>
      </c>
      <c r="N19" s="125">
        <v>0</v>
      </c>
      <c r="O19" s="125">
        <v>3.3393227207518035E-2</v>
      </c>
      <c r="P19" s="125">
        <v>0</v>
      </c>
      <c r="Q19" s="124">
        <v>0</v>
      </c>
      <c r="R19" s="123">
        <v>1.1713532516195913E-2</v>
      </c>
      <c r="S19" s="125">
        <v>0</v>
      </c>
      <c r="T19" s="125">
        <v>0</v>
      </c>
      <c r="U19" s="125">
        <v>0</v>
      </c>
      <c r="V19" s="125">
        <v>0</v>
      </c>
      <c r="W19" s="73" t="s">
        <v>35</v>
      </c>
      <c r="X19" s="73" t="s">
        <v>35</v>
      </c>
      <c r="Y19" s="122">
        <v>0</v>
      </c>
      <c r="Z19" s="411"/>
      <c r="AA19" s="411"/>
      <c r="AB19" s="411"/>
      <c r="AC19" s="411"/>
      <c r="AD19" s="411"/>
      <c r="AE19" s="411"/>
      <c r="AF19" s="411"/>
      <c r="AG19" s="411"/>
      <c r="AH19" s="411"/>
      <c r="AI19" s="411"/>
      <c r="AJ19" s="411"/>
      <c r="AK19" s="411"/>
      <c r="AL19" s="411"/>
      <c r="AM19" s="411"/>
      <c r="AN19" s="411"/>
      <c r="AO19" s="411"/>
      <c r="AP19" s="411"/>
      <c r="AQ19" s="411"/>
      <c r="AR19" s="411"/>
      <c r="AS19" s="411"/>
      <c r="AT19" s="411"/>
      <c r="AU19" s="411"/>
      <c r="AV19" s="411"/>
      <c r="AW19" s="411"/>
      <c r="AX19" s="411"/>
      <c r="AY19" s="411"/>
      <c r="AZ19" s="187"/>
      <c r="BA19" s="990"/>
      <c r="BB19" s="557" t="s">
        <v>16</v>
      </c>
      <c r="BC19" s="60" t="s">
        <v>35</v>
      </c>
      <c r="BD19" s="56" t="s">
        <v>35</v>
      </c>
      <c r="BE19" s="56" t="s">
        <v>35</v>
      </c>
      <c r="BF19" s="56" t="s">
        <v>35</v>
      </c>
      <c r="BG19" s="51" t="s">
        <v>35</v>
      </c>
      <c r="BH19" s="60" t="s">
        <v>35</v>
      </c>
      <c r="BI19" s="56" t="s">
        <v>35</v>
      </c>
      <c r="BJ19" s="56" t="s">
        <v>35</v>
      </c>
      <c r="BK19" s="56" t="s">
        <v>35</v>
      </c>
      <c r="BL19" s="51" t="s">
        <v>35</v>
      </c>
      <c r="BM19" s="60" t="s">
        <v>35</v>
      </c>
      <c r="BN19" s="56" t="s">
        <v>35</v>
      </c>
      <c r="BO19" s="56" t="s">
        <v>35</v>
      </c>
      <c r="BP19" s="56" t="s">
        <v>35</v>
      </c>
      <c r="BQ19" s="51" t="s">
        <v>35</v>
      </c>
      <c r="BR19" s="60" t="s">
        <v>35</v>
      </c>
      <c r="BS19" s="56" t="s">
        <v>35</v>
      </c>
      <c r="BT19" s="56" t="s">
        <v>35</v>
      </c>
      <c r="BU19" s="56" t="s">
        <v>35</v>
      </c>
      <c r="BV19" s="56" t="s">
        <v>35</v>
      </c>
      <c r="BW19" s="56" t="s">
        <v>35</v>
      </c>
      <c r="BX19" s="56" t="s">
        <v>35</v>
      </c>
      <c r="BY19" s="45" t="s">
        <v>35</v>
      </c>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row>
    <row r="20" s="322" customFormat="true" ht="15" customHeight="true" x14ac:dyDescent="0.2">
      <c r="A20" s="999"/>
      <c r="B20" s="373" t="s">
        <v>22</v>
      </c>
      <c r="C20" s="126">
        <v>6.0246729538460865E-2</v>
      </c>
      <c r="D20" s="125">
        <v>0</v>
      </c>
      <c r="E20" s="125">
        <v>0</v>
      </c>
      <c r="F20" s="125">
        <v>4.2259219283264773E-2</v>
      </c>
      <c r="G20" s="124">
        <v>0</v>
      </c>
      <c r="H20" s="123">
        <v>0</v>
      </c>
      <c r="I20" s="125">
        <v>0</v>
      </c>
      <c r="J20" s="125">
        <v>0.11746836984260739</v>
      </c>
      <c r="K20" s="125">
        <v>0</v>
      </c>
      <c r="L20" s="122">
        <v>0</v>
      </c>
      <c r="M20" s="126">
        <v>3.1124602878451615E-2</v>
      </c>
      <c r="N20" s="125">
        <v>6.3288652560973754E-2</v>
      </c>
      <c r="O20" s="125">
        <v>0</v>
      </c>
      <c r="P20" s="125">
        <v>0</v>
      </c>
      <c r="Q20" s="124">
        <v>0</v>
      </c>
      <c r="R20" s="123">
        <v>0</v>
      </c>
      <c r="S20" s="125">
        <v>7.8192324545354727E-2</v>
      </c>
      <c r="T20" s="125">
        <v>4.4637113677005888E-2</v>
      </c>
      <c r="U20" s="125">
        <v>0</v>
      </c>
      <c r="V20" s="125">
        <v>0</v>
      </c>
      <c r="W20" s="73" t="s">
        <v>35</v>
      </c>
      <c r="X20" s="73" t="s">
        <v>35</v>
      </c>
      <c r="Y20" s="122">
        <v>0</v>
      </c>
      <c r="Z20" s="411"/>
      <c r="AA20" s="411"/>
      <c r="AB20" s="411"/>
      <c r="AC20" s="411"/>
      <c r="AD20" s="411"/>
      <c r="AE20" s="411"/>
      <c r="AF20" s="411"/>
      <c r="AG20" s="411"/>
      <c r="AH20" s="411"/>
      <c r="AI20" s="411"/>
      <c r="AJ20" s="411"/>
      <c r="AK20" s="411"/>
      <c r="AL20" s="411"/>
      <c r="AM20" s="411"/>
      <c r="AN20" s="411"/>
      <c r="AO20" s="411"/>
      <c r="AP20" s="411"/>
      <c r="AQ20" s="411"/>
      <c r="AR20" s="411"/>
      <c r="AS20" s="411"/>
      <c r="AT20" s="411"/>
      <c r="AU20" s="411"/>
      <c r="AV20" s="411"/>
      <c r="AW20" s="411"/>
      <c r="AX20" s="411"/>
      <c r="AY20" s="411"/>
      <c r="AZ20" s="187"/>
      <c r="BA20" s="990"/>
      <c r="BB20" s="557" t="s">
        <v>22</v>
      </c>
      <c r="BC20" s="60" t="s">
        <v>35</v>
      </c>
      <c r="BD20" s="56" t="s">
        <v>35</v>
      </c>
      <c r="BE20" s="56" t="s">
        <v>35</v>
      </c>
      <c r="BF20" s="56" t="s">
        <v>35</v>
      </c>
      <c r="BG20" s="51" t="s">
        <v>35</v>
      </c>
      <c r="BH20" s="60" t="s">
        <v>35</v>
      </c>
      <c r="BI20" s="56" t="s">
        <v>35</v>
      </c>
      <c r="BJ20" s="56" t="s">
        <v>35</v>
      </c>
      <c r="BK20" s="56" t="s">
        <v>35</v>
      </c>
      <c r="BL20" s="51" t="s">
        <v>35</v>
      </c>
      <c r="BM20" s="60" t="s">
        <v>35</v>
      </c>
      <c r="BN20" s="56" t="s">
        <v>35</v>
      </c>
      <c r="BO20" s="56" t="s">
        <v>35</v>
      </c>
      <c r="BP20" s="56" t="s">
        <v>35</v>
      </c>
      <c r="BQ20" s="51" t="s">
        <v>35</v>
      </c>
      <c r="BR20" s="60" t="s">
        <v>35</v>
      </c>
      <c r="BS20" s="56" t="s">
        <v>35</v>
      </c>
      <c r="BT20" s="56" t="s">
        <v>35</v>
      </c>
      <c r="BU20" s="56" t="s">
        <v>35</v>
      </c>
      <c r="BV20" s="56" t="s">
        <v>35</v>
      </c>
      <c r="BW20" s="56" t="s">
        <v>35</v>
      </c>
      <c r="BX20" s="56" t="s">
        <v>35</v>
      </c>
      <c r="BY20" s="45" t="s">
        <v>35</v>
      </c>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row>
    <row r="21" s="322" customFormat="true" ht="15" customHeight="true" x14ac:dyDescent="0.2">
      <c r="A21" s="999"/>
      <c r="B21" s="373" t="s">
        <v>17</v>
      </c>
      <c r="C21" s="126">
        <v>0</v>
      </c>
      <c r="D21" s="125">
        <v>0</v>
      </c>
      <c r="E21" s="125">
        <v>0</v>
      </c>
      <c r="F21" s="125">
        <v>0</v>
      </c>
      <c r="G21" s="124">
        <v>0</v>
      </c>
      <c r="H21" s="123">
        <v>0</v>
      </c>
      <c r="I21" s="125">
        <v>0</v>
      </c>
      <c r="J21" s="125">
        <v>0</v>
      </c>
      <c r="K21" s="125">
        <v>0</v>
      </c>
      <c r="L21" s="122">
        <v>0</v>
      </c>
      <c r="M21" s="126">
        <v>0</v>
      </c>
      <c r="N21" s="125">
        <v>0</v>
      </c>
      <c r="O21" s="125">
        <v>0</v>
      </c>
      <c r="P21" s="125">
        <v>0</v>
      </c>
      <c r="Q21" s="124">
        <v>0</v>
      </c>
      <c r="R21" s="123">
        <v>0</v>
      </c>
      <c r="S21" s="125">
        <v>0</v>
      </c>
      <c r="T21" s="125">
        <v>0</v>
      </c>
      <c r="U21" s="125">
        <v>0</v>
      </c>
      <c r="V21" s="125">
        <v>0</v>
      </c>
      <c r="W21" s="73" t="s">
        <v>35</v>
      </c>
      <c r="X21" s="73" t="s">
        <v>35</v>
      </c>
      <c r="Y21" s="122">
        <v>0</v>
      </c>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187"/>
      <c r="BA21" s="990"/>
      <c r="BB21" s="557" t="s">
        <v>17</v>
      </c>
      <c r="BC21" s="60" t="s">
        <v>35</v>
      </c>
      <c r="BD21" s="56" t="s">
        <v>35</v>
      </c>
      <c r="BE21" s="56" t="s">
        <v>35</v>
      </c>
      <c r="BF21" s="56" t="s">
        <v>35</v>
      </c>
      <c r="BG21" s="51" t="s">
        <v>35</v>
      </c>
      <c r="BH21" s="60" t="s">
        <v>35</v>
      </c>
      <c r="BI21" s="56" t="s">
        <v>35</v>
      </c>
      <c r="BJ21" s="56" t="s">
        <v>35</v>
      </c>
      <c r="BK21" s="56" t="s">
        <v>35</v>
      </c>
      <c r="BL21" s="51" t="s">
        <v>35</v>
      </c>
      <c r="BM21" s="60" t="s">
        <v>35</v>
      </c>
      <c r="BN21" s="56" t="s">
        <v>35</v>
      </c>
      <c r="BO21" s="56" t="s">
        <v>35</v>
      </c>
      <c r="BP21" s="56" t="s">
        <v>35</v>
      </c>
      <c r="BQ21" s="51" t="s">
        <v>35</v>
      </c>
      <c r="BR21" s="60" t="s">
        <v>35</v>
      </c>
      <c r="BS21" s="56" t="s">
        <v>35</v>
      </c>
      <c r="BT21" s="56" t="s">
        <v>35</v>
      </c>
      <c r="BU21" s="56" t="s">
        <v>35</v>
      </c>
      <c r="BV21" s="56" t="s">
        <v>35</v>
      </c>
      <c r="BW21" s="56" t="s">
        <v>35</v>
      </c>
      <c r="BX21" s="56" t="s">
        <v>35</v>
      </c>
      <c r="BY21" s="45" t="s">
        <v>35</v>
      </c>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row>
    <row r="22" s="322" customFormat="true" ht="15" customHeight="true" x14ac:dyDescent="0.2">
      <c r="A22" s="999" t="s">
        <v>54</v>
      </c>
      <c r="B22" s="373" t="s">
        <v>49</v>
      </c>
      <c r="C22" s="126">
        <v>0</v>
      </c>
      <c r="D22" s="125">
        <v>2.1386365549535699E-2</v>
      </c>
      <c r="E22" s="125">
        <v>0</v>
      </c>
      <c r="F22" s="125">
        <v>0</v>
      </c>
      <c r="G22" s="124">
        <v>0</v>
      </c>
      <c r="H22" s="123">
        <v>0</v>
      </c>
      <c r="I22" s="125">
        <v>0</v>
      </c>
      <c r="J22" s="125">
        <v>0</v>
      </c>
      <c r="K22" s="125">
        <v>0</v>
      </c>
      <c r="L22" s="122">
        <v>0</v>
      </c>
      <c r="M22" s="126">
        <v>0</v>
      </c>
      <c r="N22" s="125">
        <v>0</v>
      </c>
      <c r="O22" s="125">
        <v>3.3393227207518035E-2</v>
      </c>
      <c r="P22" s="125">
        <v>0</v>
      </c>
      <c r="Q22" s="124">
        <v>0</v>
      </c>
      <c r="R22" s="123">
        <v>1.1713532516195913E-2</v>
      </c>
      <c r="S22" s="125">
        <v>0</v>
      </c>
      <c r="T22" s="125">
        <v>0</v>
      </c>
      <c r="U22" s="125">
        <v>0</v>
      </c>
      <c r="V22" s="125">
        <v>0</v>
      </c>
      <c r="W22" s="73" t="s">
        <v>35</v>
      </c>
      <c r="X22" s="73" t="s">
        <v>35</v>
      </c>
      <c r="Y22" s="122">
        <v>0</v>
      </c>
      <c r="Z22" s="411"/>
      <c r="AA22" s="411"/>
      <c r="AB22" s="411"/>
      <c r="AC22" s="411"/>
      <c r="AD22" s="411"/>
      <c r="AE22" s="411"/>
      <c r="AF22" s="411"/>
      <c r="AG22" s="411"/>
      <c r="AH22" s="411"/>
      <c r="AI22" s="411"/>
      <c r="AJ22" s="411"/>
      <c r="AK22" s="411"/>
      <c r="AL22" s="411"/>
      <c r="AM22" s="411"/>
      <c r="AN22" s="411"/>
      <c r="AO22" s="411"/>
      <c r="AP22" s="411"/>
      <c r="AQ22" s="411"/>
      <c r="AR22" s="411"/>
      <c r="AS22" s="411"/>
      <c r="AT22" s="411"/>
      <c r="AU22" s="411"/>
      <c r="AV22" s="411"/>
      <c r="AW22" s="411"/>
      <c r="AX22" s="411"/>
      <c r="AY22" s="411"/>
      <c r="AZ22" s="187"/>
      <c r="BA22" s="990" t="s">
        <v>54</v>
      </c>
      <c r="BB22" s="557" t="s">
        <v>49</v>
      </c>
      <c r="BC22" s="60" t="s">
        <v>35</v>
      </c>
      <c r="BD22" s="56" t="s">
        <v>35</v>
      </c>
      <c r="BE22" s="56" t="s">
        <v>35</v>
      </c>
      <c r="BF22" s="56" t="s">
        <v>35</v>
      </c>
      <c r="BG22" s="51" t="s">
        <v>35</v>
      </c>
      <c r="BH22" s="60" t="s">
        <v>35</v>
      </c>
      <c r="BI22" s="56" t="s">
        <v>35</v>
      </c>
      <c r="BJ22" s="56" t="s">
        <v>35</v>
      </c>
      <c r="BK22" s="56" t="s">
        <v>35</v>
      </c>
      <c r="BL22" s="51" t="s">
        <v>35</v>
      </c>
      <c r="BM22" s="60" t="s">
        <v>35</v>
      </c>
      <c r="BN22" s="56" t="s">
        <v>35</v>
      </c>
      <c r="BO22" s="56" t="s">
        <v>35</v>
      </c>
      <c r="BP22" s="56" t="s">
        <v>35</v>
      </c>
      <c r="BQ22" s="51" t="s">
        <v>35</v>
      </c>
      <c r="BR22" s="60" t="s">
        <v>35</v>
      </c>
      <c r="BS22" s="56" t="s">
        <v>35</v>
      </c>
      <c r="BT22" s="56" t="s">
        <v>35</v>
      </c>
      <c r="BU22" s="56" t="s">
        <v>35</v>
      </c>
      <c r="BV22" s="56" t="s">
        <v>35</v>
      </c>
      <c r="BW22" s="56" t="s">
        <v>35</v>
      </c>
      <c r="BX22" s="56" t="s">
        <v>35</v>
      </c>
      <c r="BY22" s="45" t="s">
        <v>35</v>
      </c>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row>
    <row r="23" s="322" customFormat="true" ht="15" customHeight="true" x14ac:dyDescent="0.2">
      <c r="A23" s="1001"/>
      <c r="B23" s="374" t="s">
        <v>48</v>
      </c>
      <c r="C23" s="121">
        <v>100</v>
      </c>
      <c r="D23" s="120">
        <v>99.978613634450468</v>
      </c>
      <c r="E23" s="120">
        <v>100</v>
      </c>
      <c r="F23" s="120">
        <v>100</v>
      </c>
      <c r="G23" s="119">
        <v>100</v>
      </c>
      <c r="H23" s="118">
        <v>100</v>
      </c>
      <c r="I23" s="120">
        <v>100</v>
      </c>
      <c r="J23" s="120">
        <v>100</v>
      </c>
      <c r="K23" s="120">
        <v>100</v>
      </c>
      <c r="L23" s="117">
        <v>100</v>
      </c>
      <c r="M23" s="121">
        <v>100</v>
      </c>
      <c r="N23" s="120">
        <v>100</v>
      </c>
      <c r="O23" s="120">
        <v>99.966606772792503</v>
      </c>
      <c r="P23" s="120">
        <v>100</v>
      </c>
      <c r="Q23" s="119">
        <v>100</v>
      </c>
      <c r="R23" s="118">
        <v>99.988286467483817</v>
      </c>
      <c r="S23" s="120">
        <v>100</v>
      </c>
      <c r="T23" s="120">
        <v>100</v>
      </c>
      <c r="U23" s="120">
        <v>100</v>
      </c>
      <c r="V23" s="120">
        <v>100</v>
      </c>
      <c r="W23" s="72" t="s">
        <v>35</v>
      </c>
      <c r="X23" s="72" t="s">
        <v>35</v>
      </c>
      <c r="Y23" s="117">
        <v>100</v>
      </c>
      <c r="Z23" s="411"/>
      <c r="AA23" s="411"/>
      <c r="AB23" s="411"/>
      <c r="AC23" s="411"/>
      <c r="AD23" s="411"/>
      <c r="AE23" s="411"/>
      <c r="AF23" s="411"/>
      <c r="AG23" s="411"/>
      <c r="AH23" s="411"/>
      <c r="AI23" s="411"/>
      <c r="AJ23" s="411"/>
      <c r="AK23" s="411"/>
      <c r="AL23" s="411"/>
      <c r="AM23" s="411"/>
      <c r="AN23" s="411"/>
      <c r="AO23" s="411"/>
      <c r="AP23" s="411"/>
      <c r="AQ23" s="411"/>
      <c r="AR23" s="411"/>
      <c r="AS23" s="411"/>
      <c r="AT23" s="411"/>
      <c r="AU23" s="411"/>
      <c r="AV23" s="411"/>
      <c r="AW23" s="411"/>
      <c r="AX23" s="411"/>
      <c r="AY23" s="411"/>
      <c r="AZ23" s="187"/>
      <c r="BA23" s="994"/>
      <c r="BB23" s="560" t="s">
        <v>48</v>
      </c>
      <c r="BC23" s="59" t="s">
        <v>35</v>
      </c>
      <c r="BD23" s="55" t="s">
        <v>35</v>
      </c>
      <c r="BE23" s="55" t="s">
        <v>35</v>
      </c>
      <c r="BF23" s="55" t="s">
        <v>35</v>
      </c>
      <c r="BG23" s="50" t="s">
        <v>35</v>
      </c>
      <c r="BH23" s="59" t="s">
        <v>35</v>
      </c>
      <c r="BI23" s="55" t="s">
        <v>35</v>
      </c>
      <c r="BJ23" s="55" t="s">
        <v>35</v>
      </c>
      <c r="BK23" s="55" t="s">
        <v>35</v>
      </c>
      <c r="BL23" s="50" t="s">
        <v>35</v>
      </c>
      <c r="BM23" s="59" t="s">
        <v>35</v>
      </c>
      <c r="BN23" s="55" t="s">
        <v>35</v>
      </c>
      <c r="BO23" s="55" t="s">
        <v>35</v>
      </c>
      <c r="BP23" s="55" t="s">
        <v>35</v>
      </c>
      <c r="BQ23" s="50" t="s">
        <v>35</v>
      </c>
      <c r="BR23" s="59" t="s">
        <v>35</v>
      </c>
      <c r="BS23" s="55" t="s">
        <v>35</v>
      </c>
      <c r="BT23" s="55" t="s">
        <v>35</v>
      </c>
      <c r="BU23" s="55" t="s">
        <v>35</v>
      </c>
      <c r="BV23" s="55" t="s">
        <v>35</v>
      </c>
      <c r="BW23" s="55" t="s">
        <v>35</v>
      </c>
      <c r="BX23" s="55" t="s">
        <v>35</v>
      </c>
      <c r="BY23" s="44" t="s">
        <v>35</v>
      </c>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row>
    <row r="24" s="318" customFormat="true" ht="15" hidden="true" customHeight="true" x14ac:dyDescent="0.2">
      <c r="A24" s="1006" t="s">
        <v>47</v>
      </c>
      <c r="B24" s="371" t="s">
        <v>59</v>
      </c>
      <c r="C24" s="377"/>
      <c r="D24" s="378"/>
      <c r="E24" s="378"/>
      <c r="F24" s="378"/>
      <c r="G24" s="379"/>
      <c r="H24" s="380"/>
      <c r="I24" s="378"/>
      <c r="J24" s="378"/>
      <c r="K24" s="378"/>
      <c r="L24" s="381"/>
      <c r="M24" s="377"/>
      <c r="N24" s="378"/>
      <c r="O24" s="378"/>
      <c r="P24" s="378"/>
      <c r="Q24" s="379"/>
      <c r="R24" s="380"/>
      <c r="S24" s="378"/>
      <c r="T24" s="378"/>
      <c r="U24" s="378"/>
      <c r="V24" s="378"/>
      <c r="W24" s="378"/>
      <c r="X24" s="378"/>
      <c r="Y24" s="381"/>
      <c r="Z24" s="846"/>
      <c r="AA24" s="846"/>
      <c r="AB24" s="846"/>
      <c r="AC24" s="846"/>
      <c r="AD24" s="846"/>
      <c r="AE24" s="846"/>
      <c r="AF24" s="846"/>
      <c r="AG24" s="846"/>
      <c r="AH24" s="846"/>
      <c r="AI24" s="846"/>
      <c r="AJ24" s="846"/>
      <c r="AK24" s="846"/>
      <c r="AL24" s="846"/>
      <c r="AM24" s="846"/>
      <c r="AN24" s="846"/>
      <c r="AO24" s="846"/>
      <c r="AP24" s="846"/>
      <c r="AQ24" s="846"/>
      <c r="AR24" s="846"/>
      <c r="AS24" s="846"/>
      <c r="AT24" s="846"/>
      <c r="AU24" s="846"/>
      <c r="AV24" s="846"/>
      <c r="AW24" s="846"/>
      <c r="AX24" s="846"/>
      <c r="AY24" s="846"/>
      <c r="AZ24" s="346"/>
      <c r="BB24" s="320"/>
      <c r="BZ24" s="346"/>
      <c r="CA24" s="346"/>
      <c r="CB24" s="346"/>
      <c r="CC24" s="346"/>
      <c r="CD24" s="346"/>
      <c r="CE24" s="346"/>
      <c r="CF24" s="346"/>
      <c r="CG24" s="346"/>
      <c r="CH24" s="346"/>
      <c r="CI24" s="346"/>
      <c r="CJ24" s="346"/>
      <c r="CK24" s="346"/>
      <c r="CL24" s="346"/>
      <c r="CM24" s="346"/>
      <c r="CN24" s="346"/>
      <c r="CO24" s="346"/>
      <c r="CP24" s="346"/>
      <c r="CQ24" s="346"/>
      <c r="CR24" s="346"/>
      <c r="CS24" s="346"/>
      <c r="CT24" s="346"/>
      <c r="CU24" s="346"/>
      <c r="CV24" s="346"/>
      <c r="CW24" s="346"/>
      <c r="CX24" s="346"/>
      <c r="CY24" s="346"/>
      <c r="CZ24" s="346"/>
    </row>
    <row r="25" s="318" customFormat="true" ht="15" hidden="true" customHeight="true" x14ac:dyDescent="0.2">
      <c r="A25" s="1007"/>
      <c r="B25" s="368" t="s">
        <v>58</v>
      </c>
      <c r="C25" s="382"/>
      <c r="D25" s="383"/>
      <c r="E25" s="383"/>
      <c r="F25" s="383"/>
      <c r="G25" s="384"/>
      <c r="H25" s="385"/>
      <c r="I25" s="383"/>
      <c r="J25" s="383"/>
      <c r="K25" s="383"/>
      <c r="L25" s="386"/>
      <c r="M25" s="382"/>
      <c r="N25" s="383"/>
      <c r="O25" s="383"/>
      <c r="P25" s="383"/>
      <c r="Q25" s="384"/>
      <c r="R25" s="385"/>
      <c r="S25" s="383"/>
      <c r="T25" s="383"/>
      <c r="U25" s="383"/>
      <c r="V25" s="383"/>
      <c r="W25" s="383"/>
      <c r="X25" s="383"/>
      <c r="Y25" s="386"/>
      <c r="Z25" s="846"/>
      <c r="AA25" s="846"/>
      <c r="AB25" s="846"/>
      <c r="AC25" s="846"/>
      <c r="AD25" s="846"/>
      <c r="AE25" s="846"/>
      <c r="AF25" s="846"/>
      <c r="AG25" s="846"/>
      <c r="AH25" s="846"/>
      <c r="AI25" s="846"/>
      <c r="AJ25" s="846"/>
      <c r="AK25" s="846"/>
      <c r="AL25" s="846"/>
      <c r="AM25" s="846"/>
      <c r="AN25" s="846"/>
      <c r="AO25" s="846"/>
      <c r="AP25" s="846"/>
      <c r="AQ25" s="846"/>
      <c r="AR25" s="846"/>
      <c r="AS25" s="846"/>
      <c r="AT25" s="846"/>
      <c r="AU25" s="846"/>
      <c r="AV25" s="846"/>
      <c r="AW25" s="846"/>
      <c r="AX25" s="846"/>
      <c r="AY25" s="846"/>
      <c r="AZ25" s="346"/>
      <c r="BB25" s="320"/>
      <c r="BZ25" s="346"/>
      <c r="CA25" s="346"/>
      <c r="CB25" s="346"/>
      <c r="CC25" s="346"/>
      <c r="CD25" s="346"/>
      <c r="CE25" s="346"/>
      <c r="CF25" s="346"/>
      <c r="CG25" s="346"/>
      <c r="CH25" s="346"/>
      <c r="CI25" s="346"/>
      <c r="CJ25" s="346"/>
      <c r="CK25" s="346"/>
      <c r="CL25" s="346"/>
      <c r="CM25" s="346"/>
      <c r="CN25" s="346"/>
      <c r="CO25" s="346"/>
      <c r="CP25" s="346"/>
      <c r="CQ25" s="346"/>
      <c r="CR25" s="346"/>
      <c r="CS25" s="346"/>
      <c r="CT25" s="346"/>
      <c r="CU25" s="346"/>
      <c r="CV25" s="346"/>
      <c r="CW25" s="346"/>
      <c r="CX25" s="346"/>
      <c r="CY25" s="346"/>
      <c r="CZ25" s="346"/>
    </row>
    <row r="26" s="318" customFormat="true" ht="15" hidden="true" customHeight="true" x14ac:dyDescent="0.2">
      <c r="A26" s="1008"/>
      <c r="B26" s="369" t="s">
        <v>46</v>
      </c>
      <c r="C26" s="387"/>
      <c r="D26" s="388"/>
      <c r="E26" s="388"/>
      <c r="F26" s="388"/>
      <c r="G26" s="389"/>
      <c r="H26" s="390"/>
      <c r="I26" s="388"/>
      <c r="J26" s="388"/>
      <c r="K26" s="388"/>
      <c r="L26" s="391"/>
      <c r="M26" s="387"/>
      <c r="N26" s="388"/>
      <c r="O26" s="388"/>
      <c r="P26" s="388"/>
      <c r="Q26" s="389"/>
      <c r="R26" s="13"/>
      <c r="S26" s="12"/>
      <c r="T26" s="12"/>
      <c r="U26" s="12"/>
      <c r="V26" s="12"/>
      <c r="W26" s="12"/>
      <c r="X26" s="12"/>
      <c r="Y26" s="7"/>
      <c r="Z26" s="846"/>
      <c r="AA26" s="846"/>
      <c r="AB26" s="846"/>
      <c r="AC26" s="846"/>
      <c r="AD26" s="846"/>
      <c r="AE26" s="846"/>
      <c r="AF26" s="846"/>
      <c r="AG26" s="846"/>
      <c r="AH26" s="846"/>
      <c r="AI26" s="846"/>
      <c r="AJ26" s="846"/>
      <c r="AK26" s="846"/>
      <c r="AL26" s="846"/>
      <c r="AM26" s="846"/>
      <c r="AN26" s="846"/>
      <c r="AO26" s="846"/>
      <c r="AP26" s="846"/>
      <c r="AQ26" s="846"/>
      <c r="AR26" s="846"/>
      <c r="AS26" s="846"/>
      <c r="AT26" s="846"/>
      <c r="AU26" s="846"/>
      <c r="AV26" s="846"/>
      <c r="AW26" s="846"/>
      <c r="AX26" s="846"/>
      <c r="AY26" s="846"/>
      <c r="AZ26" s="346"/>
      <c r="BB26" s="320"/>
      <c r="BZ26" s="346"/>
      <c r="CA26" s="346"/>
      <c r="CB26" s="346"/>
      <c r="CC26" s="346"/>
      <c r="CD26" s="346"/>
      <c r="CE26" s="346"/>
      <c r="CF26" s="346"/>
      <c r="CG26" s="346"/>
      <c r="CH26" s="346"/>
      <c r="CI26" s="346"/>
      <c r="CJ26" s="346"/>
      <c r="CK26" s="346"/>
      <c r="CL26" s="346"/>
      <c r="CM26" s="346"/>
      <c r="CN26" s="346"/>
      <c r="CO26" s="346"/>
      <c r="CP26" s="346"/>
      <c r="CQ26" s="346"/>
      <c r="CR26" s="346"/>
      <c r="CS26" s="346"/>
      <c r="CT26" s="346"/>
      <c r="CU26" s="346"/>
      <c r="CV26" s="346"/>
      <c r="CW26" s="346"/>
      <c r="CX26" s="346"/>
      <c r="CY26" s="346"/>
      <c r="CZ26" s="346"/>
    </row>
    <row r="27" s="322" customFormat="true" ht="15" customHeight="true" x14ac:dyDescent="0.2">
      <c r="A27" s="317"/>
      <c r="B27" s="370"/>
      <c r="C27" s="1009" t="s">
        <v>114</v>
      </c>
      <c r="D27" s="1010"/>
      <c r="E27" s="1010"/>
      <c r="F27" s="1010"/>
      <c r="G27" s="1011"/>
      <c r="H27" s="1005" t="s">
        <v>38</v>
      </c>
      <c r="I27" s="996"/>
      <c r="J27" s="996"/>
      <c r="K27" s="996"/>
      <c r="L27" s="998"/>
      <c r="M27" s="995" t="s">
        <v>37</v>
      </c>
      <c r="N27" s="996"/>
      <c r="O27" s="996"/>
      <c r="P27" s="996"/>
      <c r="Q27" s="998"/>
      <c r="R27" s="15" t="s">
        <v>137</v>
      </c>
      <c r="S27" s="401"/>
      <c r="T27" s="401"/>
      <c r="U27" s="401"/>
      <c r="V27" s="401"/>
      <c r="W27" s="401"/>
      <c r="X27" s="401"/>
      <c r="Y27" s="401"/>
      <c r="Z27" s="411"/>
      <c r="AA27" s="411"/>
      <c r="AB27" s="411"/>
      <c r="AC27" s="411"/>
      <c r="AD27" s="411"/>
      <c r="AE27" s="411"/>
      <c r="AF27" s="411"/>
      <c r="AG27" s="411"/>
      <c r="AH27" s="411"/>
      <c r="AI27" s="411"/>
      <c r="AJ27" s="411"/>
      <c r="AK27" s="411"/>
      <c r="AL27" s="411"/>
      <c r="AM27" s="411"/>
      <c r="AN27" s="411"/>
      <c r="AO27" s="411"/>
      <c r="AP27" s="411"/>
      <c r="AQ27" s="411"/>
      <c r="AR27" s="411"/>
      <c r="AS27" s="411"/>
      <c r="AT27" s="411"/>
      <c r="AU27" s="411"/>
      <c r="AV27" s="411"/>
      <c r="AW27" s="411"/>
      <c r="AX27" s="411"/>
      <c r="AY27" s="411"/>
      <c r="AZ27" s="187"/>
      <c r="BA27" s="347" t="s">
        <v>128</v>
      </c>
      <c r="BB27" s="302" t="s">
        <v>95</v>
      </c>
      <c r="BC27" s="986" t="s">
        <v>114</v>
      </c>
      <c r="BD27" s="987"/>
      <c r="BE27" s="987"/>
      <c r="BF27" s="987"/>
      <c r="BG27" s="993"/>
      <c r="BH27" s="986" t="s">
        <v>38</v>
      </c>
      <c r="BI27" s="987"/>
      <c r="BJ27" s="987"/>
      <c r="BK27" s="987"/>
      <c r="BL27" s="993"/>
      <c r="BM27" s="986" t="s">
        <v>37</v>
      </c>
      <c r="BN27" s="987"/>
      <c r="BO27" s="987"/>
      <c r="BP27" s="987"/>
      <c r="BQ27" s="988"/>
      <c r="BR27" s="14" t="s">
        <v>137</v>
      </c>
      <c r="BS27" s="401"/>
      <c r="BT27" s="401"/>
      <c r="BU27" s="401"/>
      <c r="BV27" s="401"/>
      <c r="BW27" s="401"/>
      <c r="BX27" s="401"/>
      <c r="BY27" s="401"/>
      <c r="BZ27" s="345"/>
      <c r="CA27" s="345"/>
      <c r="CB27" s="345"/>
      <c r="CC27" s="345"/>
      <c r="CD27" s="345"/>
      <c r="CE27" s="345"/>
      <c r="CF27" s="345"/>
      <c r="CG27" s="345"/>
      <c r="CH27" s="345"/>
      <c r="CI27" s="345"/>
      <c r="CJ27" s="345"/>
      <c r="CK27" s="345"/>
      <c r="CL27" s="345"/>
      <c r="CM27" s="345"/>
      <c r="CN27" s="345"/>
      <c r="CO27" s="345"/>
      <c r="CP27" s="345"/>
      <c r="CQ27" s="345"/>
      <c r="CR27" s="345"/>
      <c r="CS27" s="345"/>
      <c r="CT27" s="345"/>
      <c r="CU27" s="345"/>
      <c r="CV27" s="345"/>
      <c r="CW27" s="345"/>
      <c r="CX27" s="345"/>
      <c r="CY27" s="345"/>
      <c r="CZ27" s="345"/>
    </row>
    <row r="28" s="322" customFormat="true" ht="24" x14ac:dyDescent="0.2">
      <c r="A28" s="335" t="s">
        <v>69</v>
      </c>
      <c r="B28" s="370"/>
      <c r="C28" s="393" t="s">
        <v>0</v>
      </c>
      <c r="D28" s="550" t="s">
        <v>1</v>
      </c>
      <c r="E28" s="550" t="s">
        <v>2</v>
      </c>
      <c r="F28" s="550" t="s">
        <v>3</v>
      </c>
      <c r="G28" s="551" t="s">
        <v>4</v>
      </c>
      <c r="H28" s="375" t="s">
        <v>0</v>
      </c>
      <c r="I28" s="553" t="s">
        <v>1</v>
      </c>
      <c r="J28" s="553" t="s">
        <v>2</v>
      </c>
      <c r="K28" s="553" t="s">
        <v>3</v>
      </c>
      <c r="L28" s="554" t="s">
        <v>4</v>
      </c>
      <c r="M28" s="376" t="s">
        <v>0</v>
      </c>
      <c r="N28" s="553" t="s">
        <v>1</v>
      </c>
      <c r="O28" s="553" t="s">
        <v>2</v>
      </c>
      <c r="P28" s="553" t="s">
        <v>3</v>
      </c>
      <c r="Q28" s="548" t="s">
        <v>4</v>
      </c>
      <c r="R28" s="375" t="s">
        <v>483</v>
      </c>
      <c r="S28" s="553" t="s">
        <v>484</v>
      </c>
      <c r="T28" s="553" t="s">
        <v>485</v>
      </c>
      <c r="U28" s="553" t="s">
        <v>486</v>
      </c>
      <c r="V28" s="553" t="s">
        <v>487</v>
      </c>
      <c r="W28" s="553" t="s">
        <v>151</v>
      </c>
      <c r="X28" s="553" t="s">
        <v>152</v>
      </c>
      <c r="Y28" s="554" t="s">
        <v>488</v>
      </c>
      <c r="Z28" s="411"/>
      <c r="AA28" s="411"/>
      <c r="AB28" s="411"/>
      <c r="AC28" s="411"/>
      <c r="AD28" s="411"/>
      <c r="AE28" s="411"/>
      <c r="AF28" s="411"/>
      <c r="AG28" s="411"/>
      <c r="AH28" s="411"/>
      <c r="AI28" s="411"/>
      <c r="AJ28" s="411"/>
      <c r="AK28" s="411"/>
      <c r="AL28" s="411"/>
      <c r="AM28" s="411"/>
      <c r="AN28" s="411"/>
      <c r="AO28" s="411"/>
      <c r="AP28" s="411"/>
      <c r="AQ28" s="411"/>
      <c r="AR28" s="411"/>
      <c r="AS28" s="411"/>
      <c r="AT28" s="411"/>
      <c r="AU28" s="411"/>
      <c r="AV28" s="411"/>
      <c r="AW28" s="411"/>
      <c r="AX28" s="411"/>
      <c r="AY28" s="411"/>
      <c r="AZ28" s="187"/>
      <c r="BA28" s="335" t="s">
        <v>119</v>
      </c>
      <c r="BB28" s="334"/>
      <c r="BC28" s="422" t="s">
        <v>0</v>
      </c>
      <c r="BD28" s="525" t="s">
        <v>1</v>
      </c>
      <c r="BE28" s="525" t="s">
        <v>2</v>
      </c>
      <c r="BF28" s="525" t="s">
        <v>3</v>
      </c>
      <c r="BG28" s="423" t="s">
        <v>4</v>
      </c>
      <c r="BH28" s="422" t="s">
        <v>0</v>
      </c>
      <c r="BI28" s="525" t="s">
        <v>1</v>
      </c>
      <c r="BJ28" s="525" t="s">
        <v>2</v>
      </c>
      <c r="BK28" s="525" t="s">
        <v>3</v>
      </c>
      <c r="BL28" s="423" t="s">
        <v>4</v>
      </c>
      <c r="BM28" s="422" t="s">
        <v>0</v>
      </c>
      <c r="BN28" s="525" t="s">
        <v>1</v>
      </c>
      <c r="BO28" s="525" t="s">
        <v>2</v>
      </c>
      <c r="BP28" s="525" t="s">
        <v>3</v>
      </c>
      <c r="BQ28" s="423" t="s">
        <v>4</v>
      </c>
      <c r="BR28" s="422" t="s">
        <v>483</v>
      </c>
      <c r="BS28" s="525" t="s">
        <v>484</v>
      </c>
      <c r="BT28" s="525" t="s">
        <v>485</v>
      </c>
      <c r="BU28" s="525" t="s">
        <v>486</v>
      </c>
      <c r="BV28" s="525" t="s">
        <v>487</v>
      </c>
      <c r="BW28" s="525" t="s">
        <v>151</v>
      </c>
      <c r="BX28" s="525" t="s">
        <v>152</v>
      </c>
      <c r="BY28" s="526" t="s">
        <v>488</v>
      </c>
      <c r="BZ28" s="185"/>
      <c r="CA28" s="185"/>
      <c r="CB28" s="185"/>
      <c r="CC28" s="185"/>
      <c r="CD28" s="185"/>
      <c r="CE28" s="185"/>
      <c r="CF28" s="185"/>
      <c r="CG28" s="185"/>
      <c r="CH28" s="185"/>
      <c r="CI28" s="185"/>
      <c r="CJ28" s="185"/>
      <c r="CK28" s="185"/>
      <c r="CL28" s="185"/>
      <c r="CM28" s="185"/>
      <c r="CN28" s="185"/>
      <c r="CO28" s="185"/>
      <c r="CP28" s="185"/>
      <c r="CQ28" s="185"/>
      <c r="CR28" s="185"/>
      <c r="CS28" s="185"/>
      <c r="CT28" s="185"/>
      <c r="CU28" s="185"/>
      <c r="CV28" s="185"/>
      <c r="CW28" s="185"/>
      <c r="CX28" s="185"/>
      <c r="CY28" s="185"/>
      <c r="CZ28" s="185"/>
    </row>
    <row r="29" s="322" customFormat="true" ht="15" customHeight="true" x14ac:dyDescent="0.2">
      <c r="A29" s="1000" t="s">
        <v>57</v>
      </c>
      <c r="B29" s="372" t="s">
        <v>49</v>
      </c>
      <c r="C29" s="131">
        <v>97.739502963633456</v>
      </c>
      <c r="D29" s="130">
        <v>99.042180656103056</v>
      </c>
      <c r="E29" s="130">
        <v>99.141952207721033</v>
      </c>
      <c r="F29" s="130">
        <v>99.193184775144672</v>
      </c>
      <c r="G29" s="129">
        <v>99.378723591231378</v>
      </c>
      <c r="H29" s="128">
        <v>99.36823922575266</v>
      </c>
      <c r="I29" s="130">
        <v>99.967769774027801</v>
      </c>
      <c r="J29" s="130">
        <v>99.775287025391748</v>
      </c>
      <c r="K29" s="130">
        <v>99.769179994584064</v>
      </c>
      <c r="L29" s="127">
        <v>99.772829219026164</v>
      </c>
      <c r="M29" s="131">
        <v>98.031845977746997</v>
      </c>
      <c r="N29" s="130">
        <v>97.757482912113673</v>
      </c>
      <c r="O29" s="130">
        <v>99.443928976272801</v>
      </c>
      <c r="P29" s="130">
        <v>98.498833176182515</v>
      </c>
      <c r="Q29" s="129">
        <v>98.418309463034078</v>
      </c>
      <c r="R29" s="128">
        <v>98.467427324510496</v>
      </c>
      <c r="S29" s="130">
        <v>99.573287572798932</v>
      </c>
      <c r="T29" s="130">
        <v>98.451400761210479</v>
      </c>
      <c r="U29" s="130">
        <v>99.930125428209237</v>
      </c>
      <c r="V29" s="130">
        <v>92.41706952209303</v>
      </c>
      <c r="W29" s="71" t="s">
        <v>35</v>
      </c>
      <c r="X29" s="71" t="s">
        <v>35</v>
      </c>
      <c r="Y29" s="127">
        <v>99.91660373311953</v>
      </c>
      <c r="Z29" s="411"/>
      <c r="AA29" s="411"/>
      <c r="AB29" s="411"/>
      <c r="AC29" s="411"/>
      <c r="AD29" s="411"/>
      <c r="AE29" s="411"/>
      <c r="AF29" s="411"/>
      <c r="AG29" s="411"/>
      <c r="AH29" s="411"/>
      <c r="AI29" s="411"/>
      <c r="AJ29" s="411"/>
      <c r="AK29" s="411"/>
      <c r="AL29" s="411"/>
      <c r="AM29" s="411"/>
      <c r="AN29" s="411"/>
      <c r="AO29" s="411"/>
      <c r="AP29" s="411"/>
      <c r="AQ29" s="411"/>
      <c r="AR29" s="411"/>
      <c r="AS29" s="411"/>
      <c r="AT29" s="411"/>
      <c r="AU29" s="411"/>
      <c r="AV29" s="411"/>
      <c r="AW29" s="411"/>
      <c r="AX29" s="411"/>
      <c r="AY29" s="411"/>
      <c r="AZ29" s="187"/>
      <c r="BA29" s="992" t="s">
        <v>57</v>
      </c>
      <c r="BB29" s="559" t="s">
        <v>49</v>
      </c>
      <c r="BC29" s="61" t="s">
        <v>35</v>
      </c>
      <c r="BD29" s="57" t="s">
        <v>35</v>
      </c>
      <c r="BE29" s="57" t="s">
        <v>35</v>
      </c>
      <c r="BF29" s="57" t="s">
        <v>35</v>
      </c>
      <c r="BG29" s="52" t="s">
        <v>35</v>
      </c>
      <c r="BH29" s="61" t="s">
        <v>35</v>
      </c>
      <c r="BI29" s="57" t="s">
        <v>35</v>
      </c>
      <c r="BJ29" s="57" t="s">
        <v>35</v>
      </c>
      <c r="BK29" s="57" t="s">
        <v>35</v>
      </c>
      <c r="BL29" s="52" t="s">
        <v>35</v>
      </c>
      <c r="BM29" s="61" t="s">
        <v>35</v>
      </c>
      <c r="BN29" s="57" t="s">
        <v>35</v>
      </c>
      <c r="BO29" s="57" t="s">
        <v>35</v>
      </c>
      <c r="BP29" s="57" t="s">
        <v>35</v>
      </c>
      <c r="BQ29" s="52" t="s">
        <v>35</v>
      </c>
      <c r="BR29" s="61" t="s">
        <v>35</v>
      </c>
      <c r="BS29" s="57" t="s">
        <v>35</v>
      </c>
      <c r="BT29" s="57" t="s">
        <v>35</v>
      </c>
      <c r="BU29" s="57" t="s">
        <v>35</v>
      </c>
      <c r="BV29" s="57" t="s">
        <v>35</v>
      </c>
      <c r="BW29" s="57" t="s">
        <v>35</v>
      </c>
      <c r="BX29" s="57" t="s">
        <v>35</v>
      </c>
      <c r="BY29" s="46" t="s">
        <v>35</v>
      </c>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row>
    <row r="30" s="322" customFormat="true" ht="15" customHeight="true" x14ac:dyDescent="0.2">
      <c r="A30" s="999"/>
      <c r="B30" s="373" t="s">
        <v>48</v>
      </c>
      <c r="C30" s="126">
        <v>2.2604970363665067</v>
      </c>
      <c r="D30" s="125">
        <v>0.9578193438969238</v>
      </c>
      <c r="E30" s="125">
        <v>0.85804779227895123</v>
      </c>
      <c r="F30" s="125">
        <v>0.8068152248553303</v>
      </c>
      <c r="G30" s="124">
        <v>0.62127640876859958</v>
      </c>
      <c r="H30" s="123">
        <v>0.63176077424732091</v>
      </c>
      <c r="I30" s="125">
        <v>3.2230225972159535E-2</v>
      </c>
      <c r="J30" s="125">
        <v>0.22471297460825118</v>
      </c>
      <c r="K30" s="125">
        <v>0.23082000541592715</v>
      </c>
      <c r="L30" s="122">
        <v>0.22717078097384599</v>
      </c>
      <c r="M30" s="126">
        <v>1.9681540222530127</v>
      </c>
      <c r="N30" s="125">
        <v>2.242517087886335</v>
      </c>
      <c r="O30" s="125">
        <v>0.55607102372723072</v>
      </c>
      <c r="P30" s="125">
        <v>1.5011668238174716</v>
      </c>
      <c r="Q30" s="124">
        <v>1.5816905369659091</v>
      </c>
      <c r="R30" s="123">
        <v>1.5325726754895177</v>
      </c>
      <c r="S30" s="125">
        <v>0.42671242720106584</v>
      </c>
      <c r="T30" s="125">
        <v>1.5485992387894898</v>
      </c>
      <c r="U30" s="125">
        <v>6.9874571790760814E-2</v>
      </c>
      <c r="V30" s="125">
        <v>7.5829304779069666</v>
      </c>
      <c r="W30" s="73" t="s">
        <v>35</v>
      </c>
      <c r="X30" s="73" t="s">
        <v>35</v>
      </c>
      <c r="Y30" s="122">
        <v>8.3396266880447933E-2</v>
      </c>
      <c r="Z30" s="411"/>
      <c r="AA30" s="411"/>
      <c r="AB30" s="411"/>
      <c r="AC30" s="411"/>
      <c r="AD30" s="411"/>
      <c r="AE30" s="411"/>
      <c r="AF30" s="411"/>
      <c r="AG30" s="411"/>
      <c r="AH30" s="411"/>
      <c r="AI30" s="411"/>
      <c r="AJ30" s="411"/>
      <c r="AK30" s="411"/>
      <c r="AL30" s="411"/>
      <c r="AM30" s="411"/>
      <c r="AN30" s="411"/>
      <c r="AO30" s="411"/>
      <c r="AP30" s="411"/>
      <c r="AQ30" s="411"/>
      <c r="AR30" s="411"/>
      <c r="AS30" s="411"/>
      <c r="AT30" s="411"/>
      <c r="AU30" s="411"/>
      <c r="AV30" s="411"/>
      <c r="AW30" s="411"/>
      <c r="AX30" s="411"/>
      <c r="AY30" s="411"/>
      <c r="AZ30" s="187"/>
      <c r="BA30" s="990"/>
      <c r="BB30" s="557" t="s">
        <v>48</v>
      </c>
      <c r="BC30" s="60" t="s">
        <v>35</v>
      </c>
      <c r="BD30" s="56" t="s">
        <v>35</v>
      </c>
      <c r="BE30" s="56" t="s">
        <v>35</v>
      </c>
      <c r="BF30" s="56" t="s">
        <v>35</v>
      </c>
      <c r="BG30" s="51" t="s">
        <v>35</v>
      </c>
      <c r="BH30" s="60" t="s">
        <v>35</v>
      </c>
      <c r="BI30" s="56" t="s">
        <v>35</v>
      </c>
      <c r="BJ30" s="56" t="s">
        <v>35</v>
      </c>
      <c r="BK30" s="56" t="s">
        <v>35</v>
      </c>
      <c r="BL30" s="51" t="s">
        <v>35</v>
      </c>
      <c r="BM30" s="60" t="s">
        <v>35</v>
      </c>
      <c r="BN30" s="56" t="s">
        <v>35</v>
      </c>
      <c r="BO30" s="56" t="s">
        <v>35</v>
      </c>
      <c r="BP30" s="56" t="s">
        <v>35</v>
      </c>
      <c r="BQ30" s="51" t="s">
        <v>35</v>
      </c>
      <c r="BR30" s="60" t="s">
        <v>35</v>
      </c>
      <c r="BS30" s="56" t="s">
        <v>35</v>
      </c>
      <c r="BT30" s="56" t="s">
        <v>35</v>
      </c>
      <c r="BU30" s="56" t="s">
        <v>35</v>
      </c>
      <c r="BV30" s="56" t="s">
        <v>35</v>
      </c>
      <c r="BW30" s="56" t="s">
        <v>35</v>
      </c>
      <c r="BX30" s="56" t="s">
        <v>35</v>
      </c>
      <c r="BY30" s="45" t="s">
        <v>35</v>
      </c>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row>
    <row r="31" s="317" customFormat="true" ht="15" customHeight="true" x14ac:dyDescent="0.2">
      <c r="A31" s="999" t="s">
        <v>103</v>
      </c>
      <c r="B31" s="373" t="s">
        <v>49</v>
      </c>
      <c r="C31" s="126">
        <v>97.401873188720089</v>
      </c>
      <c r="D31" s="125">
        <v>98.69550912762729</v>
      </c>
      <c r="E31" s="125">
        <v>98.945720471951617</v>
      </c>
      <c r="F31" s="125">
        <v>98.960482434428428</v>
      </c>
      <c r="G31" s="124">
        <v>99.372642758205743</v>
      </c>
      <c r="H31" s="123">
        <v>99.294740817123255</v>
      </c>
      <c r="I31" s="125">
        <v>99.959222792274048</v>
      </c>
      <c r="J31" s="125">
        <v>99.775287025391748</v>
      </c>
      <c r="K31" s="125">
        <v>99.752259874353626</v>
      </c>
      <c r="L31" s="122">
        <v>99.772829219026164</v>
      </c>
      <c r="M31" s="126">
        <v>97.546616686740578</v>
      </c>
      <c r="N31" s="125">
        <v>97.504858717311222</v>
      </c>
      <c r="O31" s="125">
        <v>99.152480916961011</v>
      </c>
      <c r="P31" s="125">
        <v>97.940095428945995</v>
      </c>
      <c r="Q31" s="124">
        <v>98.31376139114542</v>
      </c>
      <c r="R31" s="123">
        <v>98.121985234512451</v>
      </c>
      <c r="S31" s="125">
        <v>99.553637505635862</v>
      </c>
      <c r="T31" s="125">
        <v>98.117332149106701</v>
      </c>
      <c r="U31" s="125">
        <v>99.930125428209237</v>
      </c>
      <c r="V31" s="125">
        <v>92.166622742875546</v>
      </c>
      <c r="W31" s="73" t="s">
        <v>35</v>
      </c>
      <c r="X31" s="73" t="s">
        <v>35</v>
      </c>
      <c r="Y31" s="122">
        <v>99.892915054500691</v>
      </c>
      <c r="Z31" s="411"/>
      <c r="AA31" s="411"/>
      <c r="AB31" s="411"/>
      <c r="AC31" s="411"/>
      <c r="AD31" s="411"/>
      <c r="AE31" s="411"/>
      <c r="AF31" s="411"/>
      <c r="AG31" s="411"/>
      <c r="AH31" s="411"/>
      <c r="AI31" s="411"/>
      <c r="AJ31" s="411"/>
      <c r="AK31" s="411"/>
      <c r="AL31" s="411"/>
      <c r="AM31" s="411"/>
      <c r="AN31" s="411"/>
      <c r="AO31" s="411"/>
      <c r="AP31" s="411"/>
      <c r="AQ31" s="411"/>
      <c r="AR31" s="411"/>
      <c r="AS31" s="411"/>
      <c r="AT31" s="411"/>
      <c r="AU31" s="411"/>
      <c r="AV31" s="411"/>
      <c r="AW31" s="411"/>
      <c r="AX31" s="411"/>
      <c r="AY31" s="411"/>
      <c r="AZ31" s="187"/>
      <c r="BA31" s="990" t="s">
        <v>103</v>
      </c>
      <c r="BB31" s="557" t="s">
        <v>49</v>
      </c>
      <c r="BC31" s="60" t="s">
        <v>35</v>
      </c>
      <c r="BD31" s="56" t="s">
        <v>35</v>
      </c>
      <c r="BE31" s="56" t="s">
        <v>35</v>
      </c>
      <c r="BF31" s="56" t="s">
        <v>35</v>
      </c>
      <c r="BG31" s="51" t="s">
        <v>35</v>
      </c>
      <c r="BH31" s="60" t="s">
        <v>35</v>
      </c>
      <c r="BI31" s="56" t="s">
        <v>35</v>
      </c>
      <c r="BJ31" s="56" t="s">
        <v>35</v>
      </c>
      <c r="BK31" s="56" t="s">
        <v>35</v>
      </c>
      <c r="BL31" s="51" t="s">
        <v>35</v>
      </c>
      <c r="BM31" s="60" t="s">
        <v>35</v>
      </c>
      <c r="BN31" s="56" t="s">
        <v>35</v>
      </c>
      <c r="BO31" s="56" t="s">
        <v>35</v>
      </c>
      <c r="BP31" s="56" t="s">
        <v>35</v>
      </c>
      <c r="BQ31" s="51" t="s">
        <v>35</v>
      </c>
      <c r="BR31" s="60" t="s">
        <v>35</v>
      </c>
      <c r="BS31" s="56" t="s">
        <v>35</v>
      </c>
      <c r="BT31" s="56" t="s">
        <v>35</v>
      </c>
      <c r="BU31" s="56" t="s">
        <v>35</v>
      </c>
      <c r="BV31" s="56" t="s">
        <v>35</v>
      </c>
      <c r="BW31" s="56" t="s">
        <v>35</v>
      </c>
      <c r="BX31" s="56" t="s">
        <v>35</v>
      </c>
      <c r="BY31" s="45" t="s">
        <v>35</v>
      </c>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row>
    <row r="32" s="317" customFormat="true" ht="15" customHeight="true" x14ac:dyDescent="0.2">
      <c r="A32" s="999"/>
      <c r="B32" s="373" t="s">
        <v>48</v>
      </c>
      <c r="C32" s="126">
        <v>2.5981268112798528</v>
      </c>
      <c r="D32" s="125">
        <v>1.3044908723727027</v>
      </c>
      <c r="E32" s="125">
        <v>1.0542795280483583</v>
      </c>
      <c r="F32" s="125">
        <v>1.0395175655715689</v>
      </c>
      <c r="G32" s="124">
        <v>0.62735724179423102</v>
      </c>
      <c r="H32" s="123">
        <v>0.70525918287671996</v>
      </c>
      <c r="I32" s="125">
        <v>4.0777207725915213E-2</v>
      </c>
      <c r="J32" s="125">
        <v>0.22471297460825118</v>
      </c>
      <c r="K32" s="125">
        <v>0.24774012564635967</v>
      </c>
      <c r="L32" s="122">
        <v>0.22717078097384599</v>
      </c>
      <c r="M32" s="126">
        <v>2.4533833132594123</v>
      </c>
      <c r="N32" s="125">
        <v>2.4951412826887696</v>
      </c>
      <c r="O32" s="125">
        <v>0.84751908303901735</v>
      </c>
      <c r="P32" s="125">
        <v>2.0599045710539969</v>
      </c>
      <c r="Q32" s="124">
        <v>1.6862386088545658</v>
      </c>
      <c r="R32" s="123">
        <v>1.8780147654875907</v>
      </c>
      <c r="S32" s="125">
        <v>0.44636249436413605</v>
      </c>
      <c r="T32" s="125">
        <v>1.8826678508933232</v>
      </c>
      <c r="U32" s="125">
        <v>6.9874571790760814E-2</v>
      </c>
      <c r="V32" s="125">
        <v>7.8333772571244644</v>
      </c>
      <c r="W32" s="73" t="s">
        <v>35</v>
      </c>
      <c r="X32" s="73" t="s">
        <v>35</v>
      </c>
      <c r="Y32" s="122">
        <v>0.10708494549926675</v>
      </c>
      <c r="Z32" s="411"/>
      <c r="AA32" s="411"/>
      <c r="AB32" s="411"/>
      <c r="AC32" s="411"/>
      <c r="AD32" s="411"/>
      <c r="AE32" s="411"/>
      <c r="AF32" s="411"/>
      <c r="AG32" s="411"/>
      <c r="AH32" s="411"/>
      <c r="AI32" s="411"/>
      <c r="AJ32" s="411"/>
      <c r="AK32" s="411"/>
      <c r="AL32" s="411"/>
      <c r="AM32" s="411"/>
      <c r="AN32" s="411"/>
      <c r="AO32" s="411"/>
      <c r="AP32" s="411"/>
      <c r="AQ32" s="411"/>
      <c r="AR32" s="411"/>
      <c r="AS32" s="411"/>
      <c r="AT32" s="411"/>
      <c r="AU32" s="411"/>
      <c r="AV32" s="411"/>
      <c r="AW32" s="411"/>
      <c r="AX32" s="411"/>
      <c r="AY32" s="411"/>
      <c r="AZ32" s="187"/>
      <c r="BA32" s="990"/>
      <c r="BB32" s="557" t="s">
        <v>48</v>
      </c>
      <c r="BC32" s="60" t="s">
        <v>35</v>
      </c>
      <c r="BD32" s="56" t="s">
        <v>35</v>
      </c>
      <c r="BE32" s="56" t="s">
        <v>35</v>
      </c>
      <c r="BF32" s="56" t="s">
        <v>35</v>
      </c>
      <c r="BG32" s="51" t="s">
        <v>35</v>
      </c>
      <c r="BH32" s="60" t="s">
        <v>35</v>
      </c>
      <c r="BI32" s="56" t="s">
        <v>35</v>
      </c>
      <c r="BJ32" s="56" t="s">
        <v>35</v>
      </c>
      <c r="BK32" s="56" t="s">
        <v>35</v>
      </c>
      <c r="BL32" s="51" t="s">
        <v>35</v>
      </c>
      <c r="BM32" s="60" t="s">
        <v>35</v>
      </c>
      <c r="BN32" s="56" t="s">
        <v>35</v>
      </c>
      <c r="BO32" s="56" t="s">
        <v>35</v>
      </c>
      <c r="BP32" s="56" t="s">
        <v>35</v>
      </c>
      <c r="BQ32" s="51" t="s">
        <v>35</v>
      </c>
      <c r="BR32" s="60" t="s">
        <v>35</v>
      </c>
      <c r="BS32" s="56" t="s">
        <v>35</v>
      </c>
      <c r="BT32" s="56" t="s">
        <v>35</v>
      </c>
      <c r="BU32" s="56" t="s">
        <v>35</v>
      </c>
      <c r="BV32" s="56" t="s">
        <v>35</v>
      </c>
      <c r="BW32" s="56" t="s">
        <v>35</v>
      </c>
      <c r="BX32" s="56" t="s">
        <v>35</v>
      </c>
      <c r="BY32" s="45" t="s">
        <v>35</v>
      </c>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row>
    <row r="33" s="317" customFormat="true" ht="15" customHeight="true" x14ac:dyDescent="0.2">
      <c r="A33" s="999" t="s">
        <v>104</v>
      </c>
      <c r="B33" s="373" t="s">
        <v>49</v>
      </c>
      <c r="C33" s="76" t="s">
        <v>35</v>
      </c>
      <c r="D33" s="73" t="s">
        <v>35</v>
      </c>
      <c r="E33" s="73" t="s">
        <v>35</v>
      </c>
      <c r="F33" s="73" t="s">
        <v>35</v>
      </c>
      <c r="G33" s="70" t="s">
        <v>35</v>
      </c>
      <c r="H33" s="67" t="s">
        <v>35</v>
      </c>
      <c r="I33" s="73" t="s">
        <v>35</v>
      </c>
      <c r="J33" s="73" t="s">
        <v>35</v>
      </c>
      <c r="K33" s="73" t="s">
        <v>35</v>
      </c>
      <c r="L33" s="64" t="s">
        <v>35</v>
      </c>
      <c r="M33" s="76" t="s">
        <v>35</v>
      </c>
      <c r="N33" s="73" t="s">
        <v>35</v>
      </c>
      <c r="O33" s="73" t="s">
        <v>35</v>
      </c>
      <c r="P33" s="73" t="s">
        <v>35</v>
      </c>
      <c r="Q33" s="70" t="s">
        <v>35</v>
      </c>
      <c r="R33" s="67" t="s">
        <v>35</v>
      </c>
      <c r="S33" s="73" t="s">
        <v>35</v>
      </c>
      <c r="T33" s="73" t="s">
        <v>35</v>
      </c>
      <c r="U33" s="73" t="s">
        <v>35</v>
      </c>
      <c r="V33" s="73" t="s">
        <v>35</v>
      </c>
      <c r="W33" s="73" t="s">
        <v>35</v>
      </c>
      <c r="X33" s="73" t="s">
        <v>35</v>
      </c>
      <c r="Y33" s="64" t="s">
        <v>35</v>
      </c>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345"/>
      <c r="BA33" s="990" t="s">
        <v>104</v>
      </c>
      <c r="BB33" s="557" t="s">
        <v>49</v>
      </c>
      <c r="BC33" s="60" t="s">
        <v>35</v>
      </c>
      <c r="BD33" s="56" t="s">
        <v>35</v>
      </c>
      <c r="BE33" s="56" t="s">
        <v>35</v>
      </c>
      <c r="BF33" s="56" t="s">
        <v>35</v>
      </c>
      <c r="BG33" s="51" t="s">
        <v>35</v>
      </c>
      <c r="BH33" s="60" t="s">
        <v>35</v>
      </c>
      <c r="BI33" s="56" t="s">
        <v>35</v>
      </c>
      <c r="BJ33" s="56" t="s">
        <v>35</v>
      </c>
      <c r="BK33" s="56" t="s">
        <v>35</v>
      </c>
      <c r="BL33" s="51" t="s">
        <v>35</v>
      </c>
      <c r="BM33" s="60" t="s">
        <v>35</v>
      </c>
      <c r="BN33" s="56" t="s">
        <v>35</v>
      </c>
      <c r="BO33" s="56" t="s">
        <v>35</v>
      </c>
      <c r="BP33" s="56" t="s">
        <v>35</v>
      </c>
      <c r="BQ33" s="51" t="s">
        <v>35</v>
      </c>
      <c r="BR33" s="60" t="s">
        <v>35</v>
      </c>
      <c r="BS33" s="56" t="s">
        <v>35</v>
      </c>
      <c r="BT33" s="56" t="s">
        <v>35</v>
      </c>
      <c r="BU33" s="56" t="s">
        <v>35</v>
      </c>
      <c r="BV33" s="56" t="s">
        <v>35</v>
      </c>
      <c r="BW33" s="56" t="s">
        <v>35</v>
      </c>
      <c r="BX33" s="56" t="s">
        <v>35</v>
      </c>
      <c r="BY33" s="45" t="s">
        <v>35</v>
      </c>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row>
    <row r="34" s="317" customFormat="true" ht="15" customHeight="true" x14ac:dyDescent="0.2">
      <c r="A34" s="999"/>
      <c r="B34" s="373" t="s">
        <v>48</v>
      </c>
      <c r="C34" s="76" t="s">
        <v>35</v>
      </c>
      <c r="D34" s="73" t="s">
        <v>35</v>
      </c>
      <c r="E34" s="73" t="s">
        <v>35</v>
      </c>
      <c r="F34" s="73" t="s">
        <v>35</v>
      </c>
      <c r="G34" s="70" t="s">
        <v>35</v>
      </c>
      <c r="H34" s="67" t="s">
        <v>35</v>
      </c>
      <c r="I34" s="73" t="s">
        <v>35</v>
      </c>
      <c r="J34" s="73" t="s">
        <v>35</v>
      </c>
      <c r="K34" s="73" t="s">
        <v>35</v>
      </c>
      <c r="L34" s="64" t="s">
        <v>35</v>
      </c>
      <c r="M34" s="76" t="s">
        <v>35</v>
      </c>
      <c r="N34" s="73" t="s">
        <v>35</v>
      </c>
      <c r="O34" s="73" t="s">
        <v>35</v>
      </c>
      <c r="P34" s="73" t="s">
        <v>35</v>
      </c>
      <c r="Q34" s="70" t="s">
        <v>35</v>
      </c>
      <c r="R34" s="67" t="s">
        <v>35</v>
      </c>
      <c r="S34" s="73" t="s">
        <v>35</v>
      </c>
      <c r="T34" s="73" t="s">
        <v>35</v>
      </c>
      <c r="U34" s="73" t="s">
        <v>35</v>
      </c>
      <c r="V34" s="73" t="s">
        <v>35</v>
      </c>
      <c r="W34" s="73" t="s">
        <v>35</v>
      </c>
      <c r="X34" s="73" t="s">
        <v>35</v>
      </c>
      <c r="Y34" s="64" t="s">
        <v>35</v>
      </c>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345"/>
      <c r="BA34" s="990"/>
      <c r="BB34" s="557" t="s">
        <v>48</v>
      </c>
      <c r="BC34" s="60" t="s">
        <v>35</v>
      </c>
      <c r="BD34" s="56" t="s">
        <v>35</v>
      </c>
      <c r="BE34" s="56" t="s">
        <v>35</v>
      </c>
      <c r="BF34" s="56" t="s">
        <v>35</v>
      </c>
      <c r="BG34" s="51" t="s">
        <v>35</v>
      </c>
      <c r="BH34" s="60" t="s">
        <v>35</v>
      </c>
      <c r="BI34" s="56" t="s">
        <v>35</v>
      </c>
      <c r="BJ34" s="56" t="s">
        <v>35</v>
      </c>
      <c r="BK34" s="56" t="s">
        <v>35</v>
      </c>
      <c r="BL34" s="51" t="s">
        <v>35</v>
      </c>
      <c r="BM34" s="60" t="s">
        <v>35</v>
      </c>
      <c r="BN34" s="56" t="s">
        <v>35</v>
      </c>
      <c r="BO34" s="56" t="s">
        <v>35</v>
      </c>
      <c r="BP34" s="56" t="s">
        <v>35</v>
      </c>
      <c r="BQ34" s="51" t="s">
        <v>35</v>
      </c>
      <c r="BR34" s="60" t="s">
        <v>35</v>
      </c>
      <c r="BS34" s="56" t="s">
        <v>35</v>
      </c>
      <c r="BT34" s="56" t="s">
        <v>35</v>
      </c>
      <c r="BU34" s="56" t="s">
        <v>35</v>
      </c>
      <c r="BV34" s="56" t="s">
        <v>35</v>
      </c>
      <c r="BW34" s="56" t="s">
        <v>35</v>
      </c>
      <c r="BX34" s="56" t="s">
        <v>35</v>
      </c>
      <c r="BY34" s="45" t="s">
        <v>35</v>
      </c>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row>
    <row r="35" s="322" customFormat="true" ht="15" customHeight="true" x14ac:dyDescent="0.2">
      <c r="A35" s="999" t="s">
        <v>55</v>
      </c>
      <c r="B35" s="373" t="s">
        <v>49</v>
      </c>
      <c r="C35" s="126">
        <v>98.94519940441505</v>
      </c>
      <c r="D35" s="125">
        <v>99.290516214803475</v>
      </c>
      <c r="E35" s="125">
        <v>98.966556215542226</v>
      </c>
      <c r="F35" s="125">
        <v>99.054352958574029</v>
      </c>
      <c r="G35" s="124">
        <v>99.390583660498464</v>
      </c>
      <c r="H35" s="123">
        <v>99.672179778041311</v>
      </c>
      <c r="I35" s="125">
        <v>99.959222792274048</v>
      </c>
      <c r="J35" s="125">
        <v>99.892755395234346</v>
      </c>
      <c r="K35" s="125">
        <v>99.802181031957474</v>
      </c>
      <c r="L35" s="122">
        <v>99.772829219026164</v>
      </c>
      <c r="M35" s="126">
        <v>99.076529583562319</v>
      </c>
      <c r="N35" s="125">
        <v>98.866485805948088</v>
      </c>
      <c r="O35" s="125">
        <v>99.429725654485466</v>
      </c>
      <c r="P35" s="125">
        <v>97.977350741924923</v>
      </c>
      <c r="Q35" s="124">
        <v>98.357144429718204</v>
      </c>
      <c r="R35" s="123">
        <v>98.405067617102986</v>
      </c>
      <c r="S35" s="125">
        <v>99.669308030284682</v>
      </c>
      <c r="T35" s="125">
        <v>99.201353533465152</v>
      </c>
      <c r="U35" s="125">
        <v>99.930125428209237</v>
      </c>
      <c r="V35" s="125">
        <v>97.992294310585294</v>
      </c>
      <c r="W35" s="73" t="s">
        <v>35</v>
      </c>
      <c r="X35" s="73" t="s">
        <v>35</v>
      </c>
      <c r="Y35" s="122">
        <v>99.91660373311953</v>
      </c>
      <c r="Z35" s="411"/>
      <c r="AA35" s="411"/>
      <c r="AB35" s="411"/>
      <c r="AC35" s="411"/>
      <c r="AD35" s="411"/>
      <c r="AE35" s="411"/>
      <c r="AF35" s="411"/>
      <c r="AG35" s="411"/>
      <c r="AH35" s="411"/>
      <c r="AI35" s="411"/>
      <c r="AJ35" s="411"/>
      <c r="AK35" s="411"/>
      <c r="AL35" s="411"/>
      <c r="AM35" s="411"/>
      <c r="AN35" s="411"/>
      <c r="AO35" s="411"/>
      <c r="AP35" s="411"/>
      <c r="AQ35" s="411"/>
      <c r="AR35" s="411"/>
      <c r="AS35" s="411"/>
      <c r="AT35" s="411"/>
      <c r="AU35" s="411"/>
      <c r="AV35" s="411"/>
      <c r="AW35" s="411"/>
      <c r="AX35" s="411"/>
      <c r="AY35" s="411"/>
      <c r="AZ35" s="187"/>
      <c r="BA35" s="990" t="s">
        <v>55</v>
      </c>
      <c r="BB35" s="557" t="s">
        <v>49</v>
      </c>
      <c r="BC35" s="60" t="s">
        <v>35</v>
      </c>
      <c r="BD35" s="56" t="s">
        <v>35</v>
      </c>
      <c r="BE35" s="56" t="s">
        <v>35</v>
      </c>
      <c r="BF35" s="56" t="s">
        <v>35</v>
      </c>
      <c r="BG35" s="51" t="s">
        <v>35</v>
      </c>
      <c r="BH35" s="60" t="s">
        <v>35</v>
      </c>
      <c r="BI35" s="56" t="s">
        <v>35</v>
      </c>
      <c r="BJ35" s="56" t="s">
        <v>35</v>
      </c>
      <c r="BK35" s="56" t="s">
        <v>35</v>
      </c>
      <c r="BL35" s="51" t="s">
        <v>35</v>
      </c>
      <c r="BM35" s="60" t="s">
        <v>35</v>
      </c>
      <c r="BN35" s="56" t="s">
        <v>35</v>
      </c>
      <c r="BO35" s="56" t="s">
        <v>35</v>
      </c>
      <c r="BP35" s="56" t="s">
        <v>35</v>
      </c>
      <c r="BQ35" s="51" t="s">
        <v>35</v>
      </c>
      <c r="BR35" s="60" t="s">
        <v>35</v>
      </c>
      <c r="BS35" s="56" t="s">
        <v>35</v>
      </c>
      <c r="BT35" s="56" t="s">
        <v>35</v>
      </c>
      <c r="BU35" s="56" t="s">
        <v>35</v>
      </c>
      <c r="BV35" s="56" t="s">
        <v>35</v>
      </c>
      <c r="BW35" s="56" t="s">
        <v>35</v>
      </c>
      <c r="BX35" s="56" t="s">
        <v>35</v>
      </c>
      <c r="BY35" s="45" t="s">
        <v>35</v>
      </c>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row>
    <row r="36" s="322" customFormat="true" ht="15" customHeight="true" x14ac:dyDescent="0.2">
      <c r="A36" s="999"/>
      <c r="B36" s="373" t="s">
        <v>48</v>
      </c>
      <c r="C36" s="126">
        <v>1.0548005955849262</v>
      </c>
      <c r="D36" s="125">
        <v>0.70948378519655053</v>
      </c>
      <c r="E36" s="125">
        <v>1.0334437844577509</v>
      </c>
      <c r="F36" s="125">
        <v>0.94564704142595035</v>
      </c>
      <c r="G36" s="124">
        <v>0.60941633950151552</v>
      </c>
      <c r="H36" s="123">
        <v>0.32782022195866128</v>
      </c>
      <c r="I36" s="125">
        <v>4.0777207725915213E-2</v>
      </c>
      <c r="J36" s="125">
        <v>0.10724460476564383</v>
      </c>
      <c r="K36" s="125">
        <v>0.19781896804251911</v>
      </c>
      <c r="L36" s="122">
        <v>0.22717078097384599</v>
      </c>
      <c r="M36" s="126">
        <v>0.92347041643768124</v>
      </c>
      <c r="N36" s="125">
        <v>1.1335141940519005</v>
      </c>
      <c r="O36" s="125">
        <v>0.5702743455145538</v>
      </c>
      <c r="P36" s="125">
        <v>2.0226492580750768</v>
      </c>
      <c r="Q36" s="124">
        <v>1.6428555702818106</v>
      </c>
      <c r="R36" s="123">
        <v>1.594932382897063</v>
      </c>
      <c r="S36" s="125">
        <v>0.33069196971531895</v>
      </c>
      <c r="T36" s="125">
        <v>0.79864646653485161</v>
      </c>
      <c r="U36" s="125">
        <v>6.9874571790760814E-2</v>
      </c>
      <c r="V36" s="125">
        <v>2.007705689414701</v>
      </c>
      <c r="W36" s="73" t="s">
        <v>35</v>
      </c>
      <c r="X36" s="73" t="s">
        <v>35</v>
      </c>
      <c r="Y36" s="122">
        <v>8.3396266880447933E-2</v>
      </c>
      <c r="Z36" s="411"/>
      <c r="AA36" s="411"/>
      <c r="AB36" s="411"/>
      <c r="AC36" s="411"/>
      <c r="AD36" s="411"/>
      <c r="AE36" s="411"/>
      <c r="AF36" s="411"/>
      <c r="AG36" s="411"/>
      <c r="AH36" s="411"/>
      <c r="AI36" s="411"/>
      <c r="AJ36" s="411"/>
      <c r="AK36" s="411"/>
      <c r="AL36" s="411"/>
      <c r="AM36" s="411"/>
      <c r="AN36" s="411"/>
      <c r="AO36" s="411"/>
      <c r="AP36" s="411"/>
      <c r="AQ36" s="411"/>
      <c r="AR36" s="411"/>
      <c r="AS36" s="411"/>
      <c r="AT36" s="411"/>
      <c r="AU36" s="411"/>
      <c r="AV36" s="411"/>
      <c r="AW36" s="411"/>
      <c r="AX36" s="411"/>
      <c r="AY36" s="411"/>
      <c r="AZ36" s="187"/>
      <c r="BA36" s="990"/>
      <c r="BB36" s="557" t="s">
        <v>48</v>
      </c>
      <c r="BC36" s="60" t="s">
        <v>35</v>
      </c>
      <c r="BD36" s="56" t="s">
        <v>35</v>
      </c>
      <c r="BE36" s="56" t="s">
        <v>35</v>
      </c>
      <c r="BF36" s="56" t="s">
        <v>35</v>
      </c>
      <c r="BG36" s="51" t="s">
        <v>35</v>
      </c>
      <c r="BH36" s="60" t="s">
        <v>35</v>
      </c>
      <c r="BI36" s="56" t="s">
        <v>35</v>
      </c>
      <c r="BJ36" s="56" t="s">
        <v>35</v>
      </c>
      <c r="BK36" s="56" t="s">
        <v>35</v>
      </c>
      <c r="BL36" s="51" t="s">
        <v>35</v>
      </c>
      <c r="BM36" s="60" t="s">
        <v>35</v>
      </c>
      <c r="BN36" s="56" t="s">
        <v>35</v>
      </c>
      <c r="BO36" s="56" t="s">
        <v>35</v>
      </c>
      <c r="BP36" s="56" t="s">
        <v>35</v>
      </c>
      <c r="BQ36" s="51" t="s">
        <v>35</v>
      </c>
      <c r="BR36" s="60" t="s">
        <v>35</v>
      </c>
      <c r="BS36" s="56" t="s">
        <v>35</v>
      </c>
      <c r="BT36" s="56" t="s">
        <v>35</v>
      </c>
      <c r="BU36" s="56" t="s">
        <v>35</v>
      </c>
      <c r="BV36" s="56" t="s">
        <v>35</v>
      </c>
      <c r="BW36" s="56" t="s">
        <v>35</v>
      </c>
      <c r="BX36" s="56" t="s">
        <v>35</v>
      </c>
      <c r="BY36" s="45" t="s">
        <v>35</v>
      </c>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row>
    <row r="37" s="322" customFormat="true" ht="15" customHeight="true" x14ac:dyDescent="0.2">
      <c r="A37" s="999" t="s">
        <v>154</v>
      </c>
      <c r="B37" s="373" t="s">
        <v>49</v>
      </c>
      <c r="C37" s="126">
        <v>98.964538932514429</v>
      </c>
      <c r="D37" s="125">
        <v>99.290516214803475</v>
      </c>
      <c r="E37" s="125">
        <v>98.966556215542226</v>
      </c>
      <c r="F37" s="125">
        <v>99.053953166568192</v>
      </c>
      <c r="G37" s="124">
        <v>99.390583660498464</v>
      </c>
      <c r="H37" s="123">
        <v>99.672179778041311</v>
      </c>
      <c r="I37" s="125">
        <v>99.959222792274048</v>
      </c>
      <c r="J37" s="125">
        <v>99.892629268586489</v>
      </c>
      <c r="K37" s="125">
        <v>99.802181031957474</v>
      </c>
      <c r="L37" s="122">
        <v>99.772829219026164</v>
      </c>
      <c r="M37" s="126">
        <v>99.107376360877879</v>
      </c>
      <c r="N37" s="125">
        <v>98.865767965776712</v>
      </c>
      <c r="O37" s="125">
        <v>99.429725654485466</v>
      </c>
      <c r="P37" s="125">
        <v>97.977350741924923</v>
      </c>
      <c r="Q37" s="124">
        <v>98.357144429718204</v>
      </c>
      <c r="R37" s="123">
        <v>98.405067617102986</v>
      </c>
      <c r="S37" s="125">
        <v>99.669049252201887</v>
      </c>
      <c r="T37" s="125">
        <v>99.215794443119137</v>
      </c>
      <c r="U37" s="125">
        <v>99.930125428209237</v>
      </c>
      <c r="V37" s="125">
        <v>97.992294310585294</v>
      </c>
      <c r="W37" s="73" t="s">
        <v>35</v>
      </c>
      <c r="X37" s="73" t="s">
        <v>35</v>
      </c>
      <c r="Y37" s="122">
        <v>99.91660373311953</v>
      </c>
      <c r="Z37" s="411"/>
      <c r="AA37" s="411"/>
      <c r="AB37" s="411"/>
      <c r="AC37" s="411"/>
      <c r="AD37" s="411"/>
      <c r="AE37" s="411"/>
      <c r="AF37" s="411"/>
      <c r="AG37" s="411"/>
      <c r="AH37" s="411"/>
      <c r="AI37" s="411"/>
      <c r="AJ37" s="411"/>
      <c r="AK37" s="411"/>
      <c r="AL37" s="411"/>
      <c r="AM37" s="411"/>
      <c r="AN37" s="411"/>
      <c r="AO37" s="411"/>
      <c r="AP37" s="411"/>
      <c r="AQ37" s="411"/>
      <c r="AR37" s="411"/>
      <c r="AS37" s="411"/>
      <c r="AT37" s="411"/>
      <c r="AU37" s="411"/>
      <c r="AV37" s="411"/>
      <c r="AW37" s="411"/>
      <c r="AX37" s="411"/>
      <c r="AY37" s="411"/>
      <c r="AZ37" s="187"/>
      <c r="BA37" s="990" t="s">
        <v>125</v>
      </c>
      <c r="BB37" s="557" t="s">
        <v>49</v>
      </c>
      <c r="BC37" s="60" t="s">
        <v>35</v>
      </c>
      <c r="BD37" s="56" t="s">
        <v>35</v>
      </c>
      <c r="BE37" s="56" t="s">
        <v>35</v>
      </c>
      <c r="BF37" s="56" t="s">
        <v>35</v>
      </c>
      <c r="BG37" s="51" t="s">
        <v>35</v>
      </c>
      <c r="BH37" s="60" t="s">
        <v>35</v>
      </c>
      <c r="BI37" s="56" t="s">
        <v>35</v>
      </c>
      <c r="BJ37" s="56" t="s">
        <v>35</v>
      </c>
      <c r="BK37" s="56" t="s">
        <v>35</v>
      </c>
      <c r="BL37" s="51" t="s">
        <v>35</v>
      </c>
      <c r="BM37" s="60" t="s">
        <v>35</v>
      </c>
      <c r="BN37" s="56" t="s">
        <v>35</v>
      </c>
      <c r="BO37" s="56" t="s">
        <v>35</v>
      </c>
      <c r="BP37" s="56" t="s">
        <v>35</v>
      </c>
      <c r="BQ37" s="51" t="s">
        <v>35</v>
      </c>
      <c r="BR37" s="60" t="s">
        <v>35</v>
      </c>
      <c r="BS37" s="56" t="s">
        <v>35</v>
      </c>
      <c r="BT37" s="56" t="s">
        <v>35</v>
      </c>
      <c r="BU37" s="56" t="s">
        <v>35</v>
      </c>
      <c r="BV37" s="56" t="s">
        <v>35</v>
      </c>
      <c r="BW37" s="56" t="s">
        <v>35</v>
      </c>
      <c r="BX37" s="56" t="s">
        <v>35</v>
      </c>
      <c r="BY37" s="45" t="s">
        <v>35</v>
      </c>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row>
    <row r="38" s="322" customFormat="true" ht="15" customHeight="true" x14ac:dyDescent="0.2">
      <c r="A38" s="999"/>
      <c r="B38" s="373" t="s">
        <v>48</v>
      </c>
      <c r="C38" s="126">
        <v>1.0354610674855351</v>
      </c>
      <c r="D38" s="125">
        <v>0.70948378519655053</v>
      </c>
      <c r="E38" s="125">
        <v>1.0334437844577509</v>
      </c>
      <c r="F38" s="125">
        <v>0.94604683343181262</v>
      </c>
      <c r="G38" s="124">
        <v>0.60941633950151552</v>
      </c>
      <c r="H38" s="123">
        <v>0.32782022195866128</v>
      </c>
      <c r="I38" s="125">
        <v>4.0777207725915213E-2</v>
      </c>
      <c r="J38" s="125">
        <v>0.10737073141352341</v>
      </c>
      <c r="K38" s="125">
        <v>0.19781896804251911</v>
      </c>
      <c r="L38" s="122">
        <v>0.22717078097384599</v>
      </c>
      <c r="M38" s="126">
        <v>0.89262363912210563</v>
      </c>
      <c r="N38" s="125">
        <v>1.1342320342232755</v>
      </c>
      <c r="O38" s="125">
        <v>0.5702743455145538</v>
      </c>
      <c r="P38" s="125">
        <v>2.0226492580750768</v>
      </c>
      <c r="Q38" s="124">
        <v>1.6428555702818106</v>
      </c>
      <c r="R38" s="123">
        <v>1.594932382897063</v>
      </c>
      <c r="S38" s="125">
        <v>0.33095074779812256</v>
      </c>
      <c r="T38" s="125">
        <v>0.78420555688083848</v>
      </c>
      <c r="U38" s="125">
        <v>6.9874571790760814E-2</v>
      </c>
      <c r="V38" s="125">
        <v>2.007705689414701</v>
      </c>
      <c r="W38" s="73" t="s">
        <v>35</v>
      </c>
      <c r="X38" s="73" t="s">
        <v>35</v>
      </c>
      <c r="Y38" s="122">
        <v>8.3396266880447933E-2</v>
      </c>
      <c r="Z38" s="411"/>
      <c r="AA38" s="411"/>
      <c r="AB38" s="411"/>
      <c r="AC38" s="411"/>
      <c r="AD38" s="411"/>
      <c r="AE38" s="411"/>
      <c r="AF38" s="411"/>
      <c r="AG38" s="411"/>
      <c r="AH38" s="411"/>
      <c r="AI38" s="411"/>
      <c r="AJ38" s="411"/>
      <c r="AK38" s="411"/>
      <c r="AL38" s="411"/>
      <c r="AM38" s="411"/>
      <c r="AN38" s="411"/>
      <c r="AO38" s="411"/>
      <c r="AP38" s="411"/>
      <c r="AQ38" s="411"/>
      <c r="AR38" s="411"/>
      <c r="AS38" s="411"/>
      <c r="AT38" s="411"/>
      <c r="AU38" s="411"/>
      <c r="AV38" s="411"/>
      <c r="AW38" s="411"/>
      <c r="AX38" s="411"/>
      <c r="AY38" s="411"/>
      <c r="AZ38" s="187"/>
      <c r="BA38" s="990"/>
      <c r="BB38" s="557" t="s">
        <v>48</v>
      </c>
      <c r="BC38" s="60" t="s">
        <v>35</v>
      </c>
      <c r="BD38" s="56" t="s">
        <v>35</v>
      </c>
      <c r="BE38" s="56" t="s">
        <v>35</v>
      </c>
      <c r="BF38" s="56" t="s">
        <v>35</v>
      </c>
      <c r="BG38" s="51" t="s">
        <v>35</v>
      </c>
      <c r="BH38" s="60" t="s">
        <v>35</v>
      </c>
      <c r="BI38" s="56" t="s">
        <v>35</v>
      </c>
      <c r="BJ38" s="56" t="s">
        <v>35</v>
      </c>
      <c r="BK38" s="56" t="s">
        <v>35</v>
      </c>
      <c r="BL38" s="51" t="s">
        <v>35</v>
      </c>
      <c r="BM38" s="60" t="s">
        <v>35</v>
      </c>
      <c r="BN38" s="56" t="s">
        <v>35</v>
      </c>
      <c r="BO38" s="56" t="s">
        <v>35</v>
      </c>
      <c r="BP38" s="56" t="s">
        <v>35</v>
      </c>
      <c r="BQ38" s="51" t="s">
        <v>35</v>
      </c>
      <c r="BR38" s="60" t="s">
        <v>35</v>
      </c>
      <c r="BS38" s="56" t="s">
        <v>35</v>
      </c>
      <c r="BT38" s="56" t="s">
        <v>35</v>
      </c>
      <c r="BU38" s="56" t="s">
        <v>35</v>
      </c>
      <c r="BV38" s="56" t="s">
        <v>35</v>
      </c>
      <c r="BW38" s="56" t="s">
        <v>35</v>
      </c>
      <c r="BX38" s="56" t="s">
        <v>35</v>
      </c>
      <c r="BY38" s="45" t="s">
        <v>35</v>
      </c>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row>
    <row r="39" s="317" customFormat="true" ht="15" customHeight="true" x14ac:dyDescent="0.2">
      <c r="A39" s="999" t="s">
        <v>122</v>
      </c>
      <c r="B39" s="373" t="s">
        <v>49</v>
      </c>
      <c r="C39" s="76" t="s">
        <v>35</v>
      </c>
      <c r="D39" s="73" t="s">
        <v>35</v>
      </c>
      <c r="E39" s="73" t="s">
        <v>35</v>
      </c>
      <c r="F39" s="73" t="s">
        <v>35</v>
      </c>
      <c r="G39" s="70" t="s">
        <v>35</v>
      </c>
      <c r="H39" s="67" t="s">
        <v>35</v>
      </c>
      <c r="I39" s="73" t="s">
        <v>35</v>
      </c>
      <c r="J39" s="73" t="s">
        <v>35</v>
      </c>
      <c r="K39" s="73" t="s">
        <v>35</v>
      </c>
      <c r="L39" s="64" t="s">
        <v>35</v>
      </c>
      <c r="M39" s="76" t="s">
        <v>35</v>
      </c>
      <c r="N39" s="73" t="s">
        <v>35</v>
      </c>
      <c r="O39" s="73" t="s">
        <v>35</v>
      </c>
      <c r="P39" s="73" t="s">
        <v>35</v>
      </c>
      <c r="Q39" s="70" t="s">
        <v>35</v>
      </c>
      <c r="R39" s="67" t="s">
        <v>35</v>
      </c>
      <c r="S39" s="73" t="s">
        <v>35</v>
      </c>
      <c r="T39" s="73" t="s">
        <v>35</v>
      </c>
      <c r="U39" s="73" t="s">
        <v>35</v>
      </c>
      <c r="V39" s="73" t="s">
        <v>35</v>
      </c>
      <c r="W39" s="73" t="s">
        <v>35</v>
      </c>
      <c r="X39" s="73" t="s">
        <v>35</v>
      </c>
      <c r="Y39" s="64" t="s">
        <v>35</v>
      </c>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345"/>
      <c r="BA39" s="990" t="s">
        <v>122</v>
      </c>
      <c r="BB39" s="557" t="s">
        <v>49</v>
      </c>
      <c r="BC39" s="60" t="s">
        <v>35</v>
      </c>
      <c r="BD39" s="56" t="s">
        <v>35</v>
      </c>
      <c r="BE39" s="56" t="s">
        <v>35</v>
      </c>
      <c r="BF39" s="56" t="s">
        <v>35</v>
      </c>
      <c r="BG39" s="51" t="s">
        <v>35</v>
      </c>
      <c r="BH39" s="60" t="s">
        <v>35</v>
      </c>
      <c r="BI39" s="56" t="s">
        <v>35</v>
      </c>
      <c r="BJ39" s="56" t="s">
        <v>35</v>
      </c>
      <c r="BK39" s="56" t="s">
        <v>35</v>
      </c>
      <c r="BL39" s="51" t="s">
        <v>35</v>
      </c>
      <c r="BM39" s="60" t="s">
        <v>35</v>
      </c>
      <c r="BN39" s="56" t="s">
        <v>35</v>
      </c>
      <c r="BO39" s="56" t="s">
        <v>35</v>
      </c>
      <c r="BP39" s="56" t="s">
        <v>35</v>
      </c>
      <c r="BQ39" s="51" t="s">
        <v>35</v>
      </c>
      <c r="BR39" s="60" t="s">
        <v>35</v>
      </c>
      <c r="BS39" s="56" t="s">
        <v>35</v>
      </c>
      <c r="BT39" s="56" t="s">
        <v>35</v>
      </c>
      <c r="BU39" s="56" t="s">
        <v>35</v>
      </c>
      <c r="BV39" s="56" t="s">
        <v>35</v>
      </c>
      <c r="BW39" s="56" t="s">
        <v>35</v>
      </c>
      <c r="BX39" s="56" t="s">
        <v>35</v>
      </c>
      <c r="BY39" s="45" t="s">
        <v>35</v>
      </c>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row>
    <row r="40" s="317" customFormat="true" ht="15" customHeight="true" x14ac:dyDescent="0.2">
      <c r="A40" s="999"/>
      <c r="B40" s="373" t="s">
        <v>48</v>
      </c>
      <c r="C40" s="76" t="s">
        <v>35</v>
      </c>
      <c r="D40" s="73" t="s">
        <v>35</v>
      </c>
      <c r="E40" s="73" t="s">
        <v>35</v>
      </c>
      <c r="F40" s="73" t="s">
        <v>35</v>
      </c>
      <c r="G40" s="70" t="s">
        <v>35</v>
      </c>
      <c r="H40" s="67" t="s">
        <v>35</v>
      </c>
      <c r="I40" s="73" t="s">
        <v>35</v>
      </c>
      <c r="J40" s="73" t="s">
        <v>35</v>
      </c>
      <c r="K40" s="73" t="s">
        <v>35</v>
      </c>
      <c r="L40" s="64" t="s">
        <v>35</v>
      </c>
      <c r="M40" s="76" t="s">
        <v>35</v>
      </c>
      <c r="N40" s="73" t="s">
        <v>35</v>
      </c>
      <c r="O40" s="73" t="s">
        <v>35</v>
      </c>
      <c r="P40" s="73" t="s">
        <v>35</v>
      </c>
      <c r="Q40" s="70" t="s">
        <v>35</v>
      </c>
      <c r="R40" s="67" t="s">
        <v>35</v>
      </c>
      <c r="S40" s="73" t="s">
        <v>35</v>
      </c>
      <c r="T40" s="73" t="s">
        <v>35</v>
      </c>
      <c r="U40" s="73" t="s">
        <v>35</v>
      </c>
      <c r="V40" s="73" t="s">
        <v>35</v>
      </c>
      <c r="W40" s="73" t="s">
        <v>35</v>
      </c>
      <c r="X40" s="73" t="s">
        <v>35</v>
      </c>
      <c r="Y40" s="64" t="s">
        <v>35</v>
      </c>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345"/>
      <c r="BA40" s="990"/>
      <c r="BB40" s="557" t="s">
        <v>48</v>
      </c>
      <c r="BC40" s="60" t="s">
        <v>35</v>
      </c>
      <c r="BD40" s="56" t="s">
        <v>35</v>
      </c>
      <c r="BE40" s="56" t="s">
        <v>35</v>
      </c>
      <c r="BF40" s="56" t="s">
        <v>35</v>
      </c>
      <c r="BG40" s="51" t="s">
        <v>35</v>
      </c>
      <c r="BH40" s="60" t="s">
        <v>35</v>
      </c>
      <c r="BI40" s="56" t="s">
        <v>35</v>
      </c>
      <c r="BJ40" s="56" t="s">
        <v>35</v>
      </c>
      <c r="BK40" s="56" t="s">
        <v>35</v>
      </c>
      <c r="BL40" s="51" t="s">
        <v>35</v>
      </c>
      <c r="BM40" s="60" t="s">
        <v>35</v>
      </c>
      <c r="BN40" s="56" t="s">
        <v>35</v>
      </c>
      <c r="BO40" s="56" t="s">
        <v>35</v>
      </c>
      <c r="BP40" s="56" t="s">
        <v>35</v>
      </c>
      <c r="BQ40" s="51" t="s">
        <v>35</v>
      </c>
      <c r="BR40" s="60" t="s">
        <v>35</v>
      </c>
      <c r="BS40" s="56" t="s">
        <v>35</v>
      </c>
      <c r="BT40" s="56" t="s">
        <v>35</v>
      </c>
      <c r="BU40" s="56" t="s">
        <v>35</v>
      </c>
      <c r="BV40" s="56" t="s">
        <v>35</v>
      </c>
      <c r="BW40" s="56" t="s">
        <v>35</v>
      </c>
      <c r="BX40" s="56" t="s">
        <v>35</v>
      </c>
      <c r="BY40" s="45" t="s">
        <v>35</v>
      </c>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row>
    <row r="41" s="322" customFormat="true" ht="15" customHeight="true" x14ac:dyDescent="0.2">
      <c r="A41" s="999" t="s">
        <v>56</v>
      </c>
      <c r="B41" s="373" t="s">
        <v>49</v>
      </c>
      <c r="C41" s="126">
        <v>0</v>
      </c>
      <c r="D41" s="125">
        <v>2.1386365549535699E-2</v>
      </c>
      <c r="E41" s="125">
        <v>0</v>
      </c>
      <c r="F41" s="125">
        <v>0</v>
      </c>
      <c r="G41" s="124">
        <v>0</v>
      </c>
      <c r="H41" s="123">
        <v>0</v>
      </c>
      <c r="I41" s="125">
        <v>0</v>
      </c>
      <c r="J41" s="125">
        <v>0</v>
      </c>
      <c r="K41" s="125">
        <v>0</v>
      </c>
      <c r="L41" s="122">
        <v>0</v>
      </c>
      <c r="M41" s="126">
        <v>0</v>
      </c>
      <c r="N41" s="125">
        <v>0</v>
      </c>
      <c r="O41" s="125">
        <v>3.3393227207518035E-2</v>
      </c>
      <c r="P41" s="125">
        <v>0</v>
      </c>
      <c r="Q41" s="124">
        <v>0</v>
      </c>
      <c r="R41" s="123">
        <v>1.1713532516195913E-2</v>
      </c>
      <c r="S41" s="125">
        <v>0</v>
      </c>
      <c r="T41" s="125">
        <v>0</v>
      </c>
      <c r="U41" s="125">
        <v>0</v>
      </c>
      <c r="V41" s="125">
        <v>0</v>
      </c>
      <c r="W41" s="73" t="s">
        <v>35</v>
      </c>
      <c r="X41" s="73" t="s">
        <v>35</v>
      </c>
      <c r="Y41" s="122">
        <v>0</v>
      </c>
      <c r="Z41" s="411"/>
      <c r="AA41" s="411"/>
      <c r="AB41" s="411"/>
      <c r="AC41" s="411"/>
      <c r="AD41" s="411"/>
      <c r="AE41" s="411"/>
      <c r="AF41" s="411"/>
      <c r="AG41" s="411"/>
      <c r="AH41" s="411"/>
      <c r="AI41" s="411"/>
      <c r="AJ41" s="411"/>
      <c r="AK41" s="411"/>
      <c r="AL41" s="411"/>
      <c r="AM41" s="411"/>
      <c r="AN41" s="411"/>
      <c r="AO41" s="411"/>
      <c r="AP41" s="411"/>
      <c r="AQ41" s="411"/>
      <c r="AR41" s="411"/>
      <c r="AS41" s="411"/>
      <c r="AT41" s="411"/>
      <c r="AU41" s="411"/>
      <c r="AV41" s="411"/>
      <c r="AW41" s="411"/>
      <c r="AX41" s="411"/>
      <c r="AY41" s="411"/>
      <c r="AZ41" s="187"/>
      <c r="BA41" s="990" t="s">
        <v>56</v>
      </c>
      <c r="BB41" s="557" t="s">
        <v>49</v>
      </c>
      <c r="BC41" s="60" t="s">
        <v>35</v>
      </c>
      <c r="BD41" s="56" t="s">
        <v>35</v>
      </c>
      <c r="BE41" s="56" t="s">
        <v>35</v>
      </c>
      <c r="BF41" s="56" t="s">
        <v>35</v>
      </c>
      <c r="BG41" s="51" t="s">
        <v>35</v>
      </c>
      <c r="BH41" s="60" t="s">
        <v>35</v>
      </c>
      <c r="BI41" s="56" t="s">
        <v>35</v>
      </c>
      <c r="BJ41" s="56" t="s">
        <v>35</v>
      </c>
      <c r="BK41" s="56" t="s">
        <v>35</v>
      </c>
      <c r="BL41" s="51" t="s">
        <v>35</v>
      </c>
      <c r="BM41" s="60" t="s">
        <v>35</v>
      </c>
      <c r="BN41" s="56" t="s">
        <v>35</v>
      </c>
      <c r="BO41" s="56" t="s">
        <v>35</v>
      </c>
      <c r="BP41" s="56" t="s">
        <v>35</v>
      </c>
      <c r="BQ41" s="51" t="s">
        <v>35</v>
      </c>
      <c r="BR41" s="60" t="s">
        <v>35</v>
      </c>
      <c r="BS41" s="56" t="s">
        <v>35</v>
      </c>
      <c r="BT41" s="56" t="s">
        <v>35</v>
      </c>
      <c r="BU41" s="56" t="s">
        <v>35</v>
      </c>
      <c r="BV41" s="56" t="s">
        <v>35</v>
      </c>
      <c r="BW41" s="56" t="s">
        <v>35</v>
      </c>
      <c r="BX41" s="56" t="s">
        <v>35</v>
      </c>
      <c r="BY41" s="45" t="s">
        <v>35</v>
      </c>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row>
    <row r="42" s="322" customFormat="true" ht="15" customHeight="true" x14ac:dyDescent="0.2">
      <c r="A42" s="999"/>
      <c r="B42" s="373" t="s">
        <v>48</v>
      </c>
      <c r="C42" s="126">
        <v>100</v>
      </c>
      <c r="D42" s="125">
        <v>99.978613634450468</v>
      </c>
      <c r="E42" s="125">
        <v>100</v>
      </c>
      <c r="F42" s="125">
        <v>100</v>
      </c>
      <c r="G42" s="124">
        <v>100</v>
      </c>
      <c r="H42" s="123">
        <v>100</v>
      </c>
      <c r="I42" s="125">
        <v>100</v>
      </c>
      <c r="J42" s="125">
        <v>100</v>
      </c>
      <c r="K42" s="125">
        <v>100</v>
      </c>
      <c r="L42" s="122">
        <v>100</v>
      </c>
      <c r="M42" s="126">
        <v>100</v>
      </c>
      <c r="N42" s="125">
        <v>100</v>
      </c>
      <c r="O42" s="125">
        <v>99.966606772792503</v>
      </c>
      <c r="P42" s="125">
        <v>100</v>
      </c>
      <c r="Q42" s="124">
        <v>100</v>
      </c>
      <c r="R42" s="123">
        <v>99.988286467483817</v>
      </c>
      <c r="S42" s="125">
        <v>100</v>
      </c>
      <c r="T42" s="125">
        <v>100</v>
      </c>
      <c r="U42" s="125">
        <v>100</v>
      </c>
      <c r="V42" s="125">
        <v>100</v>
      </c>
      <c r="W42" s="73" t="s">
        <v>35</v>
      </c>
      <c r="X42" s="73" t="s">
        <v>35</v>
      </c>
      <c r="Y42" s="122">
        <v>100</v>
      </c>
      <c r="Z42" s="411"/>
      <c r="AA42" s="411"/>
      <c r="AB42" s="411"/>
      <c r="AC42" s="411"/>
      <c r="AD42" s="411"/>
      <c r="AE42" s="411"/>
      <c r="AF42" s="411"/>
      <c r="AG42" s="411"/>
      <c r="AH42" s="411"/>
      <c r="AI42" s="411"/>
      <c r="AJ42" s="411"/>
      <c r="AK42" s="411"/>
      <c r="AL42" s="411"/>
      <c r="AM42" s="411"/>
      <c r="AN42" s="411"/>
      <c r="AO42" s="411"/>
      <c r="AP42" s="411"/>
      <c r="AQ42" s="411"/>
      <c r="AR42" s="411"/>
      <c r="AS42" s="411"/>
      <c r="AT42" s="411"/>
      <c r="AU42" s="411"/>
      <c r="AV42" s="411"/>
      <c r="AW42" s="411"/>
      <c r="AX42" s="411"/>
      <c r="AY42" s="411"/>
      <c r="AZ42" s="187"/>
      <c r="BA42" s="990"/>
      <c r="BB42" s="557" t="s">
        <v>48</v>
      </c>
      <c r="BC42" s="60" t="s">
        <v>35</v>
      </c>
      <c r="BD42" s="56" t="s">
        <v>35</v>
      </c>
      <c r="BE42" s="56" t="s">
        <v>35</v>
      </c>
      <c r="BF42" s="56" t="s">
        <v>35</v>
      </c>
      <c r="BG42" s="51" t="s">
        <v>35</v>
      </c>
      <c r="BH42" s="60" t="s">
        <v>35</v>
      </c>
      <c r="BI42" s="56" t="s">
        <v>35</v>
      </c>
      <c r="BJ42" s="56" t="s">
        <v>35</v>
      </c>
      <c r="BK42" s="56" t="s">
        <v>35</v>
      </c>
      <c r="BL42" s="51" t="s">
        <v>35</v>
      </c>
      <c r="BM42" s="60" t="s">
        <v>35</v>
      </c>
      <c r="BN42" s="56" t="s">
        <v>35</v>
      </c>
      <c r="BO42" s="56" t="s">
        <v>35</v>
      </c>
      <c r="BP42" s="56" t="s">
        <v>35</v>
      </c>
      <c r="BQ42" s="51" t="s">
        <v>35</v>
      </c>
      <c r="BR42" s="60" t="s">
        <v>35</v>
      </c>
      <c r="BS42" s="56" t="s">
        <v>35</v>
      </c>
      <c r="BT42" s="56" t="s">
        <v>35</v>
      </c>
      <c r="BU42" s="56" t="s">
        <v>35</v>
      </c>
      <c r="BV42" s="56" t="s">
        <v>35</v>
      </c>
      <c r="BW42" s="56" t="s">
        <v>35</v>
      </c>
      <c r="BX42" s="56" t="s">
        <v>35</v>
      </c>
      <c r="BY42" s="45" t="s">
        <v>35</v>
      </c>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row>
    <row r="43" s="322" customFormat="true" ht="15" customHeight="true" x14ac:dyDescent="0.2">
      <c r="A43" s="999" t="s">
        <v>53</v>
      </c>
      <c r="B43" s="373" t="s">
        <v>49</v>
      </c>
      <c r="C43" s="76" t="s">
        <v>35</v>
      </c>
      <c r="D43" s="73" t="s">
        <v>35</v>
      </c>
      <c r="E43" s="73" t="s">
        <v>35</v>
      </c>
      <c r="F43" s="73" t="s">
        <v>35</v>
      </c>
      <c r="G43" s="70" t="s">
        <v>35</v>
      </c>
      <c r="H43" s="67" t="s">
        <v>35</v>
      </c>
      <c r="I43" s="73" t="s">
        <v>35</v>
      </c>
      <c r="J43" s="73" t="s">
        <v>35</v>
      </c>
      <c r="K43" s="73" t="s">
        <v>35</v>
      </c>
      <c r="L43" s="64" t="s">
        <v>35</v>
      </c>
      <c r="M43" s="76" t="s">
        <v>35</v>
      </c>
      <c r="N43" s="73" t="s">
        <v>35</v>
      </c>
      <c r="O43" s="73" t="s">
        <v>35</v>
      </c>
      <c r="P43" s="73" t="s">
        <v>35</v>
      </c>
      <c r="Q43" s="70" t="s">
        <v>35</v>
      </c>
      <c r="R43" s="67" t="s">
        <v>35</v>
      </c>
      <c r="S43" s="73" t="s">
        <v>35</v>
      </c>
      <c r="T43" s="73" t="s">
        <v>35</v>
      </c>
      <c r="U43" s="73" t="s">
        <v>35</v>
      </c>
      <c r="V43" s="73" t="s">
        <v>35</v>
      </c>
      <c r="W43" s="73" t="s">
        <v>35</v>
      </c>
      <c r="X43" s="73" t="s">
        <v>35</v>
      </c>
      <c r="Y43" s="64" t="s">
        <v>35</v>
      </c>
      <c r="Z43" s="411"/>
      <c r="AA43" s="411"/>
      <c r="AB43" s="411"/>
      <c r="AC43" s="411"/>
      <c r="AD43" s="411"/>
      <c r="AE43" s="411"/>
      <c r="AF43" s="411"/>
      <c r="AG43" s="411"/>
      <c r="AH43" s="411"/>
      <c r="AI43" s="411"/>
      <c r="AJ43" s="411"/>
      <c r="AK43" s="411"/>
      <c r="AL43" s="411"/>
      <c r="AM43" s="411"/>
      <c r="AN43" s="411"/>
      <c r="AO43" s="411"/>
      <c r="AP43" s="411"/>
      <c r="AQ43" s="411"/>
      <c r="AR43" s="411"/>
      <c r="AS43" s="411"/>
      <c r="AT43" s="411"/>
      <c r="AU43" s="411"/>
      <c r="AV43" s="411"/>
      <c r="AW43" s="411"/>
      <c r="AX43" s="411"/>
      <c r="AY43" s="411"/>
      <c r="AZ43" s="187"/>
      <c r="BA43" s="990" t="s">
        <v>53</v>
      </c>
      <c r="BB43" s="557" t="s">
        <v>49</v>
      </c>
      <c r="BC43" s="60" t="s">
        <v>35</v>
      </c>
      <c r="BD43" s="56" t="s">
        <v>35</v>
      </c>
      <c r="BE43" s="56" t="s">
        <v>35</v>
      </c>
      <c r="BF43" s="56" t="s">
        <v>35</v>
      </c>
      <c r="BG43" s="51" t="s">
        <v>35</v>
      </c>
      <c r="BH43" s="60" t="s">
        <v>35</v>
      </c>
      <c r="BI43" s="56" t="s">
        <v>35</v>
      </c>
      <c r="BJ43" s="56" t="s">
        <v>35</v>
      </c>
      <c r="BK43" s="56" t="s">
        <v>35</v>
      </c>
      <c r="BL43" s="51" t="s">
        <v>35</v>
      </c>
      <c r="BM43" s="60" t="s">
        <v>35</v>
      </c>
      <c r="BN43" s="56" t="s">
        <v>35</v>
      </c>
      <c r="BO43" s="56" t="s">
        <v>35</v>
      </c>
      <c r="BP43" s="56" t="s">
        <v>35</v>
      </c>
      <c r="BQ43" s="51" t="s">
        <v>35</v>
      </c>
      <c r="BR43" s="60" t="s">
        <v>35</v>
      </c>
      <c r="BS43" s="56" t="s">
        <v>35</v>
      </c>
      <c r="BT43" s="56" t="s">
        <v>35</v>
      </c>
      <c r="BU43" s="56" t="s">
        <v>35</v>
      </c>
      <c r="BV43" s="56" t="s">
        <v>35</v>
      </c>
      <c r="BW43" s="56" t="s">
        <v>35</v>
      </c>
      <c r="BX43" s="56" t="s">
        <v>35</v>
      </c>
      <c r="BY43" s="45" t="s">
        <v>35</v>
      </c>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row>
    <row r="44" s="322" customFormat="true" ht="15" customHeight="true" x14ac:dyDescent="0.2">
      <c r="A44" s="999"/>
      <c r="B44" s="373" t="s">
        <v>48</v>
      </c>
      <c r="C44" s="76" t="s">
        <v>35</v>
      </c>
      <c r="D44" s="73" t="s">
        <v>35</v>
      </c>
      <c r="E44" s="73" t="s">
        <v>35</v>
      </c>
      <c r="F44" s="73" t="s">
        <v>35</v>
      </c>
      <c r="G44" s="70" t="s">
        <v>35</v>
      </c>
      <c r="H44" s="67" t="s">
        <v>35</v>
      </c>
      <c r="I44" s="73" t="s">
        <v>35</v>
      </c>
      <c r="J44" s="73" t="s">
        <v>35</v>
      </c>
      <c r="K44" s="73" t="s">
        <v>35</v>
      </c>
      <c r="L44" s="64" t="s">
        <v>35</v>
      </c>
      <c r="M44" s="76" t="s">
        <v>35</v>
      </c>
      <c r="N44" s="73" t="s">
        <v>35</v>
      </c>
      <c r="O44" s="73" t="s">
        <v>35</v>
      </c>
      <c r="P44" s="73" t="s">
        <v>35</v>
      </c>
      <c r="Q44" s="70" t="s">
        <v>35</v>
      </c>
      <c r="R44" s="67" t="s">
        <v>35</v>
      </c>
      <c r="S44" s="73" t="s">
        <v>35</v>
      </c>
      <c r="T44" s="73" t="s">
        <v>35</v>
      </c>
      <c r="U44" s="73" t="s">
        <v>35</v>
      </c>
      <c r="V44" s="73" t="s">
        <v>35</v>
      </c>
      <c r="W44" s="73" t="s">
        <v>35</v>
      </c>
      <c r="X44" s="73" t="s">
        <v>35</v>
      </c>
      <c r="Y44" s="64" t="s">
        <v>35</v>
      </c>
      <c r="Z44" s="411"/>
      <c r="AA44" s="411"/>
      <c r="AB44" s="411"/>
      <c r="AC44" s="411"/>
      <c r="AD44" s="411"/>
      <c r="AE44" s="411"/>
      <c r="AF44" s="411"/>
      <c r="AG44" s="411"/>
      <c r="AH44" s="411"/>
      <c r="AI44" s="411"/>
      <c r="AJ44" s="411"/>
      <c r="AK44" s="411"/>
      <c r="AL44" s="411"/>
      <c r="AM44" s="411"/>
      <c r="AN44" s="411"/>
      <c r="AO44" s="411"/>
      <c r="AP44" s="411"/>
      <c r="AQ44" s="411"/>
      <c r="AR44" s="411"/>
      <c r="AS44" s="411"/>
      <c r="AT44" s="411"/>
      <c r="AU44" s="411"/>
      <c r="AV44" s="411"/>
      <c r="AW44" s="411"/>
      <c r="AX44" s="411"/>
      <c r="AY44" s="411"/>
      <c r="AZ44" s="187"/>
      <c r="BA44" s="990"/>
      <c r="BB44" s="557" t="s">
        <v>48</v>
      </c>
      <c r="BC44" s="60" t="s">
        <v>35</v>
      </c>
      <c r="BD44" s="56" t="s">
        <v>35</v>
      </c>
      <c r="BE44" s="56" t="s">
        <v>35</v>
      </c>
      <c r="BF44" s="56" t="s">
        <v>35</v>
      </c>
      <c r="BG44" s="51" t="s">
        <v>35</v>
      </c>
      <c r="BH44" s="60" t="s">
        <v>35</v>
      </c>
      <c r="BI44" s="56" t="s">
        <v>35</v>
      </c>
      <c r="BJ44" s="56" t="s">
        <v>35</v>
      </c>
      <c r="BK44" s="56" t="s">
        <v>35</v>
      </c>
      <c r="BL44" s="51" t="s">
        <v>35</v>
      </c>
      <c r="BM44" s="60" t="s">
        <v>35</v>
      </c>
      <c r="BN44" s="56" t="s">
        <v>35</v>
      </c>
      <c r="BO44" s="56" t="s">
        <v>35</v>
      </c>
      <c r="BP44" s="56" t="s">
        <v>35</v>
      </c>
      <c r="BQ44" s="51" t="s">
        <v>35</v>
      </c>
      <c r="BR44" s="60" t="s">
        <v>35</v>
      </c>
      <c r="BS44" s="56" t="s">
        <v>35</v>
      </c>
      <c r="BT44" s="56" t="s">
        <v>35</v>
      </c>
      <c r="BU44" s="56" t="s">
        <v>35</v>
      </c>
      <c r="BV44" s="56" t="s">
        <v>35</v>
      </c>
      <c r="BW44" s="56" t="s">
        <v>35</v>
      </c>
      <c r="BX44" s="56" t="s">
        <v>35</v>
      </c>
      <c r="BY44" s="45" t="s">
        <v>35</v>
      </c>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row>
    <row r="45" s="322" customFormat="true" ht="15" customHeight="true" x14ac:dyDescent="0.2">
      <c r="A45" s="999" t="s">
        <v>52</v>
      </c>
      <c r="B45" s="373" t="s">
        <v>49</v>
      </c>
      <c r="C45" s="76" t="s">
        <v>35</v>
      </c>
      <c r="D45" s="73" t="s">
        <v>35</v>
      </c>
      <c r="E45" s="73" t="s">
        <v>35</v>
      </c>
      <c r="F45" s="73" t="s">
        <v>35</v>
      </c>
      <c r="G45" s="70" t="s">
        <v>35</v>
      </c>
      <c r="H45" s="67" t="s">
        <v>35</v>
      </c>
      <c r="I45" s="73" t="s">
        <v>35</v>
      </c>
      <c r="J45" s="73" t="s">
        <v>35</v>
      </c>
      <c r="K45" s="73" t="s">
        <v>35</v>
      </c>
      <c r="L45" s="64" t="s">
        <v>35</v>
      </c>
      <c r="M45" s="76" t="s">
        <v>35</v>
      </c>
      <c r="N45" s="73" t="s">
        <v>35</v>
      </c>
      <c r="O45" s="73" t="s">
        <v>35</v>
      </c>
      <c r="P45" s="73" t="s">
        <v>35</v>
      </c>
      <c r="Q45" s="70" t="s">
        <v>35</v>
      </c>
      <c r="R45" s="67" t="s">
        <v>35</v>
      </c>
      <c r="S45" s="73" t="s">
        <v>35</v>
      </c>
      <c r="T45" s="73" t="s">
        <v>35</v>
      </c>
      <c r="U45" s="73" t="s">
        <v>35</v>
      </c>
      <c r="V45" s="73" t="s">
        <v>35</v>
      </c>
      <c r="W45" s="73" t="s">
        <v>35</v>
      </c>
      <c r="X45" s="73" t="s">
        <v>35</v>
      </c>
      <c r="Y45" s="64" t="s">
        <v>35</v>
      </c>
      <c r="Z45" s="411"/>
      <c r="AA45" s="411"/>
      <c r="AB45" s="411"/>
      <c r="AC45" s="411"/>
      <c r="AD45" s="411"/>
      <c r="AE45" s="411"/>
      <c r="AF45" s="411"/>
      <c r="AG45" s="411"/>
      <c r="AH45" s="411"/>
      <c r="AI45" s="411"/>
      <c r="AJ45" s="411"/>
      <c r="AK45" s="411"/>
      <c r="AL45" s="411"/>
      <c r="AM45" s="411"/>
      <c r="AN45" s="411"/>
      <c r="AO45" s="411"/>
      <c r="AP45" s="411"/>
      <c r="AQ45" s="411"/>
      <c r="AR45" s="411"/>
      <c r="AS45" s="411"/>
      <c r="AT45" s="411"/>
      <c r="AU45" s="411"/>
      <c r="AV45" s="411"/>
      <c r="AW45" s="411"/>
      <c r="AX45" s="411"/>
      <c r="AY45" s="411"/>
      <c r="AZ45" s="187"/>
      <c r="BA45" s="990" t="s">
        <v>52</v>
      </c>
      <c r="BB45" s="557" t="s">
        <v>49</v>
      </c>
      <c r="BC45" s="60" t="s">
        <v>35</v>
      </c>
      <c r="BD45" s="56" t="s">
        <v>35</v>
      </c>
      <c r="BE45" s="56" t="s">
        <v>35</v>
      </c>
      <c r="BF45" s="56" t="s">
        <v>35</v>
      </c>
      <c r="BG45" s="51" t="s">
        <v>35</v>
      </c>
      <c r="BH45" s="60" t="s">
        <v>35</v>
      </c>
      <c r="BI45" s="56" t="s">
        <v>35</v>
      </c>
      <c r="BJ45" s="56" t="s">
        <v>35</v>
      </c>
      <c r="BK45" s="56" t="s">
        <v>35</v>
      </c>
      <c r="BL45" s="51" t="s">
        <v>35</v>
      </c>
      <c r="BM45" s="60" t="s">
        <v>35</v>
      </c>
      <c r="BN45" s="56" t="s">
        <v>35</v>
      </c>
      <c r="BO45" s="56" t="s">
        <v>35</v>
      </c>
      <c r="BP45" s="56" t="s">
        <v>35</v>
      </c>
      <c r="BQ45" s="51" t="s">
        <v>35</v>
      </c>
      <c r="BR45" s="60" t="s">
        <v>35</v>
      </c>
      <c r="BS45" s="56" t="s">
        <v>35</v>
      </c>
      <c r="BT45" s="56" t="s">
        <v>35</v>
      </c>
      <c r="BU45" s="56" t="s">
        <v>35</v>
      </c>
      <c r="BV45" s="56" t="s">
        <v>35</v>
      </c>
      <c r="BW45" s="56" t="s">
        <v>35</v>
      </c>
      <c r="BX45" s="56" t="s">
        <v>35</v>
      </c>
      <c r="BY45" s="45" t="s">
        <v>35</v>
      </c>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row>
    <row r="46" s="322" customFormat="true" ht="15" customHeight="true" x14ac:dyDescent="0.2">
      <c r="A46" s="999"/>
      <c r="B46" s="373" t="s">
        <v>48</v>
      </c>
      <c r="C46" s="76" t="s">
        <v>35</v>
      </c>
      <c r="D46" s="73" t="s">
        <v>35</v>
      </c>
      <c r="E46" s="73" t="s">
        <v>35</v>
      </c>
      <c r="F46" s="73" t="s">
        <v>35</v>
      </c>
      <c r="G46" s="70" t="s">
        <v>35</v>
      </c>
      <c r="H46" s="67" t="s">
        <v>35</v>
      </c>
      <c r="I46" s="73" t="s">
        <v>35</v>
      </c>
      <c r="J46" s="73" t="s">
        <v>35</v>
      </c>
      <c r="K46" s="73" t="s">
        <v>35</v>
      </c>
      <c r="L46" s="64" t="s">
        <v>35</v>
      </c>
      <c r="M46" s="76" t="s">
        <v>35</v>
      </c>
      <c r="N46" s="73" t="s">
        <v>35</v>
      </c>
      <c r="O46" s="73" t="s">
        <v>35</v>
      </c>
      <c r="P46" s="73" t="s">
        <v>35</v>
      </c>
      <c r="Q46" s="70" t="s">
        <v>35</v>
      </c>
      <c r="R46" s="67" t="s">
        <v>35</v>
      </c>
      <c r="S46" s="73" t="s">
        <v>35</v>
      </c>
      <c r="T46" s="73" t="s">
        <v>35</v>
      </c>
      <c r="U46" s="73" t="s">
        <v>35</v>
      </c>
      <c r="V46" s="73" t="s">
        <v>35</v>
      </c>
      <c r="W46" s="73" t="s">
        <v>35</v>
      </c>
      <c r="X46" s="73" t="s">
        <v>35</v>
      </c>
      <c r="Y46" s="64" t="s">
        <v>35</v>
      </c>
      <c r="Z46" s="411"/>
      <c r="AA46" s="411"/>
      <c r="AB46" s="411"/>
      <c r="AC46" s="411"/>
      <c r="AD46" s="411"/>
      <c r="AE46" s="411"/>
      <c r="AF46" s="411"/>
      <c r="AG46" s="411"/>
      <c r="AH46" s="411"/>
      <c r="AI46" s="411"/>
      <c r="AJ46" s="411"/>
      <c r="AK46" s="411"/>
      <c r="AL46" s="411"/>
      <c r="AM46" s="411"/>
      <c r="AN46" s="411"/>
      <c r="AO46" s="411"/>
      <c r="AP46" s="411"/>
      <c r="AQ46" s="411"/>
      <c r="AR46" s="411"/>
      <c r="AS46" s="411"/>
      <c r="AT46" s="411"/>
      <c r="AU46" s="411"/>
      <c r="AV46" s="411"/>
      <c r="AW46" s="411"/>
      <c r="AX46" s="411"/>
      <c r="AY46" s="411"/>
      <c r="AZ46" s="187"/>
      <c r="BA46" s="990"/>
      <c r="BB46" s="557" t="s">
        <v>48</v>
      </c>
      <c r="BC46" s="60" t="s">
        <v>35</v>
      </c>
      <c r="BD46" s="56" t="s">
        <v>35</v>
      </c>
      <c r="BE46" s="56" t="s">
        <v>35</v>
      </c>
      <c r="BF46" s="56" t="s">
        <v>35</v>
      </c>
      <c r="BG46" s="51" t="s">
        <v>35</v>
      </c>
      <c r="BH46" s="60" t="s">
        <v>35</v>
      </c>
      <c r="BI46" s="56" t="s">
        <v>35</v>
      </c>
      <c r="BJ46" s="56" t="s">
        <v>35</v>
      </c>
      <c r="BK46" s="56" t="s">
        <v>35</v>
      </c>
      <c r="BL46" s="51" t="s">
        <v>35</v>
      </c>
      <c r="BM46" s="60" t="s">
        <v>35</v>
      </c>
      <c r="BN46" s="56" t="s">
        <v>35</v>
      </c>
      <c r="BO46" s="56" t="s">
        <v>35</v>
      </c>
      <c r="BP46" s="56" t="s">
        <v>35</v>
      </c>
      <c r="BQ46" s="51" t="s">
        <v>35</v>
      </c>
      <c r="BR46" s="60" t="s">
        <v>35</v>
      </c>
      <c r="BS46" s="56" t="s">
        <v>35</v>
      </c>
      <c r="BT46" s="56" t="s">
        <v>35</v>
      </c>
      <c r="BU46" s="56" t="s">
        <v>35</v>
      </c>
      <c r="BV46" s="56" t="s">
        <v>35</v>
      </c>
      <c r="BW46" s="56" t="s">
        <v>35</v>
      </c>
      <c r="BX46" s="56" t="s">
        <v>35</v>
      </c>
      <c r="BY46" s="45" t="s">
        <v>35</v>
      </c>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row>
    <row r="47" s="317" customFormat="true" ht="15" customHeight="true" x14ac:dyDescent="0.2">
      <c r="A47" s="999" t="s">
        <v>101</v>
      </c>
      <c r="B47" s="373" t="s">
        <v>100</v>
      </c>
      <c r="C47" s="76" t="s">
        <v>35</v>
      </c>
      <c r="D47" s="73" t="s">
        <v>35</v>
      </c>
      <c r="E47" s="73" t="s">
        <v>35</v>
      </c>
      <c r="F47" s="73" t="s">
        <v>35</v>
      </c>
      <c r="G47" s="70" t="s">
        <v>35</v>
      </c>
      <c r="H47" s="67" t="s">
        <v>35</v>
      </c>
      <c r="I47" s="73" t="s">
        <v>35</v>
      </c>
      <c r="J47" s="73" t="s">
        <v>35</v>
      </c>
      <c r="K47" s="73" t="s">
        <v>35</v>
      </c>
      <c r="L47" s="64" t="s">
        <v>35</v>
      </c>
      <c r="M47" s="76" t="s">
        <v>35</v>
      </c>
      <c r="N47" s="73" t="s">
        <v>35</v>
      </c>
      <c r="O47" s="73" t="s">
        <v>35</v>
      </c>
      <c r="P47" s="73" t="s">
        <v>35</v>
      </c>
      <c r="Q47" s="70" t="s">
        <v>35</v>
      </c>
      <c r="R47" s="67" t="s">
        <v>35</v>
      </c>
      <c r="S47" s="73" t="s">
        <v>35</v>
      </c>
      <c r="T47" s="73" t="s">
        <v>35</v>
      </c>
      <c r="U47" s="73" t="s">
        <v>35</v>
      </c>
      <c r="V47" s="73" t="s">
        <v>35</v>
      </c>
      <c r="W47" s="73" t="s">
        <v>35</v>
      </c>
      <c r="X47" s="73" t="s">
        <v>35</v>
      </c>
      <c r="Y47" s="64" t="s">
        <v>35</v>
      </c>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345"/>
      <c r="BA47" s="990" t="s">
        <v>101</v>
      </c>
      <c r="BB47" s="557" t="s">
        <v>100</v>
      </c>
      <c r="BC47" s="60" t="s">
        <v>35</v>
      </c>
      <c r="BD47" s="56" t="s">
        <v>35</v>
      </c>
      <c r="BE47" s="56" t="s">
        <v>35</v>
      </c>
      <c r="BF47" s="56" t="s">
        <v>35</v>
      </c>
      <c r="BG47" s="51" t="s">
        <v>35</v>
      </c>
      <c r="BH47" s="60" t="s">
        <v>35</v>
      </c>
      <c r="BI47" s="56" t="s">
        <v>35</v>
      </c>
      <c r="BJ47" s="56" t="s">
        <v>35</v>
      </c>
      <c r="BK47" s="56" t="s">
        <v>35</v>
      </c>
      <c r="BL47" s="51" t="s">
        <v>35</v>
      </c>
      <c r="BM47" s="60" t="s">
        <v>35</v>
      </c>
      <c r="BN47" s="56" t="s">
        <v>35</v>
      </c>
      <c r="BO47" s="56" t="s">
        <v>35</v>
      </c>
      <c r="BP47" s="56" t="s">
        <v>35</v>
      </c>
      <c r="BQ47" s="51" t="s">
        <v>35</v>
      </c>
      <c r="BR47" s="60" t="s">
        <v>35</v>
      </c>
      <c r="BS47" s="56" t="s">
        <v>35</v>
      </c>
      <c r="BT47" s="56" t="s">
        <v>35</v>
      </c>
      <c r="BU47" s="56" t="s">
        <v>35</v>
      </c>
      <c r="BV47" s="56" t="s">
        <v>35</v>
      </c>
      <c r="BW47" s="56" t="s">
        <v>35</v>
      </c>
      <c r="BX47" s="56" t="s">
        <v>35</v>
      </c>
      <c r="BY47" s="45" t="s">
        <v>35</v>
      </c>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row>
    <row r="48" s="317" customFormat="true" ht="15" customHeight="true" x14ac:dyDescent="0.2">
      <c r="A48" s="999"/>
      <c r="B48" s="373" t="s">
        <v>99</v>
      </c>
      <c r="C48" s="76" t="s">
        <v>35</v>
      </c>
      <c r="D48" s="73" t="s">
        <v>35</v>
      </c>
      <c r="E48" s="73" t="s">
        <v>35</v>
      </c>
      <c r="F48" s="73" t="s">
        <v>35</v>
      </c>
      <c r="G48" s="70" t="s">
        <v>35</v>
      </c>
      <c r="H48" s="67" t="s">
        <v>35</v>
      </c>
      <c r="I48" s="73" t="s">
        <v>35</v>
      </c>
      <c r="J48" s="73" t="s">
        <v>35</v>
      </c>
      <c r="K48" s="73" t="s">
        <v>35</v>
      </c>
      <c r="L48" s="64" t="s">
        <v>35</v>
      </c>
      <c r="M48" s="76" t="s">
        <v>35</v>
      </c>
      <c r="N48" s="73" t="s">
        <v>35</v>
      </c>
      <c r="O48" s="73" t="s">
        <v>35</v>
      </c>
      <c r="P48" s="73" t="s">
        <v>35</v>
      </c>
      <c r="Q48" s="70" t="s">
        <v>35</v>
      </c>
      <c r="R48" s="67" t="s">
        <v>35</v>
      </c>
      <c r="S48" s="73" t="s">
        <v>35</v>
      </c>
      <c r="T48" s="73" t="s">
        <v>35</v>
      </c>
      <c r="U48" s="73" t="s">
        <v>35</v>
      </c>
      <c r="V48" s="73" t="s">
        <v>35</v>
      </c>
      <c r="W48" s="73" t="s">
        <v>35</v>
      </c>
      <c r="X48" s="73" t="s">
        <v>35</v>
      </c>
      <c r="Y48" s="64" t="s">
        <v>35</v>
      </c>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345"/>
      <c r="BA48" s="990"/>
      <c r="BB48" s="557" t="s">
        <v>99</v>
      </c>
      <c r="BC48" s="60" t="s">
        <v>35</v>
      </c>
      <c r="BD48" s="56" t="s">
        <v>35</v>
      </c>
      <c r="BE48" s="56" t="s">
        <v>35</v>
      </c>
      <c r="BF48" s="56" t="s">
        <v>35</v>
      </c>
      <c r="BG48" s="51" t="s">
        <v>35</v>
      </c>
      <c r="BH48" s="60" t="s">
        <v>35</v>
      </c>
      <c r="BI48" s="56" t="s">
        <v>35</v>
      </c>
      <c r="BJ48" s="56" t="s">
        <v>35</v>
      </c>
      <c r="BK48" s="56" t="s">
        <v>35</v>
      </c>
      <c r="BL48" s="51" t="s">
        <v>35</v>
      </c>
      <c r="BM48" s="60" t="s">
        <v>35</v>
      </c>
      <c r="BN48" s="56" t="s">
        <v>35</v>
      </c>
      <c r="BO48" s="56" t="s">
        <v>35</v>
      </c>
      <c r="BP48" s="56" t="s">
        <v>35</v>
      </c>
      <c r="BQ48" s="51" t="s">
        <v>35</v>
      </c>
      <c r="BR48" s="60" t="s">
        <v>35</v>
      </c>
      <c r="BS48" s="56" t="s">
        <v>35</v>
      </c>
      <c r="BT48" s="56" t="s">
        <v>35</v>
      </c>
      <c r="BU48" s="56" t="s">
        <v>35</v>
      </c>
      <c r="BV48" s="56" t="s">
        <v>35</v>
      </c>
      <c r="BW48" s="56" t="s">
        <v>35</v>
      </c>
      <c r="BX48" s="56" t="s">
        <v>35</v>
      </c>
      <c r="BY48" s="45" t="s">
        <v>35</v>
      </c>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row>
    <row r="49" s="317" customFormat="true" ht="15" customHeight="true" x14ac:dyDescent="0.2">
      <c r="A49" s="999"/>
      <c r="B49" s="373" t="s">
        <v>68</v>
      </c>
      <c r="C49" s="76" t="s">
        <v>35</v>
      </c>
      <c r="D49" s="73" t="s">
        <v>35</v>
      </c>
      <c r="E49" s="73" t="s">
        <v>35</v>
      </c>
      <c r="F49" s="73" t="s">
        <v>35</v>
      </c>
      <c r="G49" s="70" t="s">
        <v>35</v>
      </c>
      <c r="H49" s="67" t="s">
        <v>35</v>
      </c>
      <c r="I49" s="73" t="s">
        <v>35</v>
      </c>
      <c r="J49" s="73" t="s">
        <v>35</v>
      </c>
      <c r="K49" s="73" t="s">
        <v>35</v>
      </c>
      <c r="L49" s="64" t="s">
        <v>35</v>
      </c>
      <c r="M49" s="76" t="s">
        <v>35</v>
      </c>
      <c r="N49" s="73" t="s">
        <v>35</v>
      </c>
      <c r="O49" s="73" t="s">
        <v>35</v>
      </c>
      <c r="P49" s="73" t="s">
        <v>35</v>
      </c>
      <c r="Q49" s="70" t="s">
        <v>35</v>
      </c>
      <c r="R49" s="67" t="s">
        <v>35</v>
      </c>
      <c r="S49" s="73" t="s">
        <v>35</v>
      </c>
      <c r="T49" s="73" t="s">
        <v>35</v>
      </c>
      <c r="U49" s="73" t="s">
        <v>35</v>
      </c>
      <c r="V49" s="73" t="s">
        <v>35</v>
      </c>
      <c r="W49" s="73" t="s">
        <v>35</v>
      </c>
      <c r="X49" s="73" t="s">
        <v>35</v>
      </c>
      <c r="Y49" s="64" t="s">
        <v>35</v>
      </c>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345"/>
      <c r="BA49" s="990"/>
      <c r="BB49" s="557" t="s">
        <v>68</v>
      </c>
      <c r="BC49" s="60" t="s">
        <v>35</v>
      </c>
      <c r="BD49" s="56" t="s">
        <v>35</v>
      </c>
      <c r="BE49" s="56" t="s">
        <v>35</v>
      </c>
      <c r="BF49" s="56" t="s">
        <v>35</v>
      </c>
      <c r="BG49" s="51" t="s">
        <v>35</v>
      </c>
      <c r="BH49" s="60" t="s">
        <v>35</v>
      </c>
      <c r="BI49" s="56" t="s">
        <v>35</v>
      </c>
      <c r="BJ49" s="56" t="s">
        <v>35</v>
      </c>
      <c r="BK49" s="56" t="s">
        <v>35</v>
      </c>
      <c r="BL49" s="51" t="s">
        <v>35</v>
      </c>
      <c r="BM49" s="60" t="s">
        <v>35</v>
      </c>
      <c r="BN49" s="56" t="s">
        <v>35</v>
      </c>
      <c r="BO49" s="56" t="s">
        <v>35</v>
      </c>
      <c r="BP49" s="56" t="s">
        <v>35</v>
      </c>
      <c r="BQ49" s="51" t="s">
        <v>35</v>
      </c>
      <c r="BR49" s="60" t="s">
        <v>35</v>
      </c>
      <c r="BS49" s="56" t="s">
        <v>35</v>
      </c>
      <c r="BT49" s="56" t="s">
        <v>35</v>
      </c>
      <c r="BU49" s="56" t="s">
        <v>35</v>
      </c>
      <c r="BV49" s="56" t="s">
        <v>35</v>
      </c>
      <c r="BW49" s="56" t="s">
        <v>35</v>
      </c>
      <c r="BX49" s="56" t="s">
        <v>35</v>
      </c>
      <c r="BY49" s="45" t="s">
        <v>35</v>
      </c>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row>
    <row r="50" s="317" customFormat="true" ht="15" customHeight="true" x14ac:dyDescent="0.2">
      <c r="A50" s="999" t="s">
        <v>102</v>
      </c>
      <c r="B50" s="373" t="s">
        <v>100</v>
      </c>
      <c r="C50" s="76" t="s">
        <v>35</v>
      </c>
      <c r="D50" s="73" t="s">
        <v>35</v>
      </c>
      <c r="E50" s="73" t="s">
        <v>35</v>
      </c>
      <c r="F50" s="73" t="s">
        <v>35</v>
      </c>
      <c r="G50" s="70" t="s">
        <v>35</v>
      </c>
      <c r="H50" s="67" t="s">
        <v>35</v>
      </c>
      <c r="I50" s="73" t="s">
        <v>35</v>
      </c>
      <c r="J50" s="73" t="s">
        <v>35</v>
      </c>
      <c r="K50" s="73" t="s">
        <v>35</v>
      </c>
      <c r="L50" s="64" t="s">
        <v>35</v>
      </c>
      <c r="M50" s="76" t="s">
        <v>35</v>
      </c>
      <c r="N50" s="73" t="s">
        <v>35</v>
      </c>
      <c r="O50" s="73" t="s">
        <v>35</v>
      </c>
      <c r="P50" s="73" t="s">
        <v>35</v>
      </c>
      <c r="Q50" s="70" t="s">
        <v>35</v>
      </c>
      <c r="R50" s="67" t="s">
        <v>35</v>
      </c>
      <c r="S50" s="73" t="s">
        <v>35</v>
      </c>
      <c r="T50" s="73" t="s">
        <v>35</v>
      </c>
      <c r="U50" s="73" t="s">
        <v>35</v>
      </c>
      <c r="V50" s="73" t="s">
        <v>35</v>
      </c>
      <c r="W50" s="73" t="s">
        <v>35</v>
      </c>
      <c r="X50" s="73" t="s">
        <v>35</v>
      </c>
      <c r="Y50" s="64" t="s">
        <v>35</v>
      </c>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345"/>
      <c r="BA50" s="990" t="s">
        <v>102</v>
      </c>
      <c r="BB50" s="557" t="s">
        <v>100</v>
      </c>
      <c r="BC50" s="60" t="s">
        <v>35</v>
      </c>
      <c r="BD50" s="56" t="s">
        <v>35</v>
      </c>
      <c r="BE50" s="56" t="s">
        <v>35</v>
      </c>
      <c r="BF50" s="56" t="s">
        <v>35</v>
      </c>
      <c r="BG50" s="51" t="s">
        <v>35</v>
      </c>
      <c r="BH50" s="60" t="s">
        <v>35</v>
      </c>
      <c r="BI50" s="56" t="s">
        <v>35</v>
      </c>
      <c r="BJ50" s="56" t="s">
        <v>35</v>
      </c>
      <c r="BK50" s="56" t="s">
        <v>35</v>
      </c>
      <c r="BL50" s="51" t="s">
        <v>35</v>
      </c>
      <c r="BM50" s="60" t="s">
        <v>35</v>
      </c>
      <c r="BN50" s="56" t="s">
        <v>35</v>
      </c>
      <c r="BO50" s="56" t="s">
        <v>35</v>
      </c>
      <c r="BP50" s="56" t="s">
        <v>35</v>
      </c>
      <c r="BQ50" s="51" t="s">
        <v>35</v>
      </c>
      <c r="BR50" s="60" t="s">
        <v>35</v>
      </c>
      <c r="BS50" s="56" t="s">
        <v>35</v>
      </c>
      <c r="BT50" s="56" t="s">
        <v>35</v>
      </c>
      <c r="BU50" s="56" t="s">
        <v>35</v>
      </c>
      <c r="BV50" s="56" t="s">
        <v>35</v>
      </c>
      <c r="BW50" s="56" t="s">
        <v>35</v>
      </c>
      <c r="BX50" s="56" t="s">
        <v>35</v>
      </c>
      <c r="BY50" s="45" t="s">
        <v>35</v>
      </c>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row>
    <row r="51" s="317" customFormat="true" ht="15" customHeight="true" x14ac:dyDescent="0.2">
      <c r="A51" s="999"/>
      <c r="B51" s="373" t="s">
        <v>99</v>
      </c>
      <c r="C51" s="76" t="s">
        <v>35</v>
      </c>
      <c r="D51" s="73" t="s">
        <v>35</v>
      </c>
      <c r="E51" s="73" t="s">
        <v>35</v>
      </c>
      <c r="F51" s="73" t="s">
        <v>35</v>
      </c>
      <c r="G51" s="70" t="s">
        <v>35</v>
      </c>
      <c r="H51" s="67" t="s">
        <v>35</v>
      </c>
      <c r="I51" s="73" t="s">
        <v>35</v>
      </c>
      <c r="J51" s="73" t="s">
        <v>35</v>
      </c>
      <c r="K51" s="73" t="s">
        <v>35</v>
      </c>
      <c r="L51" s="64" t="s">
        <v>35</v>
      </c>
      <c r="M51" s="76" t="s">
        <v>35</v>
      </c>
      <c r="N51" s="73" t="s">
        <v>35</v>
      </c>
      <c r="O51" s="73" t="s">
        <v>35</v>
      </c>
      <c r="P51" s="73" t="s">
        <v>35</v>
      </c>
      <c r="Q51" s="70" t="s">
        <v>35</v>
      </c>
      <c r="R51" s="67" t="s">
        <v>35</v>
      </c>
      <c r="S51" s="73" t="s">
        <v>35</v>
      </c>
      <c r="T51" s="73" t="s">
        <v>35</v>
      </c>
      <c r="U51" s="73" t="s">
        <v>35</v>
      </c>
      <c r="V51" s="73" t="s">
        <v>35</v>
      </c>
      <c r="W51" s="73" t="s">
        <v>35</v>
      </c>
      <c r="X51" s="73" t="s">
        <v>35</v>
      </c>
      <c r="Y51" s="64" t="s">
        <v>35</v>
      </c>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345"/>
      <c r="BA51" s="990"/>
      <c r="BB51" s="557" t="s">
        <v>99</v>
      </c>
      <c r="BC51" s="60" t="s">
        <v>35</v>
      </c>
      <c r="BD51" s="56" t="s">
        <v>35</v>
      </c>
      <c r="BE51" s="56" t="s">
        <v>35</v>
      </c>
      <c r="BF51" s="56" t="s">
        <v>35</v>
      </c>
      <c r="BG51" s="51" t="s">
        <v>35</v>
      </c>
      <c r="BH51" s="60" t="s">
        <v>35</v>
      </c>
      <c r="BI51" s="56" t="s">
        <v>35</v>
      </c>
      <c r="BJ51" s="56" t="s">
        <v>35</v>
      </c>
      <c r="BK51" s="56" t="s">
        <v>35</v>
      </c>
      <c r="BL51" s="51" t="s">
        <v>35</v>
      </c>
      <c r="BM51" s="60" t="s">
        <v>35</v>
      </c>
      <c r="BN51" s="56" t="s">
        <v>35</v>
      </c>
      <c r="BO51" s="56" t="s">
        <v>35</v>
      </c>
      <c r="BP51" s="56" t="s">
        <v>35</v>
      </c>
      <c r="BQ51" s="51" t="s">
        <v>35</v>
      </c>
      <c r="BR51" s="60" t="s">
        <v>35</v>
      </c>
      <c r="BS51" s="56" t="s">
        <v>35</v>
      </c>
      <c r="BT51" s="56" t="s">
        <v>35</v>
      </c>
      <c r="BU51" s="56" t="s">
        <v>35</v>
      </c>
      <c r="BV51" s="56" t="s">
        <v>35</v>
      </c>
      <c r="BW51" s="56" t="s">
        <v>35</v>
      </c>
      <c r="BX51" s="56" t="s">
        <v>35</v>
      </c>
      <c r="BY51" s="45" t="s">
        <v>35</v>
      </c>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row>
    <row r="52" s="317" customFormat="true" ht="15" customHeight="true" x14ac:dyDescent="0.2">
      <c r="A52" s="999"/>
      <c r="B52" s="373" t="s">
        <v>68</v>
      </c>
      <c r="C52" s="76" t="s">
        <v>35</v>
      </c>
      <c r="D52" s="73" t="s">
        <v>35</v>
      </c>
      <c r="E52" s="73" t="s">
        <v>35</v>
      </c>
      <c r="F52" s="73" t="s">
        <v>35</v>
      </c>
      <c r="G52" s="70" t="s">
        <v>35</v>
      </c>
      <c r="H52" s="67" t="s">
        <v>35</v>
      </c>
      <c r="I52" s="73" t="s">
        <v>35</v>
      </c>
      <c r="J52" s="73" t="s">
        <v>35</v>
      </c>
      <c r="K52" s="73" t="s">
        <v>35</v>
      </c>
      <c r="L52" s="64" t="s">
        <v>35</v>
      </c>
      <c r="M52" s="76" t="s">
        <v>35</v>
      </c>
      <c r="N52" s="73" t="s">
        <v>35</v>
      </c>
      <c r="O52" s="73" t="s">
        <v>35</v>
      </c>
      <c r="P52" s="73" t="s">
        <v>35</v>
      </c>
      <c r="Q52" s="70" t="s">
        <v>35</v>
      </c>
      <c r="R52" s="67" t="s">
        <v>35</v>
      </c>
      <c r="S52" s="73" t="s">
        <v>35</v>
      </c>
      <c r="T52" s="73" t="s">
        <v>35</v>
      </c>
      <c r="U52" s="73" t="s">
        <v>35</v>
      </c>
      <c r="V52" s="73" t="s">
        <v>35</v>
      </c>
      <c r="W52" s="73" t="s">
        <v>35</v>
      </c>
      <c r="X52" s="73" t="s">
        <v>35</v>
      </c>
      <c r="Y52" s="64" t="s">
        <v>35</v>
      </c>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345"/>
      <c r="BA52" s="990"/>
      <c r="BB52" s="557" t="s">
        <v>68</v>
      </c>
      <c r="BC52" s="60" t="s">
        <v>35</v>
      </c>
      <c r="BD52" s="56" t="s">
        <v>35</v>
      </c>
      <c r="BE52" s="56" t="s">
        <v>35</v>
      </c>
      <c r="BF52" s="56" t="s">
        <v>35</v>
      </c>
      <c r="BG52" s="51" t="s">
        <v>35</v>
      </c>
      <c r="BH52" s="60" t="s">
        <v>35</v>
      </c>
      <c r="BI52" s="56" t="s">
        <v>35</v>
      </c>
      <c r="BJ52" s="56" t="s">
        <v>35</v>
      </c>
      <c r="BK52" s="56" t="s">
        <v>35</v>
      </c>
      <c r="BL52" s="51" t="s">
        <v>35</v>
      </c>
      <c r="BM52" s="60" t="s">
        <v>35</v>
      </c>
      <c r="BN52" s="56" t="s">
        <v>35</v>
      </c>
      <c r="BO52" s="56" t="s">
        <v>35</v>
      </c>
      <c r="BP52" s="56" t="s">
        <v>35</v>
      </c>
      <c r="BQ52" s="51" t="s">
        <v>35</v>
      </c>
      <c r="BR52" s="60" t="s">
        <v>35</v>
      </c>
      <c r="BS52" s="56" t="s">
        <v>35</v>
      </c>
      <c r="BT52" s="56" t="s">
        <v>35</v>
      </c>
      <c r="BU52" s="56" t="s">
        <v>35</v>
      </c>
      <c r="BV52" s="56" t="s">
        <v>35</v>
      </c>
      <c r="BW52" s="56" t="s">
        <v>35</v>
      </c>
      <c r="BX52" s="56" t="s">
        <v>35</v>
      </c>
      <c r="BY52" s="45" t="s">
        <v>35</v>
      </c>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row>
    <row r="53" s="317" customFormat="true" ht="15" customHeight="true" x14ac:dyDescent="0.2">
      <c r="A53" s="999" t="s">
        <v>105</v>
      </c>
      <c r="B53" s="373" t="s">
        <v>100</v>
      </c>
      <c r="C53" s="76" t="s">
        <v>35</v>
      </c>
      <c r="D53" s="73" t="s">
        <v>35</v>
      </c>
      <c r="E53" s="73" t="s">
        <v>35</v>
      </c>
      <c r="F53" s="73" t="s">
        <v>35</v>
      </c>
      <c r="G53" s="70" t="s">
        <v>35</v>
      </c>
      <c r="H53" s="67" t="s">
        <v>35</v>
      </c>
      <c r="I53" s="73" t="s">
        <v>35</v>
      </c>
      <c r="J53" s="73" t="s">
        <v>35</v>
      </c>
      <c r="K53" s="73" t="s">
        <v>35</v>
      </c>
      <c r="L53" s="64" t="s">
        <v>35</v>
      </c>
      <c r="M53" s="76" t="s">
        <v>35</v>
      </c>
      <c r="N53" s="73" t="s">
        <v>35</v>
      </c>
      <c r="O53" s="73" t="s">
        <v>35</v>
      </c>
      <c r="P53" s="73" t="s">
        <v>35</v>
      </c>
      <c r="Q53" s="70" t="s">
        <v>35</v>
      </c>
      <c r="R53" s="67" t="s">
        <v>35</v>
      </c>
      <c r="S53" s="73" t="s">
        <v>35</v>
      </c>
      <c r="T53" s="73" t="s">
        <v>35</v>
      </c>
      <c r="U53" s="73" t="s">
        <v>35</v>
      </c>
      <c r="V53" s="73" t="s">
        <v>35</v>
      </c>
      <c r="W53" s="73" t="s">
        <v>35</v>
      </c>
      <c r="X53" s="73" t="s">
        <v>35</v>
      </c>
      <c r="Y53" s="64" t="s">
        <v>35</v>
      </c>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345"/>
      <c r="BA53" s="990" t="s">
        <v>105</v>
      </c>
      <c r="BB53" s="557" t="s">
        <v>100</v>
      </c>
      <c r="BC53" s="60" t="s">
        <v>35</v>
      </c>
      <c r="BD53" s="56" t="s">
        <v>35</v>
      </c>
      <c r="BE53" s="56" t="s">
        <v>35</v>
      </c>
      <c r="BF53" s="56" t="s">
        <v>35</v>
      </c>
      <c r="BG53" s="51" t="s">
        <v>35</v>
      </c>
      <c r="BH53" s="60" t="s">
        <v>35</v>
      </c>
      <c r="BI53" s="56" t="s">
        <v>35</v>
      </c>
      <c r="BJ53" s="56" t="s">
        <v>35</v>
      </c>
      <c r="BK53" s="56" t="s">
        <v>35</v>
      </c>
      <c r="BL53" s="51" t="s">
        <v>35</v>
      </c>
      <c r="BM53" s="60" t="s">
        <v>35</v>
      </c>
      <c r="BN53" s="56" t="s">
        <v>35</v>
      </c>
      <c r="BO53" s="56" t="s">
        <v>35</v>
      </c>
      <c r="BP53" s="56" t="s">
        <v>35</v>
      </c>
      <c r="BQ53" s="51" t="s">
        <v>35</v>
      </c>
      <c r="BR53" s="60" t="s">
        <v>35</v>
      </c>
      <c r="BS53" s="56" t="s">
        <v>35</v>
      </c>
      <c r="BT53" s="56" t="s">
        <v>35</v>
      </c>
      <c r="BU53" s="56" t="s">
        <v>35</v>
      </c>
      <c r="BV53" s="56" t="s">
        <v>35</v>
      </c>
      <c r="BW53" s="56" t="s">
        <v>35</v>
      </c>
      <c r="BX53" s="56" t="s">
        <v>35</v>
      </c>
      <c r="BY53" s="45" t="s">
        <v>35</v>
      </c>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row>
    <row r="54" s="317" customFormat="true" ht="15" customHeight="true" x14ac:dyDescent="0.2">
      <c r="A54" s="999"/>
      <c r="B54" s="373" t="s">
        <v>99</v>
      </c>
      <c r="C54" s="76" t="s">
        <v>35</v>
      </c>
      <c r="D54" s="73" t="s">
        <v>35</v>
      </c>
      <c r="E54" s="73" t="s">
        <v>35</v>
      </c>
      <c r="F54" s="73" t="s">
        <v>35</v>
      </c>
      <c r="G54" s="70" t="s">
        <v>35</v>
      </c>
      <c r="H54" s="67" t="s">
        <v>35</v>
      </c>
      <c r="I54" s="73" t="s">
        <v>35</v>
      </c>
      <c r="J54" s="73" t="s">
        <v>35</v>
      </c>
      <c r="K54" s="73" t="s">
        <v>35</v>
      </c>
      <c r="L54" s="64" t="s">
        <v>35</v>
      </c>
      <c r="M54" s="76" t="s">
        <v>35</v>
      </c>
      <c r="N54" s="73" t="s">
        <v>35</v>
      </c>
      <c r="O54" s="73" t="s">
        <v>35</v>
      </c>
      <c r="P54" s="73" t="s">
        <v>35</v>
      </c>
      <c r="Q54" s="70" t="s">
        <v>35</v>
      </c>
      <c r="R54" s="67" t="s">
        <v>35</v>
      </c>
      <c r="S54" s="73" t="s">
        <v>35</v>
      </c>
      <c r="T54" s="73" t="s">
        <v>35</v>
      </c>
      <c r="U54" s="73" t="s">
        <v>35</v>
      </c>
      <c r="V54" s="73" t="s">
        <v>35</v>
      </c>
      <c r="W54" s="73" t="s">
        <v>35</v>
      </c>
      <c r="X54" s="73" t="s">
        <v>35</v>
      </c>
      <c r="Y54" s="64" t="s">
        <v>35</v>
      </c>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345"/>
      <c r="BA54" s="990"/>
      <c r="BB54" s="557" t="s">
        <v>99</v>
      </c>
      <c r="BC54" s="60" t="s">
        <v>35</v>
      </c>
      <c r="BD54" s="56" t="s">
        <v>35</v>
      </c>
      <c r="BE54" s="56" t="s">
        <v>35</v>
      </c>
      <c r="BF54" s="56" t="s">
        <v>35</v>
      </c>
      <c r="BG54" s="51" t="s">
        <v>35</v>
      </c>
      <c r="BH54" s="60" t="s">
        <v>35</v>
      </c>
      <c r="BI54" s="56" t="s">
        <v>35</v>
      </c>
      <c r="BJ54" s="56" t="s">
        <v>35</v>
      </c>
      <c r="BK54" s="56" t="s">
        <v>35</v>
      </c>
      <c r="BL54" s="51" t="s">
        <v>35</v>
      </c>
      <c r="BM54" s="60" t="s">
        <v>35</v>
      </c>
      <c r="BN54" s="56" t="s">
        <v>35</v>
      </c>
      <c r="BO54" s="56" t="s">
        <v>35</v>
      </c>
      <c r="BP54" s="56" t="s">
        <v>35</v>
      </c>
      <c r="BQ54" s="51" t="s">
        <v>35</v>
      </c>
      <c r="BR54" s="60" t="s">
        <v>35</v>
      </c>
      <c r="BS54" s="56" t="s">
        <v>35</v>
      </c>
      <c r="BT54" s="56" t="s">
        <v>35</v>
      </c>
      <c r="BU54" s="56" t="s">
        <v>35</v>
      </c>
      <c r="BV54" s="56" t="s">
        <v>35</v>
      </c>
      <c r="BW54" s="56" t="s">
        <v>35</v>
      </c>
      <c r="BX54" s="56" t="s">
        <v>35</v>
      </c>
      <c r="BY54" s="45" t="s">
        <v>35</v>
      </c>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row>
    <row r="55" s="317" customFormat="true" ht="15" customHeight="true" x14ac:dyDescent="0.2">
      <c r="A55" s="1001"/>
      <c r="B55" s="374" t="s">
        <v>68</v>
      </c>
      <c r="C55" s="75" t="s">
        <v>35</v>
      </c>
      <c r="D55" s="72" t="s">
        <v>35</v>
      </c>
      <c r="E55" s="72" t="s">
        <v>35</v>
      </c>
      <c r="F55" s="72" t="s">
        <v>35</v>
      </c>
      <c r="G55" s="69" t="s">
        <v>35</v>
      </c>
      <c r="H55" s="66" t="s">
        <v>35</v>
      </c>
      <c r="I55" s="72" t="s">
        <v>35</v>
      </c>
      <c r="J55" s="72" t="s">
        <v>35</v>
      </c>
      <c r="K55" s="72" t="s">
        <v>35</v>
      </c>
      <c r="L55" s="63" t="s">
        <v>35</v>
      </c>
      <c r="M55" s="75" t="s">
        <v>35</v>
      </c>
      <c r="N55" s="72" t="s">
        <v>35</v>
      </c>
      <c r="O55" s="72" t="s">
        <v>35</v>
      </c>
      <c r="P55" s="72" t="s">
        <v>35</v>
      </c>
      <c r="Q55" s="69" t="s">
        <v>35</v>
      </c>
      <c r="R55" s="11" t="s">
        <v>35</v>
      </c>
      <c r="S55" s="10" t="s">
        <v>35</v>
      </c>
      <c r="T55" s="10" t="s">
        <v>35</v>
      </c>
      <c r="U55" s="10" t="s">
        <v>35</v>
      </c>
      <c r="V55" s="10" t="s">
        <v>35</v>
      </c>
      <c r="W55" s="10" t="s">
        <v>35</v>
      </c>
      <c r="X55" s="10" t="s">
        <v>35</v>
      </c>
      <c r="Y55" s="6" t="s">
        <v>35</v>
      </c>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345"/>
      <c r="BA55" s="994"/>
      <c r="BB55" s="560" t="s">
        <v>68</v>
      </c>
      <c r="BC55" s="58" t="s">
        <v>35</v>
      </c>
      <c r="BD55" s="54" t="s">
        <v>35</v>
      </c>
      <c r="BE55" s="54" t="s">
        <v>35</v>
      </c>
      <c r="BF55" s="54" t="s">
        <v>35</v>
      </c>
      <c r="BG55" s="49" t="s">
        <v>35</v>
      </c>
      <c r="BH55" s="58" t="s">
        <v>35</v>
      </c>
      <c r="BI55" s="54" t="s">
        <v>35</v>
      </c>
      <c r="BJ55" s="54" t="s">
        <v>35</v>
      </c>
      <c r="BK55" s="54" t="s">
        <v>35</v>
      </c>
      <c r="BL55" s="49" t="s">
        <v>35</v>
      </c>
      <c r="BM55" s="58" t="s">
        <v>35</v>
      </c>
      <c r="BN55" s="54" t="s">
        <v>35</v>
      </c>
      <c r="BO55" s="54" t="s">
        <v>35</v>
      </c>
      <c r="BP55" s="54" t="s">
        <v>35</v>
      </c>
      <c r="BQ55" s="49" t="s">
        <v>35</v>
      </c>
      <c r="BR55" s="9" t="s">
        <v>35</v>
      </c>
      <c r="BS55" s="8" t="s">
        <v>35</v>
      </c>
      <c r="BT55" s="8" t="s">
        <v>35</v>
      </c>
      <c r="BU55" s="8" t="s">
        <v>35</v>
      </c>
      <c r="BV55" s="8" t="s">
        <v>35</v>
      </c>
      <c r="BW55" s="8" t="s">
        <v>35</v>
      </c>
      <c r="BX55" s="8" t="s">
        <v>35</v>
      </c>
      <c r="BY55" s="8" t="s">
        <v>35</v>
      </c>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row>
    <row r="56" s="322" customFormat="true" ht="15" customHeight="true" x14ac:dyDescent="0.2">
      <c r="A56" s="319"/>
      <c r="B56" s="370"/>
      <c r="C56" s="1009" t="s">
        <v>114</v>
      </c>
      <c r="D56" s="1010"/>
      <c r="E56" s="1010"/>
      <c r="F56" s="1010"/>
      <c r="G56" s="1011"/>
      <c r="H56" s="1005" t="s">
        <v>38</v>
      </c>
      <c r="I56" s="996"/>
      <c r="J56" s="996"/>
      <c r="K56" s="996"/>
      <c r="L56" s="998"/>
      <c r="M56" s="995" t="s">
        <v>37</v>
      </c>
      <c r="N56" s="996"/>
      <c r="O56" s="996"/>
      <c r="P56" s="996"/>
      <c r="Q56" s="998"/>
      <c r="R56" s="15" t="s">
        <v>137</v>
      </c>
      <c r="S56" s="401"/>
      <c r="T56" s="401"/>
      <c r="U56" s="401"/>
      <c r="V56" s="401"/>
      <c r="W56" s="401"/>
      <c r="X56" s="401"/>
      <c r="Y56" s="401"/>
      <c r="Z56" s="411"/>
      <c r="AA56" s="411"/>
      <c r="AB56" s="411"/>
      <c r="AC56" s="411"/>
      <c r="AD56" s="411"/>
      <c r="AE56" s="411"/>
      <c r="AF56" s="411"/>
      <c r="AG56" s="411"/>
      <c r="AH56" s="411"/>
      <c r="AI56" s="411"/>
      <c r="AJ56" s="411"/>
      <c r="AK56" s="411"/>
      <c r="AL56" s="411"/>
      <c r="AM56" s="411"/>
      <c r="AN56" s="411"/>
      <c r="AO56" s="411"/>
      <c r="AP56" s="411"/>
      <c r="AQ56" s="411"/>
      <c r="AR56" s="411"/>
      <c r="AS56" s="411"/>
      <c r="AT56" s="411"/>
      <c r="AU56" s="411"/>
      <c r="AV56" s="411"/>
      <c r="AW56" s="411"/>
      <c r="AX56" s="411"/>
      <c r="AY56" s="411"/>
      <c r="AZ56" s="187"/>
      <c r="BA56" s="347" t="s">
        <v>128</v>
      </c>
      <c r="BB56" s="302" t="s">
        <v>95</v>
      </c>
      <c r="BC56" s="995" t="s">
        <v>114</v>
      </c>
      <c r="BD56" s="996"/>
      <c r="BE56" s="996"/>
      <c r="BF56" s="996"/>
      <c r="BG56" s="997"/>
      <c r="BH56" s="995" t="s">
        <v>38</v>
      </c>
      <c r="BI56" s="996"/>
      <c r="BJ56" s="996"/>
      <c r="BK56" s="996"/>
      <c r="BL56" s="997"/>
      <c r="BM56" s="995" t="s">
        <v>37</v>
      </c>
      <c r="BN56" s="996"/>
      <c r="BO56" s="996"/>
      <c r="BP56" s="996"/>
      <c r="BQ56" s="998"/>
      <c r="BR56" s="14" t="s">
        <v>137</v>
      </c>
      <c r="BS56" s="401"/>
      <c r="BT56" s="401"/>
      <c r="BU56" s="401"/>
      <c r="BV56" s="401"/>
      <c r="BW56" s="401"/>
      <c r="BX56" s="401"/>
      <c r="BY56" s="401"/>
      <c r="BZ56" s="345"/>
      <c r="CA56" s="345"/>
      <c r="CB56" s="345"/>
      <c r="CC56" s="345"/>
      <c r="CD56" s="345"/>
      <c r="CE56" s="345"/>
      <c r="CF56" s="345"/>
      <c r="CG56" s="345"/>
      <c r="CH56" s="345"/>
      <c r="CI56" s="345"/>
      <c r="CJ56" s="345"/>
      <c r="CK56" s="345"/>
      <c r="CL56" s="345"/>
      <c r="CM56" s="345"/>
      <c r="CN56" s="345"/>
      <c r="CO56" s="345"/>
      <c r="CP56" s="345"/>
      <c r="CQ56" s="345"/>
      <c r="CR56" s="345"/>
      <c r="CS56" s="345"/>
      <c r="CT56" s="345"/>
      <c r="CU56" s="345"/>
      <c r="CV56" s="345"/>
      <c r="CW56" s="345"/>
      <c r="CX56" s="345"/>
      <c r="CY56" s="345"/>
      <c r="CZ56" s="345"/>
    </row>
    <row r="57" s="322" customFormat="true" ht="24" x14ac:dyDescent="0.2">
      <c r="A57" s="335" t="s">
        <v>69</v>
      </c>
      <c r="B57" s="370"/>
      <c r="C57" s="393" t="s">
        <v>0</v>
      </c>
      <c r="D57" s="550" t="s">
        <v>1</v>
      </c>
      <c r="E57" s="550" t="s">
        <v>2</v>
      </c>
      <c r="F57" s="550" t="s">
        <v>3</v>
      </c>
      <c r="G57" s="551" t="s">
        <v>4</v>
      </c>
      <c r="H57" s="375" t="s">
        <v>0</v>
      </c>
      <c r="I57" s="553" t="s">
        <v>1</v>
      </c>
      <c r="J57" s="553" t="s">
        <v>2</v>
      </c>
      <c r="K57" s="553" t="s">
        <v>3</v>
      </c>
      <c r="L57" s="554" t="s">
        <v>4</v>
      </c>
      <c r="M57" s="376" t="s">
        <v>0</v>
      </c>
      <c r="N57" s="553" t="s">
        <v>1</v>
      </c>
      <c r="O57" s="553" t="s">
        <v>2</v>
      </c>
      <c r="P57" s="553" t="s">
        <v>3</v>
      </c>
      <c r="Q57" s="548" t="s">
        <v>4</v>
      </c>
      <c r="R57" s="375" t="s">
        <v>483</v>
      </c>
      <c r="S57" s="553" t="s">
        <v>484</v>
      </c>
      <c r="T57" s="553" t="s">
        <v>485</v>
      </c>
      <c r="U57" s="553" t="s">
        <v>486</v>
      </c>
      <c r="V57" s="553" t="s">
        <v>487</v>
      </c>
      <c r="W57" s="553" t="s">
        <v>151</v>
      </c>
      <c r="X57" s="553" t="s">
        <v>152</v>
      </c>
      <c r="Y57" s="554" t="s">
        <v>488</v>
      </c>
      <c r="Z57" s="411"/>
      <c r="AA57" s="411"/>
      <c r="AB57" s="411"/>
      <c r="AC57" s="411"/>
      <c r="AD57" s="411"/>
      <c r="AE57" s="411"/>
      <c r="AF57" s="411"/>
      <c r="AG57" s="411"/>
      <c r="AH57" s="411"/>
      <c r="AI57" s="411"/>
      <c r="AJ57" s="411"/>
      <c r="AK57" s="411"/>
      <c r="AL57" s="411"/>
      <c r="AM57" s="411"/>
      <c r="AN57" s="411"/>
      <c r="AO57" s="411"/>
      <c r="AP57" s="411"/>
      <c r="AQ57" s="411"/>
      <c r="AR57" s="411"/>
      <c r="AS57" s="411"/>
      <c r="AT57" s="411"/>
      <c r="AU57" s="411"/>
      <c r="AV57" s="411"/>
      <c r="AW57" s="411"/>
      <c r="AX57" s="411"/>
      <c r="AY57" s="411"/>
      <c r="AZ57" s="187"/>
      <c r="BA57" s="335" t="s">
        <v>119</v>
      </c>
      <c r="BB57" s="334"/>
      <c r="BC57" s="422" t="s">
        <v>0</v>
      </c>
      <c r="BD57" s="525" t="s">
        <v>1</v>
      </c>
      <c r="BE57" s="525" t="s">
        <v>2</v>
      </c>
      <c r="BF57" s="525" t="s">
        <v>3</v>
      </c>
      <c r="BG57" s="423" t="s">
        <v>4</v>
      </c>
      <c r="BH57" s="422" t="s">
        <v>0</v>
      </c>
      <c r="BI57" s="525" t="s">
        <v>1</v>
      </c>
      <c r="BJ57" s="525" t="s">
        <v>2</v>
      </c>
      <c r="BK57" s="525" t="s">
        <v>3</v>
      </c>
      <c r="BL57" s="423" t="s">
        <v>4</v>
      </c>
      <c r="BM57" s="422" t="s">
        <v>0</v>
      </c>
      <c r="BN57" s="525" t="s">
        <v>1</v>
      </c>
      <c r="BO57" s="525" t="s">
        <v>2</v>
      </c>
      <c r="BP57" s="525" t="s">
        <v>3</v>
      </c>
      <c r="BQ57" s="423" t="s">
        <v>4</v>
      </c>
      <c r="BR57" s="422" t="s">
        <v>483</v>
      </c>
      <c r="BS57" s="525" t="s">
        <v>484</v>
      </c>
      <c r="BT57" s="525" t="s">
        <v>485</v>
      </c>
      <c r="BU57" s="525" t="s">
        <v>486</v>
      </c>
      <c r="BV57" s="525" t="s">
        <v>487</v>
      </c>
      <c r="BW57" s="525" t="s">
        <v>151</v>
      </c>
      <c r="BX57" s="525" t="s">
        <v>152</v>
      </c>
      <c r="BY57" s="526" t="s">
        <v>488</v>
      </c>
      <c r="BZ57" s="185"/>
      <c r="CA57" s="185"/>
      <c r="CB57" s="185"/>
      <c r="CC57" s="185"/>
      <c r="CD57" s="185"/>
      <c r="CE57" s="185"/>
      <c r="CF57" s="185"/>
      <c r="CG57" s="185"/>
      <c r="CH57" s="185"/>
      <c r="CI57" s="185"/>
      <c r="CJ57" s="185"/>
      <c r="CK57" s="185"/>
      <c r="CL57" s="185"/>
      <c r="CM57" s="185"/>
      <c r="CN57" s="185"/>
      <c r="CO57" s="185"/>
      <c r="CP57" s="185"/>
      <c r="CQ57" s="185"/>
      <c r="CR57" s="185"/>
      <c r="CS57" s="185"/>
      <c r="CT57" s="185"/>
      <c r="CU57" s="185"/>
      <c r="CV57" s="185"/>
      <c r="CW57" s="185"/>
      <c r="CX57" s="185"/>
      <c r="CY57" s="185"/>
      <c r="CZ57" s="185"/>
    </row>
    <row r="58" s="322" customFormat="true" ht="15" customHeight="true" x14ac:dyDescent="0.2">
      <c r="A58" s="1000" t="s">
        <v>155</v>
      </c>
      <c r="B58" s="372" t="s">
        <v>570</v>
      </c>
      <c r="C58" s="131">
        <v>96.557564907452488</v>
      </c>
      <c r="D58" s="130">
        <v>98.523832055231864</v>
      </c>
      <c r="E58" s="130">
        <v>98.554454723743476</v>
      </c>
      <c r="F58" s="130">
        <v>98.834244837488455</v>
      </c>
      <c r="G58" s="129">
        <v>99.323983459028582</v>
      </c>
      <c r="H58" s="128">
        <v>99.097819638683433</v>
      </c>
      <c r="I58" s="130">
        <v>99.959222792274048</v>
      </c>
      <c r="J58" s="130">
        <v>99.757292668264014</v>
      </c>
      <c r="K58" s="130">
        <v>99.752259874353626</v>
      </c>
      <c r="L58" s="127">
        <v>99.772829219026164</v>
      </c>
      <c r="M58" s="131">
        <v>96.663829339784101</v>
      </c>
      <c r="N58" s="130">
        <v>96.983348024423918</v>
      </c>
      <c r="O58" s="130">
        <v>98.613628971350181</v>
      </c>
      <c r="P58" s="130">
        <v>97.798561984130856</v>
      </c>
      <c r="Q58" s="129">
        <v>98.050928116839756</v>
      </c>
      <c r="R58" s="128">
        <v>98.0725243844972</v>
      </c>
      <c r="S58" s="130">
        <v>99.631541724090312</v>
      </c>
      <c r="T58" s="130">
        <v>97.070439672275782</v>
      </c>
      <c r="U58" s="130">
        <v>99.819702707536479</v>
      </c>
      <c r="V58" s="130">
        <v>92.166622742875546</v>
      </c>
      <c r="W58" s="71" t="s">
        <v>35</v>
      </c>
      <c r="X58" s="71" t="s">
        <v>35</v>
      </c>
      <c r="Y58" s="127">
        <v>99.808657800394656</v>
      </c>
      <c r="Z58" s="411"/>
      <c r="AA58" s="411"/>
      <c r="AB58" s="411"/>
      <c r="AC58" s="411"/>
      <c r="AD58" s="411"/>
      <c r="AE58" s="411"/>
      <c r="AF58" s="411"/>
      <c r="AG58" s="411"/>
      <c r="AH58" s="411"/>
      <c r="AI58" s="411"/>
      <c r="AJ58" s="411"/>
      <c r="AK58" s="411"/>
      <c r="AL58" s="411"/>
      <c r="AM58" s="411"/>
      <c r="AN58" s="411"/>
      <c r="AO58" s="411"/>
      <c r="AP58" s="411"/>
      <c r="AQ58" s="411"/>
      <c r="AR58" s="411"/>
      <c r="AS58" s="411"/>
      <c r="AT58" s="411"/>
      <c r="AU58" s="411"/>
      <c r="AV58" s="411"/>
      <c r="AW58" s="411"/>
      <c r="AX58" s="411"/>
      <c r="AY58" s="411"/>
      <c r="AZ58" s="187"/>
      <c r="BA58" s="556"/>
      <c r="BB58" s="559"/>
      <c r="BC58" s="412"/>
      <c r="BD58" s="404"/>
      <c r="BE58" s="404"/>
      <c r="BF58" s="404"/>
      <c r="BG58" s="413"/>
      <c r="BH58" s="412"/>
      <c r="BI58" s="404"/>
      <c r="BJ58" s="404"/>
      <c r="BK58" s="404"/>
      <c r="BL58" s="413"/>
      <c r="BM58" s="412"/>
      <c r="BN58" s="404"/>
      <c r="BO58" s="404"/>
      <c r="BP58" s="404"/>
      <c r="BQ58" s="413"/>
      <c r="BR58" s="412"/>
      <c r="BS58" s="404"/>
      <c r="BT58" s="404"/>
      <c r="BU58" s="404"/>
      <c r="BV58" s="404"/>
      <c r="BW58" s="404"/>
      <c r="BX58" s="404"/>
      <c r="BY58" s="405"/>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row>
    <row r="59" s="322" customFormat="true" ht="15" customHeight="true" x14ac:dyDescent="0.2">
      <c r="A59" s="999"/>
      <c r="B59" s="373" t="s">
        <v>407</v>
      </c>
      <c r="C59" s="126">
        <v>0.84430828126757451</v>
      </c>
      <c r="D59" s="125">
        <v>0.17167707239543673</v>
      </c>
      <c r="E59" s="125">
        <v>0.39126574820814319</v>
      </c>
      <c r="F59" s="125">
        <v>0.16807520446202504</v>
      </c>
      <c r="G59" s="124">
        <v>4.8659299177158249E-2</v>
      </c>
      <c r="H59" s="123">
        <v>0.19692117843983789</v>
      </c>
      <c r="I59" s="125">
        <v>0</v>
      </c>
      <c r="J59" s="125">
        <v>0.13533660032246778</v>
      </c>
      <c r="K59" s="125">
        <v>0</v>
      </c>
      <c r="L59" s="122">
        <v>0</v>
      </c>
      <c r="M59" s="126">
        <v>0.88278734695649264</v>
      </c>
      <c r="N59" s="125">
        <v>0.52151069288732155</v>
      </c>
      <c r="O59" s="125">
        <v>0.53885194561081695</v>
      </c>
      <c r="P59" s="125">
        <v>0.14153344481512342</v>
      </c>
      <c r="Q59" s="124">
        <v>0.26283327430567754</v>
      </c>
      <c r="R59" s="123">
        <v>4.9460850015263555E-2</v>
      </c>
      <c r="S59" s="125">
        <v>0</v>
      </c>
      <c r="T59" s="125">
        <v>1.0468924768309562</v>
      </c>
      <c r="U59" s="125">
        <v>0.11042272067275934</v>
      </c>
      <c r="V59" s="125">
        <v>0</v>
      </c>
      <c r="W59" s="73" t="s">
        <v>35</v>
      </c>
      <c r="X59" s="73" t="s">
        <v>35</v>
      </c>
      <c r="Y59" s="122">
        <v>8.4257254106038126E-2</v>
      </c>
      <c r="Z59" s="411"/>
      <c r="AA59" s="411"/>
      <c r="AB59" s="411"/>
      <c r="AC59" s="411"/>
      <c r="AD59" s="411"/>
      <c r="AE59" s="411"/>
      <c r="AF59" s="411"/>
      <c r="AG59" s="411"/>
      <c r="AH59" s="411"/>
      <c r="AI59" s="411"/>
      <c r="AJ59" s="411"/>
      <c r="AK59" s="411"/>
      <c r="AL59" s="411"/>
      <c r="AM59" s="411"/>
      <c r="AN59" s="411"/>
      <c r="AO59" s="411"/>
      <c r="AP59" s="411"/>
      <c r="AQ59" s="411"/>
      <c r="AR59" s="411"/>
      <c r="AS59" s="411"/>
      <c r="AT59" s="411"/>
      <c r="AU59" s="411"/>
      <c r="AV59" s="411"/>
      <c r="AW59" s="411"/>
      <c r="AX59" s="411"/>
      <c r="AY59" s="411"/>
      <c r="AZ59" s="187"/>
      <c r="BA59" s="558"/>
      <c r="BB59" s="557"/>
      <c r="BC59" s="415"/>
      <c r="BD59" s="408"/>
      <c r="BE59" s="408"/>
      <c r="BF59" s="408"/>
      <c r="BG59" s="419"/>
      <c r="BH59" s="415"/>
      <c r="BI59" s="408"/>
      <c r="BJ59" s="408"/>
      <c r="BK59" s="408"/>
      <c r="BL59" s="419"/>
      <c r="BM59" s="415"/>
      <c r="BN59" s="408"/>
      <c r="BO59" s="408"/>
      <c r="BP59" s="408"/>
      <c r="BQ59" s="419"/>
      <c r="BR59" s="415"/>
      <c r="BS59" s="408"/>
      <c r="BT59" s="408"/>
      <c r="BU59" s="408"/>
      <c r="BV59" s="408"/>
      <c r="BW59" s="408"/>
      <c r="BX59" s="408"/>
      <c r="BY59" s="409"/>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row>
    <row r="60" s="322" customFormat="true" ht="15" customHeight="true" x14ac:dyDescent="0.2">
      <c r="A60" s="999"/>
      <c r="B60" s="373" t="s">
        <v>571</v>
      </c>
      <c r="C60" s="126">
        <v>0.33762977491334528</v>
      </c>
      <c r="D60" s="125">
        <v>0.34667152847577892</v>
      </c>
      <c r="E60" s="125">
        <v>0.19623173576940722</v>
      </c>
      <c r="F60" s="125">
        <v>0.23280072048320077</v>
      </c>
      <c r="G60" s="124">
        <v>6.0808330256314855E-3</v>
      </c>
      <c r="H60" s="123">
        <v>7.3498408629398895E-2</v>
      </c>
      <c r="I60" s="125">
        <v>8.5469817537556711E-3</v>
      </c>
      <c r="J60" s="125">
        <v>0</v>
      </c>
      <c r="K60" s="125">
        <v>1.6920120230432517E-2</v>
      </c>
      <c r="L60" s="122">
        <v>0</v>
      </c>
      <c r="M60" s="126">
        <v>0.4852292910064</v>
      </c>
      <c r="N60" s="125">
        <v>0.2526241948024347</v>
      </c>
      <c r="O60" s="125">
        <v>0.29144805931178686</v>
      </c>
      <c r="P60" s="125">
        <v>0.55873774723652558</v>
      </c>
      <c r="Q60" s="124">
        <v>0.10454807188865682</v>
      </c>
      <c r="R60" s="123">
        <v>0.34544208999807252</v>
      </c>
      <c r="S60" s="125">
        <v>1.9665444030890111E-2</v>
      </c>
      <c r="T60" s="125">
        <v>0.33406861210383326</v>
      </c>
      <c r="U60" s="125">
        <v>0</v>
      </c>
      <c r="V60" s="125">
        <v>0.25044677921749575</v>
      </c>
      <c r="W60" s="73" t="s">
        <v>35</v>
      </c>
      <c r="X60" s="73" t="s">
        <v>35</v>
      </c>
      <c r="Y60" s="122">
        <v>2.3688678618818834E-2</v>
      </c>
      <c r="Z60" s="411"/>
      <c r="AA60" s="411"/>
      <c r="AB60" s="411"/>
      <c r="AC60" s="411"/>
      <c r="AD60" s="411"/>
      <c r="AE60" s="411"/>
      <c r="AF60" s="411"/>
      <c r="AG60" s="411"/>
      <c r="AH60" s="411"/>
      <c r="AI60" s="411"/>
      <c r="AJ60" s="411"/>
      <c r="AK60" s="411"/>
      <c r="AL60" s="411"/>
      <c r="AM60" s="411"/>
      <c r="AN60" s="411"/>
      <c r="AO60" s="411"/>
      <c r="AP60" s="411"/>
      <c r="AQ60" s="411"/>
      <c r="AR60" s="411"/>
      <c r="AS60" s="411"/>
      <c r="AT60" s="411"/>
      <c r="AU60" s="411"/>
      <c r="AV60" s="411"/>
      <c r="AW60" s="411"/>
      <c r="AX60" s="411"/>
      <c r="AY60" s="411"/>
      <c r="AZ60" s="187"/>
      <c r="BA60" s="558"/>
      <c r="BB60" s="557"/>
      <c r="BC60" s="415"/>
      <c r="BD60" s="408"/>
      <c r="BE60" s="408"/>
      <c r="BF60" s="408"/>
      <c r="BG60" s="419"/>
      <c r="BH60" s="415"/>
      <c r="BI60" s="408"/>
      <c r="BJ60" s="408"/>
      <c r="BK60" s="408"/>
      <c r="BL60" s="419"/>
      <c r="BM60" s="415"/>
      <c r="BN60" s="408"/>
      <c r="BO60" s="408"/>
      <c r="BP60" s="408"/>
      <c r="BQ60" s="419"/>
      <c r="BR60" s="415"/>
      <c r="BS60" s="408"/>
      <c r="BT60" s="408"/>
      <c r="BU60" s="408"/>
      <c r="BV60" s="408"/>
      <c r="BW60" s="408"/>
      <c r="BX60" s="408"/>
      <c r="BY60" s="409"/>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row>
    <row r="61" s="322" customFormat="true" ht="15" customHeight="true" x14ac:dyDescent="0.2">
      <c r="A61" s="999"/>
      <c r="B61" s="373" t="s">
        <v>572</v>
      </c>
      <c r="C61" s="126">
        <v>1.0894539484724317</v>
      </c>
      <c r="D61" s="125">
        <v>0.3701498926377727</v>
      </c>
      <c r="E61" s="125">
        <v>0.10046936204369039</v>
      </c>
      <c r="F61" s="125">
        <v>0</v>
      </c>
      <c r="G61" s="124">
        <v>0</v>
      </c>
      <c r="H61" s="123">
        <v>3.3118523073379875E-2</v>
      </c>
      <c r="I61" s="125">
        <v>0</v>
      </c>
      <c r="J61" s="125">
        <v>0</v>
      </c>
      <c r="K61" s="125">
        <v>0</v>
      </c>
      <c r="L61" s="122">
        <v>0</v>
      </c>
      <c r="M61" s="126">
        <v>1.1785986285003336</v>
      </c>
      <c r="N61" s="125">
        <v>1.0528298050997238</v>
      </c>
      <c r="O61" s="125">
        <v>3.640108413420106E-2</v>
      </c>
      <c r="P61" s="125">
        <v>0.15603821618301006</v>
      </c>
      <c r="Q61" s="124">
        <v>0</v>
      </c>
      <c r="R61" s="123">
        <v>0.26533158688153718</v>
      </c>
      <c r="S61" s="125">
        <v>2.2025555694315118E-2</v>
      </c>
      <c r="T61" s="125">
        <v>0.78740175606698481</v>
      </c>
      <c r="U61" s="125">
        <v>0</v>
      </c>
      <c r="V61" s="125">
        <v>0</v>
      </c>
      <c r="W61" s="73" t="s">
        <v>35</v>
      </c>
      <c r="X61" s="73" t="s">
        <v>35</v>
      </c>
      <c r="Y61" s="122">
        <v>0</v>
      </c>
      <c r="Z61" s="411"/>
      <c r="AA61" s="411"/>
      <c r="AB61" s="411"/>
      <c r="AC61" s="411"/>
      <c r="AD61" s="411"/>
      <c r="AE61" s="411"/>
      <c r="AF61" s="411"/>
      <c r="AG61" s="411"/>
      <c r="AH61" s="411"/>
      <c r="AI61" s="411"/>
      <c r="AJ61" s="411"/>
      <c r="AK61" s="411"/>
      <c r="AL61" s="411"/>
      <c r="AM61" s="411"/>
      <c r="AN61" s="411"/>
      <c r="AO61" s="411"/>
      <c r="AP61" s="411"/>
      <c r="AQ61" s="411"/>
      <c r="AR61" s="411"/>
      <c r="AS61" s="411"/>
      <c r="AT61" s="411"/>
      <c r="AU61" s="411"/>
      <c r="AV61" s="411"/>
      <c r="AW61" s="411"/>
      <c r="AX61" s="411"/>
      <c r="AY61" s="411"/>
      <c r="AZ61" s="187"/>
      <c r="BA61" s="558"/>
      <c r="BB61" s="557"/>
      <c r="BC61" s="415"/>
      <c r="BD61" s="408"/>
      <c r="BE61" s="408"/>
      <c r="BF61" s="408"/>
      <c r="BG61" s="419"/>
      <c r="BH61" s="415"/>
      <c r="BI61" s="408"/>
      <c r="BJ61" s="408"/>
      <c r="BK61" s="408"/>
      <c r="BL61" s="419"/>
      <c r="BM61" s="415"/>
      <c r="BN61" s="408"/>
      <c r="BO61" s="408"/>
      <c r="BP61" s="408"/>
      <c r="BQ61" s="419"/>
      <c r="BR61" s="415"/>
      <c r="BS61" s="408"/>
      <c r="BT61" s="408"/>
      <c r="BU61" s="408"/>
      <c r="BV61" s="408"/>
      <c r="BW61" s="408"/>
      <c r="BX61" s="408"/>
      <c r="BY61" s="409"/>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row>
    <row r="62" s="322" customFormat="true" ht="15" customHeight="true" x14ac:dyDescent="0.2">
      <c r="A62" s="999"/>
      <c r="B62" s="373" t="s">
        <v>410</v>
      </c>
      <c r="C62" s="126">
        <v>0.20930267261635471</v>
      </c>
      <c r="D62" s="125">
        <v>8.3221797886285625E-3</v>
      </c>
      <c r="E62" s="125">
        <v>0</v>
      </c>
      <c r="F62" s="125">
        <v>0</v>
      </c>
      <c r="G62" s="124">
        <v>0</v>
      </c>
      <c r="H62" s="123">
        <v>2.3279324609943985E-2</v>
      </c>
      <c r="I62" s="125">
        <v>0</v>
      </c>
      <c r="J62" s="125">
        <v>0</v>
      </c>
      <c r="K62" s="125">
        <v>0</v>
      </c>
      <c r="L62" s="122">
        <v>0</v>
      </c>
      <c r="M62" s="126">
        <v>0.30543955588627103</v>
      </c>
      <c r="N62" s="125">
        <v>2.1042119312420313E-2</v>
      </c>
      <c r="O62" s="125">
        <v>0</v>
      </c>
      <c r="P62" s="125">
        <v>0</v>
      </c>
      <c r="Q62" s="124">
        <v>0</v>
      </c>
      <c r="R62" s="123">
        <v>7.3001221514360903E-3</v>
      </c>
      <c r="S62" s="125">
        <v>1.5481972417257151E-2</v>
      </c>
      <c r="T62" s="125">
        <v>0.14515022618770365</v>
      </c>
      <c r="U62" s="125">
        <v>0</v>
      </c>
      <c r="V62" s="125">
        <v>0</v>
      </c>
      <c r="W62" s="73" t="s">
        <v>35</v>
      </c>
      <c r="X62" s="73" t="s">
        <v>35</v>
      </c>
      <c r="Y62" s="122">
        <v>0</v>
      </c>
      <c r="Z62" s="411"/>
      <c r="AA62" s="411"/>
      <c r="AB62" s="411"/>
      <c r="AC62" s="411"/>
      <c r="AD62" s="411"/>
      <c r="AE62" s="411"/>
      <c r="AF62" s="411"/>
      <c r="AG62" s="411"/>
      <c r="AH62" s="411"/>
      <c r="AI62" s="411"/>
      <c r="AJ62" s="411"/>
      <c r="AK62" s="411"/>
      <c r="AL62" s="411"/>
      <c r="AM62" s="411"/>
      <c r="AN62" s="411"/>
      <c r="AO62" s="411"/>
      <c r="AP62" s="411"/>
      <c r="AQ62" s="411"/>
      <c r="AR62" s="411"/>
      <c r="AS62" s="411"/>
      <c r="AT62" s="411"/>
      <c r="AU62" s="411"/>
      <c r="AV62" s="411"/>
      <c r="AW62" s="411"/>
      <c r="AX62" s="411"/>
      <c r="AY62" s="411"/>
      <c r="AZ62" s="187"/>
      <c r="BA62" s="558"/>
      <c r="BB62" s="557"/>
      <c r="BC62" s="415"/>
      <c r="BD62" s="408"/>
      <c r="BE62" s="408"/>
      <c r="BF62" s="408"/>
      <c r="BG62" s="419"/>
      <c r="BH62" s="415"/>
      <c r="BI62" s="408"/>
      <c r="BJ62" s="408"/>
      <c r="BK62" s="408"/>
      <c r="BL62" s="419"/>
      <c r="BM62" s="415"/>
      <c r="BN62" s="408"/>
      <c r="BO62" s="408"/>
      <c r="BP62" s="408"/>
      <c r="BQ62" s="419"/>
      <c r="BR62" s="415"/>
      <c r="BS62" s="408"/>
      <c r="BT62" s="408"/>
      <c r="BU62" s="408"/>
      <c r="BV62" s="408"/>
      <c r="BW62" s="408"/>
      <c r="BX62" s="408"/>
      <c r="BY62" s="409"/>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row>
    <row r="63" s="322" customFormat="true" ht="15" customHeight="true" x14ac:dyDescent="0.2">
      <c r="A63" s="999"/>
      <c r="B63" s="373" t="s">
        <v>415</v>
      </c>
      <c r="C63" s="126">
        <v>0.3815351334996413</v>
      </c>
      <c r="D63" s="125">
        <v>0</v>
      </c>
      <c r="E63" s="125">
        <v>0.11675281518687783</v>
      </c>
      <c r="F63" s="125">
        <v>3.960200916401993E-2</v>
      </c>
      <c r="G63" s="124">
        <v>1.1860069267083979E-2</v>
      </c>
      <c r="H63" s="123">
        <v>0.16389156444819275</v>
      </c>
      <c r="I63" s="125">
        <v>0</v>
      </c>
      <c r="J63" s="125">
        <v>0</v>
      </c>
      <c r="K63" s="125">
        <v>3.3001037373408038E-2</v>
      </c>
      <c r="L63" s="122">
        <v>0</v>
      </c>
      <c r="M63" s="126">
        <v>0.17497588101979067</v>
      </c>
      <c r="N63" s="125">
        <v>0.36320003880347118</v>
      </c>
      <c r="O63" s="125">
        <v>3.0762260091978098E-2</v>
      </c>
      <c r="P63" s="125">
        <v>0.11809036704794762</v>
      </c>
      <c r="Q63" s="124">
        <v>6.1928978584194175E-2</v>
      </c>
      <c r="R63" s="123">
        <v>6.4743919170160966E-2</v>
      </c>
      <c r="S63" s="125">
        <v>0</v>
      </c>
      <c r="T63" s="125">
        <v>0.25767658083274197</v>
      </c>
      <c r="U63" s="125">
        <v>0</v>
      </c>
      <c r="V63" s="125">
        <v>2.2608928123637821</v>
      </c>
      <c r="W63" s="73" t="s">
        <v>35</v>
      </c>
      <c r="X63" s="73" t="s">
        <v>35</v>
      </c>
      <c r="Y63" s="122">
        <v>0</v>
      </c>
      <c r="Z63" s="411"/>
      <c r="AA63" s="411"/>
      <c r="AB63" s="411"/>
      <c r="AC63" s="411"/>
      <c r="AD63" s="411"/>
      <c r="AE63" s="411"/>
      <c r="AF63" s="411"/>
      <c r="AG63" s="411"/>
      <c r="AH63" s="411"/>
      <c r="AI63" s="411"/>
      <c r="AJ63" s="411"/>
      <c r="AK63" s="411"/>
      <c r="AL63" s="411"/>
      <c r="AM63" s="411"/>
      <c r="AN63" s="411"/>
      <c r="AO63" s="411"/>
      <c r="AP63" s="411"/>
      <c r="AQ63" s="411"/>
      <c r="AR63" s="411"/>
      <c r="AS63" s="411"/>
      <c r="AT63" s="411"/>
      <c r="AU63" s="411"/>
      <c r="AV63" s="411"/>
      <c r="AW63" s="411"/>
      <c r="AX63" s="411"/>
      <c r="AY63" s="411"/>
      <c r="AZ63" s="187"/>
      <c r="BA63" s="558"/>
      <c r="BB63" s="557"/>
      <c r="BC63" s="415"/>
      <c r="BD63" s="408"/>
      <c r="BE63" s="408"/>
      <c r="BF63" s="408"/>
      <c r="BG63" s="419"/>
      <c r="BH63" s="415"/>
      <c r="BI63" s="408"/>
      <c r="BJ63" s="408"/>
      <c r="BK63" s="408"/>
      <c r="BL63" s="419"/>
      <c r="BM63" s="415"/>
      <c r="BN63" s="408"/>
      <c r="BO63" s="408"/>
      <c r="BP63" s="408"/>
      <c r="BQ63" s="419"/>
      <c r="BR63" s="415"/>
      <c r="BS63" s="408"/>
      <c r="BT63" s="408"/>
      <c r="BU63" s="408"/>
      <c r="BV63" s="408"/>
      <c r="BW63" s="408"/>
      <c r="BX63" s="408"/>
      <c r="BY63" s="409"/>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row>
    <row r="64" s="322" customFormat="true" ht="15" customHeight="true" x14ac:dyDescent="0.2">
      <c r="A64" s="999"/>
      <c r="B64" s="373" t="s">
        <v>417</v>
      </c>
      <c r="C64" s="126">
        <v>0.51995855223961807</v>
      </c>
      <c r="D64" s="125">
        <v>0.57934727147052245</v>
      </c>
      <c r="E64" s="125">
        <v>0.64082561504838309</v>
      </c>
      <c r="F64" s="125">
        <v>0.72527722840230102</v>
      </c>
      <c r="G64" s="124">
        <v>0.60941633950151552</v>
      </c>
      <c r="H64" s="123">
        <v>0.41147136211580443</v>
      </c>
      <c r="I64" s="125">
        <v>3.2230225972159535E-2</v>
      </c>
      <c r="J64" s="125">
        <v>0.10737073141352341</v>
      </c>
      <c r="K64" s="125">
        <v>0.19781896804251911</v>
      </c>
      <c r="L64" s="122">
        <v>0.22717078097384599</v>
      </c>
      <c r="M64" s="126">
        <v>0.27801535396816579</v>
      </c>
      <c r="N64" s="125">
        <v>0.742156472109745</v>
      </c>
      <c r="O64" s="125">
        <v>0.48890767950105157</v>
      </c>
      <c r="P64" s="125">
        <v>1.2270382405865137</v>
      </c>
      <c r="Q64" s="124">
        <v>1.5197615583817146</v>
      </c>
      <c r="R64" s="123">
        <v>1.1951970472863833</v>
      </c>
      <c r="S64" s="125">
        <v>0.31128530376723246</v>
      </c>
      <c r="T64" s="125">
        <v>0.31373356202505365</v>
      </c>
      <c r="U64" s="125">
        <v>6.9874571790760814E-2</v>
      </c>
      <c r="V64" s="125">
        <v>5.3220376655431858</v>
      </c>
      <c r="W64" s="73" t="s">
        <v>35</v>
      </c>
      <c r="X64" s="73" t="s">
        <v>35</v>
      </c>
      <c r="Y64" s="122">
        <v>8.3396266880447933E-2</v>
      </c>
      <c r="Z64" s="411"/>
      <c r="AA64" s="411"/>
      <c r="AB64" s="411"/>
      <c r="AC64" s="411"/>
      <c r="AD64" s="411"/>
      <c r="AE64" s="411"/>
      <c r="AF64" s="411"/>
      <c r="AG64" s="411"/>
      <c r="AH64" s="411"/>
      <c r="AI64" s="411"/>
      <c r="AJ64" s="411"/>
      <c r="AK64" s="411"/>
      <c r="AL64" s="411"/>
      <c r="AM64" s="411"/>
      <c r="AN64" s="411"/>
      <c r="AO64" s="411"/>
      <c r="AP64" s="411"/>
      <c r="AQ64" s="411"/>
      <c r="AR64" s="411"/>
      <c r="AS64" s="411"/>
      <c r="AT64" s="411"/>
      <c r="AU64" s="411"/>
      <c r="AV64" s="411"/>
      <c r="AW64" s="411"/>
      <c r="AX64" s="411"/>
      <c r="AY64" s="411"/>
      <c r="AZ64" s="187"/>
      <c r="BA64" s="558"/>
      <c r="BB64" s="557"/>
      <c r="BC64" s="415"/>
      <c r="BD64" s="408"/>
      <c r="BE64" s="408"/>
      <c r="BF64" s="408"/>
      <c r="BG64" s="419"/>
      <c r="BH64" s="415"/>
      <c r="BI64" s="408"/>
      <c r="BJ64" s="408"/>
      <c r="BK64" s="408"/>
      <c r="BL64" s="419"/>
      <c r="BM64" s="415"/>
      <c r="BN64" s="408"/>
      <c r="BO64" s="408"/>
      <c r="BP64" s="408"/>
      <c r="BQ64" s="419"/>
      <c r="BR64" s="415"/>
      <c r="BS64" s="408"/>
      <c r="BT64" s="408"/>
      <c r="BU64" s="408"/>
      <c r="BV64" s="408"/>
      <c r="BW64" s="408"/>
      <c r="BX64" s="408"/>
      <c r="BY64" s="409"/>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row>
    <row r="65" s="322" customFormat="true" ht="15" customHeight="true" x14ac:dyDescent="0.2">
      <c r="A65" s="999"/>
      <c r="B65" s="373" t="s">
        <v>46</v>
      </c>
      <c r="C65" s="126">
        <v>6.0246729538460865E-2</v>
      </c>
      <c r="D65" s="125">
        <v>0</v>
      </c>
      <c r="E65" s="125">
        <v>0</v>
      </c>
      <c r="F65" s="125">
        <v>0</v>
      </c>
      <c r="G65" s="124">
        <v>0</v>
      </c>
      <c r="H65" s="123">
        <v>0</v>
      </c>
      <c r="I65" s="125">
        <v>0</v>
      </c>
      <c r="J65" s="125">
        <v>0</v>
      </c>
      <c r="K65" s="125">
        <v>0</v>
      </c>
      <c r="L65" s="122">
        <v>0</v>
      </c>
      <c r="M65" s="126">
        <v>3.1124602878451615E-2</v>
      </c>
      <c r="N65" s="125">
        <v>6.3288652560973754E-2</v>
      </c>
      <c r="O65" s="125">
        <v>0</v>
      </c>
      <c r="P65" s="125">
        <v>0</v>
      </c>
      <c r="Q65" s="124">
        <v>0</v>
      </c>
      <c r="R65" s="123">
        <v>0</v>
      </c>
      <c r="S65" s="125">
        <v>0</v>
      </c>
      <c r="T65" s="125">
        <v>4.4637113677005888E-2</v>
      </c>
      <c r="U65" s="125">
        <v>0</v>
      </c>
      <c r="V65" s="125">
        <v>0</v>
      </c>
      <c r="W65" s="73" t="s">
        <v>35</v>
      </c>
      <c r="X65" s="73" t="s">
        <v>35</v>
      </c>
      <c r="Y65" s="122">
        <v>0</v>
      </c>
      <c r="Z65" s="411"/>
      <c r="AA65" s="411"/>
      <c r="AB65" s="411"/>
      <c r="AC65" s="411"/>
      <c r="AD65" s="411"/>
      <c r="AE65" s="411"/>
      <c r="AF65" s="411"/>
      <c r="AG65" s="411"/>
      <c r="AH65" s="411"/>
      <c r="AI65" s="411"/>
      <c r="AJ65" s="411"/>
      <c r="AK65" s="411"/>
      <c r="AL65" s="411"/>
      <c r="AM65" s="411"/>
      <c r="AN65" s="411"/>
      <c r="AO65" s="411"/>
      <c r="AP65" s="411"/>
      <c r="AQ65" s="411"/>
      <c r="AR65" s="411"/>
      <c r="AS65" s="411"/>
      <c r="AT65" s="411"/>
      <c r="AU65" s="411"/>
      <c r="AV65" s="411"/>
      <c r="AW65" s="411"/>
      <c r="AX65" s="411"/>
      <c r="AY65" s="411"/>
      <c r="AZ65" s="187"/>
      <c r="BA65" s="558"/>
      <c r="BB65" s="557"/>
      <c r="BC65" s="415"/>
      <c r="BD65" s="408"/>
      <c r="BE65" s="408"/>
      <c r="BF65" s="408"/>
      <c r="BG65" s="419"/>
      <c r="BH65" s="415"/>
      <c r="BI65" s="408"/>
      <c r="BJ65" s="408"/>
      <c r="BK65" s="408"/>
      <c r="BL65" s="419"/>
      <c r="BM65" s="415"/>
      <c r="BN65" s="408"/>
      <c r="BO65" s="408"/>
      <c r="BP65" s="408"/>
      <c r="BQ65" s="419"/>
      <c r="BR65" s="415"/>
      <c r="BS65" s="408"/>
      <c r="BT65" s="408"/>
      <c r="BU65" s="408"/>
      <c r="BV65" s="408"/>
      <c r="BW65" s="408"/>
      <c r="BX65" s="408"/>
      <c r="BY65" s="409"/>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row>
    <row r="66" s="322" customFormat="true" ht="15" customHeight="true" x14ac:dyDescent="0.2">
      <c r="A66" s="147"/>
      <c r="B66" s="141"/>
      <c r="C66" s="126"/>
      <c r="D66" s="125"/>
      <c r="E66" s="125"/>
      <c r="F66" s="125"/>
      <c r="G66" s="124"/>
      <c r="H66" s="123"/>
      <c r="I66" s="125"/>
      <c r="J66" s="125"/>
      <c r="K66" s="125"/>
      <c r="L66" s="122"/>
      <c r="M66" s="126"/>
      <c r="N66" s="125"/>
      <c r="O66" s="125"/>
      <c r="P66" s="125"/>
      <c r="Q66" s="124"/>
      <c r="R66" s="123"/>
      <c r="S66" s="125"/>
      <c r="T66" s="125"/>
      <c r="U66" s="125"/>
      <c r="V66" s="125"/>
      <c r="W66" s="125"/>
      <c r="X66" s="125"/>
      <c r="Y66" s="122"/>
      <c r="Z66" s="411"/>
      <c r="AA66" s="411"/>
      <c r="AB66" s="411"/>
      <c r="AC66" s="411"/>
      <c r="AD66" s="411"/>
      <c r="AE66" s="411"/>
      <c r="AF66" s="411"/>
      <c r="AG66" s="411"/>
      <c r="AH66" s="411"/>
      <c r="AI66" s="411"/>
      <c r="AJ66" s="411"/>
      <c r="AK66" s="411"/>
      <c r="AL66" s="411"/>
      <c r="AM66" s="411"/>
      <c r="AN66" s="411"/>
      <c r="AO66" s="411"/>
      <c r="AP66" s="411"/>
      <c r="AQ66" s="411"/>
      <c r="AR66" s="411"/>
      <c r="AS66" s="411"/>
      <c r="AT66" s="411"/>
      <c r="AU66" s="411"/>
      <c r="AV66" s="411"/>
      <c r="AW66" s="411"/>
      <c r="AX66" s="411"/>
      <c r="AY66" s="411"/>
      <c r="AZ66" s="187"/>
      <c r="BA66" s="558"/>
      <c r="BB66" s="557"/>
      <c r="BC66" s="415"/>
      <c r="BD66" s="408"/>
      <c r="BE66" s="408"/>
      <c r="BF66" s="408"/>
      <c r="BG66" s="419"/>
      <c r="BH66" s="415"/>
      <c r="BI66" s="408"/>
      <c r="BJ66" s="408"/>
      <c r="BK66" s="408"/>
      <c r="BL66" s="419"/>
      <c r="BM66" s="415"/>
      <c r="BN66" s="408"/>
      <c r="BO66" s="408"/>
      <c r="BP66" s="408"/>
      <c r="BQ66" s="419"/>
      <c r="BR66" s="415"/>
      <c r="BS66" s="408"/>
      <c r="BT66" s="408"/>
      <c r="BU66" s="408"/>
      <c r="BV66" s="408"/>
      <c r="BW66" s="408"/>
      <c r="BX66" s="408"/>
      <c r="BY66" s="409"/>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row>
    <row r="67" s="322" customFormat="true" ht="15" customHeight="true" x14ac:dyDescent="0.2">
      <c r="A67" s="147"/>
      <c r="B67" s="141"/>
      <c r="C67" s="126"/>
      <c r="D67" s="125"/>
      <c r="E67" s="125"/>
      <c r="F67" s="125"/>
      <c r="G67" s="124"/>
      <c r="H67" s="123"/>
      <c r="I67" s="125"/>
      <c r="J67" s="125"/>
      <c r="K67" s="125"/>
      <c r="L67" s="122"/>
      <c r="M67" s="126"/>
      <c r="N67" s="125"/>
      <c r="O67" s="125"/>
      <c r="P67" s="125"/>
      <c r="Q67" s="124"/>
      <c r="R67" s="123"/>
      <c r="S67" s="125"/>
      <c r="T67" s="125"/>
      <c r="U67" s="125"/>
      <c r="V67" s="125"/>
      <c r="W67" s="125"/>
      <c r="X67" s="125"/>
      <c r="Y67" s="122"/>
      <c r="Z67" s="411"/>
      <c r="AA67" s="411"/>
      <c r="AB67" s="411"/>
      <c r="AC67" s="411"/>
      <c r="AD67" s="411"/>
      <c r="AE67" s="411"/>
      <c r="AF67" s="411"/>
      <c r="AG67" s="411"/>
      <c r="AH67" s="411"/>
      <c r="AI67" s="411"/>
      <c r="AJ67" s="411"/>
      <c r="AK67" s="411"/>
      <c r="AL67" s="411"/>
      <c r="AM67" s="411"/>
      <c r="AN67" s="411"/>
      <c r="AO67" s="411"/>
      <c r="AP67" s="411"/>
      <c r="AQ67" s="411"/>
      <c r="AR67" s="411"/>
      <c r="AS67" s="411"/>
      <c r="AT67" s="411"/>
      <c r="AU67" s="411"/>
      <c r="AV67" s="411"/>
      <c r="AW67" s="411"/>
      <c r="AX67" s="411"/>
      <c r="AY67" s="411"/>
      <c r="AZ67" s="187"/>
      <c r="BA67" s="558"/>
      <c r="BB67" s="557"/>
      <c r="BC67" s="415"/>
      <c r="BD67" s="408"/>
      <c r="BE67" s="408"/>
      <c r="BF67" s="408"/>
      <c r="BG67" s="419"/>
      <c r="BH67" s="415"/>
      <c r="BI67" s="408"/>
      <c r="BJ67" s="408"/>
      <c r="BK67" s="408"/>
      <c r="BL67" s="419"/>
      <c r="BM67" s="415"/>
      <c r="BN67" s="408"/>
      <c r="BO67" s="408"/>
      <c r="BP67" s="408"/>
      <c r="BQ67" s="419"/>
      <c r="BR67" s="415"/>
      <c r="BS67" s="408"/>
      <c r="BT67" s="408"/>
      <c r="BU67" s="408"/>
      <c r="BV67" s="408"/>
      <c r="BW67" s="408"/>
      <c r="BX67" s="408"/>
      <c r="BY67" s="409"/>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row>
    <row r="68" s="322" customFormat="true" ht="15" customHeight="true" x14ac:dyDescent="0.2">
      <c r="A68" s="147"/>
      <c r="B68" s="141"/>
      <c r="C68" s="126"/>
      <c r="D68" s="125"/>
      <c r="E68" s="125"/>
      <c r="F68" s="125"/>
      <c r="G68" s="124"/>
      <c r="H68" s="123"/>
      <c r="I68" s="125"/>
      <c r="J68" s="125"/>
      <c r="K68" s="125"/>
      <c r="L68" s="122"/>
      <c r="M68" s="126"/>
      <c r="N68" s="125"/>
      <c r="O68" s="125"/>
      <c r="P68" s="125"/>
      <c r="Q68" s="124"/>
      <c r="R68" s="123"/>
      <c r="S68" s="125"/>
      <c r="T68" s="125"/>
      <c r="U68" s="125"/>
      <c r="V68" s="125"/>
      <c r="W68" s="125"/>
      <c r="X68" s="125"/>
      <c r="Y68" s="122"/>
      <c r="Z68" s="411"/>
      <c r="AA68" s="411"/>
      <c r="AB68" s="411"/>
      <c r="AC68" s="411"/>
      <c r="AD68" s="411"/>
      <c r="AE68" s="411"/>
      <c r="AF68" s="411"/>
      <c r="AG68" s="411"/>
      <c r="AH68" s="411"/>
      <c r="AI68" s="411"/>
      <c r="AJ68" s="411"/>
      <c r="AK68" s="411"/>
      <c r="AL68" s="411"/>
      <c r="AM68" s="411"/>
      <c r="AN68" s="411"/>
      <c r="AO68" s="411"/>
      <c r="AP68" s="411"/>
      <c r="AQ68" s="411"/>
      <c r="AR68" s="411"/>
      <c r="AS68" s="411"/>
      <c r="AT68" s="411"/>
      <c r="AU68" s="411"/>
      <c r="AV68" s="411"/>
      <c r="AW68" s="411"/>
      <c r="AX68" s="411"/>
      <c r="AY68" s="411"/>
      <c r="AZ68" s="187"/>
      <c r="BA68" s="558"/>
      <c r="BB68" s="557"/>
      <c r="BC68" s="415"/>
      <c r="BD68" s="408"/>
      <c r="BE68" s="408"/>
      <c r="BF68" s="408"/>
      <c r="BG68" s="419"/>
      <c r="BH68" s="415"/>
      <c r="BI68" s="408"/>
      <c r="BJ68" s="408"/>
      <c r="BK68" s="408"/>
      <c r="BL68" s="419"/>
      <c r="BM68" s="415"/>
      <c r="BN68" s="408"/>
      <c r="BO68" s="408"/>
      <c r="BP68" s="408"/>
      <c r="BQ68" s="419"/>
      <c r="BR68" s="415"/>
      <c r="BS68" s="408"/>
      <c r="BT68" s="408"/>
      <c r="BU68" s="408"/>
      <c r="BV68" s="408"/>
      <c r="BW68" s="408"/>
      <c r="BX68" s="408"/>
      <c r="BY68" s="409"/>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row>
    <row r="69" s="322" customFormat="true" ht="15" customHeight="true" x14ac:dyDescent="0.2">
      <c r="A69" s="147"/>
      <c r="B69" s="141"/>
      <c r="C69" s="126"/>
      <c r="D69" s="125"/>
      <c r="E69" s="125"/>
      <c r="F69" s="125"/>
      <c r="G69" s="124"/>
      <c r="H69" s="123"/>
      <c r="I69" s="125"/>
      <c r="J69" s="125"/>
      <c r="K69" s="125"/>
      <c r="L69" s="122"/>
      <c r="M69" s="126"/>
      <c r="N69" s="125"/>
      <c r="O69" s="125"/>
      <c r="P69" s="125"/>
      <c r="Q69" s="124"/>
      <c r="R69" s="123"/>
      <c r="S69" s="125"/>
      <c r="T69" s="125"/>
      <c r="U69" s="125"/>
      <c r="V69" s="125"/>
      <c r="W69" s="125"/>
      <c r="X69" s="125"/>
      <c r="Y69" s="122"/>
      <c r="Z69" s="411"/>
      <c r="AA69" s="411"/>
      <c r="AB69" s="411"/>
      <c r="AC69" s="411"/>
      <c r="AD69" s="411"/>
      <c r="AE69" s="411"/>
      <c r="AF69" s="411"/>
      <c r="AG69" s="411"/>
      <c r="AH69" s="411"/>
      <c r="AI69" s="411"/>
      <c r="AJ69" s="411"/>
      <c r="AK69" s="411"/>
      <c r="AL69" s="411"/>
      <c r="AM69" s="411"/>
      <c r="AN69" s="411"/>
      <c r="AO69" s="411"/>
      <c r="AP69" s="411"/>
      <c r="AQ69" s="411"/>
      <c r="AR69" s="411"/>
      <c r="AS69" s="411"/>
      <c r="AT69" s="411"/>
      <c r="AU69" s="411"/>
      <c r="AV69" s="411"/>
      <c r="AW69" s="411"/>
      <c r="AX69" s="411"/>
      <c r="AY69" s="411"/>
      <c r="AZ69" s="187"/>
      <c r="BA69" s="558"/>
      <c r="BB69" s="557"/>
      <c r="BC69" s="415"/>
      <c r="BD69" s="408"/>
      <c r="BE69" s="408"/>
      <c r="BF69" s="408"/>
      <c r="BG69" s="419"/>
      <c r="BH69" s="415"/>
      <c r="BI69" s="408"/>
      <c r="BJ69" s="408"/>
      <c r="BK69" s="408"/>
      <c r="BL69" s="419"/>
      <c r="BM69" s="415"/>
      <c r="BN69" s="408"/>
      <c r="BO69" s="408"/>
      <c r="BP69" s="408"/>
      <c r="BQ69" s="419"/>
      <c r="BR69" s="415"/>
      <c r="BS69" s="408"/>
      <c r="BT69" s="408"/>
      <c r="BU69" s="408"/>
      <c r="BV69" s="408"/>
      <c r="BW69" s="408"/>
      <c r="BX69" s="408"/>
      <c r="BY69" s="409"/>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row>
    <row r="70" s="322" customFormat="true" ht="15" customHeight="true" x14ac:dyDescent="0.2">
      <c r="A70" s="147"/>
      <c r="B70" s="141"/>
      <c r="C70" s="126"/>
      <c r="D70" s="125"/>
      <c r="E70" s="125"/>
      <c r="F70" s="125"/>
      <c r="G70" s="124"/>
      <c r="H70" s="123"/>
      <c r="I70" s="125"/>
      <c r="J70" s="125"/>
      <c r="K70" s="125"/>
      <c r="L70" s="122"/>
      <c r="M70" s="126"/>
      <c r="N70" s="125"/>
      <c r="O70" s="125"/>
      <c r="P70" s="125"/>
      <c r="Q70" s="124"/>
      <c r="R70" s="123"/>
      <c r="S70" s="125"/>
      <c r="T70" s="125"/>
      <c r="U70" s="125"/>
      <c r="V70" s="125"/>
      <c r="W70" s="125"/>
      <c r="X70" s="125"/>
      <c r="Y70" s="122"/>
      <c r="Z70" s="411"/>
      <c r="AA70" s="411"/>
      <c r="AB70" s="411"/>
      <c r="AC70" s="411"/>
      <c r="AD70" s="411"/>
      <c r="AE70" s="411"/>
      <c r="AF70" s="411"/>
      <c r="AG70" s="411"/>
      <c r="AH70" s="411"/>
      <c r="AI70" s="411"/>
      <c r="AJ70" s="411"/>
      <c r="AK70" s="411"/>
      <c r="AL70" s="411"/>
      <c r="AM70" s="411"/>
      <c r="AN70" s="411"/>
      <c r="AO70" s="411"/>
      <c r="AP70" s="411"/>
      <c r="AQ70" s="411"/>
      <c r="AR70" s="411"/>
      <c r="AS70" s="411"/>
      <c r="AT70" s="411"/>
      <c r="AU70" s="411"/>
      <c r="AV70" s="411"/>
      <c r="AW70" s="411"/>
      <c r="AX70" s="411"/>
      <c r="AY70" s="411"/>
      <c r="AZ70" s="187"/>
      <c r="BA70" s="558"/>
      <c r="BB70" s="557"/>
      <c r="BC70" s="415"/>
      <c r="BD70" s="408"/>
      <c r="BE70" s="408"/>
      <c r="BF70" s="408"/>
      <c r="BG70" s="419"/>
      <c r="BH70" s="415"/>
      <c r="BI70" s="408"/>
      <c r="BJ70" s="408"/>
      <c r="BK70" s="408"/>
      <c r="BL70" s="419"/>
      <c r="BM70" s="415"/>
      <c r="BN70" s="408"/>
      <c r="BO70" s="408"/>
      <c r="BP70" s="408"/>
      <c r="BQ70" s="419"/>
      <c r="BR70" s="415"/>
      <c r="BS70" s="408"/>
      <c r="BT70" s="408"/>
      <c r="BU70" s="408"/>
      <c r="BV70" s="408"/>
      <c r="BW70" s="408"/>
      <c r="BX70" s="408"/>
      <c r="BY70" s="409"/>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row>
    <row r="71" s="322" customFormat="true" ht="15" customHeight="true" x14ac:dyDescent="0.2">
      <c r="A71" s="147"/>
      <c r="B71" s="141"/>
      <c r="C71" s="126"/>
      <c r="D71" s="125"/>
      <c r="E71" s="125"/>
      <c r="F71" s="125"/>
      <c r="G71" s="124"/>
      <c r="H71" s="123"/>
      <c r="I71" s="125"/>
      <c r="J71" s="125"/>
      <c r="K71" s="125"/>
      <c r="L71" s="122"/>
      <c r="M71" s="126"/>
      <c r="N71" s="125"/>
      <c r="O71" s="125"/>
      <c r="P71" s="125"/>
      <c r="Q71" s="124"/>
      <c r="R71" s="123"/>
      <c r="S71" s="125"/>
      <c r="T71" s="125"/>
      <c r="U71" s="125"/>
      <c r="V71" s="125"/>
      <c r="W71" s="125"/>
      <c r="X71" s="125"/>
      <c r="Y71" s="122"/>
      <c r="Z71" s="411"/>
      <c r="AA71" s="411"/>
      <c r="AB71" s="411"/>
      <c r="AC71" s="411"/>
      <c r="AD71" s="411"/>
      <c r="AE71" s="411"/>
      <c r="AF71" s="411"/>
      <c r="AG71" s="411"/>
      <c r="AH71" s="411"/>
      <c r="AI71" s="411"/>
      <c r="AJ71" s="411"/>
      <c r="AK71" s="411"/>
      <c r="AL71" s="411"/>
      <c r="AM71" s="411"/>
      <c r="AN71" s="411"/>
      <c r="AO71" s="411"/>
      <c r="AP71" s="411"/>
      <c r="AQ71" s="411"/>
      <c r="AR71" s="411"/>
      <c r="AS71" s="411"/>
      <c r="AT71" s="411"/>
      <c r="AU71" s="411"/>
      <c r="AV71" s="411"/>
      <c r="AW71" s="411"/>
      <c r="AX71" s="411"/>
      <c r="AY71" s="411"/>
      <c r="AZ71" s="187"/>
      <c r="BA71" s="558"/>
      <c r="BB71" s="557"/>
      <c r="BC71" s="415"/>
      <c r="BD71" s="408"/>
      <c r="BE71" s="408"/>
      <c r="BF71" s="408"/>
      <c r="BG71" s="419"/>
      <c r="BH71" s="415"/>
      <c r="BI71" s="408"/>
      <c r="BJ71" s="408"/>
      <c r="BK71" s="408"/>
      <c r="BL71" s="419"/>
      <c r="BM71" s="415"/>
      <c r="BN71" s="408"/>
      <c r="BO71" s="408"/>
      <c r="BP71" s="408"/>
      <c r="BQ71" s="419"/>
      <c r="BR71" s="415"/>
      <c r="BS71" s="408"/>
      <c r="BT71" s="408"/>
      <c r="BU71" s="408"/>
      <c r="BV71" s="408"/>
      <c r="BW71" s="408"/>
      <c r="BX71" s="408"/>
      <c r="BY71" s="409"/>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row>
    <row r="72" s="322" customFormat="true" ht="15" customHeight="true" x14ac:dyDescent="0.2">
      <c r="A72" s="147"/>
      <c r="B72" s="141"/>
      <c r="C72" s="126"/>
      <c r="D72" s="125"/>
      <c r="E72" s="125"/>
      <c r="F72" s="125"/>
      <c r="G72" s="124"/>
      <c r="H72" s="123"/>
      <c r="I72" s="125"/>
      <c r="J72" s="125"/>
      <c r="K72" s="125"/>
      <c r="L72" s="122"/>
      <c r="M72" s="126"/>
      <c r="N72" s="125"/>
      <c r="O72" s="125"/>
      <c r="P72" s="125"/>
      <c r="Q72" s="124"/>
      <c r="R72" s="123"/>
      <c r="S72" s="125"/>
      <c r="T72" s="125"/>
      <c r="U72" s="125"/>
      <c r="V72" s="125"/>
      <c r="W72" s="125"/>
      <c r="X72" s="125"/>
      <c r="Y72" s="122"/>
      <c r="Z72" s="411"/>
      <c r="AA72" s="411"/>
      <c r="AB72" s="411"/>
      <c r="AC72" s="411"/>
      <c r="AD72" s="411"/>
      <c r="AE72" s="411"/>
      <c r="AF72" s="411"/>
      <c r="AG72" s="411"/>
      <c r="AH72" s="411"/>
      <c r="AI72" s="411"/>
      <c r="AJ72" s="411"/>
      <c r="AK72" s="411"/>
      <c r="AL72" s="411"/>
      <c r="AM72" s="411"/>
      <c r="AN72" s="411"/>
      <c r="AO72" s="411"/>
      <c r="AP72" s="411"/>
      <c r="AQ72" s="411"/>
      <c r="AR72" s="411"/>
      <c r="AS72" s="411"/>
      <c r="AT72" s="411"/>
      <c r="AU72" s="411"/>
      <c r="AV72" s="411"/>
      <c r="AW72" s="411"/>
      <c r="AX72" s="411"/>
      <c r="AY72" s="411"/>
      <c r="AZ72" s="187"/>
      <c r="BA72" s="558"/>
      <c r="BB72" s="557"/>
      <c r="BC72" s="415"/>
      <c r="BD72" s="408"/>
      <c r="BE72" s="408"/>
      <c r="BF72" s="408"/>
      <c r="BG72" s="419"/>
      <c r="BH72" s="415"/>
      <c r="BI72" s="408"/>
      <c r="BJ72" s="408"/>
      <c r="BK72" s="408"/>
      <c r="BL72" s="419"/>
      <c r="BM72" s="415"/>
      <c r="BN72" s="408"/>
      <c r="BO72" s="408"/>
      <c r="BP72" s="408"/>
      <c r="BQ72" s="419"/>
      <c r="BR72" s="415"/>
      <c r="BS72" s="408"/>
      <c r="BT72" s="408"/>
      <c r="BU72" s="408"/>
      <c r="BV72" s="408"/>
      <c r="BW72" s="408"/>
      <c r="BX72" s="408"/>
      <c r="BY72" s="409"/>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row>
    <row r="73" s="322" customFormat="true" ht="15" customHeight="true" x14ac:dyDescent="0.2">
      <c r="A73" s="147"/>
      <c r="B73" s="141"/>
      <c r="C73" s="126"/>
      <c r="D73" s="125"/>
      <c r="E73" s="125"/>
      <c r="F73" s="125"/>
      <c r="G73" s="124"/>
      <c r="H73" s="123"/>
      <c r="I73" s="125"/>
      <c r="J73" s="125"/>
      <c r="K73" s="125"/>
      <c r="L73" s="122"/>
      <c r="M73" s="126"/>
      <c r="N73" s="125"/>
      <c r="O73" s="125"/>
      <c r="P73" s="125"/>
      <c r="Q73" s="124"/>
      <c r="R73" s="123"/>
      <c r="S73" s="125"/>
      <c r="T73" s="125"/>
      <c r="U73" s="125"/>
      <c r="V73" s="125"/>
      <c r="W73" s="125"/>
      <c r="X73" s="125"/>
      <c r="Y73" s="122"/>
      <c r="Z73" s="411"/>
      <c r="AA73" s="411"/>
      <c r="AB73" s="411"/>
      <c r="AC73" s="411"/>
      <c r="AD73" s="411"/>
      <c r="AE73" s="411"/>
      <c r="AF73" s="411"/>
      <c r="AG73" s="411"/>
      <c r="AH73" s="411"/>
      <c r="AI73" s="411"/>
      <c r="AJ73" s="411"/>
      <c r="AK73" s="411"/>
      <c r="AL73" s="411"/>
      <c r="AM73" s="411"/>
      <c r="AN73" s="411"/>
      <c r="AO73" s="411"/>
      <c r="AP73" s="411"/>
      <c r="AQ73" s="411"/>
      <c r="AR73" s="411"/>
      <c r="AS73" s="411"/>
      <c r="AT73" s="411"/>
      <c r="AU73" s="411"/>
      <c r="AV73" s="411"/>
      <c r="AW73" s="411"/>
      <c r="AX73" s="411"/>
      <c r="AY73" s="411"/>
      <c r="AZ73" s="187"/>
      <c r="BA73" s="558"/>
      <c r="BB73" s="557"/>
      <c r="BC73" s="415"/>
      <c r="BD73" s="408"/>
      <c r="BE73" s="408"/>
      <c r="BF73" s="408"/>
      <c r="BG73" s="419"/>
      <c r="BH73" s="415"/>
      <c r="BI73" s="408"/>
      <c r="BJ73" s="408"/>
      <c r="BK73" s="408"/>
      <c r="BL73" s="419"/>
      <c r="BM73" s="415"/>
      <c r="BN73" s="408"/>
      <c r="BO73" s="408"/>
      <c r="BP73" s="408"/>
      <c r="BQ73" s="419"/>
      <c r="BR73" s="415"/>
      <c r="BS73" s="408"/>
      <c r="BT73" s="408"/>
      <c r="BU73" s="408"/>
      <c r="BV73" s="408"/>
      <c r="BW73" s="408"/>
      <c r="BX73" s="408"/>
      <c r="BY73" s="409"/>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row>
    <row r="74" s="322" customFormat="true" ht="15" customHeight="true" x14ac:dyDescent="0.2">
      <c r="A74" s="147"/>
      <c r="B74" s="141"/>
      <c r="C74" s="126"/>
      <c r="D74" s="125"/>
      <c r="E74" s="125"/>
      <c r="F74" s="125"/>
      <c r="G74" s="124"/>
      <c r="H74" s="123"/>
      <c r="I74" s="125"/>
      <c r="J74" s="125"/>
      <c r="K74" s="125"/>
      <c r="L74" s="122"/>
      <c r="M74" s="126"/>
      <c r="N74" s="125"/>
      <c r="O74" s="125"/>
      <c r="P74" s="125"/>
      <c r="Q74" s="124"/>
      <c r="R74" s="123"/>
      <c r="S74" s="125"/>
      <c r="T74" s="125"/>
      <c r="U74" s="125"/>
      <c r="V74" s="125"/>
      <c r="W74" s="125"/>
      <c r="X74" s="125"/>
      <c r="Y74" s="122"/>
      <c r="Z74" s="411"/>
      <c r="AA74" s="411"/>
      <c r="AB74" s="411"/>
      <c r="AC74" s="411"/>
      <c r="AD74" s="411"/>
      <c r="AE74" s="411"/>
      <c r="AF74" s="411"/>
      <c r="AG74" s="411"/>
      <c r="AH74" s="411"/>
      <c r="AI74" s="411"/>
      <c r="AJ74" s="411"/>
      <c r="AK74" s="411"/>
      <c r="AL74" s="411"/>
      <c r="AM74" s="411"/>
      <c r="AN74" s="411"/>
      <c r="AO74" s="411"/>
      <c r="AP74" s="411"/>
      <c r="AQ74" s="411"/>
      <c r="AR74" s="411"/>
      <c r="AS74" s="411"/>
      <c r="AT74" s="411"/>
      <c r="AU74" s="411"/>
      <c r="AV74" s="411"/>
      <c r="AW74" s="411"/>
      <c r="AX74" s="411"/>
      <c r="AY74" s="411"/>
      <c r="AZ74" s="187"/>
      <c r="BA74" s="558"/>
      <c r="BB74" s="557"/>
      <c r="BC74" s="415"/>
      <c r="BD74" s="408"/>
      <c r="BE74" s="408"/>
      <c r="BF74" s="408"/>
      <c r="BG74" s="419"/>
      <c r="BH74" s="415"/>
      <c r="BI74" s="408"/>
      <c r="BJ74" s="408"/>
      <c r="BK74" s="408"/>
      <c r="BL74" s="419"/>
      <c r="BM74" s="415"/>
      <c r="BN74" s="408"/>
      <c r="BO74" s="408"/>
      <c r="BP74" s="408"/>
      <c r="BQ74" s="419"/>
      <c r="BR74" s="415"/>
      <c r="BS74" s="408"/>
      <c r="BT74" s="408"/>
      <c r="BU74" s="408"/>
      <c r="BV74" s="408"/>
      <c r="BW74" s="408"/>
      <c r="BX74" s="408"/>
      <c r="BY74" s="409"/>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row>
    <row r="75" s="322" customFormat="true" ht="15" customHeight="true" x14ac:dyDescent="0.2">
      <c r="A75" s="147"/>
      <c r="B75" s="141"/>
      <c r="C75" s="126"/>
      <c r="D75" s="125"/>
      <c r="E75" s="125"/>
      <c r="F75" s="125"/>
      <c r="G75" s="124"/>
      <c r="H75" s="123"/>
      <c r="I75" s="125"/>
      <c r="J75" s="125"/>
      <c r="K75" s="125"/>
      <c r="L75" s="122"/>
      <c r="M75" s="126"/>
      <c r="N75" s="125"/>
      <c r="O75" s="125"/>
      <c r="P75" s="125"/>
      <c r="Q75" s="124"/>
      <c r="R75" s="123"/>
      <c r="S75" s="125"/>
      <c r="T75" s="125"/>
      <c r="U75" s="125"/>
      <c r="V75" s="125"/>
      <c r="W75" s="125"/>
      <c r="X75" s="125"/>
      <c r="Y75" s="122"/>
      <c r="Z75" s="411"/>
      <c r="AA75" s="411"/>
      <c r="AB75" s="411"/>
      <c r="AC75" s="411"/>
      <c r="AD75" s="411"/>
      <c r="AE75" s="411"/>
      <c r="AF75" s="411"/>
      <c r="AG75" s="411"/>
      <c r="AH75" s="411"/>
      <c r="AI75" s="411"/>
      <c r="AJ75" s="411"/>
      <c r="AK75" s="411"/>
      <c r="AL75" s="411"/>
      <c r="AM75" s="411"/>
      <c r="AN75" s="411"/>
      <c r="AO75" s="411"/>
      <c r="AP75" s="411"/>
      <c r="AQ75" s="411"/>
      <c r="AR75" s="411"/>
      <c r="AS75" s="411"/>
      <c r="AT75" s="411"/>
      <c r="AU75" s="411"/>
      <c r="AV75" s="411"/>
      <c r="AW75" s="411"/>
      <c r="AX75" s="411"/>
      <c r="AY75" s="411"/>
      <c r="AZ75" s="187"/>
      <c r="BA75" s="558"/>
      <c r="BB75" s="557"/>
      <c r="BC75" s="415"/>
      <c r="BD75" s="408"/>
      <c r="BE75" s="408"/>
      <c r="BF75" s="408"/>
      <c r="BG75" s="419"/>
      <c r="BH75" s="415"/>
      <c r="BI75" s="408"/>
      <c r="BJ75" s="408"/>
      <c r="BK75" s="408"/>
      <c r="BL75" s="419"/>
      <c r="BM75" s="415"/>
      <c r="BN75" s="408"/>
      <c r="BO75" s="408"/>
      <c r="BP75" s="408"/>
      <c r="BQ75" s="419"/>
      <c r="BR75" s="415"/>
      <c r="BS75" s="408"/>
      <c r="BT75" s="408"/>
      <c r="BU75" s="408"/>
      <c r="BV75" s="408"/>
      <c r="BW75" s="408"/>
      <c r="BX75" s="408"/>
      <c r="BY75" s="409"/>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row>
    <row r="76" s="322" customFormat="true" ht="15" customHeight="true" x14ac:dyDescent="0.2">
      <c r="A76" s="147"/>
      <c r="B76" s="141"/>
      <c r="C76" s="126"/>
      <c r="D76" s="125"/>
      <c r="E76" s="125"/>
      <c r="F76" s="125"/>
      <c r="G76" s="124"/>
      <c r="H76" s="123"/>
      <c r="I76" s="125"/>
      <c r="J76" s="125"/>
      <c r="K76" s="125"/>
      <c r="L76" s="122"/>
      <c r="M76" s="126"/>
      <c r="N76" s="125"/>
      <c r="O76" s="125"/>
      <c r="P76" s="125"/>
      <c r="Q76" s="124"/>
      <c r="R76" s="123"/>
      <c r="S76" s="125"/>
      <c r="T76" s="125"/>
      <c r="U76" s="125"/>
      <c r="V76" s="125"/>
      <c r="W76" s="125"/>
      <c r="X76" s="125"/>
      <c r="Y76" s="122"/>
      <c r="Z76" s="411"/>
      <c r="AA76" s="411"/>
      <c r="AB76" s="411"/>
      <c r="AC76" s="411"/>
      <c r="AD76" s="411"/>
      <c r="AE76" s="411"/>
      <c r="AF76" s="411"/>
      <c r="AG76" s="411"/>
      <c r="AH76" s="411"/>
      <c r="AI76" s="411"/>
      <c r="AJ76" s="411"/>
      <c r="AK76" s="411"/>
      <c r="AL76" s="411"/>
      <c r="AM76" s="411"/>
      <c r="AN76" s="411"/>
      <c r="AO76" s="411"/>
      <c r="AP76" s="411"/>
      <c r="AQ76" s="411"/>
      <c r="AR76" s="411"/>
      <c r="AS76" s="411"/>
      <c r="AT76" s="411"/>
      <c r="AU76" s="411"/>
      <c r="AV76" s="411"/>
      <c r="AW76" s="411"/>
      <c r="AX76" s="411"/>
      <c r="AY76" s="411"/>
      <c r="AZ76" s="187"/>
      <c r="BA76" s="558"/>
      <c r="BB76" s="557"/>
      <c r="BC76" s="415"/>
      <c r="BD76" s="408"/>
      <c r="BE76" s="408"/>
      <c r="BF76" s="408"/>
      <c r="BG76" s="419"/>
      <c r="BH76" s="415"/>
      <c r="BI76" s="408"/>
      <c r="BJ76" s="408"/>
      <c r="BK76" s="408"/>
      <c r="BL76" s="419"/>
      <c r="BM76" s="415"/>
      <c r="BN76" s="408"/>
      <c r="BO76" s="408"/>
      <c r="BP76" s="408"/>
      <c r="BQ76" s="419"/>
      <c r="BR76" s="415"/>
      <c r="BS76" s="408"/>
      <c r="BT76" s="408"/>
      <c r="BU76" s="408"/>
      <c r="BV76" s="408"/>
      <c r="BW76" s="408"/>
      <c r="BX76" s="408"/>
      <c r="BY76" s="409"/>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row>
    <row r="77" s="322" customFormat="true" ht="15" customHeight="true" x14ac:dyDescent="0.2">
      <c r="A77" s="147"/>
      <c r="B77" s="141"/>
      <c r="C77" s="126"/>
      <c r="D77" s="125"/>
      <c r="E77" s="125"/>
      <c r="F77" s="125"/>
      <c r="G77" s="124"/>
      <c r="H77" s="123"/>
      <c r="I77" s="125"/>
      <c r="J77" s="125"/>
      <c r="K77" s="125"/>
      <c r="L77" s="122"/>
      <c r="M77" s="126"/>
      <c r="N77" s="125"/>
      <c r="O77" s="125"/>
      <c r="P77" s="125"/>
      <c r="Q77" s="124"/>
      <c r="R77" s="123"/>
      <c r="S77" s="125"/>
      <c r="T77" s="125"/>
      <c r="U77" s="125"/>
      <c r="V77" s="125"/>
      <c r="W77" s="125"/>
      <c r="X77" s="125"/>
      <c r="Y77" s="122"/>
      <c r="Z77" s="411"/>
      <c r="AA77" s="411"/>
      <c r="AB77" s="411"/>
      <c r="AC77" s="411"/>
      <c r="AD77" s="411"/>
      <c r="AE77" s="411"/>
      <c r="AF77" s="411"/>
      <c r="AG77" s="411"/>
      <c r="AH77" s="411"/>
      <c r="AI77" s="411"/>
      <c r="AJ77" s="411"/>
      <c r="AK77" s="411"/>
      <c r="AL77" s="411"/>
      <c r="AM77" s="411"/>
      <c r="AN77" s="411"/>
      <c r="AO77" s="411"/>
      <c r="AP77" s="411"/>
      <c r="AQ77" s="411"/>
      <c r="AR77" s="411"/>
      <c r="AS77" s="411"/>
      <c r="AT77" s="411"/>
      <c r="AU77" s="411"/>
      <c r="AV77" s="411"/>
      <c r="AW77" s="411"/>
      <c r="AX77" s="411"/>
      <c r="AY77" s="411"/>
      <c r="AZ77" s="187"/>
      <c r="BA77" s="558"/>
      <c r="BB77" s="557"/>
      <c r="BC77" s="415"/>
      <c r="BD77" s="408"/>
      <c r="BE77" s="408"/>
      <c r="BF77" s="408"/>
      <c r="BG77" s="419"/>
      <c r="BH77" s="415"/>
      <c r="BI77" s="408"/>
      <c r="BJ77" s="408"/>
      <c r="BK77" s="408"/>
      <c r="BL77" s="419"/>
      <c r="BM77" s="415"/>
      <c r="BN77" s="408"/>
      <c r="BO77" s="408"/>
      <c r="BP77" s="408"/>
      <c r="BQ77" s="419"/>
      <c r="BR77" s="415"/>
      <c r="BS77" s="408"/>
      <c r="BT77" s="408"/>
      <c r="BU77" s="408"/>
      <c r="BV77" s="408"/>
      <c r="BW77" s="408"/>
      <c r="BX77" s="408"/>
      <c r="BY77" s="409"/>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row>
    <row r="78" s="322" customFormat="true" ht="15" customHeight="true" x14ac:dyDescent="0.2">
      <c r="A78" s="147"/>
      <c r="B78" s="141"/>
      <c r="C78" s="126"/>
      <c r="D78" s="125"/>
      <c r="E78" s="125"/>
      <c r="F78" s="125"/>
      <c r="G78" s="124"/>
      <c r="H78" s="123"/>
      <c r="I78" s="125"/>
      <c r="J78" s="125"/>
      <c r="K78" s="125"/>
      <c r="L78" s="122"/>
      <c r="M78" s="126"/>
      <c r="N78" s="125"/>
      <c r="O78" s="125"/>
      <c r="P78" s="125"/>
      <c r="Q78" s="124"/>
      <c r="R78" s="123"/>
      <c r="S78" s="125"/>
      <c r="T78" s="125"/>
      <c r="U78" s="125"/>
      <c r="V78" s="125"/>
      <c r="W78" s="125"/>
      <c r="X78" s="125"/>
      <c r="Y78" s="122"/>
      <c r="Z78" s="411"/>
      <c r="AA78" s="411"/>
      <c r="AB78" s="411"/>
      <c r="AC78" s="411"/>
      <c r="AD78" s="411"/>
      <c r="AE78" s="411"/>
      <c r="AF78" s="411"/>
      <c r="AG78" s="411"/>
      <c r="AH78" s="411"/>
      <c r="AI78" s="411"/>
      <c r="AJ78" s="411"/>
      <c r="AK78" s="411"/>
      <c r="AL78" s="411"/>
      <c r="AM78" s="411"/>
      <c r="AN78" s="411"/>
      <c r="AO78" s="411"/>
      <c r="AP78" s="411"/>
      <c r="AQ78" s="411"/>
      <c r="AR78" s="411"/>
      <c r="AS78" s="411"/>
      <c r="AT78" s="411"/>
      <c r="AU78" s="411"/>
      <c r="AV78" s="411"/>
      <c r="AW78" s="411"/>
      <c r="AX78" s="411"/>
      <c r="AY78" s="411"/>
      <c r="AZ78" s="187"/>
      <c r="BA78" s="558"/>
      <c r="BB78" s="557"/>
      <c r="BC78" s="415"/>
      <c r="BD78" s="408"/>
      <c r="BE78" s="408"/>
      <c r="BF78" s="408"/>
      <c r="BG78" s="419"/>
      <c r="BH78" s="415"/>
      <c r="BI78" s="408"/>
      <c r="BJ78" s="408"/>
      <c r="BK78" s="408"/>
      <c r="BL78" s="419"/>
      <c r="BM78" s="415"/>
      <c r="BN78" s="408"/>
      <c r="BO78" s="408"/>
      <c r="BP78" s="408"/>
      <c r="BQ78" s="419"/>
      <c r="BR78" s="415"/>
      <c r="BS78" s="408"/>
      <c r="BT78" s="408"/>
      <c r="BU78" s="408"/>
      <c r="BV78" s="408"/>
      <c r="BW78" s="408"/>
      <c r="BX78" s="408"/>
      <c r="BY78" s="409"/>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row>
    <row r="79" s="322" customFormat="true" ht="15" customHeight="true" x14ac:dyDescent="0.2">
      <c r="A79" s="147"/>
      <c r="B79" s="141"/>
      <c r="C79" s="126"/>
      <c r="D79" s="125"/>
      <c r="E79" s="125"/>
      <c r="F79" s="125"/>
      <c r="G79" s="124"/>
      <c r="H79" s="123"/>
      <c r="I79" s="125"/>
      <c r="J79" s="125"/>
      <c r="K79" s="125"/>
      <c r="L79" s="122"/>
      <c r="M79" s="126"/>
      <c r="N79" s="125"/>
      <c r="O79" s="125"/>
      <c r="P79" s="125"/>
      <c r="Q79" s="124"/>
      <c r="R79" s="123"/>
      <c r="S79" s="125"/>
      <c r="T79" s="125"/>
      <c r="U79" s="125"/>
      <c r="V79" s="125"/>
      <c r="W79" s="125"/>
      <c r="X79" s="125"/>
      <c r="Y79" s="122"/>
      <c r="Z79" s="411"/>
      <c r="AA79" s="411"/>
      <c r="AB79" s="411"/>
      <c r="AC79" s="411"/>
      <c r="AD79" s="411"/>
      <c r="AE79" s="411"/>
      <c r="AF79" s="411"/>
      <c r="AG79" s="411"/>
      <c r="AH79" s="411"/>
      <c r="AI79" s="411"/>
      <c r="AJ79" s="411"/>
      <c r="AK79" s="411"/>
      <c r="AL79" s="411"/>
      <c r="AM79" s="411"/>
      <c r="AN79" s="411"/>
      <c r="AO79" s="411"/>
      <c r="AP79" s="411"/>
      <c r="AQ79" s="411"/>
      <c r="AR79" s="411"/>
      <c r="AS79" s="411"/>
      <c r="AT79" s="411"/>
      <c r="AU79" s="411"/>
      <c r="AV79" s="411"/>
      <c r="AW79" s="411"/>
      <c r="AX79" s="411"/>
      <c r="AY79" s="411"/>
      <c r="AZ79" s="187"/>
      <c r="BA79" s="558"/>
      <c r="BB79" s="557"/>
      <c r="BC79" s="415"/>
      <c r="BD79" s="408"/>
      <c r="BE79" s="408"/>
      <c r="BF79" s="408"/>
      <c r="BG79" s="419"/>
      <c r="BH79" s="415"/>
      <c r="BI79" s="408"/>
      <c r="BJ79" s="408"/>
      <c r="BK79" s="408"/>
      <c r="BL79" s="419"/>
      <c r="BM79" s="415"/>
      <c r="BN79" s="408"/>
      <c r="BO79" s="408"/>
      <c r="BP79" s="408"/>
      <c r="BQ79" s="419"/>
      <c r="BR79" s="415"/>
      <c r="BS79" s="408"/>
      <c r="BT79" s="408"/>
      <c r="BU79" s="408"/>
      <c r="BV79" s="408"/>
      <c r="BW79" s="408"/>
      <c r="BX79" s="408"/>
      <c r="BY79" s="409"/>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row>
    <row r="80" s="322" customFormat="true" ht="15" customHeight="true" x14ac:dyDescent="0.2">
      <c r="A80" s="147"/>
      <c r="B80" s="141"/>
      <c r="C80" s="126"/>
      <c r="D80" s="125"/>
      <c r="E80" s="125"/>
      <c r="F80" s="125"/>
      <c r="G80" s="124"/>
      <c r="H80" s="123"/>
      <c r="I80" s="125"/>
      <c r="J80" s="125"/>
      <c r="K80" s="125"/>
      <c r="L80" s="122"/>
      <c r="M80" s="126"/>
      <c r="N80" s="125"/>
      <c r="O80" s="125"/>
      <c r="P80" s="125"/>
      <c r="Q80" s="124"/>
      <c r="R80" s="123"/>
      <c r="S80" s="125"/>
      <c r="T80" s="125"/>
      <c r="U80" s="125"/>
      <c r="V80" s="125"/>
      <c r="W80" s="125"/>
      <c r="X80" s="125"/>
      <c r="Y80" s="122"/>
      <c r="Z80" s="411"/>
      <c r="AA80" s="411"/>
      <c r="AB80" s="411"/>
      <c r="AC80" s="411"/>
      <c r="AD80" s="411"/>
      <c r="AE80" s="411"/>
      <c r="AF80" s="411"/>
      <c r="AG80" s="411"/>
      <c r="AH80" s="411"/>
      <c r="AI80" s="411"/>
      <c r="AJ80" s="411"/>
      <c r="AK80" s="411"/>
      <c r="AL80" s="411"/>
      <c r="AM80" s="411"/>
      <c r="AN80" s="411"/>
      <c r="AO80" s="411"/>
      <c r="AP80" s="411"/>
      <c r="AQ80" s="411"/>
      <c r="AR80" s="411"/>
      <c r="AS80" s="411"/>
      <c r="AT80" s="411"/>
      <c r="AU80" s="411"/>
      <c r="AV80" s="411"/>
      <c r="AW80" s="411"/>
      <c r="AX80" s="411"/>
      <c r="AY80" s="411"/>
      <c r="AZ80" s="187"/>
      <c r="BA80" s="558"/>
      <c r="BB80" s="557"/>
      <c r="BC80" s="415"/>
      <c r="BD80" s="408"/>
      <c r="BE80" s="408"/>
      <c r="BF80" s="408"/>
      <c r="BG80" s="419"/>
      <c r="BH80" s="415"/>
      <c r="BI80" s="408"/>
      <c r="BJ80" s="408"/>
      <c r="BK80" s="408"/>
      <c r="BL80" s="419"/>
      <c r="BM80" s="415"/>
      <c r="BN80" s="408"/>
      <c r="BO80" s="408"/>
      <c r="BP80" s="408"/>
      <c r="BQ80" s="419"/>
      <c r="BR80" s="415"/>
      <c r="BS80" s="408"/>
      <c r="BT80" s="408"/>
      <c r="BU80" s="408"/>
      <c r="BV80" s="408"/>
      <c r="BW80" s="408"/>
      <c r="BX80" s="408"/>
      <c r="BY80" s="409"/>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row>
    <row r="81" s="439" customFormat="true" ht="15" customHeight="true" x14ac:dyDescent="0.2">
      <c r="A81" s="147"/>
      <c r="B81" s="141"/>
      <c r="C81" s="112"/>
      <c r="D81" s="111"/>
      <c r="E81" s="111"/>
      <c r="F81" s="111"/>
      <c r="G81" s="110"/>
      <c r="H81" s="109"/>
      <c r="I81" s="111"/>
      <c r="J81" s="111"/>
      <c r="K81" s="111"/>
      <c r="L81" s="108"/>
      <c r="M81" s="112"/>
      <c r="N81" s="111"/>
      <c r="O81" s="111"/>
      <c r="P81" s="111"/>
      <c r="Q81" s="110"/>
      <c r="R81" s="109"/>
      <c r="S81" s="111"/>
      <c r="T81" s="111"/>
      <c r="U81" s="111"/>
      <c r="V81" s="111"/>
      <c r="W81" s="111"/>
      <c r="X81" s="111"/>
      <c r="Y81" s="108"/>
      <c r="Z81" s="846"/>
      <c r="AA81" s="846"/>
      <c r="AB81" s="846"/>
      <c r="AC81" s="846"/>
      <c r="AD81" s="846"/>
      <c r="AE81" s="846"/>
      <c r="AF81" s="846"/>
      <c r="AG81" s="846"/>
      <c r="AH81" s="846"/>
      <c r="AI81" s="846"/>
      <c r="AJ81" s="846"/>
      <c r="AK81" s="846"/>
      <c r="AL81" s="846"/>
      <c r="AM81" s="846"/>
      <c r="AN81" s="846"/>
      <c r="AO81" s="846"/>
      <c r="AP81" s="846"/>
      <c r="AQ81" s="846"/>
      <c r="AR81" s="846"/>
      <c r="AS81" s="846"/>
      <c r="AT81" s="846"/>
      <c r="AU81" s="846"/>
      <c r="AV81" s="846"/>
      <c r="AW81" s="846"/>
      <c r="AX81" s="846"/>
      <c r="AY81" s="846"/>
      <c r="AZ81" s="346"/>
      <c r="BA81" s="558"/>
      <c r="BB81" s="557"/>
      <c r="BC81" s="415"/>
      <c r="BD81" s="408"/>
      <c r="BE81" s="408"/>
      <c r="BF81" s="408"/>
      <c r="BG81" s="419"/>
      <c r="BH81" s="415"/>
      <c r="BI81" s="408"/>
      <c r="BJ81" s="408"/>
      <c r="BK81" s="408"/>
      <c r="BL81" s="419"/>
      <c r="BM81" s="415"/>
      <c r="BN81" s="408"/>
      <c r="BO81" s="408"/>
      <c r="BP81" s="408"/>
      <c r="BQ81" s="419"/>
      <c r="BR81" s="415"/>
      <c r="BS81" s="408"/>
      <c r="BT81" s="408"/>
      <c r="BU81" s="408"/>
      <c r="BV81" s="408"/>
      <c r="BW81" s="408"/>
      <c r="BX81" s="408"/>
      <c r="BY81" s="409"/>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row>
    <row r="82" s="439" customFormat="true" ht="15" customHeight="true" x14ac:dyDescent="0.2">
      <c r="A82" s="147"/>
      <c r="B82" s="141"/>
      <c r="C82" s="112"/>
      <c r="D82" s="111"/>
      <c r="E82" s="111"/>
      <c r="F82" s="111"/>
      <c r="G82" s="110"/>
      <c r="H82" s="109"/>
      <c r="I82" s="111"/>
      <c r="J82" s="111"/>
      <c r="K82" s="111"/>
      <c r="L82" s="108"/>
      <c r="M82" s="112"/>
      <c r="N82" s="111"/>
      <c r="O82" s="111"/>
      <c r="P82" s="111"/>
      <c r="Q82" s="110"/>
      <c r="R82" s="109"/>
      <c r="S82" s="111"/>
      <c r="T82" s="111"/>
      <c r="U82" s="111"/>
      <c r="V82" s="111"/>
      <c r="W82" s="111"/>
      <c r="X82" s="111"/>
      <c r="Y82" s="108"/>
      <c r="Z82" s="846"/>
      <c r="AA82" s="846"/>
      <c r="AB82" s="846"/>
      <c r="AC82" s="846"/>
      <c r="AD82" s="846"/>
      <c r="AE82" s="846"/>
      <c r="AF82" s="846"/>
      <c r="AG82" s="846"/>
      <c r="AH82" s="846"/>
      <c r="AI82" s="846"/>
      <c r="AJ82" s="846"/>
      <c r="AK82" s="846"/>
      <c r="AL82" s="846"/>
      <c r="AM82" s="846"/>
      <c r="AN82" s="846"/>
      <c r="AO82" s="846"/>
      <c r="AP82" s="846"/>
      <c r="AQ82" s="846"/>
      <c r="AR82" s="846"/>
      <c r="AS82" s="846"/>
      <c r="AT82" s="846"/>
      <c r="AU82" s="846"/>
      <c r="AV82" s="846"/>
      <c r="AW82" s="846"/>
      <c r="AX82" s="846"/>
      <c r="AY82" s="846"/>
      <c r="AZ82" s="346"/>
      <c r="BA82" s="558"/>
      <c r="BB82" s="557"/>
      <c r="BC82" s="415"/>
      <c r="BD82" s="408"/>
      <c r="BE82" s="408"/>
      <c r="BF82" s="408"/>
      <c r="BG82" s="419"/>
      <c r="BH82" s="415"/>
      <c r="BI82" s="408"/>
      <c r="BJ82" s="408"/>
      <c r="BK82" s="408"/>
      <c r="BL82" s="419"/>
      <c r="BM82" s="415"/>
      <c r="BN82" s="408"/>
      <c r="BO82" s="408"/>
      <c r="BP82" s="408"/>
      <c r="BQ82" s="419"/>
      <c r="BR82" s="415"/>
      <c r="BS82" s="408"/>
      <c r="BT82" s="408"/>
      <c r="BU82" s="408"/>
      <c r="BV82" s="408"/>
      <c r="BW82" s="408"/>
      <c r="BX82" s="408"/>
      <c r="BY82" s="409"/>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row>
    <row r="83" s="439" customFormat="true" ht="15" customHeight="true" x14ac:dyDescent="0.2">
      <c r="A83" s="147"/>
      <c r="B83" s="141"/>
      <c r="C83" s="112"/>
      <c r="D83" s="111"/>
      <c r="E83" s="111"/>
      <c r="F83" s="111"/>
      <c r="G83" s="110"/>
      <c r="H83" s="109"/>
      <c r="I83" s="111"/>
      <c r="J83" s="111"/>
      <c r="K83" s="111"/>
      <c r="L83" s="108"/>
      <c r="M83" s="112"/>
      <c r="N83" s="111"/>
      <c r="O83" s="111"/>
      <c r="P83" s="111"/>
      <c r="Q83" s="110"/>
      <c r="R83" s="109"/>
      <c r="S83" s="111"/>
      <c r="T83" s="111"/>
      <c r="U83" s="111"/>
      <c r="V83" s="111"/>
      <c r="W83" s="111"/>
      <c r="X83" s="111"/>
      <c r="Y83" s="108"/>
      <c r="Z83" s="846"/>
      <c r="AA83" s="846"/>
      <c r="AB83" s="846"/>
      <c r="AC83" s="846"/>
      <c r="AD83" s="846"/>
      <c r="AE83" s="846"/>
      <c r="AF83" s="846"/>
      <c r="AG83" s="846"/>
      <c r="AH83" s="846"/>
      <c r="AI83" s="846"/>
      <c r="AJ83" s="846"/>
      <c r="AK83" s="846"/>
      <c r="AL83" s="846"/>
      <c r="AM83" s="846"/>
      <c r="AN83" s="846"/>
      <c r="AO83" s="846"/>
      <c r="AP83" s="846"/>
      <c r="AQ83" s="846"/>
      <c r="AR83" s="846"/>
      <c r="AS83" s="846"/>
      <c r="AT83" s="846"/>
      <c r="AU83" s="846"/>
      <c r="AV83" s="846"/>
      <c r="AW83" s="846"/>
      <c r="AX83" s="846"/>
      <c r="AY83" s="846"/>
      <c r="AZ83" s="346"/>
      <c r="BA83" s="558"/>
      <c r="BB83" s="557"/>
      <c r="BC83" s="415"/>
      <c r="BD83" s="408"/>
      <c r="BE83" s="408"/>
      <c r="BF83" s="408"/>
      <c r="BG83" s="419"/>
      <c r="BH83" s="415"/>
      <c r="BI83" s="408"/>
      <c r="BJ83" s="408"/>
      <c r="BK83" s="408"/>
      <c r="BL83" s="419"/>
      <c r="BM83" s="415"/>
      <c r="BN83" s="408"/>
      <c r="BO83" s="408"/>
      <c r="BP83" s="408"/>
      <c r="BQ83" s="419"/>
      <c r="BR83" s="415"/>
      <c r="BS83" s="408"/>
      <c r="BT83" s="408"/>
      <c r="BU83" s="408"/>
      <c r="BV83" s="408"/>
      <c r="BW83" s="408"/>
      <c r="BX83" s="408"/>
      <c r="BY83" s="409"/>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row>
    <row r="84" s="439" customFormat="true" ht="15" customHeight="true" x14ac:dyDescent="0.2">
      <c r="A84" s="147"/>
      <c r="B84" s="141"/>
      <c r="C84" s="112"/>
      <c r="D84" s="111"/>
      <c r="E84" s="111"/>
      <c r="F84" s="111"/>
      <c r="G84" s="110"/>
      <c r="H84" s="109"/>
      <c r="I84" s="111"/>
      <c r="J84" s="111"/>
      <c r="K84" s="111"/>
      <c r="L84" s="108"/>
      <c r="M84" s="112"/>
      <c r="N84" s="111"/>
      <c r="O84" s="111"/>
      <c r="P84" s="111"/>
      <c r="Q84" s="110"/>
      <c r="R84" s="109"/>
      <c r="S84" s="111"/>
      <c r="T84" s="111"/>
      <c r="U84" s="111"/>
      <c r="V84" s="111"/>
      <c r="W84" s="111"/>
      <c r="X84" s="111"/>
      <c r="Y84" s="108"/>
      <c r="Z84" s="846"/>
      <c r="AA84" s="846"/>
      <c r="AB84" s="846"/>
      <c r="AC84" s="846"/>
      <c r="AD84" s="846"/>
      <c r="AE84" s="846"/>
      <c r="AF84" s="846"/>
      <c r="AG84" s="846"/>
      <c r="AH84" s="846"/>
      <c r="AI84" s="846"/>
      <c r="AJ84" s="846"/>
      <c r="AK84" s="846"/>
      <c r="AL84" s="846"/>
      <c r="AM84" s="846"/>
      <c r="AN84" s="846"/>
      <c r="AO84" s="846"/>
      <c r="AP84" s="846"/>
      <c r="AQ84" s="846"/>
      <c r="AR84" s="846"/>
      <c r="AS84" s="846"/>
      <c r="AT84" s="846"/>
      <c r="AU84" s="846"/>
      <c r="AV84" s="846"/>
      <c r="AW84" s="846"/>
      <c r="AX84" s="846"/>
      <c r="AY84" s="846"/>
      <c r="AZ84" s="346"/>
      <c r="BA84" s="558"/>
      <c r="BB84" s="557"/>
      <c r="BC84" s="415"/>
      <c r="BD84" s="408"/>
      <c r="BE84" s="408"/>
      <c r="BF84" s="408"/>
      <c r="BG84" s="419"/>
      <c r="BH84" s="415"/>
      <c r="BI84" s="408"/>
      <c r="BJ84" s="408"/>
      <c r="BK84" s="408"/>
      <c r="BL84" s="419"/>
      <c r="BM84" s="415"/>
      <c r="BN84" s="408"/>
      <c r="BO84" s="408"/>
      <c r="BP84" s="408"/>
      <c r="BQ84" s="419"/>
      <c r="BR84" s="415"/>
      <c r="BS84" s="408"/>
      <c r="BT84" s="408"/>
      <c r="BU84" s="408"/>
      <c r="BV84" s="408"/>
      <c r="BW84" s="408"/>
      <c r="BX84" s="408"/>
      <c r="BY84" s="409"/>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row>
    <row r="85" s="439" customFormat="true" ht="15" customHeight="true" x14ac:dyDescent="0.2">
      <c r="A85" s="147"/>
      <c r="B85" s="141"/>
      <c r="C85" s="112"/>
      <c r="D85" s="111"/>
      <c r="E85" s="111"/>
      <c r="F85" s="111"/>
      <c r="G85" s="110"/>
      <c r="H85" s="109"/>
      <c r="I85" s="111"/>
      <c r="J85" s="111"/>
      <c r="K85" s="111"/>
      <c r="L85" s="108"/>
      <c r="M85" s="112"/>
      <c r="N85" s="111"/>
      <c r="O85" s="111"/>
      <c r="P85" s="111"/>
      <c r="Q85" s="110"/>
      <c r="R85" s="109"/>
      <c r="S85" s="111"/>
      <c r="T85" s="111"/>
      <c r="U85" s="111"/>
      <c r="V85" s="111"/>
      <c r="W85" s="111"/>
      <c r="X85" s="111"/>
      <c r="Y85" s="108"/>
      <c r="Z85" s="846"/>
      <c r="AA85" s="846"/>
      <c r="AB85" s="846"/>
      <c r="AC85" s="846"/>
      <c r="AD85" s="846"/>
      <c r="AE85" s="846"/>
      <c r="AF85" s="846"/>
      <c r="AG85" s="846"/>
      <c r="AH85" s="846"/>
      <c r="AI85" s="846"/>
      <c r="AJ85" s="846"/>
      <c r="AK85" s="846"/>
      <c r="AL85" s="846"/>
      <c r="AM85" s="846"/>
      <c r="AN85" s="846"/>
      <c r="AO85" s="846"/>
      <c r="AP85" s="846"/>
      <c r="AQ85" s="846"/>
      <c r="AR85" s="846"/>
      <c r="AS85" s="846"/>
      <c r="AT85" s="846"/>
      <c r="AU85" s="846"/>
      <c r="AV85" s="846"/>
      <c r="AW85" s="846"/>
      <c r="AX85" s="846"/>
      <c r="AY85" s="846"/>
      <c r="AZ85" s="346"/>
      <c r="BA85" s="558"/>
      <c r="BB85" s="557"/>
      <c r="BC85" s="415"/>
      <c r="BD85" s="408"/>
      <c r="BE85" s="408"/>
      <c r="BF85" s="408"/>
      <c r="BG85" s="419"/>
      <c r="BH85" s="415"/>
      <c r="BI85" s="408"/>
      <c r="BJ85" s="408"/>
      <c r="BK85" s="408"/>
      <c r="BL85" s="419"/>
      <c r="BM85" s="415"/>
      <c r="BN85" s="408"/>
      <c r="BO85" s="408"/>
      <c r="BP85" s="408"/>
      <c r="BQ85" s="419"/>
      <c r="BR85" s="415"/>
      <c r="BS85" s="408"/>
      <c r="BT85" s="408"/>
      <c r="BU85" s="408"/>
      <c r="BV85" s="408"/>
      <c r="BW85" s="408"/>
      <c r="BX85" s="408"/>
      <c r="BY85" s="409"/>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row>
    <row r="86" s="439" customFormat="true" ht="15" customHeight="true" x14ac:dyDescent="0.2">
      <c r="A86" s="147"/>
      <c r="B86" s="141"/>
      <c r="C86" s="112"/>
      <c r="D86" s="111"/>
      <c r="E86" s="111"/>
      <c r="F86" s="111"/>
      <c r="G86" s="110"/>
      <c r="H86" s="109"/>
      <c r="I86" s="111"/>
      <c r="J86" s="111"/>
      <c r="K86" s="111"/>
      <c r="L86" s="108"/>
      <c r="M86" s="112"/>
      <c r="N86" s="111"/>
      <c r="O86" s="111"/>
      <c r="P86" s="111"/>
      <c r="Q86" s="110"/>
      <c r="R86" s="109"/>
      <c r="S86" s="111"/>
      <c r="T86" s="111"/>
      <c r="U86" s="111"/>
      <c r="V86" s="111"/>
      <c r="W86" s="111"/>
      <c r="X86" s="111"/>
      <c r="Y86" s="108"/>
      <c r="Z86" s="846"/>
      <c r="AA86" s="846"/>
      <c r="AB86" s="846"/>
      <c r="AC86" s="846"/>
      <c r="AD86" s="846"/>
      <c r="AE86" s="846"/>
      <c r="AF86" s="846"/>
      <c r="AG86" s="846"/>
      <c r="AH86" s="846"/>
      <c r="AI86" s="846"/>
      <c r="AJ86" s="846"/>
      <c r="AK86" s="846"/>
      <c r="AL86" s="846"/>
      <c r="AM86" s="846"/>
      <c r="AN86" s="846"/>
      <c r="AO86" s="846"/>
      <c r="AP86" s="846"/>
      <c r="AQ86" s="846"/>
      <c r="AR86" s="846"/>
      <c r="AS86" s="846"/>
      <c r="AT86" s="846"/>
      <c r="AU86" s="846"/>
      <c r="AV86" s="846"/>
      <c r="AW86" s="846"/>
      <c r="AX86" s="846"/>
      <c r="AY86" s="846"/>
      <c r="AZ86" s="346"/>
      <c r="BA86" s="558"/>
      <c r="BB86" s="557"/>
      <c r="BC86" s="415"/>
      <c r="BD86" s="408"/>
      <c r="BE86" s="408"/>
      <c r="BF86" s="408"/>
      <c r="BG86" s="419"/>
      <c r="BH86" s="415"/>
      <c r="BI86" s="408"/>
      <c r="BJ86" s="408"/>
      <c r="BK86" s="408"/>
      <c r="BL86" s="419"/>
      <c r="BM86" s="415"/>
      <c r="BN86" s="408"/>
      <c r="BO86" s="408"/>
      <c r="BP86" s="408"/>
      <c r="BQ86" s="419"/>
      <c r="BR86" s="415"/>
      <c r="BS86" s="408"/>
      <c r="BT86" s="408"/>
      <c r="BU86" s="408"/>
      <c r="BV86" s="408"/>
      <c r="BW86" s="408"/>
      <c r="BX86" s="408"/>
      <c r="BY86" s="409"/>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row>
    <row r="87" s="439" customFormat="true" ht="15" customHeight="true" x14ac:dyDescent="0.2">
      <c r="A87" s="147"/>
      <c r="B87" s="141"/>
      <c r="C87" s="112"/>
      <c r="D87" s="111"/>
      <c r="E87" s="111"/>
      <c r="F87" s="111"/>
      <c r="G87" s="110"/>
      <c r="H87" s="109"/>
      <c r="I87" s="111"/>
      <c r="J87" s="111"/>
      <c r="K87" s="111"/>
      <c r="L87" s="108"/>
      <c r="M87" s="112"/>
      <c r="N87" s="111"/>
      <c r="O87" s="111"/>
      <c r="P87" s="111"/>
      <c r="Q87" s="110"/>
      <c r="R87" s="109"/>
      <c r="S87" s="111"/>
      <c r="T87" s="111"/>
      <c r="U87" s="111"/>
      <c r="V87" s="111"/>
      <c r="W87" s="111"/>
      <c r="X87" s="111"/>
      <c r="Y87" s="108"/>
      <c r="Z87" s="846"/>
      <c r="AA87" s="846"/>
      <c r="AB87" s="846"/>
      <c r="AC87" s="846"/>
      <c r="AD87" s="846"/>
      <c r="AE87" s="846"/>
      <c r="AF87" s="846"/>
      <c r="AG87" s="846"/>
      <c r="AH87" s="846"/>
      <c r="AI87" s="846"/>
      <c r="AJ87" s="846"/>
      <c r="AK87" s="846"/>
      <c r="AL87" s="846"/>
      <c r="AM87" s="846"/>
      <c r="AN87" s="846"/>
      <c r="AO87" s="846"/>
      <c r="AP87" s="846"/>
      <c r="AQ87" s="846"/>
      <c r="AR87" s="846"/>
      <c r="AS87" s="846"/>
      <c r="AT87" s="846"/>
      <c r="AU87" s="846"/>
      <c r="AV87" s="846"/>
      <c r="AW87" s="846"/>
      <c r="AX87" s="846"/>
      <c r="AY87" s="846"/>
      <c r="AZ87" s="346"/>
      <c r="BA87" s="558"/>
      <c r="BB87" s="557"/>
      <c r="BC87" s="415"/>
      <c r="BD87" s="408"/>
      <c r="BE87" s="408"/>
      <c r="BF87" s="408"/>
      <c r="BG87" s="419"/>
      <c r="BH87" s="415"/>
      <c r="BI87" s="408"/>
      <c r="BJ87" s="408"/>
      <c r="BK87" s="408"/>
      <c r="BL87" s="419"/>
      <c r="BM87" s="415"/>
      <c r="BN87" s="408"/>
      <c r="BO87" s="408"/>
      <c r="BP87" s="408"/>
      <c r="BQ87" s="419"/>
      <c r="BR87" s="415"/>
      <c r="BS87" s="408"/>
      <c r="BT87" s="408"/>
      <c r="BU87" s="408"/>
      <c r="BV87" s="408"/>
      <c r="BW87" s="408"/>
      <c r="BX87" s="408"/>
      <c r="BY87" s="409"/>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row>
    <row r="88" s="439" customFormat="true" ht="15" customHeight="true" x14ac:dyDescent="0.2">
      <c r="A88" s="147"/>
      <c r="B88" s="141"/>
      <c r="C88" s="112"/>
      <c r="D88" s="111"/>
      <c r="E88" s="111"/>
      <c r="F88" s="111"/>
      <c r="G88" s="110"/>
      <c r="H88" s="109"/>
      <c r="I88" s="111"/>
      <c r="J88" s="111"/>
      <c r="K88" s="111"/>
      <c r="L88" s="108"/>
      <c r="M88" s="112"/>
      <c r="N88" s="111"/>
      <c r="O88" s="111"/>
      <c r="P88" s="111"/>
      <c r="Q88" s="110"/>
      <c r="R88" s="109"/>
      <c r="S88" s="111"/>
      <c r="T88" s="111"/>
      <c r="U88" s="111"/>
      <c r="V88" s="111"/>
      <c r="W88" s="111"/>
      <c r="X88" s="111"/>
      <c r="Y88" s="108"/>
      <c r="Z88" s="846"/>
      <c r="AA88" s="846"/>
      <c r="AB88" s="846"/>
      <c r="AC88" s="846"/>
      <c r="AD88" s="846"/>
      <c r="AE88" s="846"/>
      <c r="AF88" s="846"/>
      <c r="AG88" s="846"/>
      <c r="AH88" s="846"/>
      <c r="AI88" s="846"/>
      <c r="AJ88" s="846"/>
      <c r="AK88" s="846"/>
      <c r="AL88" s="846"/>
      <c r="AM88" s="846"/>
      <c r="AN88" s="846"/>
      <c r="AO88" s="846"/>
      <c r="AP88" s="846"/>
      <c r="AQ88" s="846"/>
      <c r="AR88" s="846"/>
      <c r="AS88" s="846"/>
      <c r="AT88" s="846"/>
      <c r="AU88" s="846"/>
      <c r="AV88" s="846"/>
      <c r="AW88" s="846"/>
      <c r="AX88" s="846"/>
      <c r="AY88" s="846"/>
      <c r="AZ88" s="346"/>
      <c r="BA88" s="558"/>
      <c r="BB88" s="557"/>
      <c r="BC88" s="415"/>
      <c r="BD88" s="408"/>
      <c r="BE88" s="408"/>
      <c r="BF88" s="408"/>
      <c r="BG88" s="419"/>
      <c r="BH88" s="415"/>
      <c r="BI88" s="408"/>
      <c r="BJ88" s="408"/>
      <c r="BK88" s="408"/>
      <c r="BL88" s="419"/>
      <c r="BM88" s="415"/>
      <c r="BN88" s="408"/>
      <c r="BO88" s="408"/>
      <c r="BP88" s="408"/>
      <c r="BQ88" s="419"/>
      <c r="BR88" s="415"/>
      <c r="BS88" s="408"/>
      <c r="BT88" s="408"/>
      <c r="BU88" s="408"/>
      <c r="BV88" s="408"/>
      <c r="BW88" s="408"/>
      <c r="BX88" s="408"/>
      <c r="BY88" s="409"/>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row>
    <row r="89" s="439" customFormat="true" ht="15" customHeight="true" x14ac:dyDescent="0.2">
      <c r="A89" s="147"/>
      <c r="B89" s="141"/>
      <c r="C89" s="112"/>
      <c r="D89" s="111"/>
      <c r="E89" s="111"/>
      <c r="F89" s="111"/>
      <c r="G89" s="110"/>
      <c r="H89" s="109"/>
      <c r="I89" s="111"/>
      <c r="J89" s="111"/>
      <c r="K89" s="111"/>
      <c r="L89" s="108"/>
      <c r="M89" s="112"/>
      <c r="N89" s="111"/>
      <c r="O89" s="111"/>
      <c r="P89" s="111"/>
      <c r="Q89" s="110"/>
      <c r="R89" s="109"/>
      <c r="S89" s="111"/>
      <c r="T89" s="111"/>
      <c r="U89" s="111"/>
      <c r="V89" s="111"/>
      <c r="W89" s="111"/>
      <c r="X89" s="111"/>
      <c r="Y89" s="108"/>
      <c r="Z89" s="846"/>
      <c r="AA89" s="846"/>
      <c r="AB89" s="846"/>
      <c r="AC89" s="846"/>
      <c r="AD89" s="846"/>
      <c r="AE89" s="846"/>
      <c r="AF89" s="846"/>
      <c r="AG89" s="846"/>
      <c r="AH89" s="846"/>
      <c r="AI89" s="846"/>
      <c r="AJ89" s="846"/>
      <c r="AK89" s="846"/>
      <c r="AL89" s="846"/>
      <c r="AM89" s="846"/>
      <c r="AN89" s="846"/>
      <c r="AO89" s="846"/>
      <c r="AP89" s="846"/>
      <c r="AQ89" s="846"/>
      <c r="AR89" s="846"/>
      <c r="AS89" s="846"/>
      <c r="AT89" s="846"/>
      <c r="AU89" s="846"/>
      <c r="AV89" s="846"/>
      <c r="AW89" s="846"/>
      <c r="AX89" s="846"/>
      <c r="AY89" s="846"/>
      <c r="AZ89" s="346"/>
      <c r="BA89" s="558"/>
      <c r="BB89" s="557"/>
      <c r="BC89" s="415"/>
      <c r="BD89" s="408"/>
      <c r="BE89" s="408"/>
      <c r="BF89" s="408"/>
      <c r="BG89" s="419"/>
      <c r="BH89" s="415"/>
      <c r="BI89" s="408"/>
      <c r="BJ89" s="408"/>
      <c r="BK89" s="408"/>
      <c r="BL89" s="419"/>
      <c r="BM89" s="415"/>
      <c r="BN89" s="408"/>
      <c r="BO89" s="408"/>
      <c r="BP89" s="408"/>
      <c r="BQ89" s="419"/>
      <c r="BR89" s="415"/>
      <c r="BS89" s="408"/>
      <c r="BT89" s="408"/>
      <c r="BU89" s="408"/>
      <c r="BV89" s="408"/>
      <c r="BW89" s="408"/>
      <c r="BX89" s="408"/>
      <c r="BY89" s="409"/>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row>
    <row r="90" s="439" customFormat="true" ht="15" customHeight="true" x14ac:dyDescent="0.2">
      <c r="A90" s="147"/>
      <c r="B90" s="141"/>
      <c r="C90" s="112"/>
      <c r="D90" s="111"/>
      <c r="E90" s="111"/>
      <c r="F90" s="111"/>
      <c r="G90" s="110"/>
      <c r="H90" s="109"/>
      <c r="I90" s="111"/>
      <c r="J90" s="111"/>
      <c r="K90" s="111"/>
      <c r="L90" s="108"/>
      <c r="M90" s="112"/>
      <c r="N90" s="111"/>
      <c r="O90" s="111"/>
      <c r="P90" s="111"/>
      <c r="Q90" s="110"/>
      <c r="R90" s="109"/>
      <c r="S90" s="111"/>
      <c r="T90" s="111"/>
      <c r="U90" s="111"/>
      <c r="V90" s="111"/>
      <c r="W90" s="111"/>
      <c r="X90" s="111"/>
      <c r="Y90" s="108"/>
      <c r="Z90" s="846"/>
      <c r="AA90" s="846"/>
      <c r="AB90" s="846"/>
      <c r="AC90" s="846"/>
      <c r="AD90" s="846"/>
      <c r="AE90" s="846"/>
      <c r="AF90" s="846"/>
      <c r="AG90" s="846"/>
      <c r="AH90" s="846"/>
      <c r="AI90" s="846"/>
      <c r="AJ90" s="846"/>
      <c r="AK90" s="846"/>
      <c r="AL90" s="846"/>
      <c r="AM90" s="846"/>
      <c r="AN90" s="846"/>
      <c r="AO90" s="846"/>
      <c r="AP90" s="846"/>
      <c r="AQ90" s="846"/>
      <c r="AR90" s="846"/>
      <c r="AS90" s="846"/>
      <c r="AT90" s="846"/>
      <c r="AU90" s="846"/>
      <c r="AV90" s="846"/>
      <c r="AW90" s="846"/>
      <c r="AX90" s="846"/>
      <c r="AY90" s="846"/>
      <c r="AZ90" s="346"/>
      <c r="BA90" s="558"/>
      <c r="BB90" s="557"/>
      <c r="BC90" s="415"/>
      <c r="BD90" s="408"/>
      <c r="BE90" s="408"/>
      <c r="BF90" s="408"/>
      <c r="BG90" s="419"/>
      <c r="BH90" s="415"/>
      <c r="BI90" s="408"/>
      <c r="BJ90" s="408"/>
      <c r="BK90" s="408"/>
      <c r="BL90" s="419"/>
      <c r="BM90" s="415"/>
      <c r="BN90" s="408"/>
      <c r="BO90" s="408"/>
      <c r="BP90" s="408"/>
      <c r="BQ90" s="419"/>
      <c r="BR90" s="415"/>
      <c r="BS90" s="408"/>
      <c r="BT90" s="408"/>
      <c r="BU90" s="408"/>
      <c r="BV90" s="408"/>
      <c r="BW90" s="408"/>
      <c r="BX90" s="408"/>
      <c r="BY90" s="409"/>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row>
    <row r="91" s="439" customFormat="true" ht="15" customHeight="true" x14ac:dyDescent="0.2">
      <c r="A91" s="171"/>
      <c r="B91" s="140"/>
      <c r="C91" s="107"/>
      <c r="D91" s="114"/>
      <c r="E91" s="114"/>
      <c r="F91" s="114"/>
      <c r="G91" s="113"/>
      <c r="H91" s="106"/>
      <c r="I91" s="114"/>
      <c r="J91" s="114"/>
      <c r="K91" s="114"/>
      <c r="L91" s="105"/>
      <c r="M91" s="107"/>
      <c r="N91" s="114"/>
      <c r="O91" s="114"/>
      <c r="P91" s="114"/>
      <c r="Q91" s="113"/>
      <c r="R91" s="106"/>
      <c r="S91" s="114"/>
      <c r="T91" s="114"/>
      <c r="U91" s="114"/>
      <c r="V91" s="114"/>
      <c r="W91" s="114"/>
      <c r="X91" s="114"/>
      <c r="Y91" s="105"/>
      <c r="Z91" s="846"/>
      <c r="AA91" s="846"/>
      <c r="AB91" s="846"/>
      <c r="AC91" s="846"/>
      <c r="AD91" s="846"/>
      <c r="AE91" s="846"/>
      <c r="AF91" s="846"/>
      <c r="AG91" s="846"/>
      <c r="AH91" s="846"/>
      <c r="AI91" s="846"/>
      <c r="AJ91" s="846"/>
      <c r="AK91" s="846"/>
      <c r="AL91" s="846"/>
      <c r="AM91" s="846"/>
      <c r="AN91" s="846"/>
      <c r="AO91" s="846"/>
      <c r="AP91" s="846"/>
      <c r="AQ91" s="846"/>
      <c r="AR91" s="846"/>
      <c r="AS91" s="846"/>
      <c r="AT91" s="846"/>
      <c r="AU91" s="846"/>
      <c r="AV91" s="846"/>
      <c r="AW91" s="846"/>
      <c r="AX91" s="846"/>
      <c r="AY91" s="846"/>
      <c r="AZ91" s="346"/>
      <c r="BA91" s="558"/>
      <c r="BB91" s="557"/>
      <c r="BC91" s="415"/>
      <c r="BD91" s="408"/>
      <c r="BE91" s="408"/>
      <c r="BF91" s="408"/>
      <c r="BG91" s="419"/>
      <c r="BH91" s="415"/>
      <c r="BI91" s="408"/>
      <c r="BJ91" s="408"/>
      <c r="BK91" s="408"/>
      <c r="BL91" s="419"/>
      <c r="BM91" s="415"/>
      <c r="BN91" s="408"/>
      <c r="BO91" s="408"/>
      <c r="BP91" s="408"/>
      <c r="BQ91" s="419"/>
      <c r="BR91" s="415"/>
      <c r="BS91" s="408"/>
      <c r="BT91" s="408"/>
      <c r="BU91" s="408"/>
      <c r="BV91" s="408"/>
      <c r="BW91" s="408"/>
      <c r="BX91" s="408"/>
      <c r="BY91" s="409"/>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row>
    <row r="92" s="439" customFormat="true" ht="15" customHeight="true" x14ac:dyDescent="0.2">
      <c r="A92" s="171"/>
      <c r="B92" s="140"/>
      <c r="C92" s="107"/>
      <c r="D92" s="114"/>
      <c r="E92" s="114"/>
      <c r="F92" s="114"/>
      <c r="G92" s="113"/>
      <c r="H92" s="106"/>
      <c r="I92" s="114"/>
      <c r="J92" s="114"/>
      <c r="K92" s="114"/>
      <c r="L92" s="105"/>
      <c r="M92" s="107"/>
      <c r="N92" s="114"/>
      <c r="O92" s="114"/>
      <c r="P92" s="114"/>
      <c r="Q92" s="113"/>
      <c r="R92" s="106"/>
      <c r="S92" s="114"/>
      <c r="T92" s="114"/>
      <c r="U92" s="114"/>
      <c r="V92" s="114"/>
      <c r="W92" s="114"/>
      <c r="X92" s="114"/>
      <c r="Y92" s="105"/>
      <c r="Z92" s="846"/>
      <c r="AA92" s="846"/>
      <c r="AB92" s="846"/>
      <c r="AC92" s="846"/>
      <c r="AD92" s="846"/>
      <c r="AE92" s="846"/>
      <c r="AF92" s="846"/>
      <c r="AG92" s="846"/>
      <c r="AH92" s="846"/>
      <c r="AI92" s="846"/>
      <c r="AJ92" s="846"/>
      <c r="AK92" s="846"/>
      <c r="AL92" s="846"/>
      <c r="AM92" s="846"/>
      <c r="AN92" s="846"/>
      <c r="AO92" s="846"/>
      <c r="AP92" s="846"/>
      <c r="AQ92" s="846"/>
      <c r="AR92" s="846"/>
      <c r="AS92" s="846"/>
      <c r="AT92" s="846"/>
      <c r="AU92" s="846"/>
      <c r="AV92" s="846"/>
      <c r="AW92" s="846"/>
      <c r="AX92" s="846"/>
      <c r="AY92" s="846"/>
      <c r="AZ92" s="346"/>
      <c r="BA92" s="558"/>
      <c r="BB92" s="557"/>
      <c r="BC92" s="415"/>
      <c r="BD92" s="408"/>
      <c r="BE92" s="408"/>
      <c r="BF92" s="408"/>
      <c r="BG92" s="419"/>
      <c r="BH92" s="415"/>
      <c r="BI92" s="408"/>
      <c r="BJ92" s="408"/>
      <c r="BK92" s="408"/>
      <c r="BL92" s="419"/>
      <c r="BM92" s="415"/>
      <c r="BN92" s="408"/>
      <c r="BO92" s="408"/>
      <c r="BP92" s="408"/>
      <c r="BQ92" s="419"/>
      <c r="BR92" s="415"/>
      <c r="BS92" s="408"/>
      <c r="BT92" s="408"/>
      <c r="BU92" s="408"/>
      <c r="BV92" s="408"/>
      <c r="BW92" s="408"/>
      <c r="BX92" s="408"/>
      <c r="BY92" s="409"/>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row>
    <row r="93" s="439" customFormat="true" ht="15" customHeight="true" x14ac:dyDescent="0.2">
      <c r="A93" s="146"/>
      <c r="B93" s="139"/>
      <c r="C93" s="162"/>
      <c r="D93" s="161"/>
      <c r="E93" s="161"/>
      <c r="F93" s="161"/>
      <c r="G93" s="150"/>
      <c r="H93" s="152"/>
      <c r="I93" s="161"/>
      <c r="J93" s="161"/>
      <c r="K93" s="161"/>
      <c r="L93" s="156"/>
      <c r="M93" s="162"/>
      <c r="N93" s="161"/>
      <c r="O93" s="161"/>
      <c r="P93" s="161"/>
      <c r="Q93" s="150"/>
      <c r="R93" s="152"/>
      <c r="S93" s="161"/>
      <c r="T93" s="161"/>
      <c r="U93" s="161"/>
      <c r="V93" s="161"/>
      <c r="W93" s="161"/>
      <c r="X93" s="161"/>
      <c r="Y93" s="156"/>
      <c r="Z93" s="846"/>
      <c r="AA93" s="846"/>
      <c r="AB93" s="846"/>
      <c r="AC93" s="846"/>
      <c r="AD93" s="846"/>
      <c r="AE93" s="846"/>
      <c r="AF93" s="846"/>
      <c r="AG93" s="846"/>
      <c r="AH93" s="846"/>
      <c r="AI93" s="846"/>
      <c r="AJ93" s="846"/>
      <c r="AK93" s="846"/>
      <c r="AL93" s="846"/>
      <c r="AM93" s="846"/>
      <c r="AN93" s="846"/>
      <c r="AO93" s="846"/>
      <c r="AP93" s="846"/>
      <c r="AQ93" s="846"/>
      <c r="AR93" s="846"/>
      <c r="AS93" s="846"/>
      <c r="AT93" s="846"/>
      <c r="AU93" s="846"/>
      <c r="AV93" s="846"/>
      <c r="AW93" s="846"/>
      <c r="AX93" s="846"/>
      <c r="AY93" s="846"/>
      <c r="AZ93" s="346"/>
      <c r="BA93" s="558"/>
      <c r="BB93" s="557"/>
      <c r="BC93" s="415"/>
      <c r="BD93" s="408"/>
      <c r="BE93" s="408"/>
      <c r="BF93" s="408"/>
      <c r="BG93" s="419"/>
      <c r="BH93" s="415"/>
      <c r="BI93" s="408"/>
      <c r="BJ93" s="408"/>
      <c r="BK93" s="408"/>
      <c r="BL93" s="419"/>
      <c r="BM93" s="415"/>
      <c r="BN93" s="408"/>
      <c r="BO93" s="408"/>
      <c r="BP93" s="408"/>
      <c r="BQ93" s="419"/>
      <c r="BR93" s="415"/>
      <c r="BS93" s="408"/>
      <c r="BT93" s="408"/>
      <c r="BU93" s="408"/>
      <c r="BV93" s="408"/>
      <c r="BW93" s="408"/>
      <c r="BX93" s="408"/>
      <c r="BY93" s="409"/>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row>
    <row r="94" s="439" customFormat="true" ht="15" customHeight="true" x14ac:dyDescent="0.2">
      <c r="A94" s="79"/>
      <c r="B94" s="139"/>
      <c r="C94" s="162"/>
      <c r="D94" s="160"/>
      <c r="E94" s="160"/>
      <c r="F94" s="160"/>
      <c r="G94" s="149"/>
      <c r="H94" s="152"/>
      <c r="I94" s="160"/>
      <c r="J94" s="160"/>
      <c r="K94" s="160"/>
      <c r="L94" s="155"/>
      <c r="M94" s="162"/>
      <c r="N94" s="160"/>
      <c r="O94" s="160"/>
      <c r="P94" s="160"/>
      <c r="Q94" s="149"/>
      <c r="R94" s="152"/>
      <c r="S94" s="160"/>
      <c r="T94" s="160"/>
      <c r="U94" s="160"/>
      <c r="V94" s="160"/>
      <c r="W94" s="160"/>
      <c r="X94" s="160"/>
      <c r="Y94" s="155"/>
      <c r="Z94" s="846"/>
      <c r="AA94" s="846"/>
      <c r="AB94" s="846"/>
      <c r="AC94" s="846"/>
      <c r="AD94" s="846"/>
      <c r="AE94" s="846"/>
      <c r="AF94" s="846"/>
      <c r="AG94" s="846"/>
      <c r="AH94" s="846"/>
      <c r="AI94" s="846"/>
      <c r="AJ94" s="846"/>
      <c r="AK94" s="846"/>
      <c r="AL94" s="846"/>
      <c r="AM94" s="846"/>
      <c r="AN94" s="846"/>
      <c r="AO94" s="846"/>
      <c r="AP94" s="846"/>
      <c r="AQ94" s="846"/>
      <c r="AR94" s="846"/>
      <c r="AS94" s="846"/>
      <c r="AT94" s="846"/>
      <c r="AU94" s="846"/>
      <c r="AV94" s="846"/>
      <c r="AW94" s="846"/>
      <c r="AX94" s="846"/>
      <c r="AY94" s="846"/>
      <c r="AZ94" s="346"/>
      <c r="BA94" s="558"/>
      <c r="BB94" s="557"/>
      <c r="BC94" s="415"/>
      <c r="BD94" s="408"/>
      <c r="BE94" s="408"/>
      <c r="BF94" s="408"/>
      <c r="BG94" s="419"/>
      <c r="BH94" s="415"/>
      <c r="BI94" s="408"/>
      <c r="BJ94" s="408"/>
      <c r="BK94" s="408"/>
      <c r="BL94" s="419"/>
      <c r="BM94" s="415"/>
      <c r="BN94" s="408"/>
      <c r="BO94" s="408"/>
      <c r="BP94" s="408"/>
      <c r="BQ94" s="419"/>
      <c r="BR94" s="415"/>
      <c r="BS94" s="408"/>
      <c r="BT94" s="408"/>
      <c r="BU94" s="408"/>
      <c r="BV94" s="408"/>
      <c r="BW94" s="408"/>
      <c r="BX94" s="408"/>
      <c r="BY94" s="409"/>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row>
    <row r="95" s="439" customFormat="true" ht="15" customHeight="true" x14ac:dyDescent="0.2">
      <c r="A95" s="146"/>
      <c r="B95" s="138"/>
      <c r="C95" s="104"/>
      <c r="D95" s="103"/>
      <c r="E95" s="103"/>
      <c r="F95" s="103"/>
      <c r="G95" s="102"/>
      <c r="H95" s="101"/>
      <c r="I95" s="103"/>
      <c r="J95" s="103"/>
      <c r="K95" s="103"/>
      <c r="L95" s="100"/>
      <c r="M95" s="104"/>
      <c r="N95" s="103"/>
      <c r="O95" s="103"/>
      <c r="P95" s="103"/>
      <c r="Q95" s="102"/>
      <c r="R95" s="101"/>
      <c r="S95" s="103"/>
      <c r="T95" s="103"/>
      <c r="U95" s="103"/>
      <c r="V95" s="103"/>
      <c r="W95" s="103"/>
      <c r="X95" s="103"/>
      <c r="Y95" s="100"/>
      <c r="Z95" s="846"/>
      <c r="AA95" s="846"/>
      <c r="AB95" s="846"/>
      <c r="AC95" s="846"/>
      <c r="AD95" s="846"/>
      <c r="AE95" s="846"/>
      <c r="AF95" s="846"/>
      <c r="AG95" s="846"/>
      <c r="AH95" s="846"/>
      <c r="AI95" s="846"/>
      <c r="AJ95" s="846"/>
      <c r="AK95" s="846"/>
      <c r="AL95" s="846"/>
      <c r="AM95" s="846"/>
      <c r="AN95" s="846"/>
      <c r="AO95" s="846"/>
      <c r="AP95" s="846"/>
      <c r="AQ95" s="846"/>
      <c r="AR95" s="846"/>
      <c r="AS95" s="846"/>
      <c r="AT95" s="846"/>
      <c r="AU95" s="846"/>
      <c r="AV95" s="846"/>
      <c r="AW95" s="846"/>
      <c r="AX95" s="846"/>
      <c r="AY95" s="846"/>
      <c r="AZ95" s="346"/>
      <c r="BA95" s="558"/>
      <c r="BB95" s="557"/>
      <c r="BC95" s="415"/>
      <c r="BD95" s="408"/>
      <c r="BE95" s="408"/>
      <c r="BF95" s="408"/>
      <c r="BG95" s="419"/>
      <c r="BH95" s="415"/>
      <c r="BI95" s="408"/>
      <c r="BJ95" s="408"/>
      <c r="BK95" s="408"/>
      <c r="BL95" s="419"/>
      <c r="BM95" s="415"/>
      <c r="BN95" s="408"/>
      <c r="BO95" s="408"/>
      <c r="BP95" s="408"/>
      <c r="BQ95" s="419"/>
      <c r="BR95" s="415"/>
      <c r="BS95" s="408"/>
      <c r="BT95" s="408"/>
      <c r="BU95" s="408"/>
      <c r="BV95" s="408"/>
      <c r="BW95" s="408"/>
      <c r="BX95" s="408"/>
      <c r="BY95" s="409"/>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row>
    <row r="96" s="318" customFormat="true" ht="15" customHeight="true" x14ac:dyDescent="0.2">
      <c r="A96" s="79"/>
      <c r="B96" s="138"/>
      <c r="C96" s="104"/>
      <c r="D96" s="103"/>
      <c r="E96" s="103"/>
      <c r="F96" s="103"/>
      <c r="G96" s="102"/>
      <c r="H96" s="101"/>
      <c r="I96" s="103"/>
      <c r="J96" s="103"/>
      <c r="K96" s="103"/>
      <c r="L96" s="100"/>
      <c r="M96" s="104"/>
      <c r="N96" s="103"/>
      <c r="O96" s="103"/>
      <c r="P96" s="103"/>
      <c r="Q96" s="102"/>
      <c r="R96" s="101"/>
      <c r="S96" s="103"/>
      <c r="T96" s="103"/>
      <c r="U96" s="103"/>
      <c r="V96" s="103"/>
      <c r="W96" s="103"/>
      <c r="X96" s="103"/>
      <c r="Y96" s="100"/>
      <c r="Z96" s="846"/>
      <c r="AA96" s="846"/>
      <c r="AB96" s="846"/>
      <c r="AC96" s="846"/>
      <c r="AD96" s="846"/>
      <c r="AE96" s="846"/>
      <c r="AF96" s="846"/>
      <c r="AG96" s="846"/>
      <c r="AH96" s="846"/>
      <c r="AI96" s="846"/>
      <c r="AJ96" s="846"/>
      <c r="AK96" s="846"/>
      <c r="AL96" s="846"/>
      <c r="AM96" s="846"/>
      <c r="AN96" s="846"/>
      <c r="AO96" s="846"/>
      <c r="AP96" s="846"/>
      <c r="AQ96" s="846"/>
      <c r="AR96" s="846"/>
      <c r="AS96" s="846"/>
      <c r="AT96" s="846"/>
      <c r="AU96" s="846"/>
      <c r="AV96" s="846"/>
      <c r="AW96" s="846"/>
      <c r="AX96" s="846"/>
      <c r="AY96" s="846"/>
      <c r="AZ96" s="346"/>
      <c r="BA96" s="558"/>
      <c r="BB96" s="557"/>
      <c r="BC96" s="415"/>
      <c r="BD96" s="408"/>
      <c r="BE96" s="408"/>
      <c r="BF96" s="408"/>
      <c r="BG96" s="419"/>
      <c r="BH96" s="415"/>
      <c r="BI96" s="408"/>
      <c r="BJ96" s="408"/>
      <c r="BK96" s="408"/>
      <c r="BL96" s="419"/>
      <c r="BM96" s="415"/>
      <c r="BN96" s="408"/>
      <c r="BO96" s="408"/>
      <c r="BP96" s="408"/>
      <c r="BQ96" s="419"/>
      <c r="BR96" s="415"/>
      <c r="BS96" s="408"/>
      <c r="BT96" s="408"/>
      <c r="BU96" s="408"/>
      <c r="BV96" s="408"/>
      <c r="BW96" s="408"/>
      <c r="BX96" s="408"/>
      <c r="BY96" s="409"/>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row>
    <row r="97" s="318" customFormat="true" ht="15" customHeight="true" x14ac:dyDescent="0.2">
      <c r="A97" s="146"/>
      <c r="B97" s="138"/>
      <c r="C97" s="104"/>
      <c r="D97" s="103"/>
      <c r="E97" s="103"/>
      <c r="F97" s="103"/>
      <c r="G97" s="102"/>
      <c r="H97" s="101"/>
      <c r="I97" s="103"/>
      <c r="J97" s="103"/>
      <c r="K97" s="103"/>
      <c r="L97" s="100"/>
      <c r="M97" s="104"/>
      <c r="N97" s="103"/>
      <c r="O97" s="103"/>
      <c r="P97" s="103"/>
      <c r="Q97" s="102"/>
      <c r="R97" s="101"/>
      <c r="S97" s="103"/>
      <c r="T97" s="103"/>
      <c r="U97" s="103"/>
      <c r="V97" s="103"/>
      <c r="W97" s="103"/>
      <c r="X97" s="103"/>
      <c r="Y97" s="100"/>
      <c r="Z97" s="846"/>
      <c r="AA97" s="846"/>
      <c r="AB97" s="846"/>
      <c r="AC97" s="846"/>
      <c r="AD97" s="846"/>
      <c r="AE97" s="846"/>
      <c r="AF97" s="846"/>
      <c r="AG97" s="846"/>
      <c r="AH97" s="846"/>
      <c r="AI97" s="846"/>
      <c r="AJ97" s="846"/>
      <c r="AK97" s="846"/>
      <c r="AL97" s="846"/>
      <c r="AM97" s="846"/>
      <c r="AN97" s="846"/>
      <c r="AO97" s="846"/>
      <c r="AP97" s="846"/>
      <c r="AQ97" s="846"/>
      <c r="AR97" s="846"/>
      <c r="AS97" s="846"/>
      <c r="AT97" s="846"/>
      <c r="AU97" s="846"/>
      <c r="AV97" s="846"/>
      <c r="AW97" s="846"/>
      <c r="AX97" s="846"/>
      <c r="AY97" s="846"/>
      <c r="AZ97" s="346"/>
      <c r="BA97" s="558"/>
      <c r="BB97" s="557"/>
      <c r="BC97" s="415"/>
      <c r="BD97" s="408"/>
      <c r="BE97" s="408"/>
      <c r="BF97" s="408"/>
      <c r="BG97" s="419"/>
      <c r="BH97" s="415"/>
      <c r="BI97" s="408"/>
      <c r="BJ97" s="408"/>
      <c r="BK97" s="408"/>
      <c r="BL97" s="419"/>
      <c r="BM97" s="415"/>
      <c r="BN97" s="408"/>
      <c r="BO97" s="408"/>
      <c r="BP97" s="408"/>
      <c r="BQ97" s="419"/>
      <c r="BR97" s="415"/>
      <c r="BS97" s="408"/>
      <c r="BT97" s="408"/>
      <c r="BU97" s="408"/>
      <c r="BV97" s="408"/>
      <c r="BW97" s="408"/>
      <c r="BX97" s="408"/>
      <c r="BY97" s="409"/>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row>
    <row r="98" s="318" customFormat="true" ht="15" customHeight="true" x14ac:dyDescent="0.2">
      <c r="A98" s="79"/>
      <c r="B98" s="138"/>
      <c r="C98" s="104"/>
      <c r="D98" s="103"/>
      <c r="E98" s="103"/>
      <c r="F98" s="103"/>
      <c r="G98" s="102"/>
      <c r="H98" s="101"/>
      <c r="I98" s="103"/>
      <c r="J98" s="103"/>
      <c r="K98" s="103"/>
      <c r="L98" s="100"/>
      <c r="M98" s="104"/>
      <c r="N98" s="103"/>
      <c r="O98" s="103"/>
      <c r="P98" s="103"/>
      <c r="Q98" s="102"/>
      <c r="R98" s="101"/>
      <c r="S98" s="103"/>
      <c r="T98" s="103"/>
      <c r="U98" s="103"/>
      <c r="V98" s="103"/>
      <c r="W98" s="103"/>
      <c r="X98" s="103"/>
      <c r="Y98" s="100"/>
      <c r="Z98" s="846"/>
      <c r="AA98" s="846"/>
      <c r="AB98" s="846"/>
      <c r="AC98" s="846"/>
      <c r="AD98" s="846"/>
      <c r="AE98" s="846"/>
      <c r="AF98" s="846"/>
      <c r="AG98" s="846"/>
      <c r="AH98" s="846"/>
      <c r="AI98" s="846"/>
      <c r="AJ98" s="846"/>
      <c r="AK98" s="846"/>
      <c r="AL98" s="846"/>
      <c r="AM98" s="846"/>
      <c r="AN98" s="846"/>
      <c r="AO98" s="846"/>
      <c r="AP98" s="846"/>
      <c r="AQ98" s="846"/>
      <c r="AR98" s="846"/>
      <c r="AS98" s="846"/>
      <c r="AT98" s="846"/>
      <c r="AU98" s="846"/>
      <c r="AV98" s="846"/>
      <c r="AW98" s="846"/>
      <c r="AX98" s="846"/>
      <c r="AY98" s="846"/>
      <c r="AZ98" s="346"/>
      <c r="BA98" s="558"/>
      <c r="BB98" s="557"/>
      <c r="BC98" s="415"/>
      <c r="BD98" s="408"/>
      <c r="BE98" s="408"/>
      <c r="BF98" s="408"/>
      <c r="BG98" s="419"/>
      <c r="BH98" s="415"/>
      <c r="BI98" s="408"/>
      <c r="BJ98" s="408"/>
      <c r="BK98" s="408"/>
      <c r="BL98" s="419"/>
      <c r="BM98" s="415"/>
      <c r="BN98" s="408"/>
      <c r="BO98" s="408"/>
      <c r="BP98" s="408"/>
      <c r="BQ98" s="419"/>
      <c r="BR98" s="415"/>
      <c r="BS98" s="408"/>
      <c r="BT98" s="408"/>
      <c r="BU98" s="408"/>
      <c r="BV98" s="408"/>
      <c r="BW98" s="408"/>
      <c r="BX98" s="408"/>
      <c r="BY98" s="409"/>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row>
    <row r="99" s="318" customFormat="true" ht="15" customHeight="true" x14ac:dyDescent="0.2">
      <c r="A99" s="79"/>
      <c r="B99" s="138"/>
      <c r="C99" s="104"/>
      <c r="D99" s="103"/>
      <c r="E99" s="103"/>
      <c r="F99" s="103"/>
      <c r="G99" s="102"/>
      <c r="H99" s="101"/>
      <c r="I99" s="103"/>
      <c r="J99" s="103"/>
      <c r="K99" s="103"/>
      <c r="L99" s="100"/>
      <c r="M99" s="104"/>
      <c r="N99" s="103"/>
      <c r="O99" s="103"/>
      <c r="P99" s="103"/>
      <c r="Q99" s="102"/>
      <c r="R99" s="101"/>
      <c r="S99" s="103"/>
      <c r="T99" s="103"/>
      <c r="U99" s="103"/>
      <c r="V99" s="103"/>
      <c r="W99" s="103"/>
      <c r="X99" s="103"/>
      <c r="Y99" s="100"/>
      <c r="Z99" s="846"/>
      <c r="AA99" s="846"/>
      <c r="AB99" s="846"/>
      <c r="AC99" s="846"/>
      <c r="AD99" s="846"/>
      <c r="AE99" s="846"/>
      <c r="AF99" s="846"/>
      <c r="AG99" s="846"/>
      <c r="AH99" s="846"/>
      <c r="AI99" s="846"/>
      <c r="AJ99" s="846"/>
      <c r="AK99" s="846"/>
      <c r="AL99" s="846"/>
      <c r="AM99" s="846"/>
      <c r="AN99" s="846"/>
      <c r="AO99" s="846"/>
      <c r="AP99" s="846"/>
      <c r="AQ99" s="846"/>
      <c r="AR99" s="846"/>
      <c r="AS99" s="846"/>
      <c r="AT99" s="846"/>
      <c r="AU99" s="846"/>
      <c r="AV99" s="846"/>
      <c r="AW99" s="846"/>
      <c r="AX99" s="846"/>
      <c r="AY99" s="846"/>
      <c r="AZ99" s="346"/>
      <c r="BA99" s="558"/>
      <c r="BB99" s="557"/>
      <c r="BC99" s="415"/>
      <c r="BD99" s="408"/>
      <c r="BE99" s="408"/>
      <c r="BF99" s="408"/>
      <c r="BG99" s="419"/>
      <c r="BH99" s="415"/>
      <c r="BI99" s="408"/>
      <c r="BJ99" s="408"/>
      <c r="BK99" s="408"/>
      <c r="BL99" s="419"/>
      <c r="BM99" s="415"/>
      <c r="BN99" s="408"/>
      <c r="BO99" s="408"/>
      <c r="BP99" s="408"/>
      <c r="BQ99" s="419"/>
      <c r="BR99" s="415"/>
      <c r="BS99" s="408"/>
      <c r="BT99" s="408"/>
      <c r="BU99" s="408"/>
      <c r="BV99" s="408"/>
      <c r="BW99" s="408"/>
      <c r="BX99" s="408"/>
      <c r="BY99" s="409"/>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row>
    <row r="100" s="318" customFormat="true" ht="15" customHeight="true" x14ac:dyDescent="0.2">
      <c r="A100" s="79"/>
      <c r="B100" s="138"/>
      <c r="C100" s="104"/>
      <c r="D100" s="103"/>
      <c r="E100" s="103"/>
      <c r="F100" s="103"/>
      <c r="G100" s="102"/>
      <c r="H100" s="101"/>
      <c r="I100" s="103"/>
      <c r="J100" s="103"/>
      <c r="K100" s="103"/>
      <c r="L100" s="100"/>
      <c r="M100" s="104"/>
      <c r="N100" s="103"/>
      <c r="O100" s="103"/>
      <c r="P100" s="103"/>
      <c r="Q100" s="102"/>
      <c r="R100" s="101"/>
      <c r="S100" s="103"/>
      <c r="T100" s="103"/>
      <c r="U100" s="103"/>
      <c r="V100" s="103"/>
      <c r="W100" s="103"/>
      <c r="X100" s="103"/>
      <c r="Y100" s="100"/>
      <c r="Z100" s="846"/>
      <c r="AA100" s="846"/>
      <c r="AB100" s="846"/>
      <c r="AC100" s="846"/>
      <c r="AD100" s="846"/>
      <c r="AE100" s="846"/>
      <c r="AF100" s="846"/>
      <c r="AG100" s="846"/>
      <c r="AH100" s="846"/>
      <c r="AI100" s="846"/>
      <c r="AJ100" s="846"/>
      <c r="AK100" s="846"/>
      <c r="AL100" s="846"/>
      <c r="AM100" s="846"/>
      <c r="AN100" s="846"/>
      <c r="AO100" s="846"/>
      <c r="AP100" s="846"/>
      <c r="AQ100" s="846"/>
      <c r="AR100" s="846"/>
      <c r="AS100" s="846"/>
      <c r="AT100" s="846"/>
      <c r="AU100" s="846"/>
      <c r="AV100" s="846"/>
      <c r="AW100" s="846"/>
      <c r="AX100" s="846"/>
      <c r="AY100" s="846"/>
      <c r="AZ100" s="346"/>
      <c r="BA100" s="558"/>
      <c r="BB100" s="557"/>
      <c r="BC100" s="415"/>
      <c r="BD100" s="408"/>
      <c r="BE100" s="408"/>
      <c r="BF100" s="408"/>
      <c r="BG100" s="419"/>
      <c r="BH100" s="415"/>
      <c r="BI100" s="408"/>
      <c r="BJ100" s="408"/>
      <c r="BK100" s="408"/>
      <c r="BL100" s="419"/>
      <c r="BM100" s="415"/>
      <c r="BN100" s="408"/>
      <c r="BO100" s="408"/>
      <c r="BP100" s="408"/>
      <c r="BQ100" s="419"/>
      <c r="BR100" s="415"/>
      <c r="BS100" s="408"/>
      <c r="BT100" s="408"/>
      <c r="BU100" s="408"/>
      <c r="BV100" s="408"/>
      <c r="BW100" s="408"/>
      <c r="BX100" s="408"/>
      <c r="BY100" s="409"/>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row>
    <row r="101" s="318" customFormat="true" ht="15" customHeight="true" x14ac:dyDescent="0.2">
      <c r="A101" s="146"/>
      <c r="B101" s="138"/>
      <c r="C101" s="104"/>
      <c r="D101" s="103"/>
      <c r="E101" s="103"/>
      <c r="F101" s="103"/>
      <c r="G101" s="102"/>
      <c r="H101" s="101"/>
      <c r="I101" s="103"/>
      <c r="J101" s="103"/>
      <c r="K101" s="103"/>
      <c r="L101" s="100"/>
      <c r="M101" s="104"/>
      <c r="N101" s="103"/>
      <c r="O101" s="103"/>
      <c r="P101" s="103"/>
      <c r="Q101" s="102"/>
      <c r="R101" s="101"/>
      <c r="S101" s="103"/>
      <c r="T101" s="103"/>
      <c r="U101" s="103"/>
      <c r="V101" s="103"/>
      <c r="W101" s="103"/>
      <c r="X101" s="103"/>
      <c r="Y101" s="100"/>
      <c r="Z101" s="846"/>
      <c r="AA101" s="846"/>
      <c r="AB101" s="846"/>
      <c r="AC101" s="846"/>
      <c r="AD101" s="846"/>
      <c r="AE101" s="846"/>
      <c r="AF101" s="846"/>
      <c r="AG101" s="846"/>
      <c r="AH101" s="846"/>
      <c r="AI101" s="846"/>
      <c r="AJ101" s="846"/>
      <c r="AK101" s="846"/>
      <c r="AL101" s="846"/>
      <c r="AM101" s="846"/>
      <c r="AN101" s="846"/>
      <c r="AO101" s="846"/>
      <c r="AP101" s="846"/>
      <c r="AQ101" s="846"/>
      <c r="AR101" s="846"/>
      <c r="AS101" s="846"/>
      <c r="AT101" s="846"/>
      <c r="AU101" s="846"/>
      <c r="AV101" s="846"/>
      <c r="AW101" s="846"/>
      <c r="AX101" s="846"/>
      <c r="AY101" s="846"/>
      <c r="AZ101" s="346"/>
      <c r="BA101" s="558"/>
      <c r="BB101" s="557"/>
      <c r="BC101" s="415"/>
      <c r="BD101" s="408"/>
      <c r="BE101" s="408"/>
      <c r="BF101" s="408"/>
      <c r="BG101" s="419"/>
      <c r="BH101" s="415"/>
      <c r="BI101" s="408"/>
      <c r="BJ101" s="408"/>
      <c r="BK101" s="408"/>
      <c r="BL101" s="419"/>
      <c r="BM101" s="415"/>
      <c r="BN101" s="408"/>
      <c r="BO101" s="408"/>
      <c r="BP101" s="408"/>
      <c r="BQ101" s="419"/>
      <c r="BR101" s="415"/>
      <c r="BS101" s="408"/>
      <c r="BT101" s="408"/>
      <c r="BU101" s="408"/>
      <c r="BV101" s="408"/>
      <c r="BW101" s="408"/>
      <c r="BX101" s="408"/>
      <c r="BY101" s="409"/>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row>
    <row r="102" s="318" customFormat="true" ht="15" customHeight="true" x14ac:dyDescent="0.2">
      <c r="A102" s="79"/>
      <c r="B102" s="138"/>
      <c r="C102" s="104"/>
      <c r="D102" s="103"/>
      <c r="E102" s="103"/>
      <c r="F102" s="103"/>
      <c r="G102" s="102"/>
      <c r="H102" s="101"/>
      <c r="I102" s="103"/>
      <c r="J102" s="103"/>
      <c r="K102" s="103"/>
      <c r="L102" s="100"/>
      <c r="M102" s="104"/>
      <c r="N102" s="103"/>
      <c r="O102" s="103"/>
      <c r="P102" s="103"/>
      <c r="Q102" s="102"/>
      <c r="R102" s="101"/>
      <c r="S102" s="103"/>
      <c r="T102" s="103"/>
      <c r="U102" s="103"/>
      <c r="V102" s="103"/>
      <c r="W102" s="103"/>
      <c r="X102" s="103"/>
      <c r="Y102" s="100"/>
      <c r="Z102" s="846"/>
      <c r="AA102" s="846"/>
      <c r="AB102" s="846"/>
      <c r="AC102" s="846"/>
      <c r="AD102" s="846"/>
      <c r="AE102" s="846"/>
      <c r="AF102" s="846"/>
      <c r="AG102" s="846"/>
      <c r="AH102" s="846"/>
      <c r="AI102" s="846"/>
      <c r="AJ102" s="846"/>
      <c r="AK102" s="846"/>
      <c r="AL102" s="846"/>
      <c r="AM102" s="846"/>
      <c r="AN102" s="846"/>
      <c r="AO102" s="846"/>
      <c r="AP102" s="846"/>
      <c r="AQ102" s="846"/>
      <c r="AR102" s="846"/>
      <c r="AS102" s="846"/>
      <c r="AT102" s="846"/>
      <c r="AU102" s="846"/>
      <c r="AV102" s="846"/>
      <c r="AW102" s="846"/>
      <c r="AX102" s="846"/>
      <c r="AY102" s="846"/>
      <c r="AZ102" s="346"/>
      <c r="BA102" s="558"/>
      <c r="BB102" s="557"/>
      <c r="BC102" s="415"/>
      <c r="BD102" s="408"/>
      <c r="BE102" s="408"/>
      <c r="BF102" s="408"/>
      <c r="BG102" s="419"/>
      <c r="BH102" s="415"/>
      <c r="BI102" s="408"/>
      <c r="BJ102" s="408"/>
      <c r="BK102" s="408"/>
      <c r="BL102" s="419"/>
      <c r="BM102" s="415"/>
      <c r="BN102" s="408"/>
      <c r="BO102" s="408"/>
      <c r="BP102" s="408"/>
      <c r="BQ102" s="419"/>
      <c r="BR102" s="415"/>
      <c r="BS102" s="408"/>
      <c r="BT102" s="408"/>
      <c r="BU102" s="408"/>
      <c r="BV102" s="408"/>
      <c r="BW102" s="408"/>
      <c r="BX102" s="408"/>
      <c r="BY102" s="409"/>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row>
    <row r="103" s="318" customFormat="true" ht="15" customHeight="true" x14ac:dyDescent="0.2">
      <c r="A103" s="79"/>
      <c r="B103" s="138"/>
      <c r="C103" s="104"/>
      <c r="D103" s="103"/>
      <c r="E103" s="103"/>
      <c r="F103" s="103"/>
      <c r="G103" s="102"/>
      <c r="H103" s="101"/>
      <c r="I103" s="103"/>
      <c r="J103" s="103"/>
      <c r="K103" s="103"/>
      <c r="L103" s="100"/>
      <c r="M103" s="104"/>
      <c r="N103" s="103"/>
      <c r="O103" s="103"/>
      <c r="P103" s="103"/>
      <c r="Q103" s="102"/>
      <c r="R103" s="101"/>
      <c r="S103" s="103"/>
      <c r="T103" s="103"/>
      <c r="U103" s="103"/>
      <c r="V103" s="103"/>
      <c r="W103" s="103"/>
      <c r="X103" s="103"/>
      <c r="Y103" s="100"/>
      <c r="Z103" s="846"/>
      <c r="AA103" s="846"/>
      <c r="AB103" s="846"/>
      <c r="AC103" s="846"/>
      <c r="AD103" s="846"/>
      <c r="AE103" s="846"/>
      <c r="AF103" s="846"/>
      <c r="AG103" s="846"/>
      <c r="AH103" s="846"/>
      <c r="AI103" s="846"/>
      <c r="AJ103" s="846"/>
      <c r="AK103" s="846"/>
      <c r="AL103" s="846"/>
      <c r="AM103" s="846"/>
      <c r="AN103" s="846"/>
      <c r="AO103" s="846"/>
      <c r="AP103" s="846"/>
      <c r="AQ103" s="846"/>
      <c r="AR103" s="846"/>
      <c r="AS103" s="846"/>
      <c r="AT103" s="846"/>
      <c r="AU103" s="846"/>
      <c r="AV103" s="846"/>
      <c r="AW103" s="846"/>
      <c r="AX103" s="846"/>
      <c r="AY103" s="846"/>
      <c r="AZ103" s="346"/>
      <c r="BA103" s="558"/>
      <c r="BB103" s="557"/>
      <c r="BC103" s="415"/>
      <c r="BD103" s="408"/>
      <c r="BE103" s="408"/>
      <c r="BF103" s="408"/>
      <c r="BG103" s="419"/>
      <c r="BH103" s="415"/>
      <c r="BI103" s="408"/>
      <c r="BJ103" s="408"/>
      <c r="BK103" s="408"/>
      <c r="BL103" s="419"/>
      <c r="BM103" s="415"/>
      <c r="BN103" s="408"/>
      <c r="BO103" s="408"/>
      <c r="BP103" s="408"/>
      <c r="BQ103" s="419"/>
      <c r="BR103" s="415"/>
      <c r="BS103" s="408"/>
      <c r="BT103" s="408"/>
      <c r="BU103" s="408"/>
      <c r="BV103" s="408"/>
      <c r="BW103" s="408"/>
      <c r="BX103" s="408"/>
      <c r="BY103" s="409"/>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row>
    <row r="104" s="318" customFormat="true" ht="15" customHeight="true" x14ac:dyDescent="0.2">
      <c r="A104" s="79"/>
      <c r="B104" s="138"/>
      <c r="C104" s="104"/>
      <c r="D104" s="103"/>
      <c r="E104" s="103"/>
      <c r="F104" s="103"/>
      <c r="G104" s="102"/>
      <c r="H104" s="101"/>
      <c r="I104" s="103"/>
      <c r="J104" s="103"/>
      <c r="K104" s="103"/>
      <c r="L104" s="100"/>
      <c r="M104" s="104"/>
      <c r="N104" s="103"/>
      <c r="O104" s="103"/>
      <c r="P104" s="103"/>
      <c r="Q104" s="102"/>
      <c r="R104" s="101"/>
      <c r="S104" s="103"/>
      <c r="T104" s="103"/>
      <c r="U104" s="103"/>
      <c r="V104" s="103"/>
      <c r="W104" s="103"/>
      <c r="X104" s="103"/>
      <c r="Y104" s="100"/>
      <c r="Z104" s="846"/>
      <c r="AA104" s="846"/>
      <c r="AB104" s="846"/>
      <c r="AC104" s="846"/>
      <c r="AD104" s="846"/>
      <c r="AE104" s="846"/>
      <c r="AF104" s="846"/>
      <c r="AG104" s="846"/>
      <c r="AH104" s="846"/>
      <c r="AI104" s="846"/>
      <c r="AJ104" s="846"/>
      <c r="AK104" s="846"/>
      <c r="AL104" s="846"/>
      <c r="AM104" s="846"/>
      <c r="AN104" s="846"/>
      <c r="AO104" s="846"/>
      <c r="AP104" s="846"/>
      <c r="AQ104" s="846"/>
      <c r="AR104" s="846"/>
      <c r="AS104" s="846"/>
      <c r="AT104" s="846"/>
      <c r="AU104" s="846"/>
      <c r="AV104" s="846"/>
      <c r="AW104" s="846"/>
      <c r="AX104" s="846"/>
      <c r="AY104" s="846"/>
      <c r="AZ104" s="346"/>
      <c r="BA104" s="558"/>
      <c r="BB104" s="557"/>
      <c r="BC104" s="415"/>
      <c r="BD104" s="408"/>
      <c r="BE104" s="408"/>
      <c r="BF104" s="408"/>
      <c r="BG104" s="419"/>
      <c r="BH104" s="415"/>
      <c r="BI104" s="408"/>
      <c r="BJ104" s="408"/>
      <c r="BK104" s="408"/>
      <c r="BL104" s="419"/>
      <c r="BM104" s="415"/>
      <c r="BN104" s="408"/>
      <c r="BO104" s="408"/>
      <c r="BP104" s="408"/>
      <c r="BQ104" s="419"/>
      <c r="BR104" s="415"/>
      <c r="BS104" s="408"/>
      <c r="BT104" s="408"/>
      <c r="BU104" s="408"/>
      <c r="BV104" s="408"/>
      <c r="BW104" s="408"/>
      <c r="BX104" s="408"/>
      <c r="BY104" s="409"/>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row>
    <row r="105" s="318" customFormat="true" ht="15" customHeight="true" x14ac:dyDescent="0.2">
      <c r="A105" s="143"/>
      <c r="B105" s="137"/>
      <c r="C105" s="99"/>
      <c r="D105" s="98"/>
      <c r="E105" s="98"/>
      <c r="F105" s="98"/>
      <c r="G105" s="97"/>
      <c r="H105" s="96"/>
      <c r="I105" s="98"/>
      <c r="J105" s="98"/>
      <c r="K105" s="98"/>
      <c r="L105" s="95"/>
      <c r="M105" s="99"/>
      <c r="N105" s="98"/>
      <c r="O105" s="98"/>
      <c r="P105" s="98"/>
      <c r="Q105" s="97"/>
      <c r="R105" s="96"/>
      <c r="S105" s="98"/>
      <c r="T105" s="98"/>
      <c r="U105" s="98"/>
      <c r="V105" s="98"/>
      <c r="W105" s="98"/>
      <c r="X105" s="98"/>
      <c r="Y105" s="95"/>
      <c r="Z105" s="846"/>
      <c r="AA105" s="846"/>
      <c r="AB105" s="846"/>
      <c r="AC105" s="846"/>
      <c r="AD105" s="846"/>
      <c r="AE105" s="846"/>
      <c r="AF105" s="846"/>
      <c r="AG105" s="846"/>
      <c r="AH105" s="846"/>
      <c r="AI105" s="846"/>
      <c r="AJ105" s="846"/>
      <c r="AK105" s="846"/>
      <c r="AL105" s="846"/>
      <c r="AM105" s="846"/>
      <c r="AN105" s="846"/>
      <c r="AO105" s="846"/>
      <c r="AP105" s="846"/>
      <c r="AQ105" s="846"/>
      <c r="AR105" s="846"/>
      <c r="AS105" s="846"/>
      <c r="AT105" s="846"/>
      <c r="AU105" s="846"/>
      <c r="AV105" s="846"/>
      <c r="AW105" s="846"/>
      <c r="AX105" s="846"/>
      <c r="AY105" s="846"/>
      <c r="AZ105" s="346"/>
      <c r="BA105" s="558"/>
      <c r="BB105" s="557"/>
      <c r="BC105" s="418"/>
      <c r="BD105" s="417"/>
      <c r="BE105" s="417"/>
      <c r="BF105" s="417"/>
      <c r="BG105" s="421"/>
      <c r="BH105" s="418"/>
      <c r="BI105" s="417"/>
      <c r="BJ105" s="417"/>
      <c r="BK105" s="417"/>
      <c r="BL105" s="421"/>
      <c r="BM105" s="418"/>
      <c r="BN105" s="417"/>
      <c r="BO105" s="417"/>
      <c r="BP105" s="417"/>
      <c r="BQ105" s="421"/>
      <c r="BR105" s="418"/>
      <c r="BS105" s="417"/>
      <c r="BT105" s="417"/>
      <c r="BU105" s="417"/>
      <c r="BV105" s="417"/>
      <c r="BW105" s="417"/>
      <c r="BX105" s="417"/>
      <c r="BY105" s="420"/>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row>
    <row r="106" s="318" customFormat="true" ht="250.15" customHeight="true" x14ac:dyDescent="0.2">
      <c r="A106" s="440"/>
      <c r="B106" s="174"/>
      <c r="C106" s="173"/>
      <c r="D106" s="173"/>
      <c r="E106" s="173"/>
      <c r="F106" s="173"/>
      <c r="G106" s="173"/>
      <c r="H106" s="173"/>
      <c r="I106" s="173"/>
      <c r="J106" s="173"/>
      <c r="K106" s="173"/>
      <c r="L106" s="173"/>
      <c r="M106" s="173"/>
      <c r="N106" s="173"/>
      <c r="O106" s="173"/>
      <c r="P106" s="173"/>
      <c r="Q106" s="173"/>
      <c r="R106" s="173"/>
      <c r="S106" s="173"/>
      <c r="T106" s="173"/>
      <c r="U106" s="173"/>
      <c r="V106" s="173"/>
      <c r="W106" s="173"/>
      <c r="X106" s="173"/>
      <c r="Y106" s="173"/>
      <c r="Z106" s="346"/>
      <c r="AA106" s="346"/>
      <c r="AB106" s="346"/>
      <c r="AC106" s="346"/>
      <c r="AD106" s="346"/>
      <c r="AE106" s="346"/>
      <c r="AF106" s="346"/>
      <c r="AG106" s="346"/>
      <c r="AH106" s="346"/>
      <c r="AI106" s="346"/>
      <c r="AJ106" s="346"/>
      <c r="AK106" s="346"/>
      <c r="AL106" s="346"/>
      <c r="AM106" s="346"/>
      <c r="AN106" s="346"/>
      <c r="AO106" s="346"/>
      <c r="AP106" s="346"/>
      <c r="AQ106" s="346"/>
      <c r="AR106" s="346"/>
      <c r="AS106" s="346"/>
      <c r="AT106" s="346"/>
      <c r="AU106" s="346"/>
      <c r="AV106" s="346"/>
      <c r="AW106" s="346"/>
      <c r="AX106" s="346"/>
      <c r="AY106" s="346"/>
      <c r="AZ106" s="346"/>
      <c r="BA106" s="402"/>
      <c r="BB106" s="403"/>
      <c r="BC106" s="403"/>
      <c r="BD106" s="403"/>
      <c r="BE106" s="403"/>
      <c r="BF106" s="403"/>
      <c r="BG106" s="403"/>
      <c r="BH106" s="403"/>
      <c r="BI106" s="403"/>
      <c r="BJ106" s="403"/>
      <c r="BK106" s="403"/>
      <c r="BL106" s="403"/>
      <c r="BM106" s="403"/>
      <c r="BN106" s="403"/>
      <c r="BO106" s="403"/>
      <c r="BP106" s="403"/>
      <c r="BQ106" s="403"/>
      <c r="BR106" s="403"/>
      <c r="BS106" s="403"/>
      <c r="BT106" s="403"/>
      <c r="BU106" s="403"/>
      <c r="BV106" s="403"/>
      <c r="BW106" s="403"/>
      <c r="BX106" s="403"/>
      <c r="BY106" s="402"/>
      <c r="BZ106" s="345"/>
      <c r="CA106" s="345"/>
      <c r="CB106" s="345"/>
      <c r="CC106" s="345"/>
      <c r="CD106" s="345"/>
      <c r="CE106" s="345"/>
      <c r="CF106" s="345"/>
      <c r="CG106" s="345"/>
      <c r="CH106" s="345"/>
      <c r="CI106" s="345"/>
      <c r="CJ106" s="345"/>
      <c r="CK106" s="345"/>
      <c r="CL106" s="345"/>
      <c r="CM106" s="345"/>
      <c r="CN106" s="345"/>
      <c r="CO106" s="345"/>
      <c r="CP106" s="345"/>
      <c r="CQ106" s="345"/>
      <c r="CR106" s="345"/>
      <c r="CS106" s="345"/>
      <c r="CT106" s="345"/>
      <c r="CU106" s="345"/>
      <c r="CV106" s="345"/>
      <c r="CW106" s="345"/>
      <c r="CX106" s="345"/>
      <c r="CY106" s="345"/>
      <c r="CZ106" s="345"/>
    </row>
    <row r="107" s="298" customFormat="true" ht="18" customHeight="true" x14ac:dyDescent="0.2">
      <c r="A107" s="440"/>
      <c r="B107" s="299"/>
      <c r="C107" s="392"/>
      <c r="D107" s="392"/>
      <c r="E107" s="392"/>
      <c r="F107" s="392"/>
      <c r="G107" s="392"/>
      <c r="H107" s="392"/>
      <c r="I107" s="392"/>
      <c r="J107" s="392"/>
      <c r="K107" s="392"/>
      <c r="L107" s="392"/>
      <c r="M107" s="392"/>
      <c r="N107" s="392"/>
      <c r="O107" s="392"/>
      <c r="P107" s="392"/>
      <c r="Q107" s="392"/>
      <c r="R107" s="392"/>
      <c r="S107" s="392"/>
      <c r="T107" s="392"/>
      <c r="U107" s="392"/>
      <c r="V107" s="392"/>
      <c r="W107" s="392"/>
      <c r="X107" s="392"/>
      <c r="Y107" s="392"/>
      <c r="Z107" s="341"/>
      <c r="AA107" s="341"/>
      <c r="AB107" s="341"/>
      <c r="AC107" s="341"/>
      <c r="AD107" s="341"/>
      <c r="AE107" s="341"/>
      <c r="AF107" s="341"/>
      <c r="AG107" s="341"/>
      <c r="AH107" s="341"/>
      <c r="AI107" s="341"/>
      <c r="AJ107" s="341"/>
      <c r="AK107" s="341"/>
      <c r="AL107" s="341"/>
      <c r="AM107" s="341"/>
      <c r="AN107" s="341"/>
      <c r="AO107" s="341"/>
      <c r="AP107" s="341"/>
      <c r="AQ107" s="341"/>
      <c r="AR107" s="341"/>
      <c r="AS107" s="341"/>
      <c r="AT107" s="341"/>
      <c r="AU107" s="341"/>
      <c r="AV107" s="341"/>
      <c r="AW107" s="341"/>
      <c r="AX107" s="341"/>
      <c r="AY107" s="341"/>
      <c r="AZ107" s="341"/>
      <c r="BB107" s="321"/>
      <c r="BZ107" s="341"/>
      <c r="CA107" s="341"/>
      <c r="CB107" s="341"/>
      <c r="CC107" s="341"/>
      <c r="CD107" s="341"/>
      <c r="CE107" s="341"/>
      <c r="CF107" s="341"/>
      <c r="CG107" s="341"/>
      <c r="CH107" s="341"/>
      <c r="CI107" s="341"/>
      <c r="CJ107" s="341"/>
      <c r="CK107" s="341"/>
      <c r="CL107" s="341"/>
      <c r="CM107" s="341"/>
      <c r="CN107" s="341"/>
      <c r="CO107" s="341"/>
      <c r="CP107" s="341"/>
      <c r="CQ107" s="341"/>
      <c r="CR107" s="341"/>
      <c r="CS107" s="341"/>
      <c r="CT107" s="341"/>
      <c r="CU107" s="341"/>
      <c r="CV107" s="341"/>
      <c r="CW107" s="341"/>
      <c r="CX107" s="341"/>
      <c r="CY107" s="341"/>
      <c r="CZ107" s="341"/>
    </row>
    <row r="108" s="298" customFormat="true" ht="22.5" customHeight="true" x14ac:dyDescent="0.35">
      <c r="A108" s="1012" t="str">
        <f>A1026</f>
        <v>Egypt</v>
      </c>
      <c r="B108" s="1013"/>
      <c r="C108" s="300"/>
      <c r="D108" s="300"/>
      <c r="E108" s="300"/>
      <c r="F108" s="300"/>
      <c r="G108" s="300"/>
      <c r="H108" s="300"/>
      <c r="I108" s="300"/>
      <c r="J108" s="300"/>
      <c r="K108" s="300"/>
      <c r="L108" s="300"/>
      <c r="M108" s="300"/>
      <c r="N108" s="300"/>
      <c r="O108" s="300"/>
      <c r="P108" s="300"/>
      <c r="Q108" s="300"/>
      <c r="R108" s="300"/>
      <c r="S108" s="300"/>
      <c r="T108" s="300"/>
      <c r="U108" s="300"/>
      <c r="Z108" s="341"/>
      <c r="AA108" s="341"/>
      <c r="AB108" s="341"/>
      <c r="AC108" s="341"/>
      <c r="AD108" s="341"/>
      <c r="AE108" s="341"/>
      <c r="AF108" s="341"/>
      <c r="AG108" s="341"/>
      <c r="AH108" s="341"/>
      <c r="AI108" s="341"/>
      <c r="AJ108" s="341"/>
      <c r="AK108" s="341"/>
      <c r="AL108" s="341"/>
      <c r="AM108" s="341"/>
      <c r="AN108" s="341"/>
      <c r="AO108" s="341"/>
      <c r="AP108" s="341"/>
      <c r="AQ108" s="341"/>
      <c r="AR108" s="341"/>
      <c r="AS108" s="341"/>
      <c r="AT108" s="341"/>
      <c r="AU108" s="341"/>
      <c r="AV108" s="341"/>
      <c r="AW108" s="341"/>
      <c r="AX108" s="341"/>
      <c r="AY108" s="341"/>
      <c r="AZ108" s="341"/>
      <c r="BB108" s="321"/>
      <c r="BZ108" s="341"/>
      <c r="CA108" s="341"/>
      <c r="CB108" s="341"/>
      <c r="CC108" s="341"/>
      <c r="CD108" s="341"/>
      <c r="CE108" s="341"/>
      <c r="CF108" s="341"/>
      <c r="CG108" s="341"/>
      <c r="CH108" s="341"/>
      <c r="CI108" s="341"/>
      <c r="CJ108" s="341"/>
      <c r="CK108" s="341"/>
      <c r="CL108" s="341"/>
      <c r="CM108" s="341"/>
      <c r="CN108" s="341"/>
      <c r="CO108" s="341"/>
      <c r="CP108" s="341"/>
      <c r="CQ108" s="341"/>
      <c r="CR108" s="341"/>
      <c r="CS108" s="341"/>
      <c r="CT108" s="341"/>
      <c r="CU108" s="341"/>
      <c r="CV108" s="341"/>
      <c r="CW108" s="341"/>
      <c r="CX108" s="341"/>
      <c r="CY108" s="341"/>
      <c r="CZ108" s="341"/>
    </row>
    <row r="109" s="298" customFormat="true" ht="22.5" customHeight="true" x14ac:dyDescent="0.35">
      <c r="A109" s="325" t="str">
        <f>A1034</f>
        <v>2015</v>
      </c>
      <c r="B109" s="326"/>
      <c r="C109" s="300"/>
      <c r="D109" s="300"/>
      <c r="E109" s="300"/>
      <c r="F109" s="300"/>
      <c r="G109" s="300"/>
      <c r="H109" s="300"/>
      <c r="I109" s="300"/>
      <c r="J109" s="300"/>
      <c r="K109" s="300"/>
      <c r="L109" s="300"/>
      <c r="M109" s="300"/>
      <c r="N109" s="300"/>
      <c r="O109" s="300"/>
      <c r="P109" s="300"/>
      <c r="Q109" s="300"/>
      <c r="R109" s="300"/>
      <c r="S109" s="300"/>
      <c r="T109" s="300"/>
      <c r="U109" s="300"/>
      <c r="Z109" s="341"/>
      <c r="AA109" s="341"/>
      <c r="AB109" s="341"/>
      <c r="AC109" s="341"/>
      <c r="AD109" s="341"/>
      <c r="AE109" s="341"/>
      <c r="AF109" s="341"/>
      <c r="AG109" s="341"/>
      <c r="AH109" s="341"/>
      <c r="AI109" s="341"/>
      <c r="AJ109" s="341"/>
      <c r="AK109" s="341"/>
      <c r="AL109" s="341"/>
      <c r="AM109" s="341"/>
      <c r="AN109" s="341"/>
      <c r="AO109" s="341"/>
      <c r="AP109" s="341"/>
      <c r="AQ109" s="341"/>
      <c r="AR109" s="341"/>
      <c r="AS109" s="341"/>
      <c r="AT109" s="341"/>
      <c r="AU109" s="341"/>
      <c r="AV109" s="341"/>
      <c r="AW109" s="341"/>
      <c r="AX109" s="341"/>
      <c r="AY109" s="341"/>
      <c r="AZ109" s="341"/>
      <c r="BB109" s="321"/>
      <c r="BZ109" s="341"/>
      <c r="CA109" s="341"/>
      <c r="CB109" s="341"/>
      <c r="CC109" s="341"/>
      <c r="CD109" s="341"/>
      <c r="CE109" s="341"/>
      <c r="CF109" s="341"/>
      <c r="CG109" s="341"/>
      <c r="CH109" s="341"/>
      <c r="CI109" s="341"/>
      <c r="CJ109" s="341"/>
      <c r="CK109" s="341"/>
      <c r="CL109" s="341"/>
      <c r="CM109" s="341"/>
      <c r="CN109" s="341"/>
      <c r="CO109" s="341"/>
      <c r="CP109" s="341"/>
      <c r="CQ109" s="341"/>
      <c r="CR109" s="341"/>
      <c r="CS109" s="341"/>
      <c r="CT109" s="341"/>
      <c r="CU109" s="341"/>
      <c r="CV109" s="341"/>
      <c r="CW109" s="341"/>
      <c r="CX109" s="341"/>
      <c r="CY109" s="341"/>
      <c r="CZ109" s="341"/>
    </row>
    <row r="110" s="298" customFormat="true" ht="22.5" customHeight="true" x14ac:dyDescent="0.35">
      <c r="A110" s="327" t="s">
        <v>98</v>
      </c>
      <c r="B110" s="328"/>
      <c r="C110" s="300"/>
      <c r="D110" s="300"/>
      <c r="E110" s="300"/>
      <c r="F110" s="300"/>
      <c r="G110" s="300"/>
      <c r="H110" s="300"/>
      <c r="I110" s="300"/>
      <c r="J110" s="300"/>
      <c r="K110" s="300"/>
      <c r="L110" s="300"/>
      <c r="M110" s="300"/>
      <c r="N110" s="300"/>
      <c r="O110" s="300"/>
      <c r="P110" s="300"/>
      <c r="Q110" s="300"/>
      <c r="R110" s="300"/>
      <c r="S110" s="300"/>
      <c r="T110" s="300"/>
      <c r="U110" s="300"/>
      <c r="Z110" s="341"/>
      <c r="AA110" s="341"/>
      <c r="AB110" s="341"/>
      <c r="AC110" s="341"/>
      <c r="AD110" s="341"/>
      <c r="AE110" s="341"/>
      <c r="AF110" s="341"/>
      <c r="AG110" s="341"/>
      <c r="AH110" s="341"/>
      <c r="AI110" s="341"/>
      <c r="AJ110" s="341"/>
      <c r="AK110" s="341"/>
      <c r="AL110" s="341"/>
      <c r="AM110" s="341"/>
      <c r="AN110" s="341"/>
      <c r="AO110" s="341"/>
      <c r="AP110" s="341"/>
      <c r="AQ110" s="341"/>
      <c r="AR110" s="341"/>
      <c r="AS110" s="341"/>
      <c r="AT110" s="341"/>
      <c r="AU110" s="341"/>
      <c r="AV110" s="341"/>
      <c r="AW110" s="341"/>
      <c r="AX110" s="341"/>
      <c r="AY110" s="341"/>
      <c r="AZ110" s="341"/>
      <c r="BB110" s="321"/>
      <c r="BZ110" s="341"/>
      <c r="CA110" s="341"/>
      <c r="CB110" s="341"/>
      <c r="CC110" s="341"/>
      <c r="CD110" s="341"/>
      <c r="CE110" s="341"/>
      <c r="CF110" s="341"/>
      <c r="CG110" s="341"/>
      <c r="CH110" s="341"/>
      <c r="CI110" s="341"/>
      <c r="CJ110" s="341"/>
      <c r="CK110" s="341"/>
      <c r="CL110" s="341"/>
      <c r="CM110" s="341"/>
      <c r="CN110" s="341"/>
      <c r="CO110" s="341"/>
      <c r="CP110" s="341"/>
      <c r="CQ110" s="341"/>
      <c r="CR110" s="341"/>
      <c r="CS110" s="341"/>
      <c r="CT110" s="341"/>
      <c r="CU110" s="341"/>
      <c r="CV110" s="341"/>
      <c r="CW110" s="341"/>
      <c r="CX110" s="341"/>
      <c r="CY110" s="341"/>
      <c r="CZ110" s="341"/>
    </row>
    <row r="111" s="298" customFormat="true" ht="20.1" customHeight="true" x14ac:dyDescent="0.35">
      <c r="A111" s="329" t="s">
        <v>96</v>
      </c>
      <c r="B111" s="326"/>
      <c r="C111" s="300"/>
      <c r="D111" s="300"/>
      <c r="E111" s="300"/>
      <c r="F111" s="300"/>
      <c r="G111" s="300"/>
      <c r="H111" s="300"/>
      <c r="I111" s="300"/>
      <c r="J111" s="300"/>
      <c r="K111" s="300"/>
      <c r="L111" s="300"/>
      <c r="M111" s="300"/>
      <c r="N111" s="300"/>
      <c r="O111" s="300"/>
      <c r="P111" s="300"/>
      <c r="Q111" s="300"/>
      <c r="R111" s="300"/>
      <c r="S111" s="300"/>
      <c r="T111" s="300"/>
      <c r="U111" s="300"/>
      <c r="Z111" s="341"/>
      <c r="AA111" s="341"/>
      <c r="AB111" s="341"/>
      <c r="AC111" s="341"/>
      <c r="AD111" s="341"/>
      <c r="AE111" s="341"/>
      <c r="AF111" s="341"/>
      <c r="AG111" s="341"/>
      <c r="AH111" s="341"/>
      <c r="AI111" s="341"/>
      <c r="AJ111" s="341"/>
      <c r="AK111" s="341"/>
      <c r="AL111" s="341"/>
      <c r="AM111" s="341"/>
      <c r="AN111" s="341"/>
      <c r="AO111" s="341"/>
      <c r="AP111" s="341"/>
      <c r="AQ111" s="341"/>
      <c r="AR111" s="341"/>
      <c r="AS111" s="341"/>
      <c r="AT111" s="341"/>
      <c r="AU111" s="341"/>
      <c r="AV111" s="341"/>
      <c r="AW111" s="341"/>
      <c r="AX111" s="341"/>
      <c r="AY111" s="341"/>
      <c r="AZ111" s="341"/>
      <c r="BB111" s="321"/>
      <c r="BZ111" s="341"/>
      <c r="CA111" s="341"/>
      <c r="CB111" s="341"/>
      <c r="CC111" s="341"/>
      <c r="CD111" s="341"/>
      <c r="CE111" s="341"/>
      <c r="CF111" s="341"/>
      <c r="CG111" s="341"/>
      <c r="CH111" s="341"/>
      <c r="CI111" s="341"/>
      <c r="CJ111" s="341"/>
      <c r="CK111" s="341"/>
      <c r="CL111" s="341"/>
      <c r="CM111" s="341"/>
      <c r="CN111" s="341"/>
      <c r="CO111" s="341"/>
      <c r="CP111" s="341"/>
      <c r="CQ111" s="341"/>
      <c r="CR111" s="341"/>
      <c r="CS111" s="341"/>
      <c r="CT111" s="341"/>
      <c r="CU111" s="341"/>
      <c r="CV111" s="341"/>
      <c r="CW111" s="341"/>
      <c r="CX111" s="341"/>
      <c r="CY111" s="341"/>
      <c r="CZ111" s="341"/>
    </row>
    <row r="112" s="298" customFormat="true" ht="15" customHeight="true" x14ac:dyDescent="0.2">
      <c r="A112" s="555" t="s">
        <v>97</v>
      </c>
      <c r="B112" s="352"/>
      <c r="C112" s="300"/>
      <c r="D112" s="300"/>
      <c r="E112" s="300"/>
      <c r="F112" s="300"/>
      <c r="G112" s="300"/>
      <c r="H112" s="300"/>
      <c r="I112" s="300"/>
      <c r="J112" s="300"/>
      <c r="K112" s="300"/>
      <c r="L112" s="300"/>
      <c r="M112" s="300"/>
      <c r="N112" s="300"/>
      <c r="O112" s="300"/>
      <c r="P112" s="300"/>
      <c r="Q112" s="300"/>
      <c r="R112" s="300"/>
      <c r="S112" s="300"/>
      <c r="T112" s="300"/>
      <c r="U112" s="300"/>
      <c r="Z112" s="341"/>
      <c r="AA112" s="341"/>
      <c r="AB112" s="341"/>
      <c r="AC112" s="341"/>
      <c r="AD112" s="341"/>
      <c r="AE112" s="341"/>
      <c r="AF112" s="341"/>
      <c r="AG112" s="341"/>
      <c r="AH112" s="341"/>
      <c r="AI112" s="341"/>
      <c r="AJ112" s="341"/>
      <c r="AK112" s="341"/>
      <c r="AL112" s="341"/>
      <c r="AM112" s="341"/>
      <c r="AN112" s="341"/>
      <c r="AO112" s="341"/>
      <c r="AP112" s="341"/>
      <c r="AQ112" s="341"/>
      <c r="AR112" s="341"/>
      <c r="AS112" s="341"/>
      <c r="AT112" s="341"/>
      <c r="AU112" s="341"/>
      <c r="AV112" s="341"/>
      <c r="AW112" s="341"/>
      <c r="AX112" s="341"/>
      <c r="AY112" s="341"/>
      <c r="AZ112" s="341"/>
      <c r="BB112" s="321"/>
      <c r="BZ112" s="341"/>
      <c r="CA112" s="341"/>
      <c r="CB112" s="341"/>
      <c r="CC112" s="341"/>
      <c r="CD112" s="341"/>
      <c r="CE112" s="341"/>
      <c r="CF112" s="341"/>
      <c r="CG112" s="341"/>
      <c r="CH112" s="341"/>
      <c r="CI112" s="341"/>
      <c r="CJ112" s="341"/>
      <c r="CK112" s="341"/>
      <c r="CL112" s="341"/>
      <c r="CM112" s="341"/>
      <c r="CN112" s="341"/>
      <c r="CO112" s="341"/>
      <c r="CP112" s="341"/>
      <c r="CQ112" s="341"/>
      <c r="CR112" s="341"/>
      <c r="CS112" s="341"/>
      <c r="CT112" s="341"/>
      <c r="CU112" s="341"/>
      <c r="CV112" s="341"/>
      <c r="CW112" s="341"/>
      <c r="CX112" s="341"/>
      <c r="CY112" s="341"/>
      <c r="CZ112" s="341"/>
    </row>
    <row r="113" s="298" customFormat="true" ht="15" customHeight="true" x14ac:dyDescent="0.2">
      <c r="A113" s="333" t="s">
        <v>40</v>
      </c>
      <c r="B113" s="332"/>
      <c r="C113" s="300"/>
      <c r="D113" s="300"/>
      <c r="E113" s="300"/>
      <c r="F113" s="300"/>
      <c r="G113" s="300"/>
      <c r="H113" s="300"/>
      <c r="I113" s="300"/>
      <c r="J113" s="300"/>
      <c r="K113" s="300"/>
      <c r="L113" s="300"/>
      <c r="M113" s="300"/>
      <c r="N113" s="300"/>
      <c r="O113" s="300"/>
      <c r="P113" s="300"/>
      <c r="Q113" s="300"/>
      <c r="R113" s="300"/>
      <c r="S113" s="300"/>
      <c r="T113" s="300"/>
      <c r="U113" s="300"/>
      <c r="Z113" s="341"/>
      <c r="AA113" s="341"/>
      <c r="AB113" s="341"/>
      <c r="AC113" s="341"/>
      <c r="AD113" s="341"/>
      <c r="AE113" s="341"/>
      <c r="AF113" s="341"/>
      <c r="AG113" s="341"/>
      <c r="AH113" s="341"/>
      <c r="AI113" s="341"/>
      <c r="AJ113" s="341"/>
      <c r="AK113" s="341"/>
      <c r="AL113" s="341"/>
      <c r="AM113" s="341"/>
      <c r="AN113" s="341"/>
      <c r="AO113" s="341"/>
      <c r="AP113" s="341"/>
      <c r="AQ113" s="341"/>
      <c r="AR113" s="341"/>
      <c r="AS113" s="341"/>
      <c r="AT113" s="341"/>
      <c r="AU113" s="341"/>
      <c r="AV113" s="341"/>
      <c r="AW113" s="341"/>
      <c r="AX113" s="341"/>
      <c r="AY113" s="341"/>
      <c r="AZ113" s="341"/>
      <c r="BB113" s="321"/>
      <c r="BZ113" s="341"/>
      <c r="CA113" s="341"/>
      <c r="CB113" s="341"/>
      <c r="CC113" s="341"/>
      <c r="CD113" s="341"/>
      <c r="CE113" s="341"/>
      <c r="CF113" s="341"/>
      <c r="CG113" s="341"/>
      <c r="CH113" s="341"/>
      <c r="CI113" s="341"/>
      <c r="CJ113" s="341"/>
      <c r="CK113" s="341"/>
      <c r="CL113" s="341"/>
      <c r="CM113" s="341"/>
      <c r="CN113" s="341"/>
      <c r="CO113" s="341"/>
      <c r="CP113" s="341"/>
      <c r="CQ113" s="341"/>
      <c r="CR113" s="341"/>
      <c r="CS113" s="341"/>
      <c r="CT113" s="341"/>
      <c r="CU113" s="341"/>
      <c r="CV113" s="341"/>
      <c r="CW113" s="341"/>
      <c r="CX113" s="341"/>
      <c r="CY113" s="341"/>
      <c r="CZ113" s="341"/>
    </row>
    <row r="114" s="298" customFormat="true" ht="15" customHeight="true" x14ac:dyDescent="0.2">
      <c r="A114" s="331" t="s">
        <v>39</v>
      </c>
      <c r="B114" s="332"/>
      <c r="C114" s="300"/>
      <c r="D114" s="300"/>
      <c r="E114" s="300"/>
      <c r="F114" s="300"/>
      <c r="G114" s="300"/>
      <c r="H114" s="300"/>
      <c r="I114" s="300"/>
      <c r="J114" s="300"/>
      <c r="K114" s="300"/>
      <c r="L114" s="300"/>
      <c r="M114" s="300"/>
      <c r="N114" s="300"/>
      <c r="O114" s="300"/>
      <c r="P114" s="300"/>
      <c r="Q114" s="300"/>
      <c r="R114" s="300"/>
      <c r="S114" s="300"/>
      <c r="T114" s="300"/>
      <c r="U114" s="300"/>
      <c r="Z114" s="341"/>
      <c r="AA114" s="341"/>
      <c r="AB114" s="341"/>
      <c r="AC114" s="341"/>
      <c r="AD114" s="341"/>
      <c r="AE114" s="341"/>
      <c r="AF114" s="341"/>
      <c r="AG114" s="341"/>
      <c r="AH114" s="341"/>
      <c r="AI114" s="341"/>
      <c r="AJ114" s="341"/>
      <c r="AK114" s="341"/>
      <c r="AL114" s="341"/>
      <c r="AM114" s="341"/>
      <c r="AN114" s="341"/>
      <c r="AO114" s="341"/>
      <c r="AP114" s="341"/>
      <c r="AQ114" s="341"/>
      <c r="AR114" s="341"/>
      <c r="AS114" s="341"/>
      <c r="AT114" s="341"/>
      <c r="AU114" s="341"/>
      <c r="AV114" s="341"/>
      <c r="AW114" s="341"/>
      <c r="AX114" s="341"/>
      <c r="AY114" s="341"/>
      <c r="AZ114" s="341"/>
      <c r="BB114" s="321"/>
      <c r="BZ114" s="341"/>
      <c r="CA114" s="341"/>
      <c r="CB114" s="341"/>
      <c r="CC114" s="341"/>
      <c r="CD114" s="341"/>
      <c r="CE114" s="341"/>
      <c r="CF114" s="341"/>
      <c r="CG114" s="341"/>
      <c r="CH114" s="341"/>
      <c r="CI114" s="341"/>
      <c r="CJ114" s="341"/>
      <c r="CK114" s="341"/>
      <c r="CL114" s="341"/>
      <c r="CM114" s="341"/>
      <c r="CN114" s="341"/>
      <c r="CO114" s="341"/>
      <c r="CP114" s="341"/>
      <c r="CQ114" s="341"/>
      <c r="CR114" s="341"/>
      <c r="CS114" s="341"/>
      <c r="CT114" s="341"/>
      <c r="CU114" s="341"/>
      <c r="CV114" s="341"/>
      <c r="CW114" s="341"/>
      <c r="CX114" s="341"/>
      <c r="CY114" s="341"/>
      <c r="CZ114" s="341"/>
    </row>
    <row r="115" s="298" customFormat="true" ht="15" customHeight="true" x14ac:dyDescent="0.2">
      <c r="A115" s="331" t="s">
        <v>133</v>
      </c>
      <c r="B115" s="351" t="str">
        <f>A1025</f>
        <v>DHS15</v>
      </c>
      <c r="C115" s="300"/>
      <c r="D115" s="300"/>
      <c r="E115" s="300"/>
      <c r="F115" s="300"/>
      <c r="G115" s="300"/>
      <c r="H115" s="300"/>
      <c r="I115" s="300"/>
      <c r="J115" s="300"/>
      <c r="K115" s="300"/>
      <c r="L115" s="300"/>
      <c r="M115" s="300"/>
      <c r="N115" s="300"/>
      <c r="O115" s="300"/>
      <c r="P115" s="300"/>
      <c r="Q115" s="300"/>
      <c r="R115" s="300"/>
      <c r="S115" s="300"/>
      <c r="T115" s="300"/>
      <c r="U115" s="300"/>
      <c r="Z115" s="341"/>
      <c r="AA115" s="341"/>
      <c r="AB115" s="341"/>
      <c r="AC115" s="341"/>
      <c r="AD115" s="341"/>
      <c r="AE115" s="341"/>
      <c r="AF115" s="341"/>
      <c r="AG115" s="341"/>
      <c r="AH115" s="341"/>
      <c r="AI115" s="341"/>
      <c r="AJ115" s="341"/>
      <c r="AK115" s="341"/>
      <c r="AL115" s="341"/>
      <c r="AM115" s="341"/>
      <c r="AN115" s="341"/>
      <c r="AO115" s="341"/>
      <c r="AP115" s="341"/>
      <c r="AQ115" s="341"/>
      <c r="AR115" s="341"/>
      <c r="AS115" s="341"/>
      <c r="AT115" s="341"/>
      <c r="AU115" s="341"/>
      <c r="AV115" s="341"/>
      <c r="AW115" s="341"/>
      <c r="AX115" s="341"/>
      <c r="AY115" s="341"/>
      <c r="AZ115" s="341"/>
      <c r="BB115" s="321"/>
      <c r="BZ115" s="341"/>
      <c r="CA115" s="341"/>
      <c r="CB115" s="341"/>
      <c r="CC115" s="341"/>
      <c r="CD115" s="341"/>
      <c r="CE115" s="341"/>
      <c r="CF115" s="341"/>
      <c r="CG115" s="341"/>
      <c r="CH115" s="341"/>
      <c r="CI115" s="341"/>
      <c r="CJ115" s="341"/>
      <c r="CK115" s="341"/>
      <c r="CL115" s="341"/>
      <c r="CM115" s="341"/>
      <c r="CN115" s="341"/>
      <c r="CO115" s="341"/>
      <c r="CP115" s="341"/>
      <c r="CQ115" s="341"/>
      <c r="CR115" s="341"/>
      <c r="CS115" s="341"/>
      <c r="CT115" s="341"/>
      <c r="CU115" s="341"/>
      <c r="CV115" s="341"/>
      <c r="CW115" s="341"/>
      <c r="CX115" s="341"/>
      <c r="CY115" s="341"/>
      <c r="CZ115" s="341"/>
    </row>
    <row r="116" s="298" customFormat="true" ht="15" customHeight="true" x14ac:dyDescent="0.2">
      <c r="A116" s="181" t="str">
        <f>B1030</f>
        <v/>
      </c>
      <c r="B116" s="180"/>
      <c r="C116" s="300"/>
      <c r="D116" s="300"/>
      <c r="E116" s="300"/>
      <c r="F116" s="300"/>
      <c r="G116" s="300"/>
      <c r="H116" s="300"/>
      <c r="I116" s="300"/>
      <c r="J116" s="300"/>
      <c r="K116" s="300"/>
      <c r="L116" s="300"/>
      <c r="M116" s="300"/>
      <c r="N116" s="300"/>
      <c r="O116" s="300"/>
      <c r="P116" s="300"/>
      <c r="Q116" s="300"/>
      <c r="R116" s="300"/>
      <c r="S116" s="300"/>
      <c r="T116" s="300"/>
      <c r="U116" s="300"/>
      <c r="Z116" s="341"/>
      <c r="AA116" s="341"/>
      <c r="AB116" s="341"/>
      <c r="AC116" s="341"/>
      <c r="AD116" s="341"/>
      <c r="AE116" s="341"/>
      <c r="AF116" s="341"/>
      <c r="AG116" s="341"/>
      <c r="AH116" s="341"/>
      <c r="AI116" s="341"/>
      <c r="AJ116" s="341"/>
      <c r="AK116" s="341"/>
      <c r="AL116" s="341"/>
      <c r="AM116" s="341"/>
      <c r="AN116" s="341"/>
      <c r="AO116" s="341"/>
      <c r="AP116" s="341"/>
      <c r="AQ116" s="341"/>
      <c r="AR116" s="341"/>
      <c r="AS116" s="341"/>
      <c r="AT116" s="341"/>
      <c r="AU116" s="341"/>
      <c r="AV116" s="341"/>
      <c r="AW116" s="341"/>
      <c r="AX116" s="341"/>
      <c r="AY116" s="341"/>
      <c r="AZ116" s="341"/>
      <c r="BB116" s="321"/>
      <c r="BZ116" s="341"/>
      <c r="CA116" s="341"/>
      <c r="CB116" s="341"/>
      <c r="CC116" s="341"/>
      <c r="CD116" s="341"/>
      <c r="CE116" s="341"/>
      <c r="CF116" s="341"/>
      <c r="CG116" s="341"/>
      <c r="CH116" s="341"/>
      <c r="CI116" s="341"/>
      <c r="CJ116" s="341"/>
      <c r="CK116" s="341"/>
      <c r="CL116" s="341"/>
      <c r="CM116" s="341"/>
      <c r="CN116" s="341"/>
      <c r="CO116" s="341"/>
      <c r="CP116" s="341"/>
      <c r="CQ116" s="341"/>
      <c r="CR116" s="341"/>
      <c r="CS116" s="341"/>
      <c r="CT116" s="341"/>
      <c r="CU116" s="341"/>
      <c r="CV116" s="341"/>
      <c r="CW116" s="341"/>
      <c r="CX116" s="341"/>
      <c r="CY116" s="341"/>
      <c r="CZ116" s="341"/>
    </row>
    <row r="117" s="298" customFormat="true" ht="15" customHeight="true" x14ac:dyDescent="0.2">
      <c r="A117" s="181" t="str">
        <f>B1029</f>
        <v/>
      </c>
      <c r="B117" s="179"/>
      <c r="C117" s="300"/>
      <c r="D117" s="300"/>
      <c r="E117" s="300"/>
      <c r="F117" s="300"/>
      <c r="G117" s="300"/>
      <c r="H117" s="300"/>
      <c r="I117" s="300"/>
      <c r="J117" s="300"/>
      <c r="K117" s="300"/>
      <c r="L117" s="300"/>
      <c r="M117" s="300"/>
      <c r="N117" s="300"/>
      <c r="O117" s="300"/>
      <c r="P117" s="300"/>
      <c r="Q117" s="300"/>
      <c r="R117" s="300"/>
      <c r="S117" s="300"/>
      <c r="T117" s="300"/>
      <c r="U117" s="300"/>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B117" s="321"/>
      <c r="BZ117" s="341"/>
      <c r="CA117" s="341"/>
      <c r="CB117" s="341"/>
      <c r="CC117" s="341"/>
      <c r="CD117" s="341"/>
      <c r="CE117" s="341"/>
      <c r="CF117" s="341"/>
      <c r="CG117" s="341"/>
      <c r="CH117" s="341"/>
      <c r="CI117" s="341"/>
      <c r="CJ117" s="341"/>
      <c r="CK117" s="341"/>
      <c r="CL117" s="341"/>
      <c r="CM117" s="341"/>
      <c r="CN117" s="341"/>
      <c r="CO117" s="341"/>
      <c r="CP117" s="341"/>
      <c r="CQ117" s="341"/>
      <c r="CR117" s="341"/>
      <c r="CS117" s="341"/>
      <c r="CT117" s="341"/>
      <c r="CU117" s="341"/>
      <c r="CV117" s="341"/>
      <c r="CW117" s="341"/>
      <c r="CX117" s="341"/>
      <c r="CY117" s="341"/>
      <c r="CZ117" s="341"/>
    </row>
    <row r="118" s="298" customFormat="true" ht="21" customHeight="true" x14ac:dyDescent="0.2">
      <c r="A118" s="178"/>
      <c r="B118" s="180"/>
      <c r="C118" s="300"/>
      <c r="D118" s="300"/>
      <c r="E118" s="300"/>
      <c r="F118" s="300"/>
      <c r="G118" s="300"/>
      <c r="H118" s="300"/>
      <c r="I118" s="300"/>
      <c r="J118" s="300"/>
      <c r="K118" s="300"/>
      <c r="L118" s="300"/>
      <c r="M118" s="300"/>
      <c r="N118" s="300"/>
      <c r="O118" s="300"/>
      <c r="P118" s="300"/>
      <c r="Q118" s="300"/>
      <c r="R118" s="300"/>
      <c r="S118" s="300"/>
      <c r="T118" s="300"/>
      <c r="U118" s="300"/>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B118" s="321"/>
      <c r="BZ118" s="341"/>
      <c r="CA118" s="341"/>
      <c r="CB118" s="341"/>
      <c r="CC118" s="341"/>
      <c r="CD118" s="341"/>
      <c r="CE118" s="341"/>
      <c r="CF118" s="341"/>
      <c r="CG118" s="341"/>
      <c r="CH118" s="341"/>
      <c r="CI118" s="341"/>
      <c r="CJ118" s="341"/>
      <c r="CK118" s="341"/>
      <c r="CL118" s="341"/>
      <c r="CM118" s="341"/>
      <c r="CN118" s="341"/>
      <c r="CO118" s="341"/>
      <c r="CP118" s="341"/>
      <c r="CQ118" s="341"/>
      <c r="CR118" s="341"/>
      <c r="CS118" s="341"/>
      <c r="CT118" s="341"/>
      <c r="CU118" s="341"/>
      <c r="CV118" s="341"/>
      <c r="CW118" s="341"/>
      <c r="CX118" s="341"/>
      <c r="CY118" s="341"/>
      <c r="CZ118" s="341"/>
    </row>
    <row r="119" s="298" customFormat="true" ht="15" customHeight="true" x14ac:dyDescent="0.2">
      <c r="A119" s="177"/>
      <c r="B119" s="176"/>
      <c r="C119" s="300"/>
      <c r="D119" s="300"/>
      <c r="E119" s="300"/>
      <c r="F119" s="300"/>
      <c r="G119" s="300"/>
      <c r="H119" s="300"/>
      <c r="I119" s="300"/>
      <c r="J119" s="300"/>
      <c r="K119" s="300"/>
      <c r="L119" s="300"/>
      <c r="M119" s="300"/>
      <c r="N119" s="300"/>
      <c r="O119" s="300"/>
      <c r="P119" s="300"/>
      <c r="Q119" s="300"/>
      <c r="R119" s="300"/>
      <c r="S119" s="300"/>
      <c r="T119" s="300"/>
      <c r="U119" s="300"/>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B119" s="321"/>
      <c r="BZ119" s="341"/>
      <c r="CA119" s="341"/>
      <c r="CB119" s="341"/>
      <c r="CC119" s="341"/>
      <c r="CD119" s="341"/>
      <c r="CE119" s="341"/>
      <c r="CF119" s="341"/>
      <c r="CG119" s="341"/>
      <c r="CH119" s="341"/>
      <c r="CI119" s="341"/>
      <c r="CJ119" s="341"/>
      <c r="CK119" s="341"/>
      <c r="CL119" s="341"/>
      <c r="CM119" s="341"/>
      <c r="CN119" s="341"/>
      <c r="CO119" s="341"/>
      <c r="CP119" s="341"/>
      <c r="CQ119" s="341"/>
      <c r="CR119" s="341"/>
      <c r="CS119" s="341"/>
      <c r="CT119" s="341"/>
      <c r="CU119" s="341"/>
      <c r="CV119" s="341"/>
      <c r="CW119" s="341"/>
      <c r="CX119" s="341"/>
      <c r="CY119" s="341"/>
      <c r="CZ119" s="341"/>
    </row>
    <row r="120" s="322" customFormat="true" ht="15" customHeight="true" x14ac:dyDescent="0.2">
      <c r="A120" s="303" t="s">
        <v>98</v>
      </c>
      <c r="B120" s="337"/>
      <c r="C120" s="1002" t="s">
        <v>114</v>
      </c>
      <c r="D120" s="1003"/>
      <c r="E120" s="1003"/>
      <c r="F120" s="1003"/>
      <c r="G120" s="1004"/>
      <c r="H120" s="1005" t="s">
        <v>38</v>
      </c>
      <c r="I120" s="996"/>
      <c r="J120" s="996"/>
      <c r="K120" s="996"/>
      <c r="L120" s="998"/>
      <c r="M120" s="986" t="s">
        <v>37</v>
      </c>
      <c r="N120" s="987"/>
      <c r="O120" s="987"/>
      <c r="P120" s="987"/>
      <c r="Q120" s="988"/>
      <c r="R120" s="15" t="s">
        <v>137</v>
      </c>
      <c r="S120" s="401"/>
      <c r="T120" s="401"/>
      <c r="U120" s="401"/>
      <c r="V120" s="401"/>
      <c r="W120" s="401"/>
      <c r="X120" s="401"/>
      <c r="Y120" s="401"/>
      <c r="Z120" s="411"/>
      <c r="AA120" s="411"/>
      <c r="AB120" s="411"/>
      <c r="AC120" s="411"/>
      <c r="AD120" s="411"/>
      <c r="AE120" s="411"/>
      <c r="AF120" s="411"/>
      <c r="AG120" s="411"/>
      <c r="AH120" s="411"/>
      <c r="AI120" s="411"/>
      <c r="AJ120" s="411"/>
      <c r="AK120" s="411"/>
      <c r="AL120" s="411"/>
      <c r="AM120" s="411"/>
      <c r="AN120" s="411"/>
      <c r="AO120" s="411"/>
      <c r="AP120" s="411"/>
      <c r="AQ120" s="411"/>
      <c r="AR120" s="411"/>
      <c r="AS120" s="411"/>
      <c r="AT120" s="411"/>
      <c r="AU120" s="411"/>
      <c r="AV120" s="411"/>
      <c r="AW120" s="411"/>
      <c r="AX120" s="411"/>
      <c r="AY120" s="411"/>
      <c r="AZ120" s="187"/>
      <c r="BA120" s="347" t="s">
        <v>128</v>
      </c>
      <c r="BB120" s="303" t="s">
        <v>98</v>
      </c>
      <c r="BC120" s="986" t="s">
        <v>114</v>
      </c>
      <c r="BD120" s="987"/>
      <c r="BE120" s="987"/>
      <c r="BF120" s="987"/>
      <c r="BG120" s="993"/>
      <c r="BH120" s="986" t="s">
        <v>38</v>
      </c>
      <c r="BI120" s="987"/>
      <c r="BJ120" s="987"/>
      <c r="BK120" s="987"/>
      <c r="BL120" s="993"/>
      <c r="BM120" s="986" t="s">
        <v>37</v>
      </c>
      <c r="BN120" s="987"/>
      <c r="BO120" s="987"/>
      <c r="BP120" s="987"/>
      <c r="BQ120" s="988"/>
      <c r="BR120" s="14" t="s">
        <v>137</v>
      </c>
      <c r="BS120" s="401"/>
      <c r="BT120" s="401"/>
      <c r="BU120" s="401"/>
      <c r="BV120" s="401"/>
      <c r="BW120" s="401"/>
      <c r="BX120" s="401"/>
      <c r="BY120" s="401"/>
      <c r="BZ120" s="345"/>
      <c r="CA120" s="345"/>
      <c r="CB120" s="345"/>
      <c r="CC120" s="345"/>
      <c r="CD120" s="345"/>
      <c r="CE120" s="345"/>
      <c r="CF120" s="345"/>
      <c r="CG120" s="345"/>
      <c r="CH120" s="345"/>
      <c r="CI120" s="345"/>
      <c r="CJ120" s="345"/>
      <c r="CK120" s="345"/>
      <c r="CL120" s="345"/>
      <c r="CM120" s="345"/>
      <c r="CN120" s="345"/>
      <c r="CO120" s="345"/>
      <c r="CP120" s="345"/>
      <c r="CQ120" s="345"/>
      <c r="CR120" s="345"/>
      <c r="CS120" s="345"/>
      <c r="CT120" s="345"/>
      <c r="CU120" s="345"/>
      <c r="CV120" s="345"/>
      <c r="CW120" s="345"/>
      <c r="CX120" s="345"/>
      <c r="CY120" s="345"/>
      <c r="CZ120" s="345"/>
    </row>
    <row r="121" s="322" customFormat="true" ht="24" x14ac:dyDescent="0.2">
      <c r="A121" s="335" t="s">
        <v>87</v>
      </c>
      <c r="B121" s="370"/>
      <c r="C121" s="393" t="s">
        <v>0</v>
      </c>
      <c r="D121" s="550" t="s">
        <v>1</v>
      </c>
      <c r="E121" s="550" t="s">
        <v>2</v>
      </c>
      <c r="F121" s="550" t="s">
        <v>3</v>
      </c>
      <c r="G121" s="551" t="s">
        <v>4</v>
      </c>
      <c r="H121" s="375" t="s">
        <v>0</v>
      </c>
      <c r="I121" s="553" t="s">
        <v>1</v>
      </c>
      <c r="J121" s="553" t="s">
        <v>2</v>
      </c>
      <c r="K121" s="553" t="s">
        <v>3</v>
      </c>
      <c r="L121" s="554" t="s">
        <v>4</v>
      </c>
      <c r="M121" s="376" t="s">
        <v>0</v>
      </c>
      <c r="N121" s="553" t="s">
        <v>1</v>
      </c>
      <c r="O121" s="553" t="s">
        <v>2</v>
      </c>
      <c r="P121" s="553" t="s">
        <v>3</v>
      </c>
      <c r="Q121" s="548" t="s">
        <v>4</v>
      </c>
      <c r="R121" s="375" t="s">
        <v>483</v>
      </c>
      <c r="S121" s="553" t="s">
        <v>484</v>
      </c>
      <c r="T121" s="553" t="s">
        <v>485</v>
      </c>
      <c r="U121" s="553" t="s">
        <v>486</v>
      </c>
      <c r="V121" s="553" t="s">
        <v>487</v>
      </c>
      <c r="W121" s="553" t="s">
        <v>151</v>
      </c>
      <c r="X121" s="553" t="s">
        <v>152</v>
      </c>
      <c r="Y121" s="554" t="s">
        <v>488</v>
      </c>
      <c r="Z121" s="411"/>
      <c r="AA121" s="411"/>
      <c r="AB121" s="411"/>
      <c r="AC121" s="411"/>
      <c r="AD121" s="411"/>
      <c r="AE121" s="411"/>
      <c r="AF121" s="411"/>
      <c r="AG121" s="411"/>
      <c r="AH121" s="411"/>
      <c r="AI121" s="411"/>
      <c r="AJ121" s="411"/>
      <c r="AK121" s="411"/>
      <c r="AL121" s="411"/>
      <c r="AM121" s="411"/>
      <c r="AN121" s="411"/>
      <c r="AO121" s="411"/>
      <c r="AP121" s="411"/>
      <c r="AQ121" s="411"/>
      <c r="AR121" s="411"/>
      <c r="AS121" s="411"/>
      <c r="AT121" s="411"/>
      <c r="AU121" s="411"/>
      <c r="AV121" s="411"/>
      <c r="AW121" s="411"/>
      <c r="AX121" s="411"/>
      <c r="AY121" s="411"/>
      <c r="AZ121" s="187"/>
      <c r="BA121" s="335" t="s">
        <v>116</v>
      </c>
      <c r="BB121" s="334"/>
      <c r="BC121" s="422" t="s">
        <v>0</v>
      </c>
      <c r="BD121" s="525" t="s">
        <v>1</v>
      </c>
      <c r="BE121" s="525" t="s">
        <v>2</v>
      </c>
      <c r="BF121" s="525" t="s">
        <v>3</v>
      </c>
      <c r="BG121" s="423" t="s">
        <v>4</v>
      </c>
      <c r="BH121" s="422" t="s">
        <v>0</v>
      </c>
      <c r="BI121" s="525" t="s">
        <v>1</v>
      </c>
      <c r="BJ121" s="525" t="s">
        <v>2</v>
      </c>
      <c r="BK121" s="525" t="s">
        <v>3</v>
      </c>
      <c r="BL121" s="423" t="s">
        <v>4</v>
      </c>
      <c r="BM121" s="422" t="s">
        <v>0</v>
      </c>
      <c r="BN121" s="525" t="s">
        <v>1</v>
      </c>
      <c r="BO121" s="525" t="s">
        <v>2</v>
      </c>
      <c r="BP121" s="525" t="s">
        <v>3</v>
      </c>
      <c r="BQ121" s="423" t="s">
        <v>4</v>
      </c>
      <c r="BR121" s="422" t="s">
        <v>483</v>
      </c>
      <c r="BS121" s="525" t="s">
        <v>484</v>
      </c>
      <c r="BT121" s="525" t="s">
        <v>485</v>
      </c>
      <c r="BU121" s="525" t="s">
        <v>486</v>
      </c>
      <c r="BV121" s="525" t="s">
        <v>487</v>
      </c>
      <c r="BW121" s="525" t="s">
        <v>151</v>
      </c>
      <c r="BX121" s="525" t="s">
        <v>152</v>
      </c>
      <c r="BY121" s="526" t="s">
        <v>488</v>
      </c>
      <c r="BZ121" s="185"/>
      <c r="CA121" s="185"/>
      <c r="CB121" s="185"/>
      <c r="CC121" s="185"/>
      <c r="CD121" s="185"/>
      <c r="CE121" s="185"/>
      <c r="CF121" s="185"/>
      <c r="CG121" s="185"/>
      <c r="CH121" s="185"/>
      <c r="CI121" s="185"/>
      <c r="CJ121" s="185"/>
      <c r="CK121" s="185"/>
      <c r="CL121" s="185"/>
      <c r="CM121" s="185"/>
      <c r="CN121" s="185"/>
      <c r="CO121" s="185"/>
      <c r="CP121" s="185"/>
      <c r="CQ121" s="185"/>
      <c r="CR121" s="185"/>
      <c r="CS121" s="185"/>
      <c r="CT121" s="185"/>
      <c r="CU121" s="185"/>
      <c r="CV121" s="185"/>
      <c r="CW121" s="185"/>
      <c r="CX121" s="185"/>
      <c r="CY121" s="185"/>
      <c r="CZ121" s="185"/>
    </row>
    <row r="122" s="322" customFormat="true" ht="15" customHeight="true" x14ac:dyDescent="0.2">
      <c r="A122" s="1000" t="s">
        <v>18</v>
      </c>
      <c r="B122" s="372" t="s">
        <v>14</v>
      </c>
      <c r="C122" s="131">
        <v>94.15970455349472</v>
      </c>
      <c r="D122" s="130">
        <v>95.141138408131539</v>
      </c>
      <c r="E122" s="130">
        <v>94.451629640221299</v>
      </c>
      <c r="F122" s="130">
        <v>96.253540547961038</v>
      </c>
      <c r="G122" s="129">
        <v>96.880654316838701</v>
      </c>
      <c r="H122" s="128">
        <v>99.720602881030075</v>
      </c>
      <c r="I122" s="130">
        <v>99.872124179037073</v>
      </c>
      <c r="J122" s="130">
        <v>99.833033087500993</v>
      </c>
      <c r="K122" s="130">
        <v>99.650473364309917</v>
      </c>
      <c r="L122" s="127">
        <v>100</v>
      </c>
      <c r="M122" s="131">
        <v>94.38684865860786</v>
      </c>
      <c r="N122" s="130">
        <v>93.847322710125724</v>
      </c>
      <c r="O122" s="130">
        <v>93.726013762043564</v>
      </c>
      <c r="P122" s="130">
        <v>92.254753368878312</v>
      </c>
      <c r="Q122" s="129">
        <v>90.207103418831267</v>
      </c>
      <c r="R122" s="128">
        <v>91.345165277747725</v>
      </c>
      <c r="S122" s="130">
        <v>100</v>
      </c>
      <c r="T122" s="130">
        <v>95.006453910801753</v>
      </c>
      <c r="U122" s="130">
        <v>99.824961415315542</v>
      </c>
      <c r="V122" s="130">
        <v>95.956332037610267</v>
      </c>
      <c r="W122" s="71" t="s">
        <v>35</v>
      </c>
      <c r="X122" s="71" t="s">
        <v>35</v>
      </c>
      <c r="Y122" s="127">
        <v>99.629888682871766</v>
      </c>
      <c r="Z122" s="411"/>
      <c r="AA122" s="411"/>
      <c r="AB122" s="411"/>
      <c r="AC122" s="411"/>
      <c r="AD122" s="411"/>
      <c r="AE122" s="411"/>
      <c r="AF122" s="411"/>
      <c r="AG122" s="411"/>
      <c r="AH122" s="411"/>
      <c r="AI122" s="411"/>
      <c r="AJ122" s="411"/>
      <c r="AK122" s="411"/>
      <c r="AL122" s="411"/>
      <c r="AM122" s="411"/>
      <c r="AN122" s="411"/>
      <c r="AO122" s="411"/>
      <c r="AP122" s="411"/>
      <c r="AQ122" s="411"/>
      <c r="AR122" s="411"/>
      <c r="AS122" s="411"/>
      <c r="AT122" s="411"/>
      <c r="AU122" s="411"/>
      <c r="AV122" s="411"/>
      <c r="AW122" s="411"/>
      <c r="AX122" s="411"/>
      <c r="AY122" s="411"/>
      <c r="AZ122" s="187"/>
      <c r="BA122" s="992" t="s">
        <v>18</v>
      </c>
      <c r="BB122" s="559" t="s">
        <v>14</v>
      </c>
      <c r="BC122" s="426">
        <v>5964.0040289999997</v>
      </c>
      <c r="BD122" s="424">
        <v>6055.5191789999953</v>
      </c>
      <c r="BE122" s="424">
        <v>5957.1896309999993</v>
      </c>
      <c r="BF122" s="424">
        <v>6098.077378</v>
      </c>
      <c r="BG122" s="430">
        <v>6134.1269930000026</v>
      </c>
      <c r="BH122" s="426">
        <v>2269.0008230000003</v>
      </c>
      <c r="BI122" s="424">
        <v>2279.197279999998</v>
      </c>
      <c r="BJ122" s="424">
        <v>2275.3646719999974</v>
      </c>
      <c r="BK122" s="424">
        <v>2267.5386540000022</v>
      </c>
      <c r="BL122" s="430">
        <v>2279.7073540000001</v>
      </c>
      <c r="BM122" s="426">
        <v>3834.5476300000032</v>
      </c>
      <c r="BN122" s="424">
        <v>3783.5081560000017</v>
      </c>
      <c r="BO122" s="424">
        <v>3820.5138660000002</v>
      </c>
      <c r="BP122" s="424">
        <v>3746.4797479999961</v>
      </c>
      <c r="BQ122" s="430">
        <v>3653.059026999998</v>
      </c>
      <c r="BR122" s="426">
        <v>10614.943932000004</v>
      </c>
      <c r="BS122" s="424">
        <v>3423.9984750000044</v>
      </c>
      <c r="BT122" s="424">
        <v>8122.0062889999863</v>
      </c>
      <c r="BU122" s="424">
        <v>3621.8789460000003</v>
      </c>
      <c r="BV122" s="424">
        <v>222.24760799999993</v>
      </c>
      <c r="BW122" s="57" t="s">
        <v>35</v>
      </c>
      <c r="BX122" s="57" t="s">
        <v>35</v>
      </c>
      <c r="BY122" s="428">
        <v>4203.8419600000043</v>
      </c>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3"/>
    </row>
    <row r="123" s="322" customFormat="true" ht="15" customHeight="true" x14ac:dyDescent="0.2">
      <c r="A123" s="999"/>
      <c r="B123" s="373" t="s">
        <v>51</v>
      </c>
      <c r="C123" s="126">
        <v>5.8402954465052197</v>
      </c>
      <c r="D123" s="125">
        <v>4.8588615918685338</v>
      </c>
      <c r="E123" s="125">
        <v>5.5483703597787315</v>
      </c>
      <c r="F123" s="125">
        <v>3.7464594520389882</v>
      </c>
      <c r="G123" s="124">
        <v>3.1193456831612831</v>
      </c>
      <c r="H123" s="123">
        <v>0.27939711896989877</v>
      </c>
      <c r="I123" s="125">
        <v>0.12787582096292055</v>
      </c>
      <c r="J123" s="125">
        <v>0.16696691249900972</v>
      </c>
      <c r="K123" s="125">
        <v>0.34952663569008485</v>
      </c>
      <c r="L123" s="122">
        <v>0</v>
      </c>
      <c r="M123" s="126">
        <v>5.6131513413921184</v>
      </c>
      <c r="N123" s="125">
        <v>6.152677289874287</v>
      </c>
      <c r="O123" s="125">
        <v>6.2739862379564988</v>
      </c>
      <c r="P123" s="125">
        <v>7.7452466311216899</v>
      </c>
      <c r="Q123" s="124">
        <v>9.7928965811687174</v>
      </c>
      <c r="R123" s="123">
        <v>8.6548347222523141</v>
      </c>
      <c r="S123" s="125">
        <v>0</v>
      </c>
      <c r="T123" s="125">
        <v>4.9935460891983068</v>
      </c>
      <c r="U123" s="125">
        <v>0.1750385846844669</v>
      </c>
      <c r="V123" s="125">
        <v>4.0436679623897218</v>
      </c>
      <c r="W123" s="73" t="s">
        <v>35</v>
      </c>
      <c r="X123" s="73" t="s">
        <v>35</v>
      </c>
      <c r="Y123" s="122">
        <v>0.37011131712821815</v>
      </c>
      <c r="Z123" s="411"/>
      <c r="AA123" s="411"/>
      <c r="AB123" s="411"/>
      <c r="AC123" s="411"/>
      <c r="AD123" s="411"/>
      <c r="AE123" s="411"/>
      <c r="AF123" s="411"/>
      <c r="AG123" s="411"/>
      <c r="AH123" s="411"/>
      <c r="AI123" s="411"/>
      <c r="AJ123" s="411"/>
      <c r="AK123" s="411"/>
      <c r="AL123" s="411"/>
      <c r="AM123" s="411"/>
      <c r="AN123" s="411"/>
      <c r="AO123" s="411"/>
      <c r="AP123" s="411"/>
      <c r="AQ123" s="411"/>
      <c r="AR123" s="411"/>
      <c r="AS123" s="411"/>
      <c r="AT123" s="411"/>
      <c r="AU123" s="411"/>
      <c r="AV123" s="411"/>
      <c r="AW123" s="411"/>
      <c r="AX123" s="411"/>
      <c r="AY123" s="411"/>
      <c r="AZ123" s="187"/>
      <c r="BA123" s="990"/>
      <c r="BB123" s="557" t="s">
        <v>51</v>
      </c>
      <c r="BC123" s="427">
        <v>369.91986900000012</v>
      </c>
      <c r="BD123" s="425">
        <v>309.25559700000002</v>
      </c>
      <c r="BE123" s="425">
        <v>349.943082</v>
      </c>
      <c r="BF123" s="425">
        <v>237.35438199999996</v>
      </c>
      <c r="BG123" s="431">
        <v>197.50550500000003</v>
      </c>
      <c r="BH123" s="427">
        <v>6.3572850000000001</v>
      </c>
      <c r="BI123" s="425">
        <v>2.9182740000000003</v>
      </c>
      <c r="BJ123" s="425">
        <v>3.8054600000000001</v>
      </c>
      <c r="BK123" s="425">
        <v>7.9534510000000003</v>
      </c>
      <c r="BL123" s="431">
        <v>0</v>
      </c>
      <c r="BM123" s="427">
        <v>228.03914400000002</v>
      </c>
      <c r="BN123" s="425">
        <v>248.04868199999996</v>
      </c>
      <c r="BO123" s="425">
        <v>255.74384800000001</v>
      </c>
      <c r="BP123" s="425">
        <v>314.53565900000001</v>
      </c>
      <c r="BQ123" s="431">
        <v>396.57663200000013</v>
      </c>
      <c r="BR123" s="427">
        <v>1005.7520290000001</v>
      </c>
      <c r="BS123" s="425">
        <v>0</v>
      </c>
      <c r="BT123" s="425">
        <v>426.89323800000011</v>
      </c>
      <c r="BU123" s="425">
        <v>6.3508019999999998</v>
      </c>
      <c r="BV123" s="425">
        <v>9.3656719999999982</v>
      </c>
      <c r="BW123" s="56" t="s">
        <v>35</v>
      </c>
      <c r="BX123" s="56" t="s">
        <v>35</v>
      </c>
      <c r="BY123" s="429">
        <v>15.616694000000001</v>
      </c>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3"/>
    </row>
    <row r="124" s="322" customFormat="true" ht="15" customHeight="true" x14ac:dyDescent="0.2">
      <c r="A124" s="999" t="s">
        <v>50</v>
      </c>
      <c r="B124" s="373" t="s">
        <v>15</v>
      </c>
      <c r="C124" s="126">
        <v>88.517512939654225</v>
      </c>
      <c r="D124" s="125">
        <v>92.729475507210097</v>
      </c>
      <c r="E124" s="125">
        <v>93.31082805455469</v>
      </c>
      <c r="F124" s="125">
        <v>96.092883652179083</v>
      </c>
      <c r="G124" s="124">
        <v>96.880654316838701</v>
      </c>
      <c r="H124" s="123">
        <v>96.576871933866101</v>
      </c>
      <c r="I124" s="125">
        <v>99.80582122617615</v>
      </c>
      <c r="J124" s="125">
        <v>99.833033087500993</v>
      </c>
      <c r="K124" s="125">
        <v>99.650473364309917</v>
      </c>
      <c r="L124" s="122">
        <v>100</v>
      </c>
      <c r="M124" s="126">
        <v>88.07810459336666</v>
      </c>
      <c r="N124" s="125">
        <v>90.319757337376245</v>
      </c>
      <c r="O124" s="125">
        <v>91.934521905451874</v>
      </c>
      <c r="P124" s="125">
        <v>91.275935659113344</v>
      </c>
      <c r="Q124" s="124">
        <v>89.993128663330936</v>
      </c>
      <c r="R124" s="123">
        <v>90.8658131443906</v>
      </c>
      <c r="S124" s="125">
        <v>99.281086478871742</v>
      </c>
      <c r="T124" s="125">
        <v>89.575919717087629</v>
      </c>
      <c r="U124" s="125">
        <v>98.876701895119339</v>
      </c>
      <c r="V124" s="125">
        <v>95.709606547603812</v>
      </c>
      <c r="W124" s="73" t="s">
        <v>35</v>
      </c>
      <c r="X124" s="73" t="s">
        <v>35</v>
      </c>
      <c r="Y124" s="122">
        <v>99.311075842100195</v>
      </c>
      <c r="Z124" s="411"/>
      <c r="AA124" s="411"/>
      <c r="AB124" s="411"/>
      <c r="AC124" s="411"/>
      <c r="AD124" s="411"/>
      <c r="AE124" s="411"/>
      <c r="AF124" s="411"/>
      <c r="AG124" s="411"/>
      <c r="AH124" s="411"/>
      <c r="AI124" s="411"/>
      <c r="AJ124" s="411"/>
      <c r="AK124" s="411"/>
      <c r="AL124" s="411"/>
      <c r="AM124" s="411"/>
      <c r="AN124" s="411"/>
      <c r="AO124" s="411"/>
      <c r="AP124" s="411"/>
      <c r="AQ124" s="411"/>
      <c r="AR124" s="411"/>
      <c r="AS124" s="411"/>
      <c r="AT124" s="411"/>
      <c r="AU124" s="411"/>
      <c r="AV124" s="411"/>
      <c r="AW124" s="411"/>
      <c r="AX124" s="411"/>
      <c r="AY124" s="411"/>
      <c r="AZ124" s="187"/>
      <c r="BA124" s="990" t="s">
        <v>50</v>
      </c>
      <c r="BB124" s="557" t="s">
        <v>15</v>
      </c>
      <c r="BC124" s="427">
        <v>5606.6319060000051</v>
      </c>
      <c r="BD124" s="425">
        <v>5902.0222669999976</v>
      </c>
      <c r="BE124" s="425">
        <v>5885.2377609999976</v>
      </c>
      <c r="BF124" s="425">
        <v>6087.8990700000004</v>
      </c>
      <c r="BG124" s="431">
        <v>6134.1269930000026</v>
      </c>
      <c r="BH124" s="427">
        <v>2197.4696859999995</v>
      </c>
      <c r="BI124" s="425">
        <v>2277.6841699999977</v>
      </c>
      <c r="BJ124" s="425">
        <v>2275.3646719999974</v>
      </c>
      <c r="BK124" s="425">
        <v>2267.5386540000022</v>
      </c>
      <c r="BL124" s="431">
        <v>2279.7073540000001</v>
      </c>
      <c r="BM124" s="427">
        <v>3578.2494280000042</v>
      </c>
      <c r="BN124" s="425">
        <v>3641.2923530000003</v>
      </c>
      <c r="BO124" s="425">
        <v>3747.4880410000001</v>
      </c>
      <c r="BP124" s="425">
        <v>3706.7298099999966</v>
      </c>
      <c r="BQ124" s="431">
        <v>3644.3938289999983</v>
      </c>
      <c r="BR124" s="427">
        <v>10559.239878000004</v>
      </c>
      <c r="BS124" s="425">
        <v>3399.3828870000038</v>
      </c>
      <c r="BT124" s="425">
        <v>7657.7553769999868</v>
      </c>
      <c r="BU124" s="425">
        <v>3587.4739119999999</v>
      </c>
      <c r="BV124" s="425">
        <v>221.6761589999999</v>
      </c>
      <c r="BW124" s="56" t="s">
        <v>35</v>
      </c>
      <c r="BX124" s="56" t="s">
        <v>35</v>
      </c>
      <c r="BY124" s="429">
        <v>4190.3897840000045</v>
      </c>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3"/>
    </row>
    <row r="125" s="322" customFormat="true" ht="15" customHeight="true" x14ac:dyDescent="0.2">
      <c r="A125" s="999"/>
      <c r="B125" s="373" t="s">
        <v>16</v>
      </c>
      <c r="C125" s="126">
        <v>5.642191613840569</v>
      </c>
      <c r="D125" s="125">
        <v>2.4116629009214803</v>
      </c>
      <c r="E125" s="125">
        <v>1.140801585666587</v>
      </c>
      <c r="F125" s="125">
        <v>0.1606568957819538</v>
      </c>
      <c r="G125" s="124">
        <v>0</v>
      </c>
      <c r="H125" s="123">
        <v>3.1437309471639434</v>
      </c>
      <c r="I125" s="125">
        <v>6.6302952860905012E-2</v>
      </c>
      <c r="J125" s="125">
        <v>0</v>
      </c>
      <c r="K125" s="125">
        <v>0</v>
      </c>
      <c r="L125" s="122">
        <v>0</v>
      </c>
      <c r="M125" s="126">
        <v>6.3087440652412203</v>
      </c>
      <c r="N125" s="125">
        <v>3.5275653727494327</v>
      </c>
      <c r="O125" s="125">
        <v>1.7914918565916766</v>
      </c>
      <c r="P125" s="125">
        <v>0.97881770976497151</v>
      </c>
      <c r="Q125" s="124">
        <v>0.2139747555003442</v>
      </c>
      <c r="R125" s="123">
        <v>0.47935213335713572</v>
      </c>
      <c r="S125" s="125">
        <v>0.71891352112824669</v>
      </c>
      <c r="T125" s="125">
        <v>5.430534193714136</v>
      </c>
      <c r="U125" s="125">
        <v>0.9482595201961832</v>
      </c>
      <c r="V125" s="125">
        <v>0.24672549000644531</v>
      </c>
      <c r="W125" s="73" t="s">
        <v>35</v>
      </c>
      <c r="X125" s="73" t="s">
        <v>35</v>
      </c>
      <c r="Y125" s="122">
        <v>0.31881284077158745</v>
      </c>
      <c r="Z125" s="411"/>
      <c r="AA125" s="411"/>
      <c r="AB125" s="411"/>
      <c r="AC125" s="411"/>
      <c r="AD125" s="411"/>
      <c r="AE125" s="411"/>
      <c r="AF125" s="411"/>
      <c r="AG125" s="411"/>
      <c r="AH125" s="411"/>
      <c r="AI125" s="411"/>
      <c r="AJ125" s="411"/>
      <c r="AK125" s="411"/>
      <c r="AL125" s="411"/>
      <c r="AM125" s="411"/>
      <c r="AN125" s="411"/>
      <c r="AO125" s="411"/>
      <c r="AP125" s="411"/>
      <c r="AQ125" s="411"/>
      <c r="AR125" s="411"/>
      <c r="AS125" s="411"/>
      <c r="AT125" s="411"/>
      <c r="AU125" s="411"/>
      <c r="AV125" s="411"/>
      <c r="AW125" s="411"/>
      <c r="AX125" s="411"/>
      <c r="AY125" s="411"/>
      <c r="AZ125" s="187"/>
      <c r="BA125" s="990"/>
      <c r="BB125" s="557" t="s">
        <v>16</v>
      </c>
      <c r="BC125" s="427">
        <v>357.37212299999987</v>
      </c>
      <c r="BD125" s="425">
        <v>153.49691200000001</v>
      </c>
      <c r="BE125" s="425">
        <v>71.95187</v>
      </c>
      <c r="BF125" s="425">
        <v>10.178307999999999</v>
      </c>
      <c r="BG125" s="431">
        <v>0</v>
      </c>
      <c r="BH125" s="427">
        <v>71.531137000000001</v>
      </c>
      <c r="BI125" s="425">
        <v>1.51311</v>
      </c>
      <c r="BJ125" s="425">
        <v>0</v>
      </c>
      <c r="BK125" s="425">
        <v>0</v>
      </c>
      <c r="BL125" s="431">
        <v>0</v>
      </c>
      <c r="BM125" s="427">
        <v>256.298202</v>
      </c>
      <c r="BN125" s="425">
        <v>142.21580299999999</v>
      </c>
      <c r="BO125" s="425">
        <v>73.025824999999998</v>
      </c>
      <c r="BP125" s="425">
        <v>39.749938</v>
      </c>
      <c r="BQ125" s="431">
        <v>8.6651980000000002</v>
      </c>
      <c r="BR125" s="427">
        <v>55.704053999999999</v>
      </c>
      <c r="BS125" s="425">
        <v>24.615588000000002</v>
      </c>
      <c r="BT125" s="425">
        <v>464.25091200000003</v>
      </c>
      <c r="BU125" s="425">
        <v>34.405033999999993</v>
      </c>
      <c r="BV125" s="425">
        <v>0.57144899999999998</v>
      </c>
      <c r="BW125" s="56" t="s">
        <v>35</v>
      </c>
      <c r="BX125" s="56" t="s">
        <v>35</v>
      </c>
      <c r="BY125" s="429">
        <v>13.452176</v>
      </c>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3"/>
    </row>
    <row r="126" s="322" customFormat="true" ht="15" customHeight="true" x14ac:dyDescent="0.2">
      <c r="A126" s="999"/>
      <c r="B126" s="373" t="s">
        <v>22</v>
      </c>
      <c r="C126" s="126">
        <v>5.5712839257734945</v>
      </c>
      <c r="D126" s="125">
        <v>4.8588615918685338</v>
      </c>
      <c r="E126" s="125">
        <v>5.5483703597787315</v>
      </c>
      <c r="F126" s="125">
        <v>3.7464594520389882</v>
      </c>
      <c r="G126" s="124">
        <v>3.1193456831612831</v>
      </c>
      <c r="H126" s="123">
        <v>0.263082851835646</v>
      </c>
      <c r="I126" s="125">
        <v>0.12787582096292055</v>
      </c>
      <c r="J126" s="125">
        <v>0.16696691249900972</v>
      </c>
      <c r="K126" s="125">
        <v>0.34952663569008485</v>
      </c>
      <c r="L126" s="122">
        <v>0</v>
      </c>
      <c r="M126" s="126">
        <v>5.2028763632262001</v>
      </c>
      <c r="N126" s="125">
        <v>6.152677289874287</v>
      </c>
      <c r="O126" s="125">
        <v>6.2739862379564988</v>
      </c>
      <c r="P126" s="125">
        <v>7.7452466311216899</v>
      </c>
      <c r="Q126" s="124">
        <v>9.7928965811687174</v>
      </c>
      <c r="R126" s="123">
        <v>8.6548347222523141</v>
      </c>
      <c r="S126" s="125">
        <v>0</v>
      </c>
      <c r="T126" s="125">
        <v>4.7985762343373599</v>
      </c>
      <c r="U126" s="125">
        <v>0.1750385846844669</v>
      </c>
      <c r="V126" s="125">
        <v>3.8833973595987246</v>
      </c>
      <c r="W126" s="73" t="s">
        <v>35</v>
      </c>
      <c r="X126" s="73" t="s">
        <v>35</v>
      </c>
      <c r="Y126" s="122">
        <v>0.37011131712821815</v>
      </c>
      <c r="Z126" s="411"/>
      <c r="AA126" s="411"/>
      <c r="AB126" s="411"/>
      <c r="AC126" s="411"/>
      <c r="AD126" s="411"/>
      <c r="AE126" s="411"/>
      <c r="AF126" s="411"/>
      <c r="AG126" s="411"/>
      <c r="AH126" s="411"/>
      <c r="AI126" s="411"/>
      <c r="AJ126" s="411"/>
      <c r="AK126" s="411"/>
      <c r="AL126" s="411"/>
      <c r="AM126" s="411"/>
      <c r="AN126" s="411"/>
      <c r="AO126" s="411"/>
      <c r="AP126" s="411"/>
      <c r="AQ126" s="411"/>
      <c r="AR126" s="411"/>
      <c r="AS126" s="411"/>
      <c r="AT126" s="411"/>
      <c r="AU126" s="411"/>
      <c r="AV126" s="411"/>
      <c r="AW126" s="411"/>
      <c r="AX126" s="411"/>
      <c r="AY126" s="411"/>
      <c r="AZ126" s="187"/>
      <c r="BA126" s="990"/>
      <c r="BB126" s="557" t="s">
        <v>22</v>
      </c>
      <c r="BC126" s="427">
        <v>352.88088400000015</v>
      </c>
      <c r="BD126" s="425">
        <v>309.25559700000002</v>
      </c>
      <c r="BE126" s="425">
        <v>349.943082</v>
      </c>
      <c r="BF126" s="425">
        <v>237.35438199999996</v>
      </c>
      <c r="BG126" s="431">
        <v>197.50550500000003</v>
      </c>
      <c r="BH126" s="427">
        <v>5.9860770000000008</v>
      </c>
      <c r="BI126" s="425">
        <v>2.9182740000000003</v>
      </c>
      <c r="BJ126" s="425">
        <v>3.8054600000000001</v>
      </c>
      <c r="BK126" s="425">
        <v>7.9534510000000003</v>
      </c>
      <c r="BL126" s="431">
        <v>0</v>
      </c>
      <c r="BM126" s="427">
        <v>211.37136700000002</v>
      </c>
      <c r="BN126" s="425">
        <v>248.04868199999996</v>
      </c>
      <c r="BO126" s="425">
        <v>255.74384800000001</v>
      </c>
      <c r="BP126" s="425">
        <v>314.53565900000001</v>
      </c>
      <c r="BQ126" s="431">
        <v>396.57663200000013</v>
      </c>
      <c r="BR126" s="427">
        <v>1005.7520290000001</v>
      </c>
      <c r="BS126" s="425">
        <v>0</v>
      </c>
      <c r="BT126" s="425">
        <v>410.22546100000011</v>
      </c>
      <c r="BU126" s="425">
        <v>6.3508019999999998</v>
      </c>
      <c r="BV126" s="425">
        <v>8.9944639999999989</v>
      </c>
      <c r="BW126" s="56" t="s">
        <v>35</v>
      </c>
      <c r="BX126" s="56" t="s">
        <v>35</v>
      </c>
      <c r="BY126" s="429">
        <v>15.616694000000001</v>
      </c>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3"/>
    </row>
    <row r="127" s="322" customFormat="true" ht="15" customHeight="true" x14ac:dyDescent="0.2">
      <c r="A127" s="999"/>
      <c r="B127" s="373" t="s">
        <v>19</v>
      </c>
      <c r="C127" s="126">
        <v>0.26901152073172557</v>
      </c>
      <c r="D127" s="125">
        <v>0</v>
      </c>
      <c r="E127" s="125">
        <v>0</v>
      </c>
      <c r="F127" s="125">
        <v>0</v>
      </c>
      <c r="G127" s="124">
        <v>0</v>
      </c>
      <c r="H127" s="123">
        <v>1.6314267134252779E-2</v>
      </c>
      <c r="I127" s="125">
        <v>0</v>
      </c>
      <c r="J127" s="125">
        <v>0</v>
      </c>
      <c r="K127" s="125">
        <v>0</v>
      </c>
      <c r="L127" s="122">
        <v>0</v>
      </c>
      <c r="M127" s="126">
        <v>0.41027497816591829</v>
      </c>
      <c r="N127" s="125">
        <v>0</v>
      </c>
      <c r="O127" s="125">
        <v>0</v>
      </c>
      <c r="P127" s="125">
        <v>0</v>
      </c>
      <c r="Q127" s="124">
        <v>0</v>
      </c>
      <c r="R127" s="123">
        <v>0</v>
      </c>
      <c r="S127" s="125">
        <v>0</v>
      </c>
      <c r="T127" s="125">
        <v>0.19496985486094645</v>
      </c>
      <c r="U127" s="125">
        <v>0</v>
      </c>
      <c r="V127" s="125">
        <v>0.16027060279099717</v>
      </c>
      <c r="W127" s="73" t="s">
        <v>35</v>
      </c>
      <c r="X127" s="73" t="s">
        <v>35</v>
      </c>
      <c r="Y127" s="122">
        <v>0</v>
      </c>
      <c r="Z127" s="411"/>
      <c r="AA127" s="411"/>
      <c r="AB127" s="411"/>
      <c r="AC127" s="411"/>
      <c r="AD127" s="411"/>
      <c r="AE127" s="411"/>
      <c r="AF127" s="411"/>
      <c r="AG127" s="411"/>
      <c r="AH127" s="411"/>
      <c r="AI127" s="411"/>
      <c r="AJ127" s="411"/>
      <c r="AK127" s="411"/>
      <c r="AL127" s="411"/>
      <c r="AM127" s="411"/>
      <c r="AN127" s="411"/>
      <c r="AO127" s="411"/>
      <c r="AP127" s="411"/>
      <c r="AQ127" s="411"/>
      <c r="AR127" s="411"/>
      <c r="AS127" s="411"/>
      <c r="AT127" s="411"/>
      <c r="AU127" s="411"/>
      <c r="AV127" s="411"/>
      <c r="AW127" s="411"/>
      <c r="AX127" s="411"/>
      <c r="AY127" s="411"/>
      <c r="AZ127" s="187"/>
      <c r="BA127" s="990"/>
      <c r="BB127" s="557" t="s">
        <v>19</v>
      </c>
      <c r="BC127" s="427">
        <v>17.038985</v>
      </c>
      <c r="BD127" s="425">
        <v>0</v>
      </c>
      <c r="BE127" s="425">
        <v>0</v>
      </c>
      <c r="BF127" s="425">
        <v>0</v>
      </c>
      <c r="BG127" s="431">
        <v>0</v>
      </c>
      <c r="BH127" s="427">
        <v>0.37120799999999998</v>
      </c>
      <c r="BI127" s="425">
        <v>0</v>
      </c>
      <c r="BJ127" s="425">
        <v>0</v>
      </c>
      <c r="BK127" s="425">
        <v>0</v>
      </c>
      <c r="BL127" s="431">
        <v>0</v>
      </c>
      <c r="BM127" s="427">
        <v>16.667777000000001</v>
      </c>
      <c r="BN127" s="425">
        <v>0</v>
      </c>
      <c r="BO127" s="425">
        <v>0</v>
      </c>
      <c r="BP127" s="425">
        <v>0</v>
      </c>
      <c r="BQ127" s="431">
        <v>0</v>
      </c>
      <c r="BR127" s="427">
        <v>0</v>
      </c>
      <c r="BS127" s="425">
        <v>0</v>
      </c>
      <c r="BT127" s="425">
        <v>16.667777000000001</v>
      </c>
      <c r="BU127" s="425">
        <v>0</v>
      </c>
      <c r="BV127" s="425">
        <v>0.37120799999999998</v>
      </c>
      <c r="BW127" s="56" t="s">
        <v>35</v>
      </c>
      <c r="BX127" s="56" t="s">
        <v>35</v>
      </c>
      <c r="BY127" s="429">
        <v>0</v>
      </c>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3"/>
    </row>
    <row r="128" s="322" customFormat="true" ht="15" customHeight="true" x14ac:dyDescent="0.2">
      <c r="A128" s="999" t="s">
        <v>168</v>
      </c>
      <c r="B128" s="373" t="s">
        <v>49</v>
      </c>
      <c r="C128" s="126">
        <v>5.9921509318618185</v>
      </c>
      <c r="D128" s="125">
        <v>2.534826617878013</v>
      </c>
      <c r="E128" s="125">
        <v>1.2078156724368341</v>
      </c>
      <c r="F128" s="125">
        <v>0.16691011558364649</v>
      </c>
      <c r="G128" s="124">
        <v>0</v>
      </c>
      <c r="H128" s="123">
        <v>3.1525390504452888</v>
      </c>
      <c r="I128" s="125">
        <v>6.6387846865103364E-2</v>
      </c>
      <c r="J128" s="125">
        <v>0</v>
      </c>
      <c r="K128" s="125">
        <v>0</v>
      </c>
      <c r="L128" s="122">
        <v>0</v>
      </c>
      <c r="M128" s="126">
        <v>6.6839227656170692</v>
      </c>
      <c r="N128" s="125">
        <v>3.758834318209936</v>
      </c>
      <c r="O128" s="125">
        <v>1.911413688349116</v>
      </c>
      <c r="P128" s="125">
        <v>1.0609943379840749</v>
      </c>
      <c r="Q128" s="124">
        <v>0.23720388682348012</v>
      </c>
      <c r="R128" s="123">
        <v>0.52477011990683764</v>
      </c>
      <c r="S128" s="125">
        <v>0.71891352112824669</v>
      </c>
      <c r="T128" s="125">
        <v>5.7159634637165553</v>
      </c>
      <c r="U128" s="125">
        <v>0.94992225065934022</v>
      </c>
      <c r="V128" s="125">
        <v>0.25712267733383215</v>
      </c>
      <c r="W128" s="73" t="s">
        <v>35</v>
      </c>
      <c r="X128" s="73" t="s">
        <v>35</v>
      </c>
      <c r="Y128" s="122">
        <v>0.31999718657358817</v>
      </c>
      <c r="Z128" s="411"/>
      <c r="AA128" s="411"/>
      <c r="AB128" s="411"/>
      <c r="AC128" s="411"/>
      <c r="AD128" s="411"/>
      <c r="AE128" s="411"/>
      <c r="AF128" s="411"/>
      <c r="AG128" s="411"/>
      <c r="AH128" s="411"/>
      <c r="AI128" s="411"/>
      <c r="AJ128" s="411"/>
      <c r="AK128" s="411"/>
      <c r="AL128" s="411"/>
      <c r="AM128" s="411"/>
      <c r="AN128" s="411"/>
      <c r="AO128" s="411"/>
      <c r="AP128" s="411"/>
      <c r="AQ128" s="411"/>
      <c r="AR128" s="411"/>
      <c r="AS128" s="411"/>
      <c r="AT128" s="411"/>
      <c r="AU128" s="411"/>
      <c r="AV128" s="411"/>
      <c r="AW128" s="411"/>
      <c r="AX128" s="411"/>
      <c r="AY128" s="411"/>
      <c r="AZ128" s="187"/>
      <c r="BA128" s="990" t="s">
        <v>108</v>
      </c>
      <c r="BB128" s="557" t="s">
        <v>49</v>
      </c>
      <c r="BC128" s="60" t="s">
        <v>35</v>
      </c>
      <c r="BD128" s="56" t="s">
        <v>35</v>
      </c>
      <c r="BE128" s="56" t="s">
        <v>35</v>
      </c>
      <c r="BF128" s="56" t="s">
        <v>35</v>
      </c>
      <c r="BG128" s="51" t="s">
        <v>35</v>
      </c>
      <c r="BH128" s="60" t="s">
        <v>35</v>
      </c>
      <c r="BI128" s="56" t="s">
        <v>35</v>
      </c>
      <c r="BJ128" s="56" t="s">
        <v>35</v>
      </c>
      <c r="BK128" s="56" t="s">
        <v>35</v>
      </c>
      <c r="BL128" s="51" t="s">
        <v>35</v>
      </c>
      <c r="BM128" s="60" t="s">
        <v>35</v>
      </c>
      <c r="BN128" s="56" t="s">
        <v>35</v>
      </c>
      <c r="BO128" s="56" t="s">
        <v>35</v>
      </c>
      <c r="BP128" s="56" t="s">
        <v>35</v>
      </c>
      <c r="BQ128" s="51" t="s">
        <v>35</v>
      </c>
      <c r="BR128" s="60" t="s">
        <v>35</v>
      </c>
      <c r="BS128" s="56" t="s">
        <v>35</v>
      </c>
      <c r="BT128" s="56" t="s">
        <v>35</v>
      </c>
      <c r="BU128" s="56" t="s">
        <v>35</v>
      </c>
      <c r="BV128" s="56" t="s">
        <v>35</v>
      </c>
      <c r="BW128" s="56" t="s">
        <v>35</v>
      </c>
      <c r="BX128" s="56" t="s">
        <v>35</v>
      </c>
      <c r="BY128" s="45" t="s">
        <v>35</v>
      </c>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row>
    <row r="129" s="322" customFormat="true" ht="15" customHeight="true" x14ac:dyDescent="0.2">
      <c r="A129" s="1001"/>
      <c r="B129" s="374" t="s">
        <v>48</v>
      </c>
      <c r="C129" s="121">
        <v>94.00784906813827</v>
      </c>
      <c r="D129" s="120">
        <v>97.465173382122032</v>
      </c>
      <c r="E129" s="120">
        <v>98.792184327563135</v>
      </c>
      <c r="F129" s="120">
        <v>99.833089884416353</v>
      </c>
      <c r="G129" s="119">
        <v>100</v>
      </c>
      <c r="H129" s="118">
        <v>96.847460949554673</v>
      </c>
      <c r="I129" s="120">
        <v>99.933612153134888</v>
      </c>
      <c r="J129" s="120">
        <v>100</v>
      </c>
      <c r="K129" s="120">
        <v>100</v>
      </c>
      <c r="L129" s="117">
        <v>100</v>
      </c>
      <c r="M129" s="121">
        <v>93.316077234382959</v>
      </c>
      <c r="N129" s="120">
        <v>96.241165681790037</v>
      </c>
      <c r="O129" s="120">
        <v>98.088586311650886</v>
      </c>
      <c r="P129" s="120">
        <v>98.939005662015944</v>
      </c>
      <c r="Q129" s="119">
        <v>99.762796113176535</v>
      </c>
      <c r="R129" s="118">
        <v>99.475229880093167</v>
      </c>
      <c r="S129" s="120">
        <v>99.281086478871742</v>
      </c>
      <c r="T129" s="120">
        <v>94.284036536283452</v>
      </c>
      <c r="U129" s="120">
        <v>99.050077749340645</v>
      </c>
      <c r="V129" s="120">
        <v>99.74287732266616</v>
      </c>
      <c r="W129" s="72" t="s">
        <v>35</v>
      </c>
      <c r="X129" s="72" t="s">
        <v>35</v>
      </c>
      <c r="Y129" s="117">
        <v>99.680002813426412</v>
      </c>
      <c r="Z129" s="411"/>
      <c r="AA129" s="411"/>
      <c r="AB129" s="411"/>
      <c r="AC129" s="411"/>
      <c r="AD129" s="411"/>
      <c r="AE129" s="411"/>
      <c r="AF129" s="411"/>
      <c r="AG129" s="411"/>
      <c r="AH129" s="411"/>
      <c r="AI129" s="411"/>
      <c r="AJ129" s="411"/>
      <c r="AK129" s="411"/>
      <c r="AL129" s="411"/>
      <c r="AM129" s="411"/>
      <c r="AN129" s="411"/>
      <c r="AO129" s="411"/>
      <c r="AP129" s="411"/>
      <c r="AQ129" s="411"/>
      <c r="AR129" s="411"/>
      <c r="AS129" s="411"/>
      <c r="AT129" s="411"/>
      <c r="AU129" s="411"/>
      <c r="AV129" s="411"/>
      <c r="AW129" s="411"/>
      <c r="AX129" s="411"/>
      <c r="AY129" s="411"/>
      <c r="AZ129" s="187"/>
      <c r="BA129" s="994"/>
      <c r="BB129" s="560" t="s">
        <v>48</v>
      </c>
      <c r="BC129" s="59" t="s">
        <v>35</v>
      </c>
      <c r="BD129" s="55" t="s">
        <v>35</v>
      </c>
      <c r="BE129" s="55" t="s">
        <v>35</v>
      </c>
      <c r="BF129" s="55" t="s">
        <v>35</v>
      </c>
      <c r="BG129" s="50" t="s">
        <v>35</v>
      </c>
      <c r="BH129" s="59" t="s">
        <v>35</v>
      </c>
      <c r="BI129" s="55" t="s">
        <v>35</v>
      </c>
      <c r="BJ129" s="55" t="s">
        <v>35</v>
      </c>
      <c r="BK129" s="55" t="s">
        <v>35</v>
      </c>
      <c r="BL129" s="50" t="s">
        <v>35</v>
      </c>
      <c r="BM129" s="59" t="s">
        <v>35</v>
      </c>
      <c r="BN129" s="55" t="s">
        <v>35</v>
      </c>
      <c r="BO129" s="55" t="s">
        <v>35</v>
      </c>
      <c r="BP129" s="55" t="s">
        <v>35</v>
      </c>
      <c r="BQ129" s="50" t="s">
        <v>35</v>
      </c>
      <c r="BR129" s="59" t="s">
        <v>35</v>
      </c>
      <c r="BS129" s="55" t="s">
        <v>35</v>
      </c>
      <c r="BT129" s="55" t="s">
        <v>35</v>
      </c>
      <c r="BU129" s="55" t="s">
        <v>35</v>
      </c>
      <c r="BV129" s="55" t="s">
        <v>35</v>
      </c>
      <c r="BW129" s="55" t="s">
        <v>35</v>
      </c>
      <c r="BX129" s="55" t="s">
        <v>35</v>
      </c>
      <c r="BY129" s="44" t="s">
        <v>35</v>
      </c>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row>
    <row r="130" s="318" customFormat="true" ht="15" hidden="true" customHeight="true" x14ac:dyDescent="0.2">
      <c r="A130" s="1006" t="s">
        <v>47</v>
      </c>
      <c r="B130" s="371" t="s">
        <v>42</v>
      </c>
      <c r="C130" s="377"/>
      <c r="D130" s="378"/>
      <c r="E130" s="378"/>
      <c r="F130" s="378"/>
      <c r="G130" s="379"/>
      <c r="H130" s="380"/>
      <c r="I130" s="378"/>
      <c r="J130" s="378"/>
      <c r="K130" s="378"/>
      <c r="L130" s="381"/>
      <c r="M130" s="377"/>
      <c r="N130" s="378"/>
      <c r="O130" s="378"/>
      <c r="P130" s="378"/>
      <c r="Q130" s="379"/>
      <c r="R130" s="380"/>
      <c r="S130" s="378"/>
      <c r="T130" s="378"/>
      <c r="U130" s="378"/>
      <c r="V130" s="378"/>
      <c r="W130" s="378"/>
      <c r="X130" s="378"/>
      <c r="Y130" s="381"/>
      <c r="Z130" s="846"/>
      <c r="AA130" s="846"/>
      <c r="AB130" s="846"/>
      <c r="AC130" s="846"/>
      <c r="AD130" s="846"/>
      <c r="AE130" s="846"/>
      <c r="AF130" s="846"/>
      <c r="AG130" s="846"/>
      <c r="AH130" s="846"/>
      <c r="AI130" s="846"/>
      <c r="AJ130" s="846"/>
      <c r="AK130" s="846"/>
      <c r="AL130" s="846"/>
      <c r="AM130" s="846"/>
      <c r="AN130" s="846"/>
      <c r="AO130" s="846"/>
      <c r="AP130" s="846"/>
      <c r="AQ130" s="846"/>
      <c r="AR130" s="846"/>
      <c r="AS130" s="846"/>
      <c r="AT130" s="846"/>
      <c r="AU130" s="846"/>
      <c r="AV130" s="846"/>
      <c r="AW130" s="846"/>
      <c r="AX130" s="846"/>
      <c r="AY130" s="846"/>
      <c r="AZ130" s="346"/>
      <c r="BB130" s="320"/>
      <c r="BZ130" s="346"/>
      <c r="CA130" s="346"/>
      <c r="CB130" s="346"/>
      <c r="CC130" s="346"/>
      <c r="CD130" s="346"/>
      <c r="CE130" s="346"/>
      <c r="CF130" s="346"/>
      <c r="CG130" s="346"/>
      <c r="CH130" s="346"/>
      <c r="CI130" s="346"/>
      <c r="CJ130" s="346"/>
      <c r="CK130" s="346"/>
      <c r="CL130" s="346"/>
      <c r="CM130" s="346"/>
      <c r="CN130" s="346"/>
      <c r="CO130" s="346"/>
      <c r="CP130" s="346"/>
      <c r="CQ130" s="346"/>
      <c r="CR130" s="346"/>
      <c r="CS130" s="346"/>
      <c r="CT130" s="346"/>
      <c r="CU130" s="346"/>
      <c r="CV130" s="346"/>
      <c r="CW130" s="346"/>
      <c r="CX130" s="346"/>
      <c r="CY130" s="346"/>
      <c r="CZ130" s="346"/>
    </row>
    <row r="131" s="318" customFormat="true" ht="15" hidden="true" customHeight="true" x14ac:dyDescent="0.2">
      <c r="A131" s="1007"/>
      <c r="B131" s="368" t="s">
        <v>46</v>
      </c>
      <c r="C131" s="382"/>
      <c r="D131" s="383"/>
      <c r="E131" s="383"/>
      <c r="F131" s="383"/>
      <c r="G131" s="384"/>
      <c r="H131" s="385"/>
      <c r="I131" s="383"/>
      <c r="J131" s="383"/>
      <c r="K131" s="383"/>
      <c r="L131" s="386"/>
      <c r="M131" s="382"/>
      <c r="N131" s="383"/>
      <c r="O131" s="383"/>
      <c r="P131" s="383"/>
      <c r="Q131" s="384"/>
      <c r="R131" s="385"/>
      <c r="S131" s="383"/>
      <c r="T131" s="383"/>
      <c r="U131" s="383"/>
      <c r="V131" s="383"/>
      <c r="W131" s="383"/>
      <c r="X131" s="383"/>
      <c r="Y131" s="386"/>
      <c r="Z131" s="846"/>
      <c r="AA131" s="846"/>
      <c r="AB131" s="846"/>
      <c r="AC131" s="846"/>
      <c r="AD131" s="846"/>
      <c r="AE131" s="846"/>
      <c r="AF131" s="846"/>
      <c r="AG131" s="846"/>
      <c r="AH131" s="846"/>
      <c r="AI131" s="846"/>
      <c r="AJ131" s="846"/>
      <c r="AK131" s="846"/>
      <c r="AL131" s="846"/>
      <c r="AM131" s="846"/>
      <c r="AN131" s="846"/>
      <c r="AO131" s="846"/>
      <c r="AP131" s="846"/>
      <c r="AQ131" s="846"/>
      <c r="AR131" s="846"/>
      <c r="AS131" s="846"/>
      <c r="AT131" s="846"/>
      <c r="AU131" s="846"/>
      <c r="AV131" s="846"/>
      <c r="AW131" s="846"/>
      <c r="AX131" s="846"/>
      <c r="AY131" s="846"/>
      <c r="AZ131" s="346"/>
      <c r="BB131" s="320"/>
      <c r="BZ131" s="346"/>
      <c r="CA131" s="346"/>
      <c r="CB131" s="346"/>
      <c r="CC131" s="346"/>
      <c r="CD131" s="346"/>
      <c r="CE131" s="346"/>
      <c r="CF131" s="346"/>
      <c r="CG131" s="346"/>
      <c r="CH131" s="346"/>
      <c r="CI131" s="346"/>
      <c r="CJ131" s="346"/>
      <c r="CK131" s="346"/>
      <c r="CL131" s="346"/>
      <c r="CM131" s="346"/>
      <c r="CN131" s="346"/>
      <c r="CO131" s="346"/>
      <c r="CP131" s="346"/>
      <c r="CQ131" s="346"/>
      <c r="CR131" s="346"/>
      <c r="CS131" s="346"/>
      <c r="CT131" s="346"/>
      <c r="CU131" s="346"/>
      <c r="CV131" s="346"/>
      <c r="CW131" s="346"/>
      <c r="CX131" s="346"/>
      <c r="CY131" s="346"/>
      <c r="CZ131" s="346"/>
    </row>
    <row r="132" s="318" customFormat="true" ht="15" hidden="true" customHeight="true" x14ac:dyDescent="0.2">
      <c r="A132" s="1008"/>
      <c r="B132" s="369" t="s">
        <v>46</v>
      </c>
      <c r="C132" s="387"/>
      <c r="D132" s="388"/>
      <c r="E132" s="388"/>
      <c r="F132" s="388"/>
      <c r="G132" s="389"/>
      <c r="H132" s="390"/>
      <c r="I132" s="388"/>
      <c r="J132" s="388"/>
      <c r="K132" s="388"/>
      <c r="L132" s="391"/>
      <c r="M132" s="387"/>
      <c r="N132" s="388"/>
      <c r="O132" s="388"/>
      <c r="P132" s="388"/>
      <c r="Q132" s="389"/>
      <c r="R132" s="13"/>
      <c r="S132" s="12"/>
      <c r="T132" s="12"/>
      <c r="U132" s="12"/>
      <c r="V132" s="12"/>
      <c r="W132" s="12"/>
      <c r="X132" s="12"/>
      <c r="Y132" s="7"/>
      <c r="Z132" s="846"/>
      <c r="AA132" s="846"/>
      <c r="AB132" s="846"/>
      <c r="AC132" s="846"/>
      <c r="AD132" s="846"/>
      <c r="AE132" s="846"/>
      <c r="AF132" s="846"/>
      <c r="AG132" s="846"/>
      <c r="AH132" s="846"/>
      <c r="AI132" s="846"/>
      <c r="AJ132" s="846"/>
      <c r="AK132" s="846"/>
      <c r="AL132" s="846"/>
      <c r="AM132" s="846"/>
      <c r="AN132" s="846"/>
      <c r="AO132" s="846"/>
      <c r="AP132" s="846"/>
      <c r="AQ132" s="846"/>
      <c r="AR132" s="846"/>
      <c r="AS132" s="846"/>
      <c r="AT132" s="846"/>
      <c r="AU132" s="846"/>
      <c r="AV132" s="846"/>
      <c r="AW132" s="846"/>
      <c r="AX132" s="846"/>
      <c r="AY132" s="846"/>
      <c r="AZ132" s="346"/>
      <c r="BB132" s="320"/>
      <c r="BZ132" s="346"/>
      <c r="CA132" s="346"/>
      <c r="CB132" s="346"/>
      <c r="CC132" s="346"/>
      <c r="CD132" s="346"/>
      <c r="CE132" s="346"/>
      <c r="CF132" s="346"/>
      <c r="CG132" s="346"/>
      <c r="CH132" s="346"/>
      <c r="CI132" s="346"/>
      <c r="CJ132" s="346"/>
      <c r="CK132" s="346"/>
      <c r="CL132" s="346"/>
      <c r="CM132" s="346"/>
      <c r="CN132" s="346"/>
      <c r="CO132" s="346"/>
      <c r="CP132" s="346"/>
      <c r="CQ132" s="346"/>
      <c r="CR132" s="346"/>
      <c r="CS132" s="346"/>
      <c r="CT132" s="346"/>
      <c r="CU132" s="346"/>
      <c r="CV132" s="346"/>
      <c r="CW132" s="346"/>
      <c r="CX132" s="346"/>
      <c r="CY132" s="346"/>
      <c r="CZ132" s="346"/>
    </row>
    <row r="133" s="322" customFormat="true" ht="15" customHeight="true" x14ac:dyDescent="0.2">
      <c r="A133" s="317"/>
      <c r="B133" s="370"/>
      <c r="C133" s="1009" t="s">
        <v>114</v>
      </c>
      <c r="D133" s="1010"/>
      <c r="E133" s="1010"/>
      <c r="F133" s="1010"/>
      <c r="G133" s="1011"/>
      <c r="H133" s="1005" t="s">
        <v>38</v>
      </c>
      <c r="I133" s="996"/>
      <c r="J133" s="996"/>
      <c r="K133" s="996"/>
      <c r="L133" s="998"/>
      <c r="M133" s="995" t="s">
        <v>37</v>
      </c>
      <c r="N133" s="996"/>
      <c r="O133" s="996"/>
      <c r="P133" s="996"/>
      <c r="Q133" s="998"/>
      <c r="R133" s="15" t="s">
        <v>137</v>
      </c>
      <c r="S133" s="401"/>
      <c r="T133" s="401"/>
      <c r="U133" s="401"/>
      <c r="V133" s="401"/>
      <c r="W133" s="401"/>
      <c r="X133" s="401"/>
      <c r="Y133" s="401"/>
      <c r="Z133" s="411"/>
      <c r="AA133" s="411"/>
      <c r="AB133" s="411"/>
      <c r="AC133" s="411"/>
      <c r="AD133" s="411"/>
      <c r="AE133" s="411"/>
      <c r="AF133" s="411"/>
      <c r="AG133" s="411"/>
      <c r="AH133" s="411"/>
      <c r="AI133" s="411"/>
      <c r="AJ133" s="411"/>
      <c r="AK133" s="411"/>
      <c r="AL133" s="411"/>
      <c r="AM133" s="411"/>
      <c r="AN133" s="411"/>
      <c r="AO133" s="411"/>
      <c r="AP133" s="411"/>
      <c r="AQ133" s="411"/>
      <c r="AR133" s="411"/>
      <c r="AS133" s="411"/>
      <c r="AT133" s="411"/>
      <c r="AU133" s="411"/>
      <c r="AV133" s="411"/>
      <c r="AW133" s="411"/>
      <c r="AX133" s="411"/>
      <c r="AY133" s="411"/>
      <c r="AZ133" s="187"/>
      <c r="BA133" s="347" t="s">
        <v>128</v>
      </c>
      <c r="BB133" s="303" t="s">
        <v>98</v>
      </c>
      <c r="BC133" s="986" t="s">
        <v>114</v>
      </c>
      <c r="BD133" s="987"/>
      <c r="BE133" s="987"/>
      <c r="BF133" s="987"/>
      <c r="BG133" s="993"/>
      <c r="BH133" s="986" t="s">
        <v>38</v>
      </c>
      <c r="BI133" s="987"/>
      <c r="BJ133" s="987"/>
      <c r="BK133" s="987"/>
      <c r="BL133" s="993"/>
      <c r="BM133" s="986" t="s">
        <v>37</v>
      </c>
      <c r="BN133" s="987"/>
      <c r="BO133" s="987"/>
      <c r="BP133" s="987"/>
      <c r="BQ133" s="988"/>
      <c r="BR133" s="14" t="s">
        <v>137</v>
      </c>
      <c r="BS133" s="401"/>
      <c r="BT133" s="401"/>
      <c r="BU133" s="401"/>
      <c r="BV133" s="401"/>
      <c r="BW133" s="401"/>
      <c r="BX133" s="401"/>
      <c r="BY133" s="401"/>
      <c r="BZ133" s="345"/>
      <c r="CA133" s="345"/>
      <c r="CB133" s="345"/>
      <c r="CC133" s="345"/>
      <c r="CD133" s="345"/>
      <c r="CE133" s="345"/>
      <c r="CF133" s="345"/>
      <c r="CG133" s="345"/>
      <c r="CH133" s="345"/>
      <c r="CI133" s="345"/>
      <c r="CJ133" s="345"/>
      <c r="CK133" s="345"/>
      <c r="CL133" s="345"/>
      <c r="CM133" s="345"/>
      <c r="CN133" s="345"/>
      <c r="CO133" s="345"/>
      <c r="CP133" s="345"/>
      <c r="CQ133" s="345"/>
      <c r="CR133" s="345"/>
      <c r="CS133" s="345"/>
      <c r="CT133" s="345"/>
      <c r="CU133" s="345"/>
      <c r="CV133" s="345"/>
      <c r="CW133" s="345"/>
      <c r="CX133" s="345"/>
      <c r="CY133" s="345"/>
      <c r="CZ133" s="345"/>
    </row>
    <row r="134" s="322" customFormat="true" ht="24" x14ac:dyDescent="0.2">
      <c r="A134" s="335" t="s">
        <v>69</v>
      </c>
      <c r="B134" s="370"/>
      <c r="C134" s="393" t="s">
        <v>0</v>
      </c>
      <c r="D134" s="550" t="s">
        <v>1</v>
      </c>
      <c r="E134" s="550" t="s">
        <v>2</v>
      </c>
      <c r="F134" s="550" t="s">
        <v>3</v>
      </c>
      <c r="G134" s="551" t="s">
        <v>4</v>
      </c>
      <c r="H134" s="375" t="s">
        <v>0</v>
      </c>
      <c r="I134" s="553" t="s">
        <v>1</v>
      </c>
      <c r="J134" s="553" t="s">
        <v>2</v>
      </c>
      <c r="K134" s="553" t="s">
        <v>3</v>
      </c>
      <c r="L134" s="554" t="s">
        <v>4</v>
      </c>
      <c r="M134" s="376" t="s">
        <v>0</v>
      </c>
      <c r="N134" s="553" t="s">
        <v>1</v>
      </c>
      <c r="O134" s="553" t="s">
        <v>2</v>
      </c>
      <c r="P134" s="553" t="s">
        <v>3</v>
      </c>
      <c r="Q134" s="548" t="s">
        <v>4</v>
      </c>
      <c r="R134" s="375" t="s">
        <v>483</v>
      </c>
      <c r="S134" s="553" t="s">
        <v>484</v>
      </c>
      <c r="T134" s="553" t="s">
        <v>485</v>
      </c>
      <c r="U134" s="553" t="s">
        <v>486</v>
      </c>
      <c r="V134" s="553" t="s">
        <v>487</v>
      </c>
      <c r="W134" s="553" t="s">
        <v>151</v>
      </c>
      <c r="X134" s="553" t="s">
        <v>152</v>
      </c>
      <c r="Y134" s="554" t="s">
        <v>488</v>
      </c>
      <c r="Z134" s="411"/>
      <c r="AA134" s="411"/>
      <c r="AB134" s="411"/>
      <c r="AC134" s="411"/>
      <c r="AD134" s="411"/>
      <c r="AE134" s="411"/>
      <c r="AF134" s="411"/>
      <c r="AG134" s="411"/>
      <c r="AH134" s="411"/>
      <c r="AI134" s="411"/>
      <c r="AJ134" s="411"/>
      <c r="AK134" s="411"/>
      <c r="AL134" s="411"/>
      <c r="AM134" s="411"/>
      <c r="AN134" s="411"/>
      <c r="AO134" s="411"/>
      <c r="AP134" s="411"/>
      <c r="AQ134" s="411"/>
      <c r="AR134" s="411"/>
      <c r="AS134" s="411"/>
      <c r="AT134" s="411"/>
      <c r="AU134" s="411"/>
      <c r="AV134" s="411"/>
      <c r="AW134" s="411"/>
      <c r="AX134" s="411"/>
      <c r="AY134" s="411"/>
      <c r="AZ134" s="187"/>
      <c r="BA134" s="335" t="s">
        <v>116</v>
      </c>
      <c r="BB134" s="334"/>
      <c r="BC134" s="422" t="s">
        <v>0</v>
      </c>
      <c r="BD134" s="525" t="s">
        <v>1</v>
      </c>
      <c r="BE134" s="525" t="s">
        <v>2</v>
      </c>
      <c r="BF134" s="525" t="s">
        <v>3</v>
      </c>
      <c r="BG134" s="423" t="s">
        <v>4</v>
      </c>
      <c r="BH134" s="422" t="s">
        <v>0</v>
      </c>
      <c r="BI134" s="525" t="s">
        <v>1</v>
      </c>
      <c r="BJ134" s="525" t="s">
        <v>2</v>
      </c>
      <c r="BK134" s="525" t="s">
        <v>3</v>
      </c>
      <c r="BL134" s="423" t="s">
        <v>4</v>
      </c>
      <c r="BM134" s="422" t="s">
        <v>0</v>
      </c>
      <c r="BN134" s="525" t="s">
        <v>1</v>
      </c>
      <c r="BO134" s="525" t="s">
        <v>2</v>
      </c>
      <c r="BP134" s="525" t="s">
        <v>3</v>
      </c>
      <c r="BQ134" s="423" t="s">
        <v>4</v>
      </c>
      <c r="BR134" s="422" t="s">
        <v>483</v>
      </c>
      <c r="BS134" s="525" t="s">
        <v>484</v>
      </c>
      <c r="BT134" s="525" t="s">
        <v>485</v>
      </c>
      <c r="BU134" s="525" t="s">
        <v>486</v>
      </c>
      <c r="BV134" s="525" t="s">
        <v>487</v>
      </c>
      <c r="BW134" s="525" t="s">
        <v>151</v>
      </c>
      <c r="BX134" s="525" t="s">
        <v>152</v>
      </c>
      <c r="BY134" s="526" t="s">
        <v>488</v>
      </c>
      <c r="BZ134" s="185"/>
      <c r="CA134" s="185"/>
      <c r="CB134" s="185"/>
      <c r="CC134" s="185"/>
      <c r="CD134" s="185"/>
      <c r="CE134" s="185"/>
      <c r="CF134" s="185"/>
      <c r="CG134" s="185"/>
      <c r="CH134" s="185"/>
      <c r="CI134" s="185"/>
      <c r="CJ134" s="185"/>
      <c r="CK134" s="185"/>
      <c r="CL134" s="185"/>
      <c r="CM134" s="185"/>
      <c r="CN134" s="185"/>
      <c r="CO134" s="185"/>
      <c r="CP134" s="185"/>
      <c r="CQ134" s="185"/>
      <c r="CR134" s="185"/>
      <c r="CS134" s="185"/>
      <c r="CT134" s="185"/>
      <c r="CU134" s="185"/>
      <c r="CV134" s="185"/>
      <c r="CW134" s="185"/>
      <c r="CX134" s="185"/>
      <c r="CY134" s="185"/>
      <c r="CZ134" s="185"/>
    </row>
    <row r="135" s="322" customFormat="true" ht="15" customHeight="true" x14ac:dyDescent="0.2">
      <c r="A135" s="1000" t="s">
        <v>45</v>
      </c>
      <c r="B135" s="372" t="s">
        <v>44</v>
      </c>
      <c r="C135" s="131">
        <v>23.492926927490512</v>
      </c>
      <c r="D135" s="130">
        <v>40.734836380642477</v>
      </c>
      <c r="E135" s="130">
        <v>52.146825533271404</v>
      </c>
      <c r="F135" s="130">
        <v>73.116256452267592</v>
      </c>
      <c r="G135" s="129">
        <v>89.855674579930493</v>
      </c>
      <c r="H135" s="128">
        <v>80.170449503590845</v>
      </c>
      <c r="I135" s="130">
        <v>92.553518698817015</v>
      </c>
      <c r="J135" s="130">
        <v>98.082564816622551</v>
      </c>
      <c r="K135" s="130">
        <v>98.257318717438494</v>
      </c>
      <c r="L135" s="127">
        <v>99.121146494314459</v>
      </c>
      <c r="M135" s="131">
        <v>17.320890510042293</v>
      </c>
      <c r="N135" s="130">
        <v>28.374460610791957</v>
      </c>
      <c r="O135" s="130">
        <v>33.504767677208761</v>
      </c>
      <c r="P135" s="130">
        <v>40.73819198391439</v>
      </c>
      <c r="Q135" s="129">
        <v>53.243826668901804</v>
      </c>
      <c r="R135" s="128">
        <v>53.75081138825788</v>
      </c>
      <c r="S135" s="130">
        <v>97.900404467907961</v>
      </c>
      <c r="T135" s="130">
        <v>8.6503053716378187</v>
      </c>
      <c r="U135" s="130">
        <v>85.041722694127429</v>
      </c>
      <c r="V135" s="130">
        <v>50.614667259148561</v>
      </c>
      <c r="W135" s="71" t="s">
        <v>35</v>
      </c>
      <c r="X135" s="71" t="s">
        <v>35</v>
      </c>
      <c r="Y135" s="127">
        <v>98.369581298425956</v>
      </c>
      <c r="Z135" s="411"/>
      <c r="AA135" s="411"/>
      <c r="AB135" s="411"/>
      <c r="AC135" s="411"/>
      <c r="AD135" s="411"/>
      <c r="AE135" s="411"/>
      <c r="AF135" s="411"/>
      <c r="AG135" s="411"/>
      <c r="AH135" s="411"/>
      <c r="AI135" s="411"/>
      <c r="AJ135" s="411"/>
      <c r="AK135" s="411"/>
      <c r="AL135" s="411"/>
      <c r="AM135" s="411"/>
      <c r="AN135" s="411"/>
      <c r="AO135" s="411"/>
      <c r="AP135" s="411"/>
      <c r="AQ135" s="411"/>
      <c r="AR135" s="411"/>
      <c r="AS135" s="411"/>
      <c r="AT135" s="411"/>
      <c r="AU135" s="411"/>
      <c r="AV135" s="411"/>
      <c r="AW135" s="411"/>
      <c r="AX135" s="411"/>
      <c r="AY135" s="411"/>
      <c r="AZ135" s="187"/>
      <c r="BA135" s="992" t="s">
        <v>45</v>
      </c>
      <c r="BB135" s="559" t="s">
        <v>44</v>
      </c>
      <c r="BC135" s="61" t="s">
        <v>35</v>
      </c>
      <c r="BD135" s="57" t="s">
        <v>35</v>
      </c>
      <c r="BE135" s="57" t="s">
        <v>35</v>
      </c>
      <c r="BF135" s="57" t="s">
        <v>35</v>
      </c>
      <c r="BG135" s="52" t="s">
        <v>35</v>
      </c>
      <c r="BH135" s="61" t="s">
        <v>35</v>
      </c>
      <c r="BI135" s="57" t="s">
        <v>35</v>
      </c>
      <c r="BJ135" s="57" t="s">
        <v>35</v>
      </c>
      <c r="BK135" s="57" t="s">
        <v>35</v>
      </c>
      <c r="BL135" s="52" t="s">
        <v>35</v>
      </c>
      <c r="BM135" s="61" t="s">
        <v>35</v>
      </c>
      <c r="BN135" s="57" t="s">
        <v>35</v>
      </c>
      <c r="BO135" s="57" t="s">
        <v>35</v>
      </c>
      <c r="BP135" s="57" t="s">
        <v>35</v>
      </c>
      <c r="BQ135" s="52" t="s">
        <v>35</v>
      </c>
      <c r="BR135" s="61" t="s">
        <v>35</v>
      </c>
      <c r="BS135" s="57" t="s">
        <v>35</v>
      </c>
      <c r="BT135" s="57" t="s">
        <v>35</v>
      </c>
      <c r="BU135" s="57" t="s">
        <v>35</v>
      </c>
      <c r="BV135" s="57" t="s">
        <v>35</v>
      </c>
      <c r="BW135" s="57" t="s">
        <v>35</v>
      </c>
      <c r="BX135" s="57" t="s">
        <v>35</v>
      </c>
      <c r="BY135" s="46" t="s">
        <v>35</v>
      </c>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row>
    <row r="136" s="322" customFormat="true" ht="15" customHeight="true" x14ac:dyDescent="0.2">
      <c r="A136" s="999"/>
      <c r="B136" s="373" t="s">
        <v>43</v>
      </c>
      <c r="C136" s="126">
        <v>49.893203247956045</v>
      </c>
      <c r="D136" s="125">
        <v>42.481737848692127</v>
      </c>
      <c r="E136" s="125">
        <v>33.946312348668037</v>
      </c>
      <c r="F136" s="125">
        <v>18.730130130862637</v>
      </c>
      <c r="G136" s="124">
        <v>5.6443687960867459</v>
      </c>
      <c r="H136" s="123">
        <v>13.833380200388209</v>
      </c>
      <c r="I136" s="125">
        <v>5.5472155114192834</v>
      </c>
      <c r="J136" s="125">
        <v>0.90851598611595108</v>
      </c>
      <c r="K136" s="125">
        <v>0.60898717115083068</v>
      </c>
      <c r="L136" s="122">
        <v>0.48903768198310593</v>
      </c>
      <c r="M136" s="126">
        <v>54.367526772241639</v>
      </c>
      <c r="N136" s="125">
        <v>48.720421512757504</v>
      </c>
      <c r="O136" s="125">
        <v>47.809179343757272</v>
      </c>
      <c r="P136" s="125">
        <v>42.253280818444352</v>
      </c>
      <c r="Q136" s="124">
        <v>30.234724283871717</v>
      </c>
      <c r="R136" s="123">
        <v>34.128970126318592</v>
      </c>
      <c r="S136" s="125">
        <v>1.8762682714103696</v>
      </c>
      <c r="T136" s="125">
        <v>59.256698385572356</v>
      </c>
      <c r="U136" s="125">
        <v>10.681722766140552</v>
      </c>
      <c r="V136" s="125">
        <v>16.301363635107631</v>
      </c>
      <c r="W136" s="73" t="s">
        <v>35</v>
      </c>
      <c r="X136" s="73" t="s">
        <v>35</v>
      </c>
      <c r="Y136" s="122">
        <v>0.65748500636925489</v>
      </c>
      <c r="Z136" s="411"/>
      <c r="AA136" s="411"/>
      <c r="AB136" s="411"/>
      <c r="AC136" s="411"/>
      <c r="AD136" s="411"/>
      <c r="AE136" s="411"/>
      <c r="AF136" s="411"/>
      <c r="AG136" s="411"/>
      <c r="AH136" s="411"/>
      <c r="AI136" s="411"/>
      <c r="AJ136" s="411"/>
      <c r="AK136" s="411"/>
      <c r="AL136" s="411"/>
      <c r="AM136" s="411"/>
      <c r="AN136" s="411"/>
      <c r="AO136" s="411"/>
      <c r="AP136" s="411"/>
      <c r="AQ136" s="411"/>
      <c r="AR136" s="411"/>
      <c r="AS136" s="411"/>
      <c r="AT136" s="411"/>
      <c r="AU136" s="411"/>
      <c r="AV136" s="411"/>
      <c r="AW136" s="411"/>
      <c r="AX136" s="411"/>
      <c r="AY136" s="411"/>
      <c r="AZ136" s="187"/>
      <c r="BA136" s="990"/>
      <c r="BB136" s="557" t="s">
        <v>43</v>
      </c>
      <c r="BC136" s="60" t="s">
        <v>35</v>
      </c>
      <c r="BD136" s="56" t="s">
        <v>35</v>
      </c>
      <c r="BE136" s="56" t="s">
        <v>35</v>
      </c>
      <c r="BF136" s="56" t="s">
        <v>35</v>
      </c>
      <c r="BG136" s="51" t="s">
        <v>35</v>
      </c>
      <c r="BH136" s="60" t="s">
        <v>35</v>
      </c>
      <c r="BI136" s="56" t="s">
        <v>35</v>
      </c>
      <c r="BJ136" s="56" t="s">
        <v>35</v>
      </c>
      <c r="BK136" s="56" t="s">
        <v>35</v>
      </c>
      <c r="BL136" s="51" t="s">
        <v>35</v>
      </c>
      <c r="BM136" s="60" t="s">
        <v>35</v>
      </c>
      <c r="BN136" s="56" t="s">
        <v>35</v>
      </c>
      <c r="BO136" s="56" t="s">
        <v>35</v>
      </c>
      <c r="BP136" s="56" t="s">
        <v>35</v>
      </c>
      <c r="BQ136" s="51" t="s">
        <v>35</v>
      </c>
      <c r="BR136" s="60" t="s">
        <v>35</v>
      </c>
      <c r="BS136" s="56" t="s">
        <v>35</v>
      </c>
      <c r="BT136" s="56" t="s">
        <v>35</v>
      </c>
      <c r="BU136" s="56" t="s">
        <v>35</v>
      </c>
      <c r="BV136" s="56" t="s">
        <v>35</v>
      </c>
      <c r="BW136" s="56" t="s">
        <v>35</v>
      </c>
      <c r="BX136" s="56" t="s">
        <v>35</v>
      </c>
      <c r="BY136" s="45" t="s">
        <v>35</v>
      </c>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row>
    <row r="137" s="322" customFormat="true" ht="15" customHeight="true" x14ac:dyDescent="0.2">
      <c r="A137" s="999"/>
      <c r="B137" s="373" t="s">
        <v>42</v>
      </c>
      <c r="C137" s="126">
        <v>20.773574378048185</v>
      </c>
      <c r="D137" s="125">
        <v>11.924564178796967</v>
      </c>
      <c r="E137" s="125">
        <v>8.3584917582817972</v>
      </c>
      <c r="F137" s="125">
        <v>4.4071539648309628</v>
      </c>
      <c r="G137" s="124">
        <v>1.3806109408215372</v>
      </c>
      <c r="H137" s="123">
        <v>5.7167731770510368</v>
      </c>
      <c r="I137" s="125">
        <v>1.7713899688008543</v>
      </c>
      <c r="J137" s="125">
        <v>0.84195228476256712</v>
      </c>
      <c r="K137" s="125">
        <v>0.78416747572059731</v>
      </c>
      <c r="L137" s="122">
        <v>0.38981582370243117</v>
      </c>
      <c r="M137" s="126">
        <v>22.698431376323835</v>
      </c>
      <c r="N137" s="125">
        <v>16.752440586576196</v>
      </c>
      <c r="O137" s="125">
        <v>12.412066741077506</v>
      </c>
      <c r="P137" s="125">
        <v>9.2632805665196667</v>
      </c>
      <c r="Q137" s="124">
        <v>6.7285524660577893</v>
      </c>
      <c r="R137" s="123">
        <v>3.4653837631713258</v>
      </c>
      <c r="S137" s="125">
        <v>0.22332726068167974</v>
      </c>
      <c r="T137" s="125">
        <v>27.099450153591754</v>
      </c>
      <c r="U137" s="125">
        <v>4.1015159550475078</v>
      </c>
      <c r="V137" s="125">
        <v>29.040301143354142</v>
      </c>
      <c r="W137" s="73" t="s">
        <v>35</v>
      </c>
      <c r="X137" s="73" t="s">
        <v>35</v>
      </c>
      <c r="Y137" s="122">
        <v>0.60282237807655903</v>
      </c>
      <c r="Z137" s="411"/>
      <c r="AA137" s="411"/>
      <c r="AB137" s="411"/>
      <c r="AC137" s="411"/>
      <c r="AD137" s="411"/>
      <c r="AE137" s="411"/>
      <c r="AF137" s="411"/>
      <c r="AG137" s="411"/>
      <c r="AH137" s="411"/>
      <c r="AI137" s="411"/>
      <c r="AJ137" s="411"/>
      <c r="AK137" s="411"/>
      <c r="AL137" s="411"/>
      <c r="AM137" s="411"/>
      <c r="AN137" s="411"/>
      <c r="AO137" s="411"/>
      <c r="AP137" s="411"/>
      <c r="AQ137" s="411"/>
      <c r="AR137" s="411"/>
      <c r="AS137" s="411"/>
      <c r="AT137" s="411"/>
      <c r="AU137" s="411"/>
      <c r="AV137" s="411"/>
      <c r="AW137" s="411"/>
      <c r="AX137" s="411"/>
      <c r="AY137" s="411"/>
      <c r="AZ137" s="187"/>
      <c r="BA137" s="990"/>
      <c r="BB137" s="557" t="s">
        <v>42</v>
      </c>
      <c r="BC137" s="60" t="s">
        <v>35</v>
      </c>
      <c r="BD137" s="56" t="s">
        <v>35</v>
      </c>
      <c r="BE137" s="56" t="s">
        <v>35</v>
      </c>
      <c r="BF137" s="56" t="s">
        <v>35</v>
      </c>
      <c r="BG137" s="51" t="s">
        <v>35</v>
      </c>
      <c r="BH137" s="60" t="s">
        <v>35</v>
      </c>
      <c r="BI137" s="56" t="s">
        <v>35</v>
      </c>
      <c r="BJ137" s="56" t="s">
        <v>35</v>
      </c>
      <c r="BK137" s="56" t="s">
        <v>35</v>
      </c>
      <c r="BL137" s="51" t="s">
        <v>35</v>
      </c>
      <c r="BM137" s="60" t="s">
        <v>35</v>
      </c>
      <c r="BN137" s="56" t="s">
        <v>35</v>
      </c>
      <c r="BO137" s="56" t="s">
        <v>35</v>
      </c>
      <c r="BP137" s="56" t="s">
        <v>35</v>
      </c>
      <c r="BQ137" s="51" t="s">
        <v>35</v>
      </c>
      <c r="BR137" s="60" t="s">
        <v>35</v>
      </c>
      <c r="BS137" s="56" t="s">
        <v>35</v>
      </c>
      <c r="BT137" s="56" t="s">
        <v>35</v>
      </c>
      <c r="BU137" s="56" t="s">
        <v>35</v>
      </c>
      <c r="BV137" s="56" t="s">
        <v>35</v>
      </c>
      <c r="BW137" s="56" t="s">
        <v>35</v>
      </c>
      <c r="BX137" s="56" t="s">
        <v>35</v>
      </c>
      <c r="BY137" s="45" t="s">
        <v>35</v>
      </c>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row>
    <row r="138" s="322" customFormat="true" ht="15" customHeight="true" x14ac:dyDescent="0.2">
      <c r="A138" s="999"/>
      <c r="B138" s="373" t="s">
        <v>41</v>
      </c>
      <c r="C138" s="126">
        <v>5.5712839257734945</v>
      </c>
      <c r="D138" s="125">
        <v>4.8588615918685338</v>
      </c>
      <c r="E138" s="125">
        <v>5.5483703597787315</v>
      </c>
      <c r="F138" s="125">
        <v>3.7464594520389882</v>
      </c>
      <c r="G138" s="124">
        <v>3.1193456831612831</v>
      </c>
      <c r="H138" s="123">
        <v>0.263082851835646</v>
      </c>
      <c r="I138" s="125">
        <v>0.12787582096292055</v>
      </c>
      <c r="J138" s="125">
        <v>0.16696691249900972</v>
      </c>
      <c r="K138" s="125">
        <v>0.34952663569008485</v>
      </c>
      <c r="L138" s="122">
        <v>0</v>
      </c>
      <c r="M138" s="126">
        <v>5.2028763632262001</v>
      </c>
      <c r="N138" s="125">
        <v>6.152677289874287</v>
      </c>
      <c r="O138" s="125">
        <v>6.2739862379564988</v>
      </c>
      <c r="P138" s="125">
        <v>7.7452466311216899</v>
      </c>
      <c r="Q138" s="124">
        <v>9.7928965811687174</v>
      </c>
      <c r="R138" s="123">
        <v>8.6548347222523141</v>
      </c>
      <c r="S138" s="125">
        <v>0</v>
      </c>
      <c r="T138" s="125">
        <v>4.7985762343373599</v>
      </c>
      <c r="U138" s="125">
        <v>0.1750385846844669</v>
      </c>
      <c r="V138" s="125">
        <v>3.8833973595987246</v>
      </c>
      <c r="W138" s="73" t="s">
        <v>35</v>
      </c>
      <c r="X138" s="73" t="s">
        <v>35</v>
      </c>
      <c r="Y138" s="122">
        <v>0.37011131712821815</v>
      </c>
      <c r="Z138" s="411"/>
      <c r="AA138" s="411"/>
      <c r="AB138" s="411"/>
      <c r="AC138" s="411"/>
      <c r="AD138" s="411"/>
      <c r="AE138" s="411"/>
      <c r="AF138" s="411"/>
      <c r="AG138" s="411"/>
      <c r="AH138" s="411"/>
      <c r="AI138" s="411"/>
      <c r="AJ138" s="411"/>
      <c r="AK138" s="411"/>
      <c r="AL138" s="411"/>
      <c r="AM138" s="411"/>
      <c r="AN138" s="411"/>
      <c r="AO138" s="411"/>
      <c r="AP138" s="411"/>
      <c r="AQ138" s="411"/>
      <c r="AR138" s="411"/>
      <c r="AS138" s="411"/>
      <c r="AT138" s="411"/>
      <c r="AU138" s="411"/>
      <c r="AV138" s="411"/>
      <c r="AW138" s="411"/>
      <c r="AX138" s="411"/>
      <c r="AY138" s="411"/>
      <c r="AZ138" s="187"/>
      <c r="BA138" s="990"/>
      <c r="BB138" s="557" t="s">
        <v>41</v>
      </c>
      <c r="BC138" s="60" t="s">
        <v>35</v>
      </c>
      <c r="BD138" s="56" t="s">
        <v>35</v>
      </c>
      <c r="BE138" s="56" t="s">
        <v>35</v>
      </c>
      <c r="BF138" s="56" t="s">
        <v>35</v>
      </c>
      <c r="BG138" s="51" t="s">
        <v>35</v>
      </c>
      <c r="BH138" s="60" t="s">
        <v>35</v>
      </c>
      <c r="BI138" s="56" t="s">
        <v>35</v>
      </c>
      <c r="BJ138" s="56" t="s">
        <v>35</v>
      </c>
      <c r="BK138" s="56" t="s">
        <v>35</v>
      </c>
      <c r="BL138" s="51" t="s">
        <v>35</v>
      </c>
      <c r="BM138" s="60" t="s">
        <v>35</v>
      </c>
      <c r="BN138" s="56" t="s">
        <v>35</v>
      </c>
      <c r="BO138" s="56" t="s">
        <v>35</v>
      </c>
      <c r="BP138" s="56" t="s">
        <v>35</v>
      </c>
      <c r="BQ138" s="51" t="s">
        <v>35</v>
      </c>
      <c r="BR138" s="60" t="s">
        <v>35</v>
      </c>
      <c r="BS138" s="56" t="s">
        <v>35</v>
      </c>
      <c r="BT138" s="56" t="s">
        <v>35</v>
      </c>
      <c r="BU138" s="56" t="s">
        <v>35</v>
      </c>
      <c r="BV138" s="56" t="s">
        <v>35</v>
      </c>
      <c r="BW138" s="56" t="s">
        <v>35</v>
      </c>
      <c r="BX138" s="56" t="s">
        <v>35</v>
      </c>
      <c r="BY138" s="45" t="s">
        <v>35</v>
      </c>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row>
    <row r="139" s="322" customFormat="true" ht="15" customHeight="true" x14ac:dyDescent="0.2">
      <c r="A139" s="999"/>
      <c r="B139" s="373" t="s">
        <v>19</v>
      </c>
      <c r="C139" s="126">
        <v>0.26901152073172557</v>
      </c>
      <c r="D139" s="125">
        <v>0</v>
      </c>
      <c r="E139" s="125">
        <v>0</v>
      </c>
      <c r="F139" s="125">
        <v>0</v>
      </c>
      <c r="G139" s="124">
        <v>0</v>
      </c>
      <c r="H139" s="123">
        <v>1.6314267134252779E-2</v>
      </c>
      <c r="I139" s="125">
        <v>0</v>
      </c>
      <c r="J139" s="125">
        <v>0</v>
      </c>
      <c r="K139" s="125">
        <v>0</v>
      </c>
      <c r="L139" s="122">
        <v>0</v>
      </c>
      <c r="M139" s="126">
        <v>0.41027497816591829</v>
      </c>
      <c r="N139" s="125">
        <v>0</v>
      </c>
      <c r="O139" s="125">
        <v>0</v>
      </c>
      <c r="P139" s="125">
        <v>0</v>
      </c>
      <c r="Q139" s="124">
        <v>0</v>
      </c>
      <c r="R139" s="123">
        <v>0</v>
      </c>
      <c r="S139" s="125">
        <v>0</v>
      </c>
      <c r="T139" s="125">
        <v>0.19496985486094645</v>
      </c>
      <c r="U139" s="125">
        <v>0</v>
      </c>
      <c r="V139" s="125">
        <v>0.16027060279099717</v>
      </c>
      <c r="W139" s="73" t="s">
        <v>35</v>
      </c>
      <c r="X139" s="73" t="s">
        <v>35</v>
      </c>
      <c r="Y139" s="122">
        <v>0</v>
      </c>
      <c r="Z139" s="411"/>
      <c r="AA139" s="411"/>
      <c r="AB139" s="411"/>
      <c r="AC139" s="411"/>
      <c r="AD139" s="411"/>
      <c r="AE139" s="411"/>
      <c r="AF139" s="411"/>
      <c r="AG139" s="411"/>
      <c r="AH139" s="411"/>
      <c r="AI139" s="411"/>
      <c r="AJ139" s="411"/>
      <c r="AK139" s="411"/>
      <c r="AL139" s="411"/>
      <c r="AM139" s="411"/>
      <c r="AN139" s="411"/>
      <c r="AO139" s="411"/>
      <c r="AP139" s="411"/>
      <c r="AQ139" s="411"/>
      <c r="AR139" s="411"/>
      <c r="AS139" s="411"/>
      <c r="AT139" s="411"/>
      <c r="AU139" s="411"/>
      <c r="AV139" s="411"/>
      <c r="AW139" s="411"/>
      <c r="AX139" s="411"/>
      <c r="AY139" s="411"/>
      <c r="AZ139" s="187"/>
      <c r="BA139" s="990"/>
      <c r="BB139" s="557" t="s">
        <v>19</v>
      </c>
      <c r="BC139" s="60" t="s">
        <v>35</v>
      </c>
      <c r="BD139" s="56" t="s">
        <v>35</v>
      </c>
      <c r="BE139" s="56" t="s">
        <v>35</v>
      </c>
      <c r="BF139" s="56" t="s">
        <v>35</v>
      </c>
      <c r="BG139" s="51" t="s">
        <v>35</v>
      </c>
      <c r="BH139" s="60" t="s">
        <v>35</v>
      </c>
      <c r="BI139" s="56" t="s">
        <v>35</v>
      </c>
      <c r="BJ139" s="56" t="s">
        <v>35</v>
      </c>
      <c r="BK139" s="56" t="s">
        <v>35</v>
      </c>
      <c r="BL139" s="51" t="s">
        <v>35</v>
      </c>
      <c r="BM139" s="60" t="s">
        <v>35</v>
      </c>
      <c r="BN139" s="56" t="s">
        <v>35</v>
      </c>
      <c r="BO139" s="56" t="s">
        <v>35</v>
      </c>
      <c r="BP139" s="56" t="s">
        <v>35</v>
      </c>
      <c r="BQ139" s="51" t="s">
        <v>35</v>
      </c>
      <c r="BR139" s="60" t="s">
        <v>35</v>
      </c>
      <c r="BS139" s="56" t="s">
        <v>35</v>
      </c>
      <c r="BT139" s="56" t="s">
        <v>35</v>
      </c>
      <c r="BU139" s="56" t="s">
        <v>35</v>
      </c>
      <c r="BV139" s="56" t="s">
        <v>35</v>
      </c>
      <c r="BW139" s="56" t="s">
        <v>35</v>
      </c>
      <c r="BX139" s="56" t="s">
        <v>35</v>
      </c>
      <c r="BY139" s="45" t="s">
        <v>35</v>
      </c>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row>
    <row r="140" s="317" customFormat="true" ht="15" customHeight="true" x14ac:dyDescent="0.2">
      <c r="A140" s="999" t="s">
        <v>106</v>
      </c>
      <c r="B140" s="373" t="s">
        <v>64</v>
      </c>
      <c r="C140" s="76" t="s">
        <v>35</v>
      </c>
      <c r="D140" s="73" t="s">
        <v>35</v>
      </c>
      <c r="E140" s="73" t="s">
        <v>35</v>
      </c>
      <c r="F140" s="73" t="s">
        <v>35</v>
      </c>
      <c r="G140" s="70" t="s">
        <v>35</v>
      </c>
      <c r="H140" s="67" t="s">
        <v>35</v>
      </c>
      <c r="I140" s="73" t="s">
        <v>35</v>
      </c>
      <c r="J140" s="73" t="s">
        <v>35</v>
      </c>
      <c r="K140" s="73" t="s">
        <v>35</v>
      </c>
      <c r="L140" s="64" t="s">
        <v>35</v>
      </c>
      <c r="M140" s="76" t="s">
        <v>35</v>
      </c>
      <c r="N140" s="73" t="s">
        <v>35</v>
      </c>
      <c r="O140" s="73" t="s">
        <v>35</v>
      </c>
      <c r="P140" s="73" t="s">
        <v>35</v>
      </c>
      <c r="Q140" s="70" t="s">
        <v>35</v>
      </c>
      <c r="R140" s="67" t="s">
        <v>35</v>
      </c>
      <c r="S140" s="73" t="s">
        <v>35</v>
      </c>
      <c r="T140" s="73" t="s">
        <v>35</v>
      </c>
      <c r="U140" s="73" t="s">
        <v>35</v>
      </c>
      <c r="V140" s="73" t="s">
        <v>35</v>
      </c>
      <c r="W140" s="73" t="s">
        <v>35</v>
      </c>
      <c r="X140" s="73" t="s">
        <v>35</v>
      </c>
      <c r="Y140" s="64" t="s">
        <v>35</v>
      </c>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345"/>
      <c r="BA140" s="990" t="s">
        <v>106</v>
      </c>
      <c r="BB140" s="557" t="s">
        <v>64</v>
      </c>
      <c r="BC140" s="60" t="s">
        <v>35</v>
      </c>
      <c r="BD140" s="56" t="s">
        <v>35</v>
      </c>
      <c r="BE140" s="56" t="s">
        <v>35</v>
      </c>
      <c r="BF140" s="56" t="s">
        <v>35</v>
      </c>
      <c r="BG140" s="51" t="s">
        <v>35</v>
      </c>
      <c r="BH140" s="60" t="s">
        <v>35</v>
      </c>
      <c r="BI140" s="56" t="s">
        <v>35</v>
      </c>
      <c r="BJ140" s="56" t="s">
        <v>35</v>
      </c>
      <c r="BK140" s="56" t="s">
        <v>35</v>
      </c>
      <c r="BL140" s="51" t="s">
        <v>35</v>
      </c>
      <c r="BM140" s="60" t="s">
        <v>35</v>
      </c>
      <c r="BN140" s="56" t="s">
        <v>35</v>
      </c>
      <c r="BO140" s="56" t="s">
        <v>35</v>
      </c>
      <c r="BP140" s="56" t="s">
        <v>35</v>
      </c>
      <c r="BQ140" s="51" t="s">
        <v>35</v>
      </c>
      <c r="BR140" s="60" t="s">
        <v>35</v>
      </c>
      <c r="BS140" s="56" t="s">
        <v>35</v>
      </c>
      <c r="BT140" s="56" t="s">
        <v>35</v>
      </c>
      <c r="BU140" s="56" t="s">
        <v>35</v>
      </c>
      <c r="BV140" s="56" t="s">
        <v>35</v>
      </c>
      <c r="BW140" s="56" t="s">
        <v>35</v>
      </c>
      <c r="BX140" s="56" t="s">
        <v>35</v>
      </c>
      <c r="BY140" s="45" t="s">
        <v>35</v>
      </c>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row>
    <row r="141" s="317" customFormat="true" ht="15" customHeight="true" x14ac:dyDescent="0.2">
      <c r="A141" s="999"/>
      <c r="B141" s="373" t="s">
        <v>65</v>
      </c>
      <c r="C141" s="76" t="s">
        <v>35</v>
      </c>
      <c r="D141" s="73" t="s">
        <v>35</v>
      </c>
      <c r="E141" s="73" t="s">
        <v>35</v>
      </c>
      <c r="F141" s="73" t="s">
        <v>35</v>
      </c>
      <c r="G141" s="70" t="s">
        <v>35</v>
      </c>
      <c r="H141" s="67" t="s">
        <v>35</v>
      </c>
      <c r="I141" s="73" t="s">
        <v>35</v>
      </c>
      <c r="J141" s="73" t="s">
        <v>35</v>
      </c>
      <c r="K141" s="73" t="s">
        <v>35</v>
      </c>
      <c r="L141" s="64" t="s">
        <v>35</v>
      </c>
      <c r="M141" s="76" t="s">
        <v>35</v>
      </c>
      <c r="N141" s="73" t="s">
        <v>35</v>
      </c>
      <c r="O141" s="73" t="s">
        <v>35</v>
      </c>
      <c r="P141" s="73" t="s">
        <v>35</v>
      </c>
      <c r="Q141" s="70" t="s">
        <v>35</v>
      </c>
      <c r="R141" s="67" t="s">
        <v>35</v>
      </c>
      <c r="S141" s="73" t="s">
        <v>35</v>
      </c>
      <c r="T141" s="73" t="s">
        <v>35</v>
      </c>
      <c r="U141" s="73" t="s">
        <v>35</v>
      </c>
      <c r="V141" s="73" t="s">
        <v>35</v>
      </c>
      <c r="W141" s="73" t="s">
        <v>35</v>
      </c>
      <c r="X141" s="73" t="s">
        <v>35</v>
      </c>
      <c r="Y141" s="64" t="s">
        <v>35</v>
      </c>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345"/>
      <c r="BA141" s="990"/>
      <c r="BB141" s="557" t="s">
        <v>65</v>
      </c>
      <c r="BC141" s="60" t="s">
        <v>35</v>
      </c>
      <c r="BD141" s="56" t="s">
        <v>35</v>
      </c>
      <c r="BE141" s="56" t="s">
        <v>35</v>
      </c>
      <c r="BF141" s="56" t="s">
        <v>35</v>
      </c>
      <c r="BG141" s="51" t="s">
        <v>35</v>
      </c>
      <c r="BH141" s="60" t="s">
        <v>35</v>
      </c>
      <c r="BI141" s="56" t="s">
        <v>35</v>
      </c>
      <c r="BJ141" s="56" t="s">
        <v>35</v>
      </c>
      <c r="BK141" s="56" t="s">
        <v>35</v>
      </c>
      <c r="BL141" s="51" t="s">
        <v>35</v>
      </c>
      <c r="BM141" s="60" t="s">
        <v>35</v>
      </c>
      <c r="BN141" s="56" t="s">
        <v>35</v>
      </c>
      <c r="BO141" s="56" t="s">
        <v>35</v>
      </c>
      <c r="BP141" s="56" t="s">
        <v>35</v>
      </c>
      <c r="BQ141" s="51" t="s">
        <v>35</v>
      </c>
      <c r="BR141" s="60" t="s">
        <v>35</v>
      </c>
      <c r="BS141" s="56" t="s">
        <v>35</v>
      </c>
      <c r="BT141" s="56" t="s">
        <v>35</v>
      </c>
      <c r="BU141" s="56" t="s">
        <v>35</v>
      </c>
      <c r="BV141" s="56" t="s">
        <v>35</v>
      </c>
      <c r="BW141" s="56" t="s">
        <v>35</v>
      </c>
      <c r="BX141" s="56" t="s">
        <v>35</v>
      </c>
      <c r="BY141" s="45" t="s">
        <v>35</v>
      </c>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row>
    <row r="142" s="317" customFormat="true" ht="15" customHeight="true" x14ac:dyDescent="0.2">
      <c r="A142" s="999"/>
      <c r="B142" s="373" t="s">
        <v>66</v>
      </c>
      <c r="C142" s="76" t="s">
        <v>35</v>
      </c>
      <c r="D142" s="73" t="s">
        <v>35</v>
      </c>
      <c r="E142" s="73" t="s">
        <v>35</v>
      </c>
      <c r="F142" s="73" t="s">
        <v>35</v>
      </c>
      <c r="G142" s="70" t="s">
        <v>35</v>
      </c>
      <c r="H142" s="67" t="s">
        <v>35</v>
      </c>
      <c r="I142" s="73" t="s">
        <v>35</v>
      </c>
      <c r="J142" s="73" t="s">
        <v>35</v>
      </c>
      <c r="K142" s="73" t="s">
        <v>35</v>
      </c>
      <c r="L142" s="64" t="s">
        <v>35</v>
      </c>
      <c r="M142" s="76" t="s">
        <v>35</v>
      </c>
      <c r="N142" s="73" t="s">
        <v>35</v>
      </c>
      <c r="O142" s="73" t="s">
        <v>35</v>
      </c>
      <c r="P142" s="73" t="s">
        <v>35</v>
      </c>
      <c r="Q142" s="70" t="s">
        <v>35</v>
      </c>
      <c r="R142" s="67" t="s">
        <v>35</v>
      </c>
      <c r="S142" s="73" t="s">
        <v>35</v>
      </c>
      <c r="T142" s="73" t="s">
        <v>35</v>
      </c>
      <c r="U142" s="73" t="s">
        <v>35</v>
      </c>
      <c r="V142" s="73" t="s">
        <v>35</v>
      </c>
      <c r="W142" s="73" t="s">
        <v>35</v>
      </c>
      <c r="X142" s="73" t="s">
        <v>35</v>
      </c>
      <c r="Y142" s="64" t="s">
        <v>35</v>
      </c>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345"/>
      <c r="BA142" s="990"/>
      <c r="BB142" s="557" t="s">
        <v>66</v>
      </c>
      <c r="BC142" s="60" t="s">
        <v>35</v>
      </c>
      <c r="BD142" s="56" t="s">
        <v>35</v>
      </c>
      <c r="BE142" s="56" t="s">
        <v>35</v>
      </c>
      <c r="BF142" s="56" t="s">
        <v>35</v>
      </c>
      <c r="BG142" s="51" t="s">
        <v>35</v>
      </c>
      <c r="BH142" s="60" t="s">
        <v>35</v>
      </c>
      <c r="BI142" s="56" t="s">
        <v>35</v>
      </c>
      <c r="BJ142" s="56" t="s">
        <v>35</v>
      </c>
      <c r="BK142" s="56" t="s">
        <v>35</v>
      </c>
      <c r="BL142" s="51" t="s">
        <v>35</v>
      </c>
      <c r="BM142" s="60" t="s">
        <v>35</v>
      </c>
      <c r="BN142" s="56" t="s">
        <v>35</v>
      </c>
      <c r="BO142" s="56" t="s">
        <v>35</v>
      </c>
      <c r="BP142" s="56" t="s">
        <v>35</v>
      </c>
      <c r="BQ142" s="51" t="s">
        <v>35</v>
      </c>
      <c r="BR142" s="60" t="s">
        <v>35</v>
      </c>
      <c r="BS142" s="56" t="s">
        <v>35</v>
      </c>
      <c r="BT142" s="56" t="s">
        <v>35</v>
      </c>
      <c r="BU142" s="56" t="s">
        <v>35</v>
      </c>
      <c r="BV142" s="56" t="s">
        <v>35</v>
      </c>
      <c r="BW142" s="56" t="s">
        <v>35</v>
      </c>
      <c r="BX142" s="56" t="s">
        <v>35</v>
      </c>
      <c r="BY142" s="45" t="s">
        <v>35</v>
      </c>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row>
    <row r="143" s="317" customFormat="true" ht="15" customHeight="true" x14ac:dyDescent="0.2">
      <c r="A143" s="999"/>
      <c r="B143" s="373" t="s">
        <v>67</v>
      </c>
      <c r="C143" s="76" t="s">
        <v>35</v>
      </c>
      <c r="D143" s="73" t="s">
        <v>35</v>
      </c>
      <c r="E143" s="73" t="s">
        <v>35</v>
      </c>
      <c r="F143" s="73" t="s">
        <v>35</v>
      </c>
      <c r="G143" s="70" t="s">
        <v>35</v>
      </c>
      <c r="H143" s="67" t="s">
        <v>35</v>
      </c>
      <c r="I143" s="73" t="s">
        <v>35</v>
      </c>
      <c r="J143" s="73" t="s">
        <v>35</v>
      </c>
      <c r="K143" s="73" t="s">
        <v>35</v>
      </c>
      <c r="L143" s="64" t="s">
        <v>35</v>
      </c>
      <c r="M143" s="76" t="s">
        <v>35</v>
      </c>
      <c r="N143" s="73" t="s">
        <v>35</v>
      </c>
      <c r="O143" s="73" t="s">
        <v>35</v>
      </c>
      <c r="P143" s="73" t="s">
        <v>35</v>
      </c>
      <c r="Q143" s="70" t="s">
        <v>35</v>
      </c>
      <c r="R143" s="67" t="s">
        <v>35</v>
      </c>
      <c r="S143" s="73" t="s">
        <v>35</v>
      </c>
      <c r="T143" s="73" t="s">
        <v>35</v>
      </c>
      <c r="U143" s="73" t="s">
        <v>35</v>
      </c>
      <c r="V143" s="73" t="s">
        <v>35</v>
      </c>
      <c r="W143" s="73" t="s">
        <v>35</v>
      </c>
      <c r="X143" s="73" t="s">
        <v>35</v>
      </c>
      <c r="Y143" s="64" t="s">
        <v>35</v>
      </c>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345"/>
      <c r="BA143" s="990"/>
      <c r="BB143" s="557" t="s">
        <v>67</v>
      </c>
      <c r="BC143" s="60" t="s">
        <v>35</v>
      </c>
      <c r="BD143" s="56" t="s">
        <v>35</v>
      </c>
      <c r="BE143" s="56" t="s">
        <v>35</v>
      </c>
      <c r="BF143" s="56" t="s">
        <v>35</v>
      </c>
      <c r="BG143" s="51" t="s">
        <v>35</v>
      </c>
      <c r="BH143" s="60" t="s">
        <v>35</v>
      </c>
      <c r="BI143" s="56" t="s">
        <v>35</v>
      </c>
      <c r="BJ143" s="56" t="s">
        <v>35</v>
      </c>
      <c r="BK143" s="56" t="s">
        <v>35</v>
      </c>
      <c r="BL143" s="51" t="s">
        <v>35</v>
      </c>
      <c r="BM143" s="60" t="s">
        <v>35</v>
      </c>
      <c r="BN143" s="56" t="s">
        <v>35</v>
      </c>
      <c r="BO143" s="56" t="s">
        <v>35</v>
      </c>
      <c r="BP143" s="56" t="s">
        <v>35</v>
      </c>
      <c r="BQ143" s="51" t="s">
        <v>35</v>
      </c>
      <c r="BR143" s="60" t="s">
        <v>35</v>
      </c>
      <c r="BS143" s="56" t="s">
        <v>35</v>
      </c>
      <c r="BT143" s="56" t="s">
        <v>35</v>
      </c>
      <c r="BU143" s="56" t="s">
        <v>35</v>
      </c>
      <c r="BV143" s="56" t="s">
        <v>35</v>
      </c>
      <c r="BW143" s="56" t="s">
        <v>35</v>
      </c>
      <c r="BX143" s="56" t="s">
        <v>35</v>
      </c>
      <c r="BY143" s="45" t="s">
        <v>35</v>
      </c>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row>
    <row r="144" s="317" customFormat="true" ht="15" customHeight="true" x14ac:dyDescent="0.2">
      <c r="A144" s="999" t="s">
        <v>107</v>
      </c>
      <c r="B144" s="373" t="s">
        <v>64</v>
      </c>
      <c r="C144" s="76" t="s">
        <v>35</v>
      </c>
      <c r="D144" s="73" t="s">
        <v>35</v>
      </c>
      <c r="E144" s="73" t="s">
        <v>35</v>
      </c>
      <c r="F144" s="73" t="s">
        <v>35</v>
      </c>
      <c r="G144" s="70" t="s">
        <v>35</v>
      </c>
      <c r="H144" s="67" t="s">
        <v>35</v>
      </c>
      <c r="I144" s="73" t="s">
        <v>35</v>
      </c>
      <c r="J144" s="73" t="s">
        <v>35</v>
      </c>
      <c r="K144" s="73" t="s">
        <v>35</v>
      </c>
      <c r="L144" s="64" t="s">
        <v>35</v>
      </c>
      <c r="M144" s="76" t="s">
        <v>35</v>
      </c>
      <c r="N144" s="73" t="s">
        <v>35</v>
      </c>
      <c r="O144" s="73" t="s">
        <v>35</v>
      </c>
      <c r="P144" s="73" t="s">
        <v>35</v>
      </c>
      <c r="Q144" s="70" t="s">
        <v>35</v>
      </c>
      <c r="R144" s="67" t="s">
        <v>35</v>
      </c>
      <c r="S144" s="73" t="s">
        <v>35</v>
      </c>
      <c r="T144" s="73" t="s">
        <v>35</v>
      </c>
      <c r="U144" s="73" t="s">
        <v>35</v>
      </c>
      <c r="V144" s="73" t="s">
        <v>35</v>
      </c>
      <c r="W144" s="73" t="s">
        <v>35</v>
      </c>
      <c r="X144" s="73" t="s">
        <v>35</v>
      </c>
      <c r="Y144" s="64" t="s">
        <v>35</v>
      </c>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345"/>
      <c r="BA144" s="990" t="s">
        <v>107</v>
      </c>
      <c r="BB144" s="557" t="s">
        <v>64</v>
      </c>
      <c r="BC144" s="60" t="s">
        <v>35</v>
      </c>
      <c r="BD144" s="56" t="s">
        <v>35</v>
      </c>
      <c r="BE144" s="56" t="s">
        <v>35</v>
      </c>
      <c r="BF144" s="56" t="s">
        <v>35</v>
      </c>
      <c r="BG144" s="51" t="s">
        <v>35</v>
      </c>
      <c r="BH144" s="60" t="s">
        <v>35</v>
      </c>
      <c r="BI144" s="56" t="s">
        <v>35</v>
      </c>
      <c r="BJ144" s="56" t="s">
        <v>35</v>
      </c>
      <c r="BK144" s="56" t="s">
        <v>35</v>
      </c>
      <c r="BL144" s="51" t="s">
        <v>35</v>
      </c>
      <c r="BM144" s="60" t="s">
        <v>35</v>
      </c>
      <c r="BN144" s="56" t="s">
        <v>35</v>
      </c>
      <c r="BO144" s="56" t="s">
        <v>35</v>
      </c>
      <c r="BP144" s="56" t="s">
        <v>35</v>
      </c>
      <c r="BQ144" s="51" t="s">
        <v>35</v>
      </c>
      <c r="BR144" s="60" t="s">
        <v>35</v>
      </c>
      <c r="BS144" s="56" t="s">
        <v>35</v>
      </c>
      <c r="BT144" s="56" t="s">
        <v>35</v>
      </c>
      <c r="BU144" s="56" t="s">
        <v>35</v>
      </c>
      <c r="BV144" s="56" t="s">
        <v>35</v>
      </c>
      <c r="BW144" s="56" t="s">
        <v>35</v>
      </c>
      <c r="BX144" s="56" t="s">
        <v>35</v>
      </c>
      <c r="BY144" s="45" t="s">
        <v>35</v>
      </c>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row>
    <row r="145" s="317" customFormat="true" ht="15" customHeight="true" x14ac:dyDescent="0.2">
      <c r="A145" s="999"/>
      <c r="B145" s="373" t="s">
        <v>65</v>
      </c>
      <c r="C145" s="76" t="s">
        <v>35</v>
      </c>
      <c r="D145" s="73" t="s">
        <v>35</v>
      </c>
      <c r="E145" s="73" t="s">
        <v>35</v>
      </c>
      <c r="F145" s="73" t="s">
        <v>35</v>
      </c>
      <c r="G145" s="70" t="s">
        <v>35</v>
      </c>
      <c r="H145" s="67" t="s">
        <v>35</v>
      </c>
      <c r="I145" s="73" t="s">
        <v>35</v>
      </c>
      <c r="J145" s="73" t="s">
        <v>35</v>
      </c>
      <c r="K145" s="73" t="s">
        <v>35</v>
      </c>
      <c r="L145" s="64" t="s">
        <v>35</v>
      </c>
      <c r="M145" s="76" t="s">
        <v>35</v>
      </c>
      <c r="N145" s="73" t="s">
        <v>35</v>
      </c>
      <c r="O145" s="73" t="s">
        <v>35</v>
      </c>
      <c r="P145" s="73" t="s">
        <v>35</v>
      </c>
      <c r="Q145" s="70" t="s">
        <v>35</v>
      </c>
      <c r="R145" s="67" t="s">
        <v>35</v>
      </c>
      <c r="S145" s="73" t="s">
        <v>35</v>
      </c>
      <c r="T145" s="73" t="s">
        <v>35</v>
      </c>
      <c r="U145" s="73" t="s">
        <v>35</v>
      </c>
      <c r="V145" s="73" t="s">
        <v>35</v>
      </c>
      <c r="W145" s="73" t="s">
        <v>35</v>
      </c>
      <c r="X145" s="73" t="s">
        <v>35</v>
      </c>
      <c r="Y145" s="64" t="s">
        <v>35</v>
      </c>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345"/>
      <c r="BA145" s="990"/>
      <c r="BB145" s="557" t="s">
        <v>65</v>
      </c>
      <c r="BC145" s="60" t="s">
        <v>35</v>
      </c>
      <c r="BD145" s="56" t="s">
        <v>35</v>
      </c>
      <c r="BE145" s="56" t="s">
        <v>35</v>
      </c>
      <c r="BF145" s="56" t="s">
        <v>35</v>
      </c>
      <c r="BG145" s="51" t="s">
        <v>35</v>
      </c>
      <c r="BH145" s="60" t="s">
        <v>35</v>
      </c>
      <c r="BI145" s="56" t="s">
        <v>35</v>
      </c>
      <c r="BJ145" s="56" t="s">
        <v>35</v>
      </c>
      <c r="BK145" s="56" t="s">
        <v>35</v>
      </c>
      <c r="BL145" s="51" t="s">
        <v>35</v>
      </c>
      <c r="BM145" s="60" t="s">
        <v>35</v>
      </c>
      <c r="BN145" s="56" t="s">
        <v>35</v>
      </c>
      <c r="BO145" s="56" t="s">
        <v>35</v>
      </c>
      <c r="BP145" s="56" t="s">
        <v>35</v>
      </c>
      <c r="BQ145" s="51" t="s">
        <v>35</v>
      </c>
      <c r="BR145" s="60" t="s">
        <v>35</v>
      </c>
      <c r="BS145" s="56" t="s">
        <v>35</v>
      </c>
      <c r="BT145" s="56" t="s">
        <v>35</v>
      </c>
      <c r="BU145" s="56" t="s">
        <v>35</v>
      </c>
      <c r="BV145" s="56" t="s">
        <v>35</v>
      </c>
      <c r="BW145" s="56" t="s">
        <v>35</v>
      </c>
      <c r="BX145" s="56" t="s">
        <v>35</v>
      </c>
      <c r="BY145" s="45" t="s">
        <v>35</v>
      </c>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row>
    <row r="146" s="317" customFormat="true" ht="15" customHeight="true" x14ac:dyDescent="0.2">
      <c r="A146" s="999"/>
      <c r="B146" s="373" t="s">
        <v>66</v>
      </c>
      <c r="C146" s="76" t="s">
        <v>35</v>
      </c>
      <c r="D146" s="73" t="s">
        <v>35</v>
      </c>
      <c r="E146" s="73" t="s">
        <v>35</v>
      </c>
      <c r="F146" s="73" t="s">
        <v>35</v>
      </c>
      <c r="G146" s="70" t="s">
        <v>35</v>
      </c>
      <c r="H146" s="67" t="s">
        <v>35</v>
      </c>
      <c r="I146" s="73" t="s">
        <v>35</v>
      </c>
      <c r="J146" s="73" t="s">
        <v>35</v>
      </c>
      <c r="K146" s="73" t="s">
        <v>35</v>
      </c>
      <c r="L146" s="64" t="s">
        <v>35</v>
      </c>
      <c r="M146" s="76" t="s">
        <v>35</v>
      </c>
      <c r="N146" s="73" t="s">
        <v>35</v>
      </c>
      <c r="O146" s="73" t="s">
        <v>35</v>
      </c>
      <c r="P146" s="73" t="s">
        <v>35</v>
      </c>
      <c r="Q146" s="70" t="s">
        <v>35</v>
      </c>
      <c r="R146" s="67" t="s">
        <v>35</v>
      </c>
      <c r="S146" s="73" t="s">
        <v>35</v>
      </c>
      <c r="T146" s="73" t="s">
        <v>35</v>
      </c>
      <c r="U146" s="73" t="s">
        <v>35</v>
      </c>
      <c r="V146" s="73" t="s">
        <v>35</v>
      </c>
      <c r="W146" s="73" t="s">
        <v>35</v>
      </c>
      <c r="X146" s="73" t="s">
        <v>35</v>
      </c>
      <c r="Y146" s="64" t="s">
        <v>35</v>
      </c>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345"/>
      <c r="BA146" s="990"/>
      <c r="BB146" s="557" t="s">
        <v>66</v>
      </c>
      <c r="BC146" s="60" t="s">
        <v>35</v>
      </c>
      <c r="BD146" s="56" t="s">
        <v>35</v>
      </c>
      <c r="BE146" s="56" t="s">
        <v>35</v>
      </c>
      <c r="BF146" s="56" t="s">
        <v>35</v>
      </c>
      <c r="BG146" s="51" t="s">
        <v>35</v>
      </c>
      <c r="BH146" s="60" t="s">
        <v>35</v>
      </c>
      <c r="BI146" s="56" t="s">
        <v>35</v>
      </c>
      <c r="BJ146" s="56" t="s">
        <v>35</v>
      </c>
      <c r="BK146" s="56" t="s">
        <v>35</v>
      </c>
      <c r="BL146" s="51" t="s">
        <v>35</v>
      </c>
      <c r="BM146" s="60" t="s">
        <v>35</v>
      </c>
      <c r="BN146" s="56" t="s">
        <v>35</v>
      </c>
      <c r="BO146" s="56" t="s">
        <v>35</v>
      </c>
      <c r="BP146" s="56" t="s">
        <v>35</v>
      </c>
      <c r="BQ146" s="51" t="s">
        <v>35</v>
      </c>
      <c r="BR146" s="60" t="s">
        <v>35</v>
      </c>
      <c r="BS146" s="56" t="s">
        <v>35</v>
      </c>
      <c r="BT146" s="56" t="s">
        <v>35</v>
      </c>
      <c r="BU146" s="56" t="s">
        <v>35</v>
      </c>
      <c r="BV146" s="56" t="s">
        <v>35</v>
      </c>
      <c r="BW146" s="56" t="s">
        <v>35</v>
      </c>
      <c r="BX146" s="56" t="s">
        <v>35</v>
      </c>
      <c r="BY146" s="45" t="s">
        <v>35</v>
      </c>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row>
    <row r="147" s="317" customFormat="true" ht="15" customHeight="true" x14ac:dyDescent="0.2">
      <c r="A147" s="999"/>
      <c r="B147" s="373" t="s">
        <v>67</v>
      </c>
      <c r="C147" s="76" t="s">
        <v>35</v>
      </c>
      <c r="D147" s="73" t="s">
        <v>35</v>
      </c>
      <c r="E147" s="73" t="s">
        <v>35</v>
      </c>
      <c r="F147" s="73" t="s">
        <v>35</v>
      </c>
      <c r="G147" s="70" t="s">
        <v>35</v>
      </c>
      <c r="H147" s="67" t="s">
        <v>35</v>
      </c>
      <c r="I147" s="73" t="s">
        <v>35</v>
      </c>
      <c r="J147" s="73" t="s">
        <v>35</v>
      </c>
      <c r="K147" s="73" t="s">
        <v>35</v>
      </c>
      <c r="L147" s="64" t="s">
        <v>35</v>
      </c>
      <c r="M147" s="76" t="s">
        <v>35</v>
      </c>
      <c r="N147" s="73" t="s">
        <v>35</v>
      </c>
      <c r="O147" s="73" t="s">
        <v>35</v>
      </c>
      <c r="P147" s="73" t="s">
        <v>35</v>
      </c>
      <c r="Q147" s="70" t="s">
        <v>35</v>
      </c>
      <c r="R147" s="67" t="s">
        <v>35</v>
      </c>
      <c r="S147" s="73" t="s">
        <v>35</v>
      </c>
      <c r="T147" s="73" t="s">
        <v>35</v>
      </c>
      <c r="U147" s="73" t="s">
        <v>35</v>
      </c>
      <c r="V147" s="73" t="s">
        <v>35</v>
      </c>
      <c r="W147" s="73" t="s">
        <v>35</v>
      </c>
      <c r="X147" s="73" t="s">
        <v>35</v>
      </c>
      <c r="Y147" s="64" t="s">
        <v>35</v>
      </c>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345"/>
      <c r="BA147" s="990"/>
      <c r="BB147" s="557" t="s">
        <v>67</v>
      </c>
      <c r="BC147" s="60" t="s">
        <v>35</v>
      </c>
      <c r="BD147" s="56" t="s">
        <v>35</v>
      </c>
      <c r="BE147" s="56" t="s">
        <v>35</v>
      </c>
      <c r="BF147" s="56" t="s">
        <v>35</v>
      </c>
      <c r="BG147" s="51" t="s">
        <v>35</v>
      </c>
      <c r="BH147" s="60" t="s">
        <v>35</v>
      </c>
      <c r="BI147" s="56" t="s">
        <v>35</v>
      </c>
      <c r="BJ147" s="56" t="s">
        <v>35</v>
      </c>
      <c r="BK147" s="56" t="s">
        <v>35</v>
      </c>
      <c r="BL147" s="51" t="s">
        <v>35</v>
      </c>
      <c r="BM147" s="60" t="s">
        <v>35</v>
      </c>
      <c r="BN147" s="56" t="s">
        <v>35</v>
      </c>
      <c r="BO147" s="56" t="s">
        <v>35</v>
      </c>
      <c r="BP147" s="56" t="s">
        <v>35</v>
      </c>
      <c r="BQ147" s="51" t="s">
        <v>35</v>
      </c>
      <c r="BR147" s="60" t="s">
        <v>35</v>
      </c>
      <c r="BS147" s="56" t="s">
        <v>35</v>
      </c>
      <c r="BT147" s="56" t="s">
        <v>35</v>
      </c>
      <c r="BU147" s="56" t="s">
        <v>35</v>
      </c>
      <c r="BV147" s="56" t="s">
        <v>35</v>
      </c>
      <c r="BW147" s="56" t="s">
        <v>35</v>
      </c>
      <c r="BX147" s="56" t="s">
        <v>35</v>
      </c>
      <c r="BY147" s="45" t="s">
        <v>35</v>
      </c>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row>
    <row r="148" s="317" customFormat="true" ht="15" customHeight="true" x14ac:dyDescent="0.2">
      <c r="A148" s="999" t="s">
        <v>108</v>
      </c>
      <c r="B148" s="373" t="s">
        <v>49</v>
      </c>
      <c r="C148" s="165">
        <v>5.642191613840569</v>
      </c>
      <c r="D148" s="164">
        <v>2.4116629009214803</v>
      </c>
      <c r="E148" s="164">
        <v>1.140801585666587</v>
      </c>
      <c r="F148" s="164">
        <v>0.1606568957819538</v>
      </c>
      <c r="G148" s="163">
        <v>0</v>
      </c>
      <c r="H148" s="153">
        <v>3.1437309471639434</v>
      </c>
      <c r="I148" s="164">
        <v>6.6302952860905012E-2</v>
      </c>
      <c r="J148" s="164">
        <v>0</v>
      </c>
      <c r="K148" s="164">
        <v>0</v>
      </c>
      <c r="L148" s="157">
        <v>0</v>
      </c>
      <c r="M148" s="165">
        <v>6.3087440652412203</v>
      </c>
      <c r="N148" s="164">
        <v>3.5275653727494327</v>
      </c>
      <c r="O148" s="164">
        <v>1.7914918565916766</v>
      </c>
      <c r="P148" s="164">
        <v>0.97881770976497151</v>
      </c>
      <c r="Q148" s="163">
        <v>0.2139747555003442</v>
      </c>
      <c r="R148" s="153">
        <v>0.47935213335713572</v>
      </c>
      <c r="S148" s="164">
        <v>0.71891352112824669</v>
      </c>
      <c r="T148" s="164">
        <v>5.430534193714136</v>
      </c>
      <c r="U148" s="164">
        <v>0.9482595201961832</v>
      </c>
      <c r="V148" s="164">
        <v>0.24672549000644531</v>
      </c>
      <c r="W148" s="73" t="s">
        <v>35</v>
      </c>
      <c r="X148" s="73" t="s">
        <v>35</v>
      </c>
      <c r="Y148" s="157">
        <v>0.31881284077158745</v>
      </c>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345"/>
      <c r="BA148" s="990" t="s">
        <v>108</v>
      </c>
      <c r="BB148" s="557" t="s">
        <v>49</v>
      </c>
      <c r="BC148" s="60" t="s">
        <v>35</v>
      </c>
      <c r="BD148" s="56" t="s">
        <v>35</v>
      </c>
      <c r="BE148" s="56" t="s">
        <v>35</v>
      </c>
      <c r="BF148" s="56" t="s">
        <v>35</v>
      </c>
      <c r="BG148" s="51" t="s">
        <v>35</v>
      </c>
      <c r="BH148" s="60" t="s">
        <v>35</v>
      </c>
      <c r="BI148" s="56" t="s">
        <v>35</v>
      </c>
      <c r="BJ148" s="56" t="s">
        <v>35</v>
      </c>
      <c r="BK148" s="56" t="s">
        <v>35</v>
      </c>
      <c r="BL148" s="51" t="s">
        <v>35</v>
      </c>
      <c r="BM148" s="60" t="s">
        <v>35</v>
      </c>
      <c r="BN148" s="56" t="s">
        <v>35</v>
      </c>
      <c r="BO148" s="56" t="s">
        <v>35</v>
      </c>
      <c r="BP148" s="56" t="s">
        <v>35</v>
      </c>
      <c r="BQ148" s="51" t="s">
        <v>35</v>
      </c>
      <c r="BR148" s="60" t="s">
        <v>35</v>
      </c>
      <c r="BS148" s="56" t="s">
        <v>35</v>
      </c>
      <c r="BT148" s="56" t="s">
        <v>35</v>
      </c>
      <c r="BU148" s="56" t="s">
        <v>35</v>
      </c>
      <c r="BV148" s="56" t="s">
        <v>35</v>
      </c>
      <c r="BW148" s="56" t="s">
        <v>35</v>
      </c>
      <c r="BX148" s="56" t="s">
        <v>35</v>
      </c>
      <c r="BY148" s="45" t="s">
        <v>35</v>
      </c>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row>
    <row r="149" s="317" customFormat="true" ht="15" customHeight="true" x14ac:dyDescent="0.2">
      <c r="A149" s="999"/>
      <c r="B149" s="373" t="s">
        <v>48</v>
      </c>
      <c r="C149" s="165">
        <v>88.517512939654225</v>
      </c>
      <c r="D149" s="164">
        <v>92.729475507210097</v>
      </c>
      <c r="E149" s="164">
        <v>93.31082805455469</v>
      </c>
      <c r="F149" s="164">
        <v>96.092883652179083</v>
      </c>
      <c r="G149" s="163">
        <v>96.880654316838701</v>
      </c>
      <c r="H149" s="153">
        <v>96.576871933866101</v>
      </c>
      <c r="I149" s="164">
        <v>99.80582122617615</v>
      </c>
      <c r="J149" s="164">
        <v>99.833033087500993</v>
      </c>
      <c r="K149" s="164">
        <v>99.650473364309917</v>
      </c>
      <c r="L149" s="157">
        <v>100</v>
      </c>
      <c r="M149" s="165">
        <v>88.07810459336666</v>
      </c>
      <c r="N149" s="164">
        <v>90.319757337376245</v>
      </c>
      <c r="O149" s="164">
        <v>91.934521905451874</v>
      </c>
      <c r="P149" s="164">
        <v>91.275935659113344</v>
      </c>
      <c r="Q149" s="163">
        <v>89.993128663330936</v>
      </c>
      <c r="R149" s="153">
        <v>90.8658131443906</v>
      </c>
      <c r="S149" s="164">
        <v>99.281086478871742</v>
      </c>
      <c r="T149" s="164">
        <v>89.575919717087629</v>
      </c>
      <c r="U149" s="164">
        <v>98.876701895119339</v>
      </c>
      <c r="V149" s="164">
        <v>95.709606547603812</v>
      </c>
      <c r="W149" s="73" t="s">
        <v>35</v>
      </c>
      <c r="X149" s="73" t="s">
        <v>35</v>
      </c>
      <c r="Y149" s="157">
        <v>99.311075842100195</v>
      </c>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345"/>
      <c r="BA149" s="990"/>
      <c r="BB149" s="557" t="s">
        <v>48</v>
      </c>
      <c r="BC149" s="60" t="s">
        <v>35</v>
      </c>
      <c r="BD149" s="56" t="s">
        <v>35</v>
      </c>
      <c r="BE149" s="56" t="s">
        <v>35</v>
      </c>
      <c r="BF149" s="56" t="s">
        <v>35</v>
      </c>
      <c r="BG149" s="51" t="s">
        <v>35</v>
      </c>
      <c r="BH149" s="60" t="s">
        <v>35</v>
      </c>
      <c r="BI149" s="56" t="s">
        <v>35</v>
      </c>
      <c r="BJ149" s="56" t="s">
        <v>35</v>
      </c>
      <c r="BK149" s="56" t="s">
        <v>35</v>
      </c>
      <c r="BL149" s="51" t="s">
        <v>35</v>
      </c>
      <c r="BM149" s="60" t="s">
        <v>35</v>
      </c>
      <c r="BN149" s="56" t="s">
        <v>35</v>
      </c>
      <c r="BO149" s="56" t="s">
        <v>35</v>
      </c>
      <c r="BP149" s="56" t="s">
        <v>35</v>
      </c>
      <c r="BQ149" s="51" t="s">
        <v>35</v>
      </c>
      <c r="BR149" s="60" t="s">
        <v>35</v>
      </c>
      <c r="BS149" s="56" t="s">
        <v>35</v>
      </c>
      <c r="BT149" s="56" t="s">
        <v>35</v>
      </c>
      <c r="BU149" s="56" t="s">
        <v>35</v>
      </c>
      <c r="BV149" s="56" t="s">
        <v>35</v>
      </c>
      <c r="BW149" s="56" t="s">
        <v>35</v>
      </c>
      <c r="BX149" s="56" t="s">
        <v>35</v>
      </c>
      <c r="BY149" s="45" t="s">
        <v>35</v>
      </c>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row>
    <row r="150" s="317" customFormat="true" ht="15" customHeight="true" x14ac:dyDescent="0.2">
      <c r="A150" s="999"/>
      <c r="B150" s="373" t="s">
        <v>110</v>
      </c>
      <c r="C150" s="165">
        <v>5.8402954465052197</v>
      </c>
      <c r="D150" s="164">
        <v>4.8588615918685338</v>
      </c>
      <c r="E150" s="164">
        <v>5.5483703597787315</v>
      </c>
      <c r="F150" s="164">
        <v>3.7464594520389882</v>
      </c>
      <c r="G150" s="163">
        <v>3.1193456831612831</v>
      </c>
      <c r="H150" s="153">
        <v>0.27939711896989877</v>
      </c>
      <c r="I150" s="164">
        <v>0.12787582096292055</v>
      </c>
      <c r="J150" s="164">
        <v>0.16696691249900972</v>
      </c>
      <c r="K150" s="164">
        <v>0.34952663569008485</v>
      </c>
      <c r="L150" s="157">
        <v>0</v>
      </c>
      <c r="M150" s="165">
        <v>5.6131513413921184</v>
      </c>
      <c r="N150" s="164">
        <v>6.152677289874287</v>
      </c>
      <c r="O150" s="164">
        <v>6.2739862379564988</v>
      </c>
      <c r="P150" s="164">
        <v>7.7452466311216899</v>
      </c>
      <c r="Q150" s="163">
        <v>9.7928965811687174</v>
      </c>
      <c r="R150" s="153">
        <v>8.6548347222523141</v>
      </c>
      <c r="S150" s="164">
        <v>0</v>
      </c>
      <c r="T150" s="164">
        <v>4.9935460891983068</v>
      </c>
      <c r="U150" s="164">
        <v>0.1750385846844669</v>
      </c>
      <c r="V150" s="164">
        <v>4.0436679623897218</v>
      </c>
      <c r="W150" s="73" t="s">
        <v>35</v>
      </c>
      <c r="X150" s="73" t="s">
        <v>35</v>
      </c>
      <c r="Y150" s="157">
        <v>0.37011131712821815</v>
      </c>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345"/>
      <c r="BA150" s="990"/>
      <c r="BB150" s="557" t="s">
        <v>110</v>
      </c>
      <c r="BC150" s="60" t="s">
        <v>35</v>
      </c>
      <c r="BD150" s="56" t="s">
        <v>35</v>
      </c>
      <c r="BE150" s="56" t="s">
        <v>35</v>
      </c>
      <c r="BF150" s="56" t="s">
        <v>35</v>
      </c>
      <c r="BG150" s="51" t="s">
        <v>35</v>
      </c>
      <c r="BH150" s="60" t="s">
        <v>35</v>
      </c>
      <c r="BI150" s="56" t="s">
        <v>35</v>
      </c>
      <c r="BJ150" s="56" t="s">
        <v>35</v>
      </c>
      <c r="BK150" s="56" t="s">
        <v>35</v>
      </c>
      <c r="BL150" s="51" t="s">
        <v>35</v>
      </c>
      <c r="BM150" s="60" t="s">
        <v>35</v>
      </c>
      <c r="BN150" s="56" t="s">
        <v>35</v>
      </c>
      <c r="BO150" s="56" t="s">
        <v>35</v>
      </c>
      <c r="BP150" s="56" t="s">
        <v>35</v>
      </c>
      <c r="BQ150" s="51" t="s">
        <v>35</v>
      </c>
      <c r="BR150" s="60" t="s">
        <v>35</v>
      </c>
      <c r="BS150" s="56" t="s">
        <v>35</v>
      </c>
      <c r="BT150" s="56" t="s">
        <v>35</v>
      </c>
      <c r="BU150" s="56" t="s">
        <v>35</v>
      </c>
      <c r="BV150" s="56" t="s">
        <v>35</v>
      </c>
      <c r="BW150" s="56" t="s">
        <v>35</v>
      </c>
      <c r="BX150" s="56" t="s">
        <v>35</v>
      </c>
      <c r="BY150" s="45" t="s">
        <v>35</v>
      </c>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row>
    <row r="151" s="317" customFormat="true" ht="15" customHeight="true" x14ac:dyDescent="0.2">
      <c r="A151" s="999" t="s">
        <v>109</v>
      </c>
      <c r="B151" s="373" t="s">
        <v>49</v>
      </c>
      <c r="C151" s="165">
        <v>5.6574107003997529</v>
      </c>
      <c r="D151" s="164">
        <v>2.6300403846371747</v>
      </c>
      <c r="E151" s="164">
        <v>1.140801585666587</v>
      </c>
      <c r="F151" s="164">
        <v>0.1606568957819538</v>
      </c>
      <c r="G151" s="163">
        <v>0</v>
      </c>
      <c r="H151" s="153">
        <v>3.1442439075143671</v>
      </c>
      <c r="I151" s="164">
        <v>6.6302952860905012E-2</v>
      </c>
      <c r="J151" s="164">
        <v>0</v>
      </c>
      <c r="K151" s="164">
        <v>0</v>
      </c>
      <c r="L151" s="157">
        <v>0</v>
      </c>
      <c r="M151" s="165">
        <v>6.3347338933389867</v>
      </c>
      <c r="N151" s="164">
        <v>3.6654697660993252</v>
      </c>
      <c r="O151" s="164">
        <v>1.9960800250815556</v>
      </c>
      <c r="P151" s="164">
        <v>0.97881770976497151</v>
      </c>
      <c r="Q151" s="163">
        <v>0.2139747555003442</v>
      </c>
      <c r="R151" s="153">
        <v>0.59895972869090019</v>
      </c>
      <c r="S151" s="164">
        <v>0.71891352112824669</v>
      </c>
      <c r="T151" s="164">
        <v>5.4411427818987814</v>
      </c>
      <c r="U151" s="164">
        <v>0.9482595201961832</v>
      </c>
      <c r="V151" s="164">
        <v>0.24712155320940044</v>
      </c>
      <c r="W151" s="73" t="s">
        <v>35</v>
      </c>
      <c r="X151" s="73" t="s">
        <v>35</v>
      </c>
      <c r="Y151" s="157">
        <v>0.31881284077158745</v>
      </c>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345"/>
      <c r="BA151" s="990" t="s">
        <v>109</v>
      </c>
      <c r="BB151" s="557" t="s">
        <v>49</v>
      </c>
      <c r="BC151" s="60" t="s">
        <v>35</v>
      </c>
      <c r="BD151" s="56" t="s">
        <v>35</v>
      </c>
      <c r="BE151" s="56" t="s">
        <v>35</v>
      </c>
      <c r="BF151" s="56" t="s">
        <v>35</v>
      </c>
      <c r="BG151" s="51" t="s">
        <v>35</v>
      </c>
      <c r="BH151" s="60" t="s">
        <v>35</v>
      </c>
      <c r="BI151" s="56" t="s">
        <v>35</v>
      </c>
      <c r="BJ151" s="56" t="s">
        <v>35</v>
      </c>
      <c r="BK151" s="56" t="s">
        <v>35</v>
      </c>
      <c r="BL151" s="51" t="s">
        <v>35</v>
      </c>
      <c r="BM151" s="60" t="s">
        <v>35</v>
      </c>
      <c r="BN151" s="56" t="s">
        <v>35</v>
      </c>
      <c r="BO151" s="56" t="s">
        <v>35</v>
      </c>
      <c r="BP151" s="56" t="s">
        <v>35</v>
      </c>
      <c r="BQ151" s="51" t="s">
        <v>35</v>
      </c>
      <c r="BR151" s="60" t="s">
        <v>35</v>
      </c>
      <c r="BS151" s="56" t="s">
        <v>35</v>
      </c>
      <c r="BT151" s="56" t="s">
        <v>35</v>
      </c>
      <c r="BU151" s="56" t="s">
        <v>35</v>
      </c>
      <c r="BV151" s="56" t="s">
        <v>35</v>
      </c>
      <c r="BW151" s="56" t="s">
        <v>35</v>
      </c>
      <c r="BX151" s="56" t="s">
        <v>35</v>
      </c>
      <c r="BY151" s="45" t="s">
        <v>35</v>
      </c>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row>
    <row r="152" s="317" customFormat="true" ht="15" customHeight="true" x14ac:dyDescent="0.2">
      <c r="A152" s="999"/>
      <c r="B152" s="373" t="s">
        <v>48</v>
      </c>
      <c r="C152" s="165">
        <v>94.342589299600178</v>
      </c>
      <c r="D152" s="164">
        <v>97.369959615362873</v>
      </c>
      <c r="E152" s="164">
        <v>98.859198414333378</v>
      </c>
      <c r="F152" s="164">
        <v>99.839343104218045</v>
      </c>
      <c r="G152" s="163">
        <v>100</v>
      </c>
      <c r="H152" s="153">
        <v>96.855756092485578</v>
      </c>
      <c r="I152" s="164">
        <v>99.933697047139077</v>
      </c>
      <c r="J152" s="164">
        <v>100</v>
      </c>
      <c r="K152" s="164">
        <v>100</v>
      </c>
      <c r="L152" s="157">
        <v>100</v>
      </c>
      <c r="M152" s="165">
        <v>93.66526610666098</v>
      </c>
      <c r="N152" s="164">
        <v>96.334530233900651</v>
      </c>
      <c r="O152" s="164">
        <v>98.003919974918475</v>
      </c>
      <c r="P152" s="164">
        <v>99.021182290235046</v>
      </c>
      <c r="Q152" s="163">
        <v>99.786025244499669</v>
      </c>
      <c r="R152" s="153">
        <v>99.401040271309142</v>
      </c>
      <c r="S152" s="164">
        <v>99.281086478871742</v>
      </c>
      <c r="T152" s="164">
        <v>94.558857218101309</v>
      </c>
      <c r="U152" s="164">
        <v>99.051740479803811</v>
      </c>
      <c r="V152" s="164">
        <v>99.752878446790589</v>
      </c>
      <c r="W152" s="73" t="s">
        <v>35</v>
      </c>
      <c r="X152" s="73" t="s">
        <v>35</v>
      </c>
      <c r="Y152" s="157">
        <v>99.681187159228386</v>
      </c>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345"/>
      <c r="BA152" s="990"/>
      <c r="BB152" s="557" t="s">
        <v>48</v>
      </c>
      <c r="BC152" s="60" t="s">
        <v>35</v>
      </c>
      <c r="BD152" s="56" t="s">
        <v>35</v>
      </c>
      <c r="BE152" s="56" t="s">
        <v>35</v>
      </c>
      <c r="BF152" s="56" t="s">
        <v>35</v>
      </c>
      <c r="BG152" s="51" t="s">
        <v>35</v>
      </c>
      <c r="BH152" s="60" t="s">
        <v>35</v>
      </c>
      <c r="BI152" s="56" t="s">
        <v>35</v>
      </c>
      <c r="BJ152" s="56" t="s">
        <v>35</v>
      </c>
      <c r="BK152" s="56" t="s">
        <v>35</v>
      </c>
      <c r="BL152" s="51" t="s">
        <v>35</v>
      </c>
      <c r="BM152" s="60" t="s">
        <v>35</v>
      </c>
      <c r="BN152" s="56" t="s">
        <v>35</v>
      </c>
      <c r="BO152" s="56" t="s">
        <v>35</v>
      </c>
      <c r="BP152" s="56" t="s">
        <v>35</v>
      </c>
      <c r="BQ152" s="51" t="s">
        <v>35</v>
      </c>
      <c r="BR152" s="60" t="s">
        <v>35</v>
      </c>
      <c r="BS152" s="56" t="s">
        <v>35</v>
      </c>
      <c r="BT152" s="56" t="s">
        <v>35</v>
      </c>
      <c r="BU152" s="56" t="s">
        <v>35</v>
      </c>
      <c r="BV152" s="56" t="s">
        <v>35</v>
      </c>
      <c r="BW152" s="56" t="s">
        <v>35</v>
      </c>
      <c r="BX152" s="56" t="s">
        <v>35</v>
      </c>
      <c r="BY152" s="45" t="s">
        <v>35</v>
      </c>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row>
    <row r="153" s="322" customFormat="true" ht="15" customHeight="true" x14ac:dyDescent="0.2">
      <c r="A153" s="999" t="s">
        <v>62</v>
      </c>
      <c r="B153" s="373" t="s">
        <v>490</v>
      </c>
      <c r="C153" s="126">
        <v>23.492926927490512</v>
      </c>
      <c r="D153" s="125">
        <v>40.83370268053784</v>
      </c>
      <c r="E153" s="125">
        <v>52.146825533271404</v>
      </c>
      <c r="F153" s="125">
        <v>73.116256452267592</v>
      </c>
      <c r="G153" s="124">
        <v>89.92162211376133</v>
      </c>
      <c r="H153" s="123">
        <v>80.170449503590845</v>
      </c>
      <c r="I153" s="125">
        <v>92.553518698817015</v>
      </c>
      <c r="J153" s="125">
        <v>98.082564816622551</v>
      </c>
      <c r="K153" s="125">
        <v>98.458240426341419</v>
      </c>
      <c r="L153" s="122">
        <v>99.121146494314459</v>
      </c>
      <c r="M153" s="126">
        <v>17.320890510042293</v>
      </c>
      <c r="N153" s="125">
        <v>28.374460610791957</v>
      </c>
      <c r="O153" s="125">
        <v>33.631913619313245</v>
      </c>
      <c r="P153" s="125">
        <v>40.73819198391439</v>
      </c>
      <c r="Q153" s="124">
        <v>53.243826668901804</v>
      </c>
      <c r="R153" s="123">
        <v>53.822185669915903</v>
      </c>
      <c r="S153" s="125">
        <v>97.900404467907961</v>
      </c>
      <c r="T153" s="125">
        <v>8.6503053716378187</v>
      </c>
      <c r="U153" s="125">
        <v>85.041722694127429</v>
      </c>
      <c r="V153" s="125">
        <v>50.614667259148561</v>
      </c>
      <c r="W153" s="73" t="s">
        <v>35</v>
      </c>
      <c r="X153" s="73" t="s">
        <v>35</v>
      </c>
      <c r="Y153" s="122">
        <v>98.477957124640696</v>
      </c>
      <c r="Z153" s="411"/>
      <c r="AA153" s="411"/>
      <c r="AB153" s="411"/>
      <c r="AC153" s="411"/>
      <c r="AD153" s="411"/>
      <c r="AE153" s="411"/>
      <c r="AF153" s="411"/>
      <c r="AG153" s="411"/>
      <c r="AH153" s="411"/>
      <c r="AI153" s="411"/>
      <c r="AJ153" s="411"/>
      <c r="AK153" s="411"/>
      <c r="AL153" s="411"/>
      <c r="AM153" s="411"/>
      <c r="AN153" s="411"/>
      <c r="AO153" s="411"/>
      <c r="AP153" s="411"/>
      <c r="AQ153" s="411"/>
      <c r="AR153" s="411"/>
      <c r="AS153" s="411"/>
      <c r="AT153" s="411"/>
      <c r="AU153" s="411"/>
      <c r="AV153" s="411"/>
      <c r="AW153" s="411"/>
      <c r="AX153" s="411"/>
      <c r="AY153" s="411"/>
      <c r="AZ153" s="187"/>
      <c r="BA153" s="990" t="s">
        <v>62</v>
      </c>
      <c r="BB153" s="364" t="s">
        <v>490</v>
      </c>
      <c r="BC153" s="414">
        <v>1488.0241129999995</v>
      </c>
      <c r="BD153" s="406">
        <v>2592.6805909999998</v>
      </c>
      <c r="BE153" s="406">
        <v>3288.9694919999956</v>
      </c>
      <c r="BF153" s="406">
        <v>4632.230533000009</v>
      </c>
      <c r="BG153" s="416">
        <v>5689.3310930000071</v>
      </c>
      <c r="BH153" s="414">
        <v>1824.1648230000008</v>
      </c>
      <c r="BI153" s="406">
        <v>2112.1782459999999</v>
      </c>
      <c r="BJ153" s="406">
        <v>2235.4685219999992</v>
      </c>
      <c r="BK153" s="406">
        <v>2235.8375300000021</v>
      </c>
      <c r="BL153" s="416">
        <v>2259.6720660000001</v>
      </c>
      <c r="BM153" s="414">
        <v>703.6762070000002</v>
      </c>
      <c r="BN153" s="406">
        <v>1143.932507</v>
      </c>
      <c r="BO153" s="406">
        <v>1365.740677</v>
      </c>
      <c r="BP153" s="406">
        <v>1654.3842530000009</v>
      </c>
      <c r="BQ153" s="416">
        <v>2156.1809909999988</v>
      </c>
      <c r="BR153" s="414">
        <v>6246.2183680000107</v>
      </c>
      <c r="BS153" s="406">
        <v>3352.1083560000047</v>
      </c>
      <c r="BT153" s="406">
        <v>739.5059149999995</v>
      </c>
      <c r="BU153" s="406">
        <v>3085.5090809999988</v>
      </c>
      <c r="BV153" s="406">
        <v>117.23029100000005</v>
      </c>
      <c r="BW153" s="47" t="s">
        <v>35</v>
      </c>
      <c r="BX153" s="47" t="s">
        <v>35</v>
      </c>
      <c r="BY153" s="407">
        <v>4150.663811000004</v>
      </c>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row>
    <row r="154" s="322" customFormat="true" ht="15" customHeight="true" x14ac:dyDescent="0.2">
      <c r="A154" s="999"/>
      <c r="B154" s="373" t="s">
        <v>494</v>
      </c>
      <c r="C154" s="126">
        <v>20.773574378048185</v>
      </c>
      <c r="D154" s="125">
        <v>11.953505930942622</v>
      </c>
      <c r="E154" s="125">
        <v>8.3584917582817972</v>
      </c>
      <c r="F154" s="125">
        <v>4.4071539648309628</v>
      </c>
      <c r="G154" s="124">
        <v>1.3816242089000719</v>
      </c>
      <c r="H154" s="123">
        <v>5.7167731770510368</v>
      </c>
      <c r="I154" s="125">
        <v>1.7713899688008543</v>
      </c>
      <c r="J154" s="125">
        <v>0.84195228476256712</v>
      </c>
      <c r="K154" s="125">
        <v>0.78577098242467258</v>
      </c>
      <c r="L154" s="122">
        <v>0.38981582370243117</v>
      </c>
      <c r="M154" s="126">
        <v>22.698431376323835</v>
      </c>
      <c r="N154" s="125">
        <v>16.752440586576196</v>
      </c>
      <c r="O154" s="125">
        <v>12.459168811280238</v>
      </c>
      <c r="P154" s="125">
        <v>9.2632805665196667</v>
      </c>
      <c r="Q154" s="124">
        <v>6.7285524660577893</v>
      </c>
      <c r="R154" s="123">
        <v>3.4699853546706452</v>
      </c>
      <c r="S154" s="125">
        <v>0.22332726068167974</v>
      </c>
      <c r="T154" s="125">
        <v>27.099450153591754</v>
      </c>
      <c r="U154" s="125">
        <v>4.1015159550475078</v>
      </c>
      <c r="V154" s="125">
        <v>29.040301143354142</v>
      </c>
      <c r="W154" s="73" t="s">
        <v>35</v>
      </c>
      <c r="X154" s="73" t="s">
        <v>35</v>
      </c>
      <c r="Y154" s="122">
        <v>0.60348652010524761</v>
      </c>
      <c r="Z154" s="411"/>
      <c r="AA154" s="411"/>
      <c r="AB154" s="411"/>
      <c r="AC154" s="411"/>
      <c r="AD154" s="411"/>
      <c r="AE154" s="411"/>
      <c r="AF154" s="411"/>
      <c r="AG154" s="411"/>
      <c r="AH154" s="411"/>
      <c r="AI154" s="411"/>
      <c r="AJ154" s="411"/>
      <c r="AK154" s="411"/>
      <c r="AL154" s="411"/>
      <c r="AM154" s="411"/>
      <c r="AN154" s="411"/>
      <c r="AO154" s="411"/>
      <c r="AP154" s="411"/>
      <c r="AQ154" s="411"/>
      <c r="AR154" s="411"/>
      <c r="AS154" s="411"/>
      <c r="AT154" s="411"/>
      <c r="AU154" s="411"/>
      <c r="AV154" s="411"/>
      <c r="AW154" s="411"/>
      <c r="AX154" s="411"/>
      <c r="AY154" s="411"/>
      <c r="AZ154" s="187"/>
      <c r="BA154" s="990"/>
      <c r="BB154" s="557" t="s">
        <v>494</v>
      </c>
      <c r="BC154" s="415">
        <v>1315.7823919999996</v>
      </c>
      <c r="BD154" s="408">
        <v>758.97165299999972</v>
      </c>
      <c r="BE154" s="408">
        <v>527.18116799999984</v>
      </c>
      <c r="BF154" s="408">
        <v>279.21223199999997</v>
      </c>
      <c r="BG154" s="419">
        <v>87.415211000000042</v>
      </c>
      <c r="BH154" s="415">
        <v>130.07706200000001</v>
      </c>
      <c r="BI154" s="408">
        <v>40.425166000000011</v>
      </c>
      <c r="BJ154" s="408">
        <v>19.189524999999996</v>
      </c>
      <c r="BK154" s="408">
        <v>17.843668999999998</v>
      </c>
      <c r="BL154" s="419">
        <v>8.8866599999999991</v>
      </c>
      <c r="BM154" s="415">
        <v>922.14347099999929</v>
      </c>
      <c r="BN154" s="408">
        <v>675.38416400000017</v>
      </c>
      <c r="BO154" s="408">
        <v>505.94782800000002</v>
      </c>
      <c r="BP154" s="408">
        <v>376.18325100000015</v>
      </c>
      <c r="BQ154" s="419">
        <v>272.48186000000004</v>
      </c>
      <c r="BR154" s="415">
        <v>402.70171100000005</v>
      </c>
      <c r="BS154" s="408">
        <v>7.6467219999999996</v>
      </c>
      <c r="BT154" s="408">
        <v>2316.7047660000012</v>
      </c>
      <c r="BU154" s="408">
        <v>148.812422</v>
      </c>
      <c r="BV154" s="408">
        <v>67.261194000000017</v>
      </c>
      <c r="BW154" s="56" t="s">
        <v>35</v>
      </c>
      <c r="BX154" s="56" t="s">
        <v>35</v>
      </c>
      <c r="BY154" s="409">
        <v>25.435840999999996</v>
      </c>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row>
    <row r="155" s="322" customFormat="true" ht="15" customHeight="true" x14ac:dyDescent="0.2">
      <c r="A155" s="999"/>
      <c r="B155" s="373" t="s">
        <v>573</v>
      </c>
      <c r="C155" s="126">
        <v>49.893203247956045</v>
      </c>
      <c r="D155" s="125">
        <v>42.584844000757613</v>
      </c>
      <c r="E155" s="125">
        <v>33.946312348668037</v>
      </c>
      <c r="F155" s="125">
        <v>18.730130130862637</v>
      </c>
      <c r="G155" s="124">
        <v>5.6485113525126351</v>
      </c>
      <c r="H155" s="123">
        <v>13.833380200388209</v>
      </c>
      <c r="I155" s="125">
        <v>5.5472155114192834</v>
      </c>
      <c r="J155" s="125">
        <v>0.90851598611595108</v>
      </c>
      <c r="K155" s="125">
        <v>0.61023245999775566</v>
      </c>
      <c r="L155" s="122">
        <v>0.48903768198310593</v>
      </c>
      <c r="M155" s="126">
        <v>54.367526772241639</v>
      </c>
      <c r="N155" s="125">
        <v>48.720421512757504</v>
      </c>
      <c r="O155" s="125">
        <v>47.990608542355758</v>
      </c>
      <c r="P155" s="125">
        <v>42.253280818444352</v>
      </c>
      <c r="Q155" s="124">
        <v>30.234724283871717</v>
      </c>
      <c r="R155" s="123">
        <v>34.174289083625091</v>
      </c>
      <c r="S155" s="125">
        <v>1.8762682714103696</v>
      </c>
      <c r="T155" s="125">
        <v>59.256698385572356</v>
      </c>
      <c r="U155" s="125">
        <v>10.681722766140552</v>
      </c>
      <c r="V155" s="125">
        <v>16.301363635107631</v>
      </c>
      <c r="W155" s="73" t="s">
        <v>35</v>
      </c>
      <c r="X155" s="73" t="s">
        <v>35</v>
      </c>
      <c r="Y155" s="122">
        <v>0.65820937135941282</v>
      </c>
      <c r="Z155" s="411"/>
      <c r="AA155" s="411"/>
      <c r="AB155" s="411"/>
      <c r="AC155" s="411"/>
      <c r="AD155" s="411"/>
      <c r="AE155" s="411"/>
      <c r="AF155" s="411"/>
      <c r="AG155" s="411"/>
      <c r="AH155" s="411"/>
      <c r="AI155" s="411"/>
      <c r="AJ155" s="411"/>
      <c r="AK155" s="411"/>
      <c r="AL155" s="411"/>
      <c r="AM155" s="411"/>
      <c r="AN155" s="411"/>
      <c r="AO155" s="411"/>
      <c r="AP155" s="411"/>
      <c r="AQ155" s="411"/>
      <c r="AR155" s="411"/>
      <c r="AS155" s="411"/>
      <c r="AT155" s="411"/>
      <c r="AU155" s="411"/>
      <c r="AV155" s="411"/>
      <c r="AW155" s="411"/>
      <c r="AX155" s="411"/>
      <c r="AY155" s="411"/>
      <c r="AZ155" s="187"/>
      <c r="BA155" s="990"/>
      <c r="BB155" s="557" t="s">
        <v>573</v>
      </c>
      <c r="BC155" s="415">
        <v>3160.197524000002</v>
      </c>
      <c r="BD155" s="408">
        <v>2703.8669349999977</v>
      </c>
      <c r="BE155" s="408">
        <v>2141.0389709999995</v>
      </c>
      <c r="BF155" s="408">
        <v>1186.6346130000009</v>
      </c>
      <c r="BG155" s="419">
        <v>357.38068899999996</v>
      </c>
      <c r="BH155" s="415">
        <v>314.75893799999989</v>
      </c>
      <c r="BI155" s="408">
        <v>126.59386800000001</v>
      </c>
      <c r="BJ155" s="408">
        <v>20.706624999999999</v>
      </c>
      <c r="BK155" s="408">
        <v>13.857455000000002</v>
      </c>
      <c r="BL155" s="419">
        <v>11.148627999999999</v>
      </c>
      <c r="BM155" s="415">
        <v>2208.7279520000002</v>
      </c>
      <c r="BN155" s="408">
        <v>1964.1914849999989</v>
      </c>
      <c r="BO155" s="408">
        <v>1948.8253609999995</v>
      </c>
      <c r="BP155" s="408">
        <v>1715.9122439999992</v>
      </c>
      <c r="BQ155" s="419">
        <v>1224.3961760000011</v>
      </c>
      <c r="BR155" s="415">
        <v>3966.0238530000011</v>
      </c>
      <c r="BS155" s="408">
        <v>64.243397000000002</v>
      </c>
      <c r="BT155" s="408">
        <v>5065.7956080000013</v>
      </c>
      <c r="BU155" s="408">
        <v>387.55744300000003</v>
      </c>
      <c r="BV155" s="408">
        <v>37.756123000000002</v>
      </c>
      <c r="BW155" s="56" t="s">
        <v>35</v>
      </c>
      <c r="BX155" s="56" t="s">
        <v>35</v>
      </c>
      <c r="BY155" s="409">
        <v>27.742308000000005</v>
      </c>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row>
    <row r="156" s="322" customFormat="true" ht="15" customHeight="true" x14ac:dyDescent="0.2">
      <c r="A156" s="999"/>
      <c r="B156" s="373" t="s">
        <v>574</v>
      </c>
      <c r="C156" s="126">
        <v>5.2007252424364374</v>
      </c>
      <c r="D156" s="125">
        <v>4.5641141325045558</v>
      </c>
      <c r="E156" s="125">
        <v>5.5165432191215755</v>
      </c>
      <c r="F156" s="125">
        <v>3.7404293184273842</v>
      </c>
      <c r="G156" s="124">
        <v>2.9735080390723629</v>
      </c>
      <c r="H156" s="123">
        <v>0.22950264319448382</v>
      </c>
      <c r="I156" s="125">
        <v>0.12787582096292055</v>
      </c>
      <c r="J156" s="125">
        <v>8.796605272466787E-2</v>
      </c>
      <c r="K156" s="125">
        <v>0</v>
      </c>
      <c r="L156" s="122">
        <v>0</v>
      </c>
      <c r="M156" s="126">
        <v>4.9560438016628012</v>
      </c>
      <c r="N156" s="125">
        <v>5.7376501757259835</v>
      </c>
      <c r="O156" s="125">
        <v>5.9183090270507961</v>
      </c>
      <c r="P156" s="125">
        <v>7.6958161365576983</v>
      </c>
      <c r="Q156" s="124">
        <v>9.7928965811687174</v>
      </c>
      <c r="R156" s="123">
        <v>8.5162427733233752</v>
      </c>
      <c r="S156" s="125">
        <v>0</v>
      </c>
      <c r="T156" s="125">
        <v>4.5739495564901036</v>
      </c>
      <c r="U156" s="125">
        <v>4.4715249934056817E-2</v>
      </c>
      <c r="V156" s="125">
        <v>1.1838552608036985</v>
      </c>
      <c r="W156" s="73" t="s">
        <v>35</v>
      </c>
      <c r="X156" s="73" t="s">
        <v>35</v>
      </c>
      <c r="Y156" s="122">
        <v>0.20221064957064347</v>
      </c>
      <c r="Z156" s="411"/>
      <c r="AA156" s="411"/>
      <c r="AB156" s="411"/>
      <c r="AC156" s="411"/>
      <c r="AD156" s="411"/>
      <c r="AE156" s="411"/>
      <c r="AF156" s="411"/>
      <c r="AG156" s="411"/>
      <c r="AH156" s="411"/>
      <c r="AI156" s="411"/>
      <c r="AJ156" s="411"/>
      <c r="AK156" s="411"/>
      <c r="AL156" s="411"/>
      <c r="AM156" s="411"/>
      <c r="AN156" s="411"/>
      <c r="AO156" s="411"/>
      <c r="AP156" s="411"/>
      <c r="AQ156" s="411"/>
      <c r="AR156" s="411"/>
      <c r="AS156" s="411"/>
      <c r="AT156" s="411"/>
      <c r="AU156" s="411"/>
      <c r="AV156" s="411"/>
      <c r="AW156" s="411"/>
      <c r="AX156" s="411"/>
      <c r="AY156" s="411"/>
      <c r="AZ156" s="187"/>
      <c r="BA156" s="990"/>
      <c r="BB156" s="557" t="s">
        <v>574</v>
      </c>
      <c r="BC156" s="415">
        <v>329.40997900000013</v>
      </c>
      <c r="BD156" s="408">
        <v>289.79223900000005</v>
      </c>
      <c r="BE156" s="408">
        <v>347.93570199999999</v>
      </c>
      <c r="BF156" s="408">
        <v>236.97234699999998</v>
      </c>
      <c r="BG156" s="419">
        <v>188.13352500000002</v>
      </c>
      <c r="BH156" s="415">
        <v>5.2220069999999996</v>
      </c>
      <c r="BI156" s="408">
        <v>2.9182740000000003</v>
      </c>
      <c r="BJ156" s="408">
        <v>2.004896</v>
      </c>
      <c r="BK156" s="408">
        <v>0</v>
      </c>
      <c r="BL156" s="419">
        <v>0</v>
      </c>
      <c r="BM156" s="415">
        <v>201.34358</v>
      </c>
      <c r="BN156" s="408">
        <v>231.31662799999998</v>
      </c>
      <c r="BO156" s="408">
        <v>240.33349600000003</v>
      </c>
      <c r="BP156" s="408">
        <v>312.528279</v>
      </c>
      <c r="BQ156" s="419">
        <v>396.57663200000013</v>
      </c>
      <c r="BR156" s="415">
        <v>988.33429700000022</v>
      </c>
      <c r="BS156" s="408">
        <v>0</v>
      </c>
      <c r="BT156" s="408">
        <v>391.02235200000018</v>
      </c>
      <c r="BU156" s="408">
        <v>1.6223719999999999</v>
      </c>
      <c r="BV156" s="408">
        <v>2.7419660000000001</v>
      </c>
      <c r="BW156" s="56" t="s">
        <v>35</v>
      </c>
      <c r="BX156" s="56" t="s">
        <v>35</v>
      </c>
      <c r="BY156" s="409">
        <v>8.522805</v>
      </c>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row>
    <row r="157" s="322" customFormat="true" ht="15" customHeight="true" x14ac:dyDescent="0.2">
      <c r="A157" s="999"/>
      <c r="B157" s="373" t="s">
        <v>496</v>
      </c>
      <c r="C157" s="126">
        <v>0.32570146614034967</v>
      </c>
      <c r="D157" s="125">
        <v>6.3833255257487273E-2</v>
      </c>
      <c r="E157" s="125">
        <v>0</v>
      </c>
      <c r="F157" s="125">
        <v>6.0301336116040825E-3</v>
      </c>
      <c r="G157" s="124">
        <v>7.4734285753647198E-2</v>
      </c>
      <c r="H157" s="123">
        <v>3.3580208641162158E-2</v>
      </c>
      <c r="I157" s="125">
        <v>0</v>
      </c>
      <c r="J157" s="125">
        <v>7.9000859774341847E-2</v>
      </c>
      <c r="K157" s="125">
        <v>0.14575613123614914</v>
      </c>
      <c r="L157" s="122">
        <v>0</v>
      </c>
      <c r="M157" s="126">
        <v>0.17689628307739852</v>
      </c>
      <c r="N157" s="125">
        <v>0.41502711414830351</v>
      </c>
      <c r="O157" s="125">
        <v>0</v>
      </c>
      <c r="P157" s="125">
        <v>0</v>
      </c>
      <c r="Q157" s="124">
        <v>0</v>
      </c>
      <c r="R157" s="123">
        <v>0</v>
      </c>
      <c r="S157" s="125">
        <v>0</v>
      </c>
      <c r="T157" s="125">
        <v>0.21502800380262371</v>
      </c>
      <c r="U157" s="125">
        <v>0.13032333475041005</v>
      </c>
      <c r="V157" s="125">
        <v>1.8271219163253509</v>
      </c>
      <c r="W157" s="73" t="s">
        <v>35</v>
      </c>
      <c r="X157" s="73" t="s">
        <v>35</v>
      </c>
      <c r="Y157" s="122">
        <v>5.81363343240026E-2</v>
      </c>
      <c r="Z157" s="411"/>
      <c r="AA157" s="411"/>
      <c r="AB157" s="411"/>
      <c r="AC157" s="411"/>
      <c r="AD157" s="411"/>
      <c r="AE157" s="411"/>
      <c r="AF157" s="411"/>
      <c r="AG157" s="411"/>
      <c r="AH157" s="411"/>
      <c r="AI157" s="411"/>
      <c r="AJ157" s="411"/>
      <c r="AK157" s="411"/>
      <c r="AL157" s="411"/>
      <c r="AM157" s="411"/>
      <c r="AN157" s="411"/>
      <c r="AO157" s="411"/>
      <c r="AP157" s="411"/>
      <c r="AQ157" s="411"/>
      <c r="AR157" s="411"/>
      <c r="AS157" s="411"/>
      <c r="AT157" s="411"/>
      <c r="AU157" s="411"/>
      <c r="AV157" s="411"/>
      <c r="AW157" s="411"/>
      <c r="AX157" s="411"/>
      <c r="AY157" s="411"/>
      <c r="AZ157" s="187"/>
      <c r="BA157" s="990"/>
      <c r="BB157" s="557" t="s">
        <v>496</v>
      </c>
      <c r="BC157" s="415">
        <v>20.629683</v>
      </c>
      <c r="BD157" s="408">
        <v>4.0530059999999999</v>
      </c>
      <c r="BE157" s="408">
        <v>0</v>
      </c>
      <c r="BF157" s="408">
        <v>0.38203500000000001</v>
      </c>
      <c r="BG157" s="419">
        <v>4.7284299999999995</v>
      </c>
      <c r="BH157" s="415">
        <v>0.76407000000000003</v>
      </c>
      <c r="BI157" s="408">
        <v>0</v>
      </c>
      <c r="BJ157" s="408">
        <v>1.8005640000000001</v>
      </c>
      <c r="BK157" s="408">
        <v>3.309901</v>
      </c>
      <c r="BL157" s="419">
        <v>0</v>
      </c>
      <c r="BM157" s="415">
        <v>7.1865649999999999</v>
      </c>
      <c r="BN157" s="408">
        <v>16.732054000000002</v>
      </c>
      <c r="BO157" s="408">
        <v>0</v>
      </c>
      <c r="BP157" s="408">
        <v>0</v>
      </c>
      <c r="BQ157" s="419">
        <v>0</v>
      </c>
      <c r="BR157" s="415">
        <v>0</v>
      </c>
      <c r="BS157" s="408">
        <v>0</v>
      </c>
      <c r="BT157" s="408">
        <v>18.382528000000001</v>
      </c>
      <c r="BU157" s="408">
        <v>4.7284299999999995</v>
      </c>
      <c r="BV157" s="408">
        <v>4.2318569999999998</v>
      </c>
      <c r="BW157" s="56" t="s">
        <v>35</v>
      </c>
      <c r="BX157" s="56" t="s">
        <v>35</v>
      </c>
      <c r="BY157" s="409">
        <v>2.450339</v>
      </c>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row>
    <row r="158" s="322" customFormat="true" ht="15" customHeight="true" x14ac:dyDescent="0.2">
      <c r="A158" s="999"/>
      <c r="B158" s="373" t="s">
        <v>492</v>
      </c>
      <c r="C158" s="126">
        <v>3.1901883138160794E-2</v>
      </c>
      <c r="D158" s="125">
        <v>0</v>
      </c>
      <c r="E158" s="125">
        <v>3.1827140657155868E-2</v>
      </c>
      <c r="F158" s="125">
        <v>0</v>
      </c>
      <c r="G158" s="124">
        <v>0</v>
      </c>
      <c r="H158" s="123">
        <v>0</v>
      </c>
      <c r="I158" s="125">
        <v>0</v>
      </c>
      <c r="J158" s="125">
        <v>0</v>
      </c>
      <c r="K158" s="125">
        <v>0</v>
      </c>
      <c r="L158" s="122">
        <v>0</v>
      </c>
      <c r="M158" s="126">
        <v>4.9737792997600054E-2</v>
      </c>
      <c r="N158" s="125">
        <v>0</v>
      </c>
      <c r="O158" s="125">
        <v>0</v>
      </c>
      <c r="P158" s="125">
        <v>4.9430494563991741E-2</v>
      </c>
      <c r="Q158" s="124">
        <v>0</v>
      </c>
      <c r="R158" s="123">
        <v>1.7297118465083351E-2</v>
      </c>
      <c r="S158" s="125">
        <v>0</v>
      </c>
      <c r="T158" s="125">
        <v>0</v>
      </c>
      <c r="U158" s="125">
        <v>0</v>
      </c>
      <c r="V158" s="125">
        <v>0.87242018246967545</v>
      </c>
      <c r="W158" s="73" t="s">
        <v>35</v>
      </c>
      <c r="X158" s="73" t="s">
        <v>35</v>
      </c>
      <c r="Y158" s="122">
        <v>0</v>
      </c>
      <c r="Z158" s="411"/>
      <c r="AA158" s="411"/>
      <c r="AB158" s="411"/>
      <c r="AC158" s="411"/>
      <c r="AD158" s="411"/>
      <c r="AE158" s="411"/>
      <c r="AF158" s="411"/>
      <c r="AG158" s="411"/>
      <c r="AH158" s="411"/>
      <c r="AI158" s="411"/>
      <c r="AJ158" s="411"/>
      <c r="AK158" s="411"/>
      <c r="AL158" s="411"/>
      <c r="AM158" s="411"/>
      <c r="AN158" s="411"/>
      <c r="AO158" s="411"/>
      <c r="AP158" s="411"/>
      <c r="AQ158" s="411"/>
      <c r="AR158" s="411"/>
      <c r="AS158" s="411"/>
      <c r="AT158" s="411"/>
      <c r="AU158" s="411"/>
      <c r="AV158" s="411"/>
      <c r="AW158" s="411"/>
      <c r="AX158" s="411"/>
      <c r="AY158" s="411"/>
      <c r="AZ158" s="187"/>
      <c r="BA158" s="990"/>
      <c r="BB158" s="557" t="s">
        <v>492</v>
      </c>
      <c r="BC158" s="415">
        <v>2.0206409999999999</v>
      </c>
      <c r="BD158" s="408">
        <v>0</v>
      </c>
      <c r="BE158" s="408">
        <v>2.0073799999999999</v>
      </c>
      <c r="BF158" s="408">
        <v>0</v>
      </c>
      <c r="BG158" s="419">
        <v>0</v>
      </c>
      <c r="BH158" s="415">
        <v>0</v>
      </c>
      <c r="BI158" s="408">
        <v>0</v>
      </c>
      <c r="BJ158" s="408">
        <v>0</v>
      </c>
      <c r="BK158" s="408">
        <v>0</v>
      </c>
      <c r="BL158" s="419">
        <v>0</v>
      </c>
      <c r="BM158" s="415">
        <v>2.0206409999999999</v>
      </c>
      <c r="BN158" s="408">
        <v>0</v>
      </c>
      <c r="BO158" s="408">
        <v>0</v>
      </c>
      <c r="BP158" s="408">
        <v>2.0073799999999999</v>
      </c>
      <c r="BQ158" s="419">
        <v>0</v>
      </c>
      <c r="BR158" s="415">
        <v>2.0073799999999999</v>
      </c>
      <c r="BS158" s="408">
        <v>0</v>
      </c>
      <c r="BT158" s="408">
        <v>0</v>
      </c>
      <c r="BU158" s="408">
        <v>0</v>
      </c>
      <c r="BV158" s="408">
        <v>2.0206409999999999</v>
      </c>
      <c r="BW158" s="56" t="s">
        <v>35</v>
      </c>
      <c r="BX158" s="56" t="s">
        <v>35</v>
      </c>
      <c r="BY158" s="409">
        <v>0</v>
      </c>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row>
    <row r="159" s="322" customFormat="true" ht="15" customHeight="true" x14ac:dyDescent="0.2">
      <c r="A159" s="999"/>
      <c r="B159" s="373" t="s">
        <v>422</v>
      </c>
      <c r="C159" s="126">
        <v>1.2955334058546333E-2</v>
      </c>
      <c r="D159" s="125">
        <v>0</v>
      </c>
      <c r="E159" s="125">
        <v>0</v>
      </c>
      <c r="F159" s="125">
        <v>0</v>
      </c>
      <c r="G159" s="124">
        <v>0</v>
      </c>
      <c r="H159" s="123">
        <v>0</v>
      </c>
      <c r="I159" s="125">
        <v>0</v>
      </c>
      <c r="J159" s="125">
        <v>0</v>
      </c>
      <c r="K159" s="125">
        <v>0</v>
      </c>
      <c r="L159" s="122">
        <v>0</v>
      </c>
      <c r="M159" s="126">
        <v>2.0198485488398803E-2</v>
      </c>
      <c r="N159" s="125">
        <v>0</v>
      </c>
      <c r="O159" s="125">
        <v>0</v>
      </c>
      <c r="P159" s="125">
        <v>0</v>
      </c>
      <c r="Q159" s="124">
        <v>0</v>
      </c>
      <c r="R159" s="123">
        <v>0</v>
      </c>
      <c r="S159" s="125">
        <v>0</v>
      </c>
      <c r="T159" s="125">
        <v>9.5986740446341642E-3</v>
      </c>
      <c r="U159" s="125">
        <v>0</v>
      </c>
      <c r="V159" s="125">
        <v>0</v>
      </c>
      <c r="W159" s="73" t="s">
        <v>35</v>
      </c>
      <c r="X159" s="73" t="s">
        <v>35</v>
      </c>
      <c r="Y159" s="122">
        <v>0</v>
      </c>
      <c r="Z159" s="411"/>
      <c r="AA159" s="411"/>
      <c r="AB159" s="411"/>
      <c r="AC159" s="411"/>
      <c r="AD159" s="411"/>
      <c r="AE159" s="411"/>
      <c r="AF159" s="411"/>
      <c r="AG159" s="411"/>
      <c r="AH159" s="411"/>
      <c r="AI159" s="411"/>
      <c r="AJ159" s="411"/>
      <c r="AK159" s="411"/>
      <c r="AL159" s="411"/>
      <c r="AM159" s="411"/>
      <c r="AN159" s="411"/>
      <c r="AO159" s="411"/>
      <c r="AP159" s="411"/>
      <c r="AQ159" s="411"/>
      <c r="AR159" s="411"/>
      <c r="AS159" s="411"/>
      <c r="AT159" s="411"/>
      <c r="AU159" s="411"/>
      <c r="AV159" s="411"/>
      <c r="AW159" s="411"/>
      <c r="AX159" s="411"/>
      <c r="AY159" s="411"/>
      <c r="AZ159" s="187"/>
      <c r="BA159" s="990"/>
      <c r="BB159" s="557" t="s">
        <v>422</v>
      </c>
      <c r="BC159" s="415">
        <v>0.820581</v>
      </c>
      <c r="BD159" s="408">
        <v>0</v>
      </c>
      <c r="BE159" s="408">
        <v>0</v>
      </c>
      <c r="BF159" s="408">
        <v>0</v>
      </c>
      <c r="BG159" s="419">
        <v>0</v>
      </c>
      <c r="BH159" s="415">
        <v>0</v>
      </c>
      <c r="BI159" s="408">
        <v>0</v>
      </c>
      <c r="BJ159" s="408">
        <v>0</v>
      </c>
      <c r="BK159" s="408">
        <v>0</v>
      </c>
      <c r="BL159" s="419">
        <v>0</v>
      </c>
      <c r="BM159" s="415">
        <v>0.820581</v>
      </c>
      <c r="BN159" s="408">
        <v>0</v>
      </c>
      <c r="BO159" s="408">
        <v>0</v>
      </c>
      <c r="BP159" s="408">
        <v>0</v>
      </c>
      <c r="BQ159" s="419">
        <v>0</v>
      </c>
      <c r="BR159" s="415">
        <v>0</v>
      </c>
      <c r="BS159" s="408">
        <v>0</v>
      </c>
      <c r="BT159" s="408">
        <v>0.820581</v>
      </c>
      <c r="BU159" s="408">
        <v>0</v>
      </c>
      <c r="BV159" s="408">
        <v>0</v>
      </c>
      <c r="BW159" s="56" t="s">
        <v>35</v>
      </c>
      <c r="BX159" s="56" t="s">
        <v>35</v>
      </c>
      <c r="BY159" s="409">
        <v>0</v>
      </c>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row>
    <row r="160" s="322" customFormat="true" ht="15" customHeight="true" x14ac:dyDescent="0.2">
      <c r="A160" s="1001"/>
      <c r="B160" s="374" t="s">
        <v>575</v>
      </c>
      <c r="C160" s="126">
        <v>0.26901152073172557</v>
      </c>
      <c r="D160" s="125">
        <v>0</v>
      </c>
      <c r="E160" s="125">
        <v>0</v>
      </c>
      <c r="F160" s="125">
        <v>0</v>
      </c>
      <c r="G160" s="124">
        <v>0</v>
      </c>
      <c r="H160" s="123">
        <v>1.6314267134252779E-2</v>
      </c>
      <c r="I160" s="125">
        <v>0</v>
      </c>
      <c r="J160" s="125">
        <v>0</v>
      </c>
      <c r="K160" s="125">
        <v>0</v>
      </c>
      <c r="L160" s="122">
        <v>0</v>
      </c>
      <c r="M160" s="126">
        <v>0.41027497816591829</v>
      </c>
      <c r="N160" s="125">
        <v>0</v>
      </c>
      <c r="O160" s="125">
        <v>0</v>
      </c>
      <c r="P160" s="125">
        <v>0</v>
      </c>
      <c r="Q160" s="124">
        <v>0</v>
      </c>
      <c r="R160" s="123">
        <v>0</v>
      </c>
      <c r="S160" s="125">
        <v>0</v>
      </c>
      <c r="T160" s="125">
        <v>0.19496985486094645</v>
      </c>
      <c r="U160" s="125">
        <v>0</v>
      </c>
      <c r="V160" s="125">
        <v>0.16027060279099717</v>
      </c>
      <c r="W160" s="73" t="s">
        <v>35</v>
      </c>
      <c r="X160" s="73" t="s">
        <v>35</v>
      </c>
      <c r="Y160" s="122">
        <v>0</v>
      </c>
      <c r="Z160" s="411"/>
      <c r="AA160" s="411"/>
      <c r="AB160" s="411"/>
      <c r="AC160" s="411"/>
      <c r="AD160" s="411"/>
      <c r="AE160" s="411"/>
      <c r="AF160" s="411"/>
      <c r="AG160" s="411"/>
      <c r="AH160" s="411"/>
      <c r="AI160" s="411"/>
      <c r="AJ160" s="411"/>
      <c r="AK160" s="411"/>
      <c r="AL160" s="411"/>
      <c r="AM160" s="411"/>
      <c r="AN160" s="411"/>
      <c r="AO160" s="411"/>
      <c r="AP160" s="411"/>
      <c r="AQ160" s="411"/>
      <c r="AR160" s="411"/>
      <c r="AS160" s="411"/>
      <c r="AT160" s="411"/>
      <c r="AU160" s="411"/>
      <c r="AV160" s="411"/>
      <c r="AW160" s="411"/>
      <c r="AX160" s="411"/>
      <c r="AY160" s="411"/>
      <c r="AZ160" s="187"/>
      <c r="BA160" s="990"/>
      <c r="BB160" s="557" t="s">
        <v>575</v>
      </c>
      <c r="BC160" s="415">
        <v>17.038985</v>
      </c>
      <c r="BD160" s="408">
        <v>0</v>
      </c>
      <c r="BE160" s="408">
        <v>0</v>
      </c>
      <c r="BF160" s="408">
        <v>0</v>
      </c>
      <c r="BG160" s="419">
        <v>0</v>
      </c>
      <c r="BH160" s="415">
        <v>0.37120799999999998</v>
      </c>
      <c r="BI160" s="408">
        <v>0</v>
      </c>
      <c r="BJ160" s="408">
        <v>0</v>
      </c>
      <c r="BK160" s="408">
        <v>0</v>
      </c>
      <c r="BL160" s="419">
        <v>0</v>
      </c>
      <c r="BM160" s="415">
        <v>16.667777000000001</v>
      </c>
      <c r="BN160" s="408">
        <v>0</v>
      </c>
      <c r="BO160" s="408">
        <v>0</v>
      </c>
      <c r="BP160" s="408">
        <v>0</v>
      </c>
      <c r="BQ160" s="419">
        <v>0</v>
      </c>
      <c r="BR160" s="415">
        <v>0</v>
      </c>
      <c r="BS160" s="408">
        <v>0</v>
      </c>
      <c r="BT160" s="408">
        <v>16.667777000000001</v>
      </c>
      <c r="BU160" s="408">
        <v>0</v>
      </c>
      <c r="BV160" s="408">
        <v>0.37120799999999998</v>
      </c>
      <c r="BW160" s="56" t="s">
        <v>35</v>
      </c>
      <c r="BX160" s="56" t="s">
        <v>35</v>
      </c>
      <c r="BY160" s="409">
        <v>0</v>
      </c>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row>
    <row r="161" s="367" customFormat="true" ht="15" customHeight="true" x14ac:dyDescent="0.2">
      <c r="B161" s="322"/>
      <c r="C161" s="107"/>
      <c r="D161" s="114"/>
      <c r="E161" s="114"/>
      <c r="F161" s="114"/>
      <c r="G161" s="113"/>
      <c r="H161" s="106"/>
      <c r="I161" s="114"/>
      <c r="J161" s="114"/>
      <c r="K161" s="114"/>
      <c r="L161" s="105"/>
      <c r="M161" s="107"/>
      <c r="N161" s="114"/>
      <c r="O161" s="114"/>
      <c r="P161" s="114"/>
      <c r="Q161" s="113"/>
      <c r="R161" s="106"/>
      <c r="S161" s="114"/>
      <c r="T161" s="114"/>
      <c r="U161" s="114"/>
      <c r="V161" s="114"/>
      <c r="W161" s="114"/>
      <c r="X161" s="114"/>
      <c r="Y161" s="105"/>
      <c r="Z161" s="846"/>
      <c r="AA161" s="846"/>
      <c r="AB161" s="846"/>
      <c r="AC161" s="846"/>
      <c r="AD161" s="846"/>
      <c r="AE161" s="846"/>
      <c r="AF161" s="846"/>
      <c r="AG161" s="846"/>
      <c r="AH161" s="846"/>
      <c r="AI161" s="846"/>
      <c r="AJ161" s="846"/>
      <c r="AK161" s="846"/>
      <c r="AL161" s="846"/>
      <c r="AM161" s="846"/>
      <c r="AN161" s="846"/>
      <c r="AO161" s="846"/>
      <c r="AP161" s="846"/>
      <c r="AQ161" s="846"/>
      <c r="AR161" s="846"/>
      <c r="AS161" s="846"/>
      <c r="AT161" s="846"/>
      <c r="AU161" s="846"/>
      <c r="AV161" s="846"/>
      <c r="AW161" s="846"/>
      <c r="AX161" s="846"/>
      <c r="AY161" s="846"/>
      <c r="AZ161" s="346"/>
      <c r="BA161" s="994"/>
      <c r="BB161" s="557" t="s">
        <v>174</v>
      </c>
      <c r="BC161" s="415">
        <v>6333.9238980000036</v>
      </c>
      <c r="BD161" s="408">
        <v>6349.3644239999903</v>
      </c>
      <c r="BE161" s="408">
        <v>6307.1327129999972</v>
      </c>
      <c r="BF161" s="408">
        <v>6335.4317599999986</v>
      </c>
      <c r="BG161" s="419">
        <v>6326.9889480000038</v>
      </c>
      <c r="BH161" s="415">
        <v>2275.3581080000008</v>
      </c>
      <c r="BI161" s="408">
        <v>2282.1155539999982</v>
      </c>
      <c r="BJ161" s="408">
        <v>2279.1701319999975</v>
      </c>
      <c r="BK161" s="408">
        <v>2270.8485550000023</v>
      </c>
      <c r="BL161" s="419">
        <v>2279.7073540000001</v>
      </c>
      <c r="BM161" s="415">
        <v>4062.5867740000044</v>
      </c>
      <c r="BN161" s="408">
        <v>4031.5568380000013</v>
      </c>
      <c r="BO161" s="408">
        <v>4060.8473619999982</v>
      </c>
      <c r="BP161" s="408">
        <v>4061.0154069999962</v>
      </c>
      <c r="BQ161" s="419">
        <v>4049.6356589999987</v>
      </c>
      <c r="BR161" s="415">
        <v>11605.285609</v>
      </c>
      <c r="BS161" s="408">
        <v>3423.9984750000044</v>
      </c>
      <c r="BT161" s="408">
        <v>8548.8995269999814</v>
      </c>
      <c r="BU161" s="408">
        <v>3628.2297480000002</v>
      </c>
      <c r="BV161" s="408">
        <v>231.61327999999995</v>
      </c>
      <c r="BW161" s="56" t="s">
        <v>35</v>
      </c>
      <c r="BX161" s="56" t="s">
        <v>35</v>
      </c>
      <c r="BY161" s="409">
        <v>4214.8151040000039</v>
      </c>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row>
    <row r="162" s="367" customFormat="true" ht="15" customHeight="true" x14ac:dyDescent="0.2">
      <c r="A162" s="19"/>
      <c r="B162" s="16"/>
      <c r="C162" s="107"/>
      <c r="D162" s="114"/>
      <c r="E162" s="114"/>
      <c r="F162" s="114"/>
      <c r="G162" s="113"/>
      <c r="H162" s="106"/>
      <c r="I162" s="114"/>
      <c r="J162" s="114"/>
      <c r="K162" s="114"/>
      <c r="L162" s="105"/>
      <c r="M162" s="107"/>
      <c r="N162" s="114"/>
      <c r="O162" s="114"/>
      <c r="P162" s="114"/>
      <c r="Q162" s="113"/>
      <c r="R162" s="106"/>
      <c r="S162" s="114"/>
      <c r="T162" s="114"/>
      <c r="U162" s="114"/>
      <c r="V162" s="114"/>
      <c r="W162" s="114"/>
      <c r="X162" s="114"/>
      <c r="Y162" s="105"/>
      <c r="Z162" s="846"/>
      <c r="AA162" s="846"/>
      <c r="AB162" s="846"/>
      <c r="AC162" s="846"/>
      <c r="AD162" s="846"/>
      <c r="AE162" s="846"/>
      <c r="AF162" s="846"/>
      <c r="AG162" s="846"/>
      <c r="AH162" s="846"/>
      <c r="AI162" s="846"/>
      <c r="AJ162" s="846"/>
      <c r="AK162" s="846"/>
      <c r="AL162" s="846"/>
      <c r="AM162" s="846"/>
      <c r="AN162" s="846"/>
      <c r="AO162" s="846"/>
      <c r="AP162" s="846"/>
      <c r="AQ162" s="846"/>
      <c r="AR162" s="846"/>
      <c r="AS162" s="846"/>
      <c r="AT162" s="846"/>
      <c r="AU162" s="846"/>
      <c r="AV162" s="846"/>
      <c r="AW162" s="846"/>
      <c r="AX162" s="846"/>
      <c r="AY162" s="846"/>
      <c r="AZ162" s="346"/>
      <c r="BA162" s="558"/>
      <c r="BB162" s="557"/>
      <c r="BC162" s="415"/>
      <c r="BD162" s="408"/>
      <c r="BE162" s="408"/>
      <c r="BF162" s="408"/>
      <c r="BG162" s="419"/>
      <c r="BH162" s="415"/>
      <c r="BI162" s="408"/>
      <c r="BJ162" s="408"/>
      <c r="BK162" s="408"/>
      <c r="BL162" s="419"/>
      <c r="BM162" s="415"/>
      <c r="BN162" s="408"/>
      <c r="BO162" s="408"/>
      <c r="BP162" s="408"/>
      <c r="BQ162" s="419"/>
      <c r="BR162" s="415"/>
      <c r="BS162" s="408"/>
      <c r="BT162" s="408"/>
      <c r="BU162" s="408"/>
      <c r="BV162" s="408"/>
      <c r="BW162" s="408"/>
      <c r="BX162" s="408"/>
      <c r="BY162" s="409"/>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row>
    <row r="163" s="367" customFormat="true" ht="15" customHeight="true" x14ac:dyDescent="0.2">
      <c r="A163" s="170"/>
      <c r="B163" s="30"/>
      <c r="C163" s="107"/>
      <c r="D163" s="114"/>
      <c r="E163" s="114"/>
      <c r="F163" s="114"/>
      <c r="G163" s="113"/>
      <c r="H163" s="106"/>
      <c r="I163" s="114"/>
      <c r="J163" s="114"/>
      <c r="K163" s="114"/>
      <c r="L163" s="105"/>
      <c r="M163" s="107"/>
      <c r="N163" s="114"/>
      <c r="O163" s="114"/>
      <c r="P163" s="114"/>
      <c r="Q163" s="113"/>
      <c r="R163" s="106"/>
      <c r="S163" s="114"/>
      <c r="T163" s="114"/>
      <c r="U163" s="114"/>
      <c r="V163" s="114"/>
      <c r="W163" s="114"/>
      <c r="X163" s="114"/>
      <c r="Y163" s="105"/>
      <c r="Z163" s="846"/>
      <c r="AA163" s="846"/>
      <c r="AB163" s="846"/>
      <c r="AC163" s="846"/>
      <c r="AD163" s="846"/>
      <c r="AE163" s="846"/>
      <c r="AF163" s="846"/>
      <c r="AG163" s="846"/>
      <c r="AH163" s="846"/>
      <c r="AI163" s="846"/>
      <c r="AJ163" s="846"/>
      <c r="AK163" s="846"/>
      <c r="AL163" s="846"/>
      <c r="AM163" s="846"/>
      <c r="AN163" s="846"/>
      <c r="AO163" s="846"/>
      <c r="AP163" s="846"/>
      <c r="AQ163" s="846"/>
      <c r="AR163" s="846"/>
      <c r="AS163" s="846"/>
      <c r="AT163" s="846"/>
      <c r="AU163" s="846"/>
      <c r="AV163" s="846"/>
      <c r="AW163" s="846"/>
      <c r="AX163" s="846"/>
      <c r="AY163" s="846"/>
      <c r="AZ163" s="346"/>
      <c r="BA163" s="558"/>
      <c r="BB163" s="557"/>
      <c r="BC163" s="415"/>
      <c r="BD163" s="408"/>
      <c r="BE163" s="408"/>
      <c r="BF163" s="408"/>
      <c r="BG163" s="419"/>
      <c r="BH163" s="415"/>
      <c r="BI163" s="408"/>
      <c r="BJ163" s="408"/>
      <c r="BK163" s="408"/>
      <c r="BL163" s="419"/>
      <c r="BM163" s="415"/>
      <c r="BN163" s="408"/>
      <c r="BO163" s="408"/>
      <c r="BP163" s="408"/>
      <c r="BQ163" s="419"/>
      <c r="BR163" s="415"/>
      <c r="BS163" s="408"/>
      <c r="BT163" s="408"/>
      <c r="BU163" s="408"/>
      <c r="BV163" s="408"/>
      <c r="BW163" s="408"/>
      <c r="BX163" s="408"/>
      <c r="BY163" s="409"/>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row>
    <row r="164" s="367" customFormat="true" ht="15" customHeight="true" x14ac:dyDescent="0.2">
      <c r="A164" s="170"/>
      <c r="B164" s="30"/>
      <c r="C164" s="107"/>
      <c r="D164" s="114"/>
      <c r="E164" s="114"/>
      <c r="F164" s="114"/>
      <c r="G164" s="113"/>
      <c r="H164" s="106"/>
      <c r="I164" s="114"/>
      <c r="J164" s="114"/>
      <c r="K164" s="114"/>
      <c r="L164" s="105"/>
      <c r="M164" s="107"/>
      <c r="N164" s="114"/>
      <c r="O164" s="114"/>
      <c r="P164" s="114"/>
      <c r="Q164" s="113"/>
      <c r="R164" s="106"/>
      <c r="S164" s="114"/>
      <c r="T164" s="114"/>
      <c r="U164" s="114"/>
      <c r="V164" s="114"/>
      <c r="W164" s="114"/>
      <c r="X164" s="114"/>
      <c r="Y164" s="105"/>
      <c r="Z164" s="846"/>
      <c r="AA164" s="846"/>
      <c r="AB164" s="846"/>
      <c r="AC164" s="846"/>
      <c r="AD164" s="846"/>
      <c r="AE164" s="846"/>
      <c r="AF164" s="846"/>
      <c r="AG164" s="846"/>
      <c r="AH164" s="846"/>
      <c r="AI164" s="846"/>
      <c r="AJ164" s="846"/>
      <c r="AK164" s="846"/>
      <c r="AL164" s="846"/>
      <c r="AM164" s="846"/>
      <c r="AN164" s="846"/>
      <c r="AO164" s="846"/>
      <c r="AP164" s="846"/>
      <c r="AQ164" s="846"/>
      <c r="AR164" s="846"/>
      <c r="AS164" s="846"/>
      <c r="AT164" s="846"/>
      <c r="AU164" s="846"/>
      <c r="AV164" s="846"/>
      <c r="AW164" s="846"/>
      <c r="AX164" s="846"/>
      <c r="AY164" s="846"/>
      <c r="AZ164" s="346"/>
      <c r="BA164" s="558"/>
      <c r="BB164" s="557"/>
      <c r="BC164" s="415"/>
      <c r="BD164" s="408"/>
      <c r="BE164" s="408"/>
      <c r="BF164" s="408"/>
      <c r="BG164" s="419"/>
      <c r="BH164" s="415"/>
      <c r="BI164" s="408"/>
      <c r="BJ164" s="408"/>
      <c r="BK164" s="408"/>
      <c r="BL164" s="419"/>
      <c r="BM164" s="415"/>
      <c r="BN164" s="408"/>
      <c r="BO164" s="408"/>
      <c r="BP164" s="408"/>
      <c r="BQ164" s="419"/>
      <c r="BR164" s="415"/>
      <c r="BS164" s="408"/>
      <c r="BT164" s="408"/>
      <c r="BU164" s="408"/>
      <c r="BV164" s="408"/>
      <c r="BW164" s="408"/>
      <c r="BX164" s="408"/>
      <c r="BY164" s="409"/>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row>
    <row r="165" s="367" customFormat="true" ht="15" customHeight="true" x14ac:dyDescent="0.2">
      <c r="A165" s="170"/>
      <c r="B165" s="30"/>
      <c r="C165" s="107"/>
      <c r="D165" s="114"/>
      <c r="E165" s="114"/>
      <c r="F165" s="114"/>
      <c r="G165" s="113"/>
      <c r="H165" s="106"/>
      <c r="I165" s="114"/>
      <c r="J165" s="114"/>
      <c r="K165" s="114"/>
      <c r="L165" s="105"/>
      <c r="M165" s="107"/>
      <c r="N165" s="114"/>
      <c r="O165" s="114"/>
      <c r="P165" s="114"/>
      <c r="Q165" s="113"/>
      <c r="R165" s="106"/>
      <c r="S165" s="114"/>
      <c r="T165" s="114"/>
      <c r="U165" s="114"/>
      <c r="V165" s="114"/>
      <c r="W165" s="114"/>
      <c r="X165" s="114"/>
      <c r="Y165" s="105"/>
      <c r="Z165" s="846"/>
      <c r="AA165" s="846"/>
      <c r="AB165" s="846"/>
      <c r="AC165" s="846"/>
      <c r="AD165" s="846"/>
      <c r="AE165" s="846"/>
      <c r="AF165" s="846"/>
      <c r="AG165" s="846"/>
      <c r="AH165" s="846"/>
      <c r="AI165" s="846"/>
      <c r="AJ165" s="846"/>
      <c r="AK165" s="846"/>
      <c r="AL165" s="846"/>
      <c r="AM165" s="846"/>
      <c r="AN165" s="846"/>
      <c r="AO165" s="846"/>
      <c r="AP165" s="846"/>
      <c r="AQ165" s="846"/>
      <c r="AR165" s="846"/>
      <c r="AS165" s="846"/>
      <c r="AT165" s="846"/>
      <c r="AU165" s="846"/>
      <c r="AV165" s="846"/>
      <c r="AW165" s="846"/>
      <c r="AX165" s="846"/>
      <c r="AY165" s="846"/>
      <c r="AZ165" s="346"/>
      <c r="BA165" s="558"/>
      <c r="BB165" s="557"/>
      <c r="BC165" s="415"/>
      <c r="BD165" s="408"/>
      <c r="BE165" s="408"/>
      <c r="BF165" s="408"/>
      <c r="BG165" s="419"/>
      <c r="BH165" s="415"/>
      <c r="BI165" s="408"/>
      <c r="BJ165" s="408"/>
      <c r="BK165" s="408"/>
      <c r="BL165" s="419"/>
      <c r="BM165" s="415"/>
      <c r="BN165" s="408"/>
      <c r="BO165" s="408"/>
      <c r="BP165" s="408"/>
      <c r="BQ165" s="419"/>
      <c r="BR165" s="415"/>
      <c r="BS165" s="408"/>
      <c r="BT165" s="408"/>
      <c r="BU165" s="408"/>
      <c r="BV165" s="408"/>
      <c r="BW165" s="408"/>
      <c r="BX165" s="408"/>
      <c r="BY165" s="409"/>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row>
    <row r="166" s="322" customFormat="true" ht="15" customHeight="true" x14ac:dyDescent="0.2">
      <c r="A166" s="171"/>
      <c r="B166" s="140"/>
      <c r="C166" s="40"/>
      <c r="D166" s="161"/>
      <c r="E166" s="161"/>
      <c r="F166" s="161"/>
      <c r="G166" s="150"/>
      <c r="H166" s="39"/>
      <c r="I166" s="161"/>
      <c r="J166" s="161"/>
      <c r="K166" s="161"/>
      <c r="L166" s="156"/>
      <c r="M166" s="40"/>
      <c r="N166" s="161"/>
      <c r="O166" s="161"/>
      <c r="P166" s="161"/>
      <c r="Q166" s="150"/>
      <c r="R166" s="39"/>
      <c r="S166" s="161"/>
      <c r="T166" s="161"/>
      <c r="U166" s="161"/>
      <c r="V166" s="161"/>
      <c r="W166" s="161"/>
      <c r="X166" s="161"/>
      <c r="Y166" s="156"/>
      <c r="Z166" s="411"/>
      <c r="AA166" s="411"/>
      <c r="AB166" s="411"/>
      <c r="AC166" s="411"/>
      <c r="AD166" s="411"/>
      <c r="AE166" s="411"/>
      <c r="AF166" s="411"/>
      <c r="AG166" s="411"/>
      <c r="AH166" s="411"/>
      <c r="AI166" s="411"/>
      <c r="AJ166" s="411"/>
      <c r="AK166" s="411"/>
      <c r="AL166" s="411"/>
      <c r="AM166" s="411"/>
      <c r="AN166" s="411"/>
      <c r="AO166" s="411"/>
      <c r="AP166" s="411"/>
      <c r="AQ166" s="411"/>
      <c r="AR166" s="411"/>
      <c r="AS166" s="411"/>
      <c r="AT166" s="411"/>
      <c r="AU166" s="411"/>
      <c r="AV166" s="411"/>
      <c r="AW166" s="411"/>
      <c r="AX166" s="411"/>
      <c r="AY166" s="411"/>
      <c r="AZ166" s="187"/>
      <c r="BA166" s="558"/>
      <c r="BB166" s="557"/>
      <c r="BC166" s="415"/>
      <c r="BD166" s="408"/>
      <c r="BE166" s="408"/>
      <c r="BF166" s="408"/>
      <c r="BG166" s="419"/>
      <c r="BH166" s="415"/>
      <c r="BI166" s="408"/>
      <c r="BJ166" s="408"/>
      <c r="BK166" s="408"/>
      <c r="BL166" s="419"/>
      <c r="BM166" s="415"/>
      <c r="BN166" s="408"/>
      <c r="BO166" s="408"/>
      <c r="BP166" s="408"/>
      <c r="BQ166" s="419"/>
      <c r="BR166" s="415"/>
      <c r="BS166" s="408"/>
      <c r="BT166" s="408"/>
      <c r="BU166" s="408"/>
      <c r="BV166" s="408"/>
      <c r="BW166" s="408"/>
      <c r="BX166" s="408"/>
      <c r="BY166" s="409"/>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row>
    <row r="167" s="322" customFormat="true" ht="15" customHeight="true" x14ac:dyDescent="0.2">
      <c r="A167" s="147"/>
      <c r="B167" s="141"/>
      <c r="C167" s="159"/>
      <c r="D167" s="158"/>
      <c r="E167" s="158"/>
      <c r="F167" s="158"/>
      <c r="G167" s="148"/>
      <c r="H167" s="151"/>
      <c r="I167" s="158"/>
      <c r="J167" s="158"/>
      <c r="K167" s="158"/>
      <c r="L167" s="154"/>
      <c r="M167" s="159"/>
      <c r="N167" s="158"/>
      <c r="O167" s="158"/>
      <c r="P167" s="158"/>
      <c r="Q167" s="148"/>
      <c r="R167" s="151"/>
      <c r="S167" s="158"/>
      <c r="T167" s="158"/>
      <c r="U167" s="158"/>
      <c r="V167" s="158"/>
      <c r="W167" s="158"/>
      <c r="X167" s="158"/>
      <c r="Y167" s="154"/>
      <c r="Z167" s="411"/>
      <c r="AA167" s="411"/>
      <c r="AB167" s="411"/>
      <c r="AC167" s="411"/>
      <c r="AD167" s="411"/>
      <c r="AE167" s="411"/>
      <c r="AF167" s="411"/>
      <c r="AG167" s="411"/>
      <c r="AH167" s="411"/>
      <c r="AI167" s="411"/>
      <c r="AJ167" s="411"/>
      <c r="AK167" s="411"/>
      <c r="AL167" s="411"/>
      <c r="AM167" s="411"/>
      <c r="AN167" s="411"/>
      <c r="AO167" s="411"/>
      <c r="AP167" s="411"/>
      <c r="AQ167" s="411"/>
      <c r="AR167" s="411"/>
      <c r="AS167" s="411"/>
      <c r="AT167" s="411"/>
      <c r="AU167" s="411"/>
      <c r="AV167" s="411"/>
      <c r="AW167" s="411"/>
      <c r="AX167" s="411"/>
      <c r="AY167" s="411"/>
      <c r="AZ167" s="187"/>
      <c r="BA167" s="558"/>
      <c r="BB167" s="557"/>
      <c r="BC167" s="415"/>
      <c r="BD167" s="408"/>
      <c r="BE167" s="408"/>
      <c r="BF167" s="408"/>
      <c r="BG167" s="419"/>
      <c r="BH167" s="415"/>
      <c r="BI167" s="408"/>
      <c r="BJ167" s="408"/>
      <c r="BK167" s="408"/>
      <c r="BL167" s="419"/>
      <c r="BM167" s="415"/>
      <c r="BN167" s="408"/>
      <c r="BO167" s="408"/>
      <c r="BP167" s="408"/>
      <c r="BQ167" s="419"/>
      <c r="BR167" s="415"/>
      <c r="BS167" s="408"/>
      <c r="BT167" s="408"/>
      <c r="BU167" s="408"/>
      <c r="BV167" s="408"/>
      <c r="BW167" s="408"/>
      <c r="BX167" s="408"/>
      <c r="BY167" s="409"/>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row>
    <row r="168" s="322" customFormat="true" ht="15" customHeight="true" x14ac:dyDescent="0.2">
      <c r="A168" s="147"/>
      <c r="B168" s="141"/>
      <c r="C168" s="159"/>
      <c r="D168" s="158"/>
      <c r="E168" s="158"/>
      <c r="F168" s="158"/>
      <c r="G168" s="148"/>
      <c r="H168" s="151"/>
      <c r="I168" s="158"/>
      <c r="J168" s="158"/>
      <c r="K168" s="158"/>
      <c r="L168" s="154"/>
      <c r="M168" s="159"/>
      <c r="N168" s="158"/>
      <c r="O168" s="158"/>
      <c r="P168" s="158"/>
      <c r="Q168" s="148"/>
      <c r="R168" s="151"/>
      <c r="S168" s="158"/>
      <c r="T168" s="158"/>
      <c r="U168" s="158"/>
      <c r="V168" s="158"/>
      <c r="W168" s="158"/>
      <c r="X168" s="158"/>
      <c r="Y168" s="154"/>
      <c r="Z168" s="411"/>
      <c r="AA168" s="411"/>
      <c r="AB168" s="411"/>
      <c r="AC168" s="411"/>
      <c r="AD168" s="411"/>
      <c r="AE168" s="411"/>
      <c r="AF168" s="411"/>
      <c r="AG168" s="411"/>
      <c r="AH168" s="411"/>
      <c r="AI168" s="411"/>
      <c r="AJ168" s="411"/>
      <c r="AK168" s="411"/>
      <c r="AL168" s="411"/>
      <c r="AM168" s="411"/>
      <c r="AN168" s="411"/>
      <c r="AO168" s="411"/>
      <c r="AP168" s="411"/>
      <c r="AQ168" s="411"/>
      <c r="AR168" s="411"/>
      <c r="AS168" s="411"/>
      <c r="AT168" s="411"/>
      <c r="AU168" s="411"/>
      <c r="AV168" s="411"/>
      <c r="AW168" s="411"/>
      <c r="AX168" s="411"/>
      <c r="AY168" s="411"/>
      <c r="AZ168" s="187"/>
      <c r="BA168" s="558"/>
      <c r="BB168" s="557"/>
      <c r="BC168" s="415"/>
      <c r="BD168" s="408"/>
      <c r="BE168" s="408"/>
      <c r="BF168" s="408"/>
      <c r="BG168" s="419"/>
      <c r="BH168" s="415"/>
      <c r="BI168" s="408"/>
      <c r="BJ168" s="408"/>
      <c r="BK168" s="408"/>
      <c r="BL168" s="419"/>
      <c r="BM168" s="415"/>
      <c r="BN168" s="408"/>
      <c r="BO168" s="408"/>
      <c r="BP168" s="408"/>
      <c r="BQ168" s="419"/>
      <c r="BR168" s="415"/>
      <c r="BS168" s="408"/>
      <c r="BT168" s="408"/>
      <c r="BU168" s="408"/>
      <c r="BV168" s="408"/>
      <c r="BW168" s="408"/>
      <c r="BX168" s="408"/>
      <c r="BY168" s="409"/>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row>
    <row r="169" s="322" customFormat="true" ht="15" customHeight="true" x14ac:dyDescent="0.2">
      <c r="A169" s="147"/>
      <c r="B169" s="141"/>
      <c r="C169" s="112"/>
      <c r="D169" s="111"/>
      <c r="E169" s="111"/>
      <c r="F169" s="111"/>
      <c r="G169" s="110"/>
      <c r="H169" s="109"/>
      <c r="I169" s="111"/>
      <c r="J169" s="111"/>
      <c r="K169" s="111"/>
      <c r="L169" s="108"/>
      <c r="M169" s="112"/>
      <c r="N169" s="111"/>
      <c r="O169" s="111"/>
      <c r="P169" s="111"/>
      <c r="Q169" s="110"/>
      <c r="R169" s="109"/>
      <c r="S169" s="111"/>
      <c r="T169" s="111"/>
      <c r="U169" s="111"/>
      <c r="V169" s="111"/>
      <c r="W169" s="111"/>
      <c r="X169" s="111"/>
      <c r="Y169" s="108"/>
      <c r="Z169" s="411"/>
      <c r="AA169" s="411"/>
      <c r="AB169" s="411"/>
      <c r="AC169" s="411"/>
      <c r="AD169" s="411"/>
      <c r="AE169" s="411"/>
      <c r="AF169" s="411"/>
      <c r="AG169" s="411"/>
      <c r="AH169" s="411"/>
      <c r="AI169" s="411"/>
      <c r="AJ169" s="411"/>
      <c r="AK169" s="411"/>
      <c r="AL169" s="411"/>
      <c r="AM169" s="411"/>
      <c r="AN169" s="411"/>
      <c r="AO169" s="411"/>
      <c r="AP169" s="411"/>
      <c r="AQ169" s="411"/>
      <c r="AR169" s="411"/>
      <c r="AS169" s="411"/>
      <c r="AT169" s="411"/>
      <c r="AU169" s="411"/>
      <c r="AV169" s="411"/>
      <c r="AW169" s="411"/>
      <c r="AX169" s="411"/>
      <c r="AY169" s="411"/>
      <c r="AZ169" s="187"/>
      <c r="BA169" s="558"/>
      <c r="BB169" s="557"/>
      <c r="BC169" s="415"/>
      <c r="BD169" s="408"/>
      <c r="BE169" s="408"/>
      <c r="BF169" s="408"/>
      <c r="BG169" s="419"/>
      <c r="BH169" s="415"/>
      <c r="BI169" s="408"/>
      <c r="BJ169" s="408"/>
      <c r="BK169" s="408"/>
      <c r="BL169" s="419"/>
      <c r="BM169" s="415"/>
      <c r="BN169" s="408"/>
      <c r="BO169" s="408"/>
      <c r="BP169" s="408"/>
      <c r="BQ169" s="419"/>
      <c r="BR169" s="415"/>
      <c r="BS169" s="408"/>
      <c r="BT169" s="408"/>
      <c r="BU169" s="408"/>
      <c r="BV169" s="408"/>
      <c r="BW169" s="408"/>
      <c r="BX169" s="408"/>
      <c r="BY169" s="409"/>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row>
    <row r="170" s="322" customFormat="true" ht="15" customHeight="true" x14ac:dyDescent="0.2">
      <c r="A170" s="147"/>
      <c r="B170" s="141"/>
      <c r="C170" s="112"/>
      <c r="D170" s="111"/>
      <c r="E170" s="111"/>
      <c r="F170" s="111"/>
      <c r="G170" s="110"/>
      <c r="H170" s="109"/>
      <c r="I170" s="111"/>
      <c r="J170" s="111"/>
      <c r="K170" s="111"/>
      <c r="L170" s="108"/>
      <c r="M170" s="112"/>
      <c r="N170" s="111"/>
      <c r="O170" s="111"/>
      <c r="P170" s="111"/>
      <c r="Q170" s="110"/>
      <c r="R170" s="109"/>
      <c r="S170" s="111"/>
      <c r="T170" s="111"/>
      <c r="U170" s="111"/>
      <c r="V170" s="111"/>
      <c r="W170" s="111"/>
      <c r="X170" s="111"/>
      <c r="Y170" s="108"/>
      <c r="Z170" s="411"/>
      <c r="AA170" s="411"/>
      <c r="AB170" s="411"/>
      <c r="AC170" s="411"/>
      <c r="AD170" s="411"/>
      <c r="AE170" s="411"/>
      <c r="AF170" s="411"/>
      <c r="AG170" s="411"/>
      <c r="AH170" s="411"/>
      <c r="AI170" s="411"/>
      <c r="AJ170" s="411"/>
      <c r="AK170" s="411"/>
      <c r="AL170" s="411"/>
      <c r="AM170" s="411"/>
      <c r="AN170" s="411"/>
      <c r="AO170" s="411"/>
      <c r="AP170" s="411"/>
      <c r="AQ170" s="411"/>
      <c r="AR170" s="411"/>
      <c r="AS170" s="411"/>
      <c r="AT170" s="411"/>
      <c r="AU170" s="411"/>
      <c r="AV170" s="411"/>
      <c r="AW170" s="411"/>
      <c r="AX170" s="411"/>
      <c r="AY170" s="411"/>
      <c r="AZ170" s="187"/>
      <c r="BA170" s="558"/>
      <c r="BB170" s="557"/>
      <c r="BC170" s="415"/>
      <c r="BD170" s="408"/>
      <c r="BE170" s="408"/>
      <c r="BF170" s="408"/>
      <c r="BG170" s="419"/>
      <c r="BH170" s="415"/>
      <c r="BI170" s="408"/>
      <c r="BJ170" s="408"/>
      <c r="BK170" s="408"/>
      <c r="BL170" s="419"/>
      <c r="BM170" s="415"/>
      <c r="BN170" s="408"/>
      <c r="BO170" s="408"/>
      <c r="BP170" s="408"/>
      <c r="BQ170" s="419"/>
      <c r="BR170" s="415"/>
      <c r="BS170" s="408"/>
      <c r="BT170" s="408"/>
      <c r="BU170" s="408"/>
      <c r="BV170" s="408"/>
      <c r="BW170" s="408"/>
      <c r="BX170" s="408"/>
      <c r="BY170" s="409"/>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row>
    <row r="171" s="322" customFormat="true" ht="15" customHeight="true" x14ac:dyDescent="0.2">
      <c r="A171" s="147"/>
      <c r="B171" s="141"/>
      <c r="C171" s="112"/>
      <c r="D171" s="111"/>
      <c r="E171" s="111"/>
      <c r="F171" s="111"/>
      <c r="G171" s="110"/>
      <c r="H171" s="109"/>
      <c r="I171" s="111"/>
      <c r="J171" s="111"/>
      <c r="K171" s="111"/>
      <c r="L171" s="108"/>
      <c r="M171" s="112"/>
      <c r="N171" s="111"/>
      <c r="O171" s="111"/>
      <c r="P171" s="111"/>
      <c r="Q171" s="110"/>
      <c r="R171" s="109"/>
      <c r="S171" s="111"/>
      <c r="T171" s="111"/>
      <c r="U171" s="111"/>
      <c r="V171" s="111"/>
      <c r="W171" s="111"/>
      <c r="X171" s="111"/>
      <c r="Y171" s="108"/>
      <c r="Z171" s="411"/>
      <c r="AA171" s="411"/>
      <c r="AB171" s="411"/>
      <c r="AC171" s="411"/>
      <c r="AD171" s="411"/>
      <c r="AE171" s="411"/>
      <c r="AF171" s="411"/>
      <c r="AG171" s="411"/>
      <c r="AH171" s="411"/>
      <c r="AI171" s="411"/>
      <c r="AJ171" s="411"/>
      <c r="AK171" s="411"/>
      <c r="AL171" s="411"/>
      <c r="AM171" s="411"/>
      <c r="AN171" s="411"/>
      <c r="AO171" s="411"/>
      <c r="AP171" s="411"/>
      <c r="AQ171" s="411"/>
      <c r="AR171" s="411"/>
      <c r="AS171" s="411"/>
      <c r="AT171" s="411"/>
      <c r="AU171" s="411"/>
      <c r="AV171" s="411"/>
      <c r="AW171" s="411"/>
      <c r="AX171" s="411"/>
      <c r="AY171" s="411"/>
      <c r="AZ171" s="187"/>
      <c r="BA171" s="558"/>
      <c r="BB171" s="557"/>
      <c r="BC171" s="415"/>
      <c r="BD171" s="408"/>
      <c r="BE171" s="408"/>
      <c r="BF171" s="408"/>
      <c r="BG171" s="419"/>
      <c r="BH171" s="415"/>
      <c r="BI171" s="408"/>
      <c r="BJ171" s="408"/>
      <c r="BK171" s="408"/>
      <c r="BL171" s="419"/>
      <c r="BM171" s="415"/>
      <c r="BN171" s="408"/>
      <c r="BO171" s="408"/>
      <c r="BP171" s="408"/>
      <c r="BQ171" s="419"/>
      <c r="BR171" s="415"/>
      <c r="BS171" s="408"/>
      <c r="BT171" s="408"/>
      <c r="BU171" s="408"/>
      <c r="BV171" s="408"/>
      <c r="BW171" s="408"/>
      <c r="BX171" s="408"/>
      <c r="BY171" s="409"/>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row>
    <row r="172" s="322" customFormat="true" ht="15" customHeight="true" x14ac:dyDescent="0.2">
      <c r="A172" s="147"/>
      <c r="B172" s="141"/>
      <c r="C172" s="112"/>
      <c r="D172" s="111"/>
      <c r="E172" s="111"/>
      <c r="F172" s="111"/>
      <c r="G172" s="110"/>
      <c r="H172" s="109"/>
      <c r="I172" s="111"/>
      <c r="J172" s="111"/>
      <c r="K172" s="111"/>
      <c r="L172" s="108"/>
      <c r="M172" s="112"/>
      <c r="N172" s="111"/>
      <c r="O172" s="111"/>
      <c r="P172" s="111"/>
      <c r="Q172" s="110"/>
      <c r="R172" s="109"/>
      <c r="S172" s="111"/>
      <c r="T172" s="111"/>
      <c r="U172" s="111"/>
      <c r="V172" s="111"/>
      <c r="W172" s="111"/>
      <c r="X172" s="111"/>
      <c r="Y172" s="108"/>
      <c r="Z172" s="411"/>
      <c r="AA172" s="411"/>
      <c r="AB172" s="411"/>
      <c r="AC172" s="411"/>
      <c r="AD172" s="411"/>
      <c r="AE172" s="411"/>
      <c r="AF172" s="411"/>
      <c r="AG172" s="411"/>
      <c r="AH172" s="411"/>
      <c r="AI172" s="411"/>
      <c r="AJ172" s="411"/>
      <c r="AK172" s="411"/>
      <c r="AL172" s="411"/>
      <c r="AM172" s="411"/>
      <c r="AN172" s="411"/>
      <c r="AO172" s="411"/>
      <c r="AP172" s="411"/>
      <c r="AQ172" s="411"/>
      <c r="AR172" s="411"/>
      <c r="AS172" s="411"/>
      <c r="AT172" s="411"/>
      <c r="AU172" s="411"/>
      <c r="AV172" s="411"/>
      <c r="AW172" s="411"/>
      <c r="AX172" s="411"/>
      <c r="AY172" s="411"/>
      <c r="AZ172" s="187"/>
      <c r="BA172" s="558"/>
      <c r="BB172" s="557"/>
      <c r="BC172" s="415"/>
      <c r="BD172" s="408"/>
      <c r="BE172" s="408"/>
      <c r="BF172" s="408"/>
      <c r="BG172" s="419"/>
      <c r="BH172" s="415"/>
      <c r="BI172" s="408"/>
      <c r="BJ172" s="408"/>
      <c r="BK172" s="408"/>
      <c r="BL172" s="419"/>
      <c r="BM172" s="415"/>
      <c r="BN172" s="408"/>
      <c r="BO172" s="408"/>
      <c r="BP172" s="408"/>
      <c r="BQ172" s="419"/>
      <c r="BR172" s="415"/>
      <c r="BS172" s="408"/>
      <c r="BT172" s="408"/>
      <c r="BU172" s="408"/>
      <c r="BV172" s="408"/>
      <c r="BW172" s="408"/>
      <c r="BX172" s="408"/>
      <c r="BY172" s="409"/>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row>
    <row r="173" s="322" customFormat="true" ht="15" customHeight="true" x14ac:dyDescent="0.2">
      <c r="A173" s="147"/>
      <c r="B173" s="141"/>
      <c r="C173" s="112"/>
      <c r="D173" s="111"/>
      <c r="E173" s="111"/>
      <c r="F173" s="111"/>
      <c r="G173" s="110"/>
      <c r="H173" s="109"/>
      <c r="I173" s="111"/>
      <c r="J173" s="111"/>
      <c r="K173" s="111"/>
      <c r="L173" s="108"/>
      <c r="M173" s="112"/>
      <c r="N173" s="111"/>
      <c r="O173" s="111"/>
      <c r="P173" s="111"/>
      <c r="Q173" s="110"/>
      <c r="R173" s="109"/>
      <c r="S173" s="111"/>
      <c r="T173" s="111"/>
      <c r="U173" s="111"/>
      <c r="V173" s="111"/>
      <c r="W173" s="111"/>
      <c r="X173" s="111"/>
      <c r="Y173" s="108"/>
      <c r="Z173" s="411"/>
      <c r="AA173" s="411"/>
      <c r="AB173" s="411"/>
      <c r="AC173" s="411"/>
      <c r="AD173" s="411"/>
      <c r="AE173" s="411"/>
      <c r="AF173" s="411"/>
      <c r="AG173" s="411"/>
      <c r="AH173" s="411"/>
      <c r="AI173" s="411"/>
      <c r="AJ173" s="411"/>
      <c r="AK173" s="411"/>
      <c r="AL173" s="411"/>
      <c r="AM173" s="411"/>
      <c r="AN173" s="411"/>
      <c r="AO173" s="411"/>
      <c r="AP173" s="411"/>
      <c r="AQ173" s="411"/>
      <c r="AR173" s="411"/>
      <c r="AS173" s="411"/>
      <c r="AT173" s="411"/>
      <c r="AU173" s="411"/>
      <c r="AV173" s="411"/>
      <c r="AW173" s="411"/>
      <c r="AX173" s="411"/>
      <c r="AY173" s="411"/>
      <c r="AZ173" s="187"/>
      <c r="BA173" s="558"/>
      <c r="BB173" s="557"/>
      <c r="BC173" s="415"/>
      <c r="BD173" s="408"/>
      <c r="BE173" s="408"/>
      <c r="BF173" s="408"/>
      <c r="BG173" s="419"/>
      <c r="BH173" s="415"/>
      <c r="BI173" s="408"/>
      <c r="BJ173" s="408"/>
      <c r="BK173" s="408"/>
      <c r="BL173" s="419"/>
      <c r="BM173" s="415"/>
      <c r="BN173" s="408"/>
      <c r="BO173" s="408"/>
      <c r="BP173" s="408"/>
      <c r="BQ173" s="419"/>
      <c r="BR173" s="415"/>
      <c r="BS173" s="408"/>
      <c r="BT173" s="408"/>
      <c r="BU173" s="408"/>
      <c r="BV173" s="408"/>
      <c r="BW173" s="408"/>
      <c r="BX173" s="408"/>
      <c r="BY173" s="409"/>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row>
    <row r="174" s="322" customFormat="true" ht="15" customHeight="true" x14ac:dyDescent="0.2">
      <c r="A174" s="147"/>
      <c r="B174" s="141"/>
      <c r="C174" s="112"/>
      <c r="D174" s="111"/>
      <c r="E174" s="111"/>
      <c r="F174" s="111"/>
      <c r="G174" s="110"/>
      <c r="H174" s="109"/>
      <c r="I174" s="111"/>
      <c r="J174" s="111"/>
      <c r="K174" s="111"/>
      <c r="L174" s="108"/>
      <c r="M174" s="112"/>
      <c r="N174" s="111"/>
      <c r="O174" s="111"/>
      <c r="P174" s="111"/>
      <c r="Q174" s="110"/>
      <c r="R174" s="109"/>
      <c r="S174" s="111"/>
      <c r="T174" s="111"/>
      <c r="U174" s="111"/>
      <c r="V174" s="111"/>
      <c r="W174" s="111"/>
      <c r="X174" s="111"/>
      <c r="Y174" s="108"/>
      <c r="Z174" s="411"/>
      <c r="AA174" s="411"/>
      <c r="AB174" s="411"/>
      <c r="AC174" s="411"/>
      <c r="AD174" s="411"/>
      <c r="AE174" s="411"/>
      <c r="AF174" s="411"/>
      <c r="AG174" s="411"/>
      <c r="AH174" s="411"/>
      <c r="AI174" s="411"/>
      <c r="AJ174" s="411"/>
      <c r="AK174" s="411"/>
      <c r="AL174" s="411"/>
      <c r="AM174" s="411"/>
      <c r="AN174" s="411"/>
      <c r="AO174" s="411"/>
      <c r="AP174" s="411"/>
      <c r="AQ174" s="411"/>
      <c r="AR174" s="411"/>
      <c r="AS174" s="411"/>
      <c r="AT174" s="411"/>
      <c r="AU174" s="411"/>
      <c r="AV174" s="411"/>
      <c r="AW174" s="411"/>
      <c r="AX174" s="411"/>
      <c r="AY174" s="411"/>
      <c r="AZ174" s="187"/>
      <c r="BA174" s="558"/>
      <c r="BB174" s="557"/>
      <c r="BC174" s="415"/>
      <c r="BD174" s="408"/>
      <c r="BE174" s="408"/>
      <c r="BF174" s="408"/>
      <c r="BG174" s="419"/>
      <c r="BH174" s="415"/>
      <c r="BI174" s="408"/>
      <c r="BJ174" s="408"/>
      <c r="BK174" s="408"/>
      <c r="BL174" s="419"/>
      <c r="BM174" s="415"/>
      <c r="BN174" s="408"/>
      <c r="BO174" s="408"/>
      <c r="BP174" s="408"/>
      <c r="BQ174" s="419"/>
      <c r="BR174" s="415"/>
      <c r="BS174" s="408"/>
      <c r="BT174" s="408"/>
      <c r="BU174" s="408"/>
      <c r="BV174" s="408"/>
      <c r="BW174" s="408"/>
      <c r="BX174" s="408"/>
      <c r="BY174" s="409"/>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row>
    <row r="175" s="322" customFormat="true" ht="15" customHeight="true" x14ac:dyDescent="0.2">
      <c r="A175" s="147"/>
      <c r="B175" s="141"/>
      <c r="C175" s="112"/>
      <c r="D175" s="111"/>
      <c r="E175" s="111"/>
      <c r="F175" s="111"/>
      <c r="G175" s="110"/>
      <c r="H175" s="109"/>
      <c r="I175" s="111"/>
      <c r="J175" s="111"/>
      <c r="K175" s="111"/>
      <c r="L175" s="108"/>
      <c r="M175" s="112"/>
      <c r="N175" s="111"/>
      <c r="O175" s="111"/>
      <c r="P175" s="111"/>
      <c r="Q175" s="110"/>
      <c r="R175" s="109"/>
      <c r="S175" s="111"/>
      <c r="T175" s="111"/>
      <c r="U175" s="111"/>
      <c r="V175" s="111"/>
      <c r="W175" s="111"/>
      <c r="X175" s="111"/>
      <c r="Y175" s="108"/>
      <c r="Z175" s="411"/>
      <c r="AA175" s="411"/>
      <c r="AB175" s="411"/>
      <c r="AC175" s="411"/>
      <c r="AD175" s="411"/>
      <c r="AE175" s="411"/>
      <c r="AF175" s="411"/>
      <c r="AG175" s="411"/>
      <c r="AH175" s="411"/>
      <c r="AI175" s="411"/>
      <c r="AJ175" s="411"/>
      <c r="AK175" s="411"/>
      <c r="AL175" s="411"/>
      <c r="AM175" s="411"/>
      <c r="AN175" s="411"/>
      <c r="AO175" s="411"/>
      <c r="AP175" s="411"/>
      <c r="AQ175" s="411"/>
      <c r="AR175" s="411"/>
      <c r="AS175" s="411"/>
      <c r="AT175" s="411"/>
      <c r="AU175" s="411"/>
      <c r="AV175" s="411"/>
      <c r="AW175" s="411"/>
      <c r="AX175" s="411"/>
      <c r="AY175" s="411"/>
      <c r="AZ175" s="187"/>
      <c r="BA175" s="558"/>
      <c r="BB175" s="557"/>
      <c r="BC175" s="415"/>
      <c r="BD175" s="408"/>
      <c r="BE175" s="408"/>
      <c r="BF175" s="408"/>
      <c r="BG175" s="419"/>
      <c r="BH175" s="415"/>
      <c r="BI175" s="408"/>
      <c r="BJ175" s="408"/>
      <c r="BK175" s="408"/>
      <c r="BL175" s="419"/>
      <c r="BM175" s="415"/>
      <c r="BN175" s="408"/>
      <c r="BO175" s="408"/>
      <c r="BP175" s="408"/>
      <c r="BQ175" s="419"/>
      <c r="BR175" s="415"/>
      <c r="BS175" s="408"/>
      <c r="BT175" s="408"/>
      <c r="BU175" s="408"/>
      <c r="BV175" s="408"/>
      <c r="BW175" s="408"/>
      <c r="BX175" s="408"/>
      <c r="BY175" s="409"/>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row>
    <row r="176" s="322" customFormat="true" ht="15" customHeight="true" x14ac:dyDescent="0.2">
      <c r="A176" s="147"/>
      <c r="B176" s="141"/>
      <c r="C176" s="112"/>
      <c r="D176" s="111"/>
      <c r="E176" s="111"/>
      <c r="F176" s="111"/>
      <c r="G176" s="110"/>
      <c r="H176" s="109"/>
      <c r="I176" s="111"/>
      <c r="J176" s="111"/>
      <c r="K176" s="111"/>
      <c r="L176" s="108"/>
      <c r="M176" s="112"/>
      <c r="N176" s="111"/>
      <c r="O176" s="111"/>
      <c r="P176" s="111"/>
      <c r="Q176" s="110"/>
      <c r="R176" s="109"/>
      <c r="S176" s="111"/>
      <c r="T176" s="111"/>
      <c r="U176" s="111"/>
      <c r="V176" s="111"/>
      <c r="W176" s="111"/>
      <c r="X176" s="111"/>
      <c r="Y176" s="108"/>
      <c r="Z176" s="411"/>
      <c r="AA176" s="411"/>
      <c r="AB176" s="411"/>
      <c r="AC176" s="411"/>
      <c r="AD176" s="411"/>
      <c r="AE176" s="411"/>
      <c r="AF176" s="411"/>
      <c r="AG176" s="411"/>
      <c r="AH176" s="411"/>
      <c r="AI176" s="411"/>
      <c r="AJ176" s="411"/>
      <c r="AK176" s="411"/>
      <c r="AL176" s="411"/>
      <c r="AM176" s="411"/>
      <c r="AN176" s="411"/>
      <c r="AO176" s="411"/>
      <c r="AP176" s="411"/>
      <c r="AQ176" s="411"/>
      <c r="AR176" s="411"/>
      <c r="AS176" s="411"/>
      <c r="AT176" s="411"/>
      <c r="AU176" s="411"/>
      <c r="AV176" s="411"/>
      <c r="AW176" s="411"/>
      <c r="AX176" s="411"/>
      <c r="AY176" s="411"/>
      <c r="AZ176" s="187"/>
      <c r="BA176" s="558"/>
      <c r="BB176" s="557"/>
      <c r="BC176" s="415"/>
      <c r="BD176" s="408"/>
      <c r="BE176" s="408"/>
      <c r="BF176" s="408"/>
      <c r="BG176" s="419"/>
      <c r="BH176" s="415"/>
      <c r="BI176" s="408"/>
      <c r="BJ176" s="408"/>
      <c r="BK176" s="408"/>
      <c r="BL176" s="419"/>
      <c r="BM176" s="415"/>
      <c r="BN176" s="408"/>
      <c r="BO176" s="408"/>
      <c r="BP176" s="408"/>
      <c r="BQ176" s="419"/>
      <c r="BR176" s="415"/>
      <c r="BS176" s="408"/>
      <c r="BT176" s="408"/>
      <c r="BU176" s="408"/>
      <c r="BV176" s="408"/>
      <c r="BW176" s="408"/>
      <c r="BX176" s="408"/>
      <c r="BY176" s="409"/>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row>
    <row r="177" s="322" customFormat="true" ht="15" customHeight="true" x14ac:dyDescent="0.2">
      <c r="A177" s="147"/>
      <c r="B177" s="141"/>
      <c r="C177" s="112"/>
      <c r="D177" s="111"/>
      <c r="E177" s="111"/>
      <c r="F177" s="111"/>
      <c r="G177" s="110"/>
      <c r="H177" s="109"/>
      <c r="I177" s="111"/>
      <c r="J177" s="111"/>
      <c r="K177" s="111"/>
      <c r="L177" s="108"/>
      <c r="M177" s="112"/>
      <c r="N177" s="111"/>
      <c r="O177" s="111"/>
      <c r="P177" s="111"/>
      <c r="Q177" s="110"/>
      <c r="R177" s="109"/>
      <c r="S177" s="111"/>
      <c r="T177" s="111"/>
      <c r="U177" s="111"/>
      <c r="V177" s="111"/>
      <c r="W177" s="111"/>
      <c r="X177" s="111"/>
      <c r="Y177" s="108"/>
      <c r="Z177" s="411"/>
      <c r="AA177" s="411"/>
      <c r="AB177" s="411"/>
      <c r="AC177" s="411"/>
      <c r="AD177" s="411"/>
      <c r="AE177" s="411"/>
      <c r="AF177" s="411"/>
      <c r="AG177" s="411"/>
      <c r="AH177" s="411"/>
      <c r="AI177" s="411"/>
      <c r="AJ177" s="411"/>
      <c r="AK177" s="411"/>
      <c r="AL177" s="411"/>
      <c r="AM177" s="411"/>
      <c r="AN177" s="411"/>
      <c r="AO177" s="411"/>
      <c r="AP177" s="411"/>
      <c r="AQ177" s="411"/>
      <c r="AR177" s="411"/>
      <c r="AS177" s="411"/>
      <c r="AT177" s="411"/>
      <c r="AU177" s="411"/>
      <c r="AV177" s="411"/>
      <c r="AW177" s="411"/>
      <c r="AX177" s="411"/>
      <c r="AY177" s="411"/>
      <c r="AZ177" s="187"/>
      <c r="BA177" s="558"/>
      <c r="BB177" s="557"/>
      <c r="BC177" s="415"/>
      <c r="BD177" s="408"/>
      <c r="BE177" s="408"/>
      <c r="BF177" s="408"/>
      <c r="BG177" s="419"/>
      <c r="BH177" s="415"/>
      <c r="BI177" s="408"/>
      <c r="BJ177" s="408"/>
      <c r="BK177" s="408"/>
      <c r="BL177" s="419"/>
      <c r="BM177" s="415"/>
      <c r="BN177" s="408"/>
      <c r="BO177" s="408"/>
      <c r="BP177" s="408"/>
      <c r="BQ177" s="419"/>
      <c r="BR177" s="415"/>
      <c r="BS177" s="408"/>
      <c r="BT177" s="408"/>
      <c r="BU177" s="408"/>
      <c r="BV177" s="408"/>
      <c r="BW177" s="408"/>
      <c r="BX177" s="408"/>
      <c r="BY177" s="409"/>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row>
    <row r="178" s="322" customFormat="true" ht="15" customHeight="true" x14ac:dyDescent="0.2">
      <c r="A178" s="147"/>
      <c r="B178" s="141"/>
      <c r="C178" s="112"/>
      <c r="D178" s="111"/>
      <c r="E178" s="111"/>
      <c r="F178" s="111"/>
      <c r="G178" s="110"/>
      <c r="H178" s="109"/>
      <c r="I178" s="111"/>
      <c r="J178" s="111"/>
      <c r="K178" s="111"/>
      <c r="L178" s="108"/>
      <c r="M178" s="112"/>
      <c r="N178" s="111"/>
      <c r="O178" s="111"/>
      <c r="P178" s="111"/>
      <c r="Q178" s="110"/>
      <c r="R178" s="109"/>
      <c r="S178" s="111"/>
      <c r="T178" s="111"/>
      <c r="U178" s="111"/>
      <c r="V178" s="111"/>
      <c r="W178" s="111"/>
      <c r="X178" s="111"/>
      <c r="Y178" s="108"/>
      <c r="Z178" s="411"/>
      <c r="AA178" s="411"/>
      <c r="AB178" s="411"/>
      <c r="AC178" s="411"/>
      <c r="AD178" s="411"/>
      <c r="AE178" s="411"/>
      <c r="AF178" s="411"/>
      <c r="AG178" s="411"/>
      <c r="AH178" s="411"/>
      <c r="AI178" s="411"/>
      <c r="AJ178" s="411"/>
      <c r="AK178" s="411"/>
      <c r="AL178" s="411"/>
      <c r="AM178" s="411"/>
      <c r="AN178" s="411"/>
      <c r="AO178" s="411"/>
      <c r="AP178" s="411"/>
      <c r="AQ178" s="411"/>
      <c r="AR178" s="411"/>
      <c r="AS178" s="411"/>
      <c r="AT178" s="411"/>
      <c r="AU178" s="411"/>
      <c r="AV178" s="411"/>
      <c r="AW178" s="411"/>
      <c r="AX178" s="411"/>
      <c r="AY178" s="411"/>
      <c r="AZ178" s="187"/>
      <c r="BA178" s="558"/>
      <c r="BB178" s="557"/>
      <c r="BC178" s="415"/>
      <c r="BD178" s="408"/>
      <c r="BE178" s="408"/>
      <c r="BF178" s="408"/>
      <c r="BG178" s="419"/>
      <c r="BH178" s="415"/>
      <c r="BI178" s="408"/>
      <c r="BJ178" s="408"/>
      <c r="BK178" s="408"/>
      <c r="BL178" s="419"/>
      <c r="BM178" s="415"/>
      <c r="BN178" s="408"/>
      <c r="BO178" s="408"/>
      <c r="BP178" s="408"/>
      <c r="BQ178" s="419"/>
      <c r="BR178" s="415"/>
      <c r="BS178" s="408"/>
      <c r="BT178" s="408"/>
      <c r="BU178" s="408"/>
      <c r="BV178" s="408"/>
      <c r="BW178" s="408"/>
      <c r="BX178" s="408"/>
      <c r="BY178" s="409"/>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row>
    <row r="179" s="322" customFormat="true" ht="15" customHeight="true" x14ac:dyDescent="0.2">
      <c r="A179" s="147"/>
      <c r="B179" s="141"/>
      <c r="C179" s="112"/>
      <c r="D179" s="111"/>
      <c r="E179" s="111"/>
      <c r="F179" s="111"/>
      <c r="G179" s="110"/>
      <c r="H179" s="109"/>
      <c r="I179" s="111"/>
      <c r="J179" s="111"/>
      <c r="K179" s="111"/>
      <c r="L179" s="108"/>
      <c r="M179" s="112"/>
      <c r="N179" s="111"/>
      <c r="O179" s="111"/>
      <c r="P179" s="111"/>
      <c r="Q179" s="110"/>
      <c r="R179" s="109"/>
      <c r="S179" s="111"/>
      <c r="T179" s="111"/>
      <c r="U179" s="111"/>
      <c r="V179" s="111"/>
      <c r="W179" s="111"/>
      <c r="X179" s="111"/>
      <c r="Y179" s="108"/>
      <c r="Z179" s="411"/>
      <c r="AA179" s="411"/>
      <c r="AB179" s="411"/>
      <c r="AC179" s="411"/>
      <c r="AD179" s="411"/>
      <c r="AE179" s="411"/>
      <c r="AF179" s="411"/>
      <c r="AG179" s="411"/>
      <c r="AH179" s="411"/>
      <c r="AI179" s="411"/>
      <c r="AJ179" s="411"/>
      <c r="AK179" s="411"/>
      <c r="AL179" s="411"/>
      <c r="AM179" s="411"/>
      <c r="AN179" s="411"/>
      <c r="AO179" s="411"/>
      <c r="AP179" s="411"/>
      <c r="AQ179" s="411"/>
      <c r="AR179" s="411"/>
      <c r="AS179" s="411"/>
      <c r="AT179" s="411"/>
      <c r="AU179" s="411"/>
      <c r="AV179" s="411"/>
      <c r="AW179" s="411"/>
      <c r="AX179" s="411"/>
      <c r="AY179" s="411"/>
      <c r="AZ179" s="187"/>
      <c r="BA179" s="558"/>
      <c r="BB179" s="557"/>
      <c r="BC179" s="415"/>
      <c r="BD179" s="408"/>
      <c r="BE179" s="408"/>
      <c r="BF179" s="408"/>
      <c r="BG179" s="419"/>
      <c r="BH179" s="415"/>
      <c r="BI179" s="408"/>
      <c r="BJ179" s="408"/>
      <c r="BK179" s="408"/>
      <c r="BL179" s="419"/>
      <c r="BM179" s="415"/>
      <c r="BN179" s="408"/>
      <c r="BO179" s="408"/>
      <c r="BP179" s="408"/>
      <c r="BQ179" s="419"/>
      <c r="BR179" s="415"/>
      <c r="BS179" s="408"/>
      <c r="BT179" s="408"/>
      <c r="BU179" s="408"/>
      <c r="BV179" s="408"/>
      <c r="BW179" s="408"/>
      <c r="BX179" s="408"/>
      <c r="BY179" s="409"/>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row>
    <row r="180" s="322" customFormat="true" ht="15" customHeight="true" x14ac:dyDescent="0.2">
      <c r="A180" s="147"/>
      <c r="B180" s="141"/>
      <c r="C180" s="112"/>
      <c r="D180" s="111"/>
      <c r="E180" s="111"/>
      <c r="F180" s="111"/>
      <c r="G180" s="110"/>
      <c r="H180" s="109"/>
      <c r="I180" s="111"/>
      <c r="J180" s="111"/>
      <c r="K180" s="111"/>
      <c r="L180" s="108"/>
      <c r="M180" s="112"/>
      <c r="N180" s="111"/>
      <c r="O180" s="111"/>
      <c r="P180" s="111"/>
      <c r="Q180" s="110"/>
      <c r="R180" s="109"/>
      <c r="S180" s="111"/>
      <c r="T180" s="111"/>
      <c r="U180" s="111"/>
      <c r="V180" s="111"/>
      <c r="W180" s="111"/>
      <c r="X180" s="111"/>
      <c r="Y180" s="108"/>
      <c r="Z180" s="411"/>
      <c r="AA180" s="411"/>
      <c r="AB180" s="411"/>
      <c r="AC180" s="411"/>
      <c r="AD180" s="411"/>
      <c r="AE180" s="411"/>
      <c r="AF180" s="411"/>
      <c r="AG180" s="411"/>
      <c r="AH180" s="411"/>
      <c r="AI180" s="411"/>
      <c r="AJ180" s="411"/>
      <c r="AK180" s="411"/>
      <c r="AL180" s="411"/>
      <c r="AM180" s="411"/>
      <c r="AN180" s="411"/>
      <c r="AO180" s="411"/>
      <c r="AP180" s="411"/>
      <c r="AQ180" s="411"/>
      <c r="AR180" s="411"/>
      <c r="AS180" s="411"/>
      <c r="AT180" s="411"/>
      <c r="AU180" s="411"/>
      <c r="AV180" s="411"/>
      <c r="AW180" s="411"/>
      <c r="AX180" s="411"/>
      <c r="AY180" s="411"/>
      <c r="AZ180" s="187"/>
      <c r="BA180" s="558"/>
      <c r="BB180" s="557"/>
      <c r="BC180" s="415"/>
      <c r="BD180" s="408"/>
      <c r="BE180" s="408"/>
      <c r="BF180" s="408"/>
      <c r="BG180" s="419"/>
      <c r="BH180" s="415"/>
      <c r="BI180" s="408"/>
      <c r="BJ180" s="408"/>
      <c r="BK180" s="408"/>
      <c r="BL180" s="419"/>
      <c r="BM180" s="415"/>
      <c r="BN180" s="408"/>
      <c r="BO180" s="408"/>
      <c r="BP180" s="408"/>
      <c r="BQ180" s="419"/>
      <c r="BR180" s="415"/>
      <c r="BS180" s="408"/>
      <c r="BT180" s="408"/>
      <c r="BU180" s="408"/>
      <c r="BV180" s="408"/>
      <c r="BW180" s="408"/>
      <c r="BX180" s="408"/>
      <c r="BY180" s="409"/>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row>
    <row r="181" s="322" customFormat="true" ht="15" customHeight="true" x14ac:dyDescent="0.2">
      <c r="A181" s="147"/>
      <c r="B181" s="141"/>
      <c r="C181" s="112"/>
      <c r="D181" s="111"/>
      <c r="E181" s="111"/>
      <c r="F181" s="111"/>
      <c r="G181" s="110"/>
      <c r="H181" s="109"/>
      <c r="I181" s="111"/>
      <c r="J181" s="111"/>
      <c r="K181" s="111"/>
      <c r="L181" s="108"/>
      <c r="M181" s="112"/>
      <c r="N181" s="111"/>
      <c r="O181" s="111"/>
      <c r="P181" s="111"/>
      <c r="Q181" s="110"/>
      <c r="R181" s="109"/>
      <c r="S181" s="111"/>
      <c r="T181" s="111"/>
      <c r="U181" s="111"/>
      <c r="V181" s="111"/>
      <c r="W181" s="111"/>
      <c r="X181" s="111"/>
      <c r="Y181" s="108"/>
      <c r="Z181" s="411"/>
      <c r="AA181" s="411"/>
      <c r="AB181" s="411"/>
      <c r="AC181" s="411"/>
      <c r="AD181" s="411"/>
      <c r="AE181" s="411"/>
      <c r="AF181" s="411"/>
      <c r="AG181" s="411"/>
      <c r="AH181" s="411"/>
      <c r="AI181" s="411"/>
      <c r="AJ181" s="411"/>
      <c r="AK181" s="411"/>
      <c r="AL181" s="411"/>
      <c r="AM181" s="411"/>
      <c r="AN181" s="411"/>
      <c r="AO181" s="411"/>
      <c r="AP181" s="411"/>
      <c r="AQ181" s="411"/>
      <c r="AR181" s="411"/>
      <c r="AS181" s="411"/>
      <c r="AT181" s="411"/>
      <c r="AU181" s="411"/>
      <c r="AV181" s="411"/>
      <c r="AW181" s="411"/>
      <c r="AX181" s="411"/>
      <c r="AY181" s="411"/>
      <c r="AZ181" s="187"/>
      <c r="BA181" s="558"/>
      <c r="BB181" s="557"/>
      <c r="BC181" s="415"/>
      <c r="BD181" s="408"/>
      <c r="BE181" s="408"/>
      <c r="BF181" s="408"/>
      <c r="BG181" s="419"/>
      <c r="BH181" s="415"/>
      <c r="BI181" s="408"/>
      <c r="BJ181" s="408"/>
      <c r="BK181" s="408"/>
      <c r="BL181" s="419"/>
      <c r="BM181" s="415"/>
      <c r="BN181" s="408"/>
      <c r="BO181" s="408"/>
      <c r="BP181" s="408"/>
      <c r="BQ181" s="419"/>
      <c r="BR181" s="415"/>
      <c r="BS181" s="408"/>
      <c r="BT181" s="408"/>
      <c r="BU181" s="408"/>
      <c r="BV181" s="408"/>
      <c r="BW181" s="408"/>
      <c r="BX181" s="408"/>
      <c r="BY181" s="409"/>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row>
    <row r="182" s="322" customFormat="true" ht="15" customHeight="true" x14ac:dyDescent="0.2">
      <c r="A182" s="147"/>
      <c r="B182" s="141"/>
      <c r="C182" s="112"/>
      <c r="D182" s="111"/>
      <c r="E182" s="111"/>
      <c r="F182" s="111"/>
      <c r="G182" s="110"/>
      <c r="H182" s="109"/>
      <c r="I182" s="111"/>
      <c r="J182" s="111"/>
      <c r="K182" s="111"/>
      <c r="L182" s="108"/>
      <c r="M182" s="112"/>
      <c r="N182" s="111"/>
      <c r="O182" s="111"/>
      <c r="P182" s="111"/>
      <c r="Q182" s="110"/>
      <c r="R182" s="109"/>
      <c r="S182" s="111"/>
      <c r="T182" s="111"/>
      <c r="U182" s="111"/>
      <c r="V182" s="111"/>
      <c r="W182" s="111"/>
      <c r="X182" s="111"/>
      <c r="Y182" s="108"/>
      <c r="Z182" s="411"/>
      <c r="AA182" s="411"/>
      <c r="AB182" s="411"/>
      <c r="AC182" s="411"/>
      <c r="AD182" s="411"/>
      <c r="AE182" s="411"/>
      <c r="AF182" s="411"/>
      <c r="AG182" s="411"/>
      <c r="AH182" s="411"/>
      <c r="AI182" s="411"/>
      <c r="AJ182" s="411"/>
      <c r="AK182" s="411"/>
      <c r="AL182" s="411"/>
      <c r="AM182" s="411"/>
      <c r="AN182" s="411"/>
      <c r="AO182" s="411"/>
      <c r="AP182" s="411"/>
      <c r="AQ182" s="411"/>
      <c r="AR182" s="411"/>
      <c r="AS182" s="411"/>
      <c r="AT182" s="411"/>
      <c r="AU182" s="411"/>
      <c r="AV182" s="411"/>
      <c r="AW182" s="411"/>
      <c r="AX182" s="411"/>
      <c r="AY182" s="411"/>
      <c r="AZ182" s="187"/>
      <c r="BA182" s="558"/>
      <c r="BB182" s="557"/>
      <c r="BC182" s="415"/>
      <c r="BD182" s="408"/>
      <c r="BE182" s="408"/>
      <c r="BF182" s="408"/>
      <c r="BG182" s="419"/>
      <c r="BH182" s="415"/>
      <c r="BI182" s="408"/>
      <c r="BJ182" s="408"/>
      <c r="BK182" s="408"/>
      <c r="BL182" s="419"/>
      <c r="BM182" s="415"/>
      <c r="BN182" s="408"/>
      <c r="BO182" s="408"/>
      <c r="BP182" s="408"/>
      <c r="BQ182" s="419"/>
      <c r="BR182" s="415"/>
      <c r="BS182" s="408"/>
      <c r="BT182" s="408"/>
      <c r="BU182" s="408"/>
      <c r="BV182" s="408"/>
      <c r="BW182" s="408"/>
      <c r="BX182" s="408"/>
      <c r="BY182" s="409"/>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row>
    <row r="183" s="322" customFormat="true" ht="15" customHeight="true" x14ac:dyDescent="0.2">
      <c r="A183" s="147"/>
      <c r="B183" s="141"/>
      <c r="C183" s="112"/>
      <c r="D183" s="111"/>
      <c r="E183" s="111"/>
      <c r="F183" s="111"/>
      <c r="G183" s="110"/>
      <c r="H183" s="109"/>
      <c r="I183" s="111"/>
      <c r="J183" s="111"/>
      <c r="K183" s="111"/>
      <c r="L183" s="108"/>
      <c r="M183" s="112"/>
      <c r="N183" s="111"/>
      <c r="O183" s="111"/>
      <c r="P183" s="111"/>
      <c r="Q183" s="110"/>
      <c r="R183" s="109"/>
      <c r="S183" s="111"/>
      <c r="T183" s="111"/>
      <c r="U183" s="111"/>
      <c r="V183" s="111"/>
      <c r="W183" s="111"/>
      <c r="X183" s="111"/>
      <c r="Y183" s="108"/>
      <c r="Z183" s="411"/>
      <c r="AA183" s="411"/>
      <c r="AB183" s="411"/>
      <c r="AC183" s="411"/>
      <c r="AD183" s="411"/>
      <c r="AE183" s="411"/>
      <c r="AF183" s="411"/>
      <c r="AG183" s="411"/>
      <c r="AH183" s="411"/>
      <c r="AI183" s="411"/>
      <c r="AJ183" s="411"/>
      <c r="AK183" s="411"/>
      <c r="AL183" s="411"/>
      <c r="AM183" s="411"/>
      <c r="AN183" s="411"/>
      <c r="AO183" s="411"/>
      <c r="AP183" s="411"/>
      <c r="AQ183" s="411"/>
      <c r="AR183" s="411"/>
      <c r="AS183" s="411"/>
      <c r="AT183" s="411"/>
      <c r="AU183" s="411"/>
      <c r="AV183" s="411"/>
      <c r="AW183" s="411"/>
      <c r="AX183" s="411"/>
      <c r="AY183" s="411"/>
      <c r="AZ183" s="187"/>
      <c r="BA183" s="558"/>
      <c r="BB183" s="557"/>
      <c r="BC183" s="415"/>
      <c r="BD183" s="408"/>
      <c r="BE183" s="408"/>
      <c r="BF183" s="408"/>
      <c r="BG183" s="419"/>
      <c r="BH183" s="415"/>
      <c r="BI183" s="408"/>
      <c r="BJ183" s="408"/>
      <c r="BK183" s="408"/>
      <c r="BL183" s="419"/>
      <c r="BM183" s="415"/>
      <c r="BN183" s="408"/>
      <c r="BO183" s="408"/>
      <c r="BP183" s="408"/>
      <c r="BQ183" s="419"/>
      <c r="BR183" s="415"/>
      <c r="BS183" s="408"/>
      <c r="BT183" s="408"/>
      <c r="BU183" s="408"/>
      <c r="BV183" s="408"/>
      <c r="BW183" s="408"/>
      <c r="BX183" s="408"/>
      <c r="BY183" s="409"/>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row>
    <row r="184" s="439" customFormat="true" ht="15" customHeight="true" x14ac:dyDescent="0.2">
      <c r="A184" s="147"/>
      <c r="B184" s="141"/>
      <c r="C184" s="87"/>
      <c r="D184" s="86"/>
      <c r="E184" s="86"/>
      <c r="F184" s="86"/>
      <c r="G184" s="85"/>
      <c r="H184" s="84"/>
      <c r="I184" s="86"/>
      <c r="J184" s="86"/>
      <c r="K184" s="86"/>
      <c r="L184" s="83"/>
      <c r="M184" s="87"/>
      <c r="N184" s="86"/>
      <c r="O184" s="86"/>
      <c r="P184" s="86"/>
      <c r="Q184" s="85"/>
      <c r="R184" s="84"/>
      <c r="S184" s="86"/>
      <c r="T184" s="86"/>
      <c r="U184" s="86"/>
      <c r="V184" s="86"/>
      <c r="W184" s="86"/>
      <c r="X184" s="86"/>
      <c r="Y184" s="83"/>
      <c r="Z184" s="846"/>
      <c r="AA184" s="846"/>
      <c r="AB184" s="846"/>
      <c r="AC184" s="846"/>
      <c r="AD184" s="846"/>
      <c r="AE184" s="846"/>
      <c r="AF184" s="846"/>
      <c r="AG184" s="846"/>
      <c r="AH184" s="846"/>
      <c r="AI184" s="846"/>
      <c r="AJ184" s="846"/>
      <c r="AK184" s="846"/>
      <c r="AL184" s="846"/>
      <c r="AM184" s="846"/>
      <c r="AN184" s="846"/>
      <c r="AO184" s="846"/>
      <c r="AP184" s="846"/>
      <c r="AQ184" s="846"/>
      <c r="AR184" s="846"/>
      <c r="AS184" s="846"/>
      <c r="AT184" s="846"/>
      <c r="AU184" s="846"/>
      <c r="AV184" s="846"/>
      <c r="AW184" s="846"/>
      <c r="AX184" s="846"/>
      <c r="AY184" s="846"/>
      <c r="AZ184" s="346"/>
      <c r="BA184" s="558"/>
      <c r="BB184" s="557"/>
      <c r="BC184" s="415"/>
      <c r="BD184" s="408"/>
      <c r="BE184" s="408"/>
      <c r="BF184" s="408"/>
      <c r="BG184" s="419"/>
      <c r="BH184" s="415"/>
      <c r="BI184" s="408"/>
      <c r="BJ184" s="408"/>
      <c r="BK184" s="408"/>
      <c r="BL184" s="419"/>
      <c r="BM184" s="415"/>
      <c r="BN184" s="408"/>
      <c r="BO184" s="408"/>
      <c r="BP184" s="408"/>
      <c r="BQ184" s="419"/>
      <c r="BR184" s="415"/>
      <c r="BS184" s="408"/>
      <c r="BT184" s="408"/>
      <c r="BU184" s="408"/>
      <c r="BV184" s="408"/>
      <c r="BW184" s="408"/>
      <c r="BX184" s="408"/>
      <c r="BY184" s="409"/>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row>
    <row r="185" s="439" customFormat="true" ht="15" customHeight="true" x14ac:dyDescent="0.2">
      <c r="A185" s="147"/>
      <c r="B185" s="141"/>
      <c r="C185" s="87"/>
      <c r="D185" s="86"/>
      <c r="E185" s="86"/>
      <c r="F185" s="86"/>
      <c r="G185" s="85"/>
      <c r="H185" s="84"/>
      <c r="I185" s="86"/>
      <c r="J185" s="86"/>
      <c r="K185" s="86"/>
      <c r="L185" s="83"/>
      <c r="M185" s="87"/>
      <c r="N185" s="86"/>
      <c r="O185" s="86"/>
      <c r="P185" s="86"/>
      <c r="Q185" s="85"/>
      <c r="R185" s="84"/>
      <c r="S185" s="86"/>
      <c r="T185" s="86"/>
      <c r="U185" s="86"/>
      <c r="V185" s="86"/>
      <c r="W185" s="86"/>
      <c r="X185" s="86"/>
      <c r="Y185" s="83"/>
      <c r="Z185" s="846"/>
      <c r="AA185" s="846"/>
      <c r="AB185" s="846"/>
      <c r="AC185" s="846"/>
      <c r="AD185" s="846"/>
      <c r="AE185" s="846"/>
      <c r="AF185" s="846"/>
      <c r="AG185" s="846"/>
      <c r="AH185" s="846"/>
      <c r="AI185" s="846"/>
      <c r="AJ185" s="846"/>
      <c r="AK185" s="846"/>
      <c r="AL185" s="846"/>
      <c r="AM185" s="846"/>
      <c r="AN185" s="846"/>
      <c r="AO185" s="846"/>
      <c r="AP185" s="846"/>
      <c r="AQ185" s="846"/>
      <c r="AR185" s="846"/>
      <c r="AS185" s="846"/>
      <c r="AT185" s="846"/>
      <c r="AU185" s="846"/>
      <c r="AV185" s="846"/>
      <c r="AW185" s="846"/>
      <c r="AX185" s="846"/>
      <c r="AY185" s="846"/>
      <c r="AZ185" s="346"/>
      <c r="BA185" s="558"/>
      <c r="BB185" s="557"/>
      <c r="BC185" s="415"/>
      <c r="BD185" s="408"/>
      <c r="BE185" s="408"/>
      <c r="BF185" s="408"/>
      <c r="BG185" s="419"/>
      <c r="BH185" s="415"/>
      <c r="BI185" s="408"/>
      <c r="BJ185" s="408"/>
      <c r="BK185" s="408"/>
      <c r="BL185" s="419"/>
      <c r="BM185" s="415"/>
      <c r="BN185" s="408"/>
      <c r="BO185" s="408"/>
      <c r="BP185" s="408"/>
      <c r="BQ185" s="419"/>
      <c r="BR185" s="415"/>
      <c r="BS185" s="408"/>
      <c r="BT185" s="408"/>
      <c r="BU185" s="408"/>
      <c r="BV185" s="408"/>
      <c r="BW185" s="408"/>
      <c r="BX185" s="408"/>
      <c r="BY185" s="409"/>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row>
    <row r="186" s="439" customFormat="true" ht="15" customHeight="true" x14ac:dyDescent="0.2">
      <c r="A186" s="147"/>
      <c r="B186" s="141"/>
      <c r="C186" s="87"/>
      <c r="D186" s="86"/>
      <c r="E186" s="86"/>
      <c r="F186" s="86"/>
      <c r="G186" s="85"/>
      <c r="H186" s="84"/>
      <c r="I186" s="86"/>
      <c r="J186" s="86"/>
      <c r="K186" s="86"/>
      <c r="L186" s="83"/>
      <c r="M186" s="87"/>
      <c r="N186" s="86"/>
      <c r="O186" s="86"/>
      <c r="P186" s="86"/>
      <c r="Q186" s="85"/>
      <c r="R186" s="84"/>
      <c r="S186" s="86"/>
      <c r="T186" s="86"/>
      <c r="U186" s="86"/>
      <c r="V186" s="86"/>
      <c r="W186" s="86"/>
      <c r="X186" s="86"/>
      <c r="Y186" s="83"/>
      <c r="Z186" s="846"/>
      <c r="AA186" s="846"/>
      <c r="AB186" s="846"/>
      <c r="AC186" s="846"/>
      <c r="AD186" s="846"/>
      <c r="AE186" s="846"/>
      <c r="AF186" s="846"/>
      <c r="AG186" s="846"/>
      <c r="AH186" s="846"/>
      <c r="AI186" s="846"/>
      <c r="AJ186" s="846"/>
      <c r="AK186" s="846"/>
      <c r="AL186" s="846"/>
      <c r="AM186" s="846"/>
      <c r="AN186" s="846"/>
      <c r="AO186" s="846"/>
      <c r="AP186" s="846"/>
      <c r="AQ186" s="846"/>
      <c r="AR186" s="846"/>
      <c r="AS186" s="846"/>
      <c r="AT186" s="846"/>
      <c r="AU186" s="846"/>
      <c r="AV186" s="846"/>
      <c r="AW186" s="846"/>
      <c r="AX186" s="846"/>
      <c r="AY186" s="846"/>
      <c r="AZ186" s="346"/>
      <c r="BA186" s="558"/>
      <c r="BB186" s="557"/>
      <c r="BC186" s="415"/>
      <c r="BD186" s="408"/>
      <c r="BE186" s="408"/>
      <c r="BF186" s="408"/>
      <c r="BG186" s="419"/>
      <c r="BH186" s="415"/>
      <c r="BI186" s="408"/>
      <c r="BJ186" s="408"/>
      <c r="BK186" s="408"/>
      <c r="BL186" s="419"/>
      <c r="BM186" s="415"/>
      <c r="BN186" s="408"/>
      <c r="BO186" s="408"/>
      <c r="BP186" s="408"/>
      <c r="BQ186" s="419"/>
      <c r="BR186" s="415"/>
      <c r="BS186" s="408"/>
      <c r="BT186" s="408"/>
      <c r="BU186" s="408"/>
      <c r="BV186" s="408"/>
      <c r="BW186" s="408"/>
      <c r="BX186" s="408"/>
      <c r="BY186" s="409"/>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row>
    <row r="187" s="439" customFormat="true" ht="15" customHeight="true" x14ac:dyDescent="0.2">
      <c r="A187" s="147"/>
      <c r="B187" s="141"/>
      <c r="C187" s="87"/>
      <c r="D187" s="86"/>
      <c r="E187" s="86"/>
      <c r="F187" s="86"/>
      <c r="G187" s="85"/>
      <c r="H187" s="84"/>
      <c r="I187" s="86"/>
      <c r="J187" s="86"/>
      <c r="K187" s="86"/>
      <c r="L187" s="83"/>
      <c r="M187" s="87"/>
      <c r="N187" s="86"/>
      <c r="O187" s="86"/>
      <c r="P187" s="86"/>
      <c r="Q187" s="85"/>
      <c r="R187" s="84"/>
      <c r="S187" s="86"/>
      <c r="T187" s="86"/>
      <c r="U187" s="86"/>
      <c r="V187" s="86"/>
      <c r="W187" s="86"/>
      <c r="X187" s="86"/>
      <c r="Y187" s="83"/>
      <c r="Z187" s="846"/>
      <c r="AA187" s="846"/>
      <c r="AB187" s="846"/>
      <c r="AC187" s="846"/>
      <c r="AD187" s="846"/>
      <c r="AE187" s="846"/>
      <c r="AF187" s="846"/>
      <c r="AG187" s="846"/>
      <c r="AH187" s="846"/>
      <c r="AI187" s="846"/>
      <c r="AJ187" s="846"/>
      <c r="AK187" s="846"/>
      <c r="AL187" s="846"/>
      <c r="AM187" s="846"/>
      <c r="AN187" s="846"/>
      <c r="AO187" s="846"/>
      <c r="AP187" s="846"/>
      <c r="AQ187" s="846"/>
      <c r="AR187" s="846"/>
      <c r="AS187" s="846"/>
      <c r="AT187" s="846"/>
      <c r="AU187" s="846"/>
      <c r="AV187" s="846"/>
      <c r="AW187" s="846"/>
      <c r="AX187" s="846"/>
      <c r="AY187" s="846"/>
      <c r="AZ187" s="346"/>
      <c r="BA187" s="558"/>
      <c r="BB187" s="557"/>
      <c r="BC187" s="415"/>
      <c r="BD187" s="408"/>
      <c r="BE187" s="408"/>
      <c r="BF187" s="408"/>
      <c r="BG187" s="419"/>
      <c r="BH187" s="415"/>
      <c r="BI187" s="408"/>
      <c r="BJ187" s="408"/>
      <c r="BK187" s="408"/>
      <c r="BL187" s="419"/>
      <c r="BM187" s="415"/>
      <c r="BN187" s="408"/>
      <c r="BO187" s="408"/>
      <c r="BP187" s="408"/>
      <c r="BQ187" s="419"/>
      <c r="BR187" s="415"/>
      <c r="BS187" s="408"/>
      <c r="BT187" s="408"/>
      <c r="BU187" s="408"/>
      <c r="BV187" s="408"/>
      <c r="BW187" s="408"/>
      <c r="BX187" s="408"/>
      <c r="BY187" s="409"/>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row>
    <row r="188" s="439" customFormat="true" ht="15" customHeight="true" x14ac:dyDescent="0.2">
      <c r="A188" s="147"/>
      <c r="B188" s="141"/>
      <c r="C188" s="87"/>
      <c r="D188" s="86"/>
      <c r="E188" s="86"/>
      <c r="F188" s="86"/>
      <c r="G188" s="85"/>
      <c r="H188" s="84"/>
      <c r="I188" s="86"/>
      <c r="J188" s="86"/>
      <c r="K188" s="86"/>
      <c r="L188" s="83"/>
      <c r="M188" s="87"/>
      <c r="N188" s="86"/>
      <c r="O188" s="86"/>
      <c r="P188" s="86"/>
      <c r="Q188" s="85"/>
      <c r="R188" s="84"/>
      <c r="S188" s="86"/>
      <c r="T188" s="86"/>
      <c r="U188" s="86"/>
      <c r="V188" s="86"/>
      <c r="W188" s="86"/>
      <c r="X188" s="86"/>
      <c r="Y188" s="83"/>
      <c r="Z188" s="846"/>
      <c r="AA188" s="846"/>
      <c r="AB188" s="846"/>
      <c r="AC188" s="846"/>
      <c r="AD188" s="846"/>
      <c r="AE188" s="846"/>
      <c r="AF188" s="846"/>
      <c r="AG188" s="846"/>
      <c r="AH188" s="846"/>
      <c r="AI188" s="846"/>
      <c r="AJ188" s="846"/>
      <c r="AK188" s="846"/>
      <c r="AL188" s="846"/>
      <c r="AM188" s="846"/>
      <c r="AN188" s="846"/>
      <c r="AO188" s="846"/>
      <c r="AP188" s="846"/>
      <c r="AQ188" s="846"/>
      <c r="AR188" s="846"/>
      <c r="AS188" s="846"/>
      <c r="AT188" s="846"/>
      <c r="AU188" s="846"/>
      <c r="AV188" s="846"/>
      <c r="AW188" s="846"/>
      <c r="AX188" s="846"/>
      <c r="AY188" s="846"/>
      <c r="AZ188" s="346"/>
      <c r="BA188" s="558"/>
      <c r="BB188" s="557"/>
      <c r="BC188" s="415"/>
      <c r="BD188" s="408"/>
      <c r="BE188" s="408"/>
      <c r="BF188" s="408"/>
      <c r="BG188" s="419"/>
      <c r="BH188" s="415"/>
      <c r="BI188" s="408"/>
      <c r="BJ188" s="408"/>
      <c r="BK188" s="408"/>
      <c r="BL188" s="419"/>
      <c r="BM188" s="415"/>
      <c r="BN188" s="408"/>
      <c r="BO188" s="408"/>
      <c r="BP188" s="408"/>
      <c r="BQ188" s="419"/>
      <c r="BR188" s="415"/>
      <c r="BS188" s="408"/>
      <c r="BT188" s="408"/>
      <c r="BU188" s="408"/>
      <c r="BV188" s="408"/>
      <c r="BW188" s="408"/>
      <c r="BX188" s="408"/>
      <c r="BY188" s="409"/>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row>
    <row r="189" s="439" customFormat="true" ht="15" customHeight="true" x14ac:dyDescent="0.2">
      <c r="A189" s="147"/>
      <c r="B189" s="141"/>
      <c r="C189" s="87"/>
      <c r="D189" s="86"/>
      <c r="E189" s="86"/>
      <c r="F189" s="86"/>
      <c r="G189" s="85"/>
      <c r="H189" s="84"/>
      <c r="I189" s="86"/>
      <c r="J189" s="86"/>
      <c r="K189" s="86"/>
      <c r="L189" s="83"/>
      <c r="M189" s="87"/>
      <c r="N189" s="86"/>
      <c r="O189" s="86"/>
      <c r="P189" s="86"/>
      <c r="Q189" s="85"/>
      <c r="R189" s="84"/>
      <c r="S189" s="86"/>
      <c r="T189" s="86"/>
      <c r="U189" s="86"/>
      <c r="V189" s="86"/>
      <c r="W189" s="86"/>
      <c r="X189" s="86"/>
      <c r="Y189" s="83"/>
      <c r="Z189" s="846"/>
      <c r="AA189" s="846"/>
      <c r="AB189" s="846"/>
      <c r="AC189" s="846"/>
      <c r="AD189" s="846"/>
      <c r="AE189" s="846"/>
      <c r="AF189" s="846"/>
      <c r="AG189" s="846"/>
      <c r="AH189" s="846"/>
      <c r="AI189" s="846"/>
      <c r="AJ189" s="846"/>
      <c r="AK189" s="846"/>
      <c r="AL189" s="846"/>
      <c r="AM189" s="846"/>
      <c r="AN189" s="846"/>
      <c r="AO189" s="846"/>
      <c r="AP189" s="846"/>
      <c r="AQ189" s="846"/>
      <c r="AR189" s="846"/>
      <c r="AS189" s="846"/>
      <c r="AT189" s="846"/>
      <c r="AU189" s="846"/>
      <c r="AV189" s="846"/>
      <c r="AW189" s="846"/>
      <c r="AX189" s="846"/>
      <c r="AY189" s="846"/>
      <c r="AZ189" s="346"/>
      <c r="BA189" s="558"/>
      <c r="BB189" s="557"/>
      <c r="BC189" s="415"/>
      <c r="BD189" s="408"/>
      <c r="BE189" s="408"/>
      <c r="BF189" s="408"/>
      <c r="BG189" s="419"/>
      <c r="BH189" s="415"/>
      <c r="BI189" s="408"/>
      <c r="BJ189" s="408"/>
      <c r="BK189" s="408"/>
      <c r="BL189" s="419"/>
      <c r="BM189" s="415"/>
      <c r="BN189" s="408"/>
      <c r="BO189" s="408"/>
      <c r="BP189" s="408"/>
      <c r="BQ189" s="419"/>
      <c r="BR189" s="415"/>
      <c r="BS189" s="408"/>
      <c r="BT189" s="408"/>
      <c r="BU189" s="408"/>
      <c r="BV189" s="408"/>
      <c r="BW189" s="408"/>
      <c r="BX189" s="408"/>
      <c r="BY189" s="409"/>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row>
    <row r="190" s="439" customFormat="true" ht="15" customHeight="true" x14ac:dyDescent="0.2">
      <c r="A190" s="147"/>
      <c r="B190" s="141"/>
      <c r="C190" s="87"/>
      <c r="D190" s="86"/>
      <c r="E190" s="86"/>
      <c r="F190" s="86"/>
      <c r="G190" s="85"/>
      <c r="H190" s="84"/>
      <c r="I190" s="86"/>
      <c r="J190" s="86"/>
      <c r="K190" s="86"/>
      <c r="L190" s="83"/>
      <c r="M190" s="87"/>
      <c r="N190" s="86"/>
      <c r="O190" s="86"/>
      <c r="P190" s="86"/>
      <c r="Q190" s="85"/>
      <c r="R190" s="84"/>
      <c r="S190" s="86"/>
      <c r="T190" s="86"/>
      <c r="U190" s="86"/>
      <c r="V190" s="86"/>
      <c r="W190" s="86"/>
      <c r="X190" s="86"/>
      <c r="Y190" s="83"/>
      <c r="Z190" s="846"/>
      <c r="AA190" s="846"/>
      <c r="AB190" s="846"/>
      <c r="AC190" s="846"/>
      <c r="AD190" s="846"/>
      <c r="AE190" s="846"/>
      <c r="AF190" s="846"/>
      <c r="AG190" s="846"/>
      <c r="AH190" s="846"/>
      <c r="AI190" s="846"/>
      <c r="AJ190" s="846"/>
      <c r="AK190" s="846"/>
      <c r="AL190" s="846"/>
      <c r="AM190" s="846"/>
      <c r="AN190" s="846"/>
      <c r="AO190" s="846"/>
      <c r="AP190" s="846"/>
      <c r="AQ190" s="846"/>
      <c r="AR190" s="846"/>
      <c r="AS190" s="846"/>
      <c r="AT190" s="846"/>
      <c r="AU190" s="846"/>
      <c r="AV190" s="846"/>
      <c r="AW190" s="846"/>
      <c r="AX190" s="846"/>
      <c r="AY190" s="846"/>
      <c r="AZ190" s="346"/>
      <c r="BA190" s="558"/>
      <c r="BB190" s="557"/>
      <c r="BC190" s="415"/>
      <c r="BD190" s="408"/>
      <c r="BE190" s="408"/>
      <c r="BF190" s="408"/>
      <c r="BG190" s="419"/>
      <c r="BH190" s="415"/>
      <c r="BI190" s="408"/>
      <c r="BJ190" s="408"/>
      <c r="BK190" s="408"/>
      <c r="BL190" s="419"/>
      <c r="BM190" s="415"/>
      <c r="BN190" s="408"/>
      <c r="BO190" s="408"/>
      <c r="BP190" s="408"/>
      <c r="BQ190" s="419"/>
      <c r="BR190" s="415"/>
      <c r="BS190" s="408"/>
      <c r="BT190" s="408"/>
      <c r="BU190" s="408"/>
      <c r="BV190" s="408"/>
      <c r="BW190" s="408"/>
      <c r="BX190" s="408"/>
      <c r="BY190" s="409"/>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row>
    <row r="191" s="439" customFormat="true" ht="15" customHeight="true" x14ac:dyDescent="0.2">
      <c r="A191" s="147"/>
      <c r="B191" s="141"/>
      <c r="C191" s="87"/>
      <c r="D191" s="86"/>
      <c r="E191" s="86"/>
      <c r="F191" s="86"/>
      <c r="G191" s="85"/>
      <c r="H191" s="84"/>
      <c r="I191" s="86"/>
      <c r="J191" s="86"/>
      <c r="K191" s="86"/>
      <c r="L191" s="83"/>
      <c r="M191" s="87"/>
      <c r="N191" s="86"/>
      <c r="O191" s="86"/>
      <c r="P191" s="86"/>
      <c r="Q191" s="85"/>
      <c r="R191" s="84"/>
      <c r="S191" s="86"/>
      <c r="T191" s="86"/>
      <c r="U191" s="86"/>
      <c r="V191" s="86"/>
      <c r="W191" s="86"/>
      <c r="X191" s="86"/>
      <c r="Y191" s="83"/>
      <c r="Z191" s="846"/>
      <c r="AA191" s="846"/>
      <c r="AB191" s="846"/>
      <c r="AC191" s="846"/>
      <c r="AD191" s="846"/>
      <c r="AE191" s="846"/>
      <c r="AF191" s="846"/>
      <c r="AG191" s="846"/>
      <c r="AH191" s="846"/>
      <c r="AI191" s="846"/>
      <c r="AJ191" s="846"/>
      <c r="AK191" s="846"/>
      <c r="AL191" s="846"/>
      <c r="AM191" s="846"/>
      <c r="AN191" s="846"/>
      <c r="AO191" s="846"/>
      <c r="AP191" s="846"/>
      <c r="AQ191" s="846"/>
      <c r="AR191" s="846"/>
      <c r="AS191" s="846"/>
      <c r="AT191" s="846"/>
      <c r="AU191" s="846"/>
      <c r="AV191" s="846"/>
      <c r="AW191" s="846"/>
      <c r="AX191" s="846"/>
      <c r="AY191" s="846"/>
      <c r="AZ191" s="346"/>
      <c r="BA191" s="558"/>
      <c r="BB191" s="557"/>
      <c r="BC191" s="415"/>
      <c r="BD191" s="408"/>
      <c r="BE191" s="408"/>
      <c r="BF191" s="408"/>
      <c r="BG191" s="419"/>
      <c r="BH191" s="415"/>
      <c r="BI191" s="408"/>
      <c r="BJ191" s="408"/>
      <c r="BK191" s="408"/>
      <c r="BL191" s="419"/>
      <c r="BM191" s="415"/>
      <c r="BN191" s="408"/>
      <c r="BO191" s="408"/>
      <c r="BP191" s="408"/>
      <c r="BQ191" s="419"/>
      <c r="BR191" s="415"/>
      <c r="BS191" s="408"/>
      <c r="BT191" s="408"/>
      <c r="BU191" s="408"/>
      <c r="BV191" s="408"/>
      <c r="BW191" s="408"/>
      <c r="BX191" s="408"/>
      <c r="BY191" s="409"/>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row>
    <row r="192" s="439" customFormat="true" ht="15" customHeight="true" x14ac:dyDescent="0.2">
      <c r="A192" s="147"/>
      <c r="B192" s="141"/>
      <c r="C192" s="87"/>
      <c r="D192" s="86"/>
      <c r="E192" s="86"/>
      <c r="F192" s="86"/>
      <c r="G192" s="85"/>
      <c r="H192" s="84"/>
      <c r="I192" s="86"/>
      <c r="J192" s="86"/>
      <c r="K192" s="86"/>
      <c r="L192" s="83"/>
      <c r="M192" s="87"/>
      <c r="N192" s="86"/>
      <c r="O192" s="86"/>
      <c r="P192" s="86"/>
      <c r="Q192" s="85"/>
      <c r="R192" s="84"/>
      <c r="S192" s="86"/>
      <c r="T192" s="86"/>
      <c r="U192" s="86"/>
      <c r="V192" s="86"/>
      <c r="W192" s="86"/>
      <c r="X192" s="86"/>
      <c r="Y192" s="83"/>
      <c r="Z192" s="846"/>
      <c r="AA192" s="846"/>
      <c r="AB192" s="846"/>
      <c r="AC192" s="846"/>
      <c r="AD192" s="846"/>
      <c r="AE192" s="846"/>
      <c r="AF192" s="846"/>
      <c r="AG192" s="846"/>
      <c r="AH192" s="846"/>
      <c r="AI192" s="846"/>
      <c r="AJ192" s="846"/>
      <c r="AK192" s="846"/>
      <c r="AL192" s="846"/>
      <c r="AM192" s="846"/>
      <c r="AN192" s="846"/>
      <c r="AO192" s="846"/>
      <c r="AP192" s="846"/>
      <c r="AQ192" s="846"/>
      <c r="AR192" s="846"/>
      <c r="AS192" s="846"/>
      <c r="AT192" s="846"/>
      <c r="AU192" s="846"/>
      <c r="AV192" s="846"/>
      <c r="AW192" s="846"/>
      <c r="AX192" s="846"/>
      <c r="AY192" s="846"/>
      <c r="AZ192" s="346"/>
      <c r="BA192" s="558"/>
      <c r="BB192" s="557"/>
      <c r="BC192" s="415"/>
      <c r="BD192" s="408"/>
      <c r="BE192" s="408"/>
      <c r="BF192" s="408"/>
      <c r="BG192" s="419"/>
      <c r="BH192" s="415"/>
      <c r="BI192" s="408"/>
      <c r="BJ192" s="408"/>
      <c r="BK192" s="408"/>
      <c r="BL192" s="419"/>
      <c r="BM192" s="415"/>
      <c r="BN192" s="408"/>
      <c r="BO192" s="408"/>
      <c r="BP192" s="408"/>
      <c r="BQ192" s="419"/>
      <c r="BR192" s="415"/>
      <c r="BS192" s="408"/>
      <c r="BT192" s="408"/>
      <c r="BU192" s="408"/>
      <c r="BV192" s="408"/>
      <c r="BW192" s="408"/>
      <c r="BX192" s="408"/>
      <c r="BY192" s="409"/>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row>
    <row r="193" s="439" customFormat="true" ht="15" customHeight="true" x14ac:dyDescent="0.2">
      <c r="A193" s="147"/>
      <c r="B193" s="141"/>
      <c r="C193" s="87"/>
      <c r="D193" s="86"/>
      <c r="E193" s="86"/>
      <c r="F193" s="86"/>
      <c r="G193" s="85"/>
      <c r="H193" s="84"/>
      <c r="I193" s="86"/>
      <c r="J193" s="86"/>
      <c r="K193" s="86"/>
      <c r="L193" s="83"/>
      <c r="M193" s="87"/>
      <c r="N193" s="86"/>
      <c r="O193" s="86"/>
      <c r="P193" s="86"/>
      <c r="Q193" s="85"/>
      <c r="R193" s="84"/>
      <c r="S193" s="86"/>
      <c r="T193" s="86"/>
      <c r="U193" s="86"/>
      <c r="V193" s="86"/>
      <c r="W193" s="86"/>
      <c r="X193" s="86"/>
      <c r="Y193" s="83"/>
      <c r="Z193" s="846"/>
      <c r="AA193" s="846"/>
      <c r="AB193" s="846"/>
      <c r="AC193" s="846"/>
      <c r="AD193" s="846"/>
      <c r="AE193" s="846"/>
      <c r="AF193" s="846"/>
      <c r="AG193" s="846"/>
      <c r="AH193" s="846"/>
      <c r="AI193" s="846"/>
      <c r="AJ193" s="846"/>
      <c r="AK193" s="846"/>
      <c r="AL193" s="846"/>
      <c r="AM193" s="846"/>
      <c r="AN193" s="846"/>
      <c r="AO193" s="846"/>
      <c r="AP193" s="846"/>
      <c r="AQ193" s="846"/>
      <c r="AR193" s="846"/>
      <c r="AS193" s="846"/>
      <c r="AT193" s="846"/>
      <c r="AU193" s="846"/>
      <c r="AV193" s="846"/>
      <c r="AW193" s="846"/>
      <c r="AX193" s="846"/>
      <c r="AY193" s="846"/>
      <c r="AZ193" s="346"/>
      <c r="BA193" s="558"/>
      <c r="BB193" s="557"/>
      <c r="BC193" s="415"/>
      <c r="BD193" s="408"/>
      <c r="BE193" s="408"/>
      <c r="BF193" s="408"/>
      <c r="BG193" s="419"/>
      <c r="BH193" s="415"/>
      <c r="BI193" s="408"/>
      <c r="BJ193" s="408"/>
      <c r="BK193" s="408"/>
      <c r="BL193" s="419"/>
      <c r="BM193" s="415"/>
      <c r="BN193" s="408"/>
      <c r="BO193" s="408"/>
      <c r="BP193" s="408"/>
      <c r="BQ193" s="419"/>
      <c r="BR193" s="415"/>
      <c r="BS193" s="408"/>
      <c r="BT193" s="408"/>
      <c r="BU193" s="408"/>
      <c r="BV193" s="408"/>
      <c r="BW193" s="408"/>
      <c r="BX193" s="408"/>
      <c r="BY193" s="409"/>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row>
    <row r="194" s="439" customFormat="true" ht="15" customHeight="true" x14ac:dyDescent="0.2">
      <c r="A194" s="171"/>
      <c r="B194" s="140"/>
      <c r="C194" s="107"/>
      <c r="D194" s="114"/>
      <c r="E194" s="114"/>
      <c r="F194" s="114"/>
      <c r="G194" s="113"/>
      <c r="H194" s="106"/>
      <c r="I194" s="114"/>
      <c r="J194" s="114"/>
      <c r="K194" s="114"/>
      <c r="L194" s="105"/>
      <c r="M194" s="107"/>
      <c r="N194" s="114"/>
      <c r="O194" s="114"/>
      <c r="P194" s="114"/>
      <c r="Q194" s="113"/>
      <c r="R194" s="106"/>
      <c r="S194" s="114"/>
      <c r="T194" s="114"/>
      <c r="U194" s="114"/>
      <c r="V194" s="114"/>
      <c r="W194" s="114"/>
      <c r="X194" s="114"/>
      <c r="Y194" s="105"/>
      <c r="Z194" s="846"/>
      <c r="AA194" s="846"/>
      <c r="AB194" s="846"/>
      <c r="AC194" s="846"/>
      <c r="AD194" s="846"/>
      <c r="AE194" s="846"/>
      <c r="AF194" s="846"/>
      <c r="AG194" s="846"/>
      <c r="AH194" s="846"/>
      <c r="AI194" s="846"/>
      <c r="AJ194" s="846"/>
      <c r="AK194" s="846"/>
      <c r="AL194" s="846"/>
      <c r="AM194" s="846"/>
      <c r="AN194" s="846"/>
      <c r="AO194" s="846"/>
      <c r="AP194" s="846"/>
      <c r="AQ194" s="846"/>
      <c r="AR194" s="846"/>
      <c r="AS194" s="846"/>
      <c r="AT194" s="846"/>
      <c r="AU194" s="846"/>
      <c r="AV194" s="846"/>
      <c r="AW194" s="846"/>
      <c r="AX194" s="846"/>
      <c r="AY194" s="846"/>
      <c r="AZ194" s="346"/>
      <c r="BA194" s="558"/>
      <c r="BB194" s="557"/>
      <c r="BC194" s="415"/>
      <c r="BD194" s="408"/>
      <c r="BE194" s="408"/>
      <c r="BF194" s="408"/>
      <c r="BG194" s="419"/>
      <c r="BH194" s="415"/>
      <c r="BI194" s="408"/>
      <c r="BJ194" s="408"/>
      <c r="BK194" s="408"/>
      <c r="BL194" s="419"/>
      <c r="BM194" s="415"/>
      <c r="BN194" s="408"/>
      <c r="BO194" s="408"/>
      <c r="BP194" s="408"/>
      <c r="BQ194" s="419"/>
      <c r="BR194" s="415"/>
      <c r="BS194" s="408"/>
      <c r="BT194" s="408"/>
      <c r="BU194" s="408"/>
      <c r="BV194" s="408"/>
      <c r="BW194" s="408"/>
      <c r="BX194" s="408"/>
      <c r="BY194" s="409"/>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row>
    <row r="195" s="318" customFormat="true" ht="15" customHeight="true" x14ac:dyDescent="0.2">
      <c r="A195" s="171"/>
      <c r="B195" s="140"/>
      <c r="C195" s="107"/>
      <c r="D195" s="114"/>
      <c r="E195" s="114"/>
      <c r="F195" s="114"/>
      <c r="G195" s="113"/>
      <c r="H195" s="106"/>
      <c r="I195" s="114"/>
      <c r="J195" s="114"/>
      <c r="K195" s="114"/>
      <c r="L195" s="105"/>
      <c r="M195" s="107"/>
      <c r="N195" s="114"/>
      <c r="O195" s="114"/>
      <c r="P195" s="114"/>
      <c r="Q195" s="113"/>
      <c r="R195" s="106"/>
      <c r="S195" s="114"/>
      <c r="T195" s="114"/>
      <c r="U195" s="114"/>
      <c r="V195" s="114"/>
      <c r="W195" s="114"/>
      <c r="X195" s="114"/>
      <c r="Y195" s="105"/>
      <c r="Z195" s="846"/>
      <c r="AA195" s="846"/>
      <c r="AB195" s="846"/>
      <c r="AC195" s="846"/>
      <c r="AD195" s="846"/>
      <c r="AE195" s="846"/>
      <c r="AF195" s="846"/>
      <c r="AG195" s="846"/>
      <c r="AH195" s="846"/>
      <c r="AI195" s="846"/>
      <c r="AJ195" s="846"/>
      <c r="AK195" s="846"/>
      <c r="AL195" s="846"/>
      <c r="AM195" s="846"/>
      <c r="AN195" s="846"/>
      <c r="AO195" s="846"/>
      <c r="AP195" s="846"/>
      <c r="AQ195" s="846"/>
      <c r="AR195" s="846"/>
      <c r="AS195" s="846"/>
      <c r="AT195" s="846"/>
      <c r="AU195" s="846"/>
      <c r="AV195" s="846"/>
      <c r="AW195" s="846"/>
      <c r="AX195" s="846"/>
      <c r="AY195" s="846"/>
      <c r="AZ195" s="346"/>
      <c r="BA195" s="558"/>
      <c r="BB195" s="557"/>
      <c r="BC195" s="415"/>
      <c r="BD195" s="408"/>
      <c r="BE195" s="408"/>
      <c r="BF195" s="408"/>
      <c r="BG195" s="419"/>
      <c r="BH195" s="415"/>
      <c r="BI195" s="408"/>
      <c r="BJ195" s="408"/>
      <c r="BK195" s="408"/>
      <c r="BL195" s="419"/>
      <c r="BM195" s="415"/>
      <c r="BN195" s="408"/>
      <c r="BO195" s="408"/>
      <c r="BP195" s="408"/>
      <c r="BQ195" s="419"/>
      <c r="BR195" s="415"/>
      <c r="BS195" s="408"/>
      <c r="BT195" s="408"/>
      <c r="BU195" s="408"/>
      <c r="BV195" s="408"/>
      <c r="BW195" s="408"/>
      <c r="BX195" s="408"/>
      <c r="BY195" s="409"/>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row>
    <row r="196" s="318" customFormat="true" ht="15" customHeight="true" x14ac:dyDescent="0.2">
      <c r="A196" s="171"/>
      <c r="B196" s="140"/>
      <c r="C196" s="107"/>
      <c r="D196" s="114"/>
      <c r="E196" s="114"/>
      <c r="F196" s="114"/>
      <c r="G196" s="113"/>
      <c r="H196" s="106"/>
      <c r="I196" s="114"/>
      <c r="J196" s="114"/>
      <c r="K196" s="114"/>
      <c r="L196" s="105"/>
      <c r="M196" s="107"/>
      <c r="N196" s="114"/>
      <c r="O196" s="114"/>
      <c r="P196" s="114"/>
      <c r="Q196" s="113"/>
      <c r="R196" s="106"/>
      <c r="S196" s="114"/>
      <c r="T196" s="114"/>
      <c r="U196" s="114"/>
      <c r="V196" s="114"/>
      <c r="W196" s="114"/>
      <c r="X196" s="114"/>
      <c r="Y196" s="105"/>
      <c r="Z196" s="846"/>
      <c r="AA196" s="846"/>
      <c r="AB196" s="846"/>
      <c r="AC196" s="846"/>
      <c r="AD196" s="846"/>
      <c r="AE196" s="846"/>
      <c r="AF196" s="846"/>
      <c r="AG196" s="846"/>
      <c r="AH196" s="846"/>
      <c r="AI196" s="846"/>
      <c r="AJ196" s="846"/>
      <c r="AK196" s="846"/>
      <c r="AL196" s="846"/>
      <c r="AM196" s="846"/>
      <c r="AN196" s="846"/>
      <c r="AO196" s="846"/>
      <c r="AP196" s="846"/>
      <c r="AQ196" s="846"/>
      <c r="AR196" s="846"/>
      <c r="AS196" s="846"/>
      <c r="AT196" s="846"/>
      <c r="AU196" s="846"/>
      <c r="AV196" s="846"/>
      <c r="AW196" s="846"/>
      <c r="AX196" s="846"/>
      <c r="AY196" s="846"/>
      <c r="AZ196" s="346"/>
      <c r="BA196" s="558"/>
      <c r="BB196" s="557"/>
      <c r="BC196" s="415"/>
      <c r="BD196" s="408"/>
      <c r="BE196" s="408"/>
      <c r="BF196" s="408"/>
      <c r="BG196" s="419"/>
      <c r="BH196" s="415"/>
      <c r="BI196" s="408"/>
      <c r="BJ196" s="408"/>
      <c r="BK196" s="408"/>
      <c r="BL196" s="419"/>
      <c r="BM196" s="415"/>
      <c r="BN196" s="408"/>
      <c r="BO196" s="408"/>
      <c r="BP196" s="408"/>
      <c r="BQ196" s="419"/>
      <c r="BR196" s="415"/>
      <c r="BS196" s="408"/>
      <c r="BT196" s="408"/>
      <c r="BU196" s="408"/>
      <c r="BV196" s="408"/>
      <c r="BW196" s="408"/>
      <c r="BX196" s="408"/>
      <c r="BY196" s="409"/>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row>
    <row r="197" s="318" customFormat="true" ht="15" customHeight="true" x14ac:dyDescent="0.2">
      <c r="A197" s="171"/>
      <c r="B197" s="140"/>
      <c r="C197" s="107"/>
      <c r="D197" s="114"/>
      <c r="E197" s="114"/>
      <c r="F197" s="114"/>
      <c r="G197" s="113"/>
      <c r="H197" s="106"/>
      <c r="I197" s="114"/>
      <c r="J197" s="114"/>
      <c r="K197" s="114"/>
      <c r="L197" s="105"/>
      <c r="M197" s="107"/>
      <c r="N197" s="114"/>
      <c r="O197" s="114"/>
      <c r="P197" s="114"/>
      <c r="Q197" s="113"/>
      <c r="R197" s="106"/>
      <c r="S197" s="114"/>
      <c r="T197" s="114"/>
      <c r="U197" s="114"/>
      <c r="V197" s="114"/>
      <c r="W197" s="114"/>
      <c r="X197" s="114"/>
      <c r="Y197" s="105"/>
      <c r="Z197" s="846"/>
      <c r="AA197" s="846"/>
      <c r="AB197" s="846"/>
      <c r="AC197" s="846"/>
      <c r="AD197" s="846"/>
      <c r="AE197" s="846"/>
      <c r="AF197" s="846"/>
      <c r="AG197" s="846"/>
      <c r="AH197" s="846"/>
      <c r="AI197" s="846"/>
      <c r="AJ197" s="846"/>
      <c r="AK197" s="846"/>
      <c r="AL197" s="846"/>
      <c r="AM197" s="846"/>
      <c r="AN197" s="846"/>
      <c r="AO197" s="846"/>
      <c r="AP197" s="846"/>
      <c r="AQ197" s="846"/>
      <c r="AR197" s="846"/>
      <c r="AS197" s="846"/>
      <c r="AT197" s="846"/>
      <c r="AU197" s="846"/>
      <c r="AV197" s="846"/>
      <c r="AW197" s="846"/>
      <c r="AX197" s="846"/>
      <c r="AY197" s="846"/>
      <c r="AZ197" s="346"/>
      <c r="BA197" s="558"/>
      <c r="BB197" s="557"/>
      <c r="BC197" s="415"/>
      <c r="BD197" s="408"/>
      <c r="BE197" s="408"/>
      <c r="BF197" s="408"/>
      <c r="BG197" s="419"/>
      <c r="BH197" s="415"/>
      <c r="BI197" s="408"/>
      <c r="BJ197" s="408"/>
      <c r="BK197" s="408"/>
      <c r="BL197" s="419"/>
      <c r="BM197" s="415"/>
      <c r="BN197" s="408"/>
      <c r="BO197" s="408"/>
      <c r="BP197" s="408"/>
      <c r="BQ197" s="419"/>
      <c r="BR197" s="415"/>
      <c r="BS197" s="408"/>
      <c r="BT197" s="408"/>
      <c r="BU197" s="408"/>
      <c r="BV197" s="408"/>
      <c r="BW197" s="408"/>
      <c r="BX197" s="408"/>
      <c r="BY197" s="409"/>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row>
    <row r="198" s="318" customFormat="true" ht="15" customHeight="true" x14ac:dyDescent="0.2">
      <c r="A198" s="171"/>
      <c r="B198" s="140"/>
      <c r="C198" s="107"/>
      <c r="D198" s="114"/>
      <c r="E198" s="114"/>
      <c r="F198" s="114"/>
      <c r="G198" s="113"/>
      <c r="H198" s="106"/>
      <c r="I198" s="114"/>
      <c r="J198" s="114"/>
      <c r="K198" s="114"/>
      <c r="L198" s="105"/>
      <c r="M198" s="107"/>
      <c r="N198" s="114"/>
      <c r="O198" s="114"/>
      <c r="P198" s="114"/>
      <c r="Q198" s="113"/>
      <c r="R198" s="106"/>
      <c r="S198" s="114"/>
      <c r="T198" s="114"/>
      <c r="U198" s="114"/>
      <c r="V198" s="114"/>
      <c r="W198" s="114"/>
      <c r="X198" s="114"/>
      <c r="Y198" s="105"/>
      <c r="Z198" s="846"/>
      <c r="AA198" s="846"/>
      <c r="AB198" s="846"/>
      <c r="AC198" s="846"/>
      <c r="AD198" s="846"/>
      <c r="AE198" s="846"/>
      <c r="AF198" s="846"/>
      <c r="AG198" s="846"/>
      <c r="AH198" s="846"/>
      <c r="AI198" s="846"/>
      <c r="AJ198" s="846"/>
      <c r="AK198" s="846"/>
      <c r="AL198" s="846"/>
      <c r="AM198" s="846"/>
      <c r="AN198" s="846"/>
      <c r="AO198" s="846"/>
      <c r="AP198" s="846"/>
      <c r="AQ198" s="846"/>
      <c r="AR198" s="846"/>
      <c r="AS198" s="846"/>
      <c r="AT198" s="846"/>
      <c r="AU198" s="846"/>
      <c r="AV198" s="846"/>
      <c r="AW198" s="846"/>
      <c r="AX198" s="846"/>
      <c r="AY198" s="846"/>
      <c r="AZ198" s="346"/>
      <c r="BA198" s="558"/>
      <c r="BB198" s="557"/>
      <c r="BC198" s="415"/>
      <c r="BD198" s="408"/>
      <c r="BE198" s="408"/>
      <c r="BF198" s="408"/>
      <c r="BG198" s="419"/>
      <c r="BH198" s="415"/>
      <c r="BI198" s="408"/>
      <c r="BJ198" s="408"/>
      <c r="BK198" s="408"/>
      <c r="BL198" s="419"/>
      <c r="BM198" s="415"/>
      <c r="BN198" s="408"/>
      <c r="BO198" s="408"/>
      <c r="BP198" s="408"/>
      <c r="BQ198" s="419"/>
      <c r="BR198" s="415"/>
      <c r="BS198" s="408"/>
      <c r="BT198" s="408"/>
      <c r="BU198" s="408"/>
      <c r="BV198" s="408"/>
      <c r="BW198" s="408"/>
      <c r="BX198" s="408"/>
      <c r="BY198" s="409"/>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row>
    <row r="199" s="318" customFormat="true" ht="15" customHeight="true" x14ac:dyDescent="0.2">
      <c r="A199" s="171"/>
      <c r="B199" s="140"/>
      <c r="C199" s="107"/>
      <c r="D199" s="114"/>
      <c r="E199" s="114"/>
      <c r="F199" s="114"/>
      <c r="G199" s="113"/>
      <c r="H199" s="106"/>
      <c r="I199" s="114"/>
      <c r="J199" s="114"/>
      <c r="K199" s="114"/>
      <c r="L199" s="105"/>
      <c r="M199" s="107"/>
      <c r="N199" s="114"/>
      <c r="O199" s="114"/>
      <c r="P199" s="114"/>
      <c r="Q199" s="113"/>
      <c r="R199" s="106"/>
      <c r="S199" s="114"/>
      <c r="T199" s="114"/>
      <c r="U199" s="114"/>
      <c r="V199" s="114"/>
      <c r="W199" s="114"/>
      <c r="X199" s="114"/>
      <c r="Y199" s="105"/>
      <c r="Z199" s="846"/>
      <c r="AA199" s="846"/>
      <c r="AB199" s="846"/>
      <c r="AC199" s="846"/>
      <c r="AD199" s="846"/>
      <c r="AE199" s="846"/>
      <c r="AF199" s="846"/>
      <c r="AG199" s="846"/>
      <c r="AH199" s="846"/>
      <c r="AI199" s="846"/>
      <c r="AJ199" s="846"/>
      <c r="AK199" s="846"/>
      <c r="AL199" s="846"/>
      <c r="AM199" s="846"/>
      <c r="AN199" s="846"/>
      <c r="AO199" s="846"/>
      <c r="AP199" s="846"/>
      <c r="AQ199" s="846"/>
      <c r="AR199" s="846"/>
      <c r="AS199" s="846"/>
      <c r="AT199" s="846"/>
      <c r="AU199" s="846"/>
      <c r="AV199" s="846"/>
      <c r="AW199" s="846"/>
      <c r="AX199" s="846"/>
      <c r="AY199" s="846"/>
      <c r="AZ199" s="346"/>
      <c r="BA199" s="558"/>
      <c r="BB199" s="557"/>
      <c r="BC199" s="415"/>
      <c r="BD199" s="408"/>
      <c r="BE199" s="408"/>
      <c r="BF199" s="408"/>
      <c r="BG199" s="419"/>
      <c r="BH199" s="415"/>
      <c r="BI199" s="408"/>
      <c r="BJ199" s="408"/>
      <c r="BK199" s="408"/>
      <c r="BL199" s="419"/>
      <c r="BM199" s="415"/>
      <c r="BN199" s="408"/>
      <c r="BO199" s="408"/>
      <c r="BP199" s="408"/>
      <c r="BQ199" s="419"/>
      <c r="BR199" s="415"/>
      <c r="BS199" s="408"/>
      <c r="BT199" s="408"/>
      <c r="BU199" s="408"/>
      <c r="BV199" s="408"/>
      <c r="BW199" s="408"/>
      <c r="BX199" s="408"/>
      <c r="BY199" s="409"/>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row>
    <row r="200" s="318" customFormat="true" ht="15" customHeight="true" x14ac:dyDescent="0.2">
      <c r="A200" s="171"/>
      <c r="B200" s="140"/>
      <c r="C200" s="107"/>
      <c r="D200" s="114"/>
      <c r="E200" s="114"/>
      <c r="F200" s="114"/>
      <c r="G200" s="113"/>
      <c r="H200" s="106"/>
      <c r="I200" s="114"/>
      <c r="J200" s="114"/>
      <c r="K200" s="114"/>
      <c r="L200" s="105"/>
      <c r="M200" s="107"/>
      <c r="N200" s="114"/>
      <c r="O200" s="114"/>
      <c r="P200" s="114"/>
      <c r="Q200" s="113"/>
      <c r="R200" s="106"/>
      <c r="S200" s="114"/>
      <c r="T200" s="114"/>
      <c r="U200" s="114"/>
      <c r="V200" s="114"/>
      <c r="W200" s="114"/>
      <c r="X200" s="114"/>
      <c r="Y200" s="105"/>
      <c r="Z200" s="846"/>
      <c r="AA200" s="846"/>
      <c r="AB200" s="846"/>
      <c r="AC200" s="846"/>
      <c r="AD200" s="846"/>
      <c r="AE200" s="846"/>
      <c r="AF200" s="846"/>
      <c r="AG200" s="846"/>
      <c r="AH200" s="846"/>
      <c r="AI200" s="846"/>
      <c r="AJ200" s="846"/>
      <c r="AK200" s="846"/>
      <c r="AL200" s="846"/>
      <c r="AM200" s="846"/>
      <c r="AN200" s="846"/>
      <c r="AO200" s="846"/>
      <c r="AP200" s="846"/>
      <c r="AQ200" s="846"/>
      <c r="AR200" s="846"/>
      <c r="AS200" s="846"/>
      <c r="AT200" s="846"/>
      <c r="AU200" s="846"/>
      <c r="AV200" s="846"/>
      <c r="AW200" s="846"/>
      <c r="AX200" s="846"/>
      <c r="AY200" s="846"/>
      <c r="AZ200" s="346"/>
      <c r="BA200" s="558"/>
      <c r="BB200" s="557"/>
      <c r="BC200" s="415"/>
      <c r="BD200" s="408"/>
      <c r="BE200" s="408"/>
      <c r="BF200" s="408"/>
      <c r="BG200" s="419"/>
      <c r="BH200" s="415"/>
      <c r="BI200" s="408"/>
      <c r="BJ200" s="408"/>
      <c r="BK200" s="408"/>
      <c r="BL200" s="419"/>
      <c r="BM200" s="415"/>
      <c r="BN200" s="408"/>
      <c r="BO200" s="408"/>
      <c r="BP200" s="408"/>
      <c r="BQ200" s="419"/>
      <c r="BR200" s="415"/>
      <c r="BS200" s="408"/>
      <c r="BT200" s="408"/>
      <c r="BU200" s="408"/>
      <c r="BV200" s="408"/>
      <c r="BW200" s="408"/>
      <c r="BX200" s="408"/>
      <c r="BY200" s="409"/>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row>
    <row r="201" s="318" customFormat="true" ht="15" customHeight="true" x14ac:dyDescent="0.2">
      <c r="A201" s="171"/>
      <c r="B201" s="140"/>
      <c r="C201" s="107"/>
      <c r="D201" s="114"/>
      <c r="E201" s="114"/>
      <c r="F201" s="114"/>
      <c r="G201" s="113"/>
      <c r="H201" s="106"/>
      <c r="I201" s="114"/>
      <c r="J201" s="114"/>
      <c r="K201" s="114"/>
      <c r="L201" s="105"/>
      <c r="M201" s="107"/>
      <c r="N201" s="114"/>
      <c r="O201" s="114"/>
      <c r="P201" s="114"/>
      <c r="Q201" s="113"/>
      <c r="R201" s="106"/>
      <c r="S201" s="114"/>
      <c r="T201" s="114"/>
      <c r="U201" s="114"/>
      <c r="V201" s="114"/>
      <c r="W201" s="114"/>
      <c r="X201" s="114"/>
      <c r="Y201" s="105"/>
      <c r="Z201" s="846"/>
      <c r="AA201" s="846"/>
      <c r="AB201" s="846"/>
      <c r="AC201" s="846"/>
      <c r="AD201" s="846"/>
      <c r="AE201" s="846"/>
      <c r="AF201" s="846"/>
      <c r="AG201" s="846"/>
      <c r="AH201" s="846"/>
      <c r="AI201" s="846"/>
      <c r="AJ201" s="846"/>
      <c r="AK201" s="846"/>
      <c r="AL201" s="846"/>
      <c r="AM201" s="846"/>
      <c r="AN201" s="846"/>
      <c r="AO201" s="846"/>
      <c r="AP201" s="846"/>
      <c r="AQ201" s="846"/>
      <c r="AR201" s="846"/>
      <c r="AS201" s="846"/>
      <c r="AT201" s="846"/>
      <c r="AU201" s="846"/>
      <c r="AV201" s="846"/>
      <c r="AW201" s="846"/>
      <c r="AX201" s="846"/>
      <c r="AY201" s="846"/>
      <c r="AZ201" s="346"/>
      <c r="BA201" s="558"/>
      <c r="BB201" s="557"/>
      <c r="BC201" s="415"/>
      <c r="BD201" s="408"/>
      <c r="BE201" s="408"/>
      <c r="BF201" s="408"/>
      <c r="BG201" s="419"/>
      <c r="BH201" s="415"/>
      <c r="BI201" s="408"/>
      <c r="BJ201" s="408"/>
      <c r="BK201" s="408"/>
      <c r="BL201" s="419"/>
      <c r="BM201" s="415"/>
      <c r="BN201" s="408"/>
      <c r="BO201" s="408"/>
      <c r="BP201" s="408"/>
      <c r="BQ201" s="419"/>
      <c r="BR201" s="415"/>
      <c r="BS201" s="408"/>
      <c r="BT201" s="408"/>
      <c r="BU201" s="408"/>
      <c r="BV201" s="408"/>
      <c r="BW201" s="408"/>
      <c r="BX201" s="408"/>
      <c r="BY201" s="409"/>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row>
    <row r="202" s="318" customFormat="true" ht="15" customHeight="true" x14ac:dyDescent="0.2">
      <c r="A202" s="171"/>
      <c r="B202" s="140"/>
      <c r="C202" s="107"/>
      <c r="D202" s="114"/>
      <c r="E202" s="114"/>
      <c r="F202" s="114"/>
      <c r="G202" s="113"/>
      <c r="H202" s="106"/>
      <c r="I202" s="114"/>
      <c r="J202" s="114"/>
      <c r="K202" s="114"/>
      <c r="L202" s="105"/>
      <c r="M202" s="107"/>
      <c r="N202" s="114"/>
      <c r="O202" s="114"/>
      <c r="P202" s="114"/>
      <c r="Q202" s="113"/>
      <c r="R202" s="106"/>
      <c r="S202" s="114"/>
      <c r="T202" s="114"/>
      <c r="U202" s="114"/>
      <c r="V202" s="114"/>
      <c r="W202" s="114"/>
      <c r="X202" s="114"/>
      <c r="Y202" s="105"/>
      <c r="Z202" s="846"/>
      <c r="AA202" s="846"/>
      <c r="AB202" s="846"/>
      <c r="AC202" s="846"/>
      <c r="AD202" s="846"/>
      <c r="AE202" s="846"/>
      <c r="AF202" s="846"/>
      <c r="AG202" s="846"/>
      <c r="AH202" s="846"/>
      <c r="AI202" s="846"/>
      <c r="AJ202" s="846"/>
      <c r="AK202" s="846"/>
      <c r="AL202" s="846"/>
      <c r="AM202" s="846"/>
      <c r="AN202" s="846"/>
      <c r="AO202" s="846"/>
      <c r="AP202" s="846"/>
      <c r="AQ202" s="846"/>
      <c r="AR202" s="846"/>
      <c r="AS202" s="846"/>
      <c r="AT202" s="846"/>
      <c r="AU202" s="846"/>
      <c r="AV202" s="846"/>
      <c r="AW202" s="846"/>
      <c r="AX202" s="846"/>
      <c r="AY202" s="846"/>
      <c r="AZ202" s="346"/>
      <c r="BA202" s="558"/>
      <c r="BB202" s="557"/>
      <c r="BC202" s="415"/>
      <c r="BD202" s="408"/>
      <c r="BE202" s="408"/>
      <c r="BF202" s="408"/>
      <c r="BG202" s="419"/>
      <c r="BH202" s="415"/>
      <c r="BI202" s="408"/>
      <c r="BJ202" s="408"/>
      <c r="BK202" s="408"/>
      <c r="BL202" s="419"/>
      <c r="BM202" s="415"/>
      <c r="BN202" s="408"/>
      <c r="BO202" s="408"/>
      <c r="BP202" s="408"/>
      <c r="BQ202" s="419"/>
      <c r="BR202" s="415"/>
      <c r="BS202" s="408"/>
      <c r="BT202" s="408"/>
      <c r="BU202" s="408"/>
      <c r="BV202" s="408"/>
      <c r="BW202" s="408"/>
      <c r="BX202" s="408"/>
      <c r="BY202" s="409"/>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row>
    <row r="203" s="438" customFormat="true" ht="15" customHeight="true" x14ac:dyDescent="0.2">
      <c r="A203" s="147"/>
      <c r="B203" s="141"/>
      <c r="C203" s="126"/>
      <c r="D203" s="125"/>
      <c r="E203" s="125"/>
      <c r="F203" s="125"/>
      <c r="G203" s="124"/>
      <c r="H203" s="123"/>
      <c r="I203" s="125"/>
      <c r="J203" s="125"/>
      <c r="K203" s="125"/>
      <c r="L203" s="122"/>
      <c r="M203" s="126"/>
      <c r="N203" s="125"/>
      <c r="O203" s="125"/>
      <c r="P203" s="125"/>
      <c r="Q203" s="124"/>
      <c r="R203" s="123"/>
      <c r="S203" s="125"/>
      <c r="T203" s="125"/>
      <c r="U203" s="125"/>
      <c r="V203" s="125"/>
      <c r="W203" s="125"/>
      <c r="X203" s="125"/>
      <c r="Y203" s="122"/>
      <c r="Z203" s="411"/>
      <c r="AA203" s="411"/>
      <c r="AB203" s="411"/>
      <c r="AC203" s="411"/>
      <c r="AD203" s="411"/>
      <c r="AE203" s="411"/>
      <c r="AF203" s="411"/>
      <c r="AG203" s="411"/>
      <c r="AH203" s="411"/>
      <c r="AI203" s="411"/>
      <c r="AJ203" s="411"/>
      <c r="AK203" s="411"/>
      <c r="AL203" s="411"/>
      <c r="AM203" s="411"/>
      <c r="AN203" s="411"/>
      <c r="AO203" s="411"/>
      <c r="AP203" s="411"/>
      <c r="AQ203" s="411"/>
      <c r="AR203" s="411"/>
      <c r="AS203" s="411"/>
      <c r="AT203" s="411"/>
      <c r="AU203" s="411"/>
      <c r="AV203" s="411"/>
      <c r="AW203" s="411"/>
      <c r="AX203" s="411"/>
      <c r="AY203" s="411"/>
      <c r="AZ203" s="187"/>
      <c r="BA203" s="558"/>
      <c r="BB203" s="557"/>
      <c r="BC203" s="415"/>
      <c r="BD203" s="408"/>
      <c r="BE203" s="408"/>
      <c r="BF203" s="408"/>
      <c r="BG203" s="419"/>
      <c r="BH203" s="415"/>
      <c r="BI203" s="408"/>
      <c r="BJ203" s="408"/>
      <c r="BK203" s="408"/>
      <c r="BL203" s="419"/>
      <c r="BM203" s="415"/>
      <c r="BN203" s="408"/>
      <c r="BO203" s="408"/>
      <c r="BP203" s="408"/>
      <c r="BQ203" s="419"/>
      <c r="BR203" s="415"/>
      <c r="BS203" s="408"/>
      <c r="BT203" s="408"/>
      <c r="BU203" s="408"/>
      <c r="BV203" s="408"/>
      <c r="BW203" s="408"/>
      <c r="BX203" s="408"/>
      <c r="BY203" s="409"/>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row>
    <row r="204" s="438" customFormat="true" ht="15" customHeight="true" x14ac:dyDescent="0.2">
      <c r="A204" s="147"/>
      <c r="B204" s="141"/>
      <c r="C204" s="126"/>
      <c r="D204" s="125"/>
      <c r="E204" s="125"/>
      <c r="F204" s="125"/>
      <c r="G204" s="124"/>
      <c r="H204" s="123"/>
      <c r="I204" s="125"/>
      <c r="J204" s="125"/>
      <c r="K204" s="125"/>
      <c r="L204" s="122"/>
      <c r="M204" s="126"/>
      <c r="N204" s="125"/>
      <c r="O204" s="125"/>
      <c r="P204" s="125"/>
      <c r="Q204" s="124"/>
      <c r="R204" s="123"/>
      <c r="S204" s="125"/>
      <c r="T204" s="125"/>
      <c r="U204" s="125"/>
      <c r="V204" s="125"/>
      <c r="W204" s="125"/>
      <c r="X204" s="125"/>
      <c r="Y204" s="122"/>
      <c r="Z204" s="411"/>
      <c r="AA204" s="411"/>
      <c r="AB204" s="411"/>
      <c r="AC204" s="411"/>
      <c r="AD204" s="411"/>
      <c r="AE204" s="411"/>
      <c r="AF204" s="411"/>
      <c r="AG204" s="411"/>
      <c r="AH204" s="411"/>
      <c r="AI204" s="411"/>
      <c r="AJ204" s="411"/>
      <c r="AK204" s="411"/>
      <c r="AL204" s="411"/>
      <c r="AM204" s="411"/>
      <c r="AN204" s="411"/>
      <c r="AO204" s="411"/>
      <c r="AP204" s="411"/>
      <c r="AQ204" s="411"/>
      <c r="AR204" s="411"/>
      <c r="AS204" s="411"/>
      <c r="AT204" s="411"/>
      <c r="AU204" s="411"/>
      <c r="AV204" s="411"/>
      <c r="AW204" s="411"/>
      <c r="AX204" s="411"/>
      <c r="AY204" s="411"/>
      <c r="AZ204" s="187"/>
      <c r="BA204" s="558"/>
      <c r="BB204" s="557"/>
      <c r="BC204" s="415"/>
      <c r="BD204" s="408"/>
      <c r="BE204" s="408"/>
      <c r="BF204" s="408"/>
      <c r="BG204" s="419"/>
      <c r="BH204" s="415"/>
      <c r="BI204" s="408"/>
      <c r="BJ204" s="408"/>
      <c r="BK204" s="408"/>
      <c r="BL204" s="419"/>
      <c r="BM204" s="415"/>
      <c r="BN204" s="408"/>
      <c r="BO204" s="408"/>
      <c r="BP204" s="408"/>
      <c r="BQ204" s="419"/>
      <c r="BR204" s="415"/>
      <c r="BS204" s="408"/>
      <c r="BT204" s="408"/>
      <c r="BU204" s="408"/>
      <c r="BV204" s="408"/>
      <c r="BW204" s="408"/>
      <c r="BX204" s="408"/>
      <c r="BY204" s="409"/>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row>
    <row r="205" s="438" customFormat="true" ht="15" customHeight="true" x14ac:dyDescent="0.2">
      <c r="A205" s="27"/>
      <c r="B205" s="21"/>
      <c r="C205" s="121"/>
      <c r="D205" s="120"/>
      <c r="E205" s="120"/>
      <c r="F205" s="120"/>
      <c r="G205" s="119"/>
      <c r="H205" s="118"/>
      <c r="I205" s="120"/>
      <c r="J205" s="120"/>
      <c r="K205" s="120"/>
      <c r="L205" s="117"/>
      <c r="M205" s="121"/>
      <c r="N205" s="120"/>
      <c r="O205" s="120"/>
      <c r="P205" s="120"/>
      <c r="Q205" s="119"/>
      <c r="R205" s="118"/>
      <c r="S205" s="120"/>
      <c r="T205" s="120"/>
      <c r="U205" s="120"/>
      <c r="V205" s="120"/>
      <c r="W205" s="120"/>
      <c r="X205" s="120"/>
      <c r="Y205" s="117"/>
      <c r="Z205" s="411"/>
      <c r="AA205" s="411"/>
      <c r="AB205" s="411"/>
      <c r="AC205" s="411"/>
      <c r="AD205" s="411"/>
      <c r="AE205" s="411"/>
      <c r="AF205" s="411"/>
      <c r="AG205" s="411"/>
      <c r="AH205" s="411"/>
      <c r="AI205" s="411"/>
      <c r="AJ205" s="411"/>
      <c r="AK205" s="411"/>
      <c r="AL205" s="411"/>
      <c r="AM205" s="411"/>
      <c r="AN205" s="411"/>
      <c r="AO205" s="411"/>
      <c r="AP205" s="411"/>
      <c r="AQ205" s="411"/>
      <c r="AR205" s="411"/>
      <c r="AS205" s="411"/>
      <c r="AT205" s="411"/>
      <c r="AU205" s="411"/>
      <c r="AV205" s="411"/>
      <c r="AW205" s="411"/>
      <c r="AX205" s="411"/>
      <c r="AY205" s="411"/>
      <c r="AZ205" s="187"/>
      <c r="BA205" s="558"/>
      <c r="BB205" s="557"/>
      <c r="BC205" s="418"/>
      <c r="BD205" s="417"/>
      <c r="BE205" s="417"/>
      <c r="BF205" s="417"/>
      <c r="BG205" s="421"/>
      <c r="BH205" s="418"/>
      <c r="BI205" s="417"/>
      <c r="BJ205" s="417"/>
      <c r="BK205" s="417"/>
      <c r="BL205" s="421"/>
      <c r="BM205" s="418"/>
      <c r="BN205" s="417"/>
      <c r="BO205" s="417"/>
      <c r="BP205" s="417"/>
      <c r="BQ205" s="421"/>
      <c r="BR205" s="418"/>
      <c r="BS205" s="417"/>
      <c r="BT205" s="417"/>
      <c r="BU205" s="417"/>
      <c r="BV205" s="417"/>
      <c r="BW205" s="417"/>
      <c r="BX205" s="417"/>
      <c r="BY205" s="420"/>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row>
    <row r="206" s="439" customFormat="true" ht="250.15" customHeight="true" x14ac:dyDescent="0.2">
      <c r="B206" s="438"/>
      <c r="Z206" s="346"/>
      <c r="AA206" s="346"/>
      <c r="AB206" s="346"/>
      <c r="AC206" s="346"/>
      <c r="AD206" s="346"/>
      <c r="AE206" s="346"/>
      <c r="AF206" s="346"/>
      <c r="AG206" s="346"/>
      <c r="AH206" s="346"/>
      <c r="AI206" s="346"/>
      <c r="AJ206" s="346"/>
      <c r="AK206" s="346"/>
      <c r="AL206" s="346"/>
      <c r="AM206" s="346"/>
      <c r="AN206" s="346"/>
      <c r="AO206" s="346"/>
      <c r="AP206" s="346"/>
      <c r="AQ206" s="346"/>
      <c r="AR206" s="346"/>
      <c r="AS206" s="346"/>
      <c r="AT206" s="346"/>
      <c r="AU206" s="346"/>
      <c r="AV206" s="346"/>
      <c r="AW206" s="346"/>
      <c r="AX206" s="346"/>
      <c r="AY206" s="346"/>
      <c r="AZ206" s="346"/>
      <c r="BA206" s="319"/>
      <c r="BB206" s="317"/>
      <c r="BC206" s="317"/>
      <c r="BD206" s="317"/>
      <c r="BE206" s="317"/>
      <c r="BF206" s="317"/>
      <c r="BG206" s="317"/>
      <c r="BH206" s="317"/>
      <c r="BI206" s="317"/>
      <c r="BJ206" s="317"/>
      <c r="BK206" s="317"/>
      <c r="BL206" s="317"/>
      <c r="BM206" s="317"/>
      <c r="BN206" s="317"/>
      <c r="BO206" s="317"/>
      <c r="BP206" s="317"/>
      <c r="BQ206" s="317"/>
      <c r="BR206" s="317"/>
      <c r="BS206" s="317"/>
      <c r="BT206" s="317"/>
      <c r="BU206" s="317"/>
      <c r="BV206" s="317"/>
      <c r="BW206" s="317"/>
      <c r="BX206" s="317"/>
      <c r="BY206" s="319"/>
      <c r="BZ206" s="345"/>
      <c r="CA206" s="345"/>
      <c r="CB206" s="345"/>
      <c r="CC206" s="345"/>
      <c r="CD206" s="345"/>
      <c r="CE206" s="345"/>
      <c r="CF206" s="345"/>
      <c r="CG206" s="345"/>
      <c r="CH206" s="345"/>
      <c r="CI206" s="345"/>
      <c r="CJ206" s="345"/>
      <c r="CK206" s="345"/>
      <c r="CL206" s="345"/>
      <c r="CM206" s="345"/>
      <c r="CN206" s="345"/>
      <c r="CO206" s="345"/>
      <c r="CP206" s="345"/>
      <c r="CQ206" s="345"/>
      <c r="CR206" s="345"/>
      <c r="CS206" s="345"/>
      <c r="CT206" s="345"/>
      <c r="CU206" s="345"/>
      <c r="CV206" s="345"/>
      <c r="CW206" s="345"/>
      <c r="CX206" s="345"/>
      <c r="CY206" s="345"/>
      <c r="CZ206" s="345"/>
    </row>
    <row r="207" s="298" customFormat="true" ht="18" customHeight="true" x14ac:dyDescent="0.2">
      <c r="Z207" s="341"/>
      <c r="AA207" s="341"/>
      <c r="AB207" s="341"/>
      <c r="AC207" s="341"/>
      <c r="AD207" s="341"/>
      <c r="AE207" s="341"/>
      <c r="AF207" s="341"/>
      <c r="AG207" s="341"/>
      <c r="AH207" s="341"/>
      <c r="AI207" s="341"/>
      <c r="AJ207" s="341"/>
      <c r="AK207" s="341"/>
      <c r="AL207" s="341"/>
      <c r="AM207" s="341"/>
      <c r="AN207" s="341"/>
      <c r="AO207" s="341"/>
      <c r="AP207" s="341"/>
      <c r="AQ207" s="341"/>
      <c r="AR207" s="341"/>
      <c r="AS207" s="341"/>
      <c r="AT207" s="341"/>
      <c r="AU207" s="341"/>
      <c r="AV207" s="341"/>
      <c r="AW207" s="341"/>
      <c r="AX207" s="341"/>
      <c r="AY207" s="341"/>
      <c r="AZ207" s="341"/>
      <c r="BB207" s="321"/>
      <c r="BZ207" s="341"/>
      <c r="CA207" s="341"/>
      <c r="CB207" s="341"/>
      <c r="CC207" s="341"/>
      <c r="CD207" s="341"/>
      <c r="CE207" s="341"/>
      <c r="CF207" s="341"/>
      <c r="CG207" s="341"/>
      <c r="CH207" s="341"/>
      <c r="CI207" s="341"/>
      <c r="CJ207" s="341"/>
      <c r="CK207" s="341"/>
      <c r="CL207" s="341"/>
      <c r="CM207" s="341"/>
      <c r="CN207" s="341"/>
      <c r="CO207" s="341"/>
      <c r="CP207" s="341"/>
      <c r="CQ207" s="341"/>
      <c r="CR207" s="341"/>
      <c r="CS207" s="341"/>
      <c r="CT207" s="341"/>
      <c r="CU207" s="341"/>
      <c r="CV207" s="341"/>
      <c r="CW207" s="341"/>
      <c r="CX207" s="341"/>
      <c r="CY207" s="341"/>
      <c r="CZ207" s="341"/>
    </row>
    <row r="208" s="298" customFormat="true" ht="22.5" customHeight="true" x14ac:dyDescent="0.35">
      <c r="A208" s="1012" t="str">
        <f>A1026</f>
        <v>Egypt</v>
      </c>
      <c r="B208" s="1013"/>
      <c r="Z208" s="341"/>
      <c r="AA208" s="341"/>
      <c r="AB208" s="341"/>
      <c r="AC208" s="341"/>
      <c r="AD208" s="341"/>
      <c r="AE208" s="341"/>
      <c r="AF208" s="341"/>
      <c r="AG208" s="341"/>
      <c r="AH208" s="341"/>
      <c r="AI208" s="341"/>
      <c r="AJ208" s="341"/>
      <c r="AK208" s="341"/>
      <c r="AL208" s="341"/>
      <c r="AM208" s="341"/>
      <c r="AN208" s="341"/>
      <c r="AO208" s="341"/>
      <c r="AP208" s="341"/>
      <c r="AQ208" s="341"/>
      <c r="AR208" s="341"/>
      <c r="AS208" s="341"/>
      <c r="AT208" s="341"/>
      <c r="AU208" s="341"/>
      <c r="AV208" s="341"/>
      <c r="AW208" s="341"/>
      <c r="AX208" s="341"/>
      <c r="AY208" s="341"/>
      <c r="AZ208" s="341"/>
      <c r="BB208" s="321"/>
      <c r="BZ208" s="341"/>
      <c r="CA208" s="341"/>
      <c r="CB208" s="341"/>
      <c r="CC208" s="341"/>
      <c r="CD208" s="341"/>
      <c r="CE208" s="341"/>
      <c r="CF208" s="341"/>
      <c r="CG208" s="341"/>
      <c r="CH208" s="341"/>
      <c r="CI208" s="341"/>
      <c r="CJ208" s="341"/>
      <c r="CK208" s="341"/>
      <c r="CL208" s="341"/>
      <c r="CM208" s="341"/>
      <c r="CN208" s="341"/>
      <c r="CO208" s="341"/>
      <c r="CP208" s="341"/>
      <c r="CQ208" s="341"/>
      <c r="CR208" s="341"/>
      <c r="CS208" s="341"/>
      <c r="CT208" s="341"/>
      <c r="CU208" s="341"/>
      <c r="CV208" s="341"/>
      <c r="CW208" s="341"/>
      <c r="CX208" s="341"/>
      <c r="CY208" s="341"/>
      <c r="CZ208" s="341"/>
    </row>
    <row r="209" s="298" customFormat="true" ht="22.5" customHeight="true" x14ac:dyDescent="0.35">
      <c r="A209" s="325" t="str">
        <f>A1034</f>
        <v>2015</v>
      </c>
      <c r="B209" s="326"/>
      <c r="Z209" s="341"/>
      <c r="AA209" s="341"/>
      <c r="AB209" s="341"/>
      <c r="AC209" s="341"/>
      <c r="AD209" s="341"/>
      <c r="AE209" s="341"/>
      <c r="AF209" s="341"/>
      <c r="AG209" s="341"/>
      <c r="AH209" s="341"/>
      <c r="AI209" s="341"/>
      <c r="AJ209" s="341"/>
      <c r="AK209" s="341"/>
      <c r="AL209" s="341"/>
      <c r="AM209" s="341"/>
      <c r="AN209" s="341"/>
      <c r="AO209" s="341"/>
      <c r="AP209" s="341"/>
      <c r="AQ209" s="341"/>
      <c r="AR209" s="341"/>
      <c r="AS209" s="341"/>
      <c r="AT209" s="341"/>
      <c r="AU209" s="341"/>
      <c r="AV209" s="341"/>
      <c r="AW209" s="341"/>
      <c r="AX209" s="341"/>
      <c r="AY209" s="341"/>
      <c r="AZ209" s="341"/>
      <c r="BB209" s="321"/>
      <c r="BZ209" s="341"/>
      <c r="CA209" s="341"/>
      <c r="CB209" s="341"/>
      <c r="CC209" s="341"/>
      <c r="CD209" s="341"/>
      <c r="CE209" s="341"/>
      <c r="CF209" s="341"/>
      <c r="CG209" s="341"/>
      <c r="CH209" s="341"/>
      <c r="CI209" s="341"/>
      <c r="CJ209" s="341"/>
      <c r="CK209" s="341"/>
      <c r="CL209" s="341"/>
      <c r="CM209" s="341"/>
      <c r="CN209" s="341"/>
      <c r="CO209" s="341"/>
      <c r="CP209" s="341"/>
      <c r="CQ209" s="341"/>
      <c r="CR209" s="341"/>
      <c r="CS209" s="341"/>
      <c r="CT209" s="341"/>
      <c r="CU209" s="341"/>
      <c r="CV209" s="341"/>
      <c r="CW209" s="341"/>
      <c r="CX209" s="341"/>
      <c r="CY209" s="341"/>
      <c r="CZ209" s="341"/>
    </row>
    <row r="210" s="298" customFormat="true" ht="22.5" customHeight="true" x14ac:dyDescent="0.35">
      <c r="A210" s="552" t="s">
        <v>111</v>
      </c>
      <c r="B210" s="328"/>
      <c r="Z210" s="341"/>
      <c r="AA210" s="341"/>
      <c r="AB210" s="341"/>
      <c r="AC210" s="341"/>
      <c r="AD210" s="341"/>
      <c r="AE210" s="341"/>
      <c r="AF210" s="341"/>
      <c r="AG210" s="341"/>
      <c r="AH210" s="341"/>
      <c r="AI210" s="341"/>
      <c r="AJ210" s="341"/>
      <c r="AK210" s="341"/>
      <c r="AL210" s="341"/>
      <c r="AM210" s="341"/>
      <c r="AN210" s="341"/>
      <c r="AO210" s="341"/>
      <c r="AP210" s="341"/>
      <c r="AQ210" s="341"/>
      <c r="AR210" s="341"/>
      <c r="AS210" s="341"/>
      <c r="AT210" s="341"/>
      <c r="AU210" s="341"/>
      <c r="AV210" s="341"/>
      <c r="AW210" s="341"/>
      <c r="AX210" s="341"/>
      <c r="AY210" s="341"/>
      <c r="AZ210" s="341"/>
      <c r="BB210" s="321"/>
      <c r="BZ210" s="341"/>
      <c r="CA210" s="341"/>
      <c r="CB210" s="341"/>
      <c r="CC210" s="341"/>
      <c r="CD210" s="341"/>
      <c r="CE210" s="341"/>
      <c r="CF210" s="341"/>
      <c r="CG210" s="341"/>
      <c r="CH210" s="341"/>
      <c r="CI210" s="341"/>
      <c r="CJ210" s="341"/>
      <c r="CK210" s="341"/>
      <c r="CL210" s="341"/>
      <c r="CM210" s="341"/>
      <c r="CN210" s="341"/>
      <c r="CO210" s="341"/>
      <c r="CP210" s="341"/>
      <c r="CQ210" s="341"/>
      <c r="CR210" s="341"/>
      <c r="CS210" s="341"/>
      <c r="CT210" s="341"/>
      <c r="CU210" s="341"/>
      <c r="CV210" s="341"/>
      <c r="CW210" s="341"/>
      <c r="CX210" s="341"/>
      <c r="CY210" s="341"/>
      <c r="CZ210" s="341"/>
    </row>
    <row r="211" s="298" customFormat="true" ht="20.1" customHeight="true" x14ac:dyDescent="0.35">
      <c r="A211" s="330" t="s">
        <v>96</v>
      </c>
      <c r="B211" s="326"/>
      <c r="Z211" s="341"/>
      <c r="AA211" s="341"/>
      <c r="AB211" s="341"/>
      <c r="AC211" s="341"/>
      <c r="AD211" s="341"/>
      <c r="AE211" s="341"/>
      <c r="AF211" s="341"/>
      <c r="AG211" s="341"/>
      <c r="AH211" s="341"/>
      <c r="AI211" s="341"/>
      <c r="AJ211" s="341"/>
      <c r="AK211" s="341"/>
      <c r="AL211" s="341"/>
      <c r="AM211" s="341"/>
      <c r="AN211" s="341"/>
      <c r="AO211" s="341"/>
      <c r="AP211" s="341"/>
      <c r="AQ211" s="341"/>
      <c r="AR211" s="341"/>
      <c r="AS211" s="341"/>
      <c r="AT211" s="341"/>
      <c r="AU211" s="341"/>
      <c r="AV211" s="341"/>
      <c r="AW211" s="341"/>
      <c r="AX211" s="341"/>
      <c r="AY211" s="341"/>
      <c r="AZ211" s="341"/>
      <c r="BB211" s="321"/>
      <c r="BZ211" s="341"/>
      <c r="CA211" s="341"/>
      <c r="CB211" s="341"/>
      <c r="CC211" s="341"/>
      <c r="CD211" s="341"/>
      <c r="CE211" s="341"/>
      <c r="CF211" s="341"/>
      <c r="CG211" s="341"/>
      <c r="CH211" s="341"/>
      <c r="CI211" s="341"/>
      <c r="CJ211" s="341"/>
      <c r="CK211" s="341"/>
      <c r="CL211" s="341"/>
      <c r="CM211" s="341"/>
      <c r="CN211" s="341"/>
      <c r="CO211" s="341"/>
      <c r="CP211" s="341"/>
      <c r="CQ211" s="341"/>
      <c r="CR211" s="341"/>
      <c r="CS211" s="341"/>
      <c r="CT211" s="341"/>
      <c r="CU211" s="341"/>
      <c r="CV211" s="341"/>
      <c r="CW211" s="341"/>
      <c r="CX211" s="341"/>
      <c r="CY211" s="341"/>
      <c r="CZ211" s="341"/>
    </row>
    <row r="212" s="298" customFormat="true" ht="15" customHeight="true" x14ac:dyDescent="0.2">
      <c r="A212" s="555" t="s">
        <v>97</v>
      </c>
      <c r="B212" s="352"/>
      <c r="Z212" s="341"/>
      <c r="AA212" s="341"/>
      <c r="AB212" s="341"/>
      <c r="AC212" s="341"/>
      <c r="AD212" s="341"/>
      <c r="AE212" s="341"/>
      <c r="AF212" s="341"/>
      <c r="AG212" s="341"/>
      <c r="AH212" s="341"/>
      <c r="AI212" s="341"/>
      <c r="AJ212" s="341"/>
      <c r="AK212" s="341"/>
      <c r="AL212" s="341"/>
      <c r="AM212" s="341"/>
      <c r="AN212" s="341"/>
      <c r="AO212" s="341"/>
      <c r="AP212" s="341"/>
      <c r="AQ212" s="341"/>
      <c r="AR212" s="341"/>
      <c r="AS212" s="341"/>
      <c r="AT212" s="341"/>
      <c r="AU212" s="341"/>
      <c r="AV212" s="341"/>
      <c r="AW212" s="341"/>
      <c r="AX212" s="341"/>
      <c r="AY212" s="341"/>
      <c r="AZ212" s="341"/>
      <c r="BB212" s="321"/>
      <c r="BZ212" s="341"/>
      <c r="CA212" s="341"/>
      <c r="CB212" s="341"/>
      <c r="CC212" s="341"/>
      <c r="CD212" s="341"/>
      <c r="CE212" s="341"/>
      <c r="CF212" s="341"/>
      <c r="CG212" s="341"/>
      <c r="CH212" s="341"/>
      <c r="CI212" s="341"/>
      <c r="CJ212" s="341"/>
      <c r="CK212" s="341"/>
      <c r="CL212" s="341"/>
      <c r="CM212" s="341"/>
      <c r="CN212" s="341"/>
      <c r="CO212" s="341"/>
      <c r="CP212" s="341"/>
      <c r="CQ212" s="341"/>
      <c r="CR212" s="341"/>
      <c r="CS212" s="341"/>
      <c r="CT212" s="341"/>
      <c r="CU212" s="341"/>
      <c r="CV212" s="341"/>
      <c r="CW212" s="341"/>
      <c r="CX212" s="341"/>
      <c r="CY212" s="341"/>
      <c r="CZ212" s="341"/>
    </row>
    <row r="213" s="298" customFormat="true" ht="15" customHeight="true" x14ac:dyDescent="0.2">
      <c r="A213" s="333" t="s">
        <v>40</v>
      </c>
      <c r="B213" s="332"/>
      <c r="Z213" s="341"/>
      <c r="AA213" s="341"/>
      <c r="AB213" s="341"/>
      <c r="AC213" s="341"/>
      <c r="AD213" s="341"/>
      <c r="AE213" s="341"/>
      <c r="AF213" s="341"/>
      <c r="AG213" s="341"/>
      <c r="AH213" s="341"/>
      <c r="AI213" s="341"/>
      <c r="AJ213" s="341"/>
      <c r="AK213" s="341"/>
      <c r="AL213" s="341"/>
      <c r="AM213" s="341"/>
      <c r="AN213" s="341"/>
      <c r="AO213" s="341"/>
      <c r="AP213" s="341"/>
      <c r="AQ213" s="341"/>
      <c r="AR213" s="341"/>
      <c r="AS213" s="341"/>
      <c r="AT213" s="341"/>
      <c r="AU213" s="341"/>
      <c r="AV213" s="341"/>
      <c r="AW213" s="341"/>
      <c r="AX213" s="341"/>
      <c r="AY213" s="341"/>
      <c r="AZ213" s="341"/>
      <c r="BB213" s="321"/>
      <c r="BZ213" s="341"/>
      <c r="CA213" s="341"/>
      <c r="CB213" s="341"/>
      <c r="CC213" s="341"/>
      <c r="CD213" s="341"/>
      <c r="CE213" s="341"/>
      <c r="CF213" s="341"/>
      <c r="CG213" s="341"/>
      <c r="CH213" s="341"/>
      <c r="CI213" s="341"/>
      <c r="CJ213" s="341"/>
      <c r="CK213" s="341"/>
      <c r="CL213" s="341"/>
      <c r="CM213" s="341"/>
      <c r="CN213" s="341"/>
      <c r="CO213" s="341"/>
      <c r="CP213" s="341"/>
      <c r="CQ213" s="341"/>
      <c r="CR213" s="341"/>
      <c r="CS213" s="341"/>
      <c r="CT213" s="341"/>
      <c r="CU213" s="341"/>
      <c r="CV213" s="341"/>
      <c r="CW213" s="341"/>
      <c r="CX213" s="341"/>
      <c r="CY213" s="341"/>
      <c r="CZ213" s="341"/>
    </row>
    <row r="214" s="298" customFormat="true" ht="15" customHeight="true" x14ac:dyDescent="0.2">
      <c r="A214" s="331" t="s">
        <v>39</v>
      </c>
      <c r="B214" s="332"/>
      <c r="Z214" s="341"/>
      <c r="AA214" s="341"/>
      <c r="AB214" s="341"/>
      <c r="AC214" s="341"/>
      <c r="AD214" s="341"/>
      <c r="AE214" s="341"/>
      <c r="AF214" s="341"/>
      <c r="AG214" s="341"/>
      <c r="AH214" s="341"/>
      <c r="AI214" s="341"/>
      <c r="AJ214" s="341"/>
      <c r="AK214" s="341"/>
      <c r="AL214" s="341"/>
      <c r="AM214" s="341"/>
      <c r="AN214" s="341"/>
      <c r="AO214" s="341"/>
      <c r="AP214" s="341"/>
      <c r="AQ214" s="341"/>
      <c r="AR214" s="341"/>
      <c r="AS214" s="341"/>
      <c r="AT214" s="341"/>
      <c r="AU214" s="341"/>
      <c r="AV214" s="341"/>
      <c r="AW214" s="341"/>
      <c r="AX214" s="341"/>
      <c r="AY214" s="341"/>
      <c r="AZ214" s="341"/>
      <c r="BB214" s="321"/>
      <c r="BZ214" s="341"/>
      <c r="CA214" s="341"/>
      <c r="CB214" s="341"/>
      <c r="CC214" s="341"/>
      <c r="CD214" s="341"/>
      <c r="CE214" s="341"/>
      <c r="CF214" s="341"/>
      <c r="CG214" s="341"/>
      <c r="CH214" s="341"/>
      <c r="CI214" s="341"/>
      <c r="CJ214" s="341"/>
      <c r="CK214" s="341"/>
      <c r="CL214" s="341"/>
      <c r="CM214" s="341"/>
      <c r="CN214" s="341"/>
      <c r="CO214" s="341"/>
      <c r="CP214" s="341"/>
      <c r="CQ214" s="341"/>
      <c r="CR214" s="341"/>
      <c r="CS214" s="341"/>
      <c r="CT214" s="341"/>
      <c r="CU214" s="341"/>
      <c r="CV214" s="341"/>
      <c r="CW214" s="341"/>
      <c r="CX214" s="341"/>
      <c r="CY214" s="341"/>
      <c r="CZ214" s="341"/>
    </row>
    <row r="215" s="298" customFormat="true" ht="15" customHeight="true" x14ac:dyDescent="0.2">
      <c r="A215" s="331" t="s">
        <v>133</v>
      </c>
      <c r="B215" s="351" t="str">
        <f>A1025</f>
        <v>DHS15</v>
      </c>
      <c r="Z215" s="341"/>
      <c r="AA215" s="341"/>
      <c r="AB215" s="341"/>
      <c r="AC215" s="341"/>
      <c r="AD215" s="341"/>
      <c r="AE215" s="341"/>
      <c r="AF215" s="341"/>
      <c r="AG215" s="341"/>
      <c r="AH215" s="341"/>
      <c r="AI215" s="341"/>
      <c r="AJ215" s="341"/>
      <c r="AK215" s="341"/>
      <c r="AL215" s="341"/>
      <c r="AM215" s="341"/>
      <c r="AN215" s="341"/>
      <c r="AO215" s="341"/>
      <c r="AP215" s="341"/>
      <c r="AQ215" s="341"/>
      <c r="AR215" s="341"/>
      <c r="AS215" s="341"/>
      <c r="AT215" s="341"/>
      <c r="AU215" s="341"/>
      <c r="AV215" s="341"/>
      <c r="AW215" s="341"/>
      <c r="AX215" s="341"/>
      <c r="AY215" s="341"/>
      <c r="AZ215" s="341"/>
      <c r="BB215" s="321"/>
      <c r="BZ215" s="341"/>
      <c r="CA215" s="341"/>
      <c r="CB215" s="341"/>
      <c r="CC215" s="341"/>
      <c r="CD215" s="341"/>
      <c r="CE215" s="341"/>
      <c r="CF215" s="341"/>
      <c r="CG215" s="341"/>
      <c r="CH215" s="341"/>
      <c r="CI215" s="341"/>
      <c r="CJ215" s="341"/>
      <c r="CK215" s="341"/>
      <c r="CL215" s="341"/>
      <c r="CM215" s="341"/>
      <c r="CN215" s="341"/>
      <c r="CO215" s="341"/>
      <c r="CP215" s="341"/>
      <c r="CQ215" s="341"/>
      <c r="CR215" s="341"/>
      <c r="CS215" s="341"/>
      <c r="CT215" s="341"/>
      <c r="CU215" s="341"/>
      <c r="CV215" s="341"/>
      <c r="CW215" s="341"/>
      <c r="CX215" s="341"/>
      <c r="CY215" s="341"/>
      <c r="CZ215" s="341"/>
    </row>
    <row r="216" s="298" customFormat="true" ht="15" customHeight="true" x14ac:dyDescent="0.2">
      <c r="A216" s="178"/>
      <c r="B216" s="180"/>
      <c r="Z216" s="341"/>
      <c r="AA216" s="341"/>
      <c r="AB216" s="341"/>
      <c r="AC216" s="341"/>
      <c r="AD216" s="341"/>
      <c r="AE216" s="341"/>
      <c r="AF216" s="341"/>
      <c r="AG216" s="341"/>
      <c r="AH216" s="341"/>
      <c r="AI216" s="341"/>
      <c r="AJ216" s="341"/>
      <c r="AK216" s="341"/>
      <c r="AL216" s="341"/>
      <c r="AM216" s="341"/>
      <c r="AN216" s="341"/>
      <c r="AO216" s="341"/>
      <c r="AP216" s="341"/>
      <c r="AQ216" s="341"/>
      <c r="AR216" s="341"/>
      <c r="AS216" s="341"/>
      <c r="AT216" s="341"/>
      <c r="AU216" s="341"/>
      <c r="AV216" s="341"/>
      <c r="AW216" s="341"/>
      <c r="AX216" s="341"/>
      <c r="AY216" s="341"/>
      <c r="AZ216" s="341"/>
      <c r="BB216" s="321"/>
      <c r="BZ216" s="341"/>
      <c r="CA216" s="341"/>
      <c r="CB216" s="341"/>
      <c r="CC216" s="341"/>
      <c r="CD216" s="341"/>
      <c r="CE216" s="341"/>
      <c r="CF216" s="341"/>
      <c r="CG216" s="341"/>
      <c r="CH216" s="341"/>
      <c r="CI216" s="341"/>
      <c r="CJ216" s="341"/>
      <c r="CK216" s="341"/>
      <c r="CL216" s="341"/>
      <c r="CM216" s="341"/>
      <c r="CN216" s="341"/>
      <c r="CO216" s="341"/>
      <c r="CP216" s="341"/>
      <c r="CQ216" s="341"/>
      <c r="CR216" s="341"/>
      <c r="CS216" s="341"/>
      <c r="CT216" s="341"/>
      <c r="CU216" s="341"/>
      <c r="CV216" s="341"/>
      <c r="CW216" s="341"/>
      <c r="CX216" s="341"/>
      <c r="CY216" s="341"/>
      <c r="CZ216" s="341"/>
    </row>
    <row r="217" s="298" customFormat="true" ht="15" customHeight="true" x14ac:dyDescent="0.2">
      <c r="A217" s="178"/>
      <c r="B217" s="179"/>
      <c r="Z217" s="341"/>
      <c r="AA217" s="341"/>
      <c r="AB217" s="341"/>
      <c r="AC217" s="341"/>
      <c r="AD217" s="341"/>
      <c r="AE217" s="341"/>
      <c r="AF217" s="341"/>
      <c r="AG217" s="341"/>
      <c r="AH217" s="341"/>
      <c r="AI217" s="341"/>
      <c r="AJ217" s="341"/>
      <c r="AK217" s="341"/>
      <c r="AL217" s="341"/>
      <c r="AM217" s="341"/>
      <c r="AN217" s="341"/>
      <c r="AO217" s="341"/>
      <c r="AP217" s="341"/>
      <c r="AQ217" s="341"/>
      <c r="AR217" s="341"/>
      <c r="AS217" s="341"/>
      <c r="AT217" s="341"/>
      <c r="AU217" s="341"/>
      <c r="AV217" s="341"/>
      <c r="AW217" s="341"/>
      <c r="AX217" s="341"/>
      <c r="AY217" s="341"/>
      <c r="AZ217" s="341"/>
      <c r="BB217" s="321"/>
      <c r="BZ217" s="341"/>
      <c r="CA217" s="341"/>
      <c r="CB217" s="341"/>
      <c r="CC217" s="341"/>
      <c r="CD217" s="341"/>
      <c r="CE217" s="341"/>
      <c r="CF217" s="341"/>
      <c r="CG217" s="341"/>
      <c r="CH217" s="341"/>
      <c r="CI217" s="341"/>
      <c r="CJ217" s="341"/>
      <c r="CK217" s="341"/>
      <c r="CL217" s="341"/>
      <c r="CM217" s="341"/>
      <c r="CN217" s="341"/>
      <c r="CO217" s="341"/>
      <c r="CP217" s="341"/>
      <c r="CQ217" s="341"/>
      <c r="CR217" s="341"/>
      <c r="CS217" s="341"/>
      <c r="CT217" s="341"/>
      <c r="CU217" s="341"/>
      <c r="CV217" s="341"/>
      <c r="CW217" s="341"/>
      <c r="CX217" s="341"/>
      <c r="CY217" s="341"/>
      <c r="CZ217" s="341"/>
    </row>
    <row r="218" s="298" customFormat="true" ht="18" customHeight="true" x14ac:dyDescent="0.2">
      <c r="A218" s="178"/>
      <c r="B218" s="180"/>
      <c r="Z218" s="341"/>
      <c r="AA218" s="341"/>
      <c r="AB218" s="341"/>
      <c r="AC218" s="341"/>
      <c r="AD218" s="341"/>
      <c r="AE218" s="341"/>
      <c r="AF218" s="341"/>
      <c r="AG218" s="341"/>
      <c r="AH218" s="341"/>
      <c r="AI218" s="341"/>
      <c r="AJ218" s="341"/>
      <c r="AK218" s="341"/>
      <c r="AL218" s="341"/>
      <c r="AM218" s="341"/>
      <c r="AN218" s="341"/>
      <c r="AO218" s="341"/>
      <c r="AP218" s="341"/>
      <c r="AQ218" s="341"/>
      <c r="AR218" s="341"/>
      <c r="AS218" s="341"/>
      <c r="AT218" s="341"/>
      <c r="AU218" s="341"/>
      <c r="AV218" s="341"/>
      <c r="AW218" s="341"/>
      <c r="AX218" s="341"/>
      <c r="AY218" s="341"/>
      <c r="AZ218" s="341"/>
      <c r="BB218" s="321"/>
      <c r="BZ218" s="341"/>
      <c r="CA218" s="341"/>
      <c r="CB218" s="341"/>
      <c r="CC218" s="341"/>
      <c r="CD218" s="341"/>
      <c r="CE218" s="341"/>
      <c r="CF218" s="341"/>
      <c r="CG218" s="341"/>
      <c r="CH218" s="341"/>
      <c r="CI218" s="341"/>
      <c r="CJ218" s="341"/>
      <c r="CK218" s="341"/>
      <c r="CL218" s="341"/>
      <c r="CM218" s="341"/>
      <c r="CN218" s="341"/>
      <c r="CO218" s="341"/>
      <c r="CP218" s="341"/>
      <c r="CQ218" s="341"/>
      <c r="CR218" s="341"/>
      <c r="CS218" s="341"/>
      <c r="CT218" s="341"/>
      <c r="CU218" s="341"/>
      <c r="CV218" s="341"/>
      <c r="CW218" s="341"/>
      <c r="CX218" s="341"/>
      <c r="CY218" s="341"/>
      <c r="CZ218" s="341"/>
    </row>
    <row r="219" s="298" customFormat="true" ht="18" customHeight="true" x14ac:dyDescent="0.2">
      <c r="A219" s="177"/>
      <c r="B219" s="176"/>
      <c r="Z219" s="341"/>
      <c r="AA219" s="341"/>
      <c r="AB219" s="341"/>
      <c r="AC219" s="341"/>
      <c r="AD219" s="341"/>
      <c r="AE219" s="341"/>
      <c r="AF219" s="341"/>
      <c r="AG219" s="341"/>
      <c r="AH219" s="341"/>
      <c r="AI219" s="341"/>
      <c r="AJ219" s="341"/>
      <c r="AK219" s="341"/>
      <c r="AL219" s="341"/>
      <c r="AM219" s="341"/>
      <c r="AN219" s="341"/>
      <c r="AO219" s="341"/>
      <c r="AP219" s="341"/>
      <c r="AQ219" s="341"/>
      <c r="AR219" s="341"/>
      <c r="AS219" s="341"/>
      <c r="AT219" s="341"/>
      <c r="AU219" s="341"/>
      <c r="AV219" s="341"/>
      <c r="AW219" s="341"/>
      <c r="AX219" s="341"/>
      <c r="AY219" s="341"/>
      <c r="AZ219" s="341"/>
      <c r="BB219" s="321"/>
      <c r="BZ219" s="341"/>
      <c r="CA219" s="341"/>
      <c r="CB219" s="341"/>
      <c r="CC219" s="341"/>
      <c r="CD219" s="341"/>
      <c r="CE219" s="341"/>
      <c r="CF219" s="341"/>
      <c r="CG219" s="341"/>
      <c r="CH219" s="341"/>
      <c r="CI219" s="341"/>
      <c r="CJ219" s="341"/>
      <c r="CK219" s="341"/>
      <c r="CL219" s="341"/>
      <c r="CM219" s="341"/>
      <c r="CN219" s="341"/>
      <c r="CO219" s="341"/>
      <c r="CP219" s="341"/>
      <c r="CQ219" s="341"/>
      <c r="CR219" s="341"/>
      <c r="CS219" s="341"/>
      <c r="CT219" s="341"/>
      <c r="CU219" s="341"/>
      <c r="CV219" s="341"/>
      <c r="CW219" s="341"/>
      <c r="CX219" s="341"/>
      <c r="CY219" s="341"/>
      <c r="CZ219" s="341"/>
    </row>
    <row r="220" s="322" customFormat="true" ht="15" customHeight="true" x14ac:dyDescent="0.2">
      <c r="A220" s="301" t="s">
        <v>86</v>
      </c>
      <c r="B220" s="336"/>
      <c r="C220" s="1002" t="s">
        <v>114</v>
      </c>
      <c r="D220" s="1003"/>
      <c r="E220" s="1003"/>
      <c r="F220" s="1003"/>
      <c r="G220" s="1004"/>
      <c r="H220" s="1005" t="s">
        <v>38</v>
      </c>
      <c r="I220" s="996"/>
      <c r="J220" s="996"/>
      <c r="K220" s="996"/>
      <c r="L220" s="998"/>
      <c r="M220" s="986" t="s">
        <v>37</v>
      </c>
      <c r="N220" s="987"/>
      <c r="O220" s="987"/>
      <c r="P220" s="987"/>
      <c r="Q220" s="988"/>
      <c r="R220" s="15" t="s">
        <v>137</v>
      </c>
      <c r="S220" s="401"/>
      <c r="T220" s="401"/>
      <c r="U220" s="401"/>
      <c r="V220" s="401"/>
      <c r="W220" s="401"/>
      <c r="X220" s="401"/>
      <c r="Y220" s="401"/>
      <c r="Z220" s="411"/>
      <c r="AA220" s="411"/>
      <c r="AB220" s="411"/>
      <c r="AC220" s="411"/>
      <c r="AD220" s="411"/>
      <c r="AE220" s="411"/>
      <c r="AF220" s="411"/>
      <c r="AG220" s="411"/>
      <c r="AH220" s="411"/>
      <c r="AI220" s="411"/>
      <c r="AJ220" s="411"/>
      <c r="AK220" s="411"/>
      <c r="AL220" s="411"/>
      <c r="AM220" s="411"/>
      <c r="AN220" s="411"/>
      <c r="AO220" s="411"/>
      <c r="AP220" s="411"/>
      <c r="AQ220" s="411"/>
      <c r="AR220" s="411"/>
      <c r="AS220" s="411"/>
      <c r="AT220" s="411"/>
      <c r="AU220" s="411"/>
      <c r="AV220" s="411"/>
      <c r="AW220" s="411"/>
      <c r="AX220" s="411"/>
      <c r="AY220" s="411"/>
      <c r="AZ220" s="187"/>
      <c r="BA220" s="347" t="s">
        <v>128</v>
      </c>
      <c r="BB220" s="301" t="s">
        <v>86</v>
      </c>
      <c r="BC220" s="986" t="s">
        <v>114</v>
      </c>
      <c r="BD220" s="987"/>
      <c r="BE220" s="987"/>
      <c r="BF220" s="987"/>
      <c r="BG220" s="993"/>
      <c r="BH220" s="986" t="s">
        <v>38</v>
      </c>
      <c r="BI220" s="987"/>
      <c r="BJ220" s="987"/>
      <c r="BK220" s="987"/>
      <c r="BL220" s="993"/>
      <c r="BM220" s="986" t="s">
        <v>37</v>
      </c>
      <c r="BN220" s="987"/>
      <c r="BO220" s="987"/>
      <c r="BP220" s="987"/>
      <c r="BQ220" s="988"/>
      <c r="BR220" s="14" t="s">
        <v>137</v>
      </c>
      <c r="BS220" s="401"/>
      <c r="BT220" s="401"/>
      <c r="BU220" s="401"/>
      <c r="BV220" s="401"/>
      <c r="BW220" s="401"/>
      <c r="BX220" s="401"/>
      <c r="BY220" s="401"/>
      <c r="BZ220" s="345"/>
      <c r="CA220" s="345"/>
      <c r="CB220" s="345"/>
      <c r="CC220" s="345"/>
      <c r="CD220" s="345"/>
      <c r="CE220" s="345"/>
      <c r="CF220" s="345"/>
      <c r="CG220" s="345"/>
      <c r="CH220" s="345"/>
      <c r="CI220" s="345"/>
      <c r="CJ220" s="345"/>
      <c r="CK220" s="345"/>
      <c r="CL220" s="345"/>
      <c r="CM220" s="345"/>
      <c r="CN220" s="345"/>
      <c r="CO220" s="345"/>
      <c r="CP220" s="345"/>
      <c r="CQ220" s="345"/>
      <c r="CR220" s="345"/>
      <c r="CS220" s="345"/>
      <c r="CT220" s="345"/>
      <c r="CU220" s="345"/>
      <c r="CV220" s="345"/>
      <c r="CW220" s="345"/>
      <c r="CX220" s="345"/>
      <c r="CY220" s="345"/>
      <c r="CZ220" s="345"/>
    </row>
    <row r="221" s="322" customFormat="true" ht="24" x14ac:dyDescent="0.2">
      <c r="A221" s="335" t="s">
        <v>87</v>
      </c>
      <c r="B221" s="370"/>
      <c r="C221" s="393" t="s">
        <v>0</v>
      </c>
      <c r="D221" s="550" t="s">
        <v>1</v>
      </c>
      <c r="E221" s="550" t="s">
        <v>2</v>
      </c>
      <c r="F221" s="550" t="s">
        <v>3</v>
      </c>
      <c r="G221" s="551" t="s">
        <v>4</v>
      </c>
      <c r="H221" s="375" t="s">
        <v>0</v>
      </c>
      <c r="I221" s="553" t="s">
        <v>1</v>
      </c>
      <c r="J221" s="553" t="s">
        <v>2</v>
      </c>
      <c r="K221" s="553" t="s">
        <v>3</v>
      </c>
      <c r="L221" s="554" t="s">
        <v>4</v>
      </c>
      <c r="M221" s="376" t="s">
        <v>0</v>
      </c>
      <c r="N221" s="553" t="s">
        <v>1</v>
      </c>
      <c r="O221" s="553" t="s">
        <v>2</v>
      </c>
      <c r="P221" s="553" t="s">
        <v>3</v>
      </c>
      <c r="Q221" s="548" t="s">
        <v>4</v>
      </c>
      <c r="R221" s="375" t="s">
        <v>483</v>
      </c>
      <c r="S221" s="553" t="s">
        <v>484</v>
      </c>
      <c r="T221" s="553" t="s">
        <v>485</v>
      </c>
      <c r="U221" s="553" t="s">
        <v>486</v>
      </c>
      <c r="V221" s="553" t="s">
        <v>487</v>
      </c>
      <c r="W221" s="553" t="s">
        <v>151</v>
      </c>
      <c r="X221" s="553" t="s">
        <v>152</v>
      </c>
      <c r="Y221" s="554" t="s">
        <v>488</v>
      </c>
      <c r="Z221" s="411"/>
      <c r="AA221" s="411"/>
      <c r="AB221" s="411"/>
      <c r="AC221" s="411"/>
      <c r="AD221" s="411"/>
      <c r="AE221" s="411"/>
      <c r="AF221" s="411"/>
      <c r="AG221" s="411"/>
      <c r="AH221" s="411"/>
      <c r="AI221" s="411"/>
      <c r="AJ221" s="411"/>
      <c r="AK221" s="411"/>
      <c r="AL221" s="411"/>
      <c r="AM221" s="411"/>
      <c r="AN221" s="411"/>
      <c r="AO221" s="411"/>
      <c r="AP221" s="411"/>
      <c r="AQ221" s="411"/>
      <c r="AR221" s="411"/>
      <c r="AS221" s="411"/>
      <c r="AT221" s="411"/>
      <c r="AU221" s="411"/>
      <c r="AV221" s="411"/>
      <c r="AW221" s="411"/>
      <c r="AX221" s="411"/>
      <c r="AY221" s="411"/>
      <c r="AZ221" s="187"/>
      <c r="BA221" s="335" t="s">
        <v>117</v>
      </c>
      <c r="BB221" s="334"/>
      <c r="BC221" s="422" t="s">
        <v>0</v>
      </c>
      <c r="BD221" s="525" t="s">
        <v>1</v>
      </c>
      <c r="BE221" s="525" t="s">
        <v>2</v>
      </c>
      <c r="BF221" s="525" t="s">
        <v>3</v>
      </c>
      <c r="BG221" s="423" t="s">
        <v>4</v>
      </c>
      <c r="BH221" s="422" t="s">
        <v>0</v>
      </c>
      <c r="BI221" s="525" t="s">
        <v>1</v>
      </c>
      <c r="BJ221" s="525" t="s">
        <v>2</v>
      </c>
      <c r="BK221" s="525" t="s">
        <v>3</v>
      </c>
      <c r="BL221" s="423" t="s">
        <v>4</v>
      </c>
      <c r="BM221" s="422" t="s">
        <v>0</v>
      </c>
      <c r="BN221" s="525" t="s">
        <v>1</v>
      </c>
      <c r="BO221" s="525" t="s">
        <v>2</v>
      </c>
      <c r="BP221" s="525" t="s">
        <v>3</v>
      </c>
      <c r="BQ221" s="423" t="s">
        <v>4</v>
      </c>
      <c r="BR221" s="422" t="s">
        <v>483</v>
      </c>
      <c r="BS221" s="525" t="s">
        <v>484</v>
      </c>
      <c r="BT221" s="525" t="s">
        <v>485</v>
      </c>
      <c r="BU221" s="525" t="s">
        <v>486</v>
      </c>
      <c r="BV221" s="525" t="s">
        <v>487</v>
      </c>
      <c r="BW221" s="525" t="s">
        <v>151</v>
      </c>
      <c r="BX221" s="525" t="s">
        <v>152</v>
      </c>
      <c r="BY221" s="526" t="s">
        <v>488</v>
      </c>
      <c r="BZ221" s="185"/>
      <c r="CA221" s="185"/>
      <c r="CB221" s="185"/>
      <c r="CC221" s="185"/>
      <c r="CD221" s="185"/>
      <c r="CE221" s="185"/>
      <c r="CF221" s="185"/>
      <c r="CG221" s="185"/>
      <c r="CH221" s="185"/>
      <c r="CI221" s="185"/>
      <c r="CJ221" s="185"/>
      <c r="CK221" s="185"/>
      <c r="CL221" s="185"/>
      <c r="CM221" s="185"/>
      <c r="CN221" s="185"/>
      <c r="CO221" s="185"/>
      <c r="CP221" s="185"/>
      <c r="CQ221" s="185"/>
      <c r="CR221" s="185"/>
      <c r="CS221" s="185"/>
      <c r="CT221" s="185"/>
      <c r="CU221" s="185"/>
      <c r="CV221" s="185"/>
      <c r="CW221" s="185"/>
      <c r="CX221" s="185"/>
      <c r="CY221" s="185"/>
      <c r="CZ221" s="185"/>
    </row>
    <row r="222" s="322" customFormat="true" ht="15" customHeight="true" x14ac:dyDescent="0.2">
      <c r="A222" s="1000" t="s">
        <v>36</v>
      </c>
      <c r="B222" s="372" t="s">
        <v>15</v>
      </c>
      <c r="C222" s="74" t="s">
        <v>35</v>
      </c>
      <c r="D222" s="71" t="s">
        <v>35</v>
      </c>
      <c r="E222" s="71" t="s">
        <v>35</v>
      </c>
      <c r="F222" s="71" t="s">
        <v>35</v>
      </c>
      <c r="G222" s="68" t="s">
        <v>35</v>
      </c>
      <c r="H222" s="65" t="s">
        <v>35</v>
      </c>
      <c r="I222" s="71" t="s">
        <v>35</v>
      </c>
      <c r="J222" s="71" t="s">
        <v>35</v>
      </c>
      <c r="K222" s="71" t="s">
        <v>35</v>
      </c>
      <c r="L222" s="62" t="s">
        <v>35</v>
      </c>
      <c r="M222" s="74" t="s">
        <v>35</v>
      </c>
      <c r="N222" s="71" t="s">
        <v>35</v>
      </c>
      <c r="O222" s="71" t="s">
        <v>35</v>
      </c>
      <c r="P222" s="71" t="s">
        <v>35</v>
      </c>
      <c r="Q222" s="68" t="s">
        <v>35</v>
      </c>
      <c r="R222" s="65" t="s">
        <v>35</v>
      </c>
      <c r="S222" s="71" t="s">
        <v>35</v>
      </c>
      <c r="T222" s="71" t="s">
        <v>35</v>
      </c>
      <c r="U222" s="71" t="s">
        <v>35</v>
      </c>
      <c r="V222" s="71" t="s">
        <v>35</v>
      </c>
      <c r="W222" s="71" t="s">
        <v>35</v>
      </c>
      <c r="X222" s="71" t="s">
        <v>35</v>
      </c>
      <c r="Y222" s="62" t="s">
        <v>35</v>
      </c>
      <c r="Z222" s="411"/>
      <c r="AA222" s="411"/>
      <c r="AB222" s="411"/>
      <c r="AC222" s="411"/>
      <c r="AD222" s="411"/>
      <c r="AE222" s="411"/>
      <c r="AF222" s="411"/>
      <c r="AG222" s="411"/>
      <c r="AH222" s="411"/>
      <c r="AI222" s="411"/>
      <c r="AJ222" s="411"/>
      <c r="AK222" s="411"/>
      <c r="AL222" s="411"/>
      <c r="AM222" s="411"/>
      <c r="AN222" s="411"/>
      <c r="AO222" s="411"/>
      <c r="AP222" s="411"/>
      <c r="AQ222" s="411"/>
      <c r="AR222" s="411"/>
      <c r="AS222" s="411"/>
      <c r="AT222" s="411"/>
      <c r="AU222" s="411"/>
      <c r="AV222" s="411"/>
      <c r="AW222" s="411"/>
      <c r="AX222" s="411"/>
      <c r="AY222" s="411"/>
      <c r="AZ222" s="187"/>
      <c r="BA222" s="992" t="s">
        <v>36</v>
      </c>
      <c r="BB222" s="559" t="s">
        <v>15</v>
      </c>
      <c r="BC222" s="61" t="s">
        <v>35</v>
      </c>
      <c r="BD222" s="57" t="s">
        <v>35</v>
      </c>
      <c r="BE222" s="57" t="s">
        <v>35</v>
      </c>
      <c r="BF222" s="57" t="s">
        <v>35</v>
      </c>
      <c r="BG222" s="52" t="s">
        <v>35</v>
      </c>
      <c r="BH222" s="61" t="s">
        <v>35</v>
      </c>
      <c r="BI222" s="57" t="s">
        <v>35</v>
      </c>
      <c r="BJ222" s="57" t="s">
        <v>35</v>
      </c>
      <c r="BK222" s="57" t="s">
        <v>35</v>
      </c>
      <c r="BL222" s="52" t="s">
        <v>35</v>
      </c>
      <c r="BM222" s="61" t="s">
        <v>35</v>
      </c>
      <c r="BN222" s="57" t="s">
        <v>35</v>
      </c>
      <c r="BO222" s="57" t="s">
        <v>35</v>
      </c>
      <c r="BP222" s="57" t="s">
        <v>35</v>
      </c>
      <c r="BQ222" s="52" t="s">
        <v>35</v>
      </c>
      <c r="BR222" s="61" t="s">
        <v>35</v>
      </c>
      <c r="BS222" s="57" t="s">
        <v>35</v>
      </c>
      <c r="BT222" s="57" t="s">
        <v>35</v>
      </c>
      <c r="BU222" s="57" t="s">
        <v>35</v>
      </c>
      <c r="BV222" s="57" t="s">
        <v>35</v>
      </c>
      <c r="BW222" s="57" t="s">
        <v>35</v>
      </c>
      <c r="BX222" s="57" t="s">
        <v>35</v>
      </c>
      <c r="BY222" s="46" t="s">
        <v>35</v>
      </c>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3"/>
    </row>
    <row r="223" s="322" customFormat="true" ht="15" customHeight="true" x14ac:dyDescent="0.2">
      <c r="A223" s="999"/>
      <c r="B223" s="373" t="s">
        <v>16</v>
      </c>
      <c r="C223" s="76" t="s">
        <v>35</v>
      </c>
      <c r="D223" s="73" t="s">
        <v>35</v>
      </c>
      <c r="E223" s="73" t="s">
        <v>35</v>
      </c>
      <c r="F223" s="73" t="s">
        <v>35</v>
      </c>
      <c r="G223" s="70" t="s">
        <v>35</v>
      </c>
      <c r="H223" s="67" t="s">
        <v>35</v>
      </c>
      <c r="I223" s="73" t="s">
        <v>35</v>
      </c>
      <c r="J223" s="73" t="s">
        <v>35</v>
      </c>
      <c r="K223" s="73" t="s">
        <v>35</v>
      </c>
      <c r="L223" s="64" t="s">
        <v>35</v>
      </c>
      <c r="M223" s="76" t="s">
        <v>35</v>
      </c>
      <c r="N223" s="73" t="s">
        <v>35</v>
      </c>
      <c r="O223" s="73" t="s">
        <v>35</v>
      </c>
      <c r="P223" s="73" t="s">
        <v>35</v>
      </c>
      <c r="Q223" s="70" t="s">
        <v>35</v>
      </c>
      <c r="R223" s="67" t="s">
        <v>35</v>
      </c>
      <c r="S223" s="73" t="s">
        <v>35</v>
      </c>
      <c r="T223" s="73" t="s">
        <v>35</v>
      </c>
      <c r="U223" s="73" t="s">
        <v>35</v>
      </c>
      <c r="V223" s="73" t="s">
        <v>35</v>
      </c>
      <c r="W223" s="73" t="s">
        <v>35</v>
      </c>
      <c r="X223" s="73" t="s">
        <v>35</v>
      </c>
      <c r="Y223" s="64" t="s">
        <v>35</v>
      </c>
      <c r="Z223" s="411"/>
      <c r="AA223" s="411"/>
      <c r="AB223" s="411"/>
      <c r="AC223" s="411"/>
      <c r="AD223" s="411"/>
      <c r="AE223" s="411"/>
      <c r="AF223" s="411"/>
      <c r="AG223" s="411"/>
      <c r="AH223" s="411"/>
      <c r="AI223" s="411"/>
      <c r="AJ223" s="411"/>
      <c r="AK223" s="411"/>
      <c r="AL223" s="411"/>
      <c r="AM223" s="411"/>
      <c r="AN223" s="411"/>
      <c r="AO223" s="411"/>
      <c r="AP223" s="411"/>
      <c r="AQ223" s="411"/>
      <c r="AR223" s="411"/>
      <c r="AS223" s="411"/>
      <c r="AT223" s="411"/>
      <c r="AU223" s="411"/>
      <c r="AV223" s="411"/>
      <c r="AW223" s="411"/>
      <c r="AX223" s="411"/>
      <c r="AY223" s="411"/>
      <c r="AZ223" s="187"/>
      <c r="BA223" s="990"/>
      <c r="BB223" s="557" t="s">
        <v>16</v>
      </c>
      <c r="BC223" s="60" t="s">
        <v>35</v>
      </c>
      <c r="BD223" s="56" t="s">
        <v>35</v>
      </c>
      <c r="BE223" s="56" t="s">
        <v>35</v>
      </c>
      <c r="BF223" s="56" t="s">
        <v>35</v>
      </c>
      <c r="BG223" s="51" t="s">
        <v>35</v>
      </c>
      <c r="BH223" s="60" t="s">
        <v>35</v>
      </c>
      <c r="BI223" s="56" t="s">
        <v>35</v>
      </c>
      <c r="BJ223" s="56" t="s">
        <v>35</v>
      </c>
      <c r="BK223" s="56" t="s">
        <v>35</v>
      </c>
      <c r="BL223" s="51" t="s">
        <v>35</v>
      </c>
      <c r="BM223" s="60" t="s">
        <v>35</v>
      </c>
      <c r="BN223" s="56" t="s">
        <v>35</v>
      </c>
      <c r="BO223" s="56" t="s">
        <v>35</v>
      </c>
      <c r="BP223" s="56" t="s">
        <v>35</v>
      </c>
      <c r="BQ223" s="51" t="s">
        <v>35</v>
      </c>
      <c r="BR223" s="60" t="s">
        <v>35</v>
      </c>
      <c r="BS223" s="56" t="s">
        <v>35</v>
      </c>
      <c r="BT223" s="56" t="s">
        <v>35</v>
      </c>
      <c r="BU223" s="56" t="s">
        <v>35</v>
      </c>
      <c r="BV223" s="56" t="s">
        <v>35</v>
      </c>
      <c r="BW223" s="56" t="s">
        <v>35</v>
      </c>
      <c r="BX223" s="56" t="s">
        <v>35</v>
      </c>
      <c r="BY223" s="45" t="s">
        <v>35</v>
      </c>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3"/>
    </row>
    <row r="224" s="322" customFormat="true" ht="15" customHeight="true" x14ac:dyDescent="0.2">
      <c r="A224" s="1001"/>
      <c r="B224" s="374" t="s">
        <v>20</v>
      </c>
      <c r="C224" s="76" t="s">
        <v>35</v>
      </c>
      <c r="D224" s="73" t="s">
        <v>35</v>
      </c>
      <c r="E224" s="73" t="s">
        <v>35</v>
      </c>
      <c r="F224" s="73" t="s">
        <v>35</v>
      </c>
      <c r="G224" s="70" t="s">
        <v>35</v>
      </c>
      <c r="H224" s="67" t="s">
        <v>35</v>
      </c>
      <c r="I224" s="73" t="s">
        <v>35</v>
      </c>
      <c r="J224" s="73" t="s">
        <v>35</v>
      </c>
      <c r="K224" s="73" t="s">
        <v>35</v>
      </c>
      <c r="L224" s="64" t="s">
        <v>35</v>
      </c>
      <c r="M224" s="76" t="s">
        <v>35</v>
      </c>
      <c r="N224" s="73" t="s">
        <v>35</v>
      </c>
      <c r="O224" s="73" t="s">
        <v>35</v>
      </c>
      <c r="P224" s="73" t="s">
        <v>35</v>
      </c>
      <c r="Q224" s="70" t="s">
        <v>35</v>
      </c>
      <c r="R224" s="67" t="s">
        <v>35</v>
      </c>
      <c r="S224" s="73" t="s">
        <v>35</v>
      </c>
      <c r="T224" s="73" t="s">
        <v>35</v>
      </c>
      <c r="U224" s="73" t="s">
        <v>35</v>
      </c>
      <c r="V224" s="73" t="s">
        <v>35</v>
      </c>
      <c r="W224" s="73" t="s">
        <v>35</v>
      </c>
      <c r="X224" s="73" t="s">
        <v>35</v>
      </c>
      <c r="Y224" s="64" t="s">
        <v>35</v>
      </c>
      <c r="Z224" s="411"/>
      <c r="AA224" s="411"/>
      <c r="AB224" s="411"/>
      <c r="AC224" s="411"/>
      <c r="AD224" s="411"/>
      <c r="AE224" s="411"/>
      <c r="AF224" s="411"/>
      <c r="AG224" s="411"/>
      <c r="AH224" s="411"/>
      <c r="AI224" s="411"/>
      <c r="AJ224" s="411"/>
      <c r="AK224" s="411"/>
      <c r="AL224" s="411"/>
      <c r="AM224" s="411"/>
      <c r="AN224" s="411"/>
      <c r="AO224" s="411"/>
      <c r="AP224" s="411"/>
      <c r="AQ224" s="411"/>
      <c r="AR224" s="411"/>
      <c r="AS224" s="411"/>
      <c r="AT224" s="411"/>
      <c r="AU224" s="411"/>
      <c r="AV224" s="411"/>
      <c r="AW224" s="411"/>
      <c r="AX224" s="411"/>
      <c r="AY224" s="411"/>
      <c r="AZ224" s="187"/>
      <c r="BA224" s="990"/>
      <c r="BB224" s="557" t="s">
        <v>20</v>
      </c>
      <c r="BC224" s="60" t="s">
        <v>35</v>
      </c>
      <c r="BD224" s="56" t="s">
        <v>35</v>
      </c>
      <c r="BE224" s="56" t="s">
        <v>35</v>
      </c>
      <c r="BF224" s="56" t="s">
        <v>35</v>
      </c>
      <c r="BG224" s="51" t="s">
        <v>35</v>
      </c>
      <c r="BH224" s="60" t="s">
        <v>35</v>
      </c>
      <c r="BI224" s="56" t="s">
        <v>35</v>
      </c>
      <c r="BJ224" s="56" t="s">
        <v>35</v>
      </c>
      <c r="BK224" s="56" t="s">
        <v>35</v>
      </c>
      <c r="BL224" s="51" t="s">
        <v>35</v>
      </c>
      <c r="BM224" s="60" t="s">
        <v>35</v>
      </c>
      <c r="BN224" s="56" t="s">
        <v>35</v>
      </c>
      <c r="BO224" s="56" t="s">
        <v>35</v>
      </c>
      <c r="BP224" s="56" t="s">
        <v>35</v>
      </c>
      <c r="BQ224" s="51" t="s">
        <v>35</v>
      </c>
      <c r="BR224" s="60" t="s">
        <v>35</v>
      </c>
      <c r="BS224" s="56" t="s">
        <v>35</v>
      </c>
      <c r="BT224" s="56" t="s">
        <v>35</v>
      </c>
      <c r="BU224" s="56" t="s">
        <v>35</v>
      </c>
      <c r="BV224" s="56" t="s">
        <v>35</v>
      </c>
      <c r="BW224" s="56" t="s">
        <v>35</v>
      </c>
      <c r="BX224" s="56" t="s">
        <v>35</v>
      </c>
      <c r="BY224" s="45" t="s">
        <v>35</v>
      </c>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3"/>
    </row>
    <row r="225" s="322" customFormat="true" ht="15" customHeight="true" x14ac:dyDescent="0.2">
      <c r="A225" s="17"/>
      <c r="B225" s="18"/>
      <c r="C225" s="40"/>
      <c r="D225" s="161"/>
      <c r="E225" s="161"/>
      <c r="F225" s="161"/>
      <c r="G225" s="150"/>
      <c r="H225" s="39"/>
      <c r="I225" s="161"/>
      <c r="J225" s="161"/>
      <c r="K225" s="161"/>
      <c r="L225" s="156"/>
      <c r="M225" s="40"/>
      <c r="N225" s="161"/>
      <c r="O225" s="161"/>
      <c r="P225" s="161"/>
      <c r="Q225" s="150"/>
      <c r="R225" s="39"/>
      <c r="S225" s="161"/>
      <c r="T225" s="161"/>
      <c r="U225" s="161"/>
      <c r="V225" s="161"/>
      <c r="W225" s="161"/>
      <c r="X225" s="161"/>
      <c r="Y225" s="156"/>
      <c r="Z225" s="411"/>
      <c r="AA225" s="411"/>
      <c r="AB225" s="411"/>
      <c r="AC225" s="411"/>
      <c r="AD225" s="411"/>
      <c r="AE225" s="411"/>
      <c r="AF225" s="411"/>
      <c r="AG225" s="411"/>
      <c r="AH225" s="411"/>
      <c r="AI225" s="411"/>
      <c r="AJ225" s="411"/>
      <c r="AK225" s="411"/>
      <c r="AL225" s="411"/>
      <c r="AM225" s="411"/>
      <c r="AN225" s="411"/>
      <c r="AO225" s="411"/>
      <c r="AP225" s="411"/>
      <c r="AQ225" s="411"/>
      <c r="AR225" s="411"/>
      <c r="AS225" s="411"/>
      <c r="AT225" s="411"/>
      <c r="AU225" s="411"/>
      <c r="AV225" s="411"/>
      <c r="AW225" s="411"/>
      <c r="AX225" s="411"/>
      <c r="AY225" s="411"/>
      <c r="AZ225" s="187"/>
      <c r="BA225" s="990" t="s">
        <v>70</v>
      </c>
      <c r="BB225" s="557" t="s">
        <v>71</v>
      </c>
      <c r="BC225" s="60" t="s">
        <v>35</v>
      </c>
      <c r="BD225" s="56" t="s">
        <v>35</v>
      </c>
      <c r="BE225" s="56" t="s">
        <v>35</v>
      </c>
      <c r="BF225" s="56" t="s">
        <v>35</v>
      </c>
      <c r="BG225" s="51" t="s">
        <v>35</v>
      </c>
      <c r="BH225" s="60" t="s">
        <v>35</v>
      </c>
      <c r="BI225" s="56" t="s">
        <v>35</v>
      </c>
      <c r="BJ225" s="56" t="s">
        <v>35</v>
      </c>
      <c r="BK225" s="56" t="s">
        <v>35</v>
      </c>
      <c r="BL225" s="51" t="s">
        <v>35</v>
      </c>
      <c r="BM225" s="60" t="s">
        <v>35</v>
      </c>
      <c r="BN225" s="56" t="s">
        <v>35</v>
      </c>
      <c r="BO225" s="56" t="s">
        <v>35</v>
      </c>
      <c r="BP225" s="56" t="s">
        <v>35</v>
      </c>
      <c r="BQ225" s="51" t="s">
        <v>35</v>
      </c>
      <c r="BR225" s="60" t="s">
        <v>35</v>
      </c>
      <c r="BS225" s="56" t="s">
        <v>35</v>
      </c>
      <c r="BT225" s="56" t="s">
        <v>35</v>
      </c>
      <c r="BU225" s="56" t="s">
        <v>35</v>
      </c>
      <c r="BV225" s="56" t="s">
        <v>35</v>
      </c>
      <c r="BW225" s="56" t="s">
        <v>35</v>
      </c>
      <c r="BX225" s="56" t="s">
        <v>35</v>
      </c>
      <c r="BY225" s="45" t="s">
        <v>35</v>
      </c>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row>
    <row r="226" s="322" customFormat="true" ht="15" customHeight="true" x14ac:dyDescent="0.2">
      <c r="A226" s="147"/>
      <c r="B226" s="141"/>
      <c r="C226" s="159"/>
      <c r="D226" s="158"/>
      <c r="E226" s="158"/>
      <c r="F226" s="158"/>
      <c r="G226" s="148"/>
      <c r="H226" s="151"/>
      <c r="I226" s="158"/>
      <c r="J226" s="158"/>
      <c r="K226" s="158"/>
      <c r="L226" s="154"/>
      <c r="M226" s="159"/>
      <c r="N226" s="158"/>
      <c r="O226" s="158"/>
      <c r="P226" s="158"/>
      <c r="Q226" s="148"/>
      <c r="R226" s="151"/>
      <c r="S226" s="158"/>
      <c r="T226" s="158"/>
      <c r="U226" s="158"/>
      <c r="V226" s="158"/>
      <c r="W226" s="158"/>
      <c r="X226" s="158"/>
      <c r="Y226" s="154"/>
      <c r="Z226" s="411"/>
      <c r="AA226" s="411"/>
      <c r="AB226" s="411"/>
      <c r="AC226" s="411"/>
      <c r="AD226" s="411"/>
      <c r="AE226" s="411"/>
      <c r="AF226" s="411"/>
      <c r="AG226" s="411"/>
      <c r="AH226" s="411"/>
      <c r="AI226" s="411"/>
      <c r="AJ226" s="411"/>
      <c r="AK226" s="411"/>
      <c r="AL226" s="411"/>
      <c r="AM226" s="411"/>
      <c r="AN226" s="411"/>
      <c r="AO226" s="411"/>
      <c r="AP226" s="411"/>
      <c r="AQ226" s="411"/>
      <c r="AR226" s="411"/>
      <c r="AS226" s="411"/>
      <c r="AT226" s="411"/>
      <c r="AU226" s="411"/>
      <c r="AV226" s="411"/>
      <c r="AW226" s="411"/>
      <c r="AX226" s="411"/>
      <c r="AY226" s="411"/>
      <c r="AZ226" s="187"/>
      <c r="BA226" s="990"/>
      <c r="BB226" s="557" t="s">
        <v>72</v>
      </c>
      <c r="BC226" s="60" t="s">
        <v>35</v>
      </c>
      <c r="BD226" s="56" t="s">
        <v>35</v>
      </c>
      <c r="BE226" s="56" t="s">
        <v>35</v>
      </c>
      <c r="BF226" s="56" t="s">
        <v>35</v>
      </c>
      <c r="BG226" s="51" t="s">
        <v>35</v>
      </c>
      <c r="BH226" s="60" t="s">
        <v>35</v>
      </c>
      <c r="BI226" s="56" t="s">
        <v>35</v>
      </c>
      <c r="BJ226" s="56" t="s">
        <v>35</v>
      </c>
      <c r="BK226" s="56" t="s">
        <v>35</v>
      </c>
      <c r="BL226" s="51" t="s">
        <v>35</v>
      </c>
      <c r="BM226" s="60" t="s">
        <v>35</v>
      </c>
      <c r="BN226" s="56" t="s">
        <v>35</v>
      </c>
      <c r="BO226" s="56" t="s">
        <v>35</v>
      </c>
      <c r="BP226" s="56" t="s">
        <v>35</v>
      </c>
      <c r="BQ226" s="51" t="s">
        <v>35</v>
      </c>
      <c r="BR226" s="60" t="s">
        <v>35</v>
      </c>
      <c r="BS226" s="56" t="s">
        <v>35</v>
      </c>
      <c r="BT226" s="56" t="s">
        <v>35</v>
      </c>
      <c r="BU226" s="56" t="s">
        <v>35</v>
      </c>
      <c r="BV226" s="56" t="s">
        <v>35</v>
      </c>
      <c r="BW226" s="56" t="s">
        <v>35</v>
      </c>
      <c r="BX226" s="56" t="s">
        <v>35</v>
      </c>
      <c r="BY226" s="45" t="s">
        <v>35</v>
      </c>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row>
    <row r="227" s="322" customFormat="true" ht="15" customHeight="true" x14ac:dyDescent="0.2">
      <c r="A227" s="147"/>
      <c r="B227" s="141"/>
      <c r="C227" s="159"/>
      <c r="D227" s="158"/>
      <c r="E227" s="158"/>
      <c r="F227" s="158"/>
      <c r="G227" s="148"/>
      <c r="H227" s="151"/>
      <c r="I227" s="158"/>
      <c r="J227" s="158"/>
      <c r="K227" s="158"/>
      <c r="L227" s="154"/>
      <c r="M227" s="159"/>
      <c r="N227" s="158"/>
      <c r="O227" s="158"/>
      <c r="P227" s="158"/>
      <c r="Q227" s="148"/>
      <c r="R227" s="151"/>
      <c r="S227" s="158"/>
      <c r="T227" s="158"/>
      <c r="U227" s="158"/>
      <c r="V227" s="158"/>
      <c r="W227" s="158"/>
      <c r="X227" s="158"/>
      <c r="Y227" s="154"/>
      <c r="Z227" s="411"/>
      <c r="AA227" s="411"/>
      <c r="AB227" s="411"/>
      <c r="AC227" s="411"/>
      <c r="AD227" s="411"/>
      <c r="AE227" s="411"/>
      <c r="AF227" s="411"/>
      <c r="AG227" s="411"/>
      <c r="AH227" s="411"/>
      <c r="AI227" s="411"/>
      <c r="AJ227" s="411"/>
      <c r="AK227" s="411"/>
      <c r="AL227" s="411"/>
      <c r="AM227" s="411"/>
      <c r="AN227" s="411"/>
      <c r="AO227" s="411"/>
      <c r="AP227" s="411"/>
      <c r="AQ227" s="411"/>
      <c r="AR227" s="411"/>
      <c r="AS227" s="411"/>
      <c r="AT227" s="411"/>
      <c r="AU227" s="411"/>
      <c r="AV227" s="411"/>
      <c r="AW227" s="411"/>
      <c r="AX227" s="411"/>
      <c r="AY227" s="411"/>
      <c r="AZ227" s="187"/>
      <c r="BA227" s="990" t="s">
        <v>94</v>
      </c>
      <c r="BB227" s="557" t="s">
        <v>61</v>
      </c>
      <c r="BC227" s="60" t="s">
        <v>35</v>
      </c>
      <c r="BD227" s="56" t="s">
        <v>35</v>
      </c>
      <c r="BE227" s="56" t="s">
        <v>35</v>
      </c>
      <c r="BF227" s="56" t="s">
        <v>35</v>
      </c>
      <c r="BG227" s="51" t="s">
        <v>35</v>
      </c>
      <c r="BH227" s="60" t="s">
        <v>35</v>
      </c>
      <c r="BI227" s="56" t="s">
        <v>35</v>
      </c>
      <c r="BJ227" s="56" t="s">
        <v>35</v>
      </c>
      <c r="BK227" s="56" t="s">
        <v>35</v>
      </c>
      <c r="BL227" s="51" t="s">
        <v>35</v>
      </c>
      <c r="BM227" s="60" t="s">
        <v>35</v>
      </c>
      <c r="BN227" s="56" t="s">
        <v>35</v>
      </c>
      <c r="BO227" s="56" t="s">
        <v>35</v>
      </c>
      <c r="BP227" s="56" t="s">
        <v>35</v>
      </c>
      <c r="BQ227" s="51" t="s">
        <v>35</v>
      </c>
      <c r="BR227" s="60" t="s">
        <v>35</v>
      </c>
      <c r="BS227" s="56" t="s">
        <v>35</v>
      </c>
      <c r="BT227" s="56" t="s">
        <v>35</v>
      </c>
      <c r="BU227" s="56" t="s">
        <v>35</v>
      </c>
      <c r="BV227" s="56" t="s">
        <v>35</v>
      </c>
      <c r="BW227" s="56" t="s">
        <v>35</v>
      </c>
      <c r="BX227" s="56" t="s">
        <v>35</v>
      </c>
      <c r="BY227" s="45" t="s">
        <v>35</v>
      </c>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row>
    <row r="228" s="322" customFormat="true" ht="15" customHeight="true" x14ac:dyDescent="0.2">
      <c r="A228" s="147"/>
      <c r="B228" s="141"/>
      <c r="C228" s="112"/>
      <c r="D228" s="111"/>
      <c r="E228" s="111"/>
      <c r="F228" s="111"/>
      <c r="G228" s="110"/>
      <c r="H228" s="109"/>
      <c r="I228" s="111"/>
      <c r="J228" s="111"/>
      <c r="K228" s="111"/>
      <c r="L228" s="108"/>
      <c r="M228" s="112"/>
      <c r="N228" s="111"/>
      <c r="O228" s="111"/>
      <c r="P228" s="111"/>
      <c r="Q228" s="110"/>
      <c r="R228" s="109"/>
      <c r="S228" s="111"/>
      <c r="T228" s="111"/>
      <c r="U228" s="111"/>
      <c r="V228" s="111"/>
      <c r="W228" s="111"/>
      <c r="X228" s="111"/>
      <c r="Y228" s="108"/>
      <c r="Z228" s="411"/>
      <c r="AA228" s="411"/>
      <c r="AB228" s="411"/>
      <c r="AC228" s="411"/>
      <c r="AD228" s="411"/>
      <c r="AE228" s="411"/>
      <c r="AF228" s="411"/>
      <c r="AG228" s="411"/>
      <c r="AH228" s="411"/>
      <c r="AI228" s="411"/>
      <c r="AJ228" s="411"/>
      <c r="AK228" s="411"/>
      <c r="AL228" s="411"/>
      <c r="AM228" s="411"/>
      <c r="AN228" s="411"/>
      <c r="AO228" s="411"/>
      <c r="AP228" s="411"/>
      <c r="AQ228" s="411"/>
      <c r="AR228" s="411"/>
      <c r="AS228" s="411"/>
      <c r="AT228" s="411"/>
      <c r="AU228" s="411"/>
      <c r="AV228" s="411"/>
      <c r="AW228" s="411"/>
      <c r="AX228" s="411"/>
      <c r="AY228" s="411"/>
      <c r="AZ228" s="187"/>
      <c r="BA228" s="990"/>
      <c r="BB228" s="557" t="s">
        <v>91</v>
      </c>
      <c r="BC228" s="60" t="s">
        <v>35</v>
      </c>
      <c r="BD228" s="56" t="s">
        <v>35</v>
      </c>
      <c r="BE228" s="56" t="s">
        <v>35</v>
      </c>
      <c r="BF228" s="56" t="s">
        <v>35</v>
      </c>
      <c r="BG228" s="51" t="s">
        <v>35</v>
      </c>
      <c r="BH228" s="60" t="s">
        <v>35</v>
      </c>
      <c r="BI228" s="56" t="s">
        <v>35</v>
      </c>
      <c r="BJ228" s="56" t="s">
        <v>35</v>
      </c>
      <c r="BK228" s="56" t="s">
        <v>35</v>
      </c>
      <c r="BL228" s="51" t="s">
        <v>35</v>
      </c>
      <c r="BM228" s="60" t="s">
        <v>35</v>
      </c>
      <c r="BN228" s="56" t="s">
        <v>35</v>
      </c>
      <c r="BO228" s="56" t="s">
        <v>35</v>
      </c>
      <c r="BP228" s="56" t="s">
        <v>35</v>
      </c>
      <c r="BQ228" s="51" t="s">
        <v>35</v>
      </c>
      <c r="BR228" s="60" t="s">
        <v>35</v>
      </c>
      <c r="BS228" s="56" t="s">
        <v>35</v>
      </c>
      <c r="BT228" s="56" t="s">
        <v>35</v>
      </c>
      <c r="BU228" s="56" t="s">
        <v>35</v>
      </c>
      <c r="BV228" s="56" t="s">
        <v>35</v>
      </c>
      <c r="BW228" s="56" t="s">
        <v>35</v>
      </c>
      <c r="BX228" s="56" t="s">
        <v>35</v>
      </c>
      <c r="BY228" s="45" t="s">
        <v>35</v>
      </c>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row>
    <row r="229" s="322" customFormat="true" ht="15" customHeight="true" x14ac:dyDescent="0.2">
      <c r="A229" s="147"/>
      <c r="B229" s="141"/>
      <c r="C229" s="112"/>
      <c r="D229" s="111"/>
      <c r="E229" s="111"/>
      <c r="F229" s="111"/>
      <c r="G229" s="110"/>
      <c r="H229" s="109"/>
      <c r="I229" s="111"/>
      <c r="J229" s="111"/>
      <c r="K229" s="111"/>
      <c r="L229" s="108"/>
      <c r="M229" s="112"/>
      <c r="N229" s="111"/>
      <c r="O229" s="111"/>
      <c r="P229" s="111"/>
      <c r="Q229" s="110"/>
      <c r="R229" s="109"/>
      <c r="S229" s="111"/>
      <c r="T229" s="111"/>
      <c r="U229" s="111"/>
      <c r="V229" s="111"/>
      <c r="W229" s="111"/>
      <c r="X229" s="111"/>
      <c r="Y229" s="108"/>
      <c r="Z229" s="411"/>
      <c r="AA229" s="411"/>
      <c r="AB229" s="411"/>
      <c r="AC229" s="411"/>
      <c r="AD229" s="411"/>
      <c r="AE229" s="411"/>
      <c r="AF229" s="411"/>
      <c r="AG229" s="411"/>
      <c r="AH229" s="411"/>
      <c r="AI229" s="411"/>
      <c r="AJ229" s="411"/>
      <c r="AK229" s="411"/>
      <c r="AL229" s="411"/>
      <c r="AM229" s="411"/>
      <c r="AN229" s="411"/>
      <c r="AO229" s="411"/>
      <c r="AP229" s="411"/>
      <c r="AQ229" s="411"/>
      <c r="AR229" s="411"/>
      <c r="AS229" s="411"/>
      <c r="AT229" s="411"/>
      <c r="AU229" s="411"/>
      <c r="AV229" s="411"/>
      <c r="AW229" s="411"/>
      <c r="AX229" s="411"/>
      <c r="AY229" s="411"/>
      <c r="AZ229" s="187"/>
      <c r="BA229" s="990"/>
      <c r="BB229" s="557" t="s">
        <v>92</v>
      </c>
      <c r="BC229" s="60" t="s">
        <v>35</v>
      </c>
      <c r="BD229" s="56" t="s">
        <v>35</v>
      </c>
      <c r="BE229" s="56" t="s">
        <v>35</v>
      </c>
      <c r="BF229" s="56" t="s">
        <v>35</v>
      </c>
      <c r="BG229" s="51" t="s">
        <v>35</v>
      </c>
      <c r="BH229" s="60" t="s">
        <v>35</v>
      </c>
      <c r="BI229" s="56" t="s">
        <v>35</v>
      </c>
      <c r="BJ229" s="56" t="s">
        <v>35</v>
      </c>
      <c r="BK229" s="56" t="s">
        <v>35</v>
      </c>
      <c r="BL229" s="51" t="s">
        <v>35</v>
      </c>
      <c r="BM229" s="60" t="s">
        <v>35</v>
      </c>
      <c r="BN229" s="56" t="s">
        <v>35</v>
      </c>
      <c r="BO229" s="56" t="s">
        <v>35</v>
      </c>
      <c r="BP229" s="56" t="s">
        <v>35</v>
      </c>
      <c r="BQ229" s="51" t="s">
        <v>35</v>
      </c>
      <c r="BR229" s="60" t="s">
        <v>35</v>
      </c>
      <c r="BS229" s="56" t="s">
        <v>35</v>
      </c>
      <c r="BT229" s="56" t="s">
        <v>35</v>
      </c>
      <c r="BU229" s="56" t="s">
        <v>35</v>
      </c>
      <c r="BV229" s="56" t="s">
        <v>35</v>
      </c>
      <c r="BW229" s="56" t="s">
        <v>35</v>
      </c>
      <c r="BX229" s="56" t="s">
        <v>35</v>
      </c>
      <c r="BY229" s="45" t="s">
        <v>35</v>
      </c>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row>
    <row r="230" s="322" customFormat="true" ht="15" customHeight="true" x14ac:dyDescent="0.2">
      <c r="A230" s="147"/>
      <c r="B230" s="141"/>
      <c r="C230" s="112"/>
      <c r="D230" s="111"/>
      <c r="E230" s="111"/>
      <c r="F230" s="111"/>
      <c r="G230" s="110"/>
      <c r="H230" s="109"/>
      <c r="I230" s="111"/>
      <c r="J230" s="111"/>
      <c r="K230" s="111"/>
      <c r="L230" s="108"/>
      <c r="M230" s="112"/>
      <c r="N230" s="111"/>
      <c r="O230" s="111"/>
      <c r="P230" s="111"/>
      <c r="Q230" s="110"/>
      <c r="R230" s="109"/>
      <c r="S230" s="111"/>
      <c r="T230" s="111"/>
      <c r="U230" s="111"/>
      <c r="V230" s="111"/>
      <c r="W230" s="111"/>
      <c r="X230" s="111"/>
      <c r="Y230" s="108"/>
      <c r="Z230" s="411"/>
      <c r="AA230" s="411"/>
      <c r="AB230" s="411"/>
      <c r="AC230" s="411"/>
      <c r="AD230" s="411"/>
      <c r="AE230" s="411"/>
      <c r="AF230" s="411"/>
      <c r="AG230" s="411"/>
      <c r="AH230" s="411"/>
      <c r="AI230" s="411"/>
      <c r="AJ230" s="411"/>
      <c r="AK230" s="411"/>
      <c r="AL230" s="411"/>
      <c r="AM230" s="411"/>
      <c r="AN230" s="411"/>
      <c r="AO230" s="411"/>
      <c r="AP230" s="411"/>
      <c r="AQ230" s="411"/>
      <c r="AR230" s="411"/>
      <c r="AS230" s="411"/>
      <c r="AT230" s="411"/>
      <c r="AU230" s="411"/>
      <c r="AV230" s="411"/>
      <c r="AW230" s="411"/>
      <c r="AX230" s="411"/>
      <c r="AY230" s="411"/>
      <c r="AZ230" s="187"/>
      <c r="BA230" s="990"/>
      <c r="BB230" s="557" t="s">
        <v>93</v>
      </c>
      <c r="BC230" s="60" t="s">
        <v>35</v>
      </c>
      <c r="BD230" s="56" t="s">
        <v>35</v>
      </c>
      <c r="BE230" s="56" t="s">
        <v>35</v>
      </c>
      <c r="BF230" s="56" t="s">
        <v>35</v>
      </c>
      <c r="BG230" s="51" t="s">
        <v>35</v>
      </c>
      <c r="BH230" s="60" t="s">
        <v>35</v>
      </c>
      <c r="BI230" s="56" t="s">
        <v>35</v>
      </c>
      <c r="BJ230" s="56" t="s">
        <v>35</v>
      </c>
      <c r="BK230" s="56" t="s">
        <v>35</v>
      </c>
      <c r="BL230" s="51" t="s">
        <v>35</v>
      </c>
      <c r="BM230" s="60" t="s">
        <v>35</v>
      </c>
      <c r="BN230" s="56" t="s">
        <v>35</v>
      </c>
      <c r="BO230" s="56" t="s">
        <v>35</v>
      </c>
      <c r="BP230" s="56" t="s">
        <v>35</v>
      </c>
      <c r="BQ230" s="51" t="s">
        <v>35</v>
      </c>
      <c r="BR230" s="60" t="s">
        <v>35</v>
      </c>
      <c r="BS230" s="56" t="s">
        <v>35</v>
      </c>
      <c r="BT230" s="56" t="s">
        <v>35</v>
      </c>
      <c r="BU230" s="56" t="s">
        <v>35</v>
      </c>
      <c r="BV230" s="56" t="s">
        <v>35</v>
      </c>
      <c r="BW230" s="56" t="s">
        <v>35</v>
      </c>
      <c r="BX230" s="56" t="s">
        <v>35</v>
      </c>
      <c r="BY230" s="45" t="s">
        <v>35</v>
      </c>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row>
    <row r="231" s="322" customFormat="true" ht="15" customHeight="true" x14ac:dyDescent="0.2">
      <c r="A231" s="171"/>
      <c r="B231" s="140"/>
      <c r="C231" s="40"/>
      <c r="D231" s="161"/>
      <c r="E231" s="161"/>
      <c r="F231" s="161"/>
      <c r="G231" s="150"/>
      <c r="H231" s="39"/>
      <c r="I231" s="161"/>
      <c r="J231" s="161"/>
      <c r="K231" s="161"/>
      <c r="L231" s="156"/>
      <c r="M231" s="40"/>
      <c r="N231" s="161"/>
      <c r="O231" s="161"/>
      <c r="P231" s="161"/>
      <c r="Q231" s="150"/>
      <c r="R231" s="39"/>
      <c r="S231" s="161"/>
      <c r="T231" s="161"/>
      <c r="U231" s="161"/>
      <c r="V231" s="161"/>
      <c r="W231" s="161"/>
      <c r="X231" s="161"/>
      <c r="Y231" s="156"/>
      <c r="Z231" s="411"/>
      <c r="AA231" s="411"/>
      <c r="AB231" s="411"/>
      <c r="AC231" s="411"/>
      <c r="AD231" s="411"/>
      <c r="AE231" s="411"/>
      <c r="AF231" s="411"/>
      <c r="AG231" s="411"/>
      <c r="AH231" s="411"/>
      <c r="AI231" s="411"/>
      <c r="AJ231" s="411"/>
      <c r="AK231" s="411"/>
      <c r="AL231" s="411"/>
      <c r="AM231" s="411"/>
      <c r="AN231" s="411"/>
      <c r="AO231" s="411"/>
      <c r="AP231" s="411"/>
      <c r="AQ231" s="411"/>
      <c r="AR231" s="411"/>
      <c r="AS231" s="411"/>
      <c r="AT231" s="411"/>
      <c r="AU231" s="411"/>
      <c r="AV231" s="411"/>
      <c r="AW231" s="411"/>
      <c r="AX231" s="411"/>
      <c r="AY231" s="411"/>
      <c r="AZ231" s="187"/>
      <c r="BA231" s="182"/>
      <c r="BB231" s="557"/>
      <c r="BC231" s="415"/>
      <c r="BD231" s="408"/>
      <c r="BE231" s="408"/>
      <c r="BF231" s="408"/>
      <c r="BG231" s="419"/>
      <c r="BH231" s="415"/>
      <c r="BI231" s="408"/>
      <c r="BJ231" s="408"/>
      <c r="BK231" s="408"/>
      <c r="BL231" s="419"/>
      <c r="BM231" s="415"/>
      <c r="BN231" s="408"/>
      <c r="BO231" s="408"/>
      <c r="BP231" s="408"/>
      <c r="BQ231" s="419"/>
      <c r="BR231" s="415"/>
      <c r="BS231" s="408"/>
      <c r="BT231" s="408"/>
      <c r="BU231" s="408"/>
      <c r="BV231" s="408"/>
      <c r="BW231" s="408"/>
      <c r="BX231" s="408"/>
      <c r="BY231" s="409"/>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row>
    <row r="232" s="322" customFormat="true" ht="15" customHeight="true" x14ac:dyDescent="0.2">
      <c r="A232" s="171"/>
      <c r="B232" s="140"/>
      <c r="C232" s="40"/>
      <c r="D232" s="161"/>
      <c r="E232" s="161"/>
      <c r="F232" s="161"/>
      <c r="G232" s="150"/>
      <c r="H232" s="39"/>
      <c r="I232" s="161"/>
      <c r="J232" s="161"/>
      <c r="K232" s="161"/>
      <c r="L232" s="156"/>
      <c r="M232" s="40"/>
      <c r="N232" s="161"/>
      <c r="O232" s="161"/>
      <c r="P232" s="161"/>
      <c r="Q232" s="150"/>
      <c r="R232" s="39"/>
      <c r="S232" s="161"/>
      <c r="T232" s="161"/>
      <c r="U232" s="161"/>
      <c r="V232" s="161"/>
      <c r="W232" s="161"/>
      <c r="X232" s="161"/>
      <c r="Y232" s="156"/>
      <c r="Z232" s="411"/>
      <c r="AA232" s="411"/>
      <c r="AB232" s="411"/>
      <c r="AC232" s="411"/>
      <c r="AD232" s="411"/>
      <c r="AE232" s="411"/>
      <c r="AF232" s="411"/>
      <c r="AG232" s="411"/>
      <c r="AH232" s="411"/>
      <c r="AI232" s="411"/>
      <c r="AJ232" s="411"/>
      <c r="AK232" s="411"/>
      <c r="AL232" s="411"/>
      <c r="AM232" s="411"/>
      <c r="AN232" s="411"/>
      <c r="AO232" s="411"/>
      <c r="AP232" s="411"/>
      <c r="AQ232" s="411"/>
      <c r="AR232" s="411"/>
      <c r="AS232" s="411"/>
      <c r="AT232" s="411"/>
      <c r="AU232" s="411"/>
      <c r="AV232" s="411"/>
      <c r="AW232" s="411"/>
      <c r="AX232" s="411"/>
      <c r="AY232" s="411"/>
      <c r="AZ232" s="187"/>
      <c r="BA232" s="558"/>
      <c r="BB232" s="557"/>
      <c r="BC232" s="415"/>
      <c r="BD232" s="408"/>
      <c r="BE232" s="408"/>
      <c r="BF232" s="408"/>
      <c r="BG232" s="419"/>
      <c r="BH232" s="415"/>
      <c r="BI232" s="408"/>
      <c r="BJ232" s="408"/>
      <c r="BK232" s="408"/>
      <c r="BL232" s="419"/>
      <c r="BM232" s="415"/>
      <c r="BN232" s="408"/>
      <c r="BO232" s="408"/>
      <c r="BP232" s="408"/>
      <c r="BQ232" s="419"/>
      <c r="BR232" s="415"/>
      <c r="BS232" s="408"/>
      <c r="BT232" s="408"/>
      <c r="BU232" s="408"/>
      <c r="BV232" s="408"/>
      <c r="BW232" s="408"/>
      <c r="BX232" s="408"/>
      <c r="BY232" s="409"/>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row>
    <row r="233" s="322" customFormat="true" ht="15" customHeight="true" x14ac:dyDescent="0.2">
      <c r="A233" s="171"/>
      <c r="B233" s="140"/>
      <c r="C233" s="40"/>
      <c r="D233" s="161"/>
      <c r="E233" s="161"/>
      <c r="F233" s="161"/>
      <c r="G233" s="150"/>
      <c r="H233" s="39"/>
      <c r="I233" s="161"/>
      <c r="J233" s="161"/>
      <c r="K233" s="161"/>
      <c r="L233" s="156"/>
      <c r="M233" s="40"/>
      <c r="N233" s="161"/>
      <c r="O233" s="161"/>
      <c r="P233" s="161"/>
      <c r="Q233" s="150"/>
      <c r="R233" s="39"/>
      <c r="S233" s="161"/>
      <c r="T233" s="161"/>
      <c r="U233" s="161"/>
      <c r="V233" s="161"/>
      <c r="W233" s="161"/>
      <c r="X233" s="161"/>
      <c r="Y233" s="156"/>
      <c r="Z233" s="411"/>
      <c r="AA233" s="411"/>
      <c r="AB233" s="411"/>
      <c r="AC233" s="411"/>
      <c r="AD233" s="411"/>
      <c r="AE233" s="411"/>
      <c r="AF233" s="411"/>
      <c r="AG233" s="411"/>
      <c r="AH233" s="411"/>
      <c r="AI233" s="411"/>
      <c r="AJ233" s="411"/>
      <c r="AK233" s="411"/>
      <c r="AL233" s="411"/>
      <c r="AM233" s="411"/>
      <c r="AN233" s="411"/>
      <c r="AO233" s="411"/>
      <c r="AP233" s="411"/>
      <c r="AQ233" s="411"/>
      <c r="AR233" s="411"/>
      <c r="AS233" s="411"/>
      <c r="AT233" s="411"/>
      <c r="AU233" s="411"/>
      <c r="AV233" s="411"/>
      <c r="AW233" s="411"/>
      <c r="AX233" s="411"/>
      <c r="AY233" s="411"/>
      <c r="AZ233" s="187"/>
      <c r="BA233" s="558"/>
      <c r="BB233" s="557"/>
      <c r="BC233" s="415"/>
      <c r="BD233" s="408"/>
      <c r="BE233" s="408"/>
      <c r="BF233" s="408"/>
      <c r="BG233" s="419"/>
      <c r="BH233" s="415"/>
      <c r="BI233" s="408"/>
      <c r="BJ233" s="408"/>
      <c r="BK233" s="408"/>
      <c r="BL233" s="419"/>
      <c r="BM233" s="415"/>
      <c r="BN233" s="408"/>
      <c r="BO233" s="408"/>
      <c r="BP233" s="408"/>
      <c r="BQ233" s="419"/>
      <c r="BR233" s="415"/>
      <c r="BS233" s="408"/>
      <c r="BT233" s="408"/>
      <c r="BU233" s="408"/>
      <c r="BV233" s="408"/>
      <c r="BW233" s="408"/>
      <c r="BX233" s="408"/>
      <c r="BY233" s="409"/>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row>
    <row r="234" s="322" customFormat="true" ht="15" customHeight="true" x14ac:dyDescent="0.2">
      <c r="A234" s="171"/>
      <c r="B234" s="140"/>
      <c r="C234" s="40"/>
      <c r="D234" s="161"/>
      <c r="E234" s="161"/>
      <c r="F234" s="161"/>
      <c r="G234" s="150"/>
      <c r="H234" s="39"/>
      <c r="I234" s="161"/>
      <c r="J234" s="161"/>
      <c r="K234" s="161"/>
      <c r="L234" s="156"/>
      <c r="M234" s="40"/>
      <c r="N234" s="161"/>
      <c r="O234" s="161"/>
      <c r="P234" s="161"/>
      <c r="Q234" s="150"/>
      <c r="R234" s="39"/>
      <c r="S234" s="161"/>
      <c r="T234" s="161"/>
      <c r="U234" s="161"/>
      <c r="V234" s="161"/>
      <c r="W234" s="161"/>
      <c r="X234" s="161"/>
      <c r="Y234" s="156"/>
      <c r="Z234" s="411"/>
      <c r="AA234" s="411"/>
      <c r="AB234" s="411"/>
      <c r="AC234" s="411"/>
      <c r="AD234" s="411"/>
      <c r="AE234" s="411"/>
      <c r="AF234" s="411"/>
      <c r="AG234" s="411"/>
      <c r="AH234" s="411"/>
      <c r="AI234" s="411"/>
      <c r="AJ234" s="411"/>
      <c r="AK234" s="411"/>
      <c r="AL234" s="411"/>
      <c r="AM234" s="411"/>
      <c r="AN234" s="411"/>
      <c r="AO234" s="411"/>
      <c r="AP234" s="411"/>
      <c r="AQ234" s="411"/>
      <c r="AR234" s="411"/>
      <c r="AS234" s="411"/>
      <c r="AT234" s="411"/>
      <c r="AU234" s="411"/>
      <c r="AV234" s="411"/>
      <c r="AW234" s="411"/>
      <c r="AX234" s="411"/>
      <c r="AY234" s="411"/>
      <c r="AZ234" s="187"/>
      <c r="BA234" s="558"/>
      <c r="BB234" s="557"/>
      <c r="BC234" s="415"/>
      <c r="BD234" s="408"/>
      <c r="BE234" s="408"/>
      <c r="BF234" s="408"/>
      <c r="BG234" s="419"/>
      <c r="BH234" s="415"/>
      <c r="BI234" s="408"/>
      <c r="BJ234" s="408"/>
      <c r="BK234" s="408"/>
      <c r="BL234" s="419"/>
      <c r="BM234" s="415"/>
      <c r="BN234" s="408"/>
      <c r="BO234" s="408"/>
      <c r="BP234" s="408"/>
      <c r="BQ234" s="419"/>
      <c r="BR234" s="415"/>
      <c r="BS234" s="408"/>
      <c r="BT234" s="408"/>
      <c r="BU234" s="408"/>
      <c r="BV234" s="408"/>
      <c r="BW234" s="408"/>
      <c r="BX234" s="408"/>
      <c r="BY234" s="409"/>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row>
    <row r="235" s="322" customFormat="true" ht="15" customHeight="true" x14ac:dyDescent="0.2">
      <c r="A235" s="171"/>
      <c r="B235" s="140"/>
      <c r="C235" s="40"/>
      <c r="D235" s="161"/>
      <c r="E235" s="161"/>
      <c r="F235" s="161"/>
      <c r="G235" s="150"/>
      <c r="H235" s="39"/>
      <c r="I235" s="161"/>
      <c r="J235" s="161"/>
      <c r="K235" s="161"/>
      <c r="L235" s="156"/>
      <c r="M235" s="40"/>
      <c r="N235" s="161"/>
      <c r="O235" s="161"/>
      <c r="P235" s="161"/>
      <c r="Q235" s="150"/>
      <c r="R235" s="39"/>
      <c r="S235" s="161"/>
      <c r="T235" s="161"/>
      <c r="U235" s="161"/>
      <c r="V235" s="161"/>
      <c r="W235" s="161"/>
      <c r="X235" s="161"/>
      <c r="Y235" s="156"/>
      <c r="Z235" s="411"/>
      <c r="AA235" s="411"/>
      <c r="AB235" s="411"/>
      <c r="AC235" s="411"/>
      <c r="AD235" s="411"/>
      <c r="AE235" s="411"/>
      <c r="AF235" s="411"/>
      <c r="AG235" s="411"/>
      <c r="AH235" s="411"/>
      <c r="AI235" s="411"/>
      <c r="AJ235" s="411"/>
      <c r="AK235" s="411"/>
      <c r="AL235" s="411"/>
      <c r="AM235" s="411"/>
      <c r="AN235" s="411"/>
      <c r="AO235" s="411"/>
      <c r="AP235" s="411"/>
      <c r="AQ235" s="411"/>
      <c r="AR235" s="411"/>
      <c r="AS235" s="411"/>
      <c r="AT235" s="411"/>
      <c r="AU235" s="411"/>
      <c r="AV235" s="411"/>
      <c r="AW235" s="411"/>
      <c r="AX235" s="411"/>
      <c r="AY235" s="411"/>
      <c r="AZ235" s="187"/>
      <c r="BA235" s="558"/>
      <c r="BB235" s="557"/>
      <c r="BC235" s="415"/>
      <c r="BD235" s="408"/>
      <c r="BE235" s="408"/>
      <c r="BF235" s="408"/>
      <c r="BG235" s="419"/>
      <c r="BH235" s="415"/>
      <c r="BI235" s="408"/>
      <c r="BJ235" s="408"/>
      <c r="BK235" s="408"/>
      <c r="BL235" s="419"/>
      <c r="BM235" s="415"/>
      <c r="BN235" s="408"/>
      <c r="BO235" s="408"/>
      <c r="BP235" s="408"/>
      <c r="BQ235" s="419"/>
      <c r="BR235" s="415"/>
      <c r="BS235" s="408"/>
      <c r="BT235" s="408"/>
      <c r="BU235" s="408"/>
      <c r="BV235" s="408"/>
      <c r="BW235" s="408"/>
      <c r="BX235" s="408"/>
      <c r="BY235" s="409"/>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row>
    <row r="236" s="322" customFormat="true" ht="15" customHeight="true" x14ac:dyDescent="0.2">
      <c r="A236" s="171"/>
      <c r="B236" s="140"/>
      <c r="C236" s="40"/>
      <c r="D236" s="161"/>
      <c r="E236" s="161"/>
      <c r="F236" s="161"/>
      <c r="G236" s="150"/>
      <c r="H236" s="39"/>
      <c r="I236" s="161"/>
      <c r="J236" s="161"/>
      <c r="K236" s="161"/>
      <c r="L236" s="156"/>
      <c r="M236" s="40"/>
      <c r="N236" s="161"/>
      <c r="O236" s="161"/>
      <c r="P236" s="161"/>
      <c r="Q236" s="150"/>
      <c r="R236" s="39"/>
      <c r="S236" s="161"/>
      <c r="T236" s="161"/>
      <c r="U236" s="161"/>
      <c r="V236" s="161"/>
      <c r="W236" s="161"/>
      <c r="X236" s="161"/>
      <c r="Y236" s="156"/>
      <c r="Z236" s="411"/>
      <c r="AA236" s="411"/>
      <c r="AB236" s="411"/>
      <c r="AC236" s="411"/>
      <c r="AD236" s="411"/>
      <c r="AE236" s="411"/>
      <c r="AF236" s="411"/>
      <c r="AG236" s="411"/>
      <c r="AH236" s="411"/>
      <c r="AI236" s="411"/>
      <c r="AJ236" s="411"/>
      <c r="AK236" s="411"/>
      <c r="AL236" s="411"/>
      <c r="AM236" s="411"/>
      <c r="AN236" s="411"/>
      <c r="AO236" s="411"/>
      <c r="AP236" s="411"/>
      <c r="AQ236" s="411"/>
      <c r="AR236" s="411"/>
      <c r="AS236" s="411"/>
      <c r="AT236" s="411"/>
      <c r="AU236" s="411"/>
      <c r="AV236" s="411"/>
      <c r="AW236" s="411"/>
      <c r="AX236" s="411"/>
      <c r="AY236" s="411"/>
      <c r="AZ236" s="187"/>
      <c r="BA236" s="558"/>
      <c r="BB236" s="557"/>
      <c r="BC236" s="415"/>
      <c r="BD236" s="408"/>
      <c r="BE236" s="408"/>
      <c r="BF236" s="408"/>
      <c r="BG236" s="419"/>
      <c r="BH236" s="415"/>
      <c r="BI236" s="408"/>
      <c r="BJ236" s="408"/>
      <c r="BK236" s="408"/>
      <c r="BL236" s="419"/>
      <c r="BM236" s="415"/>
      <c r="BN236" s="408"/>
      <c r="BO236" s="408"/>
      <c r="BP236" s="408"/>
      <c r="BQ236" s="419"/>
      <c r="BR236" s="415"/>
      <c r="BS236" s="408"/>
      <c r="BT236" s="408"/>
      <c r="BU236" s="408"/>
      <c r="BV236" s="408"/>
      <c r="BW236" s="408"/>
      <c r="BX236" s="408"/>
      <c r="BY236" s="409"/>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row>
    <row r="237" s="322" customFormat="true" ht="15" customHeight="true" x14ac:dyDescent="0.2">
      <c r="A237" s="171"/>
      <c r="B237" s="140"/>
      <c r="C237" s="40"/>
      <c r="D237" s="161"/>
      <c r="E237" s="161"/>
      <c r="F237" s="161"/>
      <c r="G237" s="150"/>
      <c r="H237" s="39"/>
      <c r="I237" s="161"/>
      <c r="J237" s="161"/>
      <c r="K237" s="161"/>
      <c r="L237" s="156"/>
      <c r="M237" s="40"/>
      <c r="N237" s="161"/>
      <c r="O237" s="161"/>
      <c r="P237" s="161"/>
      <c r="Q237" s="150"/>
      <c r="R237" s="39"/>
      <c r="S237" s="161"/>
      <c r="T237" s="161"/>
      <c r="U237" s="161"/>
      <c r="V237" s="161"/>
      <c r="W237" s="161"/>
      <c r="X237" s="161"/>
      <c r="Y237" s="156"/>
      <c r="Z237" s="411"/>
      <c r="AA237" s="411"/>
      <c r="AB237" s="411"/>
      <c r="AC237" s="411"/>
      <c r="AD237" s="411"/>
      <c r="AE237" s="411"/>
      <c r="AF237" s="411"/>
      <c r="AG237" s="411"/>
      <c r="AH237" s="411"/>
      <c r="AI237" s="411"/>
      <c r="AJ237" s="411"/>
      <c r="AK237" s="411"/>
      <c r="AL237" s="411"/>
      <c r="AM237" s="411"/>
      <c r="AN237" s="411"/>
      <c r="AO237" s="411"/>
      <c r="AP237" s="411"/>
      <c r="AQ237" s="411"/>
      <c r="AR237" s="411"/>
      <c r="AS237" s="411"/>
      <c r="AT237" s="411"/>
      <c r="AU237" s="411"/>
      <c r="AV237" s="411"/>
      <c r="AW237" s="411"/>
      <c r="AX237" s="411"/>
      <c r="AY237" s="411"/>
      <c r="AZ237" s="187"/>
      <c r="BA237" s="558"/>
      <c r="BB237" s="557"/>
      <c r="BC237" s="415"/>
      <c r="BD237" s="408"/>
      <c r="BE237" s="408"/>
      <c r="BF237" s="408"/>
      <c r="BG237" s="419"/>
      <c r="BH237" s="415"/>
      <c r="BI237" s="408"/>
      <c r="BJ237" s="408"/>
      <c r="BK237" s="408"/>
      <c r="BL237" s="419"/>
      <c r="BM237" s="415"/>
      <c r="BN237" s="408"/>
      <c r="BO237" s="408"/>
      <c r="BP237" s="408"/>
      <c r="BQ237" s="419"/>
      <c r="BR237" s="415"/>
      <c r="BS237" s="408"/>
      <c r="BT237" s="408"/>
      <c r="BU237" s="408"/>
      <c r="BV237" s="408"/>
      <c r="BW237" s="408"/>
      <c r="BX237" s="408"/>
      <c r="BY237" s="409"/>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row>
    <row r="238" s="322" customFormat="true" ht="15" customHeight="true" x14ac:dyDescent="0.2">
      <c r="A238" s="171"/>
      <c r="B238" s="140"/>
      <c r="C238" s="40"/>
      <c r="D238" s="161"/>
      <c r="E238" s="161"/>
      <c r="F238" s="161"/>
      <c r="G238" s="150"/>
      <c r="H238" s="39"/>
      <c r="I238" s="161"/>
      <c r="J238" s="161"/>
      <c r="K238" s="161"/>
      <c r="L238" s="156"/>
      <c r="M238" s="40"/>
      <c r="N238" s="161"/>
      <c r="O238" s="161"/>
      <c r="P238" s="161"/>
      <c r="Q238" s="150"/>
      <c r="R238" s="39"/>
      <c r="S238" s="161"/>
      <c r="T238" s="161"/>
      <c r="U238" s="161"/>
      <c r="V238" s="161"/>
      <c r="W238" s="161"/>
      <c r="X238" s="161"/>
      <c r="Y238" s="156"/>
      <c r="Z238" s="411"/>
      <c r="AA238" s="411"/>
      <c r="AB238" s="411"/>
      <c r="AC238" s="411"/>
      <c r="AD238" s="411"/>
      <c r="AE238" s="411"/>
      <c r="AF238" s="411"/>
      <c r="AG238" s="411"/>
      <c r="AH238" s="411"/>
      <c r="AI238" s="411"/>
      <c r="AJ238" s="411"/>
      <c r="AK238" s="411"/>
      <c r="AL238" s="411"/>
      <c r="AM238" s="411"/>
      <c r="AN238" s="411"/>
      <c r="AO238" s="411"/>
      <c r="AP238" s="411"/>
      <c r="AQ238" s="411"/>
      <c r="AR238" s="411"/>
      <c r="AS238" s="411"/>
      <c r="AT238" s="411"/>
      <c r="AU238" s="411"/>
      <c r="AV238" s="411"/>
      <c r="AW238" s="411"/>
      <c r="AX238" s="411"/>
      <c r="AY238" s="411"/>
      <c r="AZ238" s="187"/>
      <c r="BA238" s="558"/>
      <c r="BB238" s="557"/>
      <c r="BC238" s="415"/>
      <c r="BD238" s="408"/>
      <c r="BE238" s="408"/>
      <c r="BF238" s="408"/>
      <c r="BG238" s="419"/>
      <c r="BH238" s="415"/>
      <c r="BI238" s="408"/>
      <c r="BJ238" s="408"/>
      <c r="BK238" s="408"/>
      <c r="BL238" s="419"/>
      <c r="BM238" s="415"/>
      <c r="BN238" s="408"/>
      <c r="BO238" s="408"/>
      <c r="BP238" s="408"/>
      <c r="BQ238" s="419"/>
      <c r="BR238" s="415"/>
      <c r="BS238" s="408"/>
      <c r="BT238" s="408"/>
      <c r="BU238" s="408"/>
      <c r="BV238" s="408"/>
      <c r="BW238" s="408"/>
      <c r="BX238" s="408"/>
      <c r="BY238" s="409"/>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row>
    <row r="239" s="322" customFormat="true" ht="15" customHeight="true" x14ac:dyDescent="0.2">
      <c r="A239" s="171"/>
      <c r="B239" s="140"/>
      <c r="C239" s="40"/>
      <c r="D239" s="161"/>
      <c r="E239" s="161"/>
      <c r="F239" s="161"/>
      <c r="G239" s="150"/>
      <c r="H239" s="39"/>
      <c r="I239" s="161"/>
      <c r="J239" s="161"/>
      <c r="K239" s="161"/>
      <c r="L239" s="156"/>
      <c r="M239" s="40"/>
      <c r="N239" s="161"/>
      <c r="O239" s="161"/>
      <c r="P239" s="161"/>
      <c r="Q239" s="150"/>
      <c r="R239" s="39"/>
      <c r="S239" s="161"/>
      <c r="T239" s="161"/>
      <c r="U239" s="161"/>
      <c r="V239" s="161"/>
      <c r="W239" s="161"/>
      <c r="X239" s="161"/>
      <c r="Y239" s="156"/>
      <c r="Z239" s="411"/>
      <c r="AA239" s="411"/>
      <c r="AB239" s="411"/>
      <c r="AC239" s="411"/>
      <c r="AD239" s="411"/>
      <c r="AE239" s="411"/>
      <c r="AF239" s="411"/>
      <c r="AG239" s="411"/>
      <c r="AH239" s="411"/>
      <c r="AI239" s="411"/>
      <c r="AJ239" s="411"/>
      <c r="AK239" s="411"/>
      <c r="AL239" s="411"/>
      <c r="AM239" s="411"/>
      <c r="AN239" s="411"/>
      <c r="AO239" s="411"/>
      <c r="AP239" s="411"/>
      <c r="AQ239" s="411"/>
      <c r="AR239" s="411"/>
      <c r="AS239" s="411"/>
      <c r="AT239" s="411"/>
      <c r="AU239" s="411"/>
      <c r="AV239" s="411"/>
      <c r="AW239" s="411"/>
      <c r="AX239" s="411"/>
      <c r="AY239" s="411"/>
      <c r="AZ239" s="187"/>
      <c r="BA239" s="558"/>
      <c r="BB239" s="557"/>
      <c r="BC239" s="415"/>
      <c r="BD239" s="408"/>
      <c r="BE239" s="408"/>
      <c r="BF239" s="408"/>
      <c r="BG239" s="419"/>
      <c r="BH239" s="415"/>
      <c r="BI239" s="408"/>
      <c r="BJ239" s="408"/>
      <c r="BK239" s="408"/>
      <c r="BL239" s="419"/>
      <c r="BM239" s="415"/>
      <c r="BN239" s="408"/>
      <c r="BO239" s="408"/>
      <c r="BP239" s="408"/>
      <c r="BQ239" s="419"/>
      <c r="BR239" s="415"/>
      <c r="BS239" s="408"/>
      <c r="BT239" s="408"/>
      <c r="BU239" s="408"/>
      <c r="BV239" s="408"/>
      <c r="BW239" s="408"/>
      <c r="BX239" s="408"/>
      <c r="BY239" s="409"/>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row>
    <row r="240" s="322" customFormat="true" ht="15" customHeight="true" x14ac:dyDescent="0.2">
      <c r="A240" s="171"/>
      <c r="B240" s="140"/>
      <c r="C240" s="40"/>
      <c r="D240" s="161"/>
      <c r="E240" s="161"/>
      <c r="F240" s="161"/>
      <c r="G240" s="150"/>
      <c r="H240" s="39"/>
      <c r="I240" s="161"/>
      <c r="J240" s="161"/>
      <c r="K240" s="161"/>
      <c r="L240" s="156"/>
      <c r="M240" s="40"/>
      <c r="N240" s="161"/>
      <c r="O240" s="161"/>
      <c r="P240" s="161"/>
      <c r="Q240" s="150"/>
      <c r="R240" s="39"/>
      <c r="S240" s="161"/>
      <c r="T240" s="161"/>
      <c r="U240" s="161"/>
      <c r="V240" s="161"/>
      <c r="W240" s="161"/>
      <c r="X240" s="161"/>
      <c r="Y240" s="156"/>
      <c r="Z240" s="411"/>
      <c r="AA240" s="411"/>
      <c r="AB240" s="411"/>
      <c r="AC240" s="411"/>
      <c r="AD240" s="411"/>
      <c r="AE240" s="411"/>
      <c r="AF240" s="411"/>
      <c r="AG240" s="411"/>
      <c r="AH240" s="411"/>
      <c r="AI240" s="411"/>
      <c r="AJ240" s="411"/>
      <c r="AK240" s="411"/>
      <c r="AL240" s="411"/>
      <c r="AM240" s="411"/>
      <c r="AN240" s="411"/>
      <c r="AO240" s="411"/>
      <c r="AP240" s="411"/>
      <c r="AQ240" s="411"/>
      <c r="AR240" s="411"/>
      <c r="AS240" s="411"/>
      <c r="AT240" s="411"/>
      <c r="AU240" s="411"/>
      <c r="AV240" s="411"/>
      <c r="AW240" s="411"/>
      <c r="AX240" s="411"/>
      <c r="AY240" s="411"/>
      <c r="AZ240" s="187"/>
      <c r="BA240" s="558"/>
      <c r="BB240" s="557"/>
      <c r="BC240" s="415"/>
      <c r="BD240" s="408"/>
      <c r="BE240" s="408"/>
      <c r="BF240" s="408"/>
      <c r="BG240" s="419"/>
      <c r="BH240" s="415"/>
      <c r="BI240" s="408"/>
      <c r="BJ240" s="408"/>
      <c r="BK240" s="408"/>
      <c r="BL240" s="419"/>
      <c r="BM240" s="415"/>
      <c r="BN240" s="408"/>
      <c r="BO240" s="408"/>
      <c r="BP240" s="408"/>
      <c r="BQ240" s="419"/>
      <c r="BR240" s="415"/>
      <c r="BS240" s="408"/>
      <c r="BT240" s="408"/>
      <c r="BU240" s="408"/>
      <c r="BV240" s="408"/>
      <c r="BW240" s="408"/>
      <c r="BX240" s="408"/>
      <c r="BY240" s="409"/>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row>
    <row r="241" s="322" customFormat="true" ht="15" customHeight="true" x14ac:dyDescent="0.2">
      <c r="A241" s="171"/>
      <c r="B241" s="140"/>
      <c r="C241" s="40"/>
      <c r="D241" s="161"/>
      <c r="E241" s="161"/>
      <c r="F241" s="161"/>
      <c r="G241" s="150"/>
      <c r="H241" s="39"/>
      <c r="I241" s="161"/>
      <c r="J241" s="161"/>
      <c r="K241" s="161"/>
      <c r="L241" s="156"/>
      <c r="M241" s="40"/>
      <c r="N241" s="161"/>
      <c r="O241" s="161"/>
      <c r="P241" s="161"/>
      <c r="Q241" s="150"/>
      <c r="R241" s="39"/>
      <c r="S241" s="161"/>
      <c r="T241" s="161"/>
      <c r="U241" s="161"/>
      <c r="V241" s="161"/>
      <c r="W241" s="161"/>
      <c r="X241" s="161"/>
      <c r="Y241" s="156"/>
      <c r="Z241" s="411"/>
      <c r="AA241" s="411"/>
      <c r="AB241" s="411"/>
      <c r="AC241" s="411"/>
      <c r="AD241" s="411"/>
      <c r="AE241" s="411"/>
      <c r="AF241" s="411"/>
      <c r="AG241" s="411"/>
      <c r="AH241" s="411"/>
      <c r="AI241" s="411"/>
      <c r="AJ241" s="411"/>
      <c r="AK241" s="411"/>
      <c r="AL241" s="411"/>
      <c r="AM241" s="411"/>
      <c r="AN241" s="411"/>
      <c r="AO241" s="411"/>
      <c r="AP241" s="411"/>
      <c r="AQ241" s="411"/>
      <c r="AR241" s="411"/>
      <c r="AS241" s="411"/>
      <c r="AT241" s="411"/>
      <c r="AU241" s="411"/>
      <c r="AV241" s="411"/>
      <c r="AW241" s="411"/>
      <c r="AX241" s="411"/>
      <c r="AY241" s="411"/>
      <c r="AZ241" s="187"/>
      <c r="BA241" s="558"/>
      <c r="BB241" s="557"/>
      <c r="BC241" s="415"/>
      <c r="BD241" s="408"/>
      <c r="BE241" s="408"/>
      <c r="BF241" s="408"/>
      <c r="BG241" s="419"/>
      <c r="BH241" s="415"/>
      <c r="BI241" s="408"/>
      <c r="BJ241" s="408"/>
      <c r="BK241" s="408"/>
      <c r="BL241" s="419"/>
      <c r="BM241" s="415"/>
      <c r="BN241" s="408"/>
      <c r="BO241" s="408"/>
      <c r="BP241" s="408"/>
      <c r="BQ241" s="419"/>
      <c r="BR241" s="415"/>
      <c r="BS241" s="408"/>
      <c r="BT241" s="408"/>
      <c r="BU241" s="408"/>
      <c r="BV241" s="408"/>
      <c r="BW241" s="408"/>
      <c r="BX241" s="408"/>
      <c r="BY241" s="409"/>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row>
    <row r="242" s="322" customFormat="true" ht="15" customHeight="true" x14ac:dyDescent="0.2">
      <c r="A242" s="171"/>
      <c r="B242" s="140"/>
      <c r="C242" s="40"/>
      <c r="D242" s="161"/>
      <c r="E242" s="161"/>
      <c r="F242" s="161"/>
      <c r="G242" s="150"/>
      <c r="H242" s="39"/>
      <c r="I242" s="161"/>
      <c r="J242" s="161"/>
      <c r="K242" s="161"/>
      <c r="L242" s="156"/>
      <c r="M242" s="40"/>
      <c r="N242" s="161"/>
      <c r="O242" s="161"/>
      <c r="P242" s="161"/>
      <c r="Q242" s="150"/>
      <c r="R242" s="39"/>
      <c r="S242" s="161"/>
      <c r="T242" s="161"/>
      <c r="U242" s="161"/>
      <c r="V242" s="161"/>
      <c r="W242" s="161"/>
      <c r="X242" s="161"/>
      <c r="Y242" s="156"/>
      <c r="Z242" s="411"/>
      <c r="AA242" s="411"/>
      <c r="AB242" s="411"/>
      <c r="AC242" s="411"/>
      <c r="AD242" s="411"/>
      <c r="AE242" s="411"/>
      <c r="AF242" s="411"/>
      <c r="AG242" s="411"/>
      <c r="AH242" s="411"/>
      <c r="AI242" s="411"/>
      <c r="AJ242" s="411"/>
      <c r="AK242" s="411"/>
      <c r="AL242" s="411"/>
      <c r="AM242" s="411"/>
      <c r="AN242" s="411"/>
      <c r="AO242" s="411"/>
      <c r="AP242" s="411"/>
      <c r="AQ242" s="411"/>
      <c r="AR242" s="411"/>
      <c r="AS242" s="411"/>
      <c r="AT242" s="411"/>
      <c r="AU242" s="411"/>
      <c r="AV242" s="411"/>
      <c r="AW242" s="411"/>
      <c r="AX242" s="411"/>
      <c r="AY242" s="411"/>
      <c r="AZ242" s="187"/>
      <c r="BA242" s="558"/>
      <c r="BB242" s="557"/>
      <c r="BC242" s="415"/>
      <c r="BD242" s="408"/>
      <c r="BE242" s="408"/>
      <c r="BF242" s="408"/>
      <c r="BG242" s="419"/>
      <c r="BH242" s="415"/>
      <c r="BI242" s="408"/>
      <c r="BJ242" s="408"/>
      <c r="BK242" s="408"/>
      <c r="BL242" s="419"/>
      <c r="BM242" s="415"/>
      <c r="BN242" s="408"/>
      <c r="BO242" s="408"/>
      <c r="BP242" s="408"/>
      <c r="BQ242" s="419"/>
      <c r="BR242" s="415"/>
      <c r="BS242" s="408"/>
      <c r="BT242" s="408"/>
      <c r="BU242" s="408"/>
      <c r="BV242" s="408"/>
      <c r="BW242" s="408"/>
      <c r="BX242" s="408"/>
      <c r="BY242" s="409"/>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row>
    <row r="243" s="322" customFormat="true" ht="15" customHeight="true" x14ac:dyDescent="0.2">
      <c r="A243" s="171"/>
      <c r="B243" s="140"/>
      <c r="C243" s="40"/>
      <c r="D243" s="161"/>
      <c r="E243" s="161"/>
      <c r="F243" s="161"/>
      <c r="G243" s="150"/>
      <c r="H243" s="39"/>
      <c r="I243" s="161"/>
      <c r="J243" s="161"/>
      <c r="K243" s="161"/>
      <c r="L243" s="156"/>
      <c r="M243" s="40"/>
      <c r="N243" s="161"/>
      <c r="O243" s="161"/>
      <c r="P243" s="161"/>
      <c r="Q243" s="150"/>
      <c r="R243" s="39"/>
      <c r="S243" s="161"/>
      <c r="T243" s="161"/>
      <c r="U243" s="161"/>
      <c r="V243" s="161"/>
      <c r="W243" s="161"/>
      <c r="X243" s="161"/>
      <c r="Y243" s="156"/>
      <c r="Z243" s="411"/>
      <c r="AA243" s="411"/>
      <c r="AB243" s="411"/>
      <c r="AC243" s="411"/>
      <c r="AD243" s="411"/>
      <c r="AE243" s="411"/>
      <c r="AF243" s="411"/>
      <c r="AG243" s="411"/>
      <c r="AH243" s="411"/>
      <c r="AI243" s="411"/>
      <c r="AJ243" s="411"/>
      <c r="AK243" s="411"/>
      <c r="AL243" s="411"/>
      <c r="AM243" s="411"/>
      <c r="AN243" s="411"/>
      <c r="AO243" s="411"/>
      <c r="AP243" s="411"/>
      <c r="AQ243" s="411"/>
      <c r="AR243" s="411"/>
      <c r="AS243" s="411"/>
      <c r="AT243" s="411"/>
      <c r="AU243" s="411"/>
      <c r="AV243" s="411"/>
      <c r="AW243" s="411"/>
      <c r="AX243" s="411"/>
      <c r="AY243" s="411"/>
      <c r="AZ243" s="187"/>
      <c r="BA243" s="558"/>
      <c r="BB243" s="557"/>
      <c r="BC243" s="415"/>
      <c r="BD243" s="408"/>
      <c r="BE243" s="408"/>
      <c r="BF243" s="408"/>
      <c r="BG243" s="419"/>
      <c r="BH243" s="415"/>
      <c r="BI243" s="408"/>
      <c r="BJ243" s="408"/>
      <c r="BK243" s="408"/>
      <c r="BL243" s="419"/>
      <c r="BM243" s="415"/>
      <c r="BN243" s="408"/>
      <c r="BO243" s="408"/>
      <c r="BP243" s="408"/>
      <c r="BQ243" s="419"/>
      <c r="BR243" s="415"/>
      <c r="BS243" s="408"/>
      <c r="BT243" s="408"/>
      <c r="BU243" s="408"/>
      <c r="BV243" s="408"/>
      <c r="BW243" s="408"/>
      <c r="BX243" s="408"/>
      <c r="BY243" s="409"/>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row>
    <row r="244" s="322" customFormat="true" ht="15" customHeight="true" x14ac:dyDescent="0.2">
      <c r="A244" s="171"/>
      <c r="B244" s="140"/>
      <c r="C244" s="40"/>
      <c r="D244" s="161"/>
      <c r="E244" s="161"/>
      <c r="F244" s="161"/>
      <c r="G244" s="150"/>
      <c r="H244" s="39"/>
      <c r="I244" s="161"/>
      <c r="J244" s="161"/>
      <c r="K244" s="161"/>
      <c r="L244" s="156"/>
      <c r="M244" s="40"/>
      <c r="N244" s="161"/>
      <c r="O244" s="161"/>
      <c r="P244" s="161"/>
      <c r="Q244" s="150"/>
      <c r="R244" s="39"/>
      <c r="S244" s="161"/>
      <c r="T244" s="161"/>
      <c r="U244" s="161"/>
      <c r="V244" s="161"/>
      <c r="W244" s="161"/>
      <c r="X244" s="161"/>
      <c r="Y244" s="156"/>
      <c r="Z244" s="411"/>
      <c r="AA244" s="411"/>
      <c r="AB244" s="411"/>
      <c r="AC244" s="411"/>
      <c r="AD244" s="411"/>
      <c r="AE244" s="411"/>
      <c r="AF244" s="411"/>
      <c r="AG244" s="411"/>
      <c r="AH244" s="411"/>
      <c r="AI244" s="411"/>
      <c r="AJ244" s="411"/>
      <c r="AK244" s="411"/>
      <c r="AL244" s="411"/>
      <c r="AM244" s="411"/>
      <c r="AN244" s="411"/>
      <c r="AO244" s="411"/>
      <c r="AP244" s="411"/>
      <c r="AQ244" s="411"/>
      <c r="AR244" s="411"/>
      <c r="AS244" s="411"/>
      <c r="AT244" s="411"/>
      <c r="AU244" s="411"/>
      <c r="AV244" s="411"/>
      <c r="AW244" s="411"/>
      <c r="AX244" s="411"/>
      <c r="AY244" s="411"/>
      <c r="AZ244" s="187"/>
      <c r="BA244" s="558"/>
      <c r="BB244" s="557"/>
      <c r="BC244" s="415"/>
      <c r="BD244" s="408"/>
      <c r="BE244" s="408"/>
      <c r="BF244" s="408"/>
      <c r="BG244" s="419"/>
      <c r="BH244" s="415"/>
      <c r="BI244" s="408"/>
      <c r="BJ244" s="408"/>
      <c r="BK244" s="408"/>
      <c r="BL244" s="419"/>
      <c r="BM244" s="415"/>
      <c r="BN244" s="408"/>
      <c r="BO244" s="408"/>
      <c r="BP244" s="408"/>
      <c r="BQ244" s="419"/>
      <c r="BR244" s="415"/>
      <c r="BS244" s="408"/>
      <c r="BT244" s="408"/>
      <c r="BU244" s="408"/>
      <c r="BV244" s="408"/>
      <c r="BW244" s="408"/>
      <c r="BX244" s="408"/>
      <c r="BY244" s="409"/>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row>
    <row r="245" s="322" customFormat="true" ht="15" customHeight="true" x14ac:dyDescent="0.2">
      <c r="A245" s="171"/>
      <c r="B245" s="140"/>
      <c r="C245" s="40"/>
      <c r="D245" s="161"/>
      <c r="E245" s="161"/>
      <c r="F245" s="161"/>
      <c r="G245" s="150"/>
      <c r="H245" s="39"/>
      <c r="I245" s="161"/>
      <c r="J245" s="161"/>
      <c r="K245" s="161"/>
      <c r="L245" s="156"/>
      <c r="M245" s="40"/>
      <c r="N245" s="161"/>
      <c r="O245" s="161"/>
      <c r="P245" s="161"/>
      <c r="Q245" s="150"/>
      <c r="R245" s="39"/>
      <c r="S245" s="161"/>
      <c r="T245" s="161"/>
      <c r="U245" s="161"/>
      <c r="V245" s="161"/>
      <c r="W245" s="161"/>
      <c r="X245" s="161"/>
      <c r="Y245" s="156"/>
      <c r="Z245" s="411"/>
      <c r="AA245" s="411"/>
      <c r="AB245" s="411"/>
      <c r="AC245" s="411"/>
      <c r="AD245" s="411"/>
      <c r="AE245" s="411"/>
      <c r="AF245" s="411"/>
      <c r="AG245" s="411"/>
      <c r="AH245" s="411"/>
      <c r="AI245" s="411"/>
      <c r="AJ245" s="411"/>
      <c r="AK245" s="411"/>
      <c r="AL245" s="411"/>
      <c r="AM245" s="411"/>
      <c r="AN245" s="411"/>
      <c r="AO245" s="411"/>
      <c r="AP245" s="411"/>
      <c r="AQ245" s="411"/>
      <c r="AR245" s="411"/>
      <c r="AS245" s="411"/>
      <c r="AT245" s="411"/>
      <c r="AU245" s="411"/>
      <c r="AV245" s="411"/>
      <c r="AW245" s="411"/>
      <c r="AX245" s="411"/>
      <c r="AY245" s="411"/>
      <c r="AZ245" s="187"/>
      <c r="BA245" s="558"/>
      <c r="BB245" s="557"/>
      <c r="BC245" s="415"/>
      <c r="BD245" s="408"/>
      <c r="BE245" s="408"/>
      <c r="BF245" s="408"/>
      <c r="BG245" s="419"/>
      <c r="BH245" s="415"/>
      <c r="BI245" s="408"/>
      <c r="BJ245" s="408"/>
      <c r="BK245" s="408"/>
      <c r="BL245" s="419"/>
      <c r="BM245" s="415"/>
      <c r="BN245" s="408"/>
      <c r="BO245" s="408"/>
      <c r="BP245" s="408"/>
      <c r="BQ245" s="419"/>
      <c r="BR245" s="415"/>
      <c r="BS245" s="408"/>
      <c r="BT245" s="408"/>
      <c r="BU245" s="408"/>
      <c r="BV245" s="408"/>
      <c r="BW245" s="408"/>
      <c r="BX245" s="408"/>
      <c r="BY245" s="409"/>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row>
    <row r="246" s="322" customFormat="true" ht="15" customHeight="true" x14ac:dyDescent="0.2">
      <c r="A246" s="171"/>
      <c r="B246" s="140"/>
      <c r="C246" s="40"/>
      <c r="D246" s="161"/>
      <c r="E246" s="161"/>
      <c r="F246" s="161"/>
      <c r="G246" s="150"/>
      <c r="H246" s="39"/>
      <c r="I246" s="161"/>
      <c r="J246" s="161"/>
      <c r="K246" s="161"/>
      <c r="L246" s="156"/>
      <c r="M246" s="40"/>
      <c r="N246" s="161"/>
      <c r="O246" s="161"/>
      <c r="P246" s="161"/>
      <c r="Q246" s="150"/>
      <c r="R246" s="39"/>
      <c r="S246" s="161"/>
      <c r="T246" s="161"/>
      <c r="U246" s="161"/>
      <c r="V246" s="161"/>
      <c r="W246" s="161"/>
      <c r="X246" s="161"/>
      <c r="Y246" s="156"/>
      <c r="Z246" s="411"/>
      <c r="AA246" s="411"/>
      <c r="AB246" s="411"/>
      <c r="AC246" s="411"/>
      <c r="AD246" s="411"/>
      <c r="AE246" s="411"/>
      <c r="AF246" s="411"/>
      <c r="AG246" s="411"/>
      <c r="AH246" s="411"/>
      <c r="AI246" s="411"/>
      <c r="AJ246" s="411"/>
      <c r="AK246" s="411"/>
      <c r="AL246" s="411"/>
      <c r="AM246" s="411"/>
      <c r="AN246" s="411"/>
      <c r="AO246" s="411"/>
      <c r="AP246" s="411"/>
      <c r="AQ246" s="411"/>
      <c r="AR246" s="411"/>
      <c r="AS246" s="411"/>
      <c r="AT246" s="411"/>
      <c r="AU246" s="411"/>
      <c r="AV246" s="411"/>
      <c r="AW246" s="411"/>
      <c r="AX246" s="411"/>
      <c r="AY246" s="411"/>
      <c r="AZ246" s="187"/>
      <c r="BA246" s="558"/>
      <c r="BB246" s="557"/>
      <c r="BC246" s="415"/>
      <c r="BD246" s="408"/>
      <c r="BE246" s="408"/>
      <c r="BF246" s="408"/>
      <c r="BG246" s="419"/>
      <c r="BH246" s="415"/>
      <c r="BI246" s="408"/>
      <c r="BJ246" s="408"/>
      <c r="BK246" s="408"/>
      <c r="BL246" s="419"/>
      <c r="BM246" s="415"/>
      <c r="BN246" s="408"/>
      <c r="BO246" s="408"/>
      <c r="BP246" s="408"/>
      <c r="BQ246" s="419"/>
      <c r="BR246" s="415"/>
      <c r="BS246" s="408"/>
      <c r="BT246" s="408"/>
      <c r="BU246" s="408"/>
      <c r="BV246" s="408"/>
      <c r="BW246" s="408"/>
      <c r="BX246" s="408"/>
      <c r="BY246" s="409"/>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row>
    <row r="247" s="322" customFormat="true" ht="15" customHeight="true" x14ac:dyDescent="0.2">
      <c r="A247" s="171"/>
      <c r="B247" s="140"/>
      <c r="C247" s="40"/>
      <c r="D247" s="161"/>
      <c r="E247" s="161"/>
      <c r="F247" s="161"/>
      <c r="G247" s="150"/>
      <c r="H247" s="39"/>
      <c r="I247" s="161"/>
      <c r="J247" s="161"/>
      <c r="K247" s="161"/>
      <c r="L247" s="156"/>
      <c r="M247" s="40"/>
      <c r="N247" s="161"/>
      <c r="O247" s="161"/>
      <c r="P247" s="161"/>
      <c r="Q247" s="150"/>
      <c r="R247" s="39"/>
      <c r="S247" s="161"/>
      <c r="T247" s="161"/>
      <c r="U247" s="161"/>
      <c r="V247" s="161"/>
      <c r="W247" s="161"/>
      <c r="X247" s="161"/>
      <c r="Y247" s="156"/>
      <c r="Z247" s="411"/>
      <c r="AA247" s="411"/>
      <c r="AB247" s="411"/>
      <c r="AC247" s="411"/>
      <c r="AD247" s="411"/>
      <c r="AE247" s="411"/>
      <c r="AF247" s="411"/>
      <c r="AG247" s="411"/>
      <c r="AH247" s="411"/>
      <c r="AI247" s="411"/>
      <c r="AJ247" s="411"/>
      <c r="AK247" s="411"/>
      <c r="AL247" s="411"/>
      <c r="AM247" s="411"/>
      <c r="AN247" s="411"/>
      <c r="AO247" s="411"/>
      <c r="AP247" s="411"/>
      <c r="AQ247" s="411"/>
      <c r="AR247" s="411"/>
      <c r="AS247" s="411"/>
      <c r="AT247" s="411"/>
      <c r="AU247" s="411"/>
      <c r="AV247" s="411"/>
      <c r="AW247" s="411"/>
      <c r="AX247" s="411"/>
      <c r="AY247" s="411"/>
      <c r="AZ247" s="187"/>
      <c r="BA247" s="558"/>
      <c r="BB247" s="557"/>
      <c r="BC247" s="415"/>
      <c r="BD247" s="408"/>
      <c r="BE247" s="408"/>
      <c r="BF247" s="408"/>
      <c r="BG247" s="419"/>
      <c r="BH247" s="415"/>
      <c r="BI247" s="408"/>
      <c r="BJ247" s="408"/>
      <c r="BK247" s="408"/>
      <c r="BL247" s="419"/>
      <c r="BM247" s="415"/>
      <c r="BN247" s="408"/>
      <c r="BO247" s="408"/>
      <c r="BP247" s="408"/>
      <c r="BQ247" s="419"/>
      <c r="BR247" s="415"/>
      <c r="BS247" s="408"/>
      <c r="BT247" s="408"/>
      <c r="BU247" s="408"/>
      <c r="BV247" s="408"/>
      <c r="BW247" s="408"/>
      <c r="BX247" s="408"/>
      <c r="BY247" s="409"/>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row>
    <row r="248" s="322" customFormat="true" ht="15" customHeight="true" x14ac:dyDescent="0.2">
      <c r="A248" s="166"/>
      <c r="B248" s="132"/>
      <c r="C248" s="33"/>
      <c r="D248" s="116"/>
      <c r="E248" s="116"/>
      <c r="F248" s="116"/>
      <c r="G248" s="115"/>
      <c r="H248" s="32"/>
      <c r="I248" s="116"/>
      <c r="J248" s="116"/>
      <c r="K248" s="116"/>
      <c r="L248" s="31"/>
      <c r="M248" s="33"/>
      <c r="N248" s="116"/>
      <c r="O248" s="116"/>
      <c r="P248" s="116"/>
      <c r="Q248" s="115"/>
      <c r="R248" s="32"/>
      <c r="S248" s="116"/>
      <c r="T248" s="116"/>
      <c r="U248" s="116"/>
      <c r="V248" s="116"/>
      <c r="W248" s="116"/>
      <c r="X248" s="116"/>
      <c r="Y248" s="31"/>
      <c r="Z248" s="411"/>
      <c r="AA248" s="411"/>
      <c r="AB248" s="411"/>
      <c r="AC248" s="411"/>
      <c r="AD248" s="411"/>
      <c r="AE248" s="411"/>
      <c r="AF248" s="411"/>
      <c r="AG248" s="411"/>
      <c r="AH248" s="411"/>
      <c r="AI248" s="411"/>
      <c r="AJ248" s="411"/>
      <c r="AK248" s="411"/>
      <c r="AL248" s="411"/>
      <c r="AM248" s="411"/>
      <c r="AN248" s="411"/>
      <c r="AO248" s="411"/>
      <c r="AP248" s="411"/>
      <c r="AQ248" s="411"/>
      <c r="AR248" s="411"/>
      <c r="AS248" s="411"/>
      <c r="AT248" s="411"/>
      <c r="AU248" s="411"/>
      <c r="AV248" s="411"/>
      <c r="AW248" s="411"/>
      <c r="AX248" s="411"/>
      <c r="AY248" s="411"/>
      <c r="AZ248" s="187"/>
      <c r="BA248" s="558"/>
      <c r="BB248" s="557"/>
      <c r="BC248" s="418"/>
      <c r="BD248" s="417"/>
      <c r="BE248" s="417"/>
      <c r="BF248" s="417"/>
      <c r="BG248" s="421"/>
      <c r="BH248" s="418"/>
      <c r="BI248" s="417"/>
      <c r="BJ248" s="417"/>
      <c r="BK248" s="417"/>
      <c r="BL248" s="421"/>
      <c r="BM248" s="418"/>
      <c r="BN248" s="417"/>
      <c r="BO248" s="417"/>
      <c r="BP248" s="417"/>
      <c r="BQ248" s="421"/>
      <c r="BR248" s="418"/>
      <c r="BS248" s="417"/>
      <c r="BT248" s="417"/>
      <c r="BU248" s="417"/>
      <c r="BV248" s="417"/>
      <c r="BW248" s="417"/>
      <c r="BX248" s="417"/>
      <c r="BY248" s="420"/>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row>
    <row r="249" s="322" customFormat="true" ht="250.15" customHeight="true" x14ac:dyDescent="0.2">
      <c r="Z249" s="187"/>
      <c r="AA249" s="187"/>
      <c r="AB249" s="187"/>
      <c r="AC249" s="187"/>
      <c r="AD249" s="187"/>
      <c r="AE249" s="187"/>
      <c r="AF249" s="187"/>
      <c r="AG249" s="187"/>
      <c r="AH249" s="187"/>
      <c r="AI249" s="187"/>
      <c r="AJ249" s="187"/>
      <c r="AK249" s="187"/>
      <c r="AL249" s="187"/>
      <c r="AM249" s="187"/>
      <c r="AN249" s="187"/>
      <c r="AO249" s="187"/>
      <c r="AP249" s="187"/>
      <c r="AQ249" s="187"/>
      <c r="AR249" s="187"/>
      <c r="AS249" s="187"/>
      <c r="AT249" s="187"/>
      <c r="AU249" s="187"/>
      <c r="AV249" s="187"/>
      <c r="AW249" s="187"/>
      <c r="AX249" s="187"/>
      <c r="AY249" s="187"/>
      <c r="AZ249" s="187"/>
      <c r="BA249" s="319"/>
      <c r="BB249" s="317"/>
      <c r="BC249" s="317"/>
      <c r="BD249" s="317"/>
      <c r="BE249" s="317"/>
      <c r="BF249" s="317"/>
      <c r="BG249" s="317"/>
      <c r="BH249" s="317"/>
      <c r="BI249" s="317"/>
      <c r="BJ249" s="317"/>
      <c r="BK249" s="317"/>
      <c r="BL249" s="317"/>
      <c r="BM249" s="317"/>
      <c r="BN249" s="317"/>
      <c r="BO249" s="317"/>
      <c r="BP249" s="317"/>
      <c r="BQ249" s="317"/>
      <c r="BR249" s="317"/>
      <c r="BS249" s="317"/>
      <c r="BT249" s="317"/>
      <c r="BU249" s="317"/>
      <c r="BV249" s="317"/>
      <c r="BW249" s="317"/>
      <c r="BX249" s="317"/>
      <c r="BY249" s="319"/>
      <c r="BZ249" s="345"/>
      <c r="CA249" s="345"/>
      <c r="CB249" s="345"/>
      <c r="CC249" s="345"/>
      <c r="CD249" s="345"/>
      <c r="CE249" s="345"/>
      <c r="CF249" s="345"/>
      <c r="CG249" s="345"/>
      <c r="CH249" s="345"/>
      <c r="CI249" s="345"/>
      <c r="CJ249" s="345"/>
      <c r="CK249" s="345"/>
      <c r="CL249" s="345"/>
      <c r="CM249" s="345"/>
      <c r="CN249" s="345"/>
      <c r="CO249" s="345"/>
      <c r="CP249" s="345"/>
      <c r="CQ249" s="345"/>
      <c r="CR249" s="345"/>
      <c r="CS249" s="345"/>
      <c r="CT249" s="345"/>
      <c r="CU249" s="345"/>
      <c r="CV249" s="345"/>
      <c r="CW249" s="345"/>
      <c r="CX249" s="345"/>
      <c r="CY249" s="345"/>
      <c r="CZ249" s="345"/>
    </row>
    <row r="250" s="460" customFormat="true" ht="19.15" customHeight="true" x14ac:dyDescent="0.2">
      <c r="Z250" s="183"/>
      <c r="AA250" s="183"/>
      <c r="AB250" s="183"/>
      <c r="AC250" s="183"/>
      <c r="AD250" s="183"/>
      <c r="AE250" s="183"/>
      <c r="AF250" s="183"/>
      <c r="AG250" s="183"/>
      <c r="AH250" s="183"/>
      <c r="AI250" s="183"/>
      <c r="AJ250" s="183"/>
      <c r="AK250" s="183"/>
      <c r="AL250" s="183"/>
      <c r="AM250" s="183"/>
      <c r="AN250" s="183"/>
      <c r="AO250" s="183"/>
      <c r="AP250" s="183"/>
      <c r="AQ250" s="183"/>
      <c r="AR250" s="183"/>
      <c r="AS250" s="183"/>
      <c r="AT250" s="183"/>
      <c r="AU250" s="183"/>
      <c r="AV250" s="183"/>
      <c r="AW250" s="183"/>
      <c r="AX250" s="183"/>
      <c r="AY250" s="183"/>
      <c r="AZ250" s="183"/>
      <c r="BA250" s="436"/>
      <c r="BB250" s="366"/>
      <c r="BC250" s="436"/>
      <c r="BD250" s="436"/>
      <c r="BE250" s="436"/>
      <c r="BF250" s="436"/>
      <c r="BG250" s="436"/>
      <c r="BH250" s="436"/>
      <c r="BI250" s="436"/>
      <c r="BJ250" s="436"/>
      <c r="BK250" s="436"/>
      <c r="BL250" s="436"/>
      <c r="BM250" s="436"/>
      <c r="BN250" s="436"/>
      <c r="BO250" s="436"/>
      <c r="BP250" s="436"/>
      <c r="BQ250" s="436"/>
      <c r="BR250" s="436"/>
      <c r="BS250" s="436"/>
      <c r="BT250" s="436"/>
      <c r="BU250" s="436"/>
      <c r="BV250" s="436"/>
      <c r="BW250" s="436"/>
      <c r="BX250" s="436"/>
      <c r="BY250" s="436"/>
      <c r="BZ250" s="341"/>
      <c r="CA250" s="341"/>
      <c r="CB250" s="341"/>
      <c r="CC250" s="341"/>
      <c r="CD250" s="341"/>
      <c r="CE250" s="341"/>
      <c r="CF250" s="341"/>
      <c r="CG250" s="341"/>
      <c r="CH250" s="341"/>
      <c r="CI250" s="341"/>
      <c r="CJ250" s="341"/>
      <c r="CK250" s="341"/>
      <c r="CL250" s="341"/>
      <c r="CM250" s="341"/>
      <c r="CN250" s="341"/>
      <c r="CO250" s="341"/>
      <c r="CP250" s="341"/>
      <c r="CQ250" s="341"/>
      <c r="CR250" s="341"/>
      <c r="CS250" s="341"/>
      <c r="CT250" s="341"/>
      <c r="CU250" s="341"/>
      <c r="CV250" s="341"/>
      <c r="CW250" s="341"/>
      <c r="CX250" s="341"/>
      <c r="CY250" s="341"/>
      <c r="CZ250" s="341"/>
    </row>
    <row r="251" s="460" customFormat="true" ht="12.75" x14ac:dyDescent="0.2">
      <c r="Z251" s="183"/>
      <c r="AA251" s="183"/>
      <c r="AB251" s="183"/>
      <c r="AC251" s="183"/>
      <c r="AD251" s="183"/>
      <c r="AE251" s="183"/>
      <c r="AF251" s="183"/>
      <c r="AG251" s="183"/>
      <c r="AH251" s="183"/>
      <c r="AI251" s="183"/>
      <c r="AJ251" s="183"/>
      <c r="AK251" s="183"/>
      <c r="AL251" s="183"/>
      <c r="AM251" s="183"/>
      <c r="AN251" s="183"/>
      <c r="AO251" s="183"/>
      <c r="AP251" s="183"/>
      <c r="AQ251" s="183"/>
      <c r="AR251" s="183"/>
      <c r="AS251" s="183"/>
      <c r="AT251" s="183"/>
      <c r="AU251" s="183"/>
      <c r="AV251" s="183"/>
      <c r="AW251" s="183"/>
      <c r="AX251" s="183"/>
      <c r="AY251" s="183"/>
      <c r="AZ251" s="183"/>
      <c r="BA251" s="436"/>
      <c r="BB251" s="366"/>
      <c r="BC251" s="436"/>
      <c r="BD251" s="436"/>
      <c r="BE251" s="436"/>
      <c r="BF251" s="436"/>
      <c r="BG251" s="436"/>
      <c r="BH251" s="436"/>
      <c r="BI251" s="436"/>
      <c r="BJ251" s="436"/>
      <c r="BK251" s="436"/>
      <c r="BL251" s="436"/>
      <c r="BM251" s="436"/>
      <c r="BN251" s="436"/>
      <c r="BO251" s="436"/>
      <c r="BP251" s="436"/>
      <c r="BQ251" s="436"/>
      <c r="BR251" s="436"/>
      <c r="BS251" s="436"/>
      <c r="BT251" s="436"/>
      <c r="BU251" s="436"/>
      <c r="BV251" s="436"/>
      <c r="BW251" s="436"/>
      <c r="BX251" s="436"/>
      <c r="BY251" s="436"/>
      <c r="BZ251" s="341"/>
      <c r="CA251" s="341"/>
      <c r="CB251" s="341"/>
      <c r="CC251" s="341"/>
      <c r="CD251" s="341"/>
      <c r="CE251" s="341"/>
      <c r="CF251" s="341"/>
      <c r="CG251" s="341"/>
      <c r="CH251" s="341"/>
      <c r="CI251" s="341"/>
      <c r="CJ251" s="341"/>
      <c r="CK251" s="341"/>
      <c r="CL251" s="341"/>
      <c r="CM251" s="341"/>
      <c r="CN251" s="341"/>
      <c r="CO251" s="341"/>
      <c r="CP251" s="341"/>
      <c r="CQ251" s="341"/>
      <c r="CR251" s="341"/>
      <c r="CS251" s="341"/>
      <c r="CT251" s="341"/>
      <c r="CU251" s="341"/>
      <c r="CV251" s="341"/>
      <c r="CW251" s="341"/>
      <c r="CX251" s="341"/>
      <c r="CY251" s="341"/>
      <c r="CZ251" s="341"/>
    </row>
    <row r="252" s="460" customFormat="true" ht="12.75" x14ac:dyDescent="0.2">
      <c r="Z252" s="183"/>
      <c r="AA252" s="183"/>
      <c r="AB252" s="183"/>
      <c r="AC252" s="183"/>
      <c r="AD252" s="183"/>
      <c r="AE252" s="183"/>
      <c r="AF252" s="183"/>
      <c r="AG252" s="183"/>
      <c r="AH252" s="183"/>
      <c r="AI252" s="183"/>
      <c r="AJ252" s="183"/>
      <c r="AK252" s="183"/>
      <c r="AL252" s="183"/>
      <c r="AM252" s="183"/>
      <c r="AN252" s="183"/>
      <c r="AO252" s="183"/>
      <c r="AP252" s="183"/>
      <c r="AQ252" s="183"/>
      <c r="AR252" s="183"/>
      <c r="AS252" s="183"/>
      <c r="AT252" s="183"/>
      <c r="AU252" s="183"/>
      <c r="AV252" s="183"/>
      <c r="AW252" s="183"/>
      <c r="AX252" s="183"/>
      <c r="AY252" s="183"/>
      <c r="AZ252" s="183"/>
      <c r="BA252" s="436"/>
      <c r="BB252" s="366"/>
      <c r="BC252" s="436"/>
      <c r="BD252" s="436"/>
      <c r="BE252" s="436"/>
      <c r="BF252" s="436"/>
      <c r="BG252" s="436"/>
      <c r="BH252" s="436"/>
      <c r="BI252" s="436"/>
      <c r="BJ252" s="436"/>
      <c r="BK252" s="436"/>
      <c r="BL252" s="436"/>
      <c r="BM252" s="436"/>
      <c r="BN252" s="436"/>
      <c r="BO252" s="436"/>
      <c r="BP252" s="436"/>
      <c r="BQ252" s="436"/>
      <c r="BR252" s="436"/>
      <c r="BS252" s="436"/>
      <c r="BT252" s="436"/>
      <c r="BU252" s="436"/>
      <c r="BV252" s="436"/>
      <c r="BW252" s="436"/>
      <c r="BX252" s="436"/>
      <c r="BY252" s="436"/>
      <c r="BZ252" s="341"/>
      <c r="CA252" s="341"/>
      <c r="CB252" s="341"/>
      <c r="CC252" s="341"/>
      <c r="CD252" s="341"/>
      <c r="CE252" s="341"/>
      <c r="CF252" s="341"/>
      <c r="CG252" s="341"/>
      <c r="CH252" s="341"/>
      <c r="CI252" s="341"/>
      <c r="CJ252" s="341"/>
      <c r="CK252" s="341"/>
      <c r="CL252" s="341"/>
      <c r="CM252" s="341"/>
      <c r="CN252" s="341"/>
      <c r="CO252" s="341"/>
      <c r="CP252" s="341"/>
      <c r="CQ252" s="341"/>
      <c r="CR252" s="341"/>
      <c r="CS252" s="341"/>
      <c r="CT252" s="341"/>
      <c r="CU252" s="341"/>
      <c r="CV252" s="341"/>
      <c r="CW252" s="341"/>
      <c r="CX252" s="341"/>
      <c r="CY252" s="341"/>
      <c r="CZ252" s="341"/>
    </row>
    <row r="253" s="460" customFormat="true" ht="12.75" x14ac:dyDescent="0.2">
      <c r="Z253" s="183"/>
      <c r="AA253" s="183"/>
      <c r="AB253" s="183"/>
      <c r="AC253" s="183"/>
      <c r="AD253" s="183"/>
      <c r="AE253" s="183"/>
      <c r="AF253" s="183"/>
      <c r="AG253" s="183"/>
      <c r="AH253" s="183"/>
      <c r="AI253" s="183"/>
      <c r="AJ253" s="183"/>
      <c r="AK253" s="183"/>
      <c r="AL253" s="183"/>
      <c r="AM253" s="183"/>
      <c r="AN253" s="183"/>
      <c r="AO253" s="183"/>
      <c r="AP253" s="183"/>
      <c r="AQ253" s="183"/>
      <c r="AR253" s="183"/>
      <c r="AS253" s="183"/>
      <c r="AT253" s="183"/>
      <c r="AU253" s="183"/>
      <c r="AV253" s="183"/>
      <c r="AW253" s="183"/>
      <c r="AX253" s="183"/>
      <c r="AY253" s="183"/>
      <c r="AZ253" s="183"/>
      <c r="BA253" s="436"/>
      <c r="BB253" s="366"/>
      <c r="BC253" s="436"/>
      <c r="BD253" s="436"/>
      <c r="BE253" s="436"/>
      <c r="BF253" s="436"/>
      <c r="BG253" s="436"/>
      <c r="BH253" s="436"/>
      <c r="BI253" s="436"/>
      <c r="BJ253" s="436"/>
      <c r="BK253" s="436"/>
      <c r="BL253" s="436"/>
      <c r="BM253" s="436"/>
      <c r="BN253" s="436"/>
      <c r="BO253" s="436"/>
      <c r="BP253" s="436"/>
      <c r="BQ253" s="436"/>
      <c r="BR253" s="436"/>
      <c r="BS253" s="436"/>
      <c r="BT253" s="436"/>
      <c r="BU253" s="436"/>
      <c r="BV253" s="436"/>
      <c r="BW253" s="436"/>
      <c r="BX253" s="436"/>
      <c r="BY253" s="436"/>
      <c r="BZ253" s="341"/>
      <c r="CA253" s="341"/>
      <c r="CB253" s="341"/>
      <c r="CC253" s="341"/>
      <c r="CD253" s="341"/>
      <c r="CE253" s="341"/>
      <c r="CF253" s="341"/>
      <c r="CG253" s="341"/>
      <c r="CH253" s="341"/>
      <c r="CI253" s="341"/>
      <c r="CJ253" s="341"/>
      <c r="CK253" s="341"/>
      <c r="CL253" s="341"/>
      <c r="CM253" s="341"/>
      <c r="CN253" s="341"/>
      <c r="CO253" s="341"/>
      <c r="CP253" s="341"/>
      <c r="CQ253" s="341"/>
      <c r="CR253" s="341"/>
      <c r="CS253" s="341"/>
      <c r="CT253" s="341"/>
      <c r="CU253" s="341"/>
      <c r="CV253" s="341"/>
      <c r="CW253" s="341"/>
      <c r="CX253" s="341"/>
      <c r="CY253" s="341"/>
      <c r="CZ253" s="341"/>
    </row>
    <row r="254" s="460" customFormat="true" ht="12.75" x14ac:dyDescent="0.2">
      <c r="Z254" s="183"/>
      <c r="AA254" s="183"/>
      <c r="AB254" s="183"/>
      <c r="AC254" s="183"/>
      <c r="AD254" s="183"/>
      <c r="AE254" s="183"/>
      <c r="AF254" s="183"/>
      <c r="AG254" s="183"/>
      <c r="AH254" s="183"/>
      <c r="AI254" s="183"/>
      <c r="AJ254" s="183"/>
      <c r="AK254" s="183"/>
      <c r="AL254" s="183"/>
      <c r="AM254" s="183"/>
      <c r="AN254" s="183"/>
      <c r="AO254" s="183"/>
      <c r="AP254" s="183"/>
      <c r="AQ254" s="183"/>
      <c r="AR254" s="183"/>
      <c r="AS254" s="183"/>
      <c r="AT254" s="183"/>
      <c r="AU254" s="183"/>
      <c r="AV254" s="183"/>
      <c r="AW254" s="183"/>
      <c r="AX254" s="183"/>
      <c r="AY254" s="183"/>
      <c r="AZ254" s="183"/>
      <c r="BA254" s="436"/>
      <c r="BB254" s="366"/>
      <c r="BC254" s="436"/>
      <c r="BD254" s="436"/>
      <c r="BE254" s="436"/>
      <c r="BF254" s="436"/>
      <c r="BG254" s="436"/>
      <c r="BH254" s="436"/>
      <c r="BI254" s="436"/>
      <c r="BJ254" s="436"/>
      <c r="BK254" s="436"/>
      <c r="BL254" s="436"/>
      <c r="BM254" s="436"/>
      <c r="BN254" s="436"/>
      <c r="BO254" s="436"/>
      <c r="BP254" s="436"/>
      <c r="BQ254" s="436"/>
      <c r="BR254" s="436"/>
      <c r="BS254" s="436"/>
      <c r="BT254" s="436"/>
      <c r="BU254" s="436"/>
      <c r="BV254" s="436"/>
      <c r="BW254" s="436"/>
      <c r="BX254" s="436"/>
      <c r="BY254" s="436"/>
      <c r="BZ254" s="341"/>
      <c r="CA254" s="341"/>
      <c r="CB254" s="341"/>
      <c r="CC254" s="341"/>
      <c r="CD254" s="341"/>
      <c r="CE254" s="341"/>
      <c r="CF254" s="341"/>
      <c r="CG254" s="341"/>
      <c r="CH254" s="341"/>
      <c r="CI254" s="341"/>
      <c r="CJ254" s="341"/>
      <c r="CK254" s="341"/>
      <c r="CL254" s="341"/>
      <c r="CM254" s="341"/>
      <c r="CN254" s="341"/>
      <c r="CO254" s="341"/>
      <c r="CP254" s="341"/>
      <c r="CQ254" s="341"/>
      <c r="CR254" s="341"/>
      <c r="CS254" s="341"/>
      <c r="CT254" s="341"/>
      <c r="CU254" s="341"/>
      <c r="CV254" s="341"/>
      <c r="CW254" s="341"/>
      <c r="CX254" s="341"/>
      <c r="CY254" s="341"/>
      <c r="CZ254" s="341"/>
    </row>
    <row r="255" s="460" customFormat="true" ht="12.75" x14ac:dyDescent="0.2">
      <c r="Z255" s="183"/>
      <c r="AA255" s="183"/>
      <c r="AB255" s="183"/>
      <c r="AC255" s="183"/>
      <c r="AD255" s="183"/>
      <c r="AE255" s="183"/>
      <c r="AF255" s="183"/>
      <c r="AG255" s="183"/>
      <c r="AH255" s="183"/>
      <c r="AI255" s="183"/>
      <c r="AJ255" s="183"/>
      <c r="AK255" s="183"/>
      <c r="AL255" s="183"/>
      <c r="AM255" s="183"/>
      <c r="AN255" s="183"/>
      <c r="AO255" s="183"/>
      <c r="AP255" s="183"/>
      <c r="AQ255" s="183"/>
      <c r="AR255" s="183"/>
      <c r="AS255" s="183"/>
      <c r="AT255" s="183"/>
      <c r="AU255" s="183"/>
      <c r="AV255" s="183"/>
      <c r="AW255" s="183"/>
      <c r="AX255" s="183"/>
      <c r="AY255" s="183"/>
      <c r="AZ255" s="183"/>
      <c r="BA255" s="436"/>
      <c r="BB255" s="366"/>
      <c r="BC255" s="436"/>
      <c r="BD255" s="436"/>
      <c r="BE255" s="436"/>
      <c r="BF255" s="436"/>
      <c r="BG255" s="436"/>
      <c r="BH255" s="436"/>
      <c r="BI255" s="436"/>
      <c r="BJ255" s="436"/>
      <c r="BK255" s="436"/>
      <c r="BL255" s="436"/>
      <c r="BM255" s="436"/>
      <c r="BN255" s="436"/>
      <c r="BO255" s="436"/>
      <c r="BP255" s="436"/>
      <c r="BQ255" s="436"/>
      <c r="BR255" s="436"/>
      <c r="BS255" s="436"/>
      <c r="BT255" s="436"/>
      <c r="BU255" s="436"/>
      <c r="BV255" s="436"/>
      <c r="BW255" s="436"/>
      <c r="BX255" s="436"/>
      <c r="BY255" s="436"/>
      <c r="BZ255" s="341"/>
      <c r="CA255" s="341"/>
      <c r="CB255" s="341"/>
      <c r="CC255" s="341"/>
      <c r="CD255" s="341"/>
      <c r="CE255" s="341"/>
      <c r="CF255" s="341"/>
      <c r="CG255" s="341"/>
      <c r="CH255" s="341"/>
      <c r="CI255" s="341"/>
      <c r="CJ255" s="341"/>
      <c r="CK255" s="341"/>
      <c r="CL255" s="341"/>
      <c r="CM255" s="341"/>
      <c r="CN255" s="341"/>
      <c r="CO255" s="341"/>
      <c r="CP255" s="341"/>
      <c r="CQ255" s="341"/>
      <c r="CR255" s="341"/>
      <c r="CS255" s="341"/>
      <c r="CT255" s="341"/>
      <c r="CU255" s="341"/>
      <c r="CV255" s="341"/>
      <c r="CW255" s="341"/>
      <c r="CX255" s="341"/>
      <c r="CY255" s="341"/>
      <c r="CZ255" s="341"/>
    </row>
    <row r="256" s="460" customFormat="true" ht="12.75" x14ac:dyDescent="0.2">
      <c r="Z256" s="183"/>
      <c r="AA256" s="183"/>
      <c r="AB256" s="183"/>
      <c r="AC256" s="183"/>
      <c r="AD256" s="183"/>
      <c r="AE256" s="183"/>
      <c r="AF256" s="183"/>
      <c r="AG256" s="183"/>
      <c r="AH256" s="183"/>
      <c r="AI256" s="183"/>
      <c r="AJ256" s="183"/>
      <c r="AK256" s="183"/>
      <c r="AL256" s="183"/>
      <c r="AM256" s="183"/>
      <c r="AN256" s="183"/>
      <c r="AO256" s="183"/>
      <c r="AP256" s="183"/>
      <c r="AQ256" s="183"/>
      <c r="AR256" s="183"/>
      <c r="AS256" s="183"/>
      <c r="AT256" s="183"/>
      <c r="AU256" s="183"/>
      <c r="AV256" s="183"/>
      <c r="AW256" s="183"/>
      <c r="AX256" s="183"/>
      <c r="AY256" s="183"/>
      <c r="AZ256" s="183"/>
      <c r="BA256" s="436"/>
      <c r="BB256" s="366"/>
      <c r="BC256" s="436"/>
      <c r="BD256" s="436"/>
      <c r="BE256" s="436"/>
      <c r="BF256" s="436"/>
      <c r="BG256" s="436"/>
      <c r="BH256" s="436"/>
      <c r="BI256" s="436"/>
      <c r="BJ256" s="436"/>
      <c r="BK256" s="436"/>
      <c r="BL256" s="436"/>
      <c r="BM256" s="436"/>
      <c r="BN256" s="436"/>
      <c r="BO256" s="436"/>
      <c r="BP256" s="436"/>
      <c r="BQ256" s="436"/>
      <c r="BR256" s="436"/>
      <c r="BS256" s="436"/>
      <c r="BT256" s="436"/>
      <c r="BU256" s="436"/>
      <c r="BV256" s="436"/>
      <c r="BW256" s="436"/>
      <c r="BX256" s="436"/>
      <c r="BY256" s="436"/>
      <c r="BZ256" s="341"/>
      <c r="CA256" s="341"/>
      <c r="CB256" s="341"/>
      <c r="CC256" s="341"/>
      <c r="CD256" s="341"/>
      <c r="CE256" s="341"/>
      <c r="CF256" s="341"/>
      <c r="CG256" s="341"/>
      <c r="CH256" s="341"/>
      <c r="CI256" s="341"/>
      <c r="CJ256" s="341"/>
      <c r="CK256" s="341"/>
      <c r="CL256" s="341"/>
      <c r="CM256" s="341"/>
      <c r="CN256" s="341"/>
      <c r="CO256" s="341"/>
      <c r="CP256" s="341"/>
      <c r="CQ256" s="341"/>
      <c r="CR256" s="341"/>
      <c r="CS256" s="341"/>
      <c r="CT256" s="341"/>
      <c r="CU256" s="341"/>
      <c r="CV256" s="341"/>
      <c r="CW256" s="341"/>
      <c r="CX256" s="341"/>
      <c r="CY256" s="341"/>
      <c r="CZ256" s="341"/>
    </row>
    <row r="257" s="460" customFormat="true" ht="18" customHeight="true" x14ac:dyDescent="0.2">
      <c r="Z257" s="183"/>
      <c r="AA257" s="183"/>
      <c r="AB257" s="183"/>
      <c r="AC257" s="183"/>
      <c r="AD257" s="183"/>
      <c r="AE257" s="183"/>
      <c r="AF257" s="183"/>
      <c r="AG257" s="183"/>
      <c r="AH257" s="183"/>
      <c r="AI257" s="183"/>
      <c r="AJ257" s="183"/>
      <c r="AK257" s="183"/>
      <c r="AL257" s="183"/>
      <c r="AM257" s="183"/>
      <c r="AN257" s="183"/>
      <c r="AO257" s="183"/>
      <c r="AP257" s="183"/>
      <c r="AQ257" s="183"/>
      <c r="AR257" s="183"/>
      <c r="AS257" s="183"/>
      <c r="AT257" s="183"/>
      <c r="AU257" s="183"/>
      <c r="AV257" s="183"/>
      <c r="AW257" s="183"/>
      <c r="AX257" s="183"/>
      <c r="AY257" s="183"/>
      <c r="AZ257" s="183"/>
      <c r="BA257" s="436"/>
      <c r="BB257" s="366"/>
      <c r="BC257" s="436"/>
      <c r="BD257" s="436"/>
      <c r="BE257" s="436"/>
      <c r="BF257" s="436"/>
      <c r="BG257" s="436"/>
      <c r="BH257" s="436"/>
      <c r="BI257" s="436"/>
      <c r="BJ257" s="436"/>
      <c r="BK257" s="436"/>
      <c r="BL257" s="436"/>
      <c r="BM257" s="436"/>
      <c r="BN257" s="436"/>
      <c r="BO257" s="436"/>
      <c r="BP257" s="436"/>
      <c r="BQ257" s="436"/>
      <c r="BR257" s="436"/>
      <c r="BS257" s="436"/>
      <c r="BT257" s="436"/>
      <c r="BU257" s="436"/>
      <c r="BV257" s="436"/>
      <c r="BW257" s="436"/>
      <c r="BX257" s="436"/>
      <c r="BY257" s="436"/>
      <c r="BZ257" s="341"/>
      <c r="CA257" s="341"/>
      <c r="CB257" s="341"/>
      <c r="CC257" s="341"/>
      <c r="CD257" s="341"/>
      <c r="CE257" s="341"/>
      <c r="CF257" s="341"/>
      <c r="CG257" s="341"/>
      <c r="CH257" s="341"/>
      <c r="CI257" s="341"/>
      <c r="CJ257" s="341"/>
      <c r="CK257" s="341"/>
      <c r="CL257" s="341"/>
      <c r="CM257" s="341"/>
      <c r="CN257" s="341"/>
      <c r="CO257" s="341"/>
      <c r="CP257" s="341"/>
      <c r="CQ257" s="341"/>
      <c r="CR257" s="341"/>
      <c r="CS257" s="341"/>
      <c r="CT257" s="341"/>
      <c r="CU257" s="341"/>
      <c r="CV257" s="341"/>
      <c r="CW257" s="341"/>
      <c r="CX257" s="341"/>
      <c r="CY257" s="341"/>
      <c r="CZ257" s="341"/>
    </row>
    <row r="258" s="460" customFormat="true" ht="18" customHeight="true" x14ac:dyDescent="0.2">
      <c r="Z258" s="183"/>
      <c r="AA258" s="183"/>
      <c r="AB258" s="183"/>
      <c r="AC258" s="183"/>
      <c r="AD258" s="183"/>
      <c r="AE258" s="183"/>
      <c r="AF258" s="183"/>
      <c r="AG258" s="183"/>
      <c r="AH258" s="183"/>
      <c r="AI258" s="183"/>
      <c r="AJ258" s="183"/>
      <c r="AK258" s="183"/>
      <c r="AL258" s="183"/>
      <c r="AM258" s="183"/>
      <c r="AN258" s="183"/>
      <c r="AO258" s="183"/>
      <c r="AP258" s="183"/>
      <c r="AQ258" s="183"/>
      <c r="AR258" s="183"/>
      <c r="AS258" s="183"/>
      <c r="AT258" s="183"/>
      <c r="AU258" s="183"/>
      <c r="AV258" s="183"/>
      <c r="AW258" s="183"/>
      <c r="AX258" s="183"/>
      <c r="AY258" s="183"/>
      <c r="AZ258" s="183"/>
      <c r="BA258" s="436"/>
      <c r="BB258" s="366"/>
      <c r="BC258" s="436"/>
      <c r="BD258" s="436"/>
      <c r="BE258" s="436"/>
      <c r="BF258" s="436"/>
      <c r="BG258" s="436"/>
      <c r="BH258" s="436"/>
      <c r="BI258" s="436"/>
      <c r="BJ258" s="436"/>
      <c r="BK258" s="436"/>
      <c r="BL258" s="436"/>
      <c r="BM258" s="436"/>
      <c r="BN258" s="436"/>
      <c r="BO258" s="436"/>
      <c r="BP258" s="436"/>
      <c r="BQ258" s="436"/>
      <c r="BR258" s="436"/>
      <c r="BS258" s="436"/>
      <c r="BT258" s="436"/>
      <c r="BU258" s="436"/>
      <c r="BV258" s="436"/>
      <c r="BW258" s="436"/>
      <c r="BX258" s="436"/>
      <c r="BY258" s="436"/>
      <c r="BZ258" s="341"/>
      <c r="CA258" s="341"/>
      <c r="CB258" s="341"/>
      <c r="CC258" s="341"/>
      <c r="CD258" s="341"/>
      <c r="CE258" s="341"/>
      <c r="CF258" s="341"/>
      <c r="CG258" s="341"/>
      <c r="CH258" s="341"/>
      <c r="CI258" s="341"/>
      <c r="CJ258" s="341"/>
      <c r="CK258" s="341"/>
      <c r="CL258" s="341"/>
      <c r="CM258" s="341"/>
      <c r="CN258" s="341"/>
      <c r="CO258" s="341"/>
      <c r="CP258" s="341"/>
      <c r="CQ258" s="341"/>
      <c r="CR258" s="341"/>
      <c r="CS258" s="341"/>
      <c r="CT258" s="341"/>
      <c r="CU258" s="341"/>
      <c r="CV258" s="341"/>
      <c r="CW258" s="341"/>
      <c r="CX258" s="341"/>
      <c r="CY258" s="341"/>
      <c r="CZ258" s="341"/>
    </row>
    <row r="259" s="322" customFormat="true" ht="15" customHeight="true" x14ac:dyDescent="0.2">
      <c r="Z259" s="187"/>
      <c r="AA259" s="187"/>
      <c r="AB259" s="187"/>
      <c r="AC259" s="187"/>
      <c r="AD259" s="187"/>
      <c r="AE259" s="187"/>
      <c r="AF259" s="187"/>
      <c r="AG259" s="187"/>
      <c r="AH259" s="187"/>
      <c r="AI259" s="187"/>
      <c r="AJ259" s="187"/>
      <c r="AK259" s="187"/>
      <c r="AL259" s="187"/>
      <c r="AM259" s="187"/>
      <c r="AN259" s="187"/>
      <c r="AO259" s="187"/>
      <c r="AP259" s="187"/>
      <c r="AQ259" s="187"/>
      <c r="AR259" s="187"/>
      <c r="AS259" s="187"/>
      <c r="AT259" s="187"/>
      <c r="AU259" s="187"/>
      <c r="AV259" s="187"/>
      <c r="AW259" s="187"/>
      <c r="AX259" s="187"/>
      <c r="AY259" s="187"/>
      <c r="AZ259" s="187"/>
      <c r="BA259" s="347" t="s">
        <v>128</v>
      </c>
      <c r="BB259" s="324" t="s">
        <v>85</v>
      </c>
      <c r="BC259" s="986" t="s">
        <v>114</v>
      </c>
      <c r="BD259" s="987"/>
      <c r="BE259" s="987"/>
      <c r="BF259" s="987"/>
      <c r="BG259" s="993"/>
      <c r="BH259" s="986" t="s">
        <v>38</v>
      </c>
      <c r="BI259" s="987"/>
      <c r="BJ259" s="987"/>
      <c r="BK259" s="987"/>
      <c r="BL259" s="993"/>
      <c r="BM259" s="986" t="s">
        <v>37</v>
      </c>
      <c r="BN259" s="987"/>
      <c r="BO259" s="987"/>
      <c r="BP259" s="987"/>
      <c r="BQ259" s="988"/>
      <c r="BR259" s="14" t="s">
        <v>137</v>
      </c>
      <c r="BS259" s="401"/>
      <c r="BT259" s="401"/>
      <c r="BU259" s="401"/>
      <c r="BV259" s="401"/>
      <c r="BW259" s="401"/>
      <c r="BX259" s="401"/>
      <c r="BY259" s="401"/>
      <c r="BZ259" s="345"/>
      <c r="CA259" s="345"/>
      <c r="CB259" s="345"/>
      <c r="CC259" s="345"/>
      <c r="CD259" s="345"/>
      <c r="CE259" s="345"/>
      <c r="CF259" s="345"/>
      <c r="CG259" s="345"/>
      <c r="CH259" s="345"/>
      <c r="CI259" s="345"/>
      <c r="CJ259" s="345"/>
      <c r="CK259" s="345"/>
      <c r="CL259" s="345"/>
      <c r="CM259" s="345"/>
      <c r="CN259" s="345"/>
      <c r="CO259" s="345"/>
      <c r="CP259" s="345"/>
      <c r="CQ259" s="345"/>
      <c r="CR259" s="345"/>
      <c r="CS259" s="345"/>
      <c r="CT259" s="345"/>
      <c r="CU259" s="345"/>
      <c r="CV259" s="345"/>
      <c r="CW259" s="345"/>
      <c r="CX259" s="345"/>
      <c r="CY259" s="345"/>
      <c r="CZ259" s="345"/>
    </row>
    <row r="260" s="322" customFormat="true" ht="24" x14ac:dyDescent="0.2">
      <c r="Z260" s="187"/>
      <c r="AA260" s="187"/>
      <c r="AB260" s="187"/>
      <c r="AC260" s="187"/>
      <c r="AD260" s="187"/>
      <c r="AE260" s="187"/>
      <c r="AF260" s="187"/>
      <c r="AG260" s="187"/>
      <c r="AH260" s="187"/>
      <c r="AI260" s="187"/>
      <c r="AJ260" s="187"/>
      <c r="AK260" s="187"/>
      <c r="AL260" s="187"/>
      <c r="AM260" s="187"/>
      <c r="AN260" s="187"/>
      <c r="AO260" s="187"/>
      <c r="AP260" s="187"/>
      <c r="AQ260" s="187"/>
      <c r="AR260" s="187"/>
      <c r="AS260" s="187"/>
      <c r="AT260" s="187"/>
      <c r="AU260" s="187"/>
      <c r="AV260" s="187"/>
      <c r="AW260" s="187"/>
      <c r="AX260" s="187"/>
      <c r="AY260" s="187"/>
      <c r="AZ260" s="187"/>
      <c r="BA260" s="335" t="s">
        <v>118</v>
      </c>
      <c r="BB260" s="334"/>
      <c r="BC260" s="422" t="s">
        <v>0</v>
      </c>
      <c r="BD260" s="525" t="s">
        <v>1</v>
      </c>
      <c r="BE260" s="525" t="s">
        <v>2</v>
      </c>
      <c r="BF260" s="525" t="s">
        <v>3</v>
      </c>
      <c r="BG260" s="423" t="s">
        <v>4</v>
      </c>
      <c r="BH260" s="422" t="s">
        <v>0</v>
      </c>
      <c r="BI260" s="525" t="s">
        <v>1</v>
      </c>
      <c r="BJ260" s="525" t="s">
        <v>2</v>
      </c>
      <c r="BK260" s="525" t="s">
        <v>3</v>
      </c>
      <c r="BL260" s="423" t="s">
        <v>4</v>
      </c>
      <c r="BM260" s="422" t="s">
        <v>0</v>
      </c>
      <c r="BN260" s="525" t="s">
        <v>1</v>
      </c>
      <c r="BO260" s="525" t="s">
        <v>2</v>
      </c>
      <c r="BP260" s="525" t="s">
        <v>3</v>
      </c>
      <c r="BQ260" s="423" t="s">
        <v>4</v>
      </c>
      <c r="BR260" s="422" t="s">
        <v>483</v>
      </c>
      <c r="BS260" s="525" t="s">
        <v>484</v>
      </c>
      <c r="BT260" s="525" t="s">
        <v>485</v>
      </c>
      <c r="BU260" s="525" t="s">
        <v>486</v>
      </c>
      <c r="BV260" s="525" t="s">
        <v>487</v>
      </c>
      <c r="BW260" s="525" t="s">
        <v>151</v>
      </c>
      <c r="BX260" s="525" t="s">
        <v>152</v>
      </c>
      <c r="BY260" s="526" t="s">
        <v>488</v>
      </c>
      <c r="BZ260" s="185"/>
      <c r="CA260" s="185"/>
      <c r="CB260" s="185"/>
      <c r="CC260" s="185"/>
      <c r="CD260" s="185"/>
      <c r="CE260" s="185"/>
      <c r="CF260" s="185"/>
      <c r="CG260" s="185"/>
      <c r="CH260" s="185"/>
      <c r="CI260" s="185"/>
      <c r="CJ260" s="185"/>
      <c r="CK260" s="185"/>
      <c r="CL260" s="185"/>
      <c r="CM260" s="185"/>
      <c r="CN260" s="185"/>
      <c r="CO260" s="185"/>
      <c r="CP260" s="185"/>
      <c r="CQ260" s="185"/>
      <c r="CR260" s="185"/>
      <c r="CS260" s="185"/>
      <c r="CT260" s="185"/>
      <c r="CU260" s="185"/>
      <c r="CV260" s="185"/>
      <c r="CW260" s="185"/>
      <c r="CX260" s="185"/>
      <c r="CY260" s="185"/>
      <c r="CZ260" s="185"/>
    </row>
    <row r="261" s="322" customFormat="true" ht="15" customHeight="true" x14ac:dyDescent="0.2">
      <c r="Z261" s="187"/>
      <c r="AA261" s="187"/>
      <c r="AB261" s="187"/>
      <c r="AC261" s="187"/>
      <c r="AD261" s="187"/>
      <c r="AE261" s="187"/>
      <c r="AF261" s="187"/>
      <c r="AG261" s="187"/>
      <c r="AH261" s="187"/>
      <c r="AI261" s="187"/>
      <c r="AJ261" s="187"/>
      <c r="AK261" s="187"/>
      <c r="AL261" s="187"/>
      <c r="AM261" s="187"/>
      <c r="AN261" s="187"/>
      <c r="AO261" s="187"/>
      <c r="AP261" s="187"/>
      <c r="AQ261" s="187"/>
      <c r="AR261" s="187"/>
      <c r="AS261" s="187"/>
      <c r="AT261" s="187"/>
      <c r="AU261" s="187"/>
      <c r="AV261" s="187"/>
      <c r="AW261" s="187"/>
      <c r="AX261" s="187"/>
      <c r="AY261" s="187"/>
      <c r="AZ261" s="187"/>
      <c r="BA261" s="992" t="s">
        <v>73</v>
      </c>
      <c r="BB261" s="559" t="s">
        <v>49</v>
      </c>
      <c r="BC261" s="61" t="s">
        <v>35</v>
      </c>
      <c r="BD261" s="57" t="s">
        <v>35</v>
      </c>
      <c r="BE261" s="57" t="s">
        <v>35</v>
      </c>
      <c r="BF261" s="57" t="s">
        <v>35</v>
      </c>
      <c r="BG261" s="52" t="s">
        <v>35</v>
      </c>
      <c r="BH261" s="61" t="s">
        <v>35</v>
      </c>
      <c r="BI261" s="57" t="s">
        <v>35</v>
      </c>
      <c r="BJ261" s="57" t="s">
        <v>35</v>
      </c>
      <c r="BK261" s="57" t="s">
        <v>35</v>
      </c>
      <c r="BL261" s="52" t="s">
        <v>35</v>
      </c>
      <c r="BM261" s="61" t="s">
        <v>35</v>
      </c>
      <c r="BN261" s="57" t="s">
        <v>35</v>
      </c>
      <c r="BO261" s="57" t="s">
        <v>35</v>
      </c>
      <c r="BP261" s="57" t="s">
        <v>35</v>
      </c>
      <c r="BQ261" s="52" t="s">
        <v>35</v>
      </c>
      <c r="BR261" s="61" t="s">
        <v>35</v>
      </c>
      <c r="BS261" s="57" t="s">
        <v>35</v>
      </c>
      <c r="BT261" s="57" t="s">
        <v>35</v>
      </c>
      <c r="BU261" s="57" t="s">
        <v>35</v>
      </c>
      <c r="BV261" s="57" t="s">
        <v>35</v>
      </c>
      <c r="BW261" s="57" t="s">
        <v>35</v>
      </c>
      <c r="BX261" s="57" t="s">
        <v>35</v>
      </c>
      <c r="BY261" s="46" t="s">
        <v>35</v>
      </c>
      <c r="BZ261" s="3"/>
      <c r="CA261" s="3"/>
      <c r="CB261" s="3"/>
      <c r="CC261" s="3"/>
      <c r="CD261" s="3"/>
      <c r="CE261" s="3"/>
      <c r="CF261" s="3"/>
      <c r="CG261" s="3"/>
      <c r="CH261" s="3"/>
      <c r="CI261" s="3"/>
      <c r="CJ261" s="3"/>
      <c r="CK261" s="3"/>
      <c r="CL261" s="3"/>
      <c r="CM261" s="3"/>
      <c r="CN261" s="3"/>
      <c r="CO261" s="3"/>
      <c r="CP261" s="3"/>
      <c r="CQ261" s="3"/>
      <c r="CR261" s="3"/>
      <c r="CS261" s="3"/>
      <c r="CT261" s="3"/>
      <c r="CU261" s="3"/>
      <c r="CV261" s="3"/>
      <c r="CW261" s="3"/>
      <c r="CX261" s="3"/>
      <c r="CY261" s="3"/>
      <c r="CZ261" s="3"/>
    </row>
    <row r="262" s="322" customFormat="true" ht="15" customHeight="true" x14ac:dyDescent="0.2">
      <c r="Z262" s="187"/>
      <c r="AA262" s="187"/>
      <c r="AB262" s="187"/>
      <c r="AC262" s="187"/>
      <c r="AD262" s="187"/>
      <c r="AE262" s="187"/>
      <c r="AF262" s="187"/>
      <c r="AG262" s="187"/>
      <c r="AH262" s="187"/>
      <c r="AI262" s="187"/>
      <c r="AJ262" s="187"/>
      <c r="AK262" s="187"/>
      <c r="AL262" s="187"/>
      <c r="AM262" s="187"/>
      <c r="AN262" s="187"/>
      <c r="AO262" s="187"/>
      <c r="AP262" s="187"/>
      <c r="AQ262" s="187"/>
      <c r="AR262" s="187"/>
      <c r="AS262" s="187"/>
      <c r="AT262" s="187"/>
      <c r="AU262" s="187"/>
      <c r="AV262" s="187"/>
      <c r="AW262" s="187"/>
      <c r="AX262" s="187"/>
      <c r="AY262" s="187"/>
      <c r="AZ262" s="187"/>
      <c r="BA262" s="990"/>
      <c r="BB262" s="557" t="s">
        <v>48</v>
      </c>
      <c r="BC262" s="60" t="s">
        <v>35</v>
      </c>
      <c r="BD262" s="56" t="s">
        <v>35</v>
      </c>
      <c r="BE262" s="56" t="s">
        <v>35</v>
      </c>
      <c r="BF262" s="56" t="s">
        <v>35</v>
      </c>
      <c r="BG262" s="51" t="s">
        <v>35</v>
      </c>
      <c r="BH262" s="60" t="s">
        <v>35</v>
      </c>
      <c r="BI262" s="56" t="s">
        <v>35</v>
      </c>
      <c r="BJ262" s="56" t="s">
        <v>35</v>
      </c>
      <c r="BK262" s="56" t="s">
        <v>35</v>
      </c>
      <c r="BL262" s="51" t="s">
        <v>35</v>
      </c>
      <c r="BM262" s="60" t="s">
        <v>35</v>
      </c>
      <c r="BN262" s="56" t="s">
        <v>35</v>
      </c>
      <c r="BO262" s="56" t="s">
        <v>35</v>
      </c>
      <c r="BP262" s="56" t="s">
        <v>35</v>
      </c>
      <c r="BQ262" s="51" t="s">
        <v>35</v>
      </c>
      <c r="BR262" s="60" t="s">
        <v>35</v>
      </c>
      <c r="BS262" s="56" t="s">
        <v>35</v>
      </c>
      <c r="BT262" s="56" t="s">
        <v>35</v>
      </c>
      <c r="BU262" s="56" t="s">
        <v>35</v>
      </c>
      <c r="BV262" s="56" t="s">
        <v>35</v>
      </c>
      <c r="BW262" s="56" t="s">
        <v>35</v>
      </c>
      <c r="BX262" s="56" t="s">
        <v>35</v>
      </c>
      <c r="BY262" s="45" t="s">
        <v>35</v>
      </c>
      <c r="BZ262" s="3"/>
      <c r="CA262" s="3"/>
      <c r="CB262" s="3"/>
      <c r="CC262" s="3"/>
      <c r="CD262" s="3"/>
      <c r="CE262" s="3"/>
      <c r="CF262" s="3"/>
      <c r="CG262" s="3"/>
      <c r="CH262" s="3"/>
      <c r="CI262" s="3"/>
      <c r="CJ262" s="3"/>
      <c r="CK262" s="3"/>
      <c r="CL262" s="3"/>
      <c r="CM262" s="3"/>
      <c r="CN262" s="3"/>
      <c r="CO262" s="3"/>
      <c r="CP262" s="3"/>
      <c r="CQ262" s="3"/>
      <c r="CR262" s="3"/>
      <c r="CS262" s="3"/>
      <c r="CT262" s="3"/>
      <c r="CU262" s="3"/>
      <c r="CV262" s="3"/>
      <c r="CW262" s="3"/>
      <c r="CX262" s="3"/>
      <c r="CY262" s="3"/>
      <c r="CZ262" s="3"/>
    </row>
    <row r="263" s="322" customFormat="true" ht="15" customHeight="true" x14ac:dyDescent="0.2">
      <c r="Z263" s="187"/>
      <c r="AA263" s="187"/>
      <c r="AB263" s="187"/>
      <c r="AC263" s="187"/>
      <c r="AD263" s="187"/>
      <c r="AE263" s="187"/>
      <c r="AF263" s="187"/>
      <c r="AG263" s="187"/>
      <c r="AH263" s="187"/>
      <c r="AI263" s="187"/>
      <c r="AJ263" s="187"/>
      <c r="AK263" s="187"/>
      <c r="AL263" s="187"/>
      <c r="AM263" s="187"/>
      <c r="AN263" s="187"/>
      <c r="AO263" s="187"/>
      <c r="AP263" s="187"/>
      <c r="AQ263" s="187"/>
      <c r="AR263" s="187"/>
      <c r="AS263" s="187"/>
      <c r="AT263" s="187"/>
      <c r="AU263" s="187"/>
      <c r="AV263" s="187"/>
      <c r="AW263" s="187"/>
      <c r="AX263" s="187"/>
      <c r="AY263" s="187"/>
      <c r="AZ263" s="187"/>
      <c r="BA263" s="990"/>
      <c r="BB263" s="557" t="s">
        <v>112</v>
      </c>
      <c r="BC263" s="60" t="s">
        <v>35</v>
      </c>
      <c r="BD263" s="56" t="s">
        <v>35</v>
      </c>
      <c r="BE263" s="56" t="s">
        <v>35</v>
      </c>
      <c r="BF263" s="56" t="s">
        <v>35</v>
      </c>
      <c r="BG263" s="51" t="s">
        <v>35</v>
      </c>
      <c r="BH263" s="60" t="s">
        <v>35</v>
      </c>
      <c r="BI263" s="56" t="s">
        <v>35</v>
      </c>
      <c r="BJ263" s="56" t="s">
        <v>35</v>
      </c>
      <c r="BK263" s="56" t="s">
        <v>35</v>
      </c>
      <c r="BL263" s="51" t="s">
        <v>35</v>
      </c>
      <c r="BM263" s="60" t="s">
        <v>35</v>
      </c>
      <c r="BN263" s="56" t="s">
        <v>35</v>
      </c>
      <c r="BO263" s="56" t="s">
        <v>35</v>
      </c>
      <c r="BP263" s="56" t="s">
        <v>35</v>
      </c>
      <c r="BQ263" s="51" t="s">
        <v>35</v>
      </c>
      <c r="BR263" s="60" t="s">
        <v>35</v>
      </c>
      <c r="BS263" s="56" t="s">
        <v>35</v>
      </c>
      <c r="BT263" s="56" t="s">
        <v>35</v>
      </c>
      <c r="BU263" s="56" t="s">
        <v>35</v>
      </c>
      <c r="BV263" s="56" t="s">
        <v>35</v>
      </c>
      <c r="BW263" s="56" t="s">
        <v>35</v>
      </c>
      <c r="BX263" s="56" t="s">
        <v>35</v>
      </c>
      <c r="BY263" s="45" t="s">
        <v>35</v>
      </c>
      <c r="BZ263" s="3"/>
      <c r="CA263" s="3"/>
      <c r="CB263" s="3"/>
      <c r="CC263" s="3"/>
      <c r="CD263" s="3"/>
      <c r="CE263" s="3"/>
      <c r="CF263" s="3"/>
      <c r="CG263" s="3"/>
      <c r="CH263" s="3"/>
      <c r="CI263" s="3"/>
      <c r="CJ263" s="3"/>
      <c r="CK263" s="3"/>
      <c r="CL263" s="3"/>
      <c r="CM263" s="3"/>
      <c r="CN263" s="3"/>
      <c r="CO263" s="3"/>
      <c r="CP263" s="3"/>
      <c r="CQ263" s="3"/>
      <c r="CR263" s="3"/>
      <c r="CS263" s="3"/>
      <c r="CT263" s="3"/>
      <c r="CU263" s="3"/>
      <c r="CV263" s="3"/>
      <c r="CW263" s="3"/>
      <c r="CX263" s="3"/>
      <c r="CY263" s="3"/>
      <c r="CZ263" s="3"/>
    </row>
    <row r="264" s="322" customFormat="true" ht="15" customHeight="true" x14ac:dyDescent="0.2">
      <c r="Z264" s="187"/>
      <c r="AA264" s="187"/>
      <c r="AB264" s="187"/>
      <c r="AC264" s="187"/>
      <c r="AD264" s="187"/>
      <c r="AE264" s="187"/>
      <c r="AF264" s="187"/>
      <c r="AG264" s="187"/>
      <c r="AH264" s="187"/>
      <c r="AI264" s="187"/>
      <c r="AJ264" s="187"/>
      <c r="AK264" s="187"/>
      <c r="AL264" s="187"/>
      <c r="AM264" s="187"/>
      <c r="AN264" s="187"/>
      <c r="AO264" s="187"/>
      <c r="AP264" s="187"/>
      <c r="AQ264" s="187"/>
      <c r="AR264" s="187"/>
      <c r="AS264" s="187"/>
      <c r="AT264" s="187"/>
      <c r="AU264" s="187"/>
      <c r="AV264" s="187"/>
      <c r="AW264" s="187"/>
      <c r="AX264" s="187"/>
      <c r="AY264" s="187"/>
      <c r="AZ264" s="187"/>
      <c r="BA264" s="990" t="s">
        <v>74</v>
      </c>
      <c r="BB264" s="557" t="s">
        <v>88</v>
      </c>
      <c r="BC264" s="60" t="s">
        <v>35</v>
      </c>
      <c r="BD264" s="56" t="s">
        <v>35</v>
      </c>
      <c r="BE264" s="56" t="s">
        <v>35</v>
      </c>
      <c r="BF264" s="56" t="s">
        <v>35</v>
      </c>
      <c r="BG264" s="51" t="s">
        <v>35</v>
      </c>
      <c r="BH264" s="60" t="s">
        <v>35</v>
      </c>
      <c r="BI264" s="56" t="s">
        <v>35</v>
      </c>
      <c r="BJ264" s="56" t="s">
        <v>35</v>
      </c>
      <c r="BK264" s="56" t="s">
        <v>35</v>
      </c>
      <c r="BL264" s="51" t="s">
        <v>35</v>
      </c>
      <c r="BM264" s="60" t="s">
        <v>35</v>
      </c>
      <c r="BN264" s="56" t="s">
        <v>35</v>
      </c>
      <c r="BO264" s="56" t="s">
        <v>35</v>
      </c>
      <c r="BP264" s="56" t="s">
        <v>35</v>
      </c>
      <c r="BQ264" s="51" t="s">
        <v>35</v>
      </c>
      <c r="BR264" s="60" t="s">
        <v>35</v>
      </c>
      <c r="BS264" s="56" t="s">
        <v>35</v>
      </c>
      <c r="BT264" s="56" t="s">
        <v>35</v>
      </c>
      <c r="BU264" s="56" t="s">
        <v>35</v>
      </c>
      <c r="BV264" s="56" t="s">
        <v>35</v>
      </c>
      <c r="BW264" s="56" t="s">
        <v>35</v>
      </c>
      <c r="BX264" s="56" t="s">
        <v>35</v>
      </c>
      <c r="BY264" s="45" t="s">
        <v>35</v>
      </c>
      <c r="BZ264" s="3"/>
      <c r="CA264" s="3"/>
      <c r="CB264" s="3"/>
      <c r="CC264" s="3"/>
      <c r="CD264" s="3"/>
      <c r="CE264" s="3"/>
      <c r="CF264" s="3"/>
      <c r="CG264" s="3"/>
      <c r="CH264" s="3"/>
      <c r="CI264" s="3"/>
      <c r="CJ264" s="3"/>
      <c r="CK264" s="3"/>
      <c r="CL264" s="3"/>
      <c r="CM264" s="3"/>
      <c r="CN264" s="3"/>
      <c r="CO264" s="3"/>
      <c r="CP264" s="3"/>
      <c r="CQ264" s="3"/>
      <c r="CR264" s="3"/>
      <c r="CS264" s="3"/>
      <c r="CT264" s="3"/>
      <c r="CU264" s="3"/>
      <c r="CV264" s="3"/>
      <c r="CW264" s="3"/>
      <c r="CX264" s="3"/>
      <c r="CY264" s="3"/>
      <c r="CZ264" s="3"/>
    </row>
    <row r="265" s="322" customFormat="true" ht="15" customHeight="true" x14ac:dyDescent="0.2">
      <c r="Z265" s="187"/>
      <c r="AA265" s="187"/>
      <c r="AB265" s="187"/>
      <c r="AC265" s="187"/>
      <c r="AD265" s="187"/>
      <c r="AE265" s="187"/>
      <c r="AF265" s="187"/>
      <c r="AG265" s="187"/>
      <c r="AH265" s="187"/>
      <c r="AI265" s="187"/>
      <c r="AJ265" s="187"/>
      <c r="AK265" s="187"/>
      <c r="AL265" s="187"/>
      <c r="AM265" s="187"/>
      <c r="AN265" s="187"/>
      <c r="AO265" s="187"/>
      <c r="AP265" s="187"/>
      <c r="AQ265" s="187"/>
      <c r="AR265" s="187"/>
      <c r="AS265" s="187"/>
      <c r="AT265" s="187"/>
      <c r="AU265" s="187"/>
      <c r="AV265" s="187"/>
      <c r="AW265" s="187"/>
      <c r="AX265" s="187"/>
      <c r="AY265" s="187"/>
      <c r="AZ265" s="187"/>
      <c r="BA265" s="990"/>
      <c r="BB265" s="557" t="s">
        <v>89</v>
      </c>
      <c r="BC265" s="60" t="s">
        <v>35</v>
      </c>
      <c r="BD265" s="56" t="s">
        <v>35</v>
      </c>
      <c r="BE265" s="56" t="s">
        <v>35</v>
      </c>
      <c r="BF265" s="56" t="s">
        <v>35</v>
      </c>
      <c r="BG265" s="51" t="s">
        <v>35</v>
      </c>
      <c r="BH265" s="60" t="s">
        <v>35</v>
      </c>
      <c r="BI265" s="56" t="s">
        <v>35</v>
      </c>
      <c r="BJ265" s="56" t="s">
        <v>35</v>
      </c>
      <c r="BK265" s="56" t="s">
        <v>35</v>
      </c>
      <c r="BL265" s="51" t="s">
        <v>35</v>
      </c>
      <c r="BM265" s="60" t="s">
        <v>35</v>
      </c>
      <c r="BN265" s="56" t="s">
        <v>35</v>
      </c>
      <c r="BO265" s="56" t="s">
        <v>35</v>
      </c>
      <c r="BP265" s="56" t="s">
        <v>35</v>
      </c>
      <c r="BQ265" s="51" t="s">
        <v>35</v>
      </c>
      <c r="BR265" s="60" t="s">
        <v>35</v>
      </c>
      <c r="BS265" s="56" t="s">
        <v>35</v>
      </c>
      <c r="BT265" s="56" t="s">
        <v>35</v>
      </c>
      <c r="BU265" s="56" t="s">
        <v>35</v>
      </c>
      <c r="BV265" s="56" t="s">
        <v>35</v>
      </c>
      <c r="BW265" s="56" t="s">
        <v>35</v>
      </c>
      <c r="BX265" s="56" t="s">
        <v>35</v>
      </c>
      <c r="BY265" s="45" t="s">
        <v>35</v>
      </c>
      <c r="BZ265" s="3"/>
      <c r="CA265" s="3"/>
      <c r="CB265" s="3"/>
      <c r="CC265" s="3"/>
      <c r="CD265" s="3"/>
      <c r="CE265" s="3"/>
      <c r="CF265" s="3"/>
      <c r="CG265" s="3"/>
      <c r="CH265" s="3"/>
      <c r="CI265" s="3"/>
      <c r="CJ265" s="3"/>
      <c r="CK265" s="3"/>
      <c r="CL265" s="3"/>
      <c r="CM265" s="3"/>
      <c r="CN265" s="3"/>
      <c r="CO265" s="3"/>
      <c r="CP265" s="3"/>
      <c r="CQ265" s="3"/>
      <c r="CR265" s="3"/>
      <c r="CS265" s="3"/>
      <c r="CT265" s="3"/>
      <c r="CU265" s="3"/>
      <c r="CV265" s="3"/>
      <c r="CW265" s="3"/>
      <c r="CX265" s="3"/>
      <c r="CY265" s="3"/>
      <c r="CZ265" s="3"/>
    </row>
    <row r="266" s="322" customFormat="true" ht="15" customHeight="true" x14ac:dyDescent="0.2">
      <c r="Z266" s="187"/>
      <c r="AA266" s="187"/>
      <c r="AB266" s="187"/>
      <c r="AC266" s="187"/>
      <c r="AD266" s="187"/>
      <c r="AE266" s="187"/>
      <c r="AF266" s="187"/>
      <c r="AG266" s="187"/>
      <c r="AH266" s="187"/>
      <c r="AI266" s="187"/>
      <c r="AJ266" s="187"/>
      <c r="AK266" s="187"/>
      <c r="AL266" s="187"/>
      <c r="AM266" s="187"/>
      <c r="AN266" s="187"/>
      <c r="AO266" s="187"/>
      <c r="AP266" s="187"/>
      <c r="AQ266" s="187"/>
      <c r="AR266" s="187"/>
      <c r="AS266" s="187"/>
      <c r="AT266" s="187"/>
      <c r="AU266" s="187"/>
      <c r="AV266" s="187"/>
      <c r="AW266" s="187"/>
      <c r="AX266" s="187"/>
      <c r="AY266" s="187"/>
      <c r="AZ266" s="187"/>
      <c r="BA266" s="990"/>
      <c r="BB266" s="557" t="s">
        <v>90</v>
      </c>
      <c r="BC266" s="60" t="s">
        <v>35</v>
      </c>
      <c r="BD266" s="56" t="s">
        <v>35</v>
      </c>
      <c r="BE266" s="56" t="s">
        <v>35</v>
      </c>
      <c r="BF266" s="56" t="s">
        <v>35</v>
      </c>
      <c r="BG266" s="51" t="s">
        <v>35</v>
      </c>
      <c r="BH266" s="60" t="s">
        <v>35</v>
      </c>
      <c r="BI266" s="56" t="s">
        <v>35</v>
      </c>
      <c r="BJ266" s="56" t="s">
        <v>35</v>
      </c>
      <c r="BK266" s="56" t="s">
        <v>35</v>
      </c>
      <c r="BL266" s="51" t="s">
        <v>35</v>
      </c>
      <c r="BM266" s="60" t="s">
        <v>35</v>
      </c>
      <c r="BN266" s="56" t="s">
        <v>35</v>
      </c>
      <c r="BO266" s="56" t="s">
        <v>35</v>
      </c>
      <c r="BP266" s="56" t="s">
        <v>35</v>
      </c>
      <c r="BQ266" s="51" t="s">
        <v>35</v>
      </c>
      <c r="BR266" s="60" t="s">
        <v>35</v>
      </c>
      <c r="BS266" s="56" t="s">
        <v>35</v>
      </c>
      <c r="BT266" s="56" t="s">
        <v>35</v>
      </c>
      <c r="BU266" s="56" t="s">
        <v>35</v>
      </c>
      <c r="BV266" s="56" t="s">
        <v>35</v>
      </c>
      <c r="BW266" s="56" t="s">
        <v>35</v>
      </c>
      <c r="BX266" s="56" t="s">
        <v>35</v>
      </c>
      <c r="BY266" s="45" t="s">
        <v>35</v>
      </c>
      <c r="BZ266" s="3"/>
      <c r="CA266" s="3"/>
      <c r="CB266" s="3"/>
      <c r="CC266" s="3"/>
      <c r="CD266" s="3"/>
      <c r="CE266" s="3"/>
      <c r="CF266" s="3"/>
      <c r="CG266" s="3"/>
      <c r="CH266" s="3"/>
      <c r="CI266" s="3"/>
      <c r="CJ266" s="3"/>
      <c r="CK266" s="3"/>
      <c r="CL266" s="3"/>
      <c r="CM266" s="3"/>
      <c r="CN266" s="3"/>
      <c r="CO266" s="3"/>
      <c r="CP266" s="3"/>
      <c r="CQ266" s="3"/>
      <c r="CR266" s="3"/>
      <c r="CS266" s="3"/>
      <c r="CT266" s="3"/>
      <c r="CU266" s="3"/>
      <c r="CV266" s="3"/>
      <c r="CW266" s="3"/>
      <c r="CX266" s="3"/>
      <c r="CY266" s="3"/>
      <c r="CZ266" s="3"/>
    </row>
    <row r="267" s="322" customFormat="true" ht="15" customHeight="true" x14ac:dyDescent="0.2">
      <c r="Z267" s="187"/>
      <c r="AA267" s="187"/>
      <c r="AB267" s="187"/>
      <c r="AC267" s="187"/>
      <c r="AD267" s="187"/>
      <c r="AE267" s="187"/>
      <c r="AF267" s="187"/>
      <c r="AG267" s="187"/>
      <c r="AH267" s="187"/>
      <c r="AI267" s="187"/>
      <c r="AJ267" s="187"/>
      <c r="AK267" s="187"/>
      <c r="AL267" s="187"/>
      <c r="AM267" s="187"/>
      <c r="AN267" s="187"/>
      <c r="AO267" s="187"/>
      <c r="AP267" s="187"/>
      <c r="AQ267" s="187"/>
      <c r="AR267" s="187"/>
      <c r="AS267" s="187"/>
      <c r="AT267" s="187"/>
      <c r="AU267" s="187"/>
      <c r="AV267" s="187"/>
      <c r="AW267" s="187"/>
      <c r="AX267" s="187"/>
      <c r="AY267" s="187"/>
      <c r="AZ267" s="187"/>
      <c r="BA267" s="990"/>
      <c r="BB267" s="557" t="s">
        <v>112</v>
      </c>
      <c r="BC267" s="60" t="s">
        <v>35</v>
      </c>
      <c r="BD267" s="56" t="s">
        <v>35</v>
      </c>
      <c r="BE267" s="56" t="s">
        <v>35</v>
      </c>
      <c r="BF267" s="56" t="s">
        <v>35</v>
      </c>
      <c r="BG267" s="51" t="s">
        <v>35</v>
      </c>
      <c r="BH267" s="60" t="s">
        <v>35</v>
      </c>
      <c r="BI267" s="56" t="s">
        <v>35</v>
      </c>
      <c r="BJ267" s="56" t="s">
        <v>35</v>
      </c>
      <c r="BK267" s="56" t="s">
        <v>35</v>
      </c>
      <c r="BL267" s="51" t="s">
        <v>35</v>
      </c>
      <c r="BM267" s="60" t="s">
        <v>35</v>
      </c>
      <c r="BN267" s="56" t="s">
        <v>35</v>
      </c>
      <c r="BO267" s="56" t="s">
        <v>35</v>
      </c>
      <c r="BP267" s="56" t="s">
        <v>35</v>
      </c>
      <c r="BQ267" s="51" t="s">
        <v>35</v>
      </c>
      <c r="BR267" s="60" t="s">
        <v>35</v>
      </c>
      <c r="BS267" s="56" t="s">
        <v>35</v>
      </c>
      <c r="BT267" s="56" t="s">
        <v>35</v>
      </c>
      <c r="BU267" s="56" t="s">
        <v>35</v>
      </c>
      <c r="BV267" s="56" t="s">
        <v>35</v>
      </c>
      <c r="BW267" s="56" t="s">
        <v>35</v>
      </c>
      <c r="BX267" s="56" t="s">
        <v>35</v>
      </c>
      <c r="BY267" s="45" t="s">
        <v>35</v>
      </c>
      <c r="BZ267" s="3"/>
      <c r="CA267" s="3"/>
      <c r="CB267" s="3"/>
      <c r="CC267" s="3"/>
      <c r="CD267" s="3"/>
      <c r="CE267" s="3"/>
      <c r="CF267" s="3"/>
      <c r="CG267" s="3"/>
      <c r="CH267" s="3"/>
      <c r="CI267" s="3"/>
      <c r="CJ267" s="3"/>
      <c r="CK267" s="3"/>
      <c r="CL267" s="3"/>
      <c r="CM267" s="3"/>
      <c r="CN267" s="3"/>
      <c r="CO267" s="3"/>
      <c r="CP267" s="3"/>
      <c r="CQ267" s="3"/>
      <c r="CR267" s="3"/>
      <c r="CS267" s="3"/>
      <c r="CT267" s="3"/>
      <c r="CU267" s="3"/>
      <c r="CV267" s="3"/>
      <c r="CW267" s="3"/>
      <c r="CX267" s="3"/>
      <c r="CY267" s="3"/>
      <c r="CZ267" s="3"/>
    </row>
    <row r="268" s="322" customFormat="true" ht="15" customHeight="true" x14ac:dyDescent="0.2">
      <c r="Z268" s="187"/>
      <c r="AA268" s="187"/>
      <c r="AB268" s="187"/>
      <c r="AC268" s="187"/>
      <c r="AD268" s="187"/>
      <c r="AE268" s="187"/>
      <c r="AF268" s="187"/>
      <c r="AG268" s="187"/>
      <c r="AH268" s="187"/>
      <c r="AI268" s="187"/>
      <c r="AJ268" s="187"/>
      <c r="AK268" s="187"/>
      <c r="AL268" s="187"/>
      <c r="AM268" s="187"/>
      <c r="AN268" s="187"/>
      <c r="AO268" s="187"/>
      <c r="AP268" s="187"/>
      <c r="AQ268" s="187"/>
      <c r="AR268" s="187"/>
      <c r="AS268" s="187"/>
      <c r="AT268" s="187"/>
      <c r="AU268" s="187"/>
      <c r="AV268" s="187"/>
      <c r="AW268" s="187"/>
      <c r="AX268" s="187"/>
      <c r="AY268" s="187"/>
      <c r="AZ268" s="187"/>
      <c r="BA268" s="990" t="s">
        <v>115</v>
      </c>
      <c r="BB268" s="557" t="s">
        <v>88</v>
      </c>
      <c r="BC268" s="60" t="s">
        <v>35</v>
      </c>
      <c r="BD268" s="56" t="s">
        <v>35</v>
      </c>
      <c r="BE268" s="56" t="s">
        <v>35</v>
      </c>
      <c r="BF268" s="56" t="s">
        <v>35</v>
      </c>
      <c r="BG268" s="51" t="s">
        <v>35</v>
      </c>
      <c r="BH268" s="60" t="s">
        <v>35</v>
      </c>
      <c r="BI268" s="56" t="s">
        <v>35</v>
      </c>
      <c r="BJ268" s="56" t="s">
        <v>35</v>
      </c>
      <c r="BK268" s="56" t="s">
        <v>35</v>
      </c>
      <c r="BL268" s="51" t="s">
        <v>35</v>
      </c>
      <c r="BM268" s="60" t="s">
        <v>35</v>
      </c>
      <c r="BN268" s="56" t="s">
        <v>35</v>
      </c>
      <c r="BO268" s="56" t="s">
        <v>35</v>
      </c>
      <c r="BP268" s="56" t="s">
        <v>35</v>
      </c>
      <c r="BQ268" s="51" t="s">
        <v>35</v>
      </c>
      <c r="BR268" s="60" t="s">
        <v>35</v>
      </c>
      <c r="BS268" s="56" t="s">
        <v>35</v>
      </c>
      <c r="BT268" s="56" t="s">
        <v>35</v>
      </c>
      <c r="BU268" s="56" t="s">
        <v>35</v>
      </c>
      <c r="BV268" s="56" t="s">
        <v>35</v>
      </c>
      <c r="BW268" s="56" t="s">
        <v>35</v>
      </c>
      <c r="BX268" s="56" t="s">
        <v>35</v>
      </c>
      <c r="BY268" s="45" t="s">
        <v>35</v>
      </c>
      <c r="BZ268" s="3"/>
      <c r="CA268" s="3"/>
      <c r="CB268" s="3"/>
      <c r="CC268" s="3"/>
      <c r="CD268" s="3"/>
      <c r="CE268" s="3"/>
      <c r="CF268" s="3"/>
      <c r="CG268" s="3"/>
      <c r="CH268" s="3"/>
      <c r="CI268" s="3"/>
      <c r="CJ268" s="3"/>
      <c r="CK268" s="3"/>
      <c r="CL268" s="3"/>
      <c r="CM268" s="3"/>
      <c r="CN268" s="3"/>
      <c r="CO268" s="3"/>
      <c r="CP268" s="3"/>
      <c r="CQ268" s="3"/>
      <c r="CR268" s="3"/>
      <c r="CS268" s="3"/>
      <c r="CT268" s="3"/>
      <c r="CU268" s="3"/>
      <c r="CV268" s="3"/>
      <c r="CW268" s="3"/>
      <c r="CX268" s="3"/>
      <c r="CY268" s="3"/>
      <c r="CZ268" s="3"/>
    </row>
    <row r="269" s="322" customFormat="true" ht="15" customHeight="true" x14ac:dyDescent="0.2">
      <c r="Z269" s="187"/>
      <c r="AA269" s="187"/>
      <c r="AB269" s="187"/>
      <c r="AC269" s="187"/>
      <c r="AD269" s="187"/>
      <c r="AE269" s="187"/>
      <c r="AF269" s="187"/>
      <c r="AG269" s="187"/>
      <c r="AH269" s="187"/>
      <c r="AI269" s="187"/>
      <c r="AJ269" s="187"/>
      <c r="AK269" s="187"/>
      <c r="AL269" s="187"/>
      <c r="AM269" s="187"/>
      <c r="AN269" s="187"/>
      <c r="AO269" s="187"/>
      <c r="AP269" s="187"/>
      <c r="AQ269" s="187"/>
      <c r="AR269" s="187"/>
      <c r="AS269" s="187"/>
      <c r="AT269" s="187"/>
      <c r="AU269" s="187"/>
      <c r="AV269" s="187"/>
      <c r="AW269" s="187"/>
      <c r="AX269" s="187"/>
      <c r="AY269" s="187"/>
      <c r="AZ269" s="187"/>
      <c r="BA269" s="990"/>
      <c r="BB269" s="557" t="s">
        <v>89</v>
      </c>
      <c r="BC269" s="60" t="s">
        <v>35</v>
      </c>
      <c r="BD269" s="56" t="s">
        <v>35</v>
      </c>
      <c r="BE269" s="56" t="s">
        <v>35</v>
      </c>
      <c r="BF269" s="56" t="s">
        <v>35</v>
      </c>
      <c r="BG269" s="51" t="s">
        <v>35</v>
      </c>
      <c r="BH269" s="60" t="s">
        <v>35</v>
      </c>
      <c r="BI269" s="56" t="s">
        <v>35</v>
      </c>
      <c r="BJ269" s="56" t="s">
        <v>35</v>
      </c>
      <c r="BK269" s="56" t="s">
        <v>35</v>
      </c>
      <c r="BL269" s="51" t="s">
        <v>35</v>
      </c>
      <c r="BM269" s="60" t="s">
        <v>35</v>
      </c>
      <c r="BN269" s="56" t="s">
        <v>35</v>
      </c>
      <c r="BO269" s="56" t="s">
        <v>35</v>
      </c>
      <c r="BP269" s="56" t="s">
        <v>35</v>
      </c>
      <c r="BQ269" s="51" t="s">
        <v>35</v>
      </c>
      <c r="BR269" s="60" t="s">
        <v>35</v>
      </c>
      <c r="BS269" s="56" t="s">
        <v>35</v>
      </c>
      <c r="BT269" s="56" t="s">
        <v>35</v>
      </c>
      <c r="BU269" s="56" t="s">
        <v>35</v>
      </c>
      <c r="BV269" s="56" t="s">
        <v>35</v>
      </c>
      <c r="BW269" s="56" t="s">
        <v>35</v>
      </c>
      <c r="BX269" s="56" t="s">
        <v>35</v>
      </c>
      <c r="BY269" s="45" t="s">
        <v>35</v>
      </c>
      <c r="BZ269" s="3"/>
      <c r="CA269" s="3"/>
      <c r="CB269" s="3"/>
      <c r="CC269" s="3"/>
      <c r="CD269" s="3"/>
      <c r="CE269" s="3"/>
      <c r="CF269" s="3"/>
      <c r="CG269" s="3"/>
      <c r="CH269" s="3"/>
      <c r="CI269" s="3"/>
      <c r="CJ269" s="3"/>
      <c r="CK269" s="3"/>
      <c r="CL269" s="3"/>
      <c r="CM269" s="3"/>
      <c r="CN269" s="3"/>
      <c r="CO269" s="3"/>
      <c r="CP269" s="3"/>
      <c r="CQ269" s="3"/>
      <c r="CR269" s="3"/>
      <c r="CS269" s="3"/>
      <c r="CT269" s="3"/>
      <c r="CU269" s="3"/>
      <c r="CV269" s="3"/>
      <c r="CW269" s="3"/>
      <c r="CX269" s="3"/>
      <c r="CY269" s="3"/>
      <c r="CZ269" s="3"/>
    </row>
    <row r="270" s="322" customFormat="true" ht="15" customHeight="true" x14ac:dyDescent="0.2">
      <c r="Z270" s="187"/>
      <c r="AA270" s="187"/>
      <c r="AB270" s="187"/>
      <c r="AC270" s="187"/>
      <c r="AD270" s="187"/>
      <c r="AE270" s="187"/>
      <c r="AF270" s="187"/>
      <c r="AG270" s="187"/>
      <c r="AH270" s="187"/>
      <c r="AI270" s="187"/>
      <c r="AJ270" s="187"/>
      <c r="AK270" s="187"/>
      <c r="AL270" s="187"/>
      <c r="AM270" s="187"/>
      <c r="AN270" s="187"/>
      <c r="AO270" s="187"/>
      <c r="AP270" s="187"/>
      <c r="AQ270" s="187"/>
      <c r="AR270" s="187"/>
      <c r="AS270" s="187"/>
      <c r="AT270" s="187"/>
      <c r="AU270" s="187"/>
      <c r="AV270" s="187"/>
      <c r="AW270" s="187"/>
      <c r="AX270" s="187"/>
      <c r="AY270" s="187"/>
      <c r="AZ270" s="187"/>
      <c r="BA270" s="990"/>
      <c r="BB270" s="557" t="s">
        <v>90</v>
      </c>
      <c r="BC270" s="60" t="s">
        <v>35</v>
      </c>
      <c r="BD270" s="56" t="s">
        <v>35</v>
      </c>
      <c r="BE270" s="56" t="s">
        <v>35</v>
      </c>
      <c r="BF270" s="56" t="s">
        <v>35</v>
      </c>
      <c r="BG270" s="51" t="s">
        <v>35</v>
      </c>
      <c r="BH270" s="60" t="s">
        <v>35</v>
      </c>
      <c r="BI270" s="56" t="s">
        <v>35</v>
      </c>
      <c r="BJ270" s="56" t="s">
        <v>35</v>
      </c>
      <c r="BK270" s="56" t="s">
        <v>35</v>
      </c>
      <c r="BL270" s="51" t="s">
        <v>35</v>
      </c>
      <c r="BM270" s="60" t="s">
        <v>35</v>
      </c>
      <c r="BN270" s="56" t="s">
        <v>35</v>
      </c>
      <c r="BO270" s="56" t="s">
        <v>35</v>
      </c>
      <c r="BP270" s="56" t="s">
        <v>35</v>
      </c>
      <c r="BQ270" s="51" t="s">
        <v>35</v>
      </c>
      <c r="BR270" s="60" t="s">
        <v>35</v>
      </c>
      <c r="BS270" s="56" t="s">
        <v>35</v>
      </c>
      <c r="BT270" s="56" t="s">
        <v>35</v>
      </c>
      <c r="BU270" s="56" t="s">
        <v>35</v>
      </c>
      <c r="BV270" s="56" t="s">
        <v>35</v>
      </c>
      <c r="BW270" s="56" t="s">
        <v>35</v>
      </c>
      <c r="BX270" s="56" t="s">
        <v>35</v>
      </c>
      <c r="BY270" s="45" t="s">
        <v>35</v>
      </c>
      <c r="BZ270" s="3"/>
      <c r="CA270" s="3"/>
      <c r="CB270" s="3"/>
      <c r="CC270" s="3"/>
      <c r="CD270" s="3"/>
      <c r="CE270" s="3"/>
      <c r="CF270" s="3"/>
      <c r="CG270" s="3"/>
      <c r="CH270" s="3"/>
      <c r="CI270" s="3"/>
      <c r="CJ270" s="3"/>
      <c r="CK270" s="3"/>
      <c r="CL270" s="3"/>
      <c r="CM270" s="3"/>
      <c r="CN270" s="3"/>
      <c r="CO270" s="3"/>
      <c r="CP270" s="3"/>
      <c r="CQ270" s="3"/>
      <c r="CR270" s="3"/>
      <c r="CS270" s="3"/>
      <c r="CT270" s="3"/>
      <c r="CU270" s="3"/>
      <c r="CV270" s="3"/>
      <c r="CW270" s="3"/>
      <c r="CX270" s="3"/>
      <c r="CY270" s="3"/>
      <c r="CZ270" s="3"/>
    </row>
    <row r="271" s="322" customFormat="true" ht="15" customHeight="true" x14ac:dyDescent="0.2">
      <c r="Z271" s="187"/>
      <c r="AA271" s="187"/>
      <c r="AB271" s="187"/>
      <c r="AC271" s="187"/>
      <c r="AD271" s="187"/>
      <c r="AE271" s="187"/>
      <c r="AF271" s="187"/>
      <c r="AG271" s="187"/>
      <c r="AH271" s="187"/>
      <c r="AI271" s="187"/>
      <c r="AJ271" s="187"/>
      <c r="AK271" s="187"/>
      <c r="AL271" s="187"/>
      <c r="AM271" s="187"/>
      <c r="AN271" s="187"/>
      <c r="AO271" s="187"/>
      <c r="AP271" s="187"/>
      <c r="AQ271" s="187"/>
      <c r="AR271" s="187"/>
      <c r="AS271" s="187"/>
      <c r="AT271" s="187"/>
      <c r="AU271" s="187"/>
      <c r="AV271" s="187"/>
      <c r="AW271" s="187"/>
      <c r="AX271" s="187"/>
      <c r="AY271" s="187"/>
      <c r="AZ271" s="187"/>
      <c r="BA271" s="990" t="s">
        <v>75</v>
      </c>
      <c r="BB271" s="557" t="s">
        <v>49</v>
      </c>
      <c r="BC271" s="60" t="s">
        <v>35</v>
      </c>
      <c r="BD271" s="53" t="s">
        <v>35</v>
      </c>
      <c r="BE271" s="53" t="s">
        <v>35</v>
      </c>
      <c r="BF271" s="53" t="s">
        <v>35</v>
      </c>
      <c r="BG271" s="48" t="s">
        <v>35</v>
      </c>
      <c r="BH271" s="60" t="s">
        <v>35</v>
      </c>
      <c r="BI271" s="53" t="s">
        <v>35</v>
      </c>
      <c r="BJ271" s="53" t="s">
        <v>35</v>
      </c>
      <c r="BK271" s="53" t="s">
        <v>35</v>
      </c>
      <c r="BL271" s="48" t="s">
        <v>35</v>
      </c>
      <c r="BM271" s="60" t="s">
        <v>35</v>
      </c>
      <c r="BN271" s="53" t="s">
        <v>35</v>
      </c>
      <c r="BO271" s="53" t="s">
        <v>35</v>
      </c>
      <c r="BP271" s="53" t="s">
        <v>35</v>
      </c>
      <c r="BQ271" s="48" t="s">
        <v>35</v>
      </c>
      <c r="BR271" s="60" t="s">
        <v>35</v>
      </c>
      <c r="BS271" s="53" t="s">
        <v>35</v>
      </c>
      <c r="BT271" s="53" t="s">
        <v>35</v>
      </c>
      <c r="BU271" s="53" t="s">
        <v>35</v>
      </c>
      <c r="BV271" s="53" t="s">
        <v>35</v>
      </c>
      <c r="BW271" s="53" t="s">
        <v>35</v>
      </c>
      <c r="BX271" s="53" t="s">
        <v>35</v>
      </c>
      <c r="BY271" s="43" t="s">
        <v>35</v>
      </c>
      <c r="BZ271" s="3"/>
      <c r="CA271" s="3"/>
      <c r="CB271" s="3"/>
      <c r="CC271" s="3"/>
      <c r="CD271" s="3"/>
      <c r="CE271" s="3"/>
      <c r="CF271" s="3"/>
      <c r="CG271" s="3"/>
      <c r="CH271" s="3"/>
      <c r="CI271" s="3"/>
      <c r="CJ271" s="3"/>
      <c r="CK271" s="3"/>
      <c r="CL271" s="3"/>
      <c r="CM271" s="3"/>
      <c r="CN271" s="3"/>
      <c r="CO271" s="3"/>
      <c r="CP271" s="3"/>
      <c r="CQ271" s="3"/>
      <c r="CR271" s="3"/>
      <c r="CS271" s="3"/>
      <c r="CT271" s="3"/>
      <c r="CU271" s="3"/>
      <c r="CV271" s="3"/>
      <c r="CW271" s="3"/>
      <c r="CX271" s="3"/>
      <c r="CY271" s="3"/>
      <c r="CZ271" s="3"/>
    </row>
    <row r="272" s="322" customFormat="true" ht="15" customHeight="true" x14ac:dyDescent="0.2">
      <c r="Z272" s="187"/>
      <c r="AA272" s="187"/>
      <c r="AB272" s="187"/>
      <c r="AC272" s="187"/>
      <c r="AD272" s="187"/>
      <c r="AE272" s="187"/>
      <c r="AF272" s="187"/>
      <c r="AG272" s="187"/>
      <c r="AH272" s="187"/>
      <c r="AI272" s="187"/>
      <c r="AJ272" s="187"/>
      <c r="AK272" s="187"/>
      <c r="AL272" s="187"/>
      <c r="AM272" s="187"/>
      <c r="AN272" s="187"/>
      <c r="AO272" s="187"/>
      <c r="AP272" s="187"/>
      <c r="AQ272" s="187"/>
      <c r="AR272" s="187"/>
      <c r="AS272" s="187"/>
      <c r="AT272" s="187"/>
      <c r="AU272" s="187"/>
      <c r="AV272" s="187"/>
      <c r="AW272" s="187"/>
      <c r="AX272" s="187"/>
      <c r="AY272" s="187"/>
      <c r="AZ272" s="187"/>
      <c r="BA272" s="990"/>
      <c r="BB272" s="557" t="s">
        <v>48</v>
      </c>
      <c r="BC272" s="60" t="s">
        <v>35</v>
      </c>
      <c r="BD272" s="53" t="s">
        <v>35</v>
      </c>
      <c r="BE272" s="53" t="s">
        <v>35</v>
      </c>
      <c r="BF272" s="53" t="s">
        <v>35</v>
      </c>
      <c r="BG272" s="48" t="s">
        <v>35</v>
      </c>
      <c r="BH272" s="60" t="s">
        <v>35</v>
      </c>
      <c r="BI272" s="53" t="s">
        <v>35</v>
      </c>
      <c r="BJ272" s="53" t="s">
        <v>35</v>
      </c>
      <c r="BK272" s="53" t="s">
        <v>35</v>
      </c>
      <c r="BL272" s="48" t="s">
        <v>35</v>
      </c>
      <c r="BM272" s="60" t="s">
        <v>35</v>
      </c>
      <c r="BN272" s="53" t="s">
        <v>35</v>
      </c>
      <c r="BO272" s="53" t="s">
        <v>35</v>
      </c>
      <c r="BP272" s="53" t="s">
        <v>35</v>
      </c>
      <c r="BQ272" s="48" t="s">
        <v>35</v>
      </c>
      <c r="BR272" s="60" t="s">
        <v>35</v>
      </c>
      <c r="BS272" s="53" t="s">
        <v>35</v>
      </c>
      <c r="BT272" s="53" t="s">
        <v>35</v>
      </c>
      <c r="BU272" s="53" t="s">
        <v>35</v>
      </c>
      <c r="BV272" s="53" t="s">
        <v>35</v>
      </c>
      <c r="BW272" s="53" t="s">
        <v>35</v>
      </c>
      <c r="BX272" s="53" t="s">
        <v>35</v>
      </c>
      <c r="BY272" s="43" t="s">
        <v>35</v>
      </c>
      <c r="BZ272" s="3"/>
      <c r="CA272" s="3"/>
      <c r="CB272" s="3"/>
      <c r="CC272" s="3"/>
      <c r="CD272" s="3"/>
      <c r="CE272" s="3"/>
      <c r="CF272" s="3"/>
      <c r="CG272" s="3"/>
      <c r="CH272" s="3"/>
      <c r="CI272" s="3"/>
      <c r="CJ272" s="3"/>
      <c r="CK272" s="3"/>
      <c r="CL272" s="3"/>
      <c r="CM272" s="3"/>
      <c r="CN272" s="3"/>
      <c r="CO272" s="3"/>
      <c r="CP272" s="3"/>
      <c r="CQ272" s="3"/>
      <c r="CR272" s="3"/>
      <c r="CS272" s="3"/>
      <c r="CT272" s="3"/>
      <c r="CU272" s="3"/>
      <c r="CV272" s="3"/>
      <c r="CW272" s="3"/>
      <c r="CX272" s="3"/>
      <c r="CY272" s="3"/>
      <c r="CZ272" s="3"/>
    </row>
    <row r="273" s="322" customFormat="true" ht="15" customHeight="true" x14ac:dyDescent="0.2">
      <c r="Z273" s="187"/>
      <c r="AA273" s="187"/>
      <c r="AB273" s="187"/>
      <c r="AC273" s="187"/>
      <c r="AD273" s="187"/>
      <c r="AE273" s="187"/>
      <c r="AF273" s="187"/>
      <c r="AG273" s="187"/>
      <c r="AH273" s="187"/>
      <c r="AI273" s="187"/>
      <c r="AJ273" s="187"/>
      <c r="AK273" s="187"/>
      <c r="AL273" s="187"/>
      <c r="AM273" s="187"/>
      <c r="AN273" s="187"/>
      <c r="AO273" s="187"/>
      <c r="AP273" s="187"/>
      <c r="AQ273" s="187"/>
      <c r="AR273" s="187"/>
      <c r="AS273" s="187"/>
      <c r="AT273" s="187"/>
      <c r="AU273" s="187"/>
      <c r="AV273" s="187"/>
      <c r="AW273" s="187"/>
      <c r="AX273" s="187"/>
      <c r="AY273" s="187"/>
      <c r="AZ273" s="187"/>
      <c r="BA273" s="990"/>
      <c r="BB273" s="557" t="s">
        <v>112</v>
      </c>
      <c r="BC273" s="60" t="s">
        <v>35</v>
      </c>
      <c r="BD273" s="53" t="s">
        <v>35</v>
      </c>
      <c r="BE273" s="53" t="s">
        <v>35</v>
      </c>
      <c r="BF273" s="53" t="s">
        <v>35</v>
      </c>
      <c r="BG273" s="48" t="s">
        <v>35</v>
      </c>
      <c r="BH273" s="60" t="s">
        <v>35</v>
      </c>
      <c r="BI273" s="53" t="s">
        <v>35</v>
      </c>
      <c r="BJ273" s="53" t="s">
        <v>35</v>
      </c>
      <c r="BK273" s="53" t="s">
        <v>35</v>
      </c>
      <c r="BL273" s="48" t="s">
        <v>35</v>
      </c>
      <c r="BM273" s="60" t="s">
        <v>35</v>
      </c>
      <c r="BN273" s="53" t="s">
        <v>35</v>
      </c>
      <c r="BO273" s="53" t="s">
        <v>35</v>
      </c>
      <c r="BP273" s="53" t="s">
        <v>35</v>
      </c>
      <c r="BQ273" s="48" t="s">
        <v>35</v>
      </c>
      <c r="BR273" s="60" t="s">
        <v>35</v>
      </c>
      <c r="BS273" s="53" t="s">
        <v>35</v>
      </c>
      <c r="BT273" s="53" t="s">
        <v>35</v>
      </c>
      <c r="BU273" s="53" t="s">
        <v>35</v>
      </c>
      <c r="BV273" s="53" t="s">
        <v>35</v>
      </c>
      <c r="BW273" s="53" t="s">
        <v>35</v>
      </c>
      <c r="BX273" s="53" t="s">
        <v>35</v>
      </c>
      <c r="BY273" s="43" t="s">
        <v>35</v>
      </c>
      <c r="BZ273" s="3"/>
      <c r="CA273" s="3"/>
      <c r="CB273" s="3"/>
      <c r="CC273" s="3"/>
      <c r="CD273" s="3"/>
      <c r="CE273" s="3"/>
      <c r="CF273" s="3"/>
      <c r="CG273" s="3"/>
      <c r="CH273" s="3"/>
      <c r="CI273" s="3"/>
      <c r="CJ273" s="3"/>
      <c r="CK273" s="3"/>
      <c r="CL273" s="3"/>
      <c r="CM273" s="3"/>
      <c r="CN273" s="3"/>
      <c r="CO273" s="3"/>
      <c r="CP273" s="3"/>
      <c r="CQ273" s="3"/>
      <c r="CR273" s="3"/>
      <c r="CS273" s="3"/>
      <c r="CT273" s="3"/>
      <c r="CU273" s="3"/>
      <c r="CV273" s="3"/>
      <c r="CW273" s="3"/>
      <c r="CX273" s="3"/>
      <c r="CY273" s="3"/>
      <c r="CZ273" s="3"/>
    </row>
    <row r="274" s="322" customFormat="true" ht="15" customHeight="true" x14ac:dyDescent="0.2">
      <c r="Z274" s="187"/>
      <c r="AA274" s="187"/>
      <c r="AB274" s="187"/>
      <c r="AC274" s="187"/>
      <c r="AD274" s="187"/>
      <c r="AE274" s="187"/>
      <c r="AF274" s="187"/>
      <c r="AG274" s="187"/>
      <c r="AH274" s="187"/>
      <c r="AI274" s="187"/>
      <c r="AJ274" s="187"/>
      <c r="AK274" s="187"/>
      <c r="AL274" s="187"/>
      <c r="AM274" s="187"/>
      <c r="AN274" s="187"/>
      <c r="AO274" s="187"/>
      <c r="AP274" s="187"/>
      <c r="AQ274" s="187"/>
      <c r="AR274" s="187"/>
      <c r="AS274" s="187"/>
      <c r="AT274" s="187"/>
      <c r="AU274" s="187"/>
      <c r="AV274" s="187"/>
      <c r="AW274" s="187"/>
      <c r="AX274" s="187"/>
      <c r="AY274" s="187"/>
      <c r="AZ274" s="187"/>
      <c r="BA274" s="990" t="s">
        <v>76</v>
      </c>
      <c r="BB274" s="557" t="s">
        <v>49</v>
      </c>
      <c r="BC274" s="60" t="s">
        <v>35</v>
      </c>
      <c r="BD274" s="56" t="s">
        <v>35</v>
      </c>
      <c r="BE274" s="56" t="s">
        <v>35</v>
      </c>
      <c r="BF274" s="56" t="s">
        <v>35</v>
      </c>
      <c r="BG274" s="51" t="s">
        <v>35</v>
      </c>
      <c r="BH274" s="60" t="s">
        <v>35</v>
      </c>
      <c r="BI274" s="56" t="s">
        <v>35</v>
      </c>
      <c r="BJ274" s="56" t="s">
        <v>35</v>
      </c>
      <c r="BK274" s="56" t="s">
        <v>35</v>
      </c>
      <c r="BL274" s="51" t="s">
        <v>35</v>
      </c>
      <c r="BM274" s="60" t="s">
        <v>35</v>
      </c>
      <c r="BN274" s="56" t="s">
        <v>35</v>
      </c>
      <c r="BO274" s="56" t="s">
        <v>35</v>
      </c>
      <c r="BP274" s="56" t="s">
        <v>35</v>
      </c>
      <c r="BQ274" s="51" t="s">
        <v>35</v>
      </c>
      <c r="BR274" s="60" t="s">
        <v>35</v>
      </c>
      <c r="BS274" s="56" t="s">
        <v>35</v>
      </c>
      <c r="BT274" s="56" t="s">
        <v>35</v>
      </c>
      <c r="BU274" s="56" t="s">
        <v>35</v>
      </c>
      <c r="BV274" s="56" t="s">
        <v>35</v>
      </c>
      <c r="BW274" s="56" t="s">
        <v>35</v>
      </c>
      <c r="BX274" s="56" t="s">
        <v>35</v>
      </c>
      <c r="BY274" s="45" t="s">
        <v>35</v>
      </c>
      <c r="BZ274" s="3"/>
      <c r="CA274" s="3"/>
      <c r="CB274" s="3"/>
      <c r="CC274" s="3"/>
      <c r="CD274" s="3"/>
      <c r="CE274" s="3"/>
      <c r="CF274" s="3"/>
      <c r="CG274" s="3"/>
      <c r="CH274" s="3"/>
      <c r="CI274" s="3"/>
      <c r="CJ274" s="3"/>
      <c r="CK274" s="3"/>
      <c r="CL274" s="3"/>
      <c r="CM274" s="3"/>
      <c r="CN274" s="3"/>
      <c r="CO274" s="3"/>
      <c r="CP274" s="3"/>
      <c r="CQ274" s="3"/>
      <c r="CR274" s="3"/>
      <c r="CS274" s="3"/>
      <c r="CT274" s="3"/>
      <c r="CU274" s="3"/>
      <c r="CV274" s="3"/>
      <c r="CW274" s="3"/>
      <c r="CX274" s="3"/>
      <c r="CY274" s="3"/>
      <c r="CZ274" s="3"/>
    </row>
    <row r="275" s="322" customFormat="true" ht="15" customHeight="true" x14ac:dyDescent="0.2">
      <c r="Z275" s="187"/>
      <c r="AA275" s="187"/>
      <c r="AB275" s="187"/>
      <c r="AC275" s="187"/>
      <c r="AD275" s="187"/>
      <c r="AE275" s="187"/>
      <c r="AF275" s="187"/>
      <c r="AG275" s="187"/>
      <c r="AH275" s="187"/>
      <c r="AI275" s="187"/>
      <c r="AJ275" s="187"/>
      <c r="AK275" s="187"/>
      <c r="AL275" s="187"/>
      <c r="AM275" s="187"/>
      <c r="AN275" s="187"/>
      <c r="AO275" s="187"/>
      <c r="AP275" s="187"/>
      <c r="AQ275" s="187"/>
      <c r="AR275" s="187"/>
      <c r="AS275" s="187"/>
      <c r="AT275" s="187"/>
      <c r="AU275" s="187"/>
      <c r="AV275" s="187"/>
      <c r="AW275" s="187"/>
      <c r="AX275" s="187"/>
      <c r="AY275" s="187"/>
      <c r="AZ275" s="187"/>
      <c r="BA275" s="990"/>
      <c r="BB275" s="557" t="s">
        <v>48</v>
      </c>
      <c r="BC275" s="60" t="s">
        <v>35</v>
      </c>
      <c r="BD275" s="56" t="s">
        <v>35</v>
      </c>
      <c r="BE275" s="56" t="s">
        <v>35</v>
      </c>
      <c r="BF275" s="56" t="s">
        <v>35</v>
      </c>
      <c r="BG275" s="51" t="s">
        <v>35</v>
      </c>
      <c r="BH275" s="60" t="s">
        <v>35</v>
      </c>
      <c r="BI275" s="56" t="s">
        <v>35</v>
      </c>
      <c r="BJ275" s="56" t="s">
        <v>35</v>
      </c>
      <c r="BK275" s="56" t="s">
        <v>35</v>
      </c>
      <c r="BL275" s="51" t="s">
        <v>35</v>
      </c>
      <c r="BM275" s="60" t="s">
        <v>35</v>
      </c>
      <c r="BN275" s="56" t="s">
        <v>35</v>
      </c>
      <c r="BO275" s="56" t="s">
        <v>35</v>
      </c>
      <c r="BP275" s="56" t="s">
        <v>35</v>
      </c>
      <c r="BQ275" s="51" t="s">
        <v>35</v>
      </c>
      <c r="BR275" s="60" t="s">
        <v>35</v>
      </c>
      <c r="BS275" s="56" t="s">
        <v>35</v>
      </c>
      <c r="BT275" s="56" t="s">
        <v>35</v>
      </c>
      <c r="BU275" s="56" t="s">
        <v>35</v>
      </c>
      <c r="BV275" s="56" t="s">
        <v>35</v>
      </c>
      <c r="BW275" s="56" t="s">
        <v>35</v>
      </c>
      <c r="BX275" s="56" t="s">
        <v>35</v>
      </c>
      <c r="BY275" s="45" t="s">
        <v>35</v>
      </c>
      <c r="BZ275" s="3"/>
      <c r="CA275" s="3"/>
      <c r="CB275" s="3"/>
      <c r="CC275" s="3"/>
      <c r="CD275" s="3"/>
      <c r="CE275" s="3"/>
      <c r="CF275" s="3"/>
      <c r="CG275" s="3"/>
      <c r="CH275" s="3"/>
      <c r="CI275" s="3"/>
      <c r="CJ275" s="3"/>
      <c r="CK275" s="3"/>
      <c r="CL275" s="3"/>
      <c r="CM275" s="3"/>
      <c r="CN275" s="3"/>
      <c r="CO275" s="3"/>
      <c r="CP275" s="3"/>
      <c r="CQ275" s="3"/>
      <c r="CR275" s="3"/>
      <c r="CS275" s="3"/>
      <c r="CT275" s="3"/>
      <c r="CU275" s="3"/>
      <c r="CV275" s="3"/>
      <c r="CW275" s="3"/>
      <c r="CX275" s="3"/>
      <c r="CY275" s="3"/>
      <c r="CZ275" s="3"/>
    </row>
    <row r="276" s="322" customFormat="true" ht="15" customHeight="true" x14ac:dyDescent="0.2">
      <c r="Z276" s="187"/>
      <c r="AA276" s="187"/>
      <c r="AB276" s="187"/>
      <c r="AC276" s="187"/>
      <c r="AD276" s="187"/>
      <c r="AE276" s="187"/>
      <c r="AF276" s="187"/>
      <c r="AG276" s="187"/>
      <c r="AH276" s="187"/>
      <c r="AI276" s="187"/>
      <c r="AJ276" s="187"/>
      <c r="AK276" s="187"/>
      <c r="AL276" s="187"/>
      <c r="AM276" s="187"/>
      <c r="AN276" s="187"/>
      <c r="AO276" s="187"/>
      <c r="AP276" s="187"/>
      <c r="AQ276" s="187"/>
      <c r="AR276" s="187"/>
      <c r="AS276" s="187"/>
      <c r="AT276" s="187"/>
      <c r="AU276" s="187"/>
      <c r="AV276" s="187"/>
      <c r="AW276" s="187"/>
      <c r="AX276" s="187"/>
      <c r="AY276" s="187"/>
      <c r="AZ276" s="187"/>
      <c r="BA276" s="990"/>
      <c r="BB276" s="557" t="s">
        <v>113</v>
      </c>
      <c r="BC276" s="60" t="s">
        <v>35</v>
      </c>
      <c r="BD276" s="56" t="s">
        <v>35</v>
      </c>
      <c r="BE276" s="56" t="s">
        <v>35</v>
      </c>
      <c r="BF276" s="56" t="s">
        <v>35</v>
      </c>
      <c r="BG276" s="51" t="s">
        <v>35</v>
      </c>
      <c r="BH276" s="60" t="s">
        <v>35</v>
      </c>
      <c r="BI276" s="56" t="s">
        <v>35</v>
      </c>
      <c r="BJ276" s="56" t="s">
        <v>35</v>
      </c>
      <c r="BK276" s="56" t="s">
        <v>35</v>
      </c>
      <c r="BL276" s="51" t="s">
        <v>35</v>
      </c>
      <c r="BM276" s="60" t="s">
        <v>35</v>
      </c>
      <c r="BN276" s="56" t="s">
        <v>35</v>
      </c>
      <c r="BO276" s="56" t="s">
        <v>35</v>
      </c>
      <c r="BP276" s="56" t="s">
        <v>35</v>
      </c>
      <c r="BQ276" s="51" t="s">
        <v>35</v>
      </c>
      <c r="BR276" s="60" t="s">
        <v>35</v>
      </c>
      <c r="BS276" s="56" t="s">
        <v>35</v>
      </c>
      <c r="BT276" s="56" t="s">
        <v>35</v>
      </c>
      <c r="BU276" s="56" t="s">
        <v>35</v>
      </c>
      <c r="BV276" s="56" t="s">
        <v>35</v>
      </c>
      <c r="BW276" s="56" t="s">
        <v>35</v>
      </c>
      <c r="BX276" s="56" t="s">
        <v>35</v>
      </c>
      <c r="BY276" s="45" t="s">
        <v>35</v>
      </c>
      <c r="BZ276" s="3"/>
      <c r="CA276" s="3"/>
      <c r="CB276" s="3"/>
      <c r="CC276" s="3"/>
      <c r="CD276" s="3"/>
      <c r="CE276" s="3"/>
      <c r="CF276" s="3"/>
      <c r="CG276" s="3"/>
      <c r="CH276" s="3"/>
      <c r="CI276" s="3"/>
      <c r="CJ276" s="3"/>
      <c r="CK276" s="3"/>
      <c r="CL276" s="3"/>
      <c r="CM276" s="3"/>
      <c r="CN276" s="3"/>
      <c r="CO276" s="3"/>
      <c r="CP276" s="3"/>
      <c r="CQ276" s="3"/>
      <c r="CR276" s="3"/>
      <c r="CS276" s="3"/>
      <c r="CT276" s="3"/>
      <c r="CU276" s="3"/>
      <c r="CV276" s="3"/>
      <c r="CW276" s="3"/>
      <c r="CX276" s="3"/>
      <c r="CY276" s="3"/>
      <c r="CZ276" s="3"/>
    </row>
    <row r="277" s="322" customFormat="true" ht="15" customHeight="true" x14ac:dyDescent="0.2">
      <c r="Z277" s="187"/>
      <c r="AA277" s="187"/>
      <c r="AB277" s="187"/>
      <c r="AC277" s="187"/>
      <c r="AD277" s="187"/>
      <c r="AE277" s="187"/>
      <c r="AF277" s="187"/>
      <c r="AG277" s="187"/>
      <c r="AH277" s="187"/>
      <c r="AI277" s="187"/>
      <c r="AJ277" s="187"/>
      <c r="AK277" s="187"/>
      <c r="AL277" s="187"/>
      <c r="AM277" s="187"/>
      <c r="AN277" s="187"/>
      <c r="AO277" s="187"/>
      <c r="AP277" s="187"/>
      <c r="AQ277" s="187"/>
      <c r="AR277" s="187"/>
      <c r="AS277" s="187"/>
      <c r="AT277" s="187"/>
      <c r="AU277" s="187"/>
      <c r="AV277" s="187"/>
      <c r="AW277" s="187"/>
      <c r="AX277" s="187"/>
      <c r="AY277" s="187"/>
      <c r="AZ277" s="187"/>
      <c r="BA277" s="990" t="s">
        <v>77</v>
      </c>
      <c r="BB277" s="557" t="s">
        <v>78</v>
      </c>
      <c r="BC277" s="60" t="s">
        <v>35</v>
      </c>
      <c r="BD277" s="56" t="s">
        <v>35</v>
      </c>
      <c r="BE277" s="56" t="s">
        <v>35</v>
      </c>
      <c r="BF277" s="56" t="s">
        <v>35</v>
      </c>
      <c r="BG277" s="51" t="s">
        <v>35</v>
      </c>
      <c r="BH277" s="60" t="s">
        <v>35</v>
      </c>
      <c r="BI277" s="56" t="s">
        <v>35</v>
      </c>
      <c r="BJ277" s="56" t="s">
        <v>35</v>
      </c>
      <c r="BK277" s="56" t="s">
        <v>35</v>
      </c>
      <c r="BL277" s="51" t="s">
        <v>35</v>
      </c>
      <c r="BM277" s="60" t="s">
        <v>35</v>
      </c>
      <c r="BN277" s="56" t="s">
        <v>35</v>
      </c>
      <c r="BO277" s="56" t="s">
        <v>35</v>
      </c>
      <c r="BP277" s="56" t="s">
        <v>35</v>
      </c>
      <c r="BQ277" s="51" t="s">
        <v>35</v>
      </c>
      <c r="BR277" s="60" t="s">
        <v>35</v>
      </c>
      <c r="BS277" s="56" t="s">
        <v>35</v>
      </c>
      <c r="BT277" s="56" t="s">
        <v>35</v>
      </c>
      <c r="BU277" s="56" t="s">
        <v>35</v>
      </c>
      <c r="BV277" s="56" t="s">
        <v>35</v>
      </c>
      <c r="BW277" s="56" t="s">
        <v>35</v>
      </c>
      <c r="BX277" s="56" t="s">
        <v>35</v>
      </c>
      <c r="BY277" s="45" t="s">
        <v>35</v>
      </c>
      <c r="BZ277" s="3"/>
      <c r="CA277" s="3"/>
      <c r="CB277" s="3"/>
      <c r="CC277" s="3"/>
      <c r="CD277" s="3"/>
      <c r="CE277" s="3"/>
      <c r="CF277" s="3"/>
      <c r="CG277" s="3"/>
      <c r="CH277" s="3"/>
      <c r="CI277" s="3"/>
      <c r="CJ277" s="3"/>
      <c r="CK277" s="3"/>
      <c r="CL277" s="3"/>
      <c r="CM277" s="3"/>
      <c r="CN277" s="3"/>
      <c r="CO277" s="3"/>
      <c r="CP277" s="3"/>
      <c r="CQ277" s="3"/>
      <c r="CR277" s="3"/>
      <c r="CS277" s="3"/>
      <c r="CT277" s="3"/>
      <c r="CU277" s="3"/>
      <c r="CV277" s="3"/>
      <c r="CW277" s="3"/>
      <c r="CX277" s="3"/>
      <c r="CY277" s="3"/>
      <c r="CZ277" s="3"/>
    </row>
    <row r="278" s="322" customFormat="true" ht="15" customHeight="true" x14ac:dyDescent="0.2">
      <c r="Z278" s="187"/>
      <c r="AA278" s="187"/>
      <c r="AB278" s="187"/>
      <c r="AC278" s="187"/>
      <c r="AD278" s="187"/>
      <c r="AE278" s="187"/>
      <c r="AF278" s="187"/>
      <c r="AG278" s="187"/>
      <c r="AH278" s="187"/>
      <c r="AI278" s="187"/>
      <c r="AJ278" s="187"/>
      <c r="AK278" s="187"/>
      <c r="AL278" s="187"/>
      <c r="AM278" s="187"/>
      <c r="AN278" s="187"/>
      <c r="AO278" s="187"/>
      <c r="AP278" s="187"/>
      <c r="AQ278" s="187"/>
      <c r="AR278" s="187"/>
      <c r="AS278" s="187"/>
      <c r="AT278" s="187"/>
      <c r="AU278" s="187"/>
      <c r="AV278" s="187"/>
      <c r="AW278" s="187"/>
      <c r="AX278" s="187"/>
      <c r="AY278" s="187"/>
      <c r="AZ278" s="187"/>
      <c r="BA278" s="990"/>
      <c r="BB278" s="557" t="s">
        <v>79</v>
      </c>
      <c r="BC278" s="60" t="s">
        <v>35</v>
      </c>
      <c r="BD278" s="56" t="s">
        <v>35</v>
      </c>
      <c r="BE278" s="56" t="s">
        <v>35</v>
      </c>
      <c r="BF278" s="56" t="s">
        <v>35</v>
      </c>
      <c r="BG278" s="51" t="s">
        <v>35</v>
      </c>
      <c r="BH278" s="60" t="s">
        <v>35</v>
      </c>
      <c r="BI278" s="56" t="s">
        <v>35</v>
      </c>
      <c r="BJ278" s="56" t="s">
        <v>35</v>
      </c>
      <c r="BK278" s="56" t="s">
        <v>35</v>
      </c>
      <c r="BL278" s="51" t="s">
        <v>35</v>
      </c>
      <c r="BM278" s="60" t="s">
        <v>35</v>
      </c>
      <c r="BN278" s="56" t="s">
        <v>35</v>
      </c>
      <c r="BO278" s="56" t="s">
        <v>35</v>
      </c>
      <c r="BP278" s="56" t="s">
        <v>35</v>
      </c>
      <c r="BQ278" s="51" t="s">
        <v>35</v>
      </c>
      <c r="BR278" s="60" t="s">
        <v>35</v>
      </c>
      <c r="BS278" s="56" t="s">
        <v>35</v>
      </c>
      <c r="BT278" s="56" t="s">
        <v>35</v>
      </c>
      <c r="BU278" s="56" t="s">
        <v>35</v>
      </c>
      <c r="BV278" s="56" t="s">
        <v>35</v>
      </c>
      <c r="BW278" s="56" t="s">
        <v>35</v>
      </c>
      <c r="BX278" s="56" t="s">
        <v>35</v>
      </c>
      <c r="BY278" s="45" t="s">
        <v>35</v>
      </c>
      <c r="BZ278" s="3"/>
      <c r="CA278" s="3"/>
      <c r="CB278" s="3"/>
      <c r="CC278" s="3"/>
      <c r="CD278" s="3"/>
      <c r="CE278" s="3"/>
      <c r="CF278" s="3"/>
      <c r="CG278" s="3"/>
      <c r="CH278" s="3"/>
      <c r="CI278" s="3"/>
      <c r="CJ278" s="3"/>
      <c r="CK278" s="3"/>
      <c r="CL278" s="3"/>
      <c r="CM278" s="3"/>
      <c r="CN278" s="3"/>
      <c r="CO278" s="3"/>
      <c r="CP278" s="3"/>
      <c r="CQ278" s="3"/>
      <c r="CR278" s="3"/>
      <c r="CS278" s="3"/>
      <c r="CT278" s="3"/>
      <c r="CU278" s="3"/>
      <c r="CV278" s="3"/>
      <c r="CW278" s="3"/>
      <c r="CX278" s="3"/>
      <c r="CY278" s="3"/>
      <c r="CZ278" s="3"/>
    </row>
    <row r="279" s="322" customFormat="true" ht="15" customHeight="true" x14ac:dyDescent="0.2">
      <c r="Z279" s="187"/>
      <c r="AA279" s="187"/>
      <c r="AB279" s="187"/>
      <c r="AC279" s="187"/>
      <c r="AD279" s="187"/>
      <c r="AE279" s="187"/>
      <c r="AF279" s="187"/>
      <c r="AG279" s="187"/>
      <c r="AH279" s="187"/>
      <c r="AI279" s="187"/>
      <c r="AJ279" s="187"/>
      <c r="AK279" s="187"/>
      <c r="AL279" s="187"/>
      <c r="AM279" s="187"/>
      <c r="AN279" s="187"/>
      <c r="AO279" s="187"/>
      <c r="AP279" s="187"/>
      <c r="AQ279" s="187"/>
      <c r="AR279" s="187"/>
      <c r="AS279" s="187"/>
      <c r="AT279" s="187"/>
      <c r="AU279" s="187"/>
      <c r="AV279" s="187"/>
      <c r="AW279" s="187"/>
      <c r="AX279" s="187"/>
      <c r="AY279" s="187"/>
      <c r="AZ279" s="187"/>
      <c r="BA279" s="990"/>
      <c r="BB279" s="557" t="s">
        <v>80</v>
      </c>
      <c r="BC279" s="60" t="s">
        <v>35</v>
      </c>
      <c r="BD279" s="53" t="s">
        <v>35</v>
      </c>
      <c r="BE279" s="53" t="s">
        <v>35</v>
      </c>
      <c r="BF279" s="53" t="s">
        <v>35</v>
      </c>
      <c r="BG279" s="48" t="s">
        <v>35</v>
      </c>
      <c r="BH279" s="60" t="s">
        <v>35</v>
      </c>
      <c r="BI279" s="53" t="s">
        <v>35</v>
      </c>
      <c r="BJ279" s="53" t="s">
        <v>35</v>
      </c>
      <c r="BK279" s="53" t="s">
        <v>35</v>
      </c>
      <c r="BL279" s="48" t="s">
        <v>35</v>
      </c>
      <c r="BM279" s="60" t="s">
        <v>35</v>
      </c>
      <c r="BN279" s="53" t="s">
        <v>35</v>
      </c>
      <c r="BO279" s="53" t="s">
        <v>35</v>
      </c>
      <c r="BP279" s="53" t="s">
        <v>35</v>
      </c>
      <c r="BQ279" s="48" t="s">
        <v>35</v>
      </c>
      <c r="BR279" s="60" t="s">
        <v>35</v>
      </c>
      <c r="BS279" s="53" t="s">
        <v>35</v>
      </c>
      <c r="BT279" s="53" t="s">
        <v>35</v>
      </c>
      <c r="BU279" s="53" t="s">
        <v>35</v>
      </c>
      <c r="BV279" s="53" t="s">
        <v>35</v>
      </c>
      <c r="BW279" s="53" t="s">
        <v>35</v>
      </c>
      <c r="BX279" s="53" t="s">
        <v>35</v>
      </c>
      <c r="BY279" s="43" t="s">
        <v>35</v>
      </c>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row>
    <row r="280" s="439" customFormat="true" ht="15" customHeight="true" x14ac:dyDescent="0.2">
      <c r="B280" s="438"/>
      <c r="Z280" s="346"/>
      <c r="AA280" s="346"/>
      <c r="AB280" s="346"/>
      <c r="AC280" s="346"/>
      <c r="AD280" s="346"/>
      <c r="AE280" s="346"/>
      <c r="AF280" s="346"/>
      <c r="AG280" s="346"/>
      <c r="AH280" s="346"/>
      <c r="AI280" s="346"/>
      <c r="AJ280" s="346"/>
      <c r="AK280" s="346"/>
      <c r="AL280" s="346"/>
      <c r="AM280" s="346"/>
      <c r="AN280" s="346"/>
      <c r="AO280" s="346"/>
      <c r="AP280" s="346"/>
      <c r="AQ280" s="346"/>
      <c r="AR280" s="346"/>
      <c r="AS280" s="346"/>
      <c r="AT280" s="346"/>
      <c r="AU280" s="346"/>
      <c r="AV280" s="346"/>
      <c r="AW280" s="346"/>
      <c r="AX280" s="346"/>
      <c r="AY280" s="346"/>
      <c r="AZ280" s="346"/>
      <c r="BA280" s="990"/>
      <c r="BB280" s="557" t="s">
        <v>81</v>
      </c>
      <c r="BC280" s="60" t="s">
        <v>35</v>
      </c>
      <c r="BD280" s="53" t="s">
        <v>35</v>
      </c>
      <c r="BE280" s="53" t="s">
        <v>35</v>
      </c>
      <c r="BF280" s="53" t="s">
        <v>35</v>
      </c>
      <c r="BG280" s="48" t="s">
        <v>35</v>
      </c>
      <c r="BH280" s="60" t="s">
        <v>35</v>
      </c>
      <c r="BI280" s="53" t="s">
        <v>35</v>
      </c>
      <c r="BJ280" s="53" t="s">
        <v>35</v>
      </c>
      <c r="BK280" s="53" t="s">
        <v>35</v>
      </c>
      <c r="BL280" s="48" t="s">
        <v>35</v>
      </c>
      <c r="BM280" s="60" t="s">
        <v>35</v>
      </c>
      <c r="BN280" s="53" t="s">
        <v>35</v>
      </c>
      <c r="BO280" s="53" t="s">
        <v>35</v>
      </c>
      <c r="BP280" s="53" t="s">
        <v>35</v>
      </c>
      <c r="BQ280" s="48" t="s">
        <v>35</v>
      </c>
      <c r="BR280" s="60" t="s">
        <v>35</v>
      </c>
      <c r="BS280" s="53" t="s">
        <v>35</v>
      </c>
      <c r="BT280" s="53" t="s">
        <v>35</v>
      </c>
      <c r="BU280" s="53" t="s">
        <v>35</v>
      </c>
      <c r="BV280" s="53" t="s">
        <v>35</v>
      </c>
      <c r="BW280" s="53" t="s">
        <v>35</v>
      </c>
      <c r="BX280" s="53" t="s">
        <v>35</v>
      </c>
      <c r="BY280" s="43" t="s">
        <v>35</v>
      </c>
      <c r="BZ280" s="3"/>
      <c r="CA280" s="3"/>
      <c r="CB280" s="3"/>
      <c r="CC280" s="3"/>
      <c r="CD280" s="3"/>
      <c r="CE280" s="3"/>
      <c r="CF280" s="3"/>
      <c r="CG280" s="3"/>
      <c r="CH280" s="3"/>
      <c r="CI280" s="3"/>
      <c r="CJ280" s="3"/>
      <c r="CK280" s="3"/>
      <c r="CL280" s="3"/>
      <c r="CM280" s="3"/>
      <c r="CN280" s="3"/>
      <c r="CO280" s="3"/>
      <c r="CP280" s="3"/>
      <c r="CQ280" s="3"/>
      <c r="CR280" s="3"/>
      <c r="CS280" s="3"/>
      <c r="CT280" s="3"/>
      <c r="CU280" s="3"/>
      <c r="CV280" s="3"/>
      <c r="CW280" s="3"/>
      <c r="CX280" s="3"/>
      <c r="CY280" s="3"/>
      <c r="CZ280" s="3"/>
    </row>
    <row r="281" s="439" customFormat="true" ht="15" customHeight="true" x14ac:dyDescent="0.2">
      <c r="B281" s="438"/>
      <c r="Z281" s="346"/>
      <c r="AA281" s="346"/>
      <c r="AB281" s="346"/>
      <c r="AC281" s="346"/>
      <c r="AD281" s="346"/>
      <c r="AE281" s="346"/>
      <c r="AF281" s="346"/>
      <c r="AG281" s="346"/>
      <c r="AH281" s="346"/>
      <c r="AI281" s="346"/>
      <c r="AJ281" s="346"/>
      <c r="AK281" s="346"/>
      <c r="AL281" s="346"/>
      <c r="AM281" s="346"/>
      <c r="AN281" s="346"/>
      <c r="AO281" s="346"/>
      <c r="AP281" s="346"/>
      <c r="AQ281" s="346"/>
      <c r="AR281" s="346"/>
      <c r="AS281" s="346"/>
      <c r="AT281" s="346"/>
      <c r="AU281" s="346"/>
      <c r="AV281" s="346"/>
      <c r="AW281" s="346"/>
      <c r="AX281" s="346"/>
      <c r="AY281" s="346"/>
      <c r="AZ281" s="346"/>
      <c r="BA281" s="990"/>
      <c r="BB281" s="557" t="s">
        <v>82</v>
      </c>
      <c r="BC281" s="60" t="s">
        <v>35</v>
      </c>
      <c r="BD281" s="53" t="s">
        <v>35</v>
      </c>
      <c r="BE281" s="53" t="s">
        <v>35</v>
      </c>
      <c r="BF281" s="53" t="s">
        <v>35</v>
      </c>
      <c r="BG281" s="48" t="s">
        <v>35</v>
      </c>
      <c r="BH281" s="60" t="s">
        <v>35</v>
      </c>
      <c r="BI281" s="53" t="s">
        <v>35</v>
      </c>
      <c r="BJ281" s="53" t="s">
        <v>35</v>
      </c>
      <c r="BK281" s="53" t="s">
        <v>35</v>
      </c>
      <c r="BL281" s="48" t="s">
        <v>35</v>
      </c>
      <c r="BM281" s="60" t="s">
        <v>35</v>
      </c>
      <c r="BN281" s="53" t="s">
        <v>35</v>
      </c>
      <c r="BO281" s="53" t="s">
        <v>35</v>
      </c>
      <c r="BP281" s="53" t="s">
        <v>35</v>
      </c>
      <c r="BQ281" s="48" t="s">
        <v>35</v>
      </c>
      <c r="BR281" s="60" t="s">
        <v>35</v>
      </c>
      <c r="BS281" s="53" t="s">
        <v>35</v>
      </c>
      <c r="BT281" s="53" t="s">
        <v>35</v>
      </c>
      <c r="BU281" s="53" t="s">
        <v>35</v>
      </c>
      <c r="BV281" s="53" t="s">
        <v>35</v>
      </c>
      <c r="BW281" s="53" t="s">
        <v>35</v>
      </c>
      <c r="BX281" s="53" t="s">
        <v>35</v>
      </c>
      <c r="BY281" s="43" t="s">
        <v>35</v>
      </c>
      <c r="BZ281" s="3"/>
      <c r="CA281" s="3"/>
      <c r="CB281" s="3"/>
      <c r="CC281" s="3"/>
      <c r="CD281" s="3"/>
      <c r="CE281" s="3"/>
      <c r="CF281" s="3"/>
      <c r="CG281" s="3"/>
      <c r="CH281" s="3"/>
      <c r="CI281" s="3"/>
      <c r="CJ281" s="3"/>
      <c r="CK281" s="3"/>
      <c r="CL281" s="3"/>
      <c r="CM281" s="3"/>
      <c r="CN281" s="3"/>
      <c r="CO281" s="3"/>
      <c r="CP281" s="3"/>
      <c r="CQ281" s="3"/>
      <c r="CR281" s="3"/>
      <c r="CS281" s="3"/>
      <c r="CT281" s="3"/>
      <c r="CU281" s="3"/>
      <c r="CV281" s="3"/>
      <c r="CW281" s="3"/>
      <c r="CX281" s="3"/>
      <c r="CY281" s="3"/>
      <c r="CZ281" s="3"/>
    </row>
    <row r="282" s="439" customFormat="true" ht="15" customHeight="true" x14ac:dyDescent="0.2">
      <c r="B282" s="438"/>
      <c r="Z282" s="346"/>
      <c r="AA282" s="346"/>
      <c r="AB282" s="346"/>
      <c r="AC282" s="346"/>
      <c r="AD282" s="346"/>
      <c r="AE282" s="346"/>
      <c r="AF282" s="346"/>
      <c r="AG282" s="346"/>
      <c r="AH282" s="346"/>
      <c r="AI282" s="346"/>
      <c r="AJ282" s="346"/>
      <c r="AK282" s="346"/>
      <c r="AL282" s="346"/>
      <c r="AM282" s="346"/>
      <c r="AN282" s="346"/>
      <c r="AO282" s="346"/>
      <c r="AP282" s="346"/>
      <c r="AQ282" s="346"/>
      <c r="AR282" s="346"/>
      <c r="AS282" s="346"/>
      <c r="AT282" s="346"/>
      <c r="AU282" s="346"/>
      <c r="AV282" s="346"/>
      <c r="AW282" s="346"/>
      <c r="AX282" s="346"/>
      <c r="AY282" s="346"/>
      <c r="AZ282" s="346"/>
      <c r="BA282" s="990"/>
      <c r="BB282" s="557" t="s">
        <v>83</v>
      </c>
      <c r="BC282" s="60" t="s">
        <v>35</v>
      </c>
      <c r="BD282" s="53" t="s">
        <v>35</v>
      </c>
      <c r="BE282" s="53" t="s">
        <v>35</v>
      </c>
      <c r="BF282" s="53" t="s">
        <v>35</v>
      </c>
      <c r="BG282" s="48" t="s">
        <v>35</v>
      </c>
      <c r="BH282" s="60" t="s">
        <v>35</v>
      </c>
      <c r="BI282" s="53" t="s">
        <v>35</v>
      </c>
      <c r="BJ282" s="53" t="s">
        <v>35</v>
      </c>
      <c r="BK282" s="53" t="s">
        <v>35</v>
      </c>
      <c r="BL282" s="48" t="s">
        <v>35</v>
      </c>
      <c r="BM282" s="60" t="s">
        <v>35</v>
      </c>
      <c r="BN282" s="53" t="s">
        <v>35</v>
      </c>
      <c r="BO282" s="53" t="s">
        <v>35</v>
      </c>
      <c r="BP282" s="53" t="s">
        <v>35</v>
      </c>
      <c r="BQ282" s="48" t="s">
        <v>35</v>
      </c>
      <c r="BR282" s="60" t="s">
        <v>35</v>
      </c>
      <c r="BS282" s="53" t="s">
        <v>35</v>
      </c>
      <c r="BT282" s="53" t="s">
        <v>35</v>
      </c>
      <c r="BU282" s="53" t="s">
        <v>35</v>
      </c>
      <c r="BV282" s="53" t="s">
        <v>35</v>
      </c>
      <c r="BW282" s="53" t="s">
        <v>35</v>
      </c>
      <c r="BX282" s="53" t="s">
        <v>35</v>
      </c>
      <c r="BY282" s="43" t="s">
        <v>35</v>
      </c>
      <c r="BZ282" s="3"/>
      <c r="CA282" s="3"/>
      <c r="CB282" s="3"/>
      <c r="CC282" s="3"/>
      <c r="CD282" s="3"/>
      <c r="CE282" s="3"/>
      <c r="CF282" s="3"/>
      <c r="CG282" s="3"/>
      <c r="CH282" s="3"/>
      <c r="CI282" s="3"/>
      <c r="CJ282" s="3"/>
      <c r="CK282" s="3"/>
      <c r="CL282" s="3"/>
      <c r="CM282" s="3"/>
      <c r="CN282" s="3"/>
      <c r="CO282" s="3"/>
      <c r="CP282" s="3"/>
      <c r="CQ282" s="3"/>
      <c r="CR282" s="3"/>
      <c r="CS282" s="3"/>
      <c r="CT282" s="3"/>
      <c r="CU282" s="3"/>
      <c r="CV282" s="3"/>
      <c r="CW282" s="3"/>
      <c r="CX282" s="3"/>
      <c r="CY282" s="3"/>
      <c r="CZ282" s="3"/>
    </row>
    <row r="283" s="439" customFormat="true" ht="15" customHeight="true" x14ac:dyDescent="0.2">
      <c r="B283" s="438"/>
      <c r="Z283" s="346"/>
      <c r="AA283" s="346"/>
      <c r="AB283" s="346"/>
      <c r="AC283" s="346"/>
      <c r="AD283" s="346"/>
      <c r="AE283" s="346"/>
      <c r="AF283" s="346"/>
      <c r="AG283" s="346"/>
      <c r="AH283" s="346"/>
      <c r="AI283" s="346"/>
      <c r="AJ283" s="346"/>
      <c r="AK283" s="346"/>
      <c r="AL283" s="346"/>
      <c r="AM283" s="346"/>
      <c r="AN283" s="346"/>
      <c r="AO283" s="346"/>
      <c r="AP283" s="346"/>
      <c r="AQ283" s="346"/>
      <c r="AR283" s="346"/>
      <c r="AS283" s="346"/>
      <c r="AT283" s="346"/>
      <c r="AU283" s="346"/>
      <c r="AV283" s="346"/>
      <c r="AW283" s="346"/>
      <c r="AX283" s="346"/>
      <c r="AY283" s="346"/>
      <c r="AZ283" s="346"/>
      <c r="BA283" s="990"/>
      <c r="BB283" s="557" t="s">
        <v>84</v>
      </c>
      <c r="BC283" s="60" t="s">
        <v>35</v>
      </c>
      <c r="BD283" s="53" t="s">
        <v>35</v>
      </c>
      <c r="BE283" s="53" t="s">
        <v>35</v>
      </c>
      <c r="BF283" s="53" t="s">
        <v>35</v>
      </c>
      <c r="BG283" s="48" t="s">
        <v>35</v>
      </c>
      <c r="BH283" s="60" t="s">
        <v>35</v>
      </c>
      <c r="BI283" s="53" t="s">
        <v>35</v>
      </c>
      <c r="BJ283" s="53" t="s">
        <v>35</v>
      </c>
      <c r="BK283" s="53" t="s">
        <v>35</v>
      </c>
      <c r="BL283" s="48" t="s">
        <v>35</v>
      </c>
      <c r="BM283" s="60" t="s">
        <v>35</v>
      </c>
      <c r="BN283" s="53" t="s">
        <v>35</v>
      </c>
      <c r="BO283" s="53" t="s">
        <v>35</v>
      </c>
      <c r="BP283" s="53" t="s">
        <v>35</v>
      </c>
      <c r="BQ283" s="48" t="s">
        <v>35</v>
      </c>
      <c r="BR283" s="60" t="s">
        <v>35</v>
      </c>
      <c r="BS283" s="53" t="s">
        <v>35</v>
      </c>
      <c r="BT283" s="53" t="s">
        <v>35</v>
      </c>
      <c r="BU283" s="53" t="s">
        <v>35</v>
      </c>
      <c r="BV283" s="53" t="s">
        <v>35</v>
      </c>
      <c r="BW283" s="53" t="s">
        <v>35</v>
      </c>
      <c r="BX283" s="53" t="s">
        <v>35</v>
      </c>
      <c r="BY283" s="43" t="s">
        <v>35</v>
      </c>
      <c r="BZ283" s="3"/>
      <c r="CA283" s="3"/>
      <c r="CB283" s="3"/>
      <c r="CC283" s="3"/>
      <c r="CD283" s="3"/>
      <c r="CE283" s="3"/>
      <c r="CF283" s="3"/>
      <c r="CG283" s="3"/>
      <c r="CH283" s="3"/>
      <c r="CI283" s="3"/>
      <c r="CJ283" s="3"/>
      <c r="CK283" s="3"/>
      <c r="CL283" s="3"/>
      <c r="CM283" s="3"/>
      <c r="CN283" s="3"/>
      <c r="CO283" s="3"/>
      <c r="CP283" s="3"/>
      <c r="CQ283" s="3"/>
      <c r="CR283" s="3"/>
      <c r="CS283" s="3"/>
      <c r="CT283" s="3"/>
      <c r="CU283" s="3"/>
      <c r="CV283" s="3"/>
      <c r="CW283" s="3"/>
      <c r="CX283" s="3"/>
      <c r="CY283" s="3"/>
      <c r="CZ283" s="3"/>
    </row>
    <row r="284" s="439" customFormat="true" ht="15" customHeight="true" x14ac:dyDescent="0.2">
      <c r="B284" s="438"/>
      <c r="Z284" s="346"/>
      <c r="AA284" s="346"/>
      <c r="AB284" s="346"/>
      <c r="AC284" s="346"/>
      <c r="AD284" s="346"/>
      <c r="AE284" s="346"/>
      <c r="AF284" s="346"/>
      <c r="AG284" s="346"/>
      <c r="AH284" s="346"/>
      <c r="AI284" s="346"/>
      <c r="AJ284" s="346"/>
      <c r="AK284" s="346"/>
      <c r="AL284" s="346"/>
      <c r="AM284" s="346"/>
      <c r="AN284" s="346"/>
      <c r="AO284" s="346"/>
      <c r="AP284" s="346"/>
      <c r="AQ284" s="346"/>
      <c r="AR284" s="346"/>
      <c r="AS284" s="346"/>
      <c r="AT284" s="346"/>
      <c r="AU284" s="346"/>
      <c r="AV284" s="346"/>
      <c r="AW284" s="346"/>
      <c r="AX284" s="346"/>
      <c r="AY284" s="346"/>
      <c r="AZ284" s="346"/>
      <c r="BA284" s="994"/>
      <c r="BB284" s="560" t="s">
        <v>113</v>
      </c>
      <c r="BC284" s="59" t="s">
        <v>35</v>
      </c>
      <c r="BD284" s="55" t="s">
        <v>35</v>
      </c>
      <c r="BE284" s="55" t="s">
        <v>35</v>
      </c>
      <c r="BF284" s="55" t="s">
        <v>35</v>
      </c>
      <c r="BG284" s="50" t="s">
        <v>35</v>
      </c>
      <c r="BH284" s="59" t="s">
        <v>35</v>
      </c>
      <c r="BI284" s="55" t="s">
        <v>35</v>
      </c>
      <c r="BJ284" s="55" t="s">
        <v>35</v>
      </c>
      <c r="BK284" s="55" t="s">
        <v>35</v>
      </c>
      <c r="BL284" s="50" t="s">
        <v>35</v>
      </c>
      <c r="BM284" s="59" t="s">
        <v>35</v>
      </c>
      <c r="BN284" s="55" t="s">
        <v>35</v>
      </c>
      <c r="BO284" s="55" t="s">
        <v>35</v>
      </c>
      <c r="BP284" s="55" t="s">
        <v>35</v>
      </c>
      <c r="BQ284" s="50" t="s">
        <v>35</v>
      </c>
      <c r="BR284" s="59" t="s">
        <v>35</v>
      </c>
      <c r="BS284" s="55" t="s">
        <v>35</v>
      </c>
      <c r="BT284" s="55" t="s">
        <v>35</v>
      </c>
      <c r="BU284" s="55" t="s">
        <v>35</v>
      </c>
      <c r="BV284" s="55" t="s">
        <v>35</v>
      </c>
      <c r="BW284" s="55" t="s">
        <v>35</v>
      </c>
      <c r="BX284" s="55" t="s">
        <v>35</v>
      </c>
      <c r="BY284" s="44" t="s">
        <v>35</v>
      </c>
      <c r="BZ284" s="3"/>
      <c r="CA284" s="3"/>
      <c r="CB284" s="3"/>
      <c r="CC284" s="3"/>
      <c r="CD284" s="3"/>
      <c r="CE284" s="3"/>
      <c r="CF284" s="3"/>
      <c r="CG284" s="3"/>
      <c r="CH284" s="3"/>
      <c r="CI284" s="3"/>
      <c r="CJ284" s="3"/>
      <c r="CK284" s="3"/>
      <c r="CL284" s="3"/>
      <c r="CM284" s="3"/>
      <c r="CN284" s="3"/>
      <c r="CO284" s="3"/>
      <c r="CP284" s="3"/>
      <c r="CQ284" s="3"/>
      <c r="CR284" s="3"/>
      <c r="CS284" s="3"/>
      <c r="CT284" s="3"/>
      <c r="CU284" s="3"/>
      <c r="CV284" s="3"/>
      <c r="CW284" s="3"/>
      <c r="CX284" s="3"/>
      <c r="CY284" s="3"/>
      <c r="CZ284" s="3"/>
    </row>
    <row r="285" s="439" customFormat="true" ht="15" customHeight="true" x14ac:dyDescent="0.2">
      <c r="B285" s="438"/>
      <c r="Z285" s="346"/>
      <c r="AA285" s="346"/>
      <c r="AB285" s="346"/>
      <c r="AC285" s="346"/>
      <c r="AD285" s="346"/>
      <c r="AE285" s="346"/>
      <c r="AF285" s="346"/>
      <c r="AG285" s="346"/>
      <c r="AH285" s="346"/>
      <c r="AI285" s="346"/>
      <c r="AJ285" s="346"/>
      <c r="AK285" s="346"/>
      <c r="AL285" s="346"/>
      <c r="AM285" s="346"/>
      <c r="AN285" s="346"/>
      <c r="AO285" s="346"/>
      <c r="AP285" s="346"/>
      <c r="AQ285" s="346"/>
      <c r="AR285" s="346"/>
      <c r="AS285" s="346"/>
      <c r="AT285" s="346"/>
      <c r="AU285" s="346"/>
      <c r="AV285" s="346"/>
      <c r="AW285" s="346"/>
      <c r="AX285" s="346"/>
      <c r="AY285" s="346"/>
      <c r="AZ285" s="346"/>
      <c r="BA285" s="319"/>
      <c r="BB285" s="317"/>
      <c r="BC285" s="317"/>
      <c r="BD285" s="317"/>
      <c r="BE285" s="317"/>
      <c r="BF285" s="317"/>
      <c r="BG285" s="317"/>
      <c r="BH285" s="317"/>
      <c r="BI285" s="317"/>
      <c r="BJ285" s="317"/>
      <c r="BK285" s="317"/>
      <c r="BL285" s="317"/>
      <c r="BM285" s="317"/>
      <c r="BN285" s="317"/>
      <c r="BO285" s="317"/>
      <c r="BP285" s="317"/>
      <c r="BQ285" s="317"/>
      <c r="BR285" s="317"/>
      <c r="BS285" s="317"/>
      <c r="BT285" s="317"/>
      <c r="BU285" s="317"/>
      <c r="BV285" s="317"/>
      <c r="BW285" s="317"/>
      <c r="BX285" s="317"/>
      <c r="BY285" s="319"/>
      <c r="BZ285" s="345"/>
      <c r="CA285" s="345"/>
      <c r="CB285" s="345"/>
      <c r="CC285" s="345"/>
      <c r="CD285" s="345"/>
      <c r="CE285" s="345"/>
      <c r="CF285" s="345"/>
      <c r="CG285" s="345"/>
      <c r="CH285" s="345"/>
      <c r="CI285" s="345"/>
      <c r="CJ285" s="345"/>
      <c r="CK285" s="345"/>
      <c r="CL285" s="345"/>
      <c r="CM285" s="345"/>
      <c r="CN285" s="345"/>
      <c r="CO285" s="345"/>
      <c r="CP285" s="345"/>
      <c r="CQ285" s="345"/>
      <c r="CR285" s="345"/>
      <c r="CS285" s="345"/>
      <c r="CT285" s="345"/>
      <c r="CU285" s="345"/>
      <c r="CV285" s="345"/>
      <c r="CW285" s="345"/>
      <c r="CX285" s="345"/>
      <c r="CY285" s="345"/>
      <c r="CZ285" s="345"/>
    </row>
    <row r="286" s="439" customFormat="true" ht="15" customHeight="true" x14ac:dyDescent="0.2">
      <c r="B286" s="438"/>
      <c r="Z286" s="346"/>
      <c r="AA286" s="346"/>
      <c r="AB286" s="346"/>
      <c r="AC286" s="346"/>
      <c r="AD286" s="346"/>
      <c r="AE286" s="346"/>
      <c r="AF286" s="346"/>
      <c r="AG286" s="346"/>
      <c r="AH286" s="346"/>
      <c r="AI286" s="346"/>
      <c r="AJ286" s="346"/>
      <c r="AK286" s="346"/>
      <c r="AL286" s="346"/>
      <c r="AM286" s="346"/>
      <c r="AN286" s="346"/>
      <c r="AO286" s="346"/>
      <c r="AP286" s="346"/>
      <c r="AQ286" s="346"/>
      <c r="AR286" s="346"/>
      <c r="AS286" s="346"/>
      <c r="AT286" s="346"/>
      <c r="AU286" s="346"/>
      <c r="AV286" s="346"/>
      <c r="AW286" s="346"/>
      <c r="AX286" s="346"/>
      <c r="AY286" s="346"/>
      <c r="AZ286" s="346"/>
      <c r="BA286" s="319"/>
      <c r="BB286" s="317"/>
      <c r="BC286" s="317"/>
      <c r="BD286" s="317"/>
      <c r="BE286" s="317"/>
      <c r="BF286" s="317"/>
      <c r="BG286" s="317"/>
      <c r="BH286" s="317"/>
      <c r="BI286" s="317"/>
      <c r="BJ286" s="317"/>
      <c r="BK286" s="317"/>
      <c r="BL286" s="317"/>
      <c r="BM286" s="317"/>
      <c r="BN286" s="317"/>
      <c r="BO286" s="317"/>
      <c r="BP286" s="317"/>
      <c r="BQ286" s="317"/>
      <c r="BR286" s="317"/>
      <c r="BS286" s="317"/>
      <c r="BT286" s="317"/>
      <c r="BU286" s="317"/>
      <c r="BV286" s="317"/>
      <c r="BW286" s="317"/>
      <c r="BX286" s="317"/>
      <c r="BY286" s="319"/>
      <c r="BZ286" s="345"/>
      <c r="CA286" s="345"/>
      <c r="CB286" s="345"/>
      <c r="CC286" s="345"/>
      <c r="CD286" s="345"/>
      <c r="CE286" s="345"/>
      <c r="CF286" s="345"/>
      <c r="CG286" s="345"/>
      <c r="CH286" s="345"/>
      <c r="CI286" s="345"/>
      <c r="CJ286" s="345"/>
      <c r="CK286" s="345"/>
      <c r="CL286" s="345"/>
      <c r="CM286" s="345"/>
      <c r="CN286" s="345"/>
      <c r="CO286" s="345"/>
      <c r="CP286" s="345"/>
      <c r="CQ286" s="345"/>
      <c r="CR286" s="345"/>
      <c r="CS286" s="345"/>
      <c r="CT286" s="345"/>
      <c r="CU286" s="345"/>
      <c r="CV286" s="345"/>
      <c r="CW286" s="345"/>
      <c r="CX286" s="345"/>
      <c r="CY286" s="345"/>
      <c r="CZ286" s="345"/>
    </row>
    <row r="287" s="439" customFormat="true" ht="15" customHeight="true" x14ac:dyDescent="0.2">
      <c r="B287" s="438"/>
      <c r="Z287" s="346"/>
      <c r="AA287" s="346"/>
      <c r="AB287" s="346"/>
      <c r="AC287" s="346"/>
      <c r="AD287" s="346"/>
      <c r="AE287" s="346"/>
      <c r="AF287" s="346"/>
      <c r="AG287" s="346"/>
      <c r="AH287" s="346"/>
      <c r="AI287" s="346"/>
      <c r="AJ287" s="346"/>
      <c r="AK287" s="346"/>
      <c r="AL287" s="346"/>
      <c r="AM287" s="346"/>
      <c r="AN287" s="346"/>
      <c r="AO287" s="346"/>
      <c r="AP287" s="346"/>
      <c r="AQ287" s="346"/>
      <c r="AR287" s="346"/>
      <c r="AS287" s="346"/>
      <c r="AT287" s="346"/>
      <c r="AU287" s="346"/>
      <c r="AV287" s="346"/>
      <c r="AW287" s="346"/>
      <c r="AX287" s="346"/>
      <c r="AY287" s="346"/>
      <c r="AZ287" s="346"/>
      <c r="BA287" s="319"/>
      <c r="BB287" s="317"/>
      <c r="BC287" s="317"/>
      <c r="BD287" s="317"/>
      <c r="BE287" s="317"/>
      <c r="BF287" s="317"/>
      <c r="BG287" s="317"/>
      <c r="BH287" s="317"/>
      <c r="BI287" s="317"/>
      <c r="BJ287" s="317"/>
      <c r="BK287" s="317"/>
      <c r="BL287" s="317"/>
      <c r="BM287" s="317"/>
      <c r="BN287" s="317"/>
      <c r="BO287" s="317"/>
      <c r="BP287" s="317"/>
      <c r="BQ287" s="317"/>
      <c r="BR287" s="317"/>
      <c r="BS287" s="317"/>
      <c r="BT287" s="317"/>
      <c r="BU287" s="317"/>
      <c r="BV287" s="317"/>
      <c r="BW287" s="317"/>
      <c r="BX287" s="317"/>
      <c r="BY287" s="319"/>
      <c r="BZ287" s="345"/>
      <c r="CA287" s="345"/>
      <c r="CB287" s="345"/>
      <c r="CC287" s="345"/>
      <c r="CD287" s="345"/>
      <c r="CE287" s="345"/>
      <c r="CF287" s="345"/>
      <c r="CG287" s="345"/>
      <c r="CH287" s="345"/>
      <c r="CI287" s="345"/>
      <c r="CJ287" s="345"/>
      <c r="CK287" s="345"/>
      <c r="CL287" s="345"/>
      <c r="CM287" s="345"/>
      <c r="CN287" s="345"/>
      <c r="CO287" s="345"/>
      <c r="CP287" s="345"/>
      <c r="CQ287" s="345"/>
      <c r="CR287" s="345"/>
      <c r="CS287" s="345"/>
      <c r="CT287" s="345"/>
      <c r="CU287" s="345"/>
      <c r="CV287" s="345"/>
      <c r="CW287" s="345"/>
      <c r="CX287" s="345"/>
      <c r="CY287" s="345"/>
      <c r="CZ287" s="345"/>
    </row>
    <row r="288" s="439" customFormat="true" ht="15" customHeight="true" x14ac:dyDescent="0.2">
      <c r="B288" s="438"/>
      <c r="Z288" s="346"/>
      <c r="AA288" s="346"/>
      <c r="AB288" s="346"/>
      <c r="AC288" s="346"/>
      <c r="AD288" s="346"/>
      <c r="AE288" s="346"/>
      <c r="AF288" s="346"/>
      <c r="AG288" s="346"/>
      <c r="AH288" s="346"/>
      <c r="AI288" s="346"/>
      <c r="AJ288" s="346"/>
      <c r="AK288" s="346"/>
      <c r="AL288" s="346"/>
      <c r="AM288" s="346"/>
      <c r="AN288" s="346"/>
      <c r="AO288" s="346"/>
      <c r="AP288" s="346"/>
      <c r="AQ288" s="346"/>
      <c r="AR288" s="346"/>
      <c r="AS288" s="346"/>
      <c r="AT288" s="346"/>
      <c r="AU288" s="346"/>
      <c r="AV288" s="346"/>
      <c r="AW288" s="346"/>
      <c r="AX288" s="346"/>
      <c r="AY288" s="346"/>
      <c r="AZ288" s="346"/>
      <c r="BA288" s="319"/>
      <c r="BB288" s="317"/>
      <c r="BC288" s="317"/>
      <c r="BD288" s="317"/>
      <c r="BE288" s="317"/>
      <c r="BF288" s="317"/>
      <c r="BG288" s="317"/>
      <c r="BH288" s="317"/>
      <c r="BI288" s="317"/>
      <c r="BJ288" s="317"/>
      <c r="BK288" s="317"/>
      <c r="BL288" s="317"/>
      <c r="BM288" s="317"/>
      <c r="BN288" s="317"/>
      <c r="BO288" s="317"/>
      <c r="BP288" s="317"/>
      <c r="BQ288" s="317"/>
      <c r="BR288" s="317"/>
      <c r="BS288" s="317"/>
      <c r="BT288" s="317"/>
      <c r="BU288" s="317"/>
      <c r="BV288" s="317"/>
      <c r="BW288" s="317"/>
      <c r="BX288" s="317"/>
      <c r="BY288" s="319"/>
      <c r="BZ288" s="345"/>
      <c r="CA288" s="345"/>
      <c r="CB288" s="345"/>
      <c r="CC288" s="345"/>
      <c r="CD288" s="345"/>
      <c r="CE288" s="345"/>
      <c r="CF288" s="345"/>
      <c r="CG288" s="345"/>
      <c r="CH288" s="345"/>
      <c r="CI288" s="345"/>
      <c r="CJ288" s="345"/>
      <c r="CK288" s="345"/>
      <c r="CL288" s="345"/>
      <c r="CM288" s="345"/>
      <c r="CN288" s="345"/>
      <c r="CO288" s="345"/>
      <c r="CP288" s="345"/>
      <c r="CQ288" s="345"/>
      <c r="CR288" s="345"/>
      <c r="CS288" s="345"/>
      <c r="CT288" s="345"/>
      <c r="CU288" s="345"/>
      <c r="CV288" s="345"/>
      <c r="CW288" s="345"/>
      <c r="CX288" s="345"/>
      <c r="CY288" s="345"/>
      <c r="CZ288" s="345"/>
    </row>
    <row r="289" s="439" customFormat="true" ht="15" customHeight="true" x14ac:dyDescent="0.2">
      <c r="A289" s="452"/>
      <c r="B289" s="451"/>
      <c r="C289" s="452"/>
      <c r="Z289" s="346"/>
      <c r="AA289" s="346"/>
      <c r="AB289" s="346"/>
      <c r="AC289" s="346"/>
      <c r="AD289" s="346"/>
      <c r="AE289" s="346"/>
      <c r="AF289" s="346"/>
      <c r="AG289" s="346"/>
      <c r="AH289" s="346"/>
      <c r="AI289" s="346"/>
      <c r="AJ289" s="346"/>
      <c r="AK289" s="346"/>
      <c r="AL289" s="346"/>
      <c r="AM289" s="346"/>
      <c r="AN289" s="346"/>
      <c r="AO289" s="346"/>
      <c r="AP289" s="346"/>
      <c r="AQ289" s="346"/>
      <c r="AR289" s="346"/>
      <c r="AS289" s="346"/>
      <c r="AT289" s="346"/>
      <c r="AU289" s="346"/>
      <c r="AV289" s="346"/>
      <c r="AW289" s="346"/>
      <c r="AX289" s="346"/>
      <c r="AY289" s="346"/>
      <c r="AZ289" s="346"/>
      <c r="BA289" s="319"/>
      <c r="BB289" s="317"/>
      <c r="BC289" s="317"/>
      <c r="BD289" s="317"/>
      <c r="BE289" s="317"/>
      <c r="BF289" s="317"/>
      <c r="BG289" s="317"/>
      <c r="BH289" s="317"/>
      <c r="BI289" s="317"/>
      <c r="BJ289" s="317"/>
      <c r="BK289" s="317"/>
      <c r="BL289" s="317"/>
      <c r="BM289" s="317"/>
      <c r="BN289" s="317"/>
      <c r="BO289" s="317"/>
      <c r="BP289" s="317"/>
      <c r="BQ289" s="317"/>
      <c r="BR289" s="317"/>
      <c r="BS289" s="317"/>
      <c r="BT289" s="317"/>
      <c r="BU289" s="317"/>
      <c r="BV289" s="317"/>
      <c r="BW289" s="317"/>
      <c r="BX289" s="317"/>
      <c r="BY289" s="319"/>
      <c r="BZ289" s="345"/>
      <c r="CA289" s="345"/>
      <c r="CB289" s="345"/>
      <c r="CC289" s="345"/>
      <c r="CD289" s="345"/>
      <c r="CE289" s="345"/>
      <c r="CF289" s="345"/>
      <c r="CG289" s="345"/>
      <c r="CH289" s="345"/>
      <c r="CI289" s="345"/>
      <c r="CJ289" s="345"/>
      <c r="CK289" s="345"/>
      <c r="CL289" s="345"/>
      <c r="CM289" s="345"/>
      <c r="CN289" s="345"/>
      <c r="CO289" s="345"/>
      <c r="CP289" s="345"/>
      <c r="CQ289" s="345"/>
      <c r="CR289" s="345"/>
      <c r="CS289" s="345"/>
      <c r="CT289" s="345"/>
      <c r="CU289" s="345"/>
      <c r="CV289" s="345"/>
      <c r="CW289" s="345"/>
      <c r="CX289" s="345"/>
      <c r="CY289" s="345"/>
      <c r="CZ289" s="345"/>
    </row>
    <row r="290" s="439" customFormat="true" ht="15" customHeight="true" x14ac:dyDescent="0.2">
      <c r="A290" s="491"/>
      <c r="B290" s="492"/>
      <c r="C290" s="493"/>
      <c r="Z290" s="346"/>
      <c r="AA290" s="346"/>
      <c r="AB290" s="346"/>
      <c r="AC290" s="346"/>
      <c r="AD290" s="346"/>
      <c r="AE290" s="346"/>
      <c r="AF290" s="346"/>
      <c r="AG290" s="346"/>
      <c r="AH290" s="346"/>
      <c r="AI290" s="346"/>
      <c r="AJ290" s="346"/>
      <c r="AK290" s="346"/>
      <c r="AL290" s="346"/>
      <c r="AM290" s="346"/>
      <c r="AN290" s="346"/>
      <c r="AO290" s="346"/>
      <c r="AP290" s="346"/>
      <c r="AQ290" s="346"/>
      <c r="AR290" s="346"/>
      <c r="AS290" s="346"/>
      <c r="AT290" s="346"/>
      <c r="AU290" s="346"/>
      <c r="AV290" s="346"/>
      <c r="AW290" s="346"/>
      <c r="AX290" s="346"/>
      <c r="AY290" s="346"/>
      <c r="AZ290" s="346"/>
      <c r="BA290" s="319"/>
      <c r="BB290" s="317"/>
      <c r="BC290" s="317"/>
      <c r="BD290" s="317"/>
      <c r="BE290" s="317"/>
      <c r="BF290" s="317"/>
      <c r="BG290" s="317"/>
      <c r="BH290" s="317"/>
      <c r="BI290" s="317"/>
      <c r="BJ290" s="317"/>
      <c r="BK290" s="317"/>
      <c r="BL290" s="317"/>
      <c r="BM290" s="317"/>
      <c r="BN290" s="317"/>
      <c r="BO290" s="317"/>
      <c r="BP290" s="317"/>
      <c r="BQ290" s="317"/>
      <c r="BR290" s="317"/>
      <c r="BS290" s="317"/>
      <c r="BT290" s="317"/>
      <c r="BU290" s="317"/>
      <c r="BV290" s="317"/>
      <c r="BW290" s="317"/>
      <c r="BX290" s="317"/>
      <c r="BY290" s="319"/>
      <c r="BZ290" s="345"/>
      <c r="CA290" s="345"/>
      <c r="CB290" s="345"/>
      <c r="CC290" s="345"/>
      <c r="CD290" s="345"/>
      <c r="CE290" s="345"/>
      <c r="CF290" s="345"/>
      <c r="CG290" s="345"/>
      <c r="CH290" s="345"/>
      <c r="CI290" s="345"/>
      <c r="CJ290" s="345"/>
      <c r="CK290" s="345"/>
      <c r="CL290" s="345"/>
      <c r="CM290" s="345"/>
      <c r="CN290" s="345"/>
      <c r="CO290" s="345"/>
      <c r="CP290" s="345"/>
      <c r="CQ290" s="345"/>
      <c r="CR290" s="345"/>
      <c r="CS290" s="345"/>
      <c r="CT290" s="345"/>
      <c r="CU290" s="345"/>
      <c r="CV290" s="345"/>
      <c r="CW290" s="345"/>
      <c r="CX290" s="345"/>
      <c r="CY290" s="345"/>
      <c r="CZ290" s="345"/>
    </row>
    <row r="291" s="439" customFormat="true" ht="15" customHeight="true" x14ac:dyDescent="0.2">
      <c r="A291" s="491"/>
      <c r="B291" s="492"/>
      <c r="C291" s="493"/>
      <c r="Z291" s="346"/>
      <c r="AA291" s="346"/>
      <c r="AB291" s="346"/>
      <c r="AC291" s="346"/>
      <c r="AD291" s="346"/>
      <c r="AE291" s="346"/>
      <c r="AF291" s="346"/>
      <c r="AG291" s="346"/>
      <c r="AH291" s="346"/>
      <c r="AI291" s="346"/>
      <c r="AJ291" s="346"/>
      <c r="AK291" s="346"/>
      <c r="AL291" s="346"/>
      <c r="AM291" s="346"/>
      <c r="AN291" s="346"/>
      <c r="AO291" s="346"/>
      <c r="AP291" s="346"/>
      <c r="AQ291" s="346"/>
      <c r="AR291" s="346"/>
      <c r="AS291" s="346"/>
      <c r="AT291" s="346"/>
      <c r="AU291" s="346"/>
      <c r="AV291" s="346"/>
      <c r="AW291" s="346"/>
      <c r="AX291" s="346"/>
      <c r="AY291" s="346"/>
      <c r="AZ291" s="346"/>
      <c r="BA291" s="319"/>
      <c r="BB291" s="317"/>
      <c r="BC291" s="317"/>
      <c r="BD291" s="317"/>
      <c r="BE291" s="317"/>
      <c r="BF291" s="317"/>
      <c r="BG291" s="317"/>
      <c r="BH291" s="317"/>
      <c r="BI291" s="317"/>
      <c r="BJ291" s="317"/>
      <c r="BK291" s="317"/>
      <c r="BL291" s="317"/>
      <c r="BM291" s="317"/>
      <c r="BN291" s="317"/>
      <c r="BO291" s="317"/>
      <c r="BP291" s="317"/>
      <c r="BQ291" s="317"/>
      <c r="BR291" s="317"/>
      <c r="BS291" s="317"/>
      <c r="BT291" s="317"/>
      <c r="BU291" s="317"/>
      <c r="BV291" s="317"/>
      <c r="BW291" s="317"/>
      <c r="BX291" s="317"/>
      <c r="BY291" s="319"/>
      <c r="BZ291" s="345"/>
      <c r="CA291" s="345"/>
      <c r="CB291" s="345"/>
      <c r="CC291" s="345"/>
      <c r="CD291" s="345"/>
      <c r="CE291" s="345"/>
      <c r="CF291" s="345"/>
      <c r="CG291" s="345"/>
      <c r="CH291" s="345"/>
      <c r="CI291" s="345"/>
      <c r="CJ291" s="345"/>
      <c r="CK291" s="345"/>
      <c r="CL291" s="345"/>
      <c r="CM291" s="345"/>
      <c r="CN291" s="345"/>
      <c r="CO291" s="345"/>
      <c r="CP291" s="345"/>
      <c r="CQ291" s="345"/>
      <c r="CR291" s="345"/>
      <c r="CS291" s="345"/>
      <c r="CT291" s="345"/>
      <c r="CU291" s="345"/>
      <c r="CV291" s="345"/>
      <c r="CW291" s="345"/>
      <c r="CX291" s="345"/>
      <c r="CY291" s="345"/>
      <c r="CZ291" s="345"/>
    </row>
    <row r="292" s="439" customFormat="true" ht="15" customHeight="true" x14ac:dyDescent="0.2">
      <c r="A292" s="491"/>
      <c r="B292" s="492"/>
      <c r="C292" s="493"/>
      <c r="Z292" s="346"/>
      <c r="AA292" s="346"/>
      <c r="AB292" s="346"/>
      <c r="AC292" s="346"/>
      <c r="AD292" s="346"/>
      <c r="AE292" s="346"/>
      <c r="AF292" s="346"/>
      <c r="AG292" s="346"/>
      <c r="AH292" s="346"/>
      <c r="AI292" s="346"/>
      <c r="AJ292" s="346"/>
      <c r="AK292" s="346"/>
      <c r="AL292" s="346"/>
      <c r="AM292" s="346"/>
      <c r="AN292" s="346"/>
      <c r="AO292" s="346"/>
      <c r="AP292" s="346"/>
      <c r="AQ292" s="346"/>
      <c r="AR292" s="346"/>
      <c r="AS292" s="346"/>
      <c r="AT292" s="346"/>
      <c r="AU292" s="346"/>
      <c r="AV292" s="346"/>
      <c r="AW292" s="346"/>
      <c r="AX292" s="346"/>
      <c r="AY292" s="346"/>
      <c r="AZ292" s="346"/>
      <c r="BA292" s="319"/>
      <c r="BB292" s="317"/>
      <c r="BC292" s="317"/>
      <c r="BD292" s="317"/>
      <c r="BE292" s="317"/>
      <c r="BF292" s="317"/>
      <c r="BG292" s="317"/>
      <c r="BH292" s="317"/>
      <c r="BI292" s="317"/>
      <c r="BJ292" s="317"/>
      <c r="BK292" s="317"/>
      <c r="BL292" s="317"/>
      <c r="BM292" s="317"/>
      <c r="BN292" s="317"/>
      <c r="BO292" s="317"/>
      <c r="BP292" s="317"/>
      <c r="BQ292" s="317"/>
      <c r="BR292" s="317"/>
      <c r="BS292" s="317"/>
      <c r="BT292" s="317"/>
      <c r="BU292" s="317"/>
      <c r="BV292" s="317"/>
      <c r="BW292" s="317"/>
      <c r="BX292" s="317"/>
      <c r="BY292" s="319"/>
      <c r="BZ292" s="345"/>
      <c r="CA292" s="345"/>
      <c r="CB292" s="345"/>
      <c r="CC292" s="345"/>
      <c r="CD292" s="345"/>
      <c r="CE292" s="345"/>
      <c r="CF292" s="345"/>
      <c r="CG292" s="345"/>
      <c r="CH292" s="345"/>
      <c r="CI292" s="345"/>
      <c r="CJ292" s="345"/>
      <c r="CK292" s="345"/>
      <c r="CL292" s="345"/>
      <c r="CM292" s="345"/>
      <c r="CN292" s="345"/>
      <c r="CO292" s="345"/>
      <c r="CP292" s="345"/>
      <c r="CQ292" s="345"/>
      <c r="CR292" s="345"/>
      <c r="CS292" s="345"/>
      <c r="CT292" s="345"/>
      <c r="CU292" s="345"/>
      <c r="CV292" s="345"/>
      <c r="CW292" s="345"/>
      <c r="CX292" s="345"/>
      <c r="CY292" s="345"/>
      <c r="CZ292" s="345"/>
    </row>
    <row r="293" s="439" customFormat="true" ht="15" customHeight="true" x14ac:dyDescent="0.2">
      <c r="A293" s="491"/>
      <c r="B293" s="492"/>
      <c r="C293" s="441"/>
      <c r="Z293" s="346"/>
      <c r="AA293" s="346"/>
      <c r="AB293" s="346"/>
      <c r="AC293" s="346"/>
      <c r="AD293" s="346"/>
      <c r="AE293" s="346"/>
      <c r="AF293" s="346"/>
      <c r="AG293" s="346"/>
      <c r="AH293" s="346"/>
      <c r="AI293" s="346"/>
      <c r="AJ293" s="346"/>
      <c r="AK293" s="346"/>
      <c r="AL293" s="346"/>
      <c r="AM293" s="346"/>
      <c r="AN293" s="346"/>
      <c r="AO293" s="346"/>
      <c r="AP293" s="346"/>
      <c r="AQ293" s="346"/>
      <c r="AR293" s="346"/>
      <c r="AS293" s="346"/>
      <c r="AT293" s="346"/>
      <c r="AU293" s="346"/>
      <c r="AV293" s="346"/>
      <c r="AW293" s="346"/>
      <c r="AX293" s="346"/>
      <c r="AY293" s="346"/>
      <c r="AZ293" s="346"/>
      <c r="BA293" s="319"/>
      <c r="BB293" s="317"/>
      <c r="BC293" s="317"/>
      <c r="BD293" s="317"/>
      <c r="BE293" s="317"/>
      <c r="BF293" s="317"/>
      <c r="BG293" s="317"/>
      <c r="BH293" s="317"/>
      <c r="BI293" s="317"/>
      <c r="BJ293" s="317"/>
      <c r="BK293" s="317"/>
      <c r="BL293" s="317"/>
      <c r="BM293" s="317"/>
      <c r="BN293" s="317"/>
      <c r="BO293" s="317"/>
      <c r="BP293" s="317"/>
      <c r="BQ293" s="317"/>
      <c r="BR293" s="317"/>
      <c r="BS293" s="317"/>
      <c r="BT293" s="317"/>
      <c r="BU293" s="317"/>
      <c r="BV293" s="317"/>
      <c r="BW293" s="317"/>
      <c r="BX293" s="317"/>
      <c r="BY293" s="319"/>
      <c r="BZ293" s="345"/>
      <c r="CA293" s="345"/>
      <c r="CB293" s="345"/>
      <c r="CC293" s="345"/>
      <c r="CD293" s="345"/>
      <c r="CE293" s="345"/>
      <c r="CF293" s="345"/>
      <c r="CG293" s="345"/>
      <c r="CH293" s="345"/>
      <c r="CI293" s="345"/>
      <c r="CJ293" s="345"/>
      <c r="CK293" s="345"/>
      <c r="CL293" s="345"/>
      <c r="CM293" s="345"/>
      <c r="CN293" s="345"/>
      <c r="CO293" s="345"/>
      <c r="CP293" s="345"/>
      <c r="CQ293" s="345"/>
      <c r="CR293" s="345"/>
      <c r="CS293" s="345"/>
      <c r="CT293" s="345"/>
      <c r="CU293" s="345"/>
      <c r="CV293" s="345"/>
      <c r="CW293" s="345"/>
      <c r="CX293" s="345"/>
      <c r="CY293" s="345"/>
      <c r="CZ293" s="345"/>
    </row>
    <row r="294" s="439" customFormat="true" ht="15" customHeight="true" x14ac:dyDescent="0.2">
      <c r="A294" s="491"/>
      <c r="B294" s="492"/>
      <c r="C294" s="441"/>
      <c r="Z294" s="346"/>
      <c r="AA294" s="346"/>
      <c r="AB294" s="346"/>
      <c r="AC294" s="346"/>
      <c r="AD294" s="346"/>
      <c r="AE294" s="346"/>
      <c r="AF294" s="346"/>
      <c r="AG294" s="346"/>
      <c r="AH294" s="346"/>
      <c r="AI294" s="346"/>
      <c r="AJ294" s="346"/>
      <c r="AK294" s="346"/>
      <c r="AL294" s="346"/>
      <c r="AM294" s="346"/>
      <c r="AN294" s="346"/>
      <c r="AO294" s="346"/>
      <c r="AP294" s="346"/>
      <c r="AQ294" s="346"/>
      <c r="AR294" s="346"/>
      <c r="AS294" s="346"/>
      <c r="AT294" s="346"/>
      <c r="AU294" s="346"/>
      <c r="AV294" s="346"/>
      <c r="AW294" s="346"/>
      <c r="AX294" s="346"/>
      <c r="AY294" s="346"/>
      <c r="AZ294" s="346"/>
      <c r="BA294" s="319"/>
      <c r="BB294" s="317"/>
      <c r="BC294" s="317"/>
      <c r="BD294" s="317"/>
      <c r="BE294" s="317"/>
      <c r="BF294" s="317"/>
      <c r="BG294" s="317"/>
      <c r="BH294" s="317"/>
      <c r="BI294" s="317"/>
      <c r="BJ294" s="317"/>
      <c r="BK294" s="317"/>
      <c r="BL294" s="317"/>
      <c r="BM294" s="317"/>
      <c r="BN294" s="317"/>
      <c r="BO294" s="317"/>
      <c r="BP294" s="317"/>
      <c r="BQ294" s="317"/>
      <c r="BR294" s="317"/>
      <c r="BS294" s="317"/>
      <c r="BT294" s="317"/>
      <c r="BU294" s="317"/>
      <c r="BV294" s="317"/>
      <c r="BW294" s="317"/>
      <c r="BX294" s="317"/>
      <c r="BY294" s="319"/>
      <c r="BZ294" s="345"/>
      <c r="CA294" s="345"/>
      <c r="CB294" s="345"/>
      <c r="CC294" s="345"/>
      <c r="CD294" s="345"/>
      <c r="CE294" s="345"/>
      <c r="CF294" s="345"/>
      <c r="CG294" s="345"/>
      <c r="CH294" s="345"/>
      <c r="CI294" s="345"/>
      <c r="CJ294" s="345"/>
      <c r="CK294" s="345"/>
      <c r="CL294" s="345"/>
      <c r="CM294" s="345"/>
      <c r="CN294" s="345"/>
      <c r="CO294" s="345"/>
      <c r="CP294" s="345"/>
      <c r="CQ294" s="345"/>
      <c r="CR294" s="345"/>
      <c r="CS294" s="345"/>
      <c r="CT294" s="345"/>
      <c r="CU294" s="345"/>
      <c r="CV294" s="345"/>
      <c r="CW294" s="345"/>
      <c r="CX294" s="345"/>
      <c r="CY294" s="345"/>
      <c r="CZ294" s="345"/>
    </row>
    <row r="295" s="439" customFormat="true" ht="15" customHeight="true" x14ac:dyDescent="0.2">
      <c r="A295" s="491"/>
      <c r="B295" s="492"/>
      <c r="C295" s="441"/>
      <c r="Z295" s="346"/>
      <c r="AA295" s="346"/>
      <c r="AB295" s="346"/>
      <c r="AC295" s="346"/>
      <c r="AD295" s="346"/>
      <c r="AE295" s="346"/>
      <c r="AF295" s="346"/>
      <c r="AG295" s="346"/>
      <c r="AH295" s="346"/>
      <c r="AI295" s="346"/>
      <c r="AJ295" s="346"/>
      <c r="AK295" s="346"/>
      <c r="AL295" s="346"/>
      <c r="AM295" s="346"/>
      <c r="AN295" s="346"/>
      <c r="AO295" s="346"/>
      <c r="AP295" s="346"/>
      <c r="AQ295" s="346"/>
      <c r="AR295" s="346"/>
      <c r="AS295" s="346"/>
      <c r="AT295" s="346"/>
      <c r="AU295" s="346"/>
      <c r="AV295" s="346"/>
      <c r="AW295" s="346"/>
      <c r="AX295" s="346"/>
      <c r="AY295" s="346"/>
      <c r="AZ295" s="346"/>
      <c r="BA295" s="319"/>
      <c r="BB295" s="317"/>
      <c r="BC295" s="317"/>
      <c r="BD295" s="317"/>
      <c r="BE295" s="317"/>
      <c r="BF295" s="317"/>
      <c r="BG295" s="317"/>
      <c r="BH295" s="317"/>
      <c r="BI295" s="317"/>
      <c r="BJ295" s="317"/>
      <c r="BK295" s="317"/>
      <c r="BL295" s="317"/>
      <c r="BM295" s="317"/>
      <c r="BN295" s="317"/>
      <c r="BO295" s="317"/>
      <c r="BP295" s="317"/>
      <c r="BQ295" s="317"/>
      <c r="BR295" s="317"/>
      <c r="BS295" s="317"/>
      <c r="BT295" s="317"/>
      <c r="BU295" s="317"/>
      <c r="BV295" s="317"/>
      <c r="BW295" s="317"/>
      <c r="BX295" s="317"/>
      <c r="BY295" s="319"/>
      <c r="BZ295" s="345"/>
      <c r="CA295" s="345"/>
      <c r="CB295" s="345"/>
      <c r="CC295" s="345"/>
      <c r="CD295" s="345"/>
      <c r="CE295" s="345"/>
      <c r="CF295" s="345"/>
      <c r="CG295" s="345"/>
      <c r="CH295" s="345"/>
      <c r="CI295" s="345"/>
      <c r="CJ295" s="345"/>
      <c r="CK295" s="345"/>
      <c r="CL295" s="345"/>
      <c r="CM295" s="345"/>
      <c r="CN295" s="345"/>
      <c r="CO295" s="345"/>
      <c r="CP295" s="345"/>
      <c r="CQ295" s="345"/>
      <c r="CR295" s="345"/>
      <c r="CS295" s="345"/>
      <c r="CT295" s="345"/>
      <c r="CU295" s="345"/>
      <c r="CV295" s="345"/>
      <c r="CW295" s="345"/>
      <c r="CX295" s="345"/>
      <c r="CY295" s="345"/>
      <c r="CZ295" s="345"/>
    </row>
    <row r="296" s="439" customFormat="true" ht="15" customHeight="true" x14ac:dyDescent="0.2">
      <c r="A296" s="491"/>
      <c r="B296" s="492"/>
      <c r="C296" s="441"/>
      <c r="Z296" s="346"/>
      <c r="AA296" s="346"/>
      <c r="AB296" s="346"/>
      <c r="AC296" s="346"/>
      <c r="AD296" s="346"/>
      <c r="AE296" s="346"/>
      <c r="AF296" s="346"/>
      <c r="AG296" s="346"/>
      <c r="AH296" s="346"/>
      <c r="AI296" s="346"/>
      <c r="AJ296" s="346"/>
      <c r="AK296" s="346"/>
      <c r="AL296" s="346"/>
      <c r="AM296" s="346"/>
      <c r="AN296" s="346"/>
      <c r="AO296" s="346"/>
      <c r="AP296" s="346"/>
      <c r="AQ296" s="346"/>
      <c r="AR296" s="346"/>
      <c r="AS296" s="346"/>
      <c r="AT296" s="346"/>
      <c r="AU296" s="346"/>
      <c r="AV296" s="346"/>
      <c r="AW296" s="346"/>
      <c r="AX296" s="346"/>
      <c r="AY296" s="346"/>
      <c r="AZ296" s="346"/>
      <c r="BA296" s="319"/>
      <c r="BB296" s="317"/>
      <c r="BC296" s="317"/>
      <c r="BD296" s="317"/>
      <c r="BE296" s="317"/>
      <c r="BF296" s="317"/>
      <c r="BG296" s="317"/>
      <c r="BH296" s="317"/>
      <c r="BI296" s="317"/>
      <c r="BJ296" s="317"/>
      <c r="BK296" s="317"/>
      <c r="BL296" s="317"/>
      <c r="BM296" s="317"/>
      <c r="BN296" s="317"/>
      <c r="BO296" s="317"/>
      <c r="BP296" s="317"/>
      <c r="BQ296" s="317"/>
      <c r="BR296" s="317"/>
      <c r="BS296" s="317"/>
      <c r="BT296" s="317"/>
      <c r="BU296" s="317"/>
      <c r="BV296" s="317"/>
      <c r="BW296" s="317"/>
      <c r="BX296" s="317"/>
      <c r="BY296" s="319"/>
      <c r="BZ296" s="345"/>
      <c r="CA296" s="345"/>
      <c r="CB296" s="345"/>
      <c r="CC296" s="345"/>
      <c r="CD296" s="345"/>
      <c r="CE296" s="345"/>
      <c r="CF296" s="345"/>
      <c r="CG296" s="345"/>
      <c r="CH296" s="345"/>
      <c r="CI296" s="345"/>
      <c r="CJ296" s="345"/>
      <c r="CK296" s="345"/>
      <c r="CL296" s="345"/>
      <c r="CM296" s="345"/>
      <c r="CN296" s="345"/>
      <c r="CO296" s="345"/>
      <c r="CP296" s="345"/>
      <c r="CQ296" s="345"/>
      <c r="CR296" s="345"/>
      <c r="CS296" s="345"/>
      <c r="CT296" s="345"/>
      <c r="CU296" s="345"/>
      <c r="CV296" s="345"/>
      <c r="CW296" s="345"/>
      <c r="CX296" s="345"/>
      <c r="CY296" s="345"/>
      <c r="CZ296" s="345"/>
    </row>
    <row r="297" s="439" customFormat="true" ht="15" customHeight="true" x14ac:dyDescent="0.2">
      <c r="A297" s="491"/>
      <c r="B297" s="492"/>
      <c r="C297" s="441"/>
      <c r="Z297" s="346"/>
      <c r="AA297" s="346"/>
      <c r="AB297" s="346"/>
      <c r="AC297" s="346"/>
      <c r="AD297" s="346"/>
      <c r="AE297" s="346"/>
      <c r="AF297" s="346"/>
      <c r="AG297" s="346"/>
      <c r="AH297" s="346"/>
      <c r="AI297" s="346"/>
      <c r="AJ297" s="346"/>
      <c r="AK297" s="346"/>
      <c r="AL297" s="346"/>
      <c r="AM297" s="346"/>
      <c r="AN297" s="346"/>
      <c r="AO297" s="346"/>
      <c r="AP297" s="346"/>
      <c r="AQ297" s="346"/>
      <c r="AR297" s="346"/>
      <c r="AS297" s="346"/>
      <c r="AT297" s="346"/>
      <c r="AU297" s="346"/>
      <c r="AV297" s="346"/>
      <c r="AW297" s="346"/>
      <c r="AX297" s="346"/>
      <c r="AY297" s="346"/>
      <c r="AZ297" s="346"/>
      <c r="BA297" s="319"/>
      <c r="BB297" s="317"/>
      <c r="BC297" s="317"/>
      <c r="BD297" s="317"/>
      <c r="BE297" s="317"/>
      <c r="BF297" s="317"/>
      <c r="BG297" s="317"/>
      <c r="BH297" s="317"/>
      <c r="BI297" s="317"/>
      <c r="BJ297" s="317"/>
      <c r="BK297" s="317"/>
      <c r="BL297" s="317"/>
      <c r="BM297" s="317"/>
      <c r="BN297" s="317"/>
      <c r="BO297" s="317"/>
      <c r="BP297" s="317"/>
      <c r="BQ297" s="317"/>
      <c r="BR297" s="317"/>
      <c r="BS297" s="317"/>
      <c r="BT297" s="317"/>
      <c r="BU297" s="317"/>
      <c r="BV297" s="317"/>
      <c r="BW297" s="317"/>
      <c r="BX297" s="317"/>
      <c r="BY297" s="319"/>
      <c r="BZ297" s="345"/>
      <c r="CA297" s="345"/>
      <c r="CB297" s="345"/>
      <c r="CC297" s="345"/>
      <c r="CD297" s="345"/>
      <c r="CE297" s="345"/>
      <c r="CF297" s="345"/>
      <c r="CG297" s="345"/>
      <c r="CH297" s="345"/>
      <c r="CI297" s="345"/>
      <c r="CJ297" s="345"/>
      <c r="CK297" s="345"/>
      <c r="CL297" s="345"/>
      <c r="CM297" s="345"/>
      <c r="CN297" s="345"/>
      <c r="CO297" s="345"/>
      <c r="CP297" s="345"/>
      <c r="CQ297" s="345"/>
      <c r="CR297" s="345"/>
      <c r="CS297" s="345"/>
      <c r="CT297" s="345"/>
      <c r="CU297" s="345"/>
      <c r="CV297" s="345"/>
      <c r="CW297" s="345"/>
      <c r="CX297" s="345"/>
      <c r="CY297" s="345"/>
      <c r="CZ297" s="345"/>
    </row>
    <row r="298" s="439" customFormat="true" ht="15" customHeight="true" x14ac:dyDescent="0.2">
      <c r="B298" s="438"/>
      <c r="Z298" s="346"/>
      <c r="AA298" s="346"/>
      <c r="AB298" s="346"/>
      <c r="AC298" s="346"/>
      <c r="AD298" s="346"/>
      <c r="AE298" s="346"/>
      <c r="AF298" s="346"/>
      <c r="AG298" s="346"/>
      <c r="AH298" s="346"/>
      <c r="AI298" s="346"/>
      <c r="AJ298" s="346"/>
      <c r="AK298" s="346"/>
      <c r="AL298" s="346"/>
      <c r="AM298" s="346"/>
      <c r="AN298" s="346"/>
      <c r="AO298" s="346"/>
      <c r="AP298" s="346"/>
      <c r="AQ298" s="346"/>
      <c r="AR298" s="346"/>
      <c r="AS298" s="346"/>
      <c r="AT298" s="346"/>
      <c r="AU298" s="346"/>
      <c r="AV298" s="346"/>
      <c r="AW298" s="346"/>
      <c r="AX298" s="346"/>
      <c r="AY298" s="346"/>
      <c r="AZ298" s="346"/>
      <c r="BA298" s="319"/>
      <c r="BB298" s="317"/>
      <c r="BC298" s="317"/>
      <c r="BD298" s="317"/>
      <c r="BE298" s="317"/>
      <c r="BF298" s="317"/>
      <c r="BG298" s="317"/>
      <c r="BH298" s="317"/>
      <c r="BI298" s="317"/>
      <c r="BJ298" s="317"/>
      <c r="BK298" s="317"/>
      <c r="BL298" s="317"/>
      <c r="BM298" s="317"/>
      <c r="BN298" s="317"/>
      <c r="BO298" s="317"/>
      <c r="BP298" s="317"/>
      <c r="BQ298" s="317"/>
      <c r="BR298" s="317"/>
      <c r="BS298" s="317"/>
      <c r="BT298" s="317"/>
      <c r="BU298" s="317"/>
      <c r="BV298" s="317"/>
      <c r="BW298" s="317"/>
      <c r="BX298" s="317"/>
      <c r="BY298" s="319"/>
      <c r="BZ298" s="345"/>
      <c r="CA298" s="345"/>
      <c r="CB298" s="345"/>
      <c r="CC298" s="345"/>
      <c r="CD298" s="345"/>
      <c r="CE298" s="345"/>
      <c r="CF298" s="345"/>
      <c r="CG298" s="345"/>
      <c r="CH298" s="345"/>
      <c r="CI298" s="345"/>
      <c r="CJ298" s="345"/>
      <c r="CK298" s="345"/>
      <c r="CL298" s="345"/>
      <c r="CM298" s="345"/>
      <c r="CN298" s="345"/>
      <c r="CO298" s="345"/>
      <c r="CP298" s="345"/>
      <c r="CQ298" s="345"/>
      <c r="CR298" s="345"/>
      <c r="CS298" s="345"/>
      <c r="CT298" s="345"/>
      <c r="CU298" s="345"/>
      <c r="CV298" s="345"/>
      <c r="CW298" s="345"/>
      <c r="CX298" s="345"/>
      <c r="CY298" s="345"/>
      <c r="CZ298" s="345"/>
    </row>
    <row r="299" s="439" customFormat="true" ht="15" customHeight="true" x14ac:dyDescent="0.2">
      <c r="A299" s="452"/>
      <c r="B299" s="451"/>
      <c r="C299" s="452"/>
      <c r="D299" s="452"/>
      <c r="Z299" s="346"/>
      <c r="AA299" s="346"/>
      <c r="AB299" s="346"/>
      <c r="AC299" s="346"/>
      <c r="AD299" s="346"/>
      <c r="AE299" s="346"/>
      <c r="AF299" s="346"/>
      <c r="AG299" s="346"/>
      <c r="AH299" s="346"/>
      <c r="AI299" s="346"/>
      <c r="AJ299" s="346"/>
      <c r="AK299" s="346"/>
      <c r="AL299" s="346"/>
      <c r="AM299" s="346"/>
      <c r="AN299" s="346"/>
      <c r="AO299" s="346"/>
      <c r="AP299" s="346"/>
      <c r="AQ299" s="346"/>
      <c r="AR299" s="346"/>
      <c r="AS299" s="346"/>
      <c r="AT299" s="346"/>
      <c r="AU299" s="346"/>
      <c r="AV299" s="346"/>
      <c r="AW299" s="346"/>
      <c r="AX299" s="346"/>
      <c r="AY299" s="346"/>
      <c r="AZ299" s="346"/>
      <c r="BA299" s="319"/>
      <c r="BB299" s="317"/>
      <c r="BC299" s="317"/>
      <c r="BD299" s="317"/>
      <c r="BE299" s="317"/>
      <c r="BF299" s="317"/>
      <c r="BG299" s="317"/>
      <c r="BH299" s="317"/>
      <c r="BI299" s="317"/>
      <c r="BJ299" s="317"/>
      <c r="BK299" s="317"/>
      <c r="BL299" s="317"/>
      <c r="BM299" s="317"/>
      <c r="BN299" s="317"/>
      <c r="BO299" s="317"/>
      <c r="BP299" s="317"/>
      <c r="BQ299" s="317"/>
      <c r="BR299" s="317"/>
      <c r="BS299" s="317"/>
      <c r="BT299" s="317"/>
      <c r="BU299" s="317"/>
      <c r="BV299" s="317"/>
      <c r="BW299" s="317"/>
      <c r="BX299" s="317"/>
      <c r="BY299" s="319"/>
      <c r="BZ299" s="345"/>
      <c r="CA299" s="345"/>
      <c r="CB299" s="345"/>
      <c r="CC299" s="345"/>
      <c r="CD299" s="345"/>
      <c r="CE299" s="345"/>
      <c r="CF299" s="345"/>
      <c r="CG299" s="345"/>
      <c r="CH299" s="345"/>
      <c r="CI299" s="345"/>
      <c r="CJ299" s="345"/>
      <c r="CK299" s="345"/>
      <c r="CL299" s="345"/>
      <c r="CM299" s="345"/>
      <c r="CN299" s="345"/>
      <c r="CO299" s="345"/>
      <c r="CP299" s="345"/>
      <c r="CQ299" s="345"/>
      <c r="CR299" s="345"/>
      <c r="CS299" s="345"/>
      <c r="CT299" s="345"/>
      <c r="CU299" s="345"/>
      <c r="CV299" s="345"/>
      <c r="CW299" s="345"/>
      <c r="CX299" s="345"/>
      <c r="CY299" s="345"/>
      <c r="CZ299" s="345"/>
    </row>
    <row r="300" s="439" customFormat="true" ht="15" customHeight="true" x14ac:dyDescent="0.2">
      <c r="A300" s="491"/>
      <c r="B300" s="492"/>
      <c r="C300" s="493"/>
      <c r="D300" s="493"/>
      <c r="Z300" s="346"/>
      <c r="AA300" s="346"/>
      <c r="AB300" s="346"/>
      <c r="AC300" s="346"/>
      <c r="AD300" s="346"/>
      <c r="AE300" s="346"/>
      <c r="AF300" s="346"/>
      <c r="AG300" s="346"/>
      <c r="AH300" s="346"/>
      <c r="AI300" s="346"/>
      <c r="AJ300" s="346"/>
      <c r="AK300" s="346"/>
      <c r="AL300" s="346"/>
      <c r="AM300" s="346"/>
      <c r="AN300" s="346"/>
      <c r="AO300" s="346"/>
      <c r="AP300" s="346"/>
      <c r="AQ300" s="346"/>
      <c r="AR300" s="346"/>
      <c r="AS300" s="346"/>
      <c r="AT300" s="346"/>
      <c r="AU300" s="346"/>
      <c r="AV300" s="346"/>
      <c r="AW300" s="346"/>
      <c r="AX300" s="346"/>
      <c r="AY300" s="346"/>
      <c r="AZ300" s="346"/>
      <c r="BA300" s="319"/>
      <c r="BB300" s="317"/>
      <c r="BC300" s="317"/>
      <c r="BD300" s="317"/>
      <c r="BE300" s="317"/>
      <c r="BF300" s="317"/>
      <c r="BG300" s="317"/>
      <c r="BH300" s="317"/>
      <c r="BI300" s="317"/>
      <c r="BJ300" s="317"/>
      <c r="BK300" s="317"/>
      <c r="BL300" s="317"/>
      <c r="BM300" s="317"/>
      <c r="BN300" s="317"/>
      <c r="BO300" s="317"/>
      <c r="BP300" s="317"/>
      <c r="BQ300" s="317"/>
      <c r="BR300" s="317"/>
      <c r="BS300" s="317"/>
      <c r="BT300" s="317"/>
      <c r="BU300" s="317"/>
      <c r="BV300" s="317"/>
      <c r="BW300" s="317"/>
      <c r="BX300" s="317"/>
      <c r="BY300" s="319"/>
      <c r="BZ300" s="345"/>
      <c r="CA300" s="345"/>
      <c r="CB300" s="345"/>
      <c r="CC300" s="345"/>
      <c r="CD300" s="345"/>
      <c r="CE300" s="345"/>
      <c r="CF300" s="345"/>
      <c r="CG300" s="345"/>
      <c r="CH300" s="345"/>
      <c r="CI300" s="345"/>
      <c r="CJ300" s="345"/>
      <c r="CK300" s="345"/>
      <c r="CL300" s="345"/>
      <c r="CM300" s="345"/>
      <c r="CN300" s="345"/>
      <c r="CO300" s="345"/>
      <c r="CP300" s="345"/>
      <c r="CQ300" s="345"/>
      <c r="CR300" s="345"/>
      <c r="CS300" s="345"/>
      <c r="CT300" s="345"/>
      <c r="CU300" s="345"/>
      <c r="CV300" s="345"/>
      <c r="CW300" s="345"/>
      <c r="CX300" s="345"/>
      <c r="CY300" s="345"/>
      <c r="CZ300" s="345"/>
    </row>
    <row r="301" s="439" customFormat="true" ht="15" customHeight="true" x14ac:dyDescent="0.2">
      <c r="A301" s="491"/>
      <c r="B301" s="492"/>
      <c r="C301" s="493"/>
      <c r="D301" s="493"/>
      <c r="Z301" s="346"/>
      <c r="AA301" s="346"/>
      <c r="AB301" s="346"/>
      <c r="AC301" s="346"/>
      <c r="AD301" s="346"/>
      <c r="AE301" s="346"/>
      <c r="AF301" s="346"/>
      <c r="AG301" s="346"/>
      <c r="AH301" s="346"/>
      <c r="AI301" s="346"/>
      <c r="AJ301" s="346"/>
      <c r="AK301" s="346"/>
      <c r="AL301" s="346"/>
      <c r="AM301" s="346"/>
      <c r="AN301" s="346"/>
      <c r="AO301" s="346"/>
      <c r="AP301" s="346"/>
      <c r="AQ301" s="346"/>
      <c r="AR301" s="346"/>
      <c r="AS301" s="346"/>
      <c r="AT301" s="346"/>
      <c r="AU301" s="346"/>
      <c r="AV301" s="346"/>
      <c r="AW301" s="346"/>
      <c r="AX301" s="346"/>
      <c r="AY301" s="346"/>
      <c r="AZ301" s="346"/>
      <c r="BA301" s="319"/>
      <c r="BB301" s="317"/>
      <c r="BC301" s="317"/>
      <c r="BD301" s="317"/>
      <c r="BE301" s="317"/>
      <c r="BF301" s="317"/>
      <c r="BG301" s="317"/>
      <c r="BH301" s="317"/>
      <c r="BI301" s="317"/>
      <c r="BJ301" s="317"/>
      <c r="BK301" s="317"/>
      <c r="BL301" s="317"/>
      <c r="BM301" s="317"/>
      <c r="BN301" s="317"/>
      <c r="BO301" s="317"/>
      <c r="BP301" s="317"/>
      <c r="BQ301" s="317"/>
      <c r="BR301" s="317"/>
      <c r="BS301" s="317"/>
      <c r="BT301" s="317"/>
      <c r="BU301" s="317"/>
      <c r="BV301" s="317"/>
      <c r="BW301" s="317"/>
      <c r="BX301" s="317"/>
      <c r="BY301" s="319"/>
      <c r="BZ301" s="345"/>
      <c r="CA301" s="345"/>
      <c r="CB301" s="345"/>
      <c r="CC301" s="345"/>
      <c r="CD301" s="345"/>
      <c r="CE301" s="345"/>
      <c r="CF301" s="345"/>
      <c r="CG301" s="345"/>
      <c r="CH301" s="345"/>
      <c r="CI301" s="345"/>
      <c r="CJ301" s="345"/>
      <c r="CK301" s="345"/>
      <c r="CL301" s="345"/>
      <c r="CM301" s="345"/>
      <c r="CN301" s="345"/>
      <c r="CO301" s="345"/>
      <c r="CP301" s="345"/>
      <c r="CQ301" s="345"/>
      <c r="CR301" s="345"/>
      <c r="CS301" s="345"/>
      <c r="CT301" s="345"/>
      <c r="CU301" s="345"/>
      <c r="CV301" s="345"/>
      <c r="CW301" s="345"/>
      <c r="CX301" s="345"/>
      <c r="CY301" s="345"/>
      <c r="CZ301" s="345"/>
    </row>
    <row r="302" s="439" customFormat="true" ht="15" customHeight="true" x14ac:dyDescent="0.2">
      <c r="A302" s="491"/>
      <c r="B302" s="492"/>
      <c r="C302" s="493"/>
      <c r="D302" s="493"/>
      <c r="Z302" s="346"/>
      <c r="AA302" s="346"/>
      <c r="AB302" s="346"/>
      <c r="AC302" s="346"/>
      <c r="AD302" s="346"/>
      <c r="AE302" s="346"/>
      <c r="AF302" s="346"/>
      <c r="AG302" s="346"/>
      <c r="AH302" s="346"/>
      <c r="AI302" s="346"/>
      <c r="AJ302" s="346"/>
      <c r="AK302" s="346"/>
      <c r="AL302" s="346"/>
      <c r="AM302" s="346"/>
      <c r="AN302" s="346"/>
      <c r="AO302" s="346"/>
      <c r="AP302" s="346"/>
      <c r="AQ302" s="346"/>
      <c r="AR302" s="346"/>
      <c r="AS302" s="346"/>
      <c r="AT302" s="346"/>
      <c r="AU302" s="346"/>
      <c r="AV302" s="346"/>
      <c r="AW302" s="346"/>
      <c r="AX302" s="346"/>
      <c r="AY302" s="346"/>
      <c r="AZ302" s="346"/>
      <c r="BA302" s="319"/>
      <c r="BB302" s="317"/>
      <c r="BC302" s="317"/>
      <c r="BD302" s="317"/>
      <c r="BE302" s="317"/>
      <c r="BF302" s="317"/>
      <c r="BG302" s="317"/>
      <c r="BH302" s="317"/>
      <c r="BI302" s="317"/>
      <c r="BJ302" s="317"/>
      <c r="BK302" s="317"/>
      <c r="BL302" s="317"/>
      <c r="BM302" s="317"/>
      <c r="BN302" s="317"/>
      <c r="BO302" s="317"/>
      <c r="BP302" s="317"/>
      <c r="BQ302" s="317"/>
      <c r="BR302" s="317"/>
      <c r="BS302" s="317"/>
      <c r="BT302" s="317"/>
      <c r="BU302" s="317"/>
      <c r="BV302" s="317"/>
      <c r="BW302" s="317"/>
      <c r="BX302" s="317"/>
      <c r="BY302" s="319"/>
      <c r="BZ302" s="345"/>
      <c r="CA302" s="345"/>
      <c r="CB302" s="345"/>
      <c r="CC302" s="345"/>
      <c r="CD302" s="345"/>
      <c r="CE302" s="345"/>
      <c r="CF302" s="345"/>
      <c r="CG302" s="345"/>
      <c r="CH302" s="345"/>
      <c r="CI302" s="345"/>
      <c r="CJ302" s="345"/>
      <c r="CK302" s="345"/>
      <c r="CL302" s="345"/>
      <c r="CM302" s="345"/>
      <c r="CN302" s="345"/>
      <c r="CO302" s="345"/>
      <c r="CP302" s="345"/>
      <c r="CQ302" s="345"/>
      <c r="CR302" s="345"/>
      <c r="CS302" s="345"/>
      <c r="CT302" s="345"/>
      <c r="CU302" s="345"/>
      <c r="CV302" s="345"/>
      <c r="CW302" s="345"/>
      <c r="CX302" s="345"/>
      <c r="CY302" s="345"/>
      <c r="CZ302" s="345"/>
    </row>
    <row r="303" s="439" customFormat="true" ht="15" customHeight="true" x14ac:dyDescent="0.2">
      <c r="A303" s="491"/>
      <c r="B303" s="492"/>
      <c r="C303" s="441"/>
      <c r="D303" s="441"/>
      <c r="Z303" s="346"/>
      <c r="AA303" s="346"/>
      <c r="AB303" s="346"/>
      <c r="AC303" s="346"/>
      <c r="AD303" s="346"/>
      <c r="AE303" s="346"/>
      <c r="AF303" s="346"/>
      <c r="AG303" s="346"/>
      <c r="AH303" s="346"/>
      <c r="AI303" s="346"/>
      <c r="AJ303" s="346"/>
      <c r="AK303" s="346"/>
      <c r="AL303" s="346"/>
      <c r="AM303" s="346"/>
      <c r="AN303" s="346"/>
      <c r="AO303" s="346"/>
      <c r="AP303" s="346"/>
      <c r="AQ303" s="346"/>
      <c r="AR303" s="346"/>
      <c r="AS303" s="346"/>
      <c r="AT303" s="346"/>
      <c r="AU303" s="346"/>
      <c r="AV303" s="346"/>
      <c r="AW303" s="346"/>
      <c r="AX303" s="346"/>
      <c r="AY303" s="346"/>
      <c r="AZ303" s="346"/>
      <c r="BA303" s="319"/>
      <c r="BB303" s="317"/>
      <c r="BC303" s="317"/>
      <c r="BD303" s="317"/>
      <c r="BE303" s="317"/>
      <c r="BF303" s="317"/>
      <c r="BG303" s="317"/>
      <c r="BH303" s="317"/>
      <c r="BI303" s="317"/>
      <c r="BJ303" s="317"/>
      <c r="BK303" s="317"/>
      <c r="BL303" s="317"/>
      <c r="BM303" s="317"/>
      <c r="BN303" s="317"/>
      <c r="BO303" s="317"/>
      <c r="BP303" s="317"/>
      <c r="BQ303" s="317"/>
      <c r="BR303" s="317"/>
      <c r="BS303" s="317"/>
      <c r="BT303" s="317"/>
      <c r="BU303" s="317"/>
      <c r="BV303" s="317"/>
      <c r="BW303" s="317"/>
      <c r="BX303" s="317"/>
      <c r="BY303" s="319"/>
      <c r="BZ303" s="345"/>
      <c r="CA303" s="345"/>
      <c r="CB303" s="345"/>
      <c r="CC303" s="345"/>
      <c r="CD303" s="345"/>
      <c r="CE303" s="345"/>
      <c r="CF303" s="345"/>
      <c r="CG303" s="345"/>
      <c r="CH303" s="345"/>
      <c r="CI303" s="345"/>
      <c r="CJ303" s="345"/>
      <c r="CK303" s="345"/>
      <c r="CL303" s="345"/>
      <c r="CM303" s="345"/>
      <c r="CN303" s="345"/>
      <c r="CO303" s="345"/>
      <c r="CP303" s="345"/>
      <c r="CQ303" s="345"/>
      <c r="CR303" s="345"/>
      <c r="CS303" s="345"/>
      <c r="CT303" s="345"/>
      <c r="CU303" s="345"/>
      <c r="CV303" s="345"/>
      <c r="CW303" s="345"/>
      <c r="CX303" s="345"/>
      <c r="CY303" s="345"/>
      <c r="CZ303" s="345"/>
    </row>
    <row r="304" s="439" customFormat="true" ht="15" customHeight="true" x14ac:dyDescent="0.2">
      <c r="A304" s="491"/>
      <c r="B304" s="492"/>
      <c r="C304" s="441"/>
      <c r="D304" s="441"/>
      <c r="Z304" s="346"/>
      <c r="AA304" s="346"/>
      <c r="AB304" s="346"/>
      <c r="AC304" s="346"/>
      <c r="AD304" s="346"/>
      <c r="AE304" s="346"/>
      <c r="AF304" s="346"/>
      <c r="AG304" s="346"/>
      <c r="AH304" s="346"/>
      <c r="AI304" s="346"/>
      <c r="AJ304" s="346"/>
      <c r="AK304" s="346"/>
      <c r="AL304" s="346"/>
      <c r="AM304" s="346"/>
      <c r="AN304" s="346"/>
      <c r="AO304" s="346"/>
      <c r="AP304" s="346"/>
      <c r="AQ304" s="346"/>
      <c r="AR304" s="346"/>
      <c r="AS304" s="346"/>
      <c r="AT304" s="346"/>
      <c r="AU304" s="346"/>
      <c r="AV304" s="346"/>
      <c r="AW304" s="346"/>
      <c r="AX304" s="346"/>
      <c r="AY304" s="346"/>
      <c r="AZ304" s="346"/>
      <c r="BA304" s="319"/>
      <c r="BB304" s="317"/>
      <c r="BC304" s="317"/>
      <c r="BD304" s="317"/>
      <c r="BE304" s="317"/>
      <c r="BF304" s="317"/>
      <c r="BG304" s="317"/>
      <c r="BH304" s="317"/>
      <c r="BI304" s="317"/>
      <c r="BJ304" s="317"/>
      <c r="BK304" s="317"/>
      <c r="BL304" s="317"/>
      <c r="BM304" s="317"/>
      <c r="BN304" s="317"/>
      <c r="BO304" s="317"/>
      <c r="BP304" s="317"/>
      <c r="BQ304" s="317"/>
      <c r="BR304" s="317"/>
      <c r="BS304" s="317"/>
      <c r="BT304" s="317"/>
      <c r="BU304" s="317"/>
      <c r="BV304" s="317"/>
      <c r="BW304" s="317"/>
      <c r="BX304" s="317"/>
      <c r="BY304" s="319"/>
      <c r="BZ304" s="345"/>
      <c r="CA304" s="345"/>
      <c r="CB304" s="345"/>
      <c r="CC304" s="345"/>
      <c r="CD304" s="345"/>
      <c r="CE304" s="345"/>
      <c r="CF304" s="345"/>
      <c r="CG304" s="345"/>
      <c r="CH304" s="345"/>
      <c r="CI304" s="345"/>
      <c r="CJ304" s="345"/>
      <c r="CK304" s="345"/>
      <c r="CL304" s="345"/>
      <c r="CM304" s="345"/>
      <c r="CN304" s="345"/>
      <c r="CO304" s="345"/>
      <c r="CP304" s="345"/>
      <c r="CQ304" s="345"/>
      <c r="CR304" s="345"/>
      <c r="CS304" s="345"/>
      <c r="CT304" s="345"/>
      <c r="CU304" s="345"/>
      <c r="CV304" s="345"/>
      <c r="CW304" s="345"/>
      <c r="CX304" s="345"/>
      <c r="CY304" s="345"/>
      <c r="CZ304" s="345"/>
    </row>
    <row r="305" s="439" customFormat="true" ht="15" customHeight="true" x14ac:dyDescent="0.2">
      <c r="A305" s="491"/>
      <c r="B305" s="492"/>
      <c r="C305" s="441"/>
      <c r="D305" s="441"/>
      <c r="Z305" s="346"/>
      <c r="AA305" s="346"/>
      <c r="AB305" s="346"/>
      <c r="AC305" s="346"/>
      <c r="AD305" s="346"/>
      <c r="AE305" s="346"/>
      <c r="AF305" s="346"/>
      <c r="AG305" s="346"/>
      <c r="AH305" s="346"/>
      <c r="AI305" s="346"/>
      <c r="AJ305" s="346"/>
      <c r="AK305" s="346"/>
      <c r="AL305" s="346"/>
      <c r="AM305" s="346"/>
      <c r="AN305" s="346"/>
      <c r="AO305" s="346"/>
      <c r="AP305" s="346"/>
      <c r="AQ305" s="346"/>
      <c r="AR305" s="346"/>
      <c r="AS305" s="346"/>
      <c r="AT305" s="346"/>
      <c r="AU305" s="346"/>
      <c r="AV305" s="346"/>
      <c r="AW305" s="346"/>
      <c r="AX305" s="346"/>
      <c r="AY305" s="346"/>
      <c r="AZ305" s="346"/>
      <c r="BA305" s="319"/>
      <c r="BB305" s="317"/>
      <c r="BC305" s="317"/>
      <c r="BD305" s="317"/>
      <c r="BE305" s="317"/>
      <c r="BF305" s="317"/>
      <c r="BG305" s="317"/>
      <c r="BH305" s="317"/>
      <c r="BI305" s="317"/>
      <c r="BJ305" s="317"/>
      <c r="BK305" s="317"/>
      <c r="BL305" s="317"/>
      <c r="BM305" s="317"/>
      <c r="BN305" s="317"/>
      <c r="BO305" s="317"/>
      <c r="BP305" s="317"/>
      <c r="BQ305" s="317"/>
      <c r="BR305" s="317"/>
      <c r="BS305" s="317"/>
      <c r="BT305" s="317"/>
      <c r="BU305" s="317"/>
      <c r="BV305" s="317"/>
      <c r="BW305" s="317"/>
      <c r="BX305" s="317"/>
      <c r="BY305" s="319"/>
      <c r="BZ305" s="345"/>
      <c r="CA305" s="345"/>
      <c r="CB305" s="345"/>
      <c r="CC305" s="345"/>
      <c r="CD305" s="345"/>
      <c r="CE305" s="345"/>
      <c r="CF305" s="345"/>
      <c r="CG305" s="345"/>
      <c r="CH305" s="345"/>
      <c r="CI305" s="345"/>
      <c r="CJ305" s="345"/>
      <c r="CK305" s="345"/>
      <c r="CL305" s="345"/>
      <c r="CM305" s="345"/>
      <c r="CN305" s="345"/>
      <c r="CO305" s="345"/>
      <c r="CP305" s="345"/>
      <c r="CQ305" s="345"/>
      <c r="CR305" s="345"/>
      <c r="CS305" s="345"/>
      <c r="CT305" s="345"/>
      <c r="CU305" s="345"/>
      <c r="CV305" s="345"/>
      <c r="CW305" s="345"/>
      <c r="CX305" s="345"/>
      <c r="CY305" s="345"/>
      <c r="CZ305" s="345"/>
    </row>
    <row r="306" s="439" customFormat="true" ht="15" customHeight="true" x14ac:dyDescent="0.2">
      <c r="B306" s="438"/>
      <c r="Z306" s="346"/>
      <c r="AA306" s="346"/>
      <c r="AB306" s="346"/>
      <c r="AC306" s="346"/>
      <c r="AD306" s="346"/>
      <c r="AE306" s="346"/>
      <c r="AF306" s="346"/>
      <c r="AG306" s="346"/>
      <c r="AH306" s="346"/>
      <c r="AI306" s="346"/>
      <c r="AJ306" s="346"/>
      <c r="AK306" s="346"/>
      <c r="AL306" s="346"/>
      <c r="AM306" s="346"/>
      <c r="AN306" s="346"/>
      <c r="AO306" s="346"/>
      <c r="AP306" s="346"/>
      <c r="AQ306" s="346"/>
      <c r="AR306" s="346"/>
      <c r="AS306" s="346"/>
      <c r="AT306" s="346"/>
      <c r="AU306" s="346"/>
      <c r="AV306" s="346"/>
      <c r="AW306" s="346"/>
      <c r="AX306" s="346"/>
      <c r="AY306" s="346"/>
      <c r="AZ306" s="346"/>
      <c r="BA306" s="319"/>
      <c r="BB306" s="317"/>
      <c r="BC306" s="317"/>
      <c r="BD306" s="317"/>
      <c r="BE306" s="317"/>
      <c r="BF306" s="317"/>
      <c r="BG306" s="317"/>
      <c r="BH306" s="317"/>
      <c r="BI306" s="317"/>
      <c r="BJ306" s="317"/>
      <c r="BK306" s="317"/>
      <c r="BL306" s="317"/>
      <c r="BM306" s="317"/>
      <c r="BN306" s="317"/>
      <c r="BO306" s="317"/>
      <c r="BP306" s="317"/>
      <c r="BQ306" s="317"/>
      <c r="BR306" s="317"/>
      <c r="BS306" s="317"/>
      <c r="BT306" s="317"/>
      <c r="BU306" s="317"/>
      <c r="BV306" s="317"/>
      <c r="BW306" s="317"/>
      <c r="BX306" s="317"/>
      <c r="BY306" s="319"/>
      <c r="BZ306" s="345"/>
      <c r="CA306" s="345"/>
      <c r="CB306" s="345"/>
      <c r="CC306" s="345"/>
      <c r="CD306" s="345"/>
      <c r="CE306" s="345"/>
      <c r="CF306" s="345"/>
      <c r="CG306" s="345"/>
      <c r="CH306" s="345"/>
      <c r="CI306" s="345"/>
      <c r="CJ306" s="345"/>
      <c r="CK306" s="345"/>
      <c r="CL306" s="345"/>
      <c r="CM306" s="345"/>
      <c r="CN306" s="345"/>
      <c r="CO306" s="345"/>
      <c r="CP306" s="345"/>
      <c r="CQ306" s="345"/>
      <c r="CR306" s="345"/>
      <c r="CS306" s="345"/>
      <c r="CT306" s="345"/>
      <c r="CU306" s="345"/>
      <c r="CV306" s="345"/>
      <c r="CW306" s="345"/>
      <c r="CX306" s="345"/>
      <c r="CY306" s="345"/>
      <c r="CZ306" s="345"/>
    </row>
    <row r="307" s="439" customFormat="true" ht="15" customHeight="true" x14ac:dyDescent="0.2">
      <c r="B307" s="438"/>
      <c r="Z307" s="346"/>
      <c r="AA307" s="346"/>
      <c r="AB307" s="346"/>
      <c r="AC307" s="346"/>
      <c r="AD307" s="346"/>
      <c r="AE307" s="346"/>
      <c r="AF307" s="346"/>
      <c r="AG307" s="346"/>
      <c r="AH307" s="346"/>
      <c r="AI307" s="346"/>
      <c r="AJ307" s="346"/>
      <c r="AK307" s="346"/>
      <c r="AL307" s="346"/>
      <c r="AM307" s="346"/>
      <c r="AN307" s="346"/>
      <c r="AO307" s="346"/>
      <c r="AP307" s="346"/>
      <c r="AQ307" s="346"/>
      <c r="AR307" s="346"/>
      <c r="AS307" s="346"/>
      <c r="AT307" s="346"/>
      <c r="AU307" s="346"/>
      <c r="AV307" s="346"/>
      <c r="AW307" s="346"/>
      <c r="AX307" s="346"/>
      <c r="AY307" s="346"/>
      <c r="AZ307" s="346"/>
      <c r="BA307" s="319"/>
      <c r="BB307" s="317"/>
      <c r="BC307" s="317"/>
      <c r="BD307" s="317"/>
      <c r="BE307" s="317"/>
      <c r="BF307" s="317"/>
      <c r="BG307" s="317"/>
      <c r="BH307" s="317"/>
      <c r="BI307" s="317"/>
      <c r="BJ307" s="317"/>
      <c r="BK307" s="317"/>
      <c r="BL307" s="317"/>
      <c r="BM307" s="317"/>
      <c r="BN307" s="317"/>
      <c r="BO307" s="317"/>
      <c r="BP307" s="317"/>
      <c r="BQ307" s="317"/>
      <c r="BR307" s="317"/>
      <c r="BS307" s="317"/>
      <c r="BT307" s="317"/>
      <c r="BU307" s="317"/>
      <c r="BV307" s="317"/>
      <c r="BW307" s="317"/>
      <c r="BX307" s="317"/>
      <c r="BY307" s="319"/>
      <c r="BZ307" s="345"/>
      <c r="CA307" s="345"/>
      <c r="CB307" s="345"/>
      <c r="CC307" s="345"/>
      <c r="CD307" s="345"/>
      <c r="CE307" s="345"/>
      <c r="CF307" s="345"/>
      <c r="CG307" s="345"/>
      <c r="CH307" s="345"/>
      <c r="CI307" s="345"/>
      <c r="CJ307" s="345"/>
      <c r="CK307" s="345"/>
      <c r="CL307" s="345"/>
      <c r="CM307" s="345"/>
      <c r="CN307" s="345"/>
      <c r="CO307" s="345"/>
      <c r="CP307" s="345"/>
      <c r="CQ307" s="345"/>
      <c r="CR307" s="345"/>
      <c r="CS307" s="345"/>
      <c r="CT307" s="345"/>
      <c r="CU307" s="345"/>
      <c r="CV307" s="345"/>
      <c r="CW307" s="345"/>
      <c r="CX307" s="345"/>
      <c r="CY307" s="345"/>
      <c r="CZ307" s="345"/>
    </row>
    <row r="308" s="439" customFormat="true" ht="15" customHeight="true" x14ac:dyDescent="0.2">
      <c r="B308" s="438"/>
      <c r="Z308" s="346"/>
      <c r="AA308" s="346"/>
      <c r="AB308" s="346"/>
      <c r="AC308" s="346"/>
      <c r="AD308" s="346"/>
      <c r="AE308" s="346"/>
      <c r="AF308" s="346"/>
      <c r="AG308" s="346"/>
      <c r="AH308" s="346"/>
      <c r="AI308" s="346"/>
      <c r="AJ308" s="346"/>
      <c r="AK308" s="346"/>
      <c r="AL308" s="346"/>
      <c r="AM308" s="346"/>
      <c r="AN308" s="346"/>
      <c r="AO308" s="346"/>
      <c r="AP308" s="346"/>
      <c r="AQ308" s="346"/>
      <c r="AR308" s="346"/>
      <c r="AS308" s="346"/>
      <c r="AT308" s="346"/>
      <c r="AU308" s="346"/>
      <c r="AV308" s="346"/>
      <c r="AW308" s="346"/>
      <c r="AX308" s="346"/>
      <c r="AY308" s="346"/>
      <c r="AZ308" s="346"/>
      <c r="BA308" s="319"/>
      <c r="BB308" s="317"/>
      <c r="BC308" s="317"/>
      <c r="BD308" s="317"/>
      <c r="BE308" s="317"/>
      <c r="BF308" s="317"/>
      <c r="BG308" s="317"/>
      <c r="BH308" s="317"/>
      <c r="BI308" s="317"/>
      <c r="BJ308" s="317"/>
      <c r="BK308" s="317"/>
      <c r="BL308" s="317"/>
      <c r="BM308" s="317"/>
      <c r="BN308" s="317"/>
      <c r="BO308" s="317"/>
      <c r="BP308" s="317"/>
      <c r="BQ308" s="317"/>
      <c r="BR308" s="317"/>
      <c r="BS308" s="317"/>
      <c r="BT308" s="317"/>
      <c r="BU308" s="317"/>
      <c r="BV308" s="317"/>
      <c r="BW308" s="317"/>
      <c r="BX308" s="317"/>
      <c r="BY308" s="319"/>
      <c r="BZ308" s="345"/>
      <c r="CA308" s="345"/>
      <c r="CB308" s="345"/>
      <c r="CC308" s="345"/>
      <c r="CD308" s="345"/>
      <c r="CE308" s="345"/>
      <c r="CF308" s="345"/>
      <c r="CG308" s="345"/>
      <c r="CH308" s="345"/>
      <c r="CI308" s="345"/>
      <c r="CJ308" s="345"/>
      <c r="CK308" s="345"/>
      <c r="CL308" s="345"/>
      <c r="CM308" s="345"/>
      <c r="CN308" s="345"/>
      <c r="CO308" s="345"/>
      <c r="CP308" s="345"/>
      <c r="CQ308" s="345"/>
      <c r="CR308" s="345"/>
      <c r="CS308" s="345"/>
      <c r="CT308" s="345"/>
      <c r="CU308" s="345"/>
      <c r="CV308" s="345"/>
      <c r="CW308" s="345"/>
      <c r="CX308" s="345"/>
      <c r="CY308" s="345"/>
      <c r="CZ308" s="345"/>
    </row>
    <row r="309" s="439" customFormat="true" ht="15" customHeight="true" x14ac:dyDescent="0.2">
      <c r="B309" s="438"/>
      <c r="Z309" s="346"/>
      <c r="AA309" s="346"/>
      <c r="AB309" s="346"/>
      <c r="AC309" s="346"/>
      <c r="AD309" s="346"/>
      <c r="AE309" s="346"/>
      <c r="AF309" s="346"/>
      <c r="AG309" s="346"/>
      <c r="AH309" s="346"/>
      <c r="AI309" s="346"/>
      <c r="AJ309" s="346"/>
      <c r="AK309" s="346"/>
      <c r="AL309" s="346"/>
      <c r="AM309" s="346"/>
      <c r="AN309" s="346"/>
      <c r="AO309" s="346"/>
      <c r="AP309" s="346"/>
      <c r="AQ309" s="346"/>
      <c r="AR309" s="346"/>
      <c r="AS309" s="346"/>
      <c r="AT309" s="346"/>
      <c r="AU309" s="346"/>
      <c r="AV309" s="346"/>
      <c r="AW309" s="346"/>
      <c r="AX309" s="346"/>
      <c r="AY309" s="346"/>
      <c r="AZ309" s="346"/>
      <c r="BA309" s="319"/>
      <c r="BB309" s="317"/>
      <c r="BC309" s="317"/>
      <c r="BD309" s="317"/>
      <c r="BE309" s="317"/>
      <c r="BF309" s="317"/>
      <c r="BG309" s="317"/>
      <c r="BH309" s="317"/>
      <c r="BI309" s="317"/>
      <c r="BJ309" s="317"/>
      <c r="BK309" s="317"/>
      <c r="BL309" s="317"/>
      <c r="BM309" s="317"/>
      <c r="BN309" s="317"/>
      <c r="BO309" s="317"/>
      <c r="BP309" s="317"/>
      <c r="BQ309" s="317"/>
      <c r="BR309" s="317"/>
      <c r="BS309" s="317"/>
      <c r="BT309" s="317"/>
      <c r="BU309" s="317"/>
      <c r="BV309" s="317"/>
      <c r="BW309" s="317"/>
      <c r="BX309" s="317"/>
      <c r="BY309" s="319"/>
      <c r="BZ309" s="345"/>
      <c r="CA309" s="345"/>
      <c r="CB309" s="345"/>
      <c r="CC309" s="345"/>
      <c r="CD309" s="345"/>
      <c r="CE309" s="345"/>
      <c r="CF309" s="345"/>
      <c r="CG309" s="345"/>
      <c r="CH309" s="345"/>
      <c r="CI309" s="345"/>
      <c r="CJ309" s="345"/>
      <c r="CK309" s="345"/>
      <c r="CL309" s="345"/>
      <c r="CM309" s="345"/>
      <c r="CN309" s="345"/>
      <c r="CO309" s="345"/>
      <c r="CP309" s="345"/>
      <c r="CQ309" s="345"/>
      <c r="CR309" s="345"/>
      <c r="CS309" s="345"/>
      <c r="CT309" s="345"/>
      <c r="CU309" s="345"/>
      <c r="CV309" s="345"/>
      <c r="CW309" s="345"/>
      <c r="CX309" s="345"/>
      <c r="CY309" s="345"/>
      <c r="CZ309" s="345"/>
    </row>
    <row r="310" s="439" customFormat="true" ht="15" customHeight="true" x14ac:dyDescent="0.2">
      <c r="B310" s="438"/>
      <c r="Z310" s="346"/>
      <c r="AA310" s="346"/>
      <c r="AB310" s="346"/>
      <c r="AC310" s="346"/>
      <c r="AD310" s="346"/>
      <c r="AE310" s="346"/>
      <c r="AF310" s="346"/>
      <c r="AG310" s="346"/>
      <c r="AH310" s="346"/>
      <c r="AI310" s="346"/>
      <c r="AJ310" s="346"/>
      <c r="AK310" s="346"/>
      <c r="AL310" s="346"/>
      <c r="AM310" s="346"/>
      <c r="AN310" s="346"/>
      <c r="AO310" s="346"/>
      <c r="AP310" s="346"/>
      <c r="AQ310" s="346"/>
      <c r="AR310" s="346"/>
      <c r="AS310" s="346"/>
      <c r="AT310" s="346"/>
      <c r="AU310" s="346"/>
      <c r="AV310" s="346"/>
      <c r="AW310" s="346"/>
      <c r="AX310" s="346"/>
      <c r="AY310" s="346"/>
      <c r="AZ310" s="346"/>
      <c r="BA310" s="319"/>
      <c r="BB310" s="317"/>
      <c r="BC310" s="317"/>
      <c r="BD310" s="317"/>
      <c r="BE310" s="317"/>
      <c r="BF310" s="317"/>
      <c r="BG310" s="317"/>
      <c r="BH310" s="317"/>
      <c r="BI310" s="317"/>
      <c r="BJ310" s="317"/>
      <c r="BK310" s="317"/>
      <c r="BL310" s="317"/>
      <c r="BM310" s="317"/>
      <c r="BN310" s="317"/>
      <c r="BO310" s="317"/>
      <c r="BP310" s="317"/>
      <c r="BQ310" s="317"/>
      <c r="BR310" s="317"/>
      <c r="BS310" s="317"/>
      <c r="BT310" s="317"/>
      <c r="BU310" s="317"/>
      <c r="BV310" s="317"/>
      <c r="BW310" s="317"/>
      <c r="BX310" s="317"/>
      <c r="BY310" s="319"/>
      <c r="BZ310" s="345"/>
      <c r="CA310" s="345"/>
      <c r="CB310" s="345"/>
      <c r="CC310" s="345"/>
      <c r="CD310" s="345"/>
      <c r="CE310" s="345"/>
      <c r="CF310" s="345"/>
      <c r="CG310" s="345"/>
      <c r="CH310" s="345"/>
      <c r="CI310" s="345"/>
      <c r="CJ310" s="345"/>
      <c r="CK310" s="345"/>
      <c r="CL310" s="345"/>
      <c r="CM310" s="345"/>
      <c r="CN310" s="345"/>
      <c r="CO310" s="345"/>
      <c r="CP310" s="345"/>
      <c r="CQ310" s="345"/>
      <c r="CR310" s="345"/>
      <c r="CS310" s="345"/>
      <c r="CT310" s="345"/>
      <c r="CU310" s="345"/>
      <c r="CV310" s="345"/>
      <c r="CW310" s="345"/>
      <c r="CX310" s="345"/>
      <c r="CY310" s="345"/>
      <c r="CZ310" s="345"/>
    </row>
    <row r="311" s="439" customFormat="true" ht="15" customHeight="true" x14ac:dyDescent="0.2">
      <c r="B311" s="438"/>
      <c r="Z311" s="346"/>
      <c r="AA311" s="346"/>
      <c r="AB311" s="346"/>
      <c r="AC311" s="346"/>
      <c r="AD311" s="346"/>
      <c r="AE311" s="346"/>
      <c r="AF311" s="346"/>
      <c r="AG311" s="346"/>
      <c r="AH311" s="346"/>
      <c r="AI311" s="346"/>
      <c r="AJ311" s="346"/>
      <c r="AK311" s="346"/>
      <c r="AL311" s="346"/>
      <c r="AM311" s="346"/>
      <c r="AN311" s="346"/>
      <c r="AO311" s="346"/>
      <c r="AP311" s="346"/>
      <c r="AQ311" s="346"/>
      <c r="AR311" s="346"/>
      <c r="AS311" s="346"/>
      <c r="AT311" s="346"/>
      <c r="AU311" s="346"/>
      <c r="AV311" s="346"/>
      <c r="AW311" s="346"/>
      <c r="AX311" s="346"/>
      <c r="AY311" s="346"/>
      <c r="AZ311" s="346"/>
      <c r="BA311" s="319"/>
      <c r="BB311" s="317"/>
      <c r="BC311" s="317"/>
      <c r="BD311" s="317"/>
      <c r="BE311" s="317"/>
      <c r="BF311" s="317"/>
      <c r="BG311" s="317"/>
      <c r="BH311" s="317"/>
      <c r="BI311" s="317"/>
      <c r="BJ311" s="317"/>
      <c r="BK311" s="317"/>
      <c r="BL311" s="317"/>
      <c r="BM311" s="317"/>
      <c r="BN311" s="317"/>
      <c r="BO311" s="317"/>
      <c r="BP311" s="317"/>
      <c r="BQ311" s="317"/>
      <c r="BR311" s="317"/>
      <c r="BS311" s="317"/>
      <c r="BT311" s="317"/>
      <c r="BU311" s="317"/>
      <c r="BV311" s="317"/>
      <c r="BW311" s="317"/>
      <c r="BX311" s="317"/>
      <c r="BY311" s="319"/>
      <c r="BZ311" s="345"/>
      <c r="CA311" s="345"/>
      <c r="CB311" s="345"/>
      <c r="CC311" s="345"/>
      <c r="CD311" s="345"/>
      <c r="CE311" s="345"/>
      <c r="CF311" s="345"/>
      <c r="CG311" s="345"/>
      <c r="CH311" s="345"/>
      <c r="CI311" s="345"/>
      <c r="CJ311" s="345"/>
      <c r="CK311" s="345"/>
      <c r="CL311" s="345"/>
      <c r="CM311" s="345"/>
      <c r="CN311" s="345"/>
      <c r="CO311" s="345"/>
      <c r="CP311" s="345"/>
      <c r="CQ311" s="345"/>
      <c r="CR311" s="345"/>
      <c r="CS311" s="345"/>
      <c r="CT311" s="345"/>
      <c r="CU311" s="345"/>
      <c r="CV311" s="345"/>
      <c r="CW311" s="345"/>
      <c r="CX311" s="345"/>
      <c r="CY311" s="345"/>
      <c r="CZ311" s="345"/>
    </row>
    <row r="312" s="439" customFormat="true" ht="15" customHeight="true" x14ac:dyDescent="0.2">
      <c r="B312" s="438"/>
      <c r="Z312" s="346"/>
      <c r="AA312" s="346"/>
      <c r="AB312" s="346"/>
      <c r="AC312" s="346"/>
      <c r="AD312" s="346"/>
      <c r="AE312" s="346"/>
      <c r="AF312" s="346"/>
      <c r="AG312" s="346"/>
      <c r="AH312" s="346"/>
      <c r="AI312" s="346"/>
      <c r="AJ312" s="346"/>
      <c r="AK312" s="346"/>
      <c r="AL312" s="346"/>
      <c r="AM312" s="346"/>
      <c r="AN312" s="346"/>
      <c r="AO312" s="346"/>
      <c r="AP312" s="346"/>
      <c r="AQ312" s="346"/>
      <c r="AR312" s="346"/>
      <c r="AS312" s="346"/>
      <c r="AT312" s="346"/>
      <c r="AU312" s="346"/>
      <c r="AV312" s="346"/>
      <c r="AW312" s="346"/>
      <c r="AX312" s="346"/>
      <c r="AY312" s="346"/>
      <c r="AZ312" s="346"/>
      <c r="BA312" s="319"/>
      <c r="BB312" s="317"/>
      <c r="BC312" s="317"/>
      <c r="BD312" s="317"/>
      <c r="BE312" s="317"/>
      <c r="BF312" s="317"/>
      <c r="BG312" s="317"/>
      <c r="BH312" s="317"/>
      <c r="BI312" s="317"/>
      <c r="BJ312" s="317"/>
      <c r="BK312" s="317"/>
      <c r="BL312" s="317"/>
      <c r="BM312" s="317"/>
      <c r="BN312" s="317"/>
      <c r="BO312" s="317"/>
      <c r="BP312" s="317"/>
      <c r="BQ312" s="317"/>
      <c r="BR312" s="317"/>
      <c r="BS312" s="317"/>
      <c r="BT312" s="317"/>
      <c r="BU312" s="317"/>
      <c r="BV312" s="317"/>
      <c r="BW312" s="317"/>
      <c r="BX312" s="317"/>
      <c r="BY312" s="319"/>
      <c r="BZ312" s="345"/>
      <c r="CA312" s="345"/>
      <c r="CB312" s="345"/>
      <c r="CC312" s="345"/>
      <c r="CD312" s="345"/>
      <c r="CE312" s="345"/>
      <c r="CF312" s="345"/>
      <c r="CG312" s="345"/>
      <c r="CH312" s="345"/>
      <c r="CI312" s="345"/>
      <c r="CJ312" s="345"/>
      <c r="CK312" s="345"/>
      <c r="CL312" s="345"/>
      <c r="CM312" s="345"/>
      <c r="CN312" s="345"/>
      <c r="CO312" s="345"/>
      <c r="CP312" s="345"/>
      <c r="CQ312" s="345"/>
      <c r="CR312" s="345"/>
      <c r="CS312" s="345"/>
      <c r="CT312" s="345"/>
      <c r="CU312" s="345"/>
      <c r="CV312" s="345"/>
      <c r="CW312" s="345"/>
      <c r="CX312" s="345"/>
      <c r="CY312" s="345"/>
      <c r="CZ312" s="345"/>
    </row>
    <row r="313" s="439" customFormat="true" ht="15" customHeight="true" x14ac:dyDescent="0.2">
      <c r="B313" s="438"/>
      <c r="Z313" s="346"/>
      <c r="AA313" s="346"/>
      <c r="AB313" s="346"/>
      <c r="AC313" s="346"/>
      <c r="AD313" s="346"/>
      <c r="AE313" s="346"/>
      <c r="AF313" s="346"/>
      <c r="AG313" s="346"/>
      <c r="AH313" s="346"/>
      <c r="AI313" s="346"/>
      <c r="AJ313" s="346"/>
      <c r="AK313" s="346"/>
      <c r="AL313" s="346"/>
      <c r="AM313" s="346"/>
      <c r="AN313" s="346"/>
      <c r="AO313" s="346"/>
      <c r="AP313" s="346"/>
      <c r="AQ313" s="346"/>
      <c r="AR313" s="346"/>
      <c r="AS313" s="346"/>
      <c r="AT313" s="346"/>
      <c r="AU313" s="346"/>
      <c r="AV313" s="346"/>
      <c r="AW313" s="346"/>
      <c r="AX313" s="346"/>
      <c r="AY313" s="346"/>
      <c r="AZ313" s="346"/>
      <c r="BA313" s="319"/>
      <c r="BB313" s="317"/>
      <c r="BC313" s="317"/>
      <c r="BD313" s="317"/>
      <c r="BE313" s="317"/>
      <c r="BF313" s="317"/>
      <c r="BG313" s="317"/>
      <c r="BH313" s="317"/>
      <c r="BI313" s="317"/>
      <c r="BJ313" s="317"/>
      <c r="BK313" s="317"/>
      <c r="BL313" s="317"/>
      <c r="BM313" s="317"/>
      <c r="BN313" s="317"/>
      <c r="BO313" s="317"/>
      <c r="BP313" s="317"/>
      <c r="BQ313" s="317"/>
      <c r="BR313" s="317"/>
      <c r="BS313" s="317"/>
      <c r="BT313" s="317"/>
      <c r="BU313" s="317"/>
      <c r="BV313" s="317"/>
      <c r="BW313" s="317"/>
      <c r="BX313" s="317"/>
      <c r="BY313" s="319"/>
      <c r="BZ313" s="345"/>
      <c r="CA313" s="345"/>
      <c r="CB313" s="345"/>
      <c r="CC313" s="345"/>
      <c r="CD313" s="345"/>
      <c r="CE313" s="345"/>
      <c r="CF313" s="345"/>
      <c r="CG313" s="345"/>
      <c r="CH313" s="345"/>
      <c r="CI313" s="345"/>
      <c r="CJ313" s="345"/>
      <c r="CK313" s="345"/>
      <c r="CL313" s="345"/>
      <c r="CM313" s="345"/>
      <c r="CN313" s="345"/>
      <c r="CO313" s="345"/>
      <c r="CP313" s="345"/>
      <c r="CQ313" s="345"/>
      <c r="CR313" s="345"/>
      <c r="CS313" s="345"/>
      <c r="CT313" s="345"/>
      <c r="CU313" s="345"/>
      <c r="CV313" s="345"/>
      <c r="CW313" s="345"/>
      <c r="CX313" s="345"/>
      <c r="CY313" s="345"/>
      <c r="CZ313" s="345"/>
    </row>
    <row r="314" s="439" customFormat="true" ht="15" customHeight="true" x14ac:dyDescent="0.2">
      <c r="B314" s="438"/>
      <c r="Z314" s="346"/>
      <c r="AA314" s="346"/>
      <c r="AB314" s="346"/>
      <c r="AC314" s="346"/>
      <c r="AD314" s="346"/>
      <c r="AE314" s="346"/>
      <c r="AF314" s="346"/>
      <c r="AG314" s="346"/>
      <c r="AH314" s="346"/>
      <c r="AI314" s="346"/>
      <c r="AJ314" s="346"/>
      <c r="AK314" s="346"/>
      <c r="AL314" s="346"/>
      <c r="AM314" s="346"/>
      <c r="AN314" s="346"/>
      <c r="AO314" s="346"/>
      <c r="AP314" s="346"/>
      <c r="AQ314" s="346"/>
      <c r="AR314" s="346"/>
      <c r="AS314" s="346"/>
      <c r="AT314" s="346"/>
      <c r="AU314" s="346"/>
      <c r="AV314" s="346"/>
      <c r="AW314" s="346"/>
      <c r="AX314" s="346"/>
      <c r="AY314" s="346"/>
      <c r="AZ314" s="346"/>
      <c r="BA314" s="319"/>
      <c r="BB314" s="317"/>
      <c r="BC314" s="317"/>
      <c r="BD314" s="317"/>
      <c r="BE314" s="317"/>
      <c r="BF314" s="317"/>
      <c r="BG314" s="317"/>
      <c r="BH314" s="317"/>
      <c r="BI314" s="317"/>
      <c r="BJ314" s="317"/>
      <c r="BK314" s="317"/>
      <c r="BL314" s="317"/>
      <c r="BM314" s="317"/>
      <c r="BN314" s="317"/>
      <c r="BO314" s="317"/>
      <c r="BP314" s="317"/>
      <c r="BQ314" s="317"/>
      <c r="BR314" s="317"/>
      <c r="BS314" s="317"/>
      <c r="BT314" s="317"/>
      <c r="BU314" s="317"/>
      <c r="BV314" s="317"/>
      <c r="BW314" s="317"/>
      <c r="BX314" s="317"/>
      <c r="BY314" s="319"/>
      <c r="BZ314" s="345"/>
      <c r="CA314" s="345"/>
      <c r="CB314" s="345"/>
      <c r="CC314" s="345"/>
      <c r="CD314" s="345"/>
      <c r="CE314" s="345"/>
      <c r="CF314" s="345"/>
      <c r="CG314" s="345"/>
      <c r="CH314" s="345"/>
      <c r="CI314" s="345"/>
      <c r="CJ314" s="345"/>
      <c r="CK314" s="345"/>
      <c r="CL314" s="345"/>
      <c r="CM314" s="345"/>
      <c r="CN314" s="345"/>
      <c r="CO314" s="345"/>
      <c r="CP314" s="345"/>
      <c r="CQ314" s="345"/>
      <c r="CR314" s="345"/>
      <c r="CS314" s="345"/>
      <c r="CT314" s="345"/>
      <c r="CU314" s="345"/>
      <c r="CV314" s="345"/>
      <c r="CW314" s="345"/>
      <c r="CX314" s="345"/>
      <c r="CY314" s="345"/>
      <c r="CZ314" s="345"/>
    </row>
    <row r="315" s="439" customFormat="true" ht="15" customHeight="true" x14ac:dyDescent="0.2">
      <c r="B315" s="438"/>
      <c r="Z315" s="346"/>
      <c r="AA315" s="346"/>
      <c r="AB315" s="346"/>
      <c r="AC315" s="346"/>
      <c r="AD315" s="346"/>
      <c r="AE315" s="346"/>
      <c r="AF315" s="346"/>
      <c r="AG315" s="346"/>
      <c r="AH315" s="346"/>
      <c r="AI315" s="346"/>
      <c r="AJ315" s="346"/>
      <c r="AK315" s="346"/>
      <c r="AL315" s="346"/>
      <c r="AM315" s="346"/>
      <c r="AN315" s="346"/>
      <c r="AO315" s="346"/>
      <c r="AP315" s="346"/>
      <c r="AQ315" s="346"/>
      <c r="AR315" s="346"/>
      <c r="AS315" s="346"/>
      <c r="AT315" s="346"/>
      <c r="AU315" s="346"/>
      <c r="AV315" s="346"/>
      <c r="AW315" s="346"/>
      <c r="AX315" s="346"/>
      <c r="AY315" s="346"/>
      <c r="AZ315" s="346"/>
      <c r="BA315" s="319"/>
      <c r="BB315" s="317"/>
      <c r="BC315" s="317"/>
      <c r="BD315" s="317"/>
      <c r="BE315" s="317"/>
      <c r="BF315" s="317"/>
      <c r="BG315" s="317"/>
      <c r="BH315" s="317"/>
      <c r="BI315" s="317"/>
      <c r="BJ315" s="317"/>
      <c r="BK315" s="317"/>
      <c r="BL315" s="317"/>
      <c r="BM315" s="317"/>
      <c r="BN315" s="317"/>
      <c r="BO315" s="317"/>
      <c r="BP315" s="317"/>
      <c r="BQ315" s="317"/>
      <c r="BR315" s="317"/>
      <c r="BS315" s="317"/>
      <c r="BT315" s="317"/>
      <c r="BU315" s="317"/>
      <c r="BV315" s="317"/>
      <c r="BW315" s="317"/>
      <c r="BX315" s="317"/>
      <c r="BY315" s="319"/>
      <c r="BZ315" s="345"/>
      <c r="CA315" s="345"/>
      <c r="CB315" s="345"/>
      <c r="CC315" s="345"/>
      <c r="CD315" s="345"/>
      <c r="CE315" s="345"/>
      <c r="CF315" s="345"/>
      <c r="CG315" s="345"/>
      <c r="CH315" s="345"/>
      <c r="CI315" s="345"/>
      <c r="CJ315" s="345"/>
      <c r="CK315" s="345"/>
      <c r="CL315" s="345"/>
      <c r="CM315" s="345"/>
      <c r="CN315" s="345"/>
      <c r="CO315" s="345"/>
      <c r="CP315" s="345"/>
      <c r="CQ315" s="345"/>
      <c r="CR315" s="345"/>
      <c r="CS315" s="345"/>
      <c r="CT315" s="345"/>
      <c r="CU315" s="345"/>
      <c r="CV315" s="345"/>
      <c r="CW315" s="345"/>
      <c r="CX315" s="345"/>
      <c r="CY315" s="345"/>
      <c r="CZ315" s="345"/>
    </row>
    <row r="316" s="439" customFormat="true" ht="15" customHeight="true" x14ac:dyDescent="0.2">
      <c r="B316" s="438"/>
      <c r="Z316" s="346"/>
      <c r="AA316" s="346"/>
      <c r="AB316" s="346"/>
      <c r="AC316" s="346"/>
      <c r="AD316" s="346"/>
      <c r="AE316" s="346"/>
      <c r="AF316" s="346"/>
      <c r="AG316" s="346"/>
      <c r="AH316" s="346"/>
      <c r="AI316" s="346"/>
      <c r="AJ316" s="346"/>
      <c r="AK316" s="346"/>
      <c r="AL316" s="346"/>
      <c r="AM316" s="346"/>
      <c r="AN316" s="346"/>
      <c r="AO316" s="346"/>
      <c r="AP316" s="346"/>
      <c r="AQ316" s="346"/>
      <c r="AR316" s="346"/>
      <c r="AS316" s="346"/>
      <c r="AT316" s="346"/>
      <c r="AU316" s="346"/>
      <c r="AV316" s="346"/>
      <c r="AW316" s="346"/>
      <c r="AX316" s="346"/>
      <c r="AY316" s="346"/>
      <c r="AZ316" s="346"/>
      <c r="BA316" s="319"/>
      <c r="BB316" s="317"/>
      <c r="BC316" s="317"/>
      <c r="BD316" s="317"/>
      <c r="BE316" s="317"/>
      <c r="BF316" s="317"/>
      <c r="BG316" s="317"/>
      <c r="BH316" s="317"/>
      <c r="BI316" s="317"/>
      <c r="BJ316" s="317"/>
      <c r="BK316" s="317"/>
      <c r="BL316" s="317"/>
      <c r="BM316" s="317"/>
      <c r="BN316" s="317"/>
      <c r="BO316" s="317"/>
      <c r="BP316" s="317"/>
      <c r="BQ316" s="317"/>
      <c r="BR316" s="317"/>
      <c r="BS316" s="317"/>
      <c r="BT316" s="317"/>
      <c r="BU316" s="317"/>
      <c r="BV316" s="317"/>
      <c r="BW316" s="317"/>
      <c r="BX316" s="317"/>
      <c r="BY316" s="319"/>
      <c r="BZ316" s="345"/>
      <c r="CA316" s="345"/>
      <c r="CB316" s="345"/>
      <c r="CC316" s="345"/>
      <c r="CD316" s="345"/>
      <c r="CE316" s="345"/>
      <c r="CF316" s="345"/>
      <c r="CG316" s="345"/>
      <c r="CH316" s="345"/>
      <c r="CI316" s="345"/>
      <c r="CJ316" s="345"/>
      <c r="CK316" s="345"/>
      <c r="CL316" s="345"/>
      <c r="CM316" s="345"/>
      <c r="CN316" s="345"/>
      <c r="CO316" s="345"/>
      <c r="CP316" s="345"/>
      <c r="CQ316" s="345"/>
      <c r="CR316" s="345"/>
      <c r="CS316" s="345"/>
      <c r="CT316" s="345"/>
      <c r="CU316" s="345"/>
      <c r="CV316" s="345"/>
      <c r="CW316" s="345"/>
      <c r="CX316" s="345"/>
      <c r="CY316" s="345"/>
      <c r="CZ316" s="345"/>
    </row>
    <row r="317" s="439" customFormat="true" ht="15" customHeight="true" x14ac:dyDescent="0.2">
      <c r="B317" s="438"/>
      <c r="Z317" s="346"/>
      <c r="AA317" s="346"/>
      <c r="AB317" s="346"/>
      <c r="AC317" s="346"/>
      <c r="AD317" s="346"/>
      <c r="AE317" s="346"/>
      <c r="AF317" s="346"/>
      <c r="AG317" s="346"/>
      <c r="AH317" s="346"/>
      <c r="AI317" s="346"/>
      <c r="AJ317" s="346"/>
      <c r="AK317" s="346"/>
      <c r="AL317" s="346"/>
      <c r="AM317" s="346"/>
      <c r="AN317" s="346"/>
      <c r="AO317" s="346"/>
      <c r="AP317" s="346"/>
      <c r="AQ317" s="346"/>
      <c r="AR317" s="346"/>
      <c r="AS317" s="346"/>
      <c r="AT317" s="346"/>
      <c r="AU317" s="346"/>
      <c r="AV317" s="346"/>
      <c r="AW317" s="346"/>
      <c r="AX317" s="346"/>
      <c r="AY317" s="346"/>
      <c r="AZ317" s="346"/>
      <c r="BA317" s="319"/>
      <c r="BB317" s="317"/>
      <c r="BC317" s="317"/>
      <c r="BD317" s="317"/>
      <c r="BE317" s="317"/>
      <c r="BF317" s="317"/>
      <c r="BG317" s="317"/>
      <c r="BH317" s="317"/>
      <c r="BI317" s="317"/>
      <c r="BJ317" s="317"/>
      <c r="BK317" s="317"/>
      <c r="BL317" s="317"/>
      <c r="BM317" s="317"/>
      <c r="BN317" s="317"/>
      <c r="BO317" s="317"/>
      <c r="BP317" s="317"/>
      <c r="BQ317" s="317"/>
      <c r="BR317" s="317"/>
      <c r="BS317" s="317"/>
      <c r="BT317" s="317"/>
      <c r="BU317" s="317"/>
      <c r="BV317" s="317"/>
      <c r="BW317" s="317"/>
      <c r="BX317" s="317"/>
      <c r="BY317" s="319"/>
      <c r="BZ317" s="345"/>
      <c r="CA317" s="345"/>
      <c r="CB317" s="345"/>
      <c r="CC317" s="345"/>
      <c r="CD317" s="345"/>
      <c r="CE317" s="345"/>
      <c r="CF317" s="345"/>
      <c r="CG317" s="345"/>
      <c r="CH317" s="345"/>
      <c r="CI317" s="345"/>
      <c r="CJ317" s="345"/>
      <c r="CK317" s="345"/>
      <c r="CL317" s="345"/>
      <c r="CM317" s="345"/>
      <c r="CN317" s="345"/>
      <c r="CO317" s="345"/>
      <c r="CP317" s="345"/>
      <c r="CQ317" s="345"/>
      <c r="CR317" s="345"/>
      <c r="CS317" s="345"/>
      <c r="CT317" s="345"/>
      <c r="CU317" s="345"/>
      <c r="CV317" s="345"/>
      <c r="CW317" s="345"/>
      <c r="CX317" s="345"/>
      <c r="CY317" s="345"/>
      <c r="CZ317" s="345"/>
    </row>
    <row r="318" s="439" customFormat="true" ht="15" customHeight="true" x14ac:dyDescent="0.2">
      <c r="B318" s="438"/>
      <c r="Z318" s="346"/>
      <c r="AA318" s="346"/>
      <c r="AB318" s="346"/>
      <c r="AC318" s="346"/>
      <c r="AD318" s="346"/>
      <c r="AE318" s="346"/>
      <c r="AF318" s="346"/>
      <c r="AG318" s="346"/>
      <c r="AH318" s="346"/>
      <c r="AI318" s="346"/>
      <c r="AJ318" s="346"/>
      <c r="AK318" s="346"/>
      <c r="AL318" s="346"/>
      <c r="AM318" s="346"/>
      <c r="AN318" s="346"/>
      <c r="AO318" s="346"/>
      <c r="AP318" s="346"/>
      <c r="AQ318" s="346"/>
      <c r="AR318" s="346"/>
      <c r="AS318" s="346"/>
      <c r="AT318" s="346"/>
      <c r="AU318" s="346"/>
      <c r="AV318" s="346"/>
      <c r="AW318" s="346"/>
      <c r="AX318" s="346"/>
      <c r="AY318" s="346"/>
      <c r="AZ318" s="346"/>
      <c r="BA318" s="319"/>
      <c r="BB318" s="317"/>
      <c r="BC318" s="317"/>
      <c r="BD318" s="317"/>
      <c r="BE318" s="317"/>
      <c r="BF318" s="317"/>
      <c r="BG318" s="317"/>
      <c r="BH318" s="317"/>
      <c r="BI318" s="317"/>
      <c r="BJ318" s="317"/>
      <c r="BK318" s="317"/>
      <c r="BL318" s="317"/>
      <c r="BM318" s="317"/>
      <c r="BN318" s="317"/>
      <c r="BO318" s="317"/>
      <c r="BP318" s="317"/>
      <c r="BQ318" s="317"/>
      <c r="BR318" s="317"/>
      <c r="BS318" s="317"/>
      <c r="BT318" s="317"/>
      <c r="BU318" s="317"/>
      <c r="BV318" s="317"/>
      <c r="BW318" s="317"/>
      <c r="BX318" s="317"/>
      <c r="BY318" s="319"/>
      <c r="BZ318" s="345"/>
      <c r="CA318" s="345"/>
      <c r="CB318" s="345"/>
      <c r="CC318" s="345"/>
      <c r="CD318" s="345"/>
      <c r="CE318" s="345"/>
      <c r="CF318" s="345"/>
      <c r="CG318" s="345"/>
      <c r="CH318" s="345"/>
      <c r="CI318" s="345"/>
      <c r="CJ318" s="345"/>
      <c r="CK318" s="345"/>
      <c r="CL318" s="345"/>
      <c r="CM318" s="345"/>
      <c r="CN318" s="345"/>
      <c r="CO318" s="345"/>
      <c r="CP318" s="345"/>
      <c r="CQ318" s="345"/>
      <c r="CR318" s="345"/>
      <c r="CS318" s="345"/>
      <c r="CT318" s="345"/>
      <c r="CU318" s="345"/>
      <c r="CV318" s="345"/>
      <c r="CW318" s="345"/>
      <c r="CX318" s="345"/>
      <c r="CY318" s="345"/>
      <c r="CZ318" s="345"/>
    </row>
    <row r="319" s="439" customFormat="true" ht="15" customHeight="true" x14ac:dyDescent="0.2">
      <c r="B319" s="438"/>
      <c r="Z319" s="346"/>
      <c r="AA319" s="346"/>
      <c r="AB319" s="346"/>
      <c r="AC319" s="346"/>
      <c r="AD319" s="346"/>
      <c r="AE319" s="346"/>
      <c r="AF319" s="346"/>
      <c r="AG319" s="346"/>
      <c r="AH319" s="346"/>
      <c r="AI319" s="346"/>
      <c r="AJ319" s="346"/>
      <c r="AK319" s="346"/>
      <c r="AL319" s="346"/>
      <c r="AM319" s="346"/>
      <c r="AN319" s="346"/>
      <c r="AO319" s="346"/>
      <c r="AP319" s="346"/>
      <c r="AQ319" s="346"/>
      <c r="AR319" s="346"/>
      <c r="AS319" s="346"/>
      <c r="AT319" s="346"/>
      <c r="AU319" s="346"/>
      <c r="AV319" s="346"/>
      <c r="AW319" s="346"/>
      <c r="AX319" s="346"/>
      <c r="AY319" s="346"/>
      <c r="AZ319" s="346"/>
      <c r="BA319" s="319"/>
      <c r="BB319" s="317"/>
      <c r="BC319" s="317"/>
      <c r="BD319" s="317"/>
      <c r="BE319" s="317"/>
      <c r="BF319" s="317"/>
      <c r="BG319" s="317"/>
      <c r="BH319" s="317"/>
      <c r="BI319" s="317"/>
      <c r="BJ319" s="317"/>
      <c r="BK319" s="317"/>
      <c r="BL319" s="317"/>
      <c r="BM319" s="317"/>
      <c r="BN319" s="317"/>
      <c r="BO319" s="317"/>
      <c r="BP319" s="317"/>
      <c r="BQ319" s="317"/>
      <c r="BR319" s="317"/>
      <c r="BS319" s="317"/>
      <c r="BT319" s="317"/>
      <c r="BU319" s="317"/>
      <c r="BV319" s="317"/>
      <c r="BW319" s="317"/>
      <c r="BX319" s="317"/>
      <c r="BY319" s="319"/>
      <c r="BZ319" s="345"/>
      <c r="CA319" s="345"/>
      <c r="CB319" s="345"/>
      <c r="CC319" s="345"/>
      <c r="CD319" s="345"/>
      <c r="CE319" s="345"/>
      <c r="CF319" s="345"/>
      <c r="CG319" s="345"/>
      <c r="CH319" s="345"/>
      <c r="CI319" s="345"/>
      <c r="CJ319" s="345"/>
      <c r="CK319" s="345"/>
      <c r="CL319" s="345"/>
      <c r="CM319" s="345"/>
      <c r="CN319" s="345"/>
      <c r="CO319" s="345"/>
      <c r="CP319" s="345"/>
      <c r="CQ319" s="345"/>
      <c r="CR319" s="345"/>
      <c r="CS319" s="345"/>
      <c r="CT319" s="345"/>
      <c r="CU319" s="345"/>
      <c r="CV319" s="345"/>
      <c r="CW319" s="345"/>
      <c r="CX319" s="345"/>
      <c r="CY319" s="345"/>
      <c r="CZ319" s="345"/>
    </row>
    <row r="320" s="439" customFormat="true" ht="15" customHeight="true" x14ac:dyDescent="0.2">
      <c r="B320" s="438"/>
      <c r="Z320" s="346"/>
      <c r="AA320" s="346"/>
      <c r="AB320" s="346"/>
      <c r="AC320" s="346"/>
      <c r="AD320" s="346"/>
      <c r="AE320" s="346"/>
      <c r="AF320" s="346"/>
      <c r="AG320" s="346"/>
      <c r="AH320" s="346"/>
      <c r="AI320" s="346"/>
      <c r="AJ320" s="346"/>
      <c r="AK320" s="346"/>
      <c r="AL320" s="346"/>
      <c r="AM320" s="346"/>
      <c r="AN320" s="346"/>
      <c r="AO320" s="346"/>
      <c r="AP320" s="346"/>
      <c r="AQ320" s="346"/>
      <c r="AR320" s="346"/>
      <c r="AS320" s="346"/>
      <c r="AT320" s="346"/>
      <c r="AU320" s="346"/>
      <c r="AV320" s="346"/>
      <c r="AW320" s="346"/>
      <c r="AX320" s="346"/>
      <c r="AY320" s="346"/>
      <c r="AZ320" s="346"/>
      <c r="BA320" s="319"/>
      <c r="BB320" s="317"/>
      <c r="BC320" s="317"/>
      <c r="BD320" s="317"/>
      <c r="BE320" s="317"/>
      <c r="BF320" s="317"/>
      <c r="BG320" s="317"/>
      <c r="BH320" s="317"/>
      <c r="BI320" s="317"/>
      <c r="BJ320" s="317"/>
      <c r="BK320" s="317"/>
      <c r="BL320" s="317"/>
      <c r="BM320" s="317"/>
      <c r="BN320" s="317"/>
      <c r="BO320" s="317"/>
      <c r="BP320" s="317"/>
      <c r="BQ320" s="317"/>
      <c r="BR320" s="317"/>
      <c r="BS320" s="317"/>
      <c r="BT320" s="317"/>
      <c r="BU320" s="317"/>
      <c r="BV320" s="317"/>
      <c r="BW320" s="317"/>
      <c r="BX320" s="317"/>
      <c r="BY320" s="319"/>
      <c r="BZ320" s="345"/>
      <c r="CA320" s="345"/>
      <c r="CB320" s="345"/>
      <c r="CC320" s="345"/>
      <c r="CD320" s="345"/>
      <c r="CE320" s="345"/>
      <c r="CF320" s="345"/>
      <c r="CG320" s="345"/>
      <c r="CH320" s="345"/>
      <c r="CI320" s="345"/>
      <c r="CJ320" s="345"/>
      <c r="CK320" s="345"/>
      <c r="CL320" s="345"/>
      <c r="CM320" s="345"/>
      <c r="CN320" s="345"/>
      <c r="CO320" s="345"/>
      <c r="CP320" s="345"/>
      <c r="CQ320" s="345"/>
      <c r="CR320" s="345"/>
      <c r="CS320" s="345"/>
      <c r="CT320" s="345"/>
      <c r="CU320" s="345"/>
      <c r="CV320" s="345"/>
      <c r="CW320" s="345"/>
      <c r="CX320" s="345"/>
      <c r="CY320" s="345"/>
      <c r="CZ320" s="345"/>
    </row>
    <row r="321" s="439" customFormat="true" ht="15" customHeight="true" x14ac:dyDescent="0.2">
      <c r="B321" s="438"/>
      <c r="Z321" s="346"/>
      <c r="AA321" s="346"/>
      <c r="AB321" s="346"/>
      <c r="AC321" s="346"/>
      <c r="AD321" s="346"/>
      <c r="AE321" s="346"/>
      <c r="AF321" s="346"/>
      <c r="AG321" s="346"/>
      <c r="AH321" s="346"/>
      <c r="AI321" s="346"/>
      <c r="AJ321" s="346"/>
      <c r="AK321" s="346"/>
      <c r="AL321" s="346"/>
      <c r="AM321" s="346"/>
      <c r="AN321" s="346"/>
      <c r="AO321" s="346"/>
      <c r="AP321" s="346"/>
      <c r="AQ321" s="346"/>
      <c r="AR321" s="346"/>
      <c r="AS321" s="346"/>
      <c r="AT321" s="346"/>
      <c r="AU321" s="346"/>
      <c r="AV321" s="346"/>
      <c r="AW321" s="346"/>
      <c r="AX321" s="346"/>
      <c r="AY321" s="346"/>
      <c r="AZ321" s="346"/>
      <c r="BA321" s="319"/>
      <c r="BB321" s="317"/>
      <c r="BC321" s="317"/>
      <c r="BD321" s="317"/>
      <c r="BE321" s="317"/>
      <c r="BF321" s="317"/>
      <c r="BG321" s="317"/>
      <c r="BH321" s="317"/>
      <c r="BI321" s="317"/>
      <c r="BJ321" s="317"/>
      <c r="BK321" s="317"/>
      <c r="BL321" s="317"/>
      <c r="BM321" s="317"/>
      <c r="BN321" s="317"/>
      <c r="BO321" s="317"/>
      <c r="BP321" s="317"/>
      <c r="BQ321" s="317"/>
      <c r="BR321" s="317"/>
      <c r="BS321" s="317"/>
      <c r="BT321" s="317"/>
      <c r="BU321" s="317"/>
      <c r="BV321" s="317"/>
      <c r="BW321" s="317"/>
      <c r="BX321" s="317"/>
      <c r="BY321" s="319"/>
      <c r="BZ321" s="345"/>
      <c r="CA321" s="345"/>
      <c r="CB321" s="345"/>
      <c r="CC321" s="345"/>
      <c r="CD321" s="345"/>
      <c r="CE321" s="345"/>
      <c r="CF321" s="345"/>
      <c r="CG321" s="345"/>
      <c r="CH321" s="345"/>
      <c r="CI321" s="345"/>
      <c r="CJ321" s="345"/>
      <c r="CK321" s="345"/>
      <c r="CL321" s="345"/>
      <c r="CM321" s="345"/>
      <c r="CN321" s="345"/>
      <c r="CO321" s="345"/>
      <c r="CP321" s="345"/>
      <c r="CQ321" s="345"/>
      <c r="CR321" s="345"/>
      <c r="CS321" s="345"/>
      <c r="CT321" s="345"/>
      <c r="CU321" s="345"/>
      <c r="CV321" s="345"/>
      <c r="CW321" s="345"/>
      <c r="CX321" s="345"/>
      <c r="CY321" s="345"/>
      <c r="CZ321" s="345"/>
    </row>
    <row r="322" s="439" customFormat="true" ht="15" customHeight="true" x14ac:dyDescent="0.2">
      <c r="B322" s="438"/>
      <c r="Z322" s="346"/>
      <c r="AA322" s="346"/>
      <c r="AB322" s="346"/>
      <c r="AC322" s="346"/>
      <c r="AD322" s="346"/>
      <c r="AE322" s="346"/>
      <c r="AF322" s="346"/>
      <c r="AG322" s="346"/>
      <c r="AH322" s="346"/>
      <c r="AI322" s="346"/>
      <c r="AJ322" s="346"/>
      <c r="AK322" s="346"/>
      <c r="AL322" s="346"/>
      <c r="AM322" s="346"/>
      <c r="AN322" s="346"/>
      <c r="AO322" s="346"/>
      <c r="AP322" s="346"/>
      <c r="AQ322" s="346"/>
      <c r="AR322" s="346"/>
      <c r="AS322" s="346"/>
      <c r="AT322" s="346"/>
      <c r="AU322" s="346"/>
      <c r="AV322" s="346"/>
      <c r="AW322" s="346"/>
      <c r="AX322" s="346"/>
      <c r="AY322" s="346"/>
      <c r="AZ322" s="346"/>
      <c r="BA322" s="319"/>
      <c r="BB322" s="317"/>
      <c r="BC322" s="317"/>
      <c r="BD322" s="317"/>
      <c r="BE322" s="317"/>
      <c r="BF322" s="317"/>
      <c r="BG322" s="317"/>
      <c r="BH322" s="317"/>
      <c r="BI322" s="317"/>
      <c r="BJ322" s="317"/>
      <c r="BK322" s="317"/>
      <c r="BL322" s="317"/>
      <c r="BM322" s="317"/>
      <c r="BN322" s="317"/>
      <c r="BO322" s="317"/>
      <c r="BP322" s="317"/>
      <c r="BQ322" s="317"/>
      <c r="BR322" s="317"/>
      <c r="BS322" s="317"/>
      <c r="BT322" s="317"/>
      <c r="BU322" s="317"/>
      <c r="BV322" s="317"/>
      <c r="BW322" s="317"/>
      <c r="BX322" s="317"/>
      <c r="BY322" s="319"/>
      <c r="BZ322" s="345"/>
      <c r="CA322" s="345"/>
      <c r="CB322" s="345"/>
      <c r="CC322" s="345"/>
      <c r="CD322" s="345"/>
      <c r="CE322" s="345"/>
      <c r="CF322" s="345"/>
      <c r="CG322" s="345"/>
      <c r="CH322" s="345"/>
      <c r="CI322" s="345"/>
      <c r="CJ322" s="345"/>
      <c r="CK322" s="345"/>
      <c r="CL322" s="345"/>
      <c r="CM322" s="345"/>
      <c r="CN322" s="345"/>
      <c r="CO322" s="345"/>
      <c r="CP322" s="345"/>
      <c r="CQ322" s="345"/>
      <c r="CR322" s="345"/>
      <c r="CS322" s="345"/>
      <c r="CT322" s="345"/>
      <c r="CU322" s="345"/>
      <c r="CV322" s="345"/>
      <c r="CW322" s="345"/>
      <c r="CX322" s="345"/>
      <c r="CY322" s="345"/>
      <c r="CZ322" s="345"/>
    </row>
    <row r="323" s="439" customFormat="true" ht="15" customHeight="true" x14ac:dyDescent="0.2">
      <c r="B323" s="438"/>
      <c r="Z323" s="346"/>
      <c r="AA323" s="346"/>
      <c r="AB323" s="346"/>
      <c r="AC323" s="346"/>
      <c r="AD323" s="346"/>
      <c r="AE323" s="346"/>
      <c r="AF323" s="346"/>
      <c r="AG323" s="346"/>
      <c r="AH323" s="346"/>
      <c r="AI323" s="346"/>
      <c r="AJ323" s="346"/>
      <c r="AK323" s="346"/>
      <c r="AL323" s="346"/>
      <c r="AM323" s="346"/>
      <c r="AN323" s="346"/>
      <c r="AO323" s="346"/>
      <c r="AP323" s="346"/>
      <c r="AQ323" s="346"/>
      <c r="AR323" s="346"/>
      <c r="AS323" s="346"/>
      <c r="AT323" s="346"/>
      <c r="AU323" s="346"/>
      <c r="AV323" s="346"/>
      <c r="AW323" s="346"/>
      <c r="AX323" s="346"/>
      <c r="AY323" s="346"/>
      <c r="AZ323" s="346"/>
      <c r="BA323" s="319"/>
      <c r="BB323" s="317"/>
      <c r="BC323" s="317"/>
      <c r="BD323" s="317"/>
      <c r="BE323" s="317"/>
      <c r="BF323" s="317"/>
      <c r="BG323" s="317"/>
      <c r="BH323" s="317"/>
      <c r="BI323" s="317"/>
      <c r="BJ323" s="317"/>
      <c r="BK323" s="317"/>
      <c r="BL323" s="317"/>
      <c r="BM323" s="317"/>
      <c r="BN323" s="317"/>
      <c r="BO323" s="317"/>
      <c r="BP323" s="317"/>
      <c r="BQ323" s="317"/>
      <c r="BR323" s="317"/>
      <c r="BS323" s="317"/>
      <c r="BT323" s="317"/>
      <c r="BU323" s="317"/>
      <c r="BV323" s="317"/>
      <c r="BW323" s="317"/>
      <c r="BX323" s="317"/>
      <c r="BY323" s="319"/>
      <c r="BZ323" s="345"/>
      <c r="CA323" s="345"/>
      <c r="CB323" s="345"/>
      <c r="CC323" s="345"/>
      <c r="CD323" s="345"/>
      <c r="CE323" s="345"/>
      <c r="CF323" s="345"/>
      <c r="CG323" s="345"/>
      <c r="CH323" s="345"/>
      <c r="CI323" s="345"/>
      <c r="CJ323" s="345"/>
      <c r="CK323" s="345"/>
      <c r="CL323" s="345"/>
      <c r="CM323" s="345"/>
      <c r="CN323" s="345"/>
      <c r="CO323" s="345"/>
      <c r="CP323" s="345"/>
      <c r="CQ323" s="345"/>
      <c r="CR323" s="345"/>
      <c r="CS323" s="345"/>
      <c r="CT323" s="345"/>
      <c r="CU323" s="345"/>
      <c r="CV323" s="345"/>
      <c r="CW323" s="345"/>
      <c r="CX323" s="345"/>
      <c r="CY323" s="345"/>
      <c r="CZ323" s="345"/>
    </row>
    <row r="324" s="439" customFormat="true" ht="15" customHeight="true" x14ac:dyDescent="0.2">
      <c r="B324" s="438"/>
      <c r="Z324" s="346"/>
      <c r="AA324" s="346"/>
      <c r="AB324" s="346"/>
      <c r="AC324" s="346"/>
      <c r="AD324" s="346"/>
      <c r="AE324" s="346"/>
      <c r="AF324" s="346"/>
      <c r="AG324" s="346"/>
      <c r="AH324" s="346"/>
      <c r="AI324" s="346"/>
      <c r="AJ324" s="346"/>
      <c r="AK324" s="346"/>
      <c r="AL324" s="346"/>
      <c r="AM324" s="346"/>
      <c r="AN324" s="346"/>
      <c r="AO324" s="346"/>
      <c r="AP324" s="346"/>
      <c r="AQ324" s="346"/>
      <c r="AR324" s="346"/>
      <c r="AS324" s="346"/>
      <c r="AT324" s="346"/>
      <c r="AU324" s="346"/>
      <c r="AV324" s="346"/>
      <c r="AW324" s="346"/>
      <c r="AX324" s="346"/>
      <c r="AY324" s="346"/>
      <c r="AZ324" s="346"/>
      <c r="BA324" s="319"/>
      <c r="BB324" s="317"/>
      <c r="BC324" s="317"/>
      <c r="BD324" s="317"/>
      <c r="BE324" s="317"/>
      <c r="BF324" s="317"/>
      <c r="BG324" s="317"/>
      <c r="BH324" s="317"/>
      <c r="BI324" s="317"/>
      <c r="BJ324" s="317"/>
      <c r="BK324" s="317"/>
      <c r="BL324" s="317"/>
      <c r="BM324" s="317"/>
      <c r="BN324" s="317"/>
      <c r="BO324" s="317"/>
      <c r="BP324" s="317"/>
      <c r="BQ324" s="317"/>
      <c r="BR324" s="317"/>
      <c r="BS324" s="317"/>
      <c r="BT324" s="317"/>
      <c r="BU324" s="317"/>
      <c r="BV324" s="317"/>
      <c r="BW324" s="317"/>
      <c r="BX324" s="317"/>
      <c r="BY324" s="319"/>
      <c r="BZ324" s="345"/>
      <c r="CA324" s="345"/>
      <c r="CB324" s="345"/>
      <c r="CC324" s="345"/>
      <c r="CD324" s="345"/>
      <c r="CE324" s="345"/>
      <c r="CF324" s="345"/>
      <c r="CG324" s="345"/>
      <c r="CH324" s="345"/>
      <c r="CI324" s="345"/>
      <c r="CJ324" s="345"/>
      <c r="CK324" s="345"/>
      <c r="CL324" s="345"/>
      <c r="CM324" s="345"/>
      <c r="CN324" s="345"/>
      <c r="CO324" s="345"/>
      <c r="CP324" s="345"/>
      <c r="CQ324" s="345"/>
      <c r="CR324" s="345"/>
      <c r="CS324" s="345"/>
      <c r="CT324" s="345"/>
      <c r="CU324" s="345"/>
      <c r="CV324" s="345"/>
      <c r="CW324" s="345"/>
      <c r="CX324" s="345"/>
      <c r="CY324" s="345"/>
      <c r="CZ324" s="345"/>
    </row>
    <row r="325" s="439" customFormat="true" ht="15" customHeight="true" x14ac:dyDescent="0.2">
      <c r="B325" s="438"/>
      <c r="Z325" s="346"/>
      <c r="AA325" s="346"/>
      <c r="AB325" s="346"/>
      <c r="AC325" s="346"/>
      <c r="AD325" s="346"/>
      <c r="AE325" s="346"/>
      <c r="AF325" s="346"/>
      <c r="AG325" s="346"/>
      <c r="AH325" s="346"/>
      <c r="AI325" s="346"/>
      <c r="AJ325" s="346"/>
      <c r="AK325" s="346"/>
      <c r="AL325" s="346"/>
      <c r="AM325" s="346"/>
      <c r="AN325" s="346"/>
      <c r="AO325" s="346"/>
      <c r="AP325" s="346"/>
      <c r="AQ325" s="346"/>
      <c r="AR325" s="346"/>
      <c r="AS325" s="346"/>
      <c r="AT325" s="346"/>
      <c r="AU325" s="346"/>
      <c r="AV325" s="346"/>
      <c r="AW325" s="346"/>
      <c r="AX325" s="346"/>
      <c r="AY325" s="346"/>
      <c r="AZ325" s="346"/>
      <c r="BA325" s="319"/>
      <c r="BB325" s="317"/>
      <c r="BC325" s="317"/>
      <c r="BD325" s="317"/>
      <c r="BE325" s="317"/>
      <c r="BF325" s="317"/>
      <c r="BG325" s="317"/>
      <c r="BH325" s="317"/>
      <c r="BI325" s="317"/>
      <c r="BJ325" s="317"/>
      <c r="BK325" s="317"/>
      <c r="BL325" s="317"/>
      <c r="BM325" s="317"/>
      <c r="BN325" s="317"/>
      <c r="BO325" s="317"/>
      <c r="BP325" s="317"/>
      <c r="BQ325" s="317"/>
      <c r="BR325" s="317"/>
      <c r="BS325" s="317"/>
      <c r="BT325" s="317"/>
      <c r="BU325" s="317"/>
      <c r="BV325" s="317"/>
      <c r="BW325" s="317"/>
      <c r="BX325" s="317"/>
      <c r="BY325" s="319"/>
      <c r="BZ325" s="345"/>
      <c r="CA325" s="345"/>
      <c r="CB325" s="345"/>
      <c r="CC325" s="345"/>
      <c r="CD325" s="345"/>
      <c r="CE325" s="345"/>
      <c r="CF325" s="345"/>
      <c r="CG325" s="345"/>
      <c r="CH325" s="345"/>
      <c r="CI325" s="345"/>
      <c r="CJ325" s="345"/>
      <c r="CK325" s="345"/>
      <c r="CL325" s="345"/>
      <c r="CM325" s="345"/>
      <c r="CN325" s="345"/>
      <c r="CO325" s="345"/>
      <c r="CP325" s="345"/>
      <c r="CQ325" s="345"/>
      <c r="CR325" s="345"/>
      <c r="CS325" s="345"/>
      <c r="CT325" s="345"/>
      <c r="CU325" s="345"/>
      <c r="CV325" s="345"/>
      <c r="CW325" s="345"/>
      <c r="CX325" s="345"/>
      <c r="CY325" s="345"/>
      <c r="CZ325" s="345"/>
    </row>
    <row r="326" s="439" customFormat="true" ht="15" customHeight="true" x14ac:dyDescent="0.2">
      <c r="B326" s="438"/>
      <c r="Z326" s="346"/>
      <c r="AA326" s="346"/>
      <c r="AB326" s="346"/>
      <c r="AC326" s="346"/>
      <c r="AD326" s="346"/>
      <c r="AE326" s="346"/>
      <c r="AF326" s="346"/>
      <c r="AG326" s="346"/>
      <c r="AH326" s="346"/>
      <c r="AI326" s="346"/>
      <c r="AJ326" s="346"/>
      <c r="AK326" s="346"/>
      <c r="AL326" s="346"/>
      <c r="AM326" s="346"/>
      <c r="AN326" s="346"/>
      <c r="AO326" s="346"/>
      <c r="AP326" s="346"/>
      <c r="AQ326" s="346"/>
      <c r="AR326" s="346"/>
      <c r="AS326" s="346"/>
      <c r="AT326" s="346"/>
      <c r="AU326" s="346"/>
      <c r="AV326" s="346"/>
      <c r="AW326" s="346"/>
      <c r="AX326" s="346"/>
      <c r="AY326" s="346"/>
      <c r="AZ326" s="346"/>
      <c r="BA326" s="319"/>
      <c r="BB326" s="317"/>
      <c r="BC326" s="317"/>
      <c r="BD326" s="317"/>
      <c r="BE326" s="317"/>
      <c r="BF326" s="317"/>
      <c r="BG326" s="317"/>
      <c r="BH326" s="317"/>
      <c r="BI326" s="317"/>
      <c r="BJ326" s="317"/>
      <c r="BK326" s="317"/>
      <c r="BL326" s="317"/>
      <c r="BM326" s="317"/>
      <c r="BN326" s="317"/>
      <c r="BO326" s="317"/>
      <c r="BP326" s="317"/>
      <c r="BQ326" s="317"/>
      <c r="BR326" s="317"/>
      <c r="BS326" s="317"/>
      <c r="BT326" s="317"/>
      <c r="BU326" s="317"/>
      <c r="BV326" s="317"/>
      <c r="BW326" s="317"/>
      <c r="BX326" s="317"/>
      <c r="BY326" s="319"/>
      <c r="BZ326" s="345"/>
      <c r="CA326" s="345"/>
      <c r="CB326" s="345"/>
      <c r="CC326" s="345"/>
      <c r="CD326" s="345"/>
      <c r="CE326" s="345"/>
      <c r="CF326" s="345"/>
      <c r="CG326" s="345"/>
      <c r="CH326" s="345"/>
      <c r="CI326" s="345"/>
      <c r="CJ326" s="345"/>
      <c r="CK326" s="345"/>
      <c r="CL326" s="345"/>
      <c r="CM326" s="345"/>
      <c r="CN326" s="345"/>
      <c r="CO326" s="345"/>
      <c r="CP326" s="345"/>
      <c r="CQ326" s="345"/>
      <c r="CR326" s="345"/>
      <c r="CS326" s="345"/>
      <c r="CT326" s="345"/>
      <c r="CU326" s="345"/>
      <c r="CV326" s="345"/>
      <c r="CW326" s="345"/>
      <c r="CX326" s="345"/>
      <c r="CY326" s="345"/>
      <c r="CZ326" s="345"/>
    </row>
    <row r="327" s="439" customFormat="true" ht="15" customHeight="true" x14ac:dyDescent="0.2">
      <c r="B327" s="438"/>
      <c r="Z327" s="346"/>
      <c r="AA327" s="346"/>
      <c r="AB327" s="346"/>
      <c r="AC327" s="346"/>
      <c r="AD327" s="346"/>
      <c r="AE327" s="346"/>
      <c r="AF327" s="346"/>
      <c r="AG327" s="346"/>
      <c r="AH327" s="346"/>
      <c r="AI327" s="346"/>
      <c r="AJ327" s="346"/>
      <c r="AK327" s="346"/>
      <c r="AL327" s="346"/>
      <c r="AM327" s="346"/>
      <c r="AN327" s="346"/>
      <c r="AO327" s="346"/>
      <c r="AP327" s="346"/>
      <c r="AQ327" s="346"/>
      <c r="AR327" s="346"/>
      <c r="AS327" s="346"/>
      <c r="AT327" s="346"/>
      <c r="AU327" s="346"/>
      <c r="AV327" s="346"/>
      <c r="AW327" s="346"/>
      <c r="AX327" s="346"/>
      <c r="AY327" s="346"/>
      <c r="AZ327" s="346"/>
      <c r="BA327" s="319"/>
      <c r="BB327" s="317"/>
      <c r="BC327" s="317"/>
      <c r="BD327" s="317"/>
      <c r="BE327" s="317"/>
      <c r="BF327" s="317"/>
      <c r="BG327" s="317"/>
      <c r="BH327" s="317"/>
      <c r="BI327" s="317"/>
      <c r="BJ327" s="317"/>
      <c r="BK327" s="317"/>
      <c r="BL327" s="317"/>
      <c r="BM327" s="317"/>
      <c r="BN327" s="317"/>
      <c r="BO327" s="317"/>
      <c r="BP327" s="317"/>
      <c r="BQ327" s="317"/>
      <c r="BR327" s="317"/>
      <c r="BS327" s="317"/>
      <c r="BT327" s="317"/>
      <c r="BU327" s="317"/>
      <c r="BV327" s="317"/>
      <c r="BW327" s="317"/>
      <c r="BX327" s="317"/>
      <c r="BY327" s="319"/>
      <c r="BZ327" s="345"/>
      <c r="CA327" s="345"/>
      <c r="CB327" s="345"/>
      <c r="CC327" s="345"/>
      <c r="CD327" s="345"/>
      <c r="CE327" s="345"/>
      <c r="CF327" s="345"/>
      <c r="CG327" s="345"/>
      <c r="CH327" s="345"/>
      <c r="CI327" s="345"/>
      <c r="CJ327" s="345"/>
      <c r="CK327" s="345"/>
      <c r="CL327" s="345"/>
      <c r="CM327" s="345"/>
      <c r="CN327" s="345"/>
      <c r="CO327" s="345"/>
      <c r="CP327" s="345"/>
      <c r="CQ327" s="345"/>
      <c r="CR327" s="345"/>
      <c r="CS327" s="345"/>
      <c r="CT327" s="345"/>
      <c r="CU327" s="345"/>
      <c r="CV327" s="345"/>
      <c r="CW327" s="345"/>
      <c r="CX327" s="345"/>
      <c r="CY327" s="345"/>
      <c r="CZ327" s="345"/>
    </row>
    <row r="328" s="439" customFormat="true" ht="15" customHeight="true" x14ac:dyDescent="0.2">
      <c r="B328" s="438"/>
      <c r="Z328" s="346"/>
      <c r="AA328" s="346"/>
      <c r="AB328" s="346"/>
      <c r="AC328" s="346"/>
      <c r="AD328" s="346"/>
      <c r="AE328" s="346"/>
      <c r="AF328" s="346"/>
      <c r="AG328" s="346"/>
      <c r="AH328" s="346"/>
      <c r="AI328" s="346"/>
      <c r="AJ328" s="346"/>
      <c r="AK328" s="346"/>
      <c r="AL328" s="346"/>
      <c r="AM328" s="346"/>
      <c r="AN328" s="346"/>
      <c r="AO328" s="346"/>
      <c r="AP328" s="346"/>
      <c r="AQ328" s="346"/>
      <c r="AR328" s="346"/>
      <c r="AS328" s="346"/>
      <c r="AT328" s="346"/>
      <c r="AU328" s="346"/>
      <c r="AV328" s="346"/>
      <c r="AW328" s="346"/>
      <c r="AX328" s="346"/>
      <c r="AY328" s="346"/>
      <c r="AZ328" s="346"/>
      <c r="BA328" s="319"/>
      <c r="BB328" s="317"/>
      <c r="BC328" s="317"/>
      <c r="BD328" s="317"/>
      <c r="BE328" s="317"/>
      <c r="BF328" s="317"/>
      <c r="BG328" s="317"/>
      <c r="BH328" s="317"/>
      <c r="BI328" s="317"/>
      <c r="BJ328" s="317"/>
      <c r="BK328" s="317"/>
      <c r="BL328" s="317"/>
      <c r="BM328" s="317"/>
      <c r="BN328" s="317"/>
      <c r="BO328" s="317"/>
      <c r="BP328" s="317"/>
      <c r="BQ328" s="317"/>
      <c r="BR328" s="317"/>
      <c r="BS328" s="317"/>
      <c r="BT328" s="317"/>
      <c r="BU328" s="317"/>
      <c r="BV328" s="317"/>
      <c r="BW328" s="317"/>
      <c r="BX328" s="317"/>
      <c r="BY328" s="319"/>
      <c r="BZ328" s="345"/>
      <c r="CA328" s="345"/>
      <c r="CB328" s="345"/>
      <c r="CC328" s="345"/>
      <c r="CD328" s="345"/>
      <c r="CE328" s="345"/>
      <c r="CF328" s="345"/>
      <c r="CG328" s="345"/>
      <c r="CH328" s="345"/>
      <c r="CI328" s="345"/>
      <c r="CJ328" s="345"/>
      <c r="CK328" s="345"/>
      <c r="CL328" s="345"/>
      <c r="CM328" s="345"/>
      <c r="CN328" s="345"/>
      <c r="CO328" s="345"/>
      <c r="CP328" s="345"/>
      <c r="CQ328" s="345"/>
      <c r="CR328" s="345"/>
      <c r="CS328" s="345"/>
      <c r="CT328" s="345"/>
      <c r="CU328" s="345"/>
      <c r="CV328" s="345"/>
      <c r="CW328" s="345"/>
      <c r="CX328" s="345"/>
      <c r="CY328" s="345"/>
      <c r="CZ328" s="345"/>
    </row>
    <row r="329" s="439" customFormat="true" ht="250.15" customHeight="true" x14ac:dyDescent="0.2">
      <c r="B329" s="438"/>
      <c r="Z329" s="346"/>
      <c r="AA329" s="346"/>
      <c r="AB329" s="346"/>
      <c r="AC329" s="346"/>
      <c r="AD329" s="346"/>
      <c r="AE329" s="346"/>
      <c r="AF329" s="346"/>
      <c r="AG329" s="346"/>
      <c r="AH329" s="346"/>
      <c r="AI329" s="346"/>
      <c r="AJ329" s="346"/>
      <c r="AK329" s="346"/>
      <c r="AL329" s="346"/>
      <c r="AM329" s="346"/>
      <c r="AN329" s="346"/>
      <c r="AO329" s="346"/>
      <c r="AP329" s="346"/>
      <c r="AQ329" s="346"/>
      <c r="AR329" s="346"/>
      <c r="AS329" s="346"/>
      <c r="AT329" s="346"/>
      <c r="AU329" s="346"/>
      <c r="AV329" s="346"/>
      <c r="AW329" s="346"/>
      <c r="AX329" s="346"/>
      <c r="AY329" s="346"/>
      <c r="AZ329" s="346"/>
      <c r="BA329" s="319"/>
      <c r="BB329" s="317"/>
      <c r="BC329" s="317"/>
      <c r="BD329" s="317"/>
      <c r="BE329" s="317"/>
      <c r="BF329" s="317"/>
      <c r="BG329" s="317"/>
      <c r="BH329" s="317"/>
      <c r="BI329" s="317"/>
      <c r="BJ329" s="317"/>
      <c r="BK329" s="317"/>
      <c r="BL329" s="317"/>
      <c r="BM329" s="317"/>
      <c r="BN329" s="317"/>
      <c r="BO329" s="317"/>
      <c r="BP329" s="317"/>
      <c r="BQ329" s="317"/>
      <c r="BR329" s="317"/>
      <c r="BS329" s="317"/>
      <c r="BT329" s="317"/>
      <c r="BU329" s="317"/>
      <c r="BV329" s="317"/>
      <c r="BW329" s="317"/>
      <c r="BX329" s="317"/>
      <c r="BY329" s="319"/>
      <c r="BZ329" s="345"/>
      <c r="CA329" s="345"/>
      <c r="CB329" s="345"/>
      <c r="CC329" s="345"/>
      <c r="CD329" s="345"/>
      <c r="CE329" s="345"/>
      <c r="CF329" s="345"/>
      <c r="CG329" s="345"/>
      <c r="CH329" s="345"/>
      <c r="CI329" s="345"/>
      <c r="CJ329" s="345"/>
      <c r="CK329" s="345"/>
      <c r="CL329" s="345"/>
      <c r="CM329" s="345"/>
      <c r="CN329" s="345"/>
      <c r="CO329" s="345"/>
      <c r="CP329" s="345"/>
      <c r="CQ329" s="345"/>
      <c r="CR329" s="345"/>
      <c r="CS329" s="345"/>
      <c r="CT329" s="345"/>
      <c r="CU329" s="345"/>
      <c r="CV329" s="345"/>
      <c r="CW329" s="345"/>
      <c r="CX329" s="345"/>
      <c r="CY329" s="345"/>
      <c r="CZ329" s="345"/>
    </row>
    <row r="330" s="348" customFormat="true" ht="19.15" customHeight="true" x14ac:dyDescent="0.2">
      <c r="B330" s="437"/>
      <c r="Z330" s="341"/>
      <c r="AA330" s="341"/>
      <c r="AB330" s="341"/>
      <c r="AC330" s="341"/>
      <c r="AD330" s="341"/>
      <c r="AE330" s="341"/>
      <c r="AF330" s="341"/>
      <c r="AG330" s="341"/>
      <c r="AH330" s="341"/>
      <c r="AI330" s="341"/>
      <c r="AJ330" s="341"/>
      <c r="AK330" s="341"/>
      <c r="AL330" s="341"/>
      <c r="AM330" s="341"/>
      <c r="AN330" s="341"/>
      <c r="AO330" s="341"/>
      <c r="AP330" s="341"/>
      <c r="AQ330" s="341"/>
      <c r="AR330" s="341"/>
      <c r="AS330" s="341"/>
      <c r="AT330" s="341"/>
      <c r="AU330" s="341"/>
      <c r="AV330" s="341"/>
      <c r="AW330" s="341"/>
      <c r="AX330" s="341"/>
      <c r="AY330" s="341"/>
      <c r="AZ330" s="341"/>
      <c r="BA330" s="322"/>
      <c r="BB330" s="322"/>
      <c r="BC330" s="436"/>
      <c r="BD330" s="436"/>
      <c r="BE330" s="436"/>
      <c r="BF330" s="436"/>
      <c r="BG330" s="436"/>
      <c r="BH330" s="436"/>
      <c r="BI330" s="436"/>
      <c r="BJ330" s="436"/>
      <c r="BK330" s="436"/>
      <c r="BL330" s="436"/>
      <c r="BM330" s="436"/>
      <c r="BN330" s="436"/>
      <c r="BO330" s="436"/>
      <c r="BP330" s="436"/>
      <c r="BQ330" s="436"/>
      <c r="BR330" s="436"/>
      <c r="BS330" s="436"/>
      <c r="BT330" s="436"/>
      <c r="BU330" s="436"/>
      <c r="BV330" s="436"/>
      <c r="BW330" s="436"/>
      <c r="BX330" s="436"/>
      <c r="BY330" s="436"/>
      <c r="BZ330" s="341"/>
      <c r="CA330" s="341"/>
      <c r="CB330" s="341"/>
      <c r="CC330" s="341"/>
      <c r="CD330" s="341"/>
      <c r="CE330" s="341"/>
      <c r="CF330" s="341"/>
      <c r="CG330" s="341"/>
      <c r="CH330" s="341"/>
      <c r="CI330" s="341"/>
      <c r="CJ330" s="341"/>
      <c r="CK330" s="341"/>
      <c r="CL330" s="341"/>
      <c r="CM330" s="341"/>
      <c r="CN330" s="341"/>
      <c r="CO330" s="341"/>
      <c r="CP330" s="341"/>
      <c r="CQ330" s="341"/>
      <c r="CR330" s="341"/>
      <c r="CS330" s="341"/>
      <c r="CT330" s="341"/>
      <c r="CU330" s="341"/>
      <c r="CV330" s="341"/>
      <c r="CW330" s="341"/>
      <c r="CX330" s="341"/>
      <c r="CY330" s="341"/>
      <c r="CZ330" s="341"/>
    </row>
    <row r="331" s="348" customFormat="true" ht="15" customHeight="true" x14ac:dyDescent="0.2">
      <c r="B331" s="437"/>
      <c r="Z331" s="341"/>
      <c r="AA331" s="341"/>
      <c r="AB331" s="341"/>
      <c r="AC331" s="341"/>
      <c r="AD331" s="341"/>
      <c r="AE331" s="341"/>
      <c r="AF331" s="341"/>
      <c r="AG331" s="341"/>
      <c r="AH331" s="341"/>
      <c r="AI331" s="341"/>
      <c r="AJ331" s="341"/>
      <c r="AK331" s="341"/>
      <c r="AL331" s="341"/>
      <c r="AM331" s="341"/>
      <c r="AN331" s="341"/>
      <c r="AO331" s="341"/>
      <c r="AP331" s="341"/>
      <c r="AQ331" s="341"/>
      <c r="AR331" s="341"/>
      <c r="AS331" s="341"/>
      <c r="AT331" s="341"/>
      <c r="AU331" s="341"/>
      <c r="AV331" s="341"/>
      <c r="AW331" s="341"/>
      <c r="AX331" s="341"/>
      <c r="AY331" s="341"/>
      <c r="AZ331" s="341"/>
      <c r="BA331" s="322"/>
      <c r="BB331" s="322"/>
      <c r="BC331" s="436"/>
      <c r="BD331" s="436"/>
      <c r="BE331" s="436"/>
      <c r="BF331" s="436"/>
      <c r="BG331" s="436"/>
      <c r="BH331" s="436"/>
      <c r="BI331" s="436"/>
      <c r="BJ331" s="436"/>
      <c r="BK331" s="436"/>
      <c r="BL331" s="436"/>
      <c r="BM331" s="436"/>
      <c r="BN331" s="436"/>
      <c r="BO331" s="436"/>
      <c r="BP331" s="436"/>
      <c r="BQ331" s="436"/>
      <c r="BR331" s="436"/>
      <c r="BS331" s="436"/>
      <c r="BT331" s="436"/>
      <c r="BU331" s="436"/>
      <c r="BV331" s="436"/>
      <c r="BW331" s="436"/>
      <c r="BX331" s="436"/>
      <c r="BY331" s="436"/>
      <c r="BZ331" s="341"/>
      <c r="CA331" s="341"/>
      <c r="CB331" s="341"/>
      <c r="CC331" s="341"/>
      <c r="CD331" s="341"/>
      <c r="CE331" s="341"/>
      <c r="CF331" s="341"/>
      <c r="CG331" s="341"/>
      <c r="CH331" s="341"/>
      <c r="CI331" s="341"/>
      <c r="CJ331" s="341"/>
      <c r="CK331" s="341"/>
      <c r="CL331" s="341"/>
      <c r="CM331" s="341"/>
      <c r="CN331" s="341"/>
      <c r="CO331" s="341"/>
      <c r="CP331" s="341"/>
      <c r="CQ331" s="341"/>
      <c r="CR331" s="341"/>
      <c r="CS331" s="341"/>
      <c r="CT331" s="341"/>
      <c r="CU331" s="341"/>
      <c r="CV331" s="341"/>
      <c r="CW331" s="341"/>
      <c r="CX331" s="341"/>
      <c r="CY331" s="341"/>
      <c r="CZ331" s="341"/>
    </row>
    <row r="332" s="348" customFormat="true" ht="15" customHeight="true" x14ac:dyDescent="0.2">
      <c r="B332" s="437"/>
      <c r="Z332" s="341"/>
      <c r="AA332" s="341"/>
      <c r="AB332" s="341"/>
      <c r="AC332" s="341"/>
      <c r="AD332" s="341"/>
      <c r="AE332" s="341"/>
      <c r="AF332" s="341"/>
      <c r="AG332" s="341"/>
      <c r="AH332" s="341"/>
      <c r="AI332" s="341"/>
      <c r="AJ332" s="341"/>
      <c r="AK332" s="341"/>
      <c r="AL332" s="341"/>
      <c r="AM332" s="341"/>
      <c r="AN332" s="341"/>
      <c r="AO332" s="341"/>
      <c r="AP332" s="341"/>
      <c r="AQ332" s="341"/>
      <c r="AR332" s="341"/>
      <c r="AS332" s="341"/>
      <c r="AT332" s="341"/>
      <c r="AU332" s="341"/>
      <c r="AV332" s="341"/>
      <c r="AW332" s="341"/>
      <c r="AX332" s="341"/>
      <c r="AY332" s="341"/>
      <c r="AZ332" s="341"/>
      <c r="BA332" s="322"/>
      <c r="BB332" s="322"/>
      <c r="BC332" s="436"/>
      <c r="BD332" s="436"/>
      <c r="BE332" s="436"/>
      <c r="BF332" s="436"/>
      <c r="BG332" s="436"/>
      <c r="BH332" s="436"/>
      <c r="BI332" s="436"/>
      <c r="BJ332" s="436"/>
      <c r="BK332" s="436"/>
      <c r="BL332" s="436"/>
      <c r="BM332" s="436"/>
      <c r="BN332" s="436"/>
      <c r="BO332" s="436"/>
      <c r="BP332" s="436"/>
      <c r="BQ332" s="436"/>
      <c r="BR332" s="436"/>
      <c r="BS332" s="436"/>
      <c r="BT332" s="436"/>
      <c r="BU332" s="436"/>
      <c r="BV332" s="436"/>
      <c r="BW332" s="436"/>
      <c r="BX332" s="436"/>
      <c r="BY332" s="436"/>
      <c r="BZ332" s="341"/>
      <c r="CA332" s="341"/>
      <c r="CB332" s="341"/>
      <c r="CC332" s="341"/>
      <c r="CD332" s="341"/>
      <c r="CE332" s="341"/>
      <c r="CF332" s="341"/>
      <c r="CG332" s="341"/>
      <c r="CH332" s="341"/>
      <c r="CI332" s="341"/>
      <c r="CJ332" s="341"/>
      <c r="CK332" s="341"/>
      <c r="CL332" s="341"/>
      <c r="CM332" s="341"/>
      <c r="CN332" s="341"/>
      <c r="CO332" s="341"/>
      <c r="CP332" s="341"/>
      <c r="CQ332" s="341"/>
      <c r="CR332" s="341"/>
      <c r="CS332" s="341"/>
      <c r="CT332" s="341"/>
      <c r="CU332" s="341"/>
      <c r="CV332" s="341"/>
      <c r="CW332" s="341"/>
      <c r="CX332" s="341"/>
      <c r="CY332" s="341"/>
      <c r="CZ332" s="341"/>
    </row>
    <row r="333" s="348" customFormat="true" ht="15" customHeight="true" x14ac:dyDescent="0.2">
      <c r="B333" s="437"/>
      <c r="Z333" s="341"/>
      <c r="AA333" s="341"/>
      <c r="AB333" s="341"/>
      <c r="AC333" s="341"/>
      <c r="AD333" s="341"/>
      <c r="AE333" s="341"/>
      <c r="AF333" s="341"/>
      <c r="AG333" s="341"/>
      <c r="AH333" s="341"/>
      <c r="AI333" s="341"/>
      <c r="AJ333" s="341"/>
      <c r="AK333" s="341"/>
      <c r="AL333" s="341"/>
      <c r="AM333" s="341"/>
      <c r="AN333" s="341"/>
      <c r="AO333" s="341"/>
      <c r="AP333" s="341"/>
      <c r="AQ333" s="341"/>
      <c r="AR333" s="341"/>
      <c r="AS333" s="341"/>
      <c r="AT333" s="341"/>
      <c r="AU333" s="341"/>
      <c r="AV333" s="341"/>
      <c r="AW333" s="341"/>
      <c r="AX333" s="341"/>
      <c r="AY333" s="341"/>
      <c r="AZ333" s="341"/>
      <c r="BA333" s="322"/>
      <c r="BB333" s="322"/>
      <c r="BC333" s="436"/>
      <c r="BD333" s="436"/>
      <c r="BE333" s="436"/>
      <c r="BF333" s="436"/>
      <c r="BG333" s="436"/>
      <c r="BH333" s="436"/>
      <c r="BI333" s="436"/>
      <c r="BJ333" s="436"/>
      <c r="BK333" s="436"/>
      <c r="BL333" s="436"/>
      <c r="BM333" s="436"/>
      <c r="BN333" s="436"/>
      <c r="BO333" s="436"/>
      <c r="BP333" s="436"/>
      <c r="BQ333" s="436"/>
      <c r="BR333" s="436"/>
      <c r="BS333" s="436"/>
      <c r="BT333" s="436"/>
      <c r="BU333" s="436"/>
      <c r="BV333" s="436"/>
      <c r="BW333" s="436"/>
      <c r="BX333" s="436"/>
      <c r="BY333" s="436"/>
      <c r="BZ333" s="341"/>
      <c r="CA333" s="341"/>
      <c r="CB333" s="341"/>
      <c r="CC333" s="341"/>
      <c r="CD333" s="341"/>
      <c r="CE333" s="341"/>
      <c r="CF333" s="341"/>
      <c r="CG333" s="341"/>
      <c r="CH333" s="341"/>
      <c r="CI333" s="341"/>
      <c r="CJ333" s="341"/>
      <c r="CK333" s="341"/>
      <c r="CL333" s="341"/>
      <c r="CM333" s="341"/>
      <c r="CN333" s="341"/>
      <c r="CO333" s="341"/>
      <c r="CP333" s="341"/>
      <c r="CQ333" s="341"/>
      <c r="CR333" s="341"/>
      <c r="CS333" s="341"/>
      <c r="CT333" s="341"/>
      <c r="CU333" s="341"/>
      <c r="CV333" s="341"/>
      <c r="CW333" s="341"/>
      <c r="CX333" s="341"/>
      <c r="CY333" s="341"/>
      <c r="CZ333" s="341"/>
    </row>
    <row r="334" s="348" customFormat="true" ht="15" customHeight="true" x14ac:dyDescent="0.2">
      <c r="B334" s="437"/>
      <c r="Z334" s="341"/>
      <c r="AA334" s="341"/>
      <c r="AB334" s="341"/>
      <c r="AC334" s="341"/>
      <c r="AD334" s="341"/>
      <c r="AE334" s="341"/>
      <c r="AF334" s="341"/>
      <c r="AG334" s="341"/>
      <c r="AH334" s="341"/>
      <c r="AI334" s="341"/>
      <c r="AJ334" s="341"/>
      <c r="AK334" s="341"/>
      <c r="AL334" s="341"/>
      <c r="AM334" s="341"/>
      <c r="AN334" s="341"/>
      <c r="AO334" s="341"/>
      <c r="AP334" s="341"/>
      <c r="AQ334" s="341"/>
      <c r="AR334" s="341"/>
      <c r="AS334" s="341"/>
      <c r="AT334" s="341"/>
      <c r="AU334" s="341"/>
      <c r="AV334" s="341"/>
      <c r="AW334" s="341"/>
      <c r="AX334" s="341"/>
      <c r="AY334" s="341"/>
      <c r="AZ334" s="341"/>
      <c r="BA334" s="322"/>
      <c r="BB334" s="322"/>
      <c r="BC334" s="436"/>
      <c r="BD334" s="436"/>
      <c r="BE334" s="436"/>
      <c r="BF334" s="436"/>
      <c r="BG334" s="436"/>
      <c r="BH334" s="436"/>
      <c r="BI334" s="436"/>
      <c r="BJ334" s="436"/>
      <c r="BK334" s="436"/>
      <c r="BL334" s="436"/>
      <c r="BM334" s="436"/>
      <c r="BN334" s="436"/>
      <c r="BO334" s="436"/>
      <c r="BP334" s="436"/>
      <c r="BQ334" s="436"/>
      <c r="BR334" s="436"/>
      <c r="BS334" s="436"/>
      <c r="BT334" s="436"/>
      <c r="BU334" s="436"/>
      <c r="BV334" s="436"/>
      <c r="BW334" s="436"/>
      <c r="BX334" s="436"/>
      <c r="BY334" s="436"/>
      <c r="BZ334" s="341"/>
      <c r="CA334" s="341"/>
      <c r="CB334" s="341"/>
      <c r="CC334" s="341"/>
      <c r="CD334" s="341"/>
      <c r="CE334" s="341"/>
      <c r="CF334" s="341"/>
      <c r="CG334" s="341"/>
      <c r="CH334" s="341"/>
      <c r="CI334" s="341"/>
      <c r="CJ334" s="341"/>
      <c r="CK334" s="341"/>
      <c r="CL334" s="341"/>
      <c r="CM334" s="341"/>
      <c r="CN334" s="341"/>
      <c r="CO334" s="341"/>
      <c r="CP334" s="341"/>
      <c r="CQ334" s="341"/>
      <c r="CR334" s="341"/>
      <c r="CS334" s="341"/>
      <c r="CT334" s="341"/>
      <c r="CU334" s="341"/>
      <c r="CV334" s="341"/>
      <c r="CW334" s="341"/>
      <c r="CX334" s="341"/>
      <c r="CY334" s="341"/>
      <c r="CZ334" s="341"/>
    </row>
    <row r="335" s="348" customFormat="true" ht="15" customHeight="true" x14ac:dyDescent="0.2">
      <c r="B335" s="437"/>
      <c r="Z335" s="341"/>
      <c r="AA335" s="341"/>
      <c r="AB335" s="341"/>
      <c r="AC335" s="341"/>
      <c r="AD335" s="341"/>
      <c r="AE335" s="341"/>
      <c r="AF335" s="341"/>
      <c r="AG335" s="341"/>
      <c r="AH335" s="341"/>
      <c r="AI335" s="341"/>
      <c r="AJ335" s="341"/>
      <c r="AK335" s="341"/>
      <c r="AL335" s="341"/>
      <c r="AM335" s="341"/>
      <c r="AN335" s="341"/>
      <c r="AO335" s="341"/>
      <c r="AP335" s="341"/>
      <c r="AQ335" s="341"/>
      <c r="AR335" s="341"/>
      <c r="AS335" s="341"/>
      <c r="AT335" s="341"/>
      <c r="AU335" s="341"/>
      <c r="AV335" s="341"/>
      <c r="AW335" s="341"/>
      <c r="AX335" s="341"/>
      <c r="AY335" s="341"/>
      <c r="AZ335" s="341"/>
      <c r="BA335" s="322"/>
      <c r="BB335" s="322"/>
      <c r="BC335" s="436"/>
      <c r="BD335" s="436"/>
      <c r="BE335" s="436"/>
      <c r="BF335" s="436"/>
      <c r="BG335" s="436"/>
      <c r="BH335" s="436"/>
      <c r="BI335" s="436"/>
      <c r="BJ335" s="436"/>
      <c r="BK335" s="436"/>
      <c r="BL335" s="436"/>
      <c r="BM335" s="436"/>
      <c r="BN335" s="436"/>
      <c r="BO335" s="436"/>
      <c r="BP335" s="436"/>
      <c r="BQ335" s="436"/>
      <c r="BR335" s="436"/>
      <c r="BS335" s="436"/>
      <c r="BT335" s="436"/>
      <c r="BU335" s="436"/>
      <c r="BV335" s="436"/>
      <c r="BW335" s="436"/>
      <c r="BX335" s="436"/>
      <c r="BY335" s="436"/>
      <c r="BZ335" s="341"/>
      <c r="CA335" s="341"/>
      <c r="CB335" s="341"/>
      <c r="CC335" s="341"/>
      <c r="CD335" s="341"/>
      <c r="CE335" s="341"/>
      <c r="CF335" s="341"/>
      <c r="CG335" s="341"/>
      <c r="CH335" s="341"/>
      <c r="CI335" s="341"/>
      <c r="CJ335" s="341"/>
      <c r="CK335" s="341"/>
      <c r="CL335" s="341"/>
      <c r="CM335" s="341"/>
      <c r="CN335" s="341"/>
      <c r="CO335" s="341"/>
      <c r="CP335" s="341"/>
      <c r="CQ335" s="341"/>
      <c r="CR335" s="341"/>
      <c r="CS335" s="341"/>
      <c r="CT335" s="341"/>
      <c r="CU335" s="341"/>
      <c r="CV335" s="341"/>
      <c r="CW335" s="341"/>
      <c r="CX335" s="341"/>
      <c r="CY335" s="341"/>
      <c r="CZ335" s="341"/>
    </row>
    <row r="336" s="348" customFormat="true" ht="15" customHeight="true" x14ac:dyDescent="0.2">
      <c r="B336" s="437"/>
      <c r="Z336" s="341"/>
      <c r="AA336" s="341"/>
      <c r="AB336" s="341"/>
      <c r="AC336" s="341"/>
      <c r="AD336" s="341"/>
      <c r="AE336" s="341"/>
      <c r="AF336" s="341"/>
      <c r="AG336" s="341"/>
      <c r="AH336" s="341"/>
      <c r="AI336" s="341"/>
      <c r="AJ336" s="341"/>
      <c r="AK336" s="341"/>
      <c r="AL336" s="341"/>
      <c r="AM336" s="341"/>
      <c r="AN336" s="341"/>
      <c r="AO336" s="341"/>
      <c r="AP336" s="341"/>
      <c r="AQ336" s="341"/>
      <c r="AR336" s="341"/>
      <c r="AS336" s="341"/>
      <c r="AT336" s="341"/>
      <c r="AU336" s="341"/>
      <c r="AV336" s="341"/>
      <c r="AW336" s="341"/>
      <c r="AX336" s="341"/>
      <c r="AY336" s="341"/>
      <c r="AZ336" s="341"/>
      <c r="BA336" s="322"/>
      <c r="BB336" s="322"/>
      <c r="BC336" s="436"/>
      <c r="BD336" s="436"/>
      <c r="BE336" s="436"/>
      <c r="BF336" s="436"/>
      <c r="BG336" s="436"/>
      <c r="BH336" s="436"/>
      <c r="BI336" s="436"/>
      <c r="BJ336" s="436"/>
      <c r="BK336" s="436"/>
      <c r="BL336" s="436"/>
      <c r="BM336" s="436"/>
      <c r="BN336" s="436"/>
      <c r="BO336" s="436"/>
      <c r="BP336" s="436"/>
      <c r="BQ336" s="436"/>
      <c r="BR336" s="436"/>
      <c r="BS336" s="436"/>
      <c r="BT336" s="436"/>
      <c r="BU336" s="436"/>
      <c r="BV336" s="436"/>
      <c r="BW336" s="436"/>
      <c r="BX336" s="436"/>
      <c r="BY336" s="436"/>
      <c r="BZ336" s="341"/>
      <c r="CA336" s="341"/>
      <c r="CB336" s="341"/>
      <c r="CC336" s="341"/>
      <c r="CD336" s="341"/>
      <c r="CE336" s="341"/>
      <c r="CF336" s="341"/>
      <c r="CG336" s="341"/>
      <c r="CH336" s="341"/>
      <c r="CI336" s="341"/>
      <c r="CJ336" s="341"/>
      <c r="CK336" s="341"/>
      <c r="CL336" s="341"/>
      <c r="CM336" s="341"/>
      <c r="CN336" s="341"/>
      <c r="CO336" s="341"/>
      <c r="CP336" s="341"/>
      <c r="CQ336" s="341"/>
      <c r="CR336" s="341"/>
      <c r="CS336" s="341"/>
      <c r="CT336" s="341"/>
      <c r="CU336" s="341"/>
      <c r="CV336" s="341"/>
      <c r="CW336" s="341"/>
      <c r="CX336" s="341"/>
      <c r="CY336" s="341"/>
      <c r="CZ336" s="341"/>
    </row>
    <row r="337" s="348" customFormat="true" ht="18" customHeight="true" x14ac:dyDescent="0.2">
      <c r="B337" s="437"/>
      <c r="Z337" s="341"/>
      <c r="AA337" s="341"/>
      <c r="AB337" s="341"/>
      <c r="AC337" s="341"/>
      <c r="AD337" s="341"/>
      <c r="AE337" s="341"/>
      <c r="AF337" s="341"/>
      <c r="AG337" s="341"/>
      <c r="AH337" s="341"/>
      <c r="AI337" s="341"/>
      <c r="AJ337" s="341"/>
      <c r="AK337" s="341"/>
      <c r="AL337" s="341"/>
      <c r="AM337" s="341"/>
      <c r="AN337" s="341"/>
      <c r="AO337" s="341"/>
      <c r="AP337" s="341"/>
      <c r="AQ337" s="341"/>
      <c r="AR337" s="341"/>
      <c r="AS337" s="341"/>
      <c r="AT337" s="341"/>
      <c r="AU337" s="341"/>
      <c r="AV337" s="341"/>
      <c r="AW337" s="341"/>
      <c r="AX337" s="341"/>
      <c r="AY337" s="341"/>
      <c r="AZ337" s="341"/>
      <c r="BA337" s="322"/>
      <c r="BB337" s="322"/>
      <c r="BC337" s="436"/>
      <c r="BD337" s="436"/>
      <c r="BE337" s="436"/>
      <c r="BF337" s="436"/>
      <c r="BG337" s="436"/>
      <c r="BH337" s="436"/>
      <c r="BI337" s="436"/>
      <c r="BJ337" s="436"/>
      <c r="BK337" s="436"/>
      <c r="BL337" s="436"/>
      <c r="BM337" s="436"/>
      <c r="BN337" s="436"/>
      <c r="BO337" s="436"/>
      <c r="BP337" s="436"/>
      <c r="BQ337" s="436"/>
      <c r="BR337" s="436"/>
      <c r="BS337" s="436"/>
      <c r="BT337" s="436"/>
      <c r="BU337" s="436"/>
      <c r="BV337" s="436"/>
      <c r="BW337" s="436"/>
      <c r="BX337" s="436"/>
      <c r="BY337" s="436"/>
      <c r="BZ337" s="341"/>
      <c r="CA337" s="341"/>
      <c r="CB337" s="341"/>
      <c r="CC337" s="341"/>
      <c r="CD337" s="341"/>
      <c r="CE337" s="341"/>
      <c r="CF337" s="341"/>
      <c r="CG337" s="341"/>
      <c r="CH337" s="341"/>
      <c r="CI337" s="341"/>
      <c r="CJ337" s="341"/>
      <c r="CK337" s="341"/>
      <c r="CL337" s="341"/>
      <c r="CM337" s="341"/>
      <c r="CN337" s="341"/>
      <c r="CO337" s="341"/>
      <c r="CP337" s="341"/>
      <c r="CQ337" s="341"/>
      <c r="CR337" s="341"/>
      <c r="CS337" s="341"/>
      <c r="CT337" s="341"/>
      <c r="CU337" s="341"/>
      <c r="CV337" s="341"/>
      <c r="CW337" s="341"/>
      <c r="CX337" s="341"/>
      <c r="CY337" s="341"/>
      <c r="CZ337" s="341"/>
    </row>
    <row r="338" s="348" customFormat="true" ht="18" customHeight="true" x14ac:dyDescent="0.2">
      <c r="B338" s="437"/>
      <c r="Z338" s="341"/>
      <c r="AA338" s="341"/>
      <c r="AB338" s="341"/>
      <c r="AC338" s="341"/>
      <c r="AD338" s="341"/>
      <c r="AE338" s="341"/>
      <c r="AF338" s="341"/>
      <c r="AG338" s="341"/>
      <c r="AH338" s="341"/>
      <c r="AI338" s="341"/>
      <c r="AJ338" s="341"/>
      <c r="AK338" s="341"/>
      <c r="AL338" s="341"/>
      <c r="AM338" s="341"/>
      <c r="AN338" s="341"/>
      <c r="AO338" s="341"/>
      <c r="AP338" s="341"/>
      <c r="AQ338" s="341"/>
      <c r="AR338" s="341"/>
      <c r="AS338" s="341"/>
      <c r="AT338" s="341"/>
      <c r="AU338" s="341"/>
      <c r="AV338" s="341"/>
      <c r="AW338" s="341"/>
      <c r="AX338" s="341"/>
      <c r="AY338" s="341"/>
      <c r="AZ338" s="341"/>
      <c r="BA338" s="322"/>
      <c r="BB338" s="322"/>
      <c r="BC338" s="436"/>
      <c r="BD338" s="436"/>
      <c r="BE338" s="436"/>
      <c r="BF338" s="436"/>
      <c r="BG338" s="436"/>
      <c r="BH338" s="436"/>
      <c r="BI338" s="436"/>
      <c r="BJ338" s="436"/>
      <c r="BK338" s="436"/>
      <c r="BL338" s="436"/>
      <c r="BM338" s="436"/>
      <c r="BN338" s="436"/>
      <c r="BO338" s="436"/>
      <c r="BP338" s="436"/>
      <c r="BQ338" s="436"/>
      <c r="BR338" s="436"/>
      <c r="BS338" s="436"/>
      <c r="BT338" s="436"/>
      <c r="BU338" s="436"/>
      <c r="BV338" s="436"/>
      <c r="BW338" s="436"/>
      <c r="BX338" s="436"/>
      <c r="BY338" s="436"/>
      <c r="BZ338" s="341"/>
      <c r="CA338" s="341"/>
      <c r="CB338" s="341"/>
      <c r="CC338" s="341"/>
      <c r="CD338" s="341"/>
      <c r="CE338" s="341"/>
      <c r="CF338" s="341"/>
      <c r="CG338" s="341"/>
      <c r="CH338" s="341"/>
      <c r="CI338" s="341"/>
      <c r="CJ338" s="341"/>
      <c r="CK338" s="341"/>
      <c r="CL338" s="341"/>
      <c r="CM338" s="341"/>
      <c r="CN338" s="341"/>
      <c r="CO338" s="341"/>
      <c r="CP338" s="341"/>
      <c r="CQ338" s="341"/>
      <c r="CR338" s="341"/>
      <c r="CS338" s="341"/>
      <c r="CT338" s="341"/>
      <c r="CU338" s="341"/>
      <c r="CV338" s="341"/>
      <c r="CW338" s="341"/>
      <c r="CX338" s="341"/>
      <c r="CY338" s="341"/>
      <c r="CZ338" s="341"/>
    </row>
    <row r="339" s="439" customFormat="true" ht="15" customHeight="true" x14ac:dyDescent="0.2">
      <c r="B339" s="438"/>
      <c r="Z339" s="346"/>
      <c r="AA339" s="346"/>
      <c r="AB339" s="346"/>
      <c r="AC339" s="346"/>
      <c r="AD339" s="346"/>
      <c r="AE339" s="346"/>
      <c r="AF339" s="346"/>
      <c r="AG339" s="346"/>
      <c r="AH339" s="346"/>
      <c r="AI339" s="346"/>
      <c r="AJ339" s="346"/>
      <c r="AK339" s="346"/>
      <c r="AL339" s="346"/>
      <c r="AM339" s="346"/>
      <c r="AN339" s="346"/>
      <c r="AO339" s="346"/>
      <c r="AP339" s="346"/>
      <c r="AQ339" s="346"/>
      <c r="AR339" s="346"/>
      <c r="AS339" s="346"/>
      <c r="AT339" s="346"/>
      <c r="AU339" s="346"/>
      <c r="AV339" s="346"/>
      <c r="AW339" s="346"/>
      <c r="AX339" s="346"/>
      <c r="AY339" s="346"/>
      <c r="AZ339" s="346"/>
      <c r="BA339" s="347" t="s">
        <v>128</v>
      </c>
      <c r="BB339" s="304" t="s">
        <v>127</v>
      </c>
      <c r="BC339" s="986" t="s">
        <v>114</v>
      </c>
      <c r="BD339" s="987"/>
      <c r="BE339" s="987"/>
      <c r="BF339" s="987"/>
      <c r="BG339" s="993"/>
      <c r="BH339" s="986" t="s">
        <v>38</v>
      </c>
      <c r="BI339" s="987"/>
      <c r="BJ339" s="987"/>
      <c r="BK339" s="987"/>
      <c r="BL339" s="993"/>
      <c r="BM339" s="986" t="s">
        <v>37</v>
      </c>
      <c r="BN339" s="987"/>
      <c r="BO339" s="987"/>
      <c r="BP339" s="987"/>
      <c r="BQ339" s="988"/>
      <c r="BR339" s="14" t="s">
        <v>137</v>
      </c>
      <c r="BS339" s="401"/>
      <c r="BT339" s="401"/>
      <c r="BU339" s="401"/>
      <c r="BV339" s="401"/>
      <c r="BW339" s="401"/>
      <c r="BX339" s="401"/>
      <c r="BY339" s="401"/>
      <c r="BZ339" s="345"/>
      <c r="CA339" s="345"/>
      <c r="CB339" s="345"/>
      <c r="CC339" s="345"/>
      <c r="CD339" s="345"/>
      <c r="CE339" s="345"/>
      <c r="CF339" s="345"/>
      <c r="CG339" s="345"/>
      <c r="CH339" s="345"/>
      <c r="CI339" s="345"/>
      <c r="CJ339" s="345"/>
      <c r="CK339" s="345"/>
      <c r="CL339" s="345"/>
      <c r="CM339" s="345"/>
      <c r="CN339" s="345"/>
      <c r="CO339" s="345"/>
      <c r="CP339" s="345"/>
      <c r="CQ339" s="345"/>
      <c r="CR339" s="345"/>
      <c r="CS339" s="345"/>
      <c r="CT339" s="345"/>
      <c r="CU339" s="345"/>
      <c r="CV339" s="345"/>
      <c r="CW339" s="345"/>
      <c r="CX339" s="345"/>
      <c r="CY339" s="345"/>
      <c r="CZ339" s="345"/>
    </row>
    <row r="340" s="439" customFormat="true" ht="24" x14ac:dyDescent="0.2">
      <c r="B340" s="438"/>
      <c r="Z340" s="346"/>
      <c r="AA340" s="346"/>
      <c r="AB340" s="346"/>
      <c r="AC340" s="346"/>
      <c r="AD340" s="346"/>
      <c r="AE340" s="346"/>
      <c r="AF340" s="346"/>
      <c r="AG340" s="346"/>
      <c r="AH340" s="346"/>
      <c r="AI340" s="346"/>
      <c r="AJ340" s="346"/>
      <c r="AK340" s="346"/>
      <c r="AL340" s="346"/>
      <c r="AM340" s="346"/>
      <c r="AN340" s="346"/>
      <c r="AO340" s="346"/>
      <c r="AP340" s="346"/>
      <c r="AQ340" s="346"/>
      <c r="AR340" s="346"/>
      <c r="AS340" s="346"/>
      <c r="AT340" s="346"/>
      <c r="AU340" s="346"/>
      <c r="AV340" s="346"/>
      <c r="AW340" s="346"/>
      <c r="AX340" s="346"/>
      <c r="AY340" s="346"/>
      <c r="AZ340" s="346"/>
      <c r="BA340" s="335" t="s">
        <v>126</v>
      </c>
      <c r="BB340" s="334"/>
      <c r="BC340" s="422" t="s">
        <v>0</v>
      </c>
      <c r="BD340" s="525" t="s">
        <v>1</v>
      </c>
      <c r="BE340" s="525" t="s">
        <v>2</v>
      </c>
      <c r="BF340" s="525" t="s">
        <v>3</v>
      </c>
      <c r="BG340" s="423" t="s">
        <v>4</v>
      </c>
      <c r="BH340" s="422" t="s">
        <v>0</v>
      </c>
      <c r="BI340" s="525" t="s">
        <v>1</v>
      </c>
      <c r="BJ340" s="525" t="s">
        <v>2</v>
      </c>
      <c r="BK340" s="525" t="s">
        <v>3</v>
      </c>
      <c r="BL340" s="423" t="s">
        <v>4</v>
      </c>
      <c r="BM340" s="422" t="s">
        <v>0</v>
      </c>
      <c r="BN340" s="525" t="s">
        <v>1</v>
      </c>
      <c r="BO340" s="525" t="s">
        <v>2</v>
      </c>
      <c r="BP340" s="525" t="s">
        <v>3</v>
      </c>
      <c r="BQ340" s="423" t="s">
        <v>4</v>
      </c>
      <c r="BR340" s="422" t="s">
        <v>483</v>
      </c>
      <c r="BS340" s="525" t="s">
        <v>484</v>
      </c>
      <c r="BT340" s="525" t="s">
        <v>485</v>
      </c>
      <c r="BU340" s="525" t="s">
        <v>486</v>
      </c>
      <c r="BV340" s="525" t="s">
        <v>487</v>
      </c>
      <c r="BW340" s="525" t="s">
        <v>151</v>
      </c>
      <c r="BX340" s="525" t="s">
        <v>152</v>
      </c>
      <c r="BY340" s="526" t="s">
        <v>488</v>
      </c>
      <c r="BZ340" s="185"/>
      <c r="CA340" s="185"/>
      <c r="CB340" s="185"/>
      <c r="CC340" s="185"/>
      <c r="CD340" s="185"/>
      <c r="CE340" s="185"/>
      <c r="CF340" s="185"/>
      <c r="CG340" s="185"/>
      <c r="CH340" s="185"/>
      <c r="CI340" s="185"/>
      <c r="CJ340" s="185"/>
      <c r="CK340" s="185"/>
      <c r="CL340" s="185"/>
      <c r="CM340" s="185"/>
      <c r="CN340" s="185"/>
      <c r="CO340" s="185"/>
      <c r="CP340" s="185"/>
      <c r="CQ340" s="185"/>
      <c r="CR340" s="185"/>
      <c r="CS340" s="185"/>
      <c r="CT340" s="185"/>
      <c r="CU340" s="185"/>
      <c r="CV340" s="185"/>
      <c r="CW340" s="185"/>
      <c r="CX340" s="185"/>
      <c r="CY340" s="185"/>
      <c r="CZ340" s="185"/>
    </row>
    <row r="341" s="439" customFormat="true" ht="15" customHeight="true" x14ac:dyDescent="0.2">
      <c r="B341" s="438"/>
      <c r="Z341" s="346"/>
      <c r="AA341" s="346"/>
      <c r="AB341" s="346"/>
      <c r="AC341" s="346"/>
      <c r="AD341" s="346"/>
      <c r="AE341" s="346"/>
      <c r="AF341" s="346"/>
      <c r="AG341" s="346"/>
      <c r="AH341" s="346"/>
      <c r="AI341" s="346"/>
      <c r="AJ341" s="346"/>
      <c r="AK341" s="346"/>
      <c r="AL341" s="346"/>
      <c r="AM341" s="346"/>
      <c r="AN341" s="346"/>
      <c r="AO341" s="346"/>
      <c r="AP341" s="346"/>
      <c r="AQ341" s="346"/>
      <c r="AR341" s="346"/>
      <c r="AS341" s="346"/>
      <c r="AT341" s="346"/>
      <c r="AU341" s="346"/>
      <c r="AV341" s="346"/>
      <c r="AW341" s="346"/>
      <c r="AX341" s="346"/>
      <c r="AY341" s="346"/>
      <c r="AZ341" s="346"/>
      <c r="BA341" s="989" t="s">
        <v>144</v>
      </c>
      <c r="BB341" s="559" t="s">
        <v>49</v>
      </c>
      <c r="BC341" s="61" t="s">
        <v>35</v>
      </c>
      <c r="BD341" s="57" t="s">
        <v>35</v>
      </c>
      <c r="BE341" s="57" t="s">
        <v>35</v>
      </c>
      <c r="BF341" s="57" t="s">
        <v>35</v>
      </c>
      <c r="BG341" s="52" t="s">
        <v>35</v>
      </c>
      <c r="BH341" s="61" t="s">
        <v>35</v>
      </c>
      <c r="BI341" s="57" t="s">
        <v>35</v>
      </c>
      <c r="BJ341" s="57" t="s">
        <v>35</v>
      </c>
      <c r="BK341" s="57" t="s">
        <v>35</v>
      </c>
      <c r="BL341" s="52" t="s">
        <v>35</v>
      </c>
      <c r="BM341" s="61" t="s">
        <v>35</v>
      </c>
      <c r="BN341" s="57" t="s">
        <v>35</v>
      </c>
      <c r="BO341" s="57" t="s">
        <v>35</v>
      </c>
      <c r="BP341" s="57" t="s">
        <v>35</v>
      </c>
      <c r="BQ341" s="52" t="s">
        <v>35</v>
      </c>
      <c r="BR341" s="61" t="s">
        <v>35</v>
      </c>
      <c r="BS341" s="57" t="s">
        <v>35</v>
      </c>
      <c r="BT341" s="57" t="s">
        <v>35</v>
      </c>
      <c r="BU341" s="57" t="s">
        <v>35</v>
      </c>
      <c r="BV341" s="57" t="s">
        <v>35</v>
      </c>
      <c r="BW341" s="57" t="s">
        <v>35</v>
      </c>
      <c r="BX341" s="57" t="s">
        <v>35</v>
      </c>
      <c r="BY341" s="46" t="s">
        <v>35</v>
      </c>
      <c r="BZ341" s="3"/>
      <c r="CA341" s="3"/>
      <c r="CB341" s="3"/>
      <c r="CC341" s="3"/>
      <c r="CD341" s="3"/>
      <c r="CE341" s="3"/>
      <c r="CF341" s="3"/>
      <c r="CG341" s="3"/>
      <c r="CH341" s="3"/>
      <c r="CI341" s="3"/>
      <c r="CJ341" s="3"/>
      <c r="CK341" s="3"/>
      <c r="CL341" s="3"/>
      <c r="CM341" s="3"/>
      <c r="CN341" s="3"/>
      <c r="CO341" s="3"/>
      <c r="CP341" s="3"/>
      <c r="CQ341" s="3"/>
      <c r="CR341" s="3"/>
      <c r="CS341" s="3"/>
      <c r="CT341" s="3"/>
      <c r="CU341" s="3"/>
      <c r="CV341" s="3"/>
      <c r="CW341" s="3"/>
      <c r="CX341" s="3"/>
      <c r="CY341" s="3"/>
      <c r="CZ341" s="3"/>
    </row>
    <row r="342" s="439" customFormat="true" ht="15" customHeight="true" x14ac:dyDescent="0.2">
      <c r="B342" s="438"/>
      <c r="Z342" s="346"/>
      <c r="AA342" s="346"/>
      <c r="AB342" s="346"/>
      <c r="AC342" s="346"/>
      <c r="AD342" s="346"/>
      <c r="AE342" s="346"/>
      <c r="AF342" s="346"/>
      <c r="AG342" s="346"/>
      <c r="AH342" s="346"/>
      <c r="AI342" s="346"/>
      <c r="AJ342" s="346"/>
      <c r="AK342" s="346"/>
      <c r="AL342" s="346"/>
      <c r="AM342" s="346"/>
      <c r="AN342" s="346"/>
      <c r="AO342" s="346"/>
      <c r="AP342" s="346"/>
      <c r="AQ342" s="346"/>
      <c r="AR342" s="346"/>
      <c r="AS342" s="346"/>
      <c r="AT342" s="346"/>
      <c r="AU342" s="346"/>
      <c r="AV342" s="346"/>
      <c r="AW342" s="346"/>
      <c r="AX342" s="346"/>
      <c r="AY342" s="346"/>
      <c r="AZ342" s="346"/>
      <c r="BA342" s="990"/>
      <c r="BB342" s="557" t="s">
        <v>48</v>
      </c>
      <c r="BC342" s="60" t="s">
        <v>35</v>
      </c>
      <c r="BD342" s="56" t="s">
        <v>35</v>
      </c>
      <c r="BE342" s="56" t="s">
        <v>35</v>
      </c>
      <c r="BF342" s="56" t="s">
        <v>35</v>
      </c>
      <c r="BG342" s="51" t="s">
        <v>35</v>
      </c>
      <c r="BH342" s="60" t="s">
        <v>35</v>
      </c>
      <c r="BI342" s="56" t="s">
        <v>35</v>
      </c>
      <c r="BJ342" s="56" t="s">
        <v>35</v>
      </c>
      <c r="BK342" s="56" t="s">
        <v>35</v>
      </c>
      <c r="BL342" s="51" t="s">
        <v>35</v>
      </c>
      <c r="BM342" s="60" t="s">
        <v>35</v>
      </c>
      <c r="BN342" s="56" t="s">
        <v>35</v>
      </c>
      <c r="BO342" s="56" t="s">
        <v>35</v>
      </c>
      <c r="BP342" s="56" t="s">
        <v>35</v>
      </c>
      <c r="BQ342" s="51" t="s">
        <v>35</v>
      </c>
      <c r="BR342" s="60" t="s">
        <v>35</v>
      </c>
      <c r="BS342" s="56" t="s">
        <v>35</v>
      </c>
      <c r="BT342" s="56" t="s">
        <v>35</v>
      </c>
      <c r="BU342" s="56" t="s">
        <v>35</v>
      </c>
      <c r="BV342" s="56" t="s">
        <v>35</v>
      </c>
      <c r="BW342" s="56" t="s">
        <v>35</v>
      </c>
      <c r="BX342" s="56" t="s">
        <v>35</v>
      </c>
      <c r="BY342" s="45" t="s">
        <v>35</v>
      </c>
      <c r="BZ342" s="3"/>
      <c r="CA342" s="3"/>
      <c r="CB342" s="3"/>
      <c r="CC342" s="3"/>
      <c r="CD342" s="3"/>
      <c r="CE342" s="3"/>
      <c r="CF342" s="3"/>
      <c r="CG342" s="3"/>
      <c r="CH342" s="3"/>
      <c r="CI342" s="3"/>
      <c r="CJ342" s="3"/>
      <c r="CK342" s="3"/>
      <c r="CL342" s="3"/>
      <c r="CM342" s="3"/>
      <c r="CN342" s="3"/>
      <c r="CO342" s="3"/>
      <c r="CP342" s="3"/>
      <c r="CQ342" s="3"/>
      <c r="CR342" s="3"/>
      <c r="CS342" s="3"/>
      <c r="CT342" s="3"/>
      <c r="CU342" s="3"/>
      <c r="CV342" s="3"/>
      <c r="CW342" s="3"/>
      <c r="CX342" s="3"/>
      <c r="CY342" s="3"/>
      <c r="CZ342" s="3"/>
    </row>
    <row r="343" s="439" customFormat="true" ht="15" customHeight="true" x14ac:dyDescent="0.2">
      <c r="B343" s="438"/>
      <c r="Z343" s="346"/>
      <c r="AA343" s="346"/>
      <c r="AB343" s="346"/>
      <c r="AC343" s="346"/>
      <c r="AD343" s="346"/>
      <c r="AE343" s="346"/>
      <c r="AF343" s="346"/>
      <c r="AG343" s="346"/>
      <c r="AH343" s="346"/>
      <c r="AI343" s="346"/>
      <c r="AJ343" s="346"/>
      <c r="AK343" s="346"/>
      <c r="AL343" s="346"/>
      <c r="AM343" s="346"/>
      <c r="AN343" s="346"/>
      <c r="AO343" s="346"/>
      <c r="AP343" s="346"/>
      <c r="AQ343" s="346"/>
      <c r="AR343" s="346"/>
      <c r="AS343" s="346"/>
      <c r="AT343" s="346"/>
      <c r="AU343" s="346"/>
      <c r="AV343" s="346"/>
      <c r="AW343" s="346"/>
      <c r="AX343" s="346"/>
      <c r="AY343" s="346"/>
      <c r="AZ343" s="346"/>
      <c r="BA343" s="991" t="s">
        <v>139</v>
      </c>
      <c r="BB343" s="557" t="s">
        <v>49</v>
      </c>
      <c r="BC343" s="60" t="s">
        <v>35</v>
      </c>
      <c r="BD343" s="56" t="s">
        <v>35</v>
      </c>
      <c r="BE343" s="56" t="s">
        <v>35</v>
      </c>
      <c r="BF343" s="56" t="s">
        <v>35</v>
      </c>
      <c r="BG343" s="51" t="s">
        <v>35</v>
      </c>
      <c r="BH343" s="60" t="s">
        <v>35</v>
      </c>
      <c r="BI343" s="56" t="s">
        <v>35</v>
      </c>
      <c r="BJ343" s="56" t="s">
        <v>35</v>
      </c>
      <c r="BK343" s="56" t="s">
        <v>35</v>
      </c>
      <c r="BL343" s="51" t="s">
        <v>35</v>
      </c>
      <c r="BM343" s="60" t="s">
        <v>35</v>
      </c>
      <c r="BN343" s="56" t="s">
        <v>35</v>
      </c>
      <c r="BO343" s="56" t="s">
        <v>35</v>
      </c>
      <c r="BP343" s="56" t="s">
        <v>35</v>
      </c>
      <c r="BQ343" s="51" t="s">
        <v>35</v>
      </c>
      <c r="BR343" s="60" t="s">
        <v>35</v>
      </c>
      <c r="BS343" s="56" t="s">
        <v>35</v>
      </c>
      <c r="BT343" s="56" t="s">
        <v>35</v>
      </c>
      <c r="BU343" s="56" t="s">
        <v>35</v>
      </c>
      <c r="BV343" s="56" t="s">
        <v>35</v>
      </c>
      <c r="BW343" s="56" t="s">
        <v>35</v>
      </c>
      <c r="BX343" s="56" t="s">
        <v>35</v>
      </c>
      <c r="BY343" s="45" t="s">
        <v>35</v>
      </c>
      <c r="BZ343" s="3"/>
      <c r="CA343" s="3"/>
      <c r="CB343" s="3"/>
      <c r="CC343" s="3"/>
      <c r="CD343" s="3"/>
      <c r="CE343" s="3"/>
      <c r="CF343" s="3"/>
      <c r="CG343" s="3"/>
      <c r="CH343" s="3"/>
      <c r="CI343" s="3"/>
      <c r="CJ343" s="3"/>
      <c r="CK343" s="3"/>
      <c r="CL343" s="3"/>
      <c r="CM343" s="3"/>
      <c r="CN343" s="3"/>
      <c r="CO343" s="3"/>
      <c r="CP343" s="3"/>
      <c r="CQ343" s="3"/>
      <c r="CR343" s="3"/>
      <c r="CS343" s="3"/>
      <c r="CT343" s="3"/>
      <c r="CU343" s="3"/>
      <c r="CV343" s="3"/>
      <c r="CW343" s="3"/>
      <c r="CX343" s="3"/>
      <c r="CY343" s="3"/>
      <c r="CZ343" s="3"/>
    </row>
    <row r="344" s="439" customFormat="true" ht="15" customHeight="true" x14ac:dyDescent="0.2">
      <c r="B344" s="438"/>
      <c r="Z344" s="346"/>
      <c r="AA344" s="346"/>
      <c r="AB344" s="346"/>
      <c r="AC344" s="346"/>
      <c r="AD344" s="346"/>
      <c r="AE344" s="346"/>
      <c r="AF344" s="346"/>
      <c r="AG344" s="346"/>
      <c r="AH344" s="346"/>
      <c r="AI344" s="346"/>
      <c r="AJ344" s="346"/>
      <c r="AK344" s="346"/>
      <c r="AL344" s="346"/>
      <c r="AM344" s="346"/>
      <c r="AN344" s="346"/>
      <c r="AO344" s="346"/>
      <c r="AP344" s="346"/>
      <c r="AQ344" s="346"/>
      <c r="AR344" s="346"/>
      <c r="AS344" s="346"/>
      <c r="AT344" s="346"/>
      <c r="AU344" s="346"/>
      <c r="AV344" s="346"/>
      <c r="AW344" s="346"/>
      <c r="AX344" s="346"/>
      <c r="AY344" s="346"/>
      <c r="AZ344" s="346"/>
      <c r="BA344" s="990"/>
      <c r="BB344" s="557" t="s">
        <v>48</v>
      </c>
      <c r="BC344" s="60" t="s">
        <v>35</v>
      </c>
      <c r="BD344" s="56" t="s">
        <v>35</v>
      </c>
      <c r="BE344" s="56" t="s">
        <v>35</v>
      </c>
      <c r="BF344" s="56" t="s">
        <v>35</v>
      </c>
      <c r="BG344" s="51" t="s">
        <v>35</v>
      </c>
      <c r="BH344" s="60" t="s">
        <v>35</v>
      </c>
      <c r="BI344" s="56" t="s">
        <v>35</v>
      </c>
      <c r="BJ344" s="56" t="s">
        <v>35</v>
      </c>
      <c r="BK344" s="56" t="s">
        <v>35</v>
      </c>
      <c r="BL344" s="51" t="s">
        <v>35</v>
      </c>
      <c r="BM344" s="60" t="s">
        <v>35</v>
      </c>
      <c r="BN344" s="56" t="s">
        <v>35</v>
      </c>
      <c r="BO344" s="56" t="s">
        <v>35</v>
      </c>
      <c r="BP344" s="56" t="s">
        <v>35</v>
      </c>
      <c r="BQ344" s="51" t="s">
        <v>35</v>
      </c>
      <c r="BR344" s="60" t="s">
        <v>35</v>
      </c>
      <c r="BS344" s="56" t="s">
        <v>35</v>
      </c>
      <c r="BT344" s="56" t="s">
        <v>35</v>
      </c>
      <c r="BU344" s="56" t="s">
        <v>35</v>
      </c>
      <c r="BV344" s="56" t="s">
        <v>35</v>
      </c>
      <c r="BW344" s="56" t="s">
        <v>35</v>
      </c>
      <c r="BX344" s="56" t="s">
        <v>35</v>
      </c>
      <c r="BY344" s="45" t="s">
        <v>35</v>
      </c>
      <c r="BZ344" s="3"/>
      <c r="CA344" s="3"/>
      <c r="CB344" s="3"/>
      <c r="CC344" s="3"/>
      <c r="CD344" s="3"/>
      <c r="CE344" s="3"/>
      <c r="CF344" s="3"/>
      <c r="CG344" s="3"/>
      <c r="CH344" s="3"/>
      <c r="CI344" s="3"/>
      <c r="CJ344" s="3"/>
      <c r="CK344" s="3"/>
      <c r="CL344" s="3"/>
      <c r="CM344" s="3"/>
      <c r="CN344" s="3"/>
      <c r="CO344" s="3"/>
      <c r="CP344" s="3"/>
      <c r="CQ344" s="3"/>
      <c r="CR344" s="3"/>
      <c r="CS344" s="3"/>
      <c r="CT344" s="3"/>
      <c r="CU344" s="3"/>
      <c r="CV344" s="3"/>
      <c r="CW344" s="3"/>
      <c r="CX344" s="3"/>
      <c r="CY344" s="3"/>
      <c r="CZ344" s="3"/>
    </row>
    <row r="345" s="439" customFormat="true" ht="15" customHeight="true" x14ac:dyDescent="0.2">
      <c r="B345" s="438"/>
      <c r="Z345" s="346"/>
      <c r="AA345" s="346"/>
      <c r="AB345" s="346"/>
      <c r="AC345" s="346"/>
      <c r="AD345" s="346"/>
      <c r="AE345" s="346"/>
      <c r="AF345" s="346"/>
      <c r="AG345" s="346"/>
      <c r="AH345" s="346"/>
      <c r="AI345" s="346"/>
      <c r="AJ345" s="346"/>
      <c r="AK345" s="346"/>
      <c r="AL345" s="346"/>
      <c r="AM345" s="346"/>
      <c r="AN345" s="346"/>
      <c r="AO345" s="346"/>
      <c r="AP345" s="346"/>
      <c r="AQ345" s="346"/>
      <c r="AR345" s="346"/>
      <c r="AS345" s="346"/>
      <c r="AT345" s="346"/>
      <c r="AU345" s="346"/>
      <c r="AV345" s="346"/>
      <c r="AW345" s="346"/>
      <c r="AX345" s="346"/>
      <c r="AY345" s="346"/>
      <c r="AZ345" s="346"/>
      <c r="BA345" s="991" t="s">
        <v>140</v>
      </c>
      <c r="BB345" s="557" t="s">
        <v>49</v>
      </c>
      <c r="BC345" s="60" t="s">
        <v>35</v>
      </c>
      <c r="BD345" s="56" t="s">
        <v>35</v>
      </c>
      <c r="BE345" s="56" t="s">
        <v>35</v>
      </c>
      <c r="BF345" s="56" t="s">
        <v>35</v>
      </c>
      <c r="BG345" s="51" t="s">
        <v>35</v>
      </c>
      <c r="BH345" s="60" t="s">
        <v>35</v>
      </c>
      <c r="BI345" s="56" t="s">
        <v>35</v>
      </c>
      <c r="BJ345" s="56" t="s">
        <v>35</v>
      </c>
      <c r="BK345" s="56" t="s">
        <v>35</v>
      </c>
      <c r="BL345" s="51" t="s">
        <v>35</v>
      </c>
      <c r="BM345" s="60" t="s">
        <v>35</v>
      </c>
      <c r="BN345" s="56" t="s">
        <v>35</v>
      </c>
      <c r="BO345" s="56" t="s">
        <v>35</v>
      </c>
      <c r="BP345" s="56" t="s">
        <v>35</v>
      </c>
      <c r="BQ345" s="51" t="s">
        <v>35</v>
      </c>
      <c r="BR345" s="60" t="s">
        <v>35</v>
      </c>
      <c r="BS345" s="56" t="s">
        <v>35</v>
      </c>
      <c r="BT345" s="56" t="s">
        <v>35</v>
      </c>
      <c r="BU345" s="56" t="s">
        <v>35</v>
      </c>
      <c r="BV345" s="56" t="s">
        <v>35</v>
      </c>
      <c r="BW345" s="56" t="s">
        <v>35</v>
      </c>
      <c r="BX345" s="56" t="s">
        <v>35</v>
      </c>
      <c r="BY345" s="45" t="s">
        <v>35</v>
      </c>
      <c r="BZ345" s="3"/>
      <c r="CA345" s="3"/>
      <c r="CB345" s="3"/>
      <c r="CC345" s="3"/>
      <c r="CD345" s="3"/>
      <c r="CE345" s="3"/>
      <c r="CF345" s="3"/>
      <c r="CG345" s="3"/>
      <c r="CH345" s="3"/>
      <c r="CI345" s="3"/>
      <c r="CJ345" s="3"/>
      <c r="CK345" s="3"/>
      <c r="CL345" s="3"/>
      <c r="CM345" s="3"/>
      <c r="CN345" s="3"/>
      <c r="CO345" s="3"/>
      <c r="CP345" s="3"/>
      <c r="CQ345" s="3"/>
      <c r="CR345" s="3"/>
      <c r="CS345" s="3"/>
      <c r="CT345" s="3"/>
      <c r="CU345" s="3"/>
      <c r="CV345" s="3"/>
      <c r="CW345" s="3"/>
      <c r="CX345" s="3"/>
      <c r="CY345" s="3"/>
      <c r="CZ345" s="3"/>
    </row>
    <row r="346" s="439" customFormat="true" ht="15" customHeight="true" x14ac:dyDescent="0.2">
      <c r="B346" s="438"/>
      <c r="Z346" s="346"/>
      <c r="AA346" s="346"/>
      <c r="AB346" s="346"/>
      <c r="AC346" s="346"/>
      <c r="AD346" s="346"/>
      <c r="AE346" s="346"/>
      <c r="AF346" s="346"/>
      <c r="AG346" s="346"/>
      <c r="AH346" s="346"/>
      <c r="AI346" s="346"/>
      <c r="AJ346" s="346"/>
      <c r="AK346" s="346"/>
      <c r="AL346" s="346"/>
      <c r="AM346" s="346"/>
      <c r="AN346" s="346"/>
      <c r="AO346" s="346"/>
      <c r="AP346" s="346"/>
      <c r="AQ346" s="346"/>
      <c r="AR346" s="346"/>
      <c r="AS346" s="346"/>
      <c r="AT346" s="346"/>
      <c r="AU346" s="346"/>
      <c r="AV346" s="346"/>
      <c r="AW346" s="346"/>
      <c r="AX346" s="346"/>
      <c r="AY346" s="346"/>
      <c r="AZ346" s="346"/>
      <c r="BA346" s="990"/>
      <c r="BB346" s="557" t="s">
        <v>48</v>
      </c>
      <c r="BC346" s="60" t="s">
        <v>35</v>
      </c>
      <c r="BD346" s="56" t="s">
        <v>35</v>
      </c>
      <c r="BE346" s="56" t="s">
        <v>35</v>
      </c>
      <c r="BF346" s="56" t="s">
        <v>35</v>
      </c>
      <c r="BG346" s="51" t="s">
        <v>35</v>
      </c>
      <c r="BH346" s="60" t="s">
        <v>35</v>
      </c>
      <c r="BI346" s="56" t="s">
        <v>35</v>
      </c>
      <c r="BJ346" s="56" t="s">
        <v>35</v>
      </c>
      <c r="BK346" s="56" t="s">
        <v>35</v>
      </c>
      <c r="BL346" s="51" t="s">
        <v>35</v>
      </c>
      <c r="BM346" s="60" t="s">
        <v>35</v>
      </c>
      <c r="BN346" s="56" t="s">
        <v>35</v>
      </c>
      <c r="BO346" s="56" t="s">
        <v>35</v>
      </c>
      <c r="BP346" s="56" t="s">
        <v>35</v>
      </c>
      <c r="BQ346" s="51" t="s">
        <v>35</v>
      </c>
      <c r="BR346" s="60" t="s">
        <v>35</v>
      </c>
      <c r="BS346" s="56" t="s">
        <v>35</v>
      </c>
      <c r="BT346" s="56" t="s">
        <v>35</v>
      </c>
      <c r="BU346" s="56" t="s">
        <v>35</v>
      </c>
      <c r="BV346" s="56" t="s">
        <v>35</v>
      </c>
      <c r="BW346" s="56" t="s">
        <v>35</v>
      </c>
      <c r="BX346" s="56" t="s">
        <v>35</v>
      </c>
      <c r="BY346" s="45" t="s">
        <v>35</v>
      </c>
      <c r="BZ346" s="3"/>
      <c r="CA346" s="3"/>
      <c r="CB346" s="3"/>
      <c r="CC346" s="3"/>
      <c r="CD346" s="3"/>
      <c r="CE346" s="3"/>
      <c r="CF346" s="3"/>
      <c r="CG346" s="3"/>
      <c r="CH346" s="3"/>
      <c r="CI346" s="3"/>
      <c r="CJ346" s="3"/>
      <c r="CK346" s="3"/>
      <c r="CL346" s="3"/>
      <c r="CM346" s="3"/>
      <c r="CN346" s="3"/>
      <c r="CO346" s="3"/>
      <c r="CP346" s="3"/>
      <c r="CQ346" s="3"/>
      <c r="CR346" s="3"/>
      <c r="CS346" s="3"/>
      <c r="CT346" s="3"/>
      <c r="CU346" s="3"/>
      <c r="CV346" s="3"/>
      <c r="CW346" s="3"/>
      <c r="CX346" s="3"/>
      <c r="CY346" s="3"/>
      <c r="CZ346" s="3"/>
    </row>
    <row r="347" s="439" customFormat="true" ht="15" customHeight="true" x14ac:dyDescent="0.2">
      <c r="B347" s="438"/>
      <c r="Z347" s="346"/>
      <c r="AA347" s="346"/>
      <c r="AB347" s="346"/>
      <c r="AC347" s="346"/>
      <c r="AD347" s="346"/>
      <c r="AE347" s="346"/>
      <c r="AF347" s="346"/>
      <c r="AG347" s="346"/>
      <c r="AH347" s="346"/>
      <c r="AI347" s="346"/>
      <c r="AJ347" s="346"/>
      <c r="AK347" s="346"/>
      <c r="AL347" s="346"/>
      <c r="AM347" s="346"/>
      <c r="AN347" s="346"/>
      <c r="AO347" s="346"/>
      <c r="AP347" s="346"/>
      <c r="AQ347" s="346"/>
      <c r="AR347" s="346"/>
      <c r="AS347" s="346"/>
      <c r="AT347" s="346"/>
      <c r="AU347" s="346"/>
      <c r="AV347" s="346"/>
      <c r="AW347" s="346"/>
      <c r="AX347" s="346"/>
      <c r="AY347" s="346"/>
      <c r="AZ347" s="346"/>
      <c r="BA347" s="991" t="s">
        <v>141</v>
      </c>
      <c r="BB347" s="557" t="s">
        <v>49</v>
      </c>
      <c r="BC347" s="60" t="s">
        <v>35</v>
      </c>
      <c r="BD347" s="56" t="s">
        <v>35</v>
      </c>
      <c r="BE347" s="56" t="s">
        <v>35</v>
      </c>
      <c r="BF347" s="56" t="s">
        <v>35</v>
      </c>
      <c r="BG347" s="51" t="s">
        <v>35</v>
      </c>
      <c r="BH347" s="60" t="s">
        <v>35</v>
      </c>
      <c r="BI347" s="56" t="s">
        <v>35</v>
      </c>
      <c r="BJ347" s="56" t="s">
        <v>35</v>
      </c>
      <c r="BK347" s="56" t="s">
        <v>35</v>
      </c>
      <c r="BL347" s="51" t="s">
        <v>35</v>
      </c>
      <c r="BM347" s="60" t="s">
        <v>35</v>
      </c>
      <c r="BN347" s="56" t="s">
        <v>35</v>
      </c>
      <c r="BO347" s="56" t="s">
        <v>35</v>
      </c>
      <c r="BP347" s="56" t="s">
        <v>35</v>
      </c>
      <c r="BQ347" s="51" t="s">
        <v>35</v>
      </c>
      <c r="BR347" s="60" t="s">
        <v>35</v>
      </c>
      <c r="BS347" s="56" t="s">
        <v>35</v>
      </c>
      <c r="BT347" s="56" t="s">
        <v>35</v>
      </c>
      <c r="BU347" s="56" t="s">
        <v>35</v>
      </c>
      <c r="BV347" s="56" t="s">
        <v>35</v>
      </c>
      <c r="BW347" s="56" t="s">
        <v>35</v>
      </c>
      <c r="BX347" s="56" t="s">
        <v>35</v>
      </c>
      <c r="BY347" s="45" t="s">
        <v>35</v>
      </c>
      <c r="BZ347" s="3"/>
      <c r="CA347" s="3"/>
      <c r="CB347" s="3"/>
      <c r="CC347" s="3"/>
      <c r="CD347" s="3"/>
      <c r="CE347" s="3"/>
      <c r="CF347" s="3"/>
      <c r="CG347" s="3"/>
      <c r="CH347" s="3"/>
      <c r="CI347" s="3"/>
      <c r="CJ347" s="3"/>
      <c r="CK347" s="3"/>
      <c r="CL347" s="3"/>
      <c r="CM347" s="3"/>
      <c r="CN347" s="3"/>
      <c r="CO347" s="3"/>
      <c r="CP347" s="3"/>
      <c r="CQ347" s="3"/>
      <c r="CR347" s="3"/>
      <c r="CS347" s="3"/>
      <c r="CT347" s="3"/>
      <c r="CU347" s="3"/>
      <c r="CV347" s="3"/>
      <c r="CW347" s="3"/>
      <c r="CX347" s="3"/>
      <c r="CY347" s="3"/>
      <c r="CZ347" s="3"/>
    </row>
    <row r="348" s="439" customFormat="true" ht="15" customHeight="true" x14ac:dyDescent="0.2">
      <c r="B348" s="438"/>
      <c r="Z348" s="346"/>
      <c r="AA348" s="346"/>
      <c r="AB348" s="346"/>
      <c r="AC348" s="346"/>
      <c r="AD348" s="346"/>
      <c r="AE348" s="346"/>
      <c r="AF348" s="346"/>
      <c r="AG348" s="346"/>
      <c r="AH348" s="346"/>
      <c r="AI348" s="346"/>
      <c r="AJ348" s="346"/>
      <c r="AK348" s="346"/>
      <c r="AL348" s="346"/>
      <c r="AM348" s="346"/>
      <c r="AN348" s="346"/>
      <c r="AO348" s="346"/>
      <c r="AP348" s="346"/>
      <c r="AQ348" s="346"/>
      <c r="AR348" s="346"/>
      <c r="AS348" s="346"/>
      <c r="AT348" s="346"/>
      <c r="AU348" s="346"/>
      <c r="AV348" s="346"/>
      <c r="AW348" s="346"/>
      <c r="AX348" s="346"/>
      <c r="AY348" s="346"/>
      <c r="AZ348" s="346"/>
      <c r="BA348" s="990"/>
      <c r="BB348" s="557" t="s">
        <v>48</v>
      </c>
      <c r="BC348" s="60" t="s">
        <v>35</v>
      </c>
      <c r="BD348" s="56" t="s">
        <v>35</v>
      </c>
      <c r="BE348" s="56" t="s">
        <v>35</v>
      </c>
      <c r="BF348" s="56" t="s">
        <v>35</v>
      </c>
      <c r="BG348" s="51" t="s">
        <v>35</v>
      </c>
      <c r="BH348" s="60" t="s">
        <v>35</v>
      </c>
      <c r="BI348" s="56" t="s">
        <v>35</v>
      </c>
      <c r="BJ348" s="56" t="s">
        <v>35</v>
      </c>
      <c r="BK348" s="56" t="s">
        <v>35</v>
      </c>
      <c r="BL348" s="51" t="s">
        <v>35</v>
      </c>
      <c r="BM348" s="60" t="s">
        <v>35</v>
      </c>
      <c r="BN348" s="56" t="s">
        <v>35</v>
      </c>
      <c r="BO348" s="56" t="s">
        <v>35</v>
      </c>
      <c r="BP348" s="56" t="s">
        <v>35</v>
      </c>
      <c r="BQ348" s="51" t="s">
        <v>35</v>
      </c>
      <c r="BR348" s="60" t="s">
        <v>35</v>
      </c>
      <c r="BS348" s="56" t="s">
        <v>35</v>
      </c>
      <c r="BT348" s="56" t="s">
        <v>35</v>
      </c>
      <c r="BU348" s="56" t="s">
        <v>35</v>
      </c>
      <c r="BV348" s="56" t="s">
        <v>35</v>
      </c>
      <c r="BW348" s="56" t="s">
        <v>35</v>
      </c>
      <c r="BX348" s="56" t="s">
        <v>35</v>
      </c>
      <c r="BY348" s="45" t="s">
        <v>35</v>
      </c>
      <c r="BZ348" s="3"/>
      <c r="CA348" s="3"/>
      <c r="CB348" s="3"/>
      <c r="CC348" s="3"/>
      <c r="CD348" s="3"/>
      <c r="CE348" s="3"/>
      <c r="CF348" s="3"/>
      <c r="CG348" s="3"/>
      <c r="CH348" s="3"/>
      <c r="CI348" s="3"/>
      <c r="CJ348" s="3"/>
      <c r="CK348" s="3"/>
      <c r="CL348" s="3"/>
      <c r="CM348" s="3"/>
      <c r="CN348" s="3"/>
      <c r="CO348" s="3"/>
      <c r="CP348" s="3"/>
      <c r="CQ348" s="3"/>
      <c r="CR348" s="3"/>
      <c r="CS348" s="3"/>
      <c r="CT348" s="3"/>
      <c r="CU348" s="3"/>
      <c r="CV348" s="3"/>
      <c r="CW348" s="3"/>
      <c r="CX348" s="3"/>
      <c r="CY348" s="3"/>
      <c r="CZ348" s="3"/>
    </row>
    <row r="349" s="439" customFormat="true" ht="15" customHeight="true" x14ac:dyDescent="0.2">
      <c r="B349" s="438"/>
      <c r="Z349" s="346"/>
      <c r="AA349" s="346"/>
      <c r="AB349" s="346"/>
      <c r="AC349" s="346"/>
      <c r="AD349" s="346"/>
      <c r="AE349" s="346"/>
      <c r="AF349" s="346"/>
      <c r="AG349" s="346"/>
      <c r="AH349" s="346"/>
      <c r="AI349" s="346"/>
      <c r="AJ349" s="346"/>
      <c r="AK349" s="346"/>
      <c r="AL349" s="346"/>
      <c r="AM349" s="346"/>
      <c r="AN349" s="346"/>
      <c r="AO349" s="346"/>
      <c r="AP349" s="346"/>
      <c r="AQ349" s="346"/>
      <c r="AR349" s="346"/>
      <c r="AS349" s="346"/>
      <c r="AT349" s="346"/>
      <c r="AU349" s="346"/>
      <c r="AV349" s="346"/>
      <c r="AW349" s="346"/>
      <c r="AX349" s="346"/>
      <c r="AY349" s="346"/>
      <c r="AZ349" s="346"/>
      <c r="BA349" s="991" t="s">
        <v>142</v>
      </c>
      <c r="BB349" s="557" t="s">
        <v>49</v>
      </c>
      <c r="BC349" s="60" t="s">
        <v>35</v>
      </c>
      <c r="BD349" s="56" t="s">
        <v>35</v>
      </c>
      <c r="BE349" s="56" t="s">
        <v>35</v>
      </c>
      <c r="BF349" s="56" t="s">
        <v>35</v>
      </c>
      <c r="BG349" s="51" t="s">
        <v>35</v>
      </c>
      <c r="BH349" s="60" t="s">
        <v>35</v>
      </c>
      <c r="BI349" s="56" t="s">
        <v>35</v>
      </c>
      <c r="BJ349" s="56" t="s">
        <v>35</v>
      </c>
      <c r="BK349" s="56" t="s">
        <v>35</v>
      </c>
      <c r="BL349" s="51" t="s">
        <v>35</v>
      </c>
      <c r="BM349" s="60" t="s">
        <v>35</v>
      </c>
      <c r="BN349" s="56" t="s">
        <v>35</v>
      </c>
      <c r="BO349" s="56" t="s">
        <v>35</v>
      </c>
      <c r="BP349" s="56" t="s">
        <v>35</v>
      </c>
      <c r="BQ349" s="51" t="s">
        <v>35</v>
      </c>
      <c r="BR349" s="60" t="s">
        <v>35</v>
      </c>
      <c r="BS349" s="56" t="s">
        <v>35</v>
      </c>
      <c r="BT349" s="56" t="s">
        <v>35</v>
      </c>
      <c r="BU349" s="56" t="s">
        <v>35</v>
      </c>
      <c r="BV349" s="56" t="s">
        <v>35</v>
      </c>
      <c r="BW349" s="56" t="s">
        <v>35</v>
      </c>
      <c r="BX349" s="56" t="s">
        <v>35</v>
      </c>
      <c r="BY349" s="45" t="s">
        <v>35</v>
      </c>
      <c r="BZ349" s="3"/>
      <c r="CA349" s="3"/>
      <c r="CB349" s="3"/>
      <c r="CC349" s="3"/>
      <c r="CD349" s="3"/>
      <c r="CE349" s="3"/>
      <c r="CF349" s="3"/>
      <c r="CG349" s="3"/>
      <c r="CH349" s="3"/>
      <c r="CI349" s="3"/>
      <c r="CJ349" s="3"/>
      <c r="CK349" s="3"/>
      <c r="CL349" s="3"/>
      <c r="CM349" s="3"/>
      <c r="CN349" s="3"/>
      <c r="CO349" s="3"/>
      <c r="CP349" s="3"/>
      <c r="CQ349" s="3"/>
      <c r="CR349" s="3"/>
      <c r="CS349" s="3"/>
      <c r="CT349" s="3"/>
      <c r="CU349" s="3"/>
      <c r="CV349" s="3"/>
      <c r="CW349" s="3"/>
      <c r="CX349" s="3"/>
      <c r="CY349" s="3"/>
      <c r="CZ349" s="3"/>
    </row>
    <row r="350" s="439" customFormat="true" ht="15" customHeight="true" x14ac:dyDescent="0.2">
      <c r="B350" s="438"/>
      <c r="Z350" s="346"/>
      <c r="AA350" s="346"/>
      <c r="AB350" s="346"/>
      <c r="AC350" s="346"/>
      <c r="AD350" s="346"/>
      <c r="AE350" s="346"/>
      <c r="AF350" s="346"/>
      <c r="AG350" s="346"/>
      <c r="AH350" s="346"/>
      <c r="AI350" s="346"/>
      <c r="AJ350" s="346"/>
      <c r="AK350" s="346"/>
      <c r="AL350" s="346"/>
      <c r="AM350" s="346"/>
      <c r="AN350" s="346"/>
      <c r="AO350" s="346"/>
      <c r="AP350" s="346"/>
      <c r="AQ350" s="346"/>
      <c r="AR350" s="346"/>
      <c r="AS350" s="346"/>
      <c r="AT350" s="346"/>
      <c r="AU350" s="346"/>
      <c r="AV350" s="346"/>
      <c r="AW350" s="346"/>
      <c r="AX350" s="346"/>
      <c r="AY350" s="346"/>
      <c r="AZ350" s="346"/>
      <c r="BA350" s="990"/>
      <c r="BB350" s="557" t="s">
        <v>48</v>
      </c>
      <c r="BC350" s="60" t="s">
        <v>35</v>
      </c>
      <c r="BD350" s="56" t="s">
        <v>35</v>
      </c>
      <c r="BE350" s="56" t="s">
        <v>35</v>
      </c>
      <c r="BF350" s="56" t="s">
        <v>35</v>
      </c>
      <c r="BG350" s="51" t="s">
        <v>35</v>
      </c>
      <c r="BH350" s="60" t="s">
        <v>35</v>
      </c>
      <c r="BI350" s="56" t="s">
        <v>35</v>
      </c>
      <c r="BJ350" s="56" t="s">
        <v>35</v>
      </c>
      <c r="BK350" s="56" t="s">
        <v>35</v>
      </c>
      <c r="BL350" s="51" t="s">
        <v>35</v>
      </c>
      <c r="BM350" s="60" t="s">
        <v>35</v>
      </c>
      <c r="BN350" s="56" t="s">
        <v>35</v>
      </c>
      <c r="BO350" s="56" t="s">
        <v>35</v>
      </c>
      <c r="BP350" s="56" t="s">
        <v>35</v>
      </c>
      <c r="BQ350" s="51" t="s">
        <v>35</v>
      </c>
      <c r="BR350" s="60" t="s">
        <v>35</v>
      </c>
      <c r="BS350" s="56" t="s">
        <v>35</v>
      </c>
      <c r="BT350" s="56" t="s">
        <v>35</v>
      </c>
      <c r="BU350" s="56" t="s">
        <v>35</v>
      </c>
      <c r="BV350" s="56" t="s">
        <v>35</v>
      </c>
      <c r="BW350" s="56" t="s">
        <v>35</v>
      </c>
      <c r="BX350" s="56" t="s">
        <v>35</v>
      </c>
      <c r="BY350" s="45" t="s">
        <v>35</v>
      </c>
      <c r="BZ350" s="3"/>
      <c r="CA350" s="3"/>
      <c r="CB350" s="3"/>
      <c r="CC350" s="3"/>
      <c r="CD350" s="3"/>
      <c r="CE350" s="3"/>
      <c r="CF350" s="3"/>
      <c r="CG350" s="3"/>
      <c r="CH350" s="3"/>
      <c r="CI350" s="3"/>
      <c r="CJ350" s="3"/>
      <c r="CK350" s="3"/>
      <c r="CL350" s="3"/>
      <c r="CM350" s="3"/>
      <c r="CN350" s="3"/>
      <c r="CO350" s="3"/>
      <c r="CP350" s="3"/>
      <c r="CQ350" s="3"/>
      <c r="CR350" s="3"/>
      <c r="CS350" s="3"/>
      <c r="CT350" s="3"/>
      <c r="CU350" s="3"/>
      <c r="CV350" s="3"/>
      <c r="CW350" s="3"/>
      <c r="CX350" s="3"/>
      <c r="CY350" s="3"/>
      <c r="CZ350" s="3"/>
    </row>
    <row r="351" s="439" customFormat="true" ht="15" customHeight="true" x14ac:dyDescent="0.2">
      <c r="B351" s="438"/>
      <c r="Z351" s="346"/>
      <c r="AA351" s="346"/>
      <c r="AB351" s="346"/>
      <c r="AC351" s="346"/>
      <c r="AD351" s="346"/>
      <c r="AE351" s="346"/>
      <c r="AF351" s="346"/>
      <c r="AG351" s="346"/>
      <c r="AH351" s="346"/>
      <c r="AI351" s="346"/>
      <c r="AJ351" s="346"/>
      <c r="AK351" s="346"/>
      <c r="AL351" s="346"/>
      <c r="AM351" s="346"/>
      <c r="AN351" s="346"/>
      <c r="AO351" s="346"/>
      <c r="AP351" s="346"/>
      <c r="AQ351" s="346"/>
      <c r="AR351" s="346"/>
      <c r="AS351" s="346"/>
      <c r="AT351" s="346"/>
      <c r="AU351" s="346"/>
      <c r="AV351" s="346"/>
      <c r="AW351" s="346"/>
      <c r="AX351" s="346"/>
      <c r="AY351" s="346"/>
      <c r="AZ351" s="346"/>
      <c r="BA351" s="991" t="s">
        <v>143</v>
      </c>
      <c r="BB351" s="557" t="s">
        <v>49</v>
      </c>
      <c r="BC351" s="60" t="s">
        <v>35</v>
      </c>
      <c r="BD351" s="56" t="s">
        <v>35</v>
      </c>
      <c r="BE351" s="56" t="s">
        <v>35</v>
      </c>
      <c r="BF351" s="56" t="s">
        <v>35</v>
      </c>
      <c r="BG351" s="51" t="s">
        <v>35</v>
      </c>
      <c r="BH351" s="60" t="s">
        <v>35</v>
      </c>
      <c r="BI351" s="56" t="s">
        <v>35</v>
      </c>
      <c r="BJ351" s="56" t="s">
        <v>35</v>
      </c>
      <c r="BK351" s="56" t="s">
        <v>35</v>
      </c>
      <c r="BL351" s="51" t="s">
        <v>35</v>
      </c>
      <c r="BM351" s="60" t="s">
        <v>35</v>
      </c>
      <c r="BN351" s="56" t="s">
        <v>35</v>
      </c>
      <c r="BO351" s="56" t="s">
        <v>35</v>
      </c>
      <c r="BP351" s="56" t="s">
        <v>35</v>
      </c>
      <c r="BQ351" s="51" t="s">
        <v>35</v>
      </c>
      <c r="BR351" s="60" t="s">
        <v>35</v>
      </c>
      <c r="BS351" s="56" t="s">
        <v>35</v>
      </c>
      <c r="BT351" s="56" t="s">
        <v>35</v>
      </c>
      <c r="BU351" s="56" t="s">
        <v>35</v>
      </c>
      <c r="BV351" s="56" t="s">
        <v>35</v>
      </c>
      <c r="BW351" s="56" t="s">
        <v>35</v>
      </c>
      <c r="BX351" s="56" t="s">
        <v>35</v>
      </c>
      <c r="BY351" s="45" t="s">
        <v>35</v>
      </c>
      <c r="BZ351" s="3"/>
      <c r="CA351" s="3"/>
      <c r="CB351" s="3"/>
      <c r="CC351" s="3"/>
      <c r="CD351" s="3"/>
      <c r="CE351" s="3"/>
      <c r="CF351" s="3"/>
      <c r="CG351" s="3"/>
      <c r="CH351" s="3"/>
      <c r="CI351" s="3"/>
      <c r="CJ351" s="3"/>
      <c r="CK351" s="3"/>
      <c r="CL351" s="3"/>
      <c r="CM351" s="3"/>
      <c r="CN351" s="3"/>
      <c r="CO351" s="3"/>
      <c r="CP351" s="3"/>
      <c r="CQ351" s="3"/>
      <c r="CR351" s="3"/>
      <c r="CS351" s="3"/>
      <c r="CT351" s="3"/>
      <c r="CU351" s="3"/>
      <c r="CV351" s="3"/>
      <c r="CW351" s="3"/>
      <c r="CX351" s="3"/>
      <c r="CY351" s="3"/>
      <c r="CZ351" s="3"/>
    </row>
    <row r="352" s="439" customFormat="true" ht="15" customHeight="true" x14ac:dyDescent="0.2">
      <c r="B352" s="438"/>
      <c r="Z352" s="346"/>
      <c r="AA352" s="346"/>
      <c r="AB352" s="346"/>
      <c r="AC352" s="346"/>
      <c r="AD352" s="346"/>
      <c r="AE352" s="346"/>
      <c r="AF352" s="346"/>
      <c r="AG352" s="346"/>
      <c r="AH352" s="346"/>
      <c r="AI352" s="346"/>
      <c r="AJ352" s="346"/>
      <c r="AK352" s="346"/>
      <c r="AL352" s="346"/>
      <c r="AM352" s="346"/>
      <c r="AN352" s="346"/>
      <c r="AO352" s="346"/>
      <c r="AP352" s="346"/>
      <c r="AQ352" s="346"/>
      <c r="AR352" s="346"/>
      <c r="AS352" s="346"/>
      <c r="AT352" s="346"/>
      <c r="AU352" s="346"/>
      <c r="AV352" s="346"/>
      <c r="AW352" s="346"/>
      <c r="AX352" s="346"/>
      <c r="AY352" s="346"/>
      <c r="AZ352" s="346"/>
      <c r="BA352" s="990"/>
      <c r="BB352" s="557" t="s">
        <v>48</v>
      </c>
      <c r="BC352" s="60" t="s">
        <v>35</v>
      </c>
      <c r="BD352" s="56" t="s">
        <v>35</v>
      </c>
      <c r="BE352" s="56" t="s">
        <v>35</v>
      </c>
      <c r="BF352" s="56" t="s">
        <v>35</v>
      </c>
      <c r="BG352" s="51" t="s">
        <v>35</v>
      </c>
      <c r="BH352" s="60" t="s">
        <v>35</v>
      </c>
      <c r="BI352" s="56" t="s">
        <v>35</v>
      </c>
      <c r="BJ352" s="56" t="s">
        <v>35</v>
      </c>
      <c r="BK352" s="56" t="s">
        <v>35</v>
      </c>
      <c r="BL352" s="51" t="s">
        <v>35</v>
      </c>
      <c r="BM352" s="60" t="s">
        <v>35</v>
      </c>
      <c r="BN352" s="56" t="s">
        <v>35</v>
      </c>
      <c r="BO352" s="56" t="s">
        <v>35</v>
      </c>
      <c r="BP352" s="56" t="s">
        <v>35</v>
      </c>
      <c r="BQ352" s="51" t="s">
        <v>35</v>
      </c>
      <c r="BR352" s="60" t="s">
        <v>35</v>
      </c>
      <c r="BS352" s="56" t="s">
        <v>35</v>
      </c>
      <c r="BT352" s="56" t="s">
        <v>35</v>
      </c>
      <c r="BU352" s="56" t="s">
        <v>35</v>
      </c>
      <c r="BV352" s="56" t="s">
        <v>35</v>
      </c>
      <c r="BW352" s="56" t="s">
        <v>35</v>
      </c>
      <c r="BX352" s="56" t="s">
        <v>35</v>
      </c>
      <c r="BY352" s="45" t="s">
        <v>35</v>
      </c>
      <c r="BZ352" s="3"/>
      <c r="CA352" s="3"/>
      <c r="CB352" s="3"/>
      <c r="CC352" s="3"/>
      <c r="CD352" s="3"/>
      <c r="CE352" s="3"/>
      <c r="CF352" s="3"/>
      <c r="CG352" s="3"/>
      <c r="CH352" s="3"/>
      <c r="CI352" s="3"/>
      <c r="CJ352" s="3"/>
      <c r="CK352" s="3"/>
      <c r="CL352" s="3"/>
      <c r="CM352" s="3"/>
      <c r="CN352" s="3"/>
      <c r="CO352" s="3"/>
      <c r="CP352" s="3"/>
      <c r="CQ352" s="3"/>
      <c r="CR352" s="3"/>
      <c r="CS352" s="3"/>
      <c r="CT352" s="3"/>
      <c r="CU352" s="3"/>
      <c r="CV352" s="3"/>
      <c r="CW352" s="3"/>
      <c r="CX352" s="3"/>
      <c r="CY352" s="3"/>
      <c r="CZ352" s="3"/>
    </row>
    <row r="353" s="439" customFormat="true" ht="15" customHeight="true" x14ac:dyDescent="0.2">
      <c r="B353" s="438"/>
      <c r="Z353" s="346"/>
      <c r="AA353" s="346"/>
      <c r="AB353" s="346"/>
      <c r="AC353" s="346"/>
      <c r="AD353" s="346"/>
      <c r="AE353" s="346"/>
      <c r="AF353" s="346"/>
      <c r="AG353" s="346"/>
      <c r="AH353" s="346"/>
      <c r="AI353" s="346"/>
      <c r="AJ353" s="346"/>
      <c r="AK353" s="346"/>
      <c r="AL353" s="346"/>
      <c r="AM353" s="346"/>
      <c r="AN353" s="346"/>
      <c r="AO353" s="346"/>
      <c r="AP353" s="346"/>
      <c r="AQ353" s="346"/>
      <c r="AR353" s="346"/>
      <c r="AS353" s="346"/>
      <c r="AT353" s="346"/>
      <c r="AU353" s="346"/>
      <c r="AV353" s="346"/>
      <c r="AW353" s="346"/>
      <c r="AX353" s="346"/>
      <c r="AY353" s="346"/>
      <c r="AZ353" s="346"/>
      <c r="BA353" s="991" t="s">
        <v>138</v>
      </c>
      <c r="BB353" s="557" t="s">
        <v>49</v>
      </c>
      <c r="BC353" s="60" t="s">
        <v>35</v>
      </c>
      <c r="BD353" s="56" t="s">
        <v>35</v>
      </c>
      <c r="BE353" s="56" t="s">
        <v>35</v>
      </c>
      <c r="BF353" s="56" t="s">
        <v>35</v>
      </c>
      <c r="BG353" s="51" t="s">
        <v>35</v>
      </c>
      <c r="BH353" s="60" t="s">
        <v>35</v>
      </c>
      <c r="BI353" s="56" t="s">
        <v>35</v>
      </c>
      <c r="BJ353" s="56" t="s">
        <v>35</v>
      </c>
      <c r="BK353" s="56" t="s">
        <v>35</v>
      </c>
      <c r="BL353" s="51" t="s">
        <v>35</v>
      </c>
      <c r="BM353" s="60" t="s">
        <v>35</v>
      </c>
      <c r="BN353" s="56" t="s">
        <v>35</v>
      </c>
      <c r="BO353" s="56" t="s">
        <v>35</v>
      </c>
      <c r="BP353" s="56" t="s">
        <v>35</v>
      </c>
      <c r="BQ353" s="51" t="s">
        <v>35</v>
      </c>
      <c r="BR353" s="60" t="s">
        <v>35</v>
      </c>
      <c r="BS353" s="56" t="s">
        <v>35</v>
      </c>
      <c r="BT353" s="56" t="s">
        <v>35</v>
      </c>
      <c r="BU353" s="56" t="s">
        <v>35</v>
      </c>
      <c r="BV353" s="56" t="s">
        <v>35</v>
      </c>
      <c r="BW353" s="56" t="s">
        <v>35</v>
      </c>
      <c r="BX353" s="56" t="s">
        <v>35</v>
      </c>
      <c r="BY353" s="45" t="s">
        <v>35</v>
      </c>
      <c r="BZ353" s="3"/>
      <c r="CA353" s="3"/>
      <c r="CB353" s="3"/>
      <c r="CC353" s="3"/>
      <c r="CD353" s="3"/>
      <c r="CE353" s="3"/>
      <c r="CF353" s="3"/>
      <c r="CG353" s="3"/>
      <c r="CH353" s="3"/>
      <c r="CI353" s="3"/>
      <c r="CJ353" s="3"/>
      <c r="CK353" s="3"/>
      <c r="CL353" s="3"/>
      <c r="CM353" s="3"/>
      <c r="CN353" s="3"/>
      <c r="CO353" s="3"/>
      <c r="CP353" s="3"/>
      <c r="CQ353" s="3"/>
      <c r="CR353" s="3"/>
      <c r="CS353" s="3"/>
      <c r="CT353" s="3"/>
      <c r="CU353" s="3"/>
      <c r="CV353" s="3"/>
      <c r="CW353" s="3"/>
      <c r="CX353" s="3"/>
      <c r="CY353" s="3"/>
      <c r="CZ353" s="3"/>
    </row>
    <row r="354" s="439" customFormat="true" ht="15" customHeight="true" x14ac:dyDescent="0.2">
      <c r="B354" s="438"/>
      <c r="Z354" s="346"/>
      <c r="AA354" s="346"/>
      <c r="AB354" s="346"/>
      <c r="AC354" s="346"/>
      <c r="AD354" s="346"/>
      <c r="AE354" s="346"/>
      <c r="AF354" s="346"/>
      <c r="AG354" s="346"/>
      <c r="AH354" s="346"/>
      <c r="AI354" s="346"/>
      <c r="AJ354" s="346"/>
      <c r="AK354" s="346"/>
      <c r="AL354" s="346"/>
      <c r="AM354" s="346"/>
      <c r="AN354" s="346"/>
      <c r="AO354" s="346"/>
      <c r="AP354" s="346"/>
      <c r="AQ354" s="346"/>
      <c r="AR354" s="346"/>
      <c r="AS354" s="346"/>
      <c r="AT354" s="346"/>
      <c r="AU354" s="346"/>
      <c r="AV354" s="346"/>
      <c r="AW354" s="346"/>
      <c r="AX354" s="346"/>
      <c r="AY354" s="346"/>
      <c r="AZ354" s="346"/>
      <c r="BA354" s="994"/>
      <c r="BB354" s="560" t="s">
        <v>48</v>
      </c>
      <c r="BC354" s="59" t="s">
        <v>35</v>
      </c>
      <c r="BD354" s="55" t="s">
        <v>35</v>
      </c>
      <c r="BE354" s="55" t="s">
        <v>35</v>
      </c>
      <c r="BF354" s="55" t="s">
        <v>35</v>
      </c>
      <c r="BG354" s="50" t="s">
        <v>35</v>
      </c>
      <c r="BH354" s="59" t="s">
        <v>35</v>
      </c>
      <c r="BI354" s="55" t="s">
        <v>35</v>
      </c>
      <c r="BJ354" s="55" t="s">
        <v>35</v>
      </c>
      <c r="BK354" s="55" t="s">
        <v>35</v>
      </c>
      <c r="BL354" s="50" t="s">
        <v>35</v>
      </c>
      <c r="BM354" s="59" t="s">
        <v>35</v>
      </c>
      <c r="BN354" s="55" t="s">
        <v>35</v>
      </c>
      <c r="BO354" s="55" t="s">
        <v>35</v>
      </c>
      <c r="BP354" s="55" t="s">
        <v>35</v>
      </c>
      <c r="BQ354" s="50" t="s">
        <v>35</v>
      </c>
      <c r="BR354" s="59" t="s">
        <v>35</v>
      </c>
      <c r="BS354" s="55" t="s">
        <v>35</v>
      </c>
      <c r="BT354" s="55" t="s">
        <v>35</v>
      </c>
      <c r="BU354" s="55" t="s">
        <v>35</v>
      </c>
      <c r="BV354" s="55" t="s">
        <v>35</v>
      </c>
      <c r="BW354" s="55" t="s">
        <v>35</v>
      </c>
      <c r="BX354" s="55" t="s">
        <v>35</v>
      </c>
      <c r="BY354" s="44" t="s">
        <v>35</v>
      </c>
      <c r="BZ354" s="3"/>
      <c r="CA354" s="3"/>
      <c r="CB354" s="3"/>
      <c r="CC354" s="3"/>
      <c r="CD354" s="3"/>
      <c r="CE354" s="3"/>
      <c r="CF354" s="3"/>
      <c r="CG354" s="3"/>
      <c r="CH354" s="3"/>
      <c r="CI354" s="3"/>
      <c r="CJ354" s="3"/>
      <c r="CK354" s="3"/>
      <c r="CL354" s="3"/>
      <c r="CM354" s="3"/>
      <c r="CN354" s="3"/>
      <c r="CO354" s="3"/>
      <c r="CP354" s="3"/>
      <c r="CQ354" s="3"/>
      <c r="CR354" s="3"/>
      <c r="CS354" s="3"/>
      <c r="CT354" s="3"/>
      <c r="CU354" s="3"/>
      <c r="CV354" s="3"/>
      <c r="CW354" s="3"/>
      <c r="CX354" s="3"/>
      <c r="CY354" s="3"/>
      <c r="CZ354" s="3"/>
    </row>
    <row r="355" s="439" customFormat="true" ht="15" customHeight="true" x14ac:dyDescent="0.2">
      <c r="B355" s="438"/>
      <c r="Z355" s="346"/>
      <c r="AA355" s="346"/>
      <c r="AB355" s="346"/>
      <c r="AC355" s="346"/>
      <c r="AD355" s="346"/>
      <c r="AE355" s="346"/>
      <c r="AF355" s="346"/>
      <c r="AG355" s="346"/>
      <c r="AH355" s="346"/>
      <c r="AI355" s="346"/>
      <c r="AJ355" s="346"/>
      <c r="AK355" s="346"/>
      <c r="AL355" s="346"/>
      <c r="AM355" s="346"/>
      <c r="AN355" s="346"/>
      <c r="AO355" s="346"/>
      <c r="AP355" s="346"/>
      <c r="AQ355" s="346"/>
      <c r="AR355" s="346"/>
      <c r="AS355" s="346"/>
      <c r="AT355" s="346"/>
      <c r="AU355" s="346"/>
      <c r="AV355" s="346"/>
      <c r="AW355" s="346"/>
      <c r="AX355" s="346"/>
      <c r="AY355" s="346"/>
      <c r="AZ355" s="346"/>
      <c r="BA355" s="367"/>
      <c r="BB355" s="322"/>
      <c r="BC355" s="410"/>
      <c r="BD355" s="410"/>
      <c r="BE355" s="410"/>
      <c r="BF355" s="410"/>
      <c r="BG355" s="410"/>
      <c r="BH355" s="410"/>
      <c r="BI355" s="410"/>
      <c r="BJ355" s="410"/>
      <c r="BK355" s="410"/>
      <c r="BL355" s="410"/>
      <c r="BM355" s="410"/>
      <c r="BN355" s="410"/>
      <c r="BO355" s="410"/>
      <c r="BP355" s="410"/>
      <c r="BQ355" s="410"/>
      <c r="BR355" s="410"/>
      <c r="BS355" s="410"/>
      <c r="BT355" s="410"/>
      <c r="BU355" s="410"/>
      <c r="BV355" s="410"/>
      <c r="BW355" s="410"/>
      <c r="BX355" s="410"/>
      <c r="BY355" s="410"/>
      <c r="BZ355" s="411"/>
      <c r="CA355" s="411"/>
      <c r="CB355" s="411"/>
      <c r="CC355" s="411"/>
      <c r="CD355" s="411"/>
      <c r="CE355" s="411"/>
      <c r="CF355" s="411"/>
      <c r="CG355" s="411"/>
      <c r="CH355" s="411"/>
      <c r="CI355" s="411"/>
      <c r="CJ355" s="411"/>
      <c r="CK355" s="411"/>
      <c r="CL355" s="411"/>
      <c r="CM355" s="411"/>
      <c r="CN355" s="411"/>
      <c r="CO355" s="411"/>
      <c r="CP355" s="411"/>
      <c r="CQ355" s="411"/>
      <c r="CR355" s="411"/>
      <c r="CS355" s="411"/>
      <c r="CT355" s="411"/>
      <c r="CU355" s="411"/>
      <c r="CV355" s="411"/>
      <c r="CW355" s="411"/>
      <c r="CX355" s="411"/>
      <c r="CY355" s="411"/>
      <c r="CZ355" s="411"/>
    </row>
    <row r="356" s="439" customFormat="true" ht="15" customHeight="true" x14ac:dyDescent="0.2">
      <c r="B356" s="438"/>
      <c r="Z356" s="346"/>
      <c r="AA356" s="346"/>
      <c r="AB356" s="346"/>
      <c r="AC356" s="346"/>
      <c r="AD356" s="346"/>
      <c r="AE356" s="346"/>
      <c r="AF356" s="346"/>
      <c r="AG356" s="346"/>
      <c r="AH356" s="346"/>
      <c r="AI356" s="346"/>
      <c r="AJ356" s="346"/>
      <c r="AK356" s="346"/>
      <c r="AL356" s="346"/>
      <c r="AM356" s="346"/>
      <c r="AN356" s="346"/>
      <c r="AO356" s="346"/>
      <c r="AP356" s="346"/>
      <c r="AQ356" s="346"/>
      <c r="AR356" s="346"/>
      <c r="AS356" s="346"/>
      <c r="AT356" s="346"/>
      <c r="AU356" s="346"/>
      <c r="AV356" s="346"/>
      <c r="AW356" s="346"/>
      <c r="AX356" s="346"/>
      <c r="AY356" s="346"/>
      <c r="AZ356" s="346"/>
      <c r="BA356" s="367"/>
      <c r="BB356" s="322"/>
      <c r="BC356" s="367"/>
      <c r="BD356" s="367"/>
      <c r="BE356" s="367"/>
      <c r="BF356" s="367"/>
      <c r="BG356" s="367"/>
      <c r="BH356" s="367"/>
      <c r="BI356" s="367"/>
      <c r="BJ356" s="367"/>
      <c r="BK356" s="367"/>
      <c r="BL356" s="367"/>
      <c r="BM356" s="367"/>
      <c r="BN356" s="367"/>
      <c r="BO356" s="367"/>
      <c r="BP356" s="367"/>
      <c r="BQ356" s="367"/>
      <c r="BR356" s="367"/>
      <c r="BS356" s="367"/>
      <c r="BT356" s="367"/>
      <c r="BU356" s="367"/>
      <c r="BV356" s="367"/>
      <c r="BW356" s="367"/>
      <c r="BX356" s="367"/>
      <c r="BY356" s="367"/>
      <c r="BZ356" s="346"/>
      <c r="CA356" s="346"/>
      <c r="CB356" s="346"/>
      <c r="CC356" s="346"/>
      <c r="CD356" s="346"/>
      <c r="CE356" s="346"/>
      <c r="CF356" s="346"/>
      <c r="CG356" s="346"/>
      <c r="CH356" s="346"/>
      <c r="CI356" s="346"/>
      <c r="CJ356" s="346"/>
      <c r="CK356" s="346"/>
      <c r="CL356" s="346"/>
      <c r="CM356" s="346"/>
      <c r="CN356" s="346"/>
      <c r="CO356" s="346"/>
      <c r="CP356" s="346"/>
      <c r="CQ356" s="346"/>
      <c r="CR356" s="346"/>
      <c r="CS356" s="346"/>
      <c r="CT356" s="346"/>
      <c r="CU356" s="346"/>
      <c r="CV356" s="346"/>
      <c r="CW356" s="346"/>
      <c r="CX356" s="346"/>
      <c r="CY356" s="346"/>
      <c r="CZ356" s="346"/>
    </row>
    <row r="357" s="318" customFormat="true" ht="15" customHeight="true" x14ac:dyDescent="0.2">
      <c r="B357" s="320"/>
      <c r="Z357" s="346"/>
      <c r="AA357" s="346"/>
      <c r="AB357" s="346"/>
      <c r="AC357" s="346"/>
      <c r="AD357" s="346"/>
      <c r="AE357" s="346"/>
      <c r="AF357" s="346"/>
      <c r="AG357" s="346"/>
      <c r="AH357" s="346"/>
      <c r="AI357" s="346"/>
      <c r="AJ357" s="346"/>
      <c r="AK357" s="346"/>
      <c r="AL357" s="346"/>
      <c r="AM357" s="346"/>
      <c r="AN357" s="346"/>
      <c r="AO357" s="346"/>
      <c r="AP357" s="346"/>
      <c r="AQ357" s="346"/>
      <c r="AR357" s="346"/>
      <c r="AS357" s="346"/>
      <c r="AT357" s="346"/>
      <c r="AU357" s="346"/>
      <c r="AV357" s="346"/>
      <c r="AW357" s="346"/>
      <c r="AX357" s="346"/>
      <c r="AY357" s="346"/>
      <c r="AZ357" s="346"/>
      <c r="BA357" s="367"/>
      <c r="BB357" s="322"/>
      <c r="BC357" s="367"/>
      <c r="BD357" s="367"/>
      <c r="BE357" s="367"/>
      <c r="BF357" s="367"/>
      <c r="BG357" s="367"/>
      <c r="BH357" s="367"/>
      <c r="BI357" s="367"/>
      <c r="BJ357" s="367"/>
      <c r="BK357" s="367"/>
      <c r="BL357" s="367"/>
      <c r="BM357" s="367"/>
      <c r="BN357" s="367"/>
      <c r="BO357" s="367"/>
      <c r="BP357" s="367"/>
      <c r="BQ357" s="367"/>
      <c r="BR357" s="367"/>
      <c r="BS357" s="367"/>
      <c r="BT357" s="367"/>
      <c r="BU357" s="367"/>
      <c r="BV357" s="367"/>
      <c r="BW357" s="367"/>
      <c r="BX357" s="367"/>
      <c r="BY357" s="367"/>
      <c r="BZ357" s="346"/>
      <c r="CA357" s="346"/>
      <c r="CB357" s="346"/>
      <c r="CC357" s="346"/>
      <c r="CD357" s="346"/>
      <c r="CE357" s="346"/>
      <c r="CF357" s="346"/>
      <c r="CG357" s="346"/>
      <c r="CH357" s="346"/>
      <c r="CI357" s="346"/>
      <c r="CJ357" s="346"/>
      <c r="CK357" s="346"/>
      <c r="CL357" s="346"/>
      <c r="CM357" s="346"/>
      <c r="CN357" s="346"/>
      <c r="CO357" s="346"/>
      <c r="CP357" s="346"/>
      <c r="CQ357" s="346"/>
      <c r="CR357" s="346"/>
      <c r="CS357" s="346"/>
      <c r="CT357" s="346"/>
      <c r="CU357" s="346"/>
      <c r="CV357" s="346"/>
      <c r="CW357" s="346"/>
      <c r="CX357" s="346"/>
      <c r="CY357" s="346"/>
      <c r="CZ357" s="346"/>
    </row>
    <row r="358" s="318" customFormat="true" ht="15" customHeight="true" x14ac:dyDescent="0.2">
      <c r="B358" s="320"/>
      <c r="Z358" s="346"/>
      <c r="AA358" s="346"/>
      <c r="AB358" s="346"/>
      <c r="AC358" s="346"/>
      <c r="AD358" s="346"/>
      <c r="AE358" s="346"/>
      <c r="AF358" s="346"/>
      <c r="AG358" s="346"/>
      <c r="AH358" s="346"/>
      <c r="AI358" s="346"/>
      <c r="AJ358" s="346"/>
      <c r="AK358" s="346"/>
      <c r="AL358" s="346"/>
      <c r="AM358" s="346"/>
      <c r="AN358" s="346"/>
      <c r="AO358" s="346"/>
      <c r="AP358" s="346"/>
      <c r="AQ358" s="346"/>
      <c r="AR358" s="346"/>
      <c r="AS358" s="346"/>
      <c r="AT358" s="346"/>
      <c r="AU358" s="346"/>
      <c r="AV358" s="346"/>
      <c r="AW358" s="346"/>
      <c r="AX358" s="346"/>
      <c r="AY358" s="346"/>
      <c r="AZ358" s="346"/>
      <c r="BA358" s="367"/>
      <c r="BB358" s="322"/>
      <c r="BC358" s="367"/>
      <c r="BD358" s="367"/>
      <c r="BE358" s="367"/>
      <c r="BF358" s="367"/>
      <c r="BG358" s="367"/>
      <c r="BH358" s="367"/>
      <c r="BI358" s="367"/>
      <c r="BJ358" s="367"/>
      <c r="BK358" s="367"/>
      <c r="BL358" s="367"/>
      <c r="BM358" s="367"/>
      <c r="BN358" s="367"/>
      <c r="BO358" s="367"/>
      <c r="BP358" s="367"/>
      <c r="BQ358" s="367"/>
      <c r="BR358" s="367"/>
      <c r="BS358" s="367"/>
      <c r="BT358" s="367"/>
      <c r="BU358" s="367"/>
      <c r="BV358" s="367"/>
      <c r="BW358" s="367"/>
      <c r="BX358" s="367"/>
      <c r="BY358" s="367"/>
      <c r="BZ358" s="346"/>
      <c r="CA358" s="346"/>
      <c r="CB358" s="346"/>
      <c r="CC358" s="346"/>
      <c r="CD358" s="346"/>
      <c r="CE358" s="346"/>
      <c r="CF358" s="346"/>
      <c r="CG358" s="346"/>
      <c r="CH358" s="346"/>
      <c r="CI358" s="346"/>
      <c r="CJ358" s="346"/>
      <c r="CK358" s="346"/>
      <c r="CL358" s="346"/>
      <c r="CM358" s="346"/>
      <c r="CN358" s="346"/>
      <c r="CO358" s="346"/>
      <c r="CP358" s="346"/>
      <c r="CQ358" s="346"/>
      <c r="CR358" s="346"/>
      <c r="CS358" s="346"/>
      <c r="CT358" s="346"/>
      <c r="CU358" s="346"/>
      <c r="CV358" s="346"/>
      <c r="CW358" s="346"/>
      <c r="CX358" s="346"/>
      <c r="CY358" s="346"/>
      <c r="CZ358" s="346"/>
    </row>
    <row r="359" s="318" customFormat="true" ht="15" customHeight="true" x14ac:dyDescent="0.2">
      <c r="B359" s="320"/>
      <c r="Z359" s="346"/>
      <c r="AA359" s="346"/>
      <c r="AB359" s="346"/>
      <c r="AC359" s="346"/>
      <c r="AD359" s="346"/>
      <c r="AE359" s="346"/>
      <c r="AF359" s="346"/>
      <c r="AG359" s="346"/>
      <c r="AH359" s="346"/>
      <c r="AI359" s="346"/>
      <c r="AJ359" s="346"/>
      <c r="AK359" s="346"/>
      <c r="AL359" s="346"/>
      <c r="AM359" s="346"/>
      <c r="AN359" s="346"/>
      <c r="AO359" s="346"/>
      <c r="AP359" s="346"/>
      <c r="AQ359" s="346"/>
      <c r="AR359" s="346"/>
      <c r="AS359" s="346"/>
      <c r="AT359" s="346"/>
      <c r="AU359" s="346"/>
      <c r="AV359" s="346"/>
      <c r="AW359" s="346"/>
      <c r="AX359" s="346"/>
      <c r="AY359" s="346"/>
      <c r="AZ359" s="346"/>
      <c r="BA359" s="367"/>
      <c r="BB359" s="322"/>
      <c r="BC359" s="367"/>
      <c r="BD359" s="367"/>
      <c r="BE359" s="367"/>
      <c r="BF359" s="367"/>
      <c r="BG359" s="367"/>
      <c r="BH359" s="367"/>
      <c r="BI359" s="367"/>
      <c r="BJ359" s="367"/>
      <c r="BK359" s="367"/>
      <c r="BL359" s="367"/>
      <c r="BM359" s="367"/>
      <c r="BN359" s="367"/>
      <c r="BO359" s="367"/>
      <c r="BP359" s="367"/>
      <c r="BQ359" s="367"/>
      <c r="BR359" s="367"/>
      <c r="BS359" s="367"/>
      <c r="BT359" s="367"/>
      <c r="BU359" s="367"/>
      <c r="BV359" s="367"/>
      <c r="BW359" s="367"/>
      <c r="BX359" s="367"/>
      <c r="BY359" s="367"/>
      <c r="BZ359" s="346"/>
      <c r="CA359" s="346"/>
      <c r="CB359" s="346"/>
      <c r="CC359" s="346"/>
      <c r="CD359" s="346"/>
      <c r="CE359" s="346"/>
      <c r="CF359" s="346"/>
      <c r="CG359" s="346"/>
      <c r="CH359" s="346"/>
      <c r="CI359" s="346"/>
      <c r="CJ359" s="346"/>
      <c r="CK359" s="346"/>
      <c r="CL359" s="346"/>
      <c r="CM359" s="346"/>
      <c r="CN359" s="346"/>
      <c r="CO359" s="346"/>
      <c r="CP359" s="346"/>
      <c r="CQ359" s="346"/>
      <c r="CR359" s="346"/>
      <c r="CS359" s="346"/>
      <c r="CT359" s="346"/>
      <c r="CU359" s="346"/>
      <c r="CV359" s="346"/>
      <c r="CW359" s="346"/>
      <c r="CX359" s="346"/>
      <c r="CY359" s="346"/>
      <c r="CZ359" s="346"/>
    </row>
    <row r="360" s="318" customFormat="true" ht="15" customHeight="true" x14ac:dyDescent="0.2">
      <c r="B360" s="320"/>
      <c r="Z360" s="346"/>
      <c r="AA360" s="346"/>
      <c r="AB360" s="346"/>
      <c r="AC360" s="346"/>
      <c r="AD360" s="346"/>
      <c r="AE360" s="346"/>
      <c r="AF360" s="346"/>
      <c r="AG360" s="346"/>
      <c r="AH360" s="346"/>
      <c r="AI360" s="346"/>
      <c r="AJ360" s="346"/>
      <c r="AK360" s="346"/>
      <c r="AL360" s="346"/>
      <c r="AM360" s="346"/>
      <c r="AN360" s="346"/>
      <c r="AO360" s="346"/>
      <c r="AP360" s="346"/>
      <c r="AQ360" s="346"/>
      <c r="AR360" s="346"/>
      <c r="AS360" s="346"/>
      <c r="AT360" s="346"/>
      <c r="AU360" s="346"/>
      <c r="AV360" s="346"/>
      <c r="AW360" s="346"/>
      <c r="AX360" s="346"/>
      <c r="AY360" s="346"/>
      <c r="AZ360" s="346"/>
      <c r="BA360" s="367"/>
      <c r="BB360" s="322"/>
      <c r="BC360" s="367"/>
      <c r="BD360" s="367"/>
      <c r="BE360" s="367"/>
      <c r="BF360" s="367"/>
      <c r="BG360" s="367"/>
      <c r="BH360" s="367"/>
      <c r="BI360" s="367"/>
      <c r="BJ360" s="367"/>
      <c r="BK360" s="367"/>
      <c r="BL360" s="367"/>
      <c r="BM360" s="367"/>
      <c r="BN360" s="367"/>
      <c r="BO360" s="367"/>
      <c r="BP360" s="367"/>
      <c r="BQ360" s="367"/>
      <c r="BR360" s="367"/>
      <c r="BS360" s="367"/>
      <c r="BT360" s="367"/>
      <c r="BU360" s="367"/>
      <c r="BV360" s="367"/>
      <c r="BW360" s="367"/>
      <c r="BX360" s="367"/>
      <c r="BY360" s="367"/>
      <c r="BZ360" s="346"/>
      <c r="CA360" s="346"/>
      <c r="CB360" s="346"/>
      <c r="CC360" s="346"/>
      <c r="CD360" s="346"/>
      <c r="CE360" s="346"/>
      <c r="CF360" s="346"/>
      <c r="CG360" s="346"/>
      <c r="CH360" s="346"/>
      <c r="CI360" s="346"/>
      <c r="CJ360" s="346"/>
      <c r="CK360" s="346"/>
      <c r="CL360" s="346"/>
      <c r="CM360" s="346"/>
      <c r="CN360" s="346"/>
      <c r="CO360" s="346"/>
      <c r="CP360" s="346"/>
      <c r="CQ360" s="346"/>
      <c r="CR360" s="346"/>
      <c r="CS360" s="346"/>
      <c r="CT360" s="346"/>
      <c r="CU360" s="346"/>
      <c r="CV360" s="346"/>
      <c r="CW360" s="346"/>
      <c r="CX360" s="346"/>
      <c r="CY360" s="346"/>
      <c r="CZ360" s="346"/>
    </row>
    <row r="361" s="318" customFormat="true" ht="15" customHeight="true" x14ac:dyDescent="0.2">
      <c r="B361" s="320"/>
      <c r="Z361" s="346"/>
      <c r="AA361" s="346"/>
      <c r="AB361" s="346"/>
      <c r="AC361" s="346"/>
      <c r="AD361" s="346"/>
      <c r="AE361" s="346"/>
      <c r="AF361" s="346"/>
      <c r="AG361" s="346"/>
      <c r="AH361" s="346"/>
      <c r="AI361" s="346"/>
      <c r="AJ361" s="346"/>
      <c r="AK361" s="346"/>
      <c r="AL361" s="346"/>
      <c r="AM361" s="346"/>
      <c r="AN361" s="346"/>
      <c r="AO361" s="346"/>
      <c r="AP361" s="346"/>
      <c r="AQ361" s="346"/>
      <c r="AR361" s="346"/>
      <c r="AS361" s="346"/>
      <c r="AT361" s="346"/>
      <c r="AU361" s="346"/>
      <c r="AV361" s="346"/>
      <c r="AW361" s="346"/>
      <c r="AX361" s="346"/>
      <c r="AY361" s="346"/>
      <c r="AZ361" s="346"/>
      <c r="BA361" s="367"/>
      <c r="BB361" s="322"/>
      <c r="BC361" s="367"/>
      <c r="BD361" s="367"/>
      <c r="BE361" s="367"/>
      <c r="BF361" s="367"/>
      <c r="BG361" s="367"/>
      <c r="BH361" s="367"/>
      <c r="BI361" s="367"/>
      <c r="BJ361" s="367"/>
      <c r="BK361" s="367"/>
      <c r="BL361" s="367"/>
      <c r="BM361" s="367"/>
      <c r="BN361" s="367"/>
      <c r="BO361" s="367"/>
      <c r="BP361" s="367"/>
      <c r="BQ361" s="367"/>
      <c r="BR361" s="367"/>
      <c r="BS361" s="367"/>
      <c r="BT361" s="367"/>
      <c r="BU361" s="367"/>
      <c r="BV361" s="367"/>
      <c r="BW361" s="367"/>
      <c r="BX361" s="367"/>
      <c r="BY361" s="367"/>
      <c r="BZ361" s="346"/>
      <c r="CA361" s="346"/>
      <c r="CB361" s="346"/>
      <c r="CC361" s="346"/>
      <c r="CD361" s="346"/>
      <c r="CE361" s="346"/>
      <c r="CF361" s="346"/>
      <c r="CG361" s="346"/>
      <c r="CH361" s="346"/>
      <c r="CI361" s="346"/>
      <c r="CJ361" s="346"/>
      <c r="CK361" s="346"/>
      <c r="CL361" s="346"/>
      <c r="CM361" s="346"/>
      <c r="CN361" s="346"/>
      <c r="CO361" s="346"/>
      <c r="CP361" s="346"/>
      <c r="CQ361" s="346"/>
      <c r="CR361" s="346"/>
      <c r="CS361" s="346"/>
      <c r="CT361" s="346"/>
      <c r="CU361" s="346"/>
      <c r="CV361" s="346"/>
      <c r="CW361" s="346"/>
      <c r="CX361" s="346"/>
      <c r="CY361" s="346"/>
      <c r="CZ361" s="346"/>
    </row>
    <row r="362" s="318" customFormat="true" ht="15" customHeight="true" x14ac:dyDescent="0.2">
      <c r="B362" s="320"/>
      <c r="Z362" s="346"/>
      <c r="AA362" s="346"/>
      <c r="AB362" s="346"/>
      <c r="AC362" s="346"/>
      <c r="AD362" s="346"/>
      <c r="AE362" s="346"/>
      <c r="AF362" s="346"/>
      <c r="AG362" s="346"/>
      <c r="AH362" s="346"/>
      <c r="AI362" s="346"/>
      <c r="AJ362" s="346"/>
      <c r="AK362" s="346"/>
      <c r="AL362" s="346"/>
      <c r="AM362" s="346"/>
      <c r="AN362" s="346"/>
      <c r="AO362" s="346"/>
      <c r="AP362" s="346"/>
      <c r="AQ362" s="346"/>
      <c r="AR362" s="346"/>
      <c r="AS362" s="346"/>
      <c r="AT362" s="346"/>
      <c r="AU362" s="346"/>
      <c r="AV362" s="346"/>
      <c r="AW362" s="346"/>
      <c r="AX362" s="346"/>
      <c r="AY362" s="346"/>
      <c r="AZ362" s="346"/>
      <c r="BA362" s="367"/>
      <c r="BB362" s="322"/>
      <c r="BC362" s="367"/>
      <c r="BD362" s="367"/>
      <c r="BE362" s="367"/>
      <c r="BF362" s="367"/>
      <c r="BG362" s="367"/>
      <c r="BH362" s="367"/>
      <c r="BI362" s="367"/>
      <c r="BJ362" s="367"/>
      <c r="BK362" s="367"/>
      <c r="BL362" s="367"/>
      <c r="BM362" s="367"/>
      <c r="BN362" s="367"/>
      <c r="BO362" s="367"/>
      <c r="BP362" s="367"/>
      <c r="BQ362" s="367"/>
      <c r="BR362" s="367"/>
      <c r="BS362" s="367"/>
      <c r="BT362" s="367"/>
      <c r="BU362" s="367"/>
      <c r="BV362" s="367"/>
      <c r="BW362" s="367"/>
      <c r="BX362" s="367"/>
      <c r="BY362" s="367"/>
      <c r="BZ362" s="346"/>
      <c r="CA362" s="346"/>
      <c r="CB362" s="346"/>
      <c r="CC362" s="346"/>
      <c r="CD362" s="346"/>
      <c r="CE362" s="346"/>
      <c r="CF362" s="346"/>
      <c r="CG362" s="346"/>
      <c r="CH362" s="346"/>
      <c r="CI362" s="346"/>
      <c r="CJ362" s="346"/>
      <c r="CK362" s="346"/>
      <c r="CL362" s="346"/>
      <c r="CM362" s="346"/>
      <c r="CN362" s="346"/>
      <c r="CO362" s="346"/>
      <c r="CP362" s="346"/>
      <c r="CQ362" s="346"/>
      <c r="CR362" s="346"/>
      <c r="CS362" s="346"/>
      <c r="CT362" s="346"/>
      <c r="CU362" s="346"/>
      <c r="CV362" s="346"/>
      <c r="CW362" s="346"/>
      <c r="CX362" s="346"/>
      <c r="CY362" s="346"/>
      <c r="CZ362" s="346"/>
    </row>
    <row r="363" s="318" customFormat="true" ht="15" customHeight="true" x14ac:dyDescent="0.2">
      <c r="B363" s="320"/>
      <c r="Z363" s="346"/>
      <c r="AA363" s="346"/>
      <c r="AB363" s="346"/>
      <c r="AC363" s="346"/>
      <c r="AD363" s="346"/>
      <c r="AE363" s="346"/>
      <c r="AF363" s="346"/>
      <c r="AG363" s="346"/>
      <c r="AH363" s="346"/>
      <c r="AI363" s="346"/>
      <c r="AJ363" s="346"/>
      <c r="AK363" s="346"/>
      <c r="AL363" s="346"/>
      <c r="AM363" s="346"/>
      <c r="AN363" s="346"/>
      <c r="AO363" s="346"/>
      <c r="AP363" s="346"/>
      <c r="AQ363" s="346"/>
      <c r="AR363" s="346"/>
      <c r="AS363" s="346"/>
      <c r="AT363" s="346"/>
      <c r="AU363" s="346"/>
      <c r="AV363" s="346"/>
      <c r="AW363" s="346"/>
      <c r="AX363" s="346"/>
      <c r="AY363" s="346"/>
      <c r="AZ363" s="346"/>
      <c r="BA363" s="367"/>
      <c r="BB363" s="322"/>
      <c r="BC363" s="367"/>
      <c r="BD363" s="367"/>
      <c r="BE363" s="367"/>
      <c r="BF363" s="367"/>
      <c r="BG363" s="367"/>
      <c r="BH363" s="367"/>
      <c r="BI363" s="367"/>
      <c r="BJ363" s="367"/>
      <c r="BK363" s="367"/>
      <c r="BL363" s="367"/>
      <c r="BM363" s="367"/>
      <c r="BN363" s="367"/>
      <c r="BO363" s="367"/>
      <c r="BP363" s="367"/>
      <c r="BQ363" s="367"/>
      <c r="BR363" s="367"/>
      <c r="BS363" s="367"/>
      <c r="BT363" s="367"/>
      <c r="BU363" s="367"/>
      <c r="BV363" s="367"/>
      <c r="BW363" s="367"/>
      <c r="BX363" s="367"/>
      <c r="BY363" s="367"/>
      <c r="BZ363" s="346"/>
      <c r="CA363" s="346"/>
      <c r="CB363" s="346"/>
      <c r="CC363" s="346"/>
      <c r="CD363" s="346"/>
      <c r="CE363" s="346"/>
      <c r="CF363" s="346"/>
      <c r="CG363" s="346"/>
      <c r="CH363" s="346"/>
      <c r="CI363" s="346"/>
      <c r="CJ363" s="346"/>
      <c r="CK363" s="346"/>
      <c r="CL363" s="346"/>
      <c r="CM363" s="346"/>
      <c r="CN363" s="346"/>
      <c r="CO363" s="346"/>
      <c r="CP363" s="346"/>
      <c r="CQ363" s="346"/>
      <c r="CR363" s="346"/>
      <c r="CS363" s="346"/>
      <c r="CT363" s="346"/>
      <c r="CU363" s="346"/>
      <c r="CV363" s="346"/>
      <c r="CW363" s="346"/>
      <c r="CX363" s="346"/>
      <c r="CY363" s="346"/>
      <c r="CZ363" s="346"/>
    </row>
    <row r="364" s="318" customFormat="true" ht="15" customHeight="true" x14ac:dyDescent="0.2">
      <c r="B364" s="320"/>
      <c r="Z364" s="346"/>
      <c r="AA364" s="346"/>
      <c r="AB364" s="346"/>
      <c r="AC364" s="346"/>
      <c r="AD364" s="346"/>
      <c r="AE364" s="346"/>
      <c r="AF364" s="346"/>
      <c r="AG364" s="346"/>
      <c r="AH364" s="346"/>
      <c r="AI364" s="346"/>
      <c r="AJ364" s="346"/>
      <c r="AK364" s="346"/>
      <c r="AL364" s="346"/>
      <c r="AM364" s="346"/>
      <c r="AN364" s="346"/>
      <c r="AO364" s="346"/>
      <c r="AP364" s="346"/>
      <c r="AQ364" s="346"/>
      <c r="AR364" s="346"/>
      <c r="AS364" s="346"/>
      <c r="AT364" s="346"/>
      <c r="AU364" s="346"/>
      <c r="AV364" s="346"/>
      <c r="AW364" s="346"/>
      <c r="AX364" s="346"/>
      <c r="AY364" s="346"/>
      <c r="AZ364" s="346"/>
      <c r="BA364" s="367"/>
      <c r="BB364" s="322"/>
      <c r="BC364" s="367"/>
      <c r="BD364" s="367"/>
      <c r="BE364" s="367"/>
      <c r="BF364" s="367"/>
      <c r="BG364" s="367"/>
      <c r="BH364" s="367"/>
      <c r="BI364" s="367"/>
      <c r="BJ364" s="367"/>
      <c r="BK364" s="367"/>
      <c r="BL364" s="367"/>
      <c r="BM364" s="367"/>
      <c r="BN364" s="367"/>
      <c r="BO364" s="367"/>
      <c r="BP364" s="367"/>
      <c r="BQ364" s="367"/>
      <c r="BR364" s="367"/>
      <c r="BS364" s="367"/>
      <c r="BT364" s="367"/>
      <c r="BU364" s="367"/>
      <c r="BV364" s="367"/>
      <c r="BW364" s="367"/>
      <c r="BX364" s="367"/>
      <c r="BY364" s="367"/>
      <c r="BZ364" s="346"/>
      <c r="CA364" s="346"/>
      <c r="CB364" s="346"/>
      <c r="CC364" s="346"/>
      <c r="CD364" s="346"/>
      <c r="CE364" s="346"/>
      <c r="CF364" s="346"/>
      <c r="CG364" s="346"/>
      <c r="CH364" s="346"/>
      <c r="CI364" s="346"/>
      <c r="CJ364" s="346"/>
      <c r="CK364" s="346"/>
      <c r="CL364" s="346"/>
      <c r="CM364" s="346"/>
      <c r="CN364" s="346"/>
      <c r="CO364" s="346"/>
      <c r="CP364" s="346"/>
      <c r="CQ364" s="346"/>
      <c r="CR364" s="346"/>
      <c r="CS364" s="346"/>
      <c r="CT364" s="346"/>
      <c r="CU364" s="346"/>
      <c r="CV364" s="346"/>
      <c r="CW364" s="346"/>
      <c r="CX364" s="346"/>
      <c r="CY364" s="346"/>
      <c r="CZ364" s="346"/>
    </row>
    <row r="365" s="318" customFormat="true" ht="15" customHeight="true" x14ac:dyDescent="0.2">
      <c r="B365" s="320"/>
      <c r="Z365" s="346"/>
      <c r="AA365" s="346"/>
      <c r="AB365" s="346"/>
      <c r="AC365" s="346"/>
      <c r="AD365" s="346"/>
      <c r="AE365" s="346"/>
      <c r="AF365" s="346"/>
      <c r="AG365" s="346"/>
      <c r="AH365" s="346"/>
      <c r="AI365" s="346"/>
      <c r="AJ365" s="346"/>
      <c r="AK365" s="346"/>
      <c r="AL365" s="346"/>
      <c r="AM365" s="346"/>
      <c r="AN365" s="346"/>
      <c r="AO365" s="346"/>
      <c r="AP365" s="346"/>
      <c r="AQ365" s="346"/>
      <c r="AR365" s="346"/>
      <c r="AS365" s="346"/>
      <c r="AT365" s="346"/>
      <c r="AU365" s="346"/>
      <c r="AV365" s="346"/>
      <c r="AW365" s="346"/>
      <c r="AX365" s="346"/>
      <c r="AY365" s="346"/>
      <c r="AZ365" s="346"/>
      <c r="BA365" s="367"/>
      <c r="BB365" s="322"/>
      <c r="BC365" s="367"/>
      <c r="BD365" s="367"/>
      <c r="BE365" s="367"/>
      <c r="BF365" s="367"/>
      <c r="BG365" s="367"/>
      <c r="BH365" s="367"/>
      <c r="BI365" s="367"/>
      <c r="BJ365" s="367"/>
      <c r="BK365" s="367"/>
      <c r="BL365" s="367"/>
      <c r="BM365" s="367"/>
      <c r="BN365" s="367"/>
      <c r="BO365" s="367"/>
      <c r="BP365" s="367"/>
      <c r="BQ365" s="367"/>
      <c r="BR365" s="367"/>
      <c r="BS365" s="367"/>
      <c r="BT365" s="367"/>
      <c r="BU365" s="367"/>
      <c r="BV365" s="367"/>
      <c r="BW365" s="367"/>
      <c r="BX365" s="367"/>
      <c r="BY365" s="367"/>
      <c r="BZ365" s="346"/>
      <c r="CA365" s="346"/>
      <c r="CB365" s="346"/>
      <c r="CC365" s="346"/>
      <c r="CD365" s="346"/>
      <c r="CE365" s="346"/>
      <c r="CF365" s="346"/>
      <c r="CG365" s="346"/>
      <c r="CH365" s="346"/>
      <c r="CI365" s="346"/>
      <c r="CJ365" s="346"/>
      <c r="CK365" s="346"/>
      <c r="CL365" s="346"/>
      <c r="CM365" s="346"/>
      <c r="CN365" s="346"/>
      <c r="CO365" s="346"/>
      <c r="CP365" s="346"/>
      <c r="CQ365" s="346"/>
      <c r="CR365" s="346"/>
      <c r="CS365" s="346"/>
      <c r="CT365" s="346"/>
      <c r="CU365" s="346"/>
      <c r="CV365" s="346"/>
      <c r="CW365" s="346"/>
      <c r="CX365" s="346"/>
      <c r="CY365" s="346"/>
      <c r="CZ365" s="346"/>
    </row>
    <row r="366" s="318" customFormat="true" ht="15" customHeight="true" x14ac:dyDescent="0.2">
      <c r="B366" s="320"/>
      <c r="Z366" s="346"/>
      <c r="AA366" s="346"/>
      <c r="AB366" s="346"/>
      <c r="AC366" s="346"/>
      <c r="AD366" s="346"/>
      <c r="AE366" s="346"/>
      <c r="AF366" s="346"/>
      <c r="AG366" s="346"/>
      <c r="AH366" s="346"/>
      <c r="AI366" s="346"/>
      <c r="AJ366" s="346"/>
      <c r="AK366" s="346"/>
      <c r="AL366" s="346"/>
      <c r="AM366" s="346"/>
      <c r="AN366" s="346"/>
      <c r="AO366" s="346"/>
      <c r="AP366" s="346"/>
      <c r="AQ366" s="346"/>
      <c r="AR366" s="346"/>
      <c r="AS366" s="346"/>
      <c r="AT366" s="346"/>
      <c r="AU366" s="346"/>
      <c r="AV366" s="346"/>
      <c r="AW366" s="346"/>
      <c r="AX366" s="346"/>
      <c r="AY366" s="346"/>
      <c r="AZ366" s="346"/>
      <c r="BA366" s="367"/>
      <c r="BB366" s="322"/>
      <c r="BC366" s="367"/>
      <c r="BD366" s="367"/>
      <c r="BE366" s="367"/>
      <c r="BF366" s="367"/>
      <c r="BG366" s="367"/>
      <c r="BH366" s="367"/>
      <c r="BI366" s="367"/>
      <c r="BJ366" s="367"/>
      <c r="BK366" s="367"/>
      <c r="BL366" s="367"/>
      <c r="BM366" s="367"/>
      <c r="BN366" s="367"/>
      <c r="BO366" s="367"/>
      <c r="BP366" s="367"/>
      <c r="BQ366" s="367"/>
      <c r="BR366" s="367"/>
      <c r="BS366" s="367"/>
      <c r="BT366" s="367"/>
      <c r="BU366" s="367"/>
      <c r="BV366" s="367"/>
      <c r="BW366" s="367"/>
      <c r="BX366" s="367"/>
      <c r="BY366" s="367"/>
      <c r="BZ366" s="346"/>
      <c r="CA366" s="346"/>
      <c r="CB366" s="346"/>
      <c r="CC366" s="346"/>
      <c r="CD366" s="346"/>
      <c r="CE366" s="346"/>
      <c r="CF366" s="346"/>
      <c r="CG366" s="346"/>
      <c r="CH366" s="346"/>
      <c r="CI366" s="346"/>
      <c r="CJ366" s="346"/>
      <c r="CK366" s="346"/>
      <c r="CL366" s="346"/>
      <c r="CM366" s="346"/>
      <c r="CN366" s="346"/>
      <c r="CO366" s="346"/>
      <c r="CP366" s="346"/>
      <c r="CQ366" s="346"/>
      <c r="CR366" s="346"/>
      <c r="CS366" s="346"/>
      <c r="CT366" s="346"/>
      <c r="CU366" s="346"/>
      <c r="CV366" s="346"/>
      <c r="CW366" s="346"/>
      <c r="CX366" s="346"/>
      <c r="CY366" s="346"/>
      <c r="CZ366" s="346"/>
    </row>
    <row r="367" s="318" customFormat="true" ht="15" customHeight="true" x14ac:dyDescent="0.2">
      <c r="B367" s="320"/>
      <c r="Z367" s="346"/>
      <c r="AA367" s="346"/>
      <c r="AB367" s="346"/>
      <c r="AC367" s="346"/>
      <c r="AD367" s="346"/>
      <c r="AE367" s="346"/>
      <c r="AF367" s="346"/>
      <c r="AG367" s="346"/>
      <c r="AH367" s="346"/>
      <c r="AI367" s="346"/>
      <c r="AJ367" s="346"/>
      <c r="AK367" s="346"/>
      <c r="AL367" s="346"/>
      <c r="AM367" s="346"/>
      <c r="AN367" s="346"/>
      <c r="AO367" s="346"/>
      <c r="AP367" s="346"/>
      <c r="AQ367" s="346"/>
      <c r="AR367" s="346"/>
      <c r="AS367" s="346"/>
      <c r="AT367" s="346"/>
      <c r="AU367" s="346"/>
      <c r="AV367" s="346"/>
      <c r="AW367" s="346"/>
      <c r="AX367" s="346"/>
      <c r="AY367" s="346"/>
      <c r="AZ367" s="346"/>
      <c r="BA367" s="367"/>
      <c r="BB367" s="322"/>
      <c r="BC367" s="367"/>
      <c r="BD367" s="367"/>
      <c r="BE367" s="367"/>
      <c r="BF367" s="367"/>
      <c r="BG367" s="367"/>
      <c r="BH367" s="367"/>
      <c r="BI367" s="367"/>
      <c r="BJ367" s="367"/>
      <c r="BK367" s="367"/>
      <c r="BL367" s="367"/>
      <c r="BM367" s="367"/>
      <c r="BN367" s="367"/>
      <c r="BO367" s="367"/>
      <c r="BP367" s="367"/>
      <c r="BQ367" s="367"/>
      <c r="BR367" s="367"/>
      <c r="BS367" s="367"/>
      <c r="BT367" s="367"/>
      <c r="BU367" s="367"/>
      <c r="BV367" s="367"/>
      <c r="BW367" s="367"/>
      <c r="BX367" s="367"/>
      <c r="BY367" s="367"/>
      <c r="BZ367" s="346"/>
      <c r="CA367" s="346"/>
      <c r="CB367" s="346"/>
      <c r="CC367" s="346"/>
      <c r="CD367" s="346"/>
      <c r="CE367" s="346"/>
      <c r="CF367" s="346"/>
      <c r="CG367" s="346"/>
      <c r="CH367" s="346"/>
      <c r="CI367" s="346"/>
      <c r="CJ367" s="346"/>
      <c r="CK367" s="346"/>
      <c r="CL367" s="346"/>
      <c r="CM367" s="346"/>
      <c r="CN367" s="346"/>
      <c r="CO367" s="346"/>
      <c r="CP367" s="346"/>
      <c r="CQ367" s="346"/>
      <c r="CR367" s="346"/>
      <c r="CS367" s="346"/>
      <c r="CT367" s="346"/>
      <c r="CU367" s="346"/>
      <c r="CV367" s="346"/>
      <c r="CW367" s="346"/>
      <c r="CX367" s="346"/>
      <c r="CY367" s="346"/>
      <c r="CZ367" s="346"/>
    </row>
    <row r="368" s="318" customFormat="true" ht="15" customHeight="true" x14ac:dyDescent="0.2">
      <c r="B368" s="320"/>
      <c r="Z368" s="346"/>
      <c r="AA368" s="346"/>
      <c r="AB368" s="346"/>
      <c r="AC368" s="346"/>
      <c r="AD368" s="346"/>
      <c r="AE368" s="346"/>
      <c r="AF368" s="346"/>
      <c r="AG368" s="346"/>
      <c r="AH368" s="346"/>
      <c r="AI368" s="346"/>
      <c r="AJ368" s="346"/>
      <c r="AK368" s="346"/>
      <c r="AL368" s="346"/>
      <c r="AM368" s="346"/>
      <c r="AN368" s="346"/>
      <c r="AO368" s="346"/>
      <c r="AP368" s="346"/>
      <c r="AQ368" s="346"/>
      <c r="AR368" s="346"/>
      <c r="AS368" s="346"/>
      <c r="AT368" s="346"/>
      <c r="AU368" s="346"/>
      <c r="AV368" s="346"/>
      <c r="AW368" s="346"/>
      <c r="AX368" s="346"/>
      <c r="AY368" s="346"/>
      <c r="AZ368" s="346"/>
      <c r="BA368" s="367"/>
      <c r="BB368" s="322"/>
      <c r="BC368" s="367"/>
      <c r="BD368" s="367"/>
      <c r="BE368" s="367"/>
      <c r="BF368" s="367"/>
      <c r="BG368" s="367"/>
      <c r="BH368" s="367"/>
      <c r="BI368" s="367"/>
      <c r="BJ368" s="367"/>
      <c r="BK368" s="367"/>
      <c r="BL368" s="367"/>
      <c r="BM368" s="367"/>
      <c r="BN368" s="367"/>
      <c r="BO368" s="367"/>
      <c r="BP368" s="367"/>
      <c r="BQ368" s="367"/>
      <c r="BR368" s="367"/>
      <c r="BS368" s="367"/>
      <c r="BT368" s="367"/>
      <c r="BU368" s="367"/>
      <c r="BV368" s="367"/>
      <c r="BW368" s="367"/>
      <c r="BX368" s="367"/>
      <c r="BY368" s="367"/>
      <c r="BZ368" s="346"/>
      <c r="CA368" s="346"/>
      <c r="CB368" s="346"/>
      <c r="CC368" s="346"/>
      <c r="CD368" s="346"/>
      <c r="CE368" s="346"/>
      <c r="CF368" s="346"/>
      <c r="CG368" s="346"/>
      <c r="CH368" s="346"/>
      <c r="CI368" s="346"/>
      <c r="CJ368" s="346"/>
      <c r="CK368" s="346"/>
      <c r="CL368" s="346"/>
      <c r="CM368" s="346"/>
      <c r="CN368" s="346"/>
      <c r="CO368" s="346"/>
      <c r="CP368" s="346"/>
      <c r="CQ368" s="346"/>
      <c r="CR368" s="346"/>
      <c r="CS368" s="346"/>
      <c r="CT368" s="346"/>
      <c r="CU368" s="346"/>
      <c r="CV368" s="346"/>
      <c r="CW368" s="346"/>
      <c r="CX368" s="346"/>
      <c r="CY368" s="346"/>
      <c r="CZ368" s="346"/>
    </row>
    <row r="369" s="318" customFormat="true" ht="15" customHeight="true" x14ac:dyDescent="0.2">
      <c r="B369" s="320"/>
      <c r="Z369" s="346"/>
      <c r="AA369" s="346"/>
      <c r="AB369" s="346"/>
      <c r="AC369" s="346"/>
      <c r="AD369" s="346"/>
      <c r="AE369" s="346"/>
      <c r="AF369" s="346"/>
      <c r="AG369" s="346"/>
      <c r="AH369" s="346"/>
      <c r="AI369" s="346"/>
      <c r="AJ369" s="346"/>
      <c r="AK369" s="346"/>
      <c r="AL369" s="346"/>
      <c r="AM369" s="346"/>
      <c r="AN369" s="346"/>
      <c r="AO369" s="346"/>
      <c r="AP369" s="346"/>
      <c r="AQ369" s="346"/>
      <c r="AR369" s="346"/>
      <c r="AS369" s="346"/>
      <c r="AT369" s="346"/>
      <c r="AU369" s="346"/>
      <c r="AV369" s="346"/>
      <c r="AW369" s="346"/>
      <c r="AX369" s="346"/>
      <c r="AY369" s="346"/>
      <c r="AZ369" s="346"/>
      <c r="BA369" s="367"/>
      <c r="BB369" s="322"/>
      <c r="BC369" s="367"/>
      <c r="BD369" s="367"/>
      <c r="BE369" s="367"/>
      <c r="BF369" s="367"/>
      <c r="BG369" s="367"/>
      <c r="BH369" s="367"/>
      <c r="BI369" s="367"/>
      <c r="BJ369" s="367"/>
      <c r="BK369" s="367"/>
      <c r="BL369" s="367"/>
      <c r="BM369" s="367"/>
      <c r="BN369" s="367"/>
      <c r="BO369" s="367"/>
      <c r="BP369" s="367"/>
      <c r="BQ369" s="367"/>
      <c r="BR369" s="367"/>
      <c r="BS369" s="367"/>
      <c r="BT369" s="367"/>
      <c r="BU369" s="367"/>
      <c r="BV369" s="367"/>
      <c r="BW369" s="367"/>
      <c r="BX369" s="367"/>
      <c r="BY369" s="367"/>
      <c r="BZ369" s="346"/>
      <c r="CA369" s="346"/>
      <c r="CB369" s="346"/>
      <c r="CC369" s="346"/>
      <c r="CD369" s="346"/>
      <c r="CE369" s="346"/>
      <c r="CF369" s="346"/>
      <c r="CG369" s="346"/>
      <c r="CH369" s="346"/>
      <c r="CI369" s="346"/>
      <c r="CJ369" s="346"/>
      <c r="CK369" s="346"/>
      <c r="CL369" s="346"/>
      <c r="CM369" s="346"/>
      <c r="CN369" s="346"/>
      <c r="CO369" s="346"/>
      <c r="CP369" s="346"/>
      <c r="CQ369" s="346"/>
      <c r="CR369" s="346"/>
      <c r="CS369" s="346"/>
      <c r="CT369" s="346"/>
      <c r="CU369" s="346"/>
      <c r="CV369" s="346"/>
      <c r="CW369" s="346"/>
      <c r="CX369" s="346"/>
      <c r="CY369" s="346"/>
      <c r="CZ369" s="346"/>
    </row>
    <row r="370" s="318" customFormat="true" ht="15" customHeight="true" x14ac:dyDescent="0.2">
      <c r="B370" s="320"/>
      <c r="Z370" s="346"/>
      <c r="AA370" s="346"/>
      <c r="AB370" s="346"/>
      <c r="AC370" s="346"/>
      <c r="AD370" s="346"/>
      <c r="AE370" s="346"/>
      <c r="AF370" s="346"/>
      <c r="AG370" s="346"/>
      <c r="AH370" s="346"/>
      <c r="AI370" s="346"/>
      <c r="AJ370" s="346"/>
      <c r="AK370" s="346"/>
      <c r="AL370" s="346"/>
      <c r="AM370" s="346"/>
      <c r="AN370" s="346"/>
      <c r="AO370" s="346"/>
      <c r="AP370" s="346"/>
      <c r="AQ370" s="346"/>
      <c r="AR370" s="346"/>
      <c r="AS370" s="346"/>
      <c r="AT370" s="346"/>
      <c r="AU370" s="346"/>
      <c r="AV370" s="346"/>
      <c r="AW370" s="346"/>
      <c r="AX370" s="346"/>
      <c r="AY370" s="346"/>
      <c r="AZ370" s="346"/>
      <c r="BA370" s="367"/>
      <c r="BB370" s="322"/>
      <c r="BC370" s="367"/>
      <c r="BD370" s="367"/>
      <c r="BE370" s="367"/>
      <c r="BF370" s="367"/>
      <c r="BG370" s="367"/>
      <c r="BH370" s="367"/>
      <c r="BI370" s="367"/>
      <c r="BJ370" s="367"/>
      <c r="BK370" s="367"/>
      <c r="BL370" s="367"/>
      <c r="BM370" s="367"/>
      <c r="BN370" s="367"/>
      <c r="BO370" s="367"/>
      <c r="BP370" s="367"/>
      <c r="BQ370" s="367"/>
      <c r="BR370" s="367"/>
      <c r="BS370" s="367"/>
      <c r="BT370" s="367"/>
      <c r="BU370" s="367"/>
      <c r="BV370" s="367"/>
      <c r="BW370" s="367"/>
      <c r="BX370" s="367"/>
      <c r="BY370" s="367"/>
      <c r="BZ370" s="346"/>
      <c r="CA370" s="346"/>
      <c r="CB370" s="346"/>
      <c r="CC370" s="346"/>
      <c r="CD370" s="346"/>
      <c r="CE370" s="346"/>
      <c r="CF370" s="346"/>
      <c r="CG370" s="346"/>
      <c r="CH370" s="346"/>
      <c r="CI370" s="346"/>
      <c r="CJ370" s="346"/>
      <c r="CK370" s="346"/>
      <c r="CL370" s="346"/>
      <c r="CM370" s="346"/>
      <c r="CN370" s="346"/>
      <c r="CO370" s="346"/>
      <c r="CP370" s="346"/>
      <c r="CQ370" s="346"/>
      <c r="CR370" s="346"/>
      <c r="CS370" s="346"/>
      <c r="CT370" s="346"/>
      <c r="CU370" s="346"/>
      <c r="CV370" s="346"/>
      <c r="CW370" s="346"/>
      <c r="CX370" s="346"/>
      <c r="CY370" s="346"/>
      <c r="CZ370" s="346"/>
    </row>
    <row r="371" s="318" customFormat="true" ht="15" customHeight="true" x14ac:dyDescent="0.2">
      <c r="B371" s="320"/>
      <c r="Z371" s="346"/>
      <c r="AA371" s="346"/>
      <c r="AB371" s="346"/>
      <c r="AC371" s="346"/>
      <c r="AD371" s="346"/>
      <c r="AE371" s="346"/>
      <c r="AF371" s="346"/>
      <c r="AG371" s="346"/>
      <c r="AH371" s="346"/>
      <c r="AI371" s="346"/>
      <c r="AJ371" s="346"/>
      <c r="AK371" s="346"/>
      <c r="AL371" s="346"/>
      <c r="AM371" s="346"/>
      <c r="AN371" s="346"/>
      <c r="AO371" s="346"/>
      <c r="AP371" s="346"/>
      <c r="AQ371" s="346"/>
      <c r="AR371" s="346"/>
      <c r="AS371" s="346"/>
      <c r="AT371" s="346"/>
      <c r="AU371" s="346"/>
      <c r="AV371" s="346"/>
      <c r="AW371" s="346"/>
      <c r="AX371" s="346"/>
      <c r="AY371" s="346"/>
      <c r="AZ371" s="346"/>
      <c r="BA371" s="367"/>
      <c r="BB371" s="322"/>
      <c r="BC371" s="367"/>
      <c r="BD371" s="367"/>
      <c r="BE371" s="367"/>
      <c r="BF371" s="367"/>
      <c r="BG371" s="367"/>
      <c r="BH371" s="367"/>
      <c r="BI371" s="367"/>
      <c r="BJ371" s="367"/>
      <c r="BK371" s="367"/>
      <c r="BL371" s="367"/>
      <c r="BM371" s="367"/>
      <c r="BN371" s="367"/>
      <c r="BO371" s="367"/>
      <c r="BP371" s="367"/>
      <c r="BQ371" s="367"/>
      <c r="BR371" s="367"/>
      <c r="BS371" s="367"/>
      <c r="BT371" s="367"/>
      <c r="BU371" s="367"/>
      <c r="BV371" s="367"/>
      <c r="BW371" s="367"/>
      <c r="BX371" s="367"/>
      <c r="BY371" s="367"/>
      <c r="BZ371" s="346"/>
      <c r="CA371" s="346"/>
      <c r="CB371" s="346"/>
      <c r="CC371" s="346"/>
      <c r="CD371" s="346"/>
      <c r="CE371" s="346"/>
      <c r="CF371" s="346"/>
      <c r="CG371" s="346"/>
      <c r="CH371" s="346"/>
      <c r="CI371" s="346"/>
      <c r="CJ371" s="346"/>
      <c r="CK371" s="346"/>
      <c r="CL371" s="346"/>
      <c r="CM371" s="346"/>
      <c r="CN371" s="346"/>
      <c r="CO371" s="346"/>
      <c r="CP371" s="346"/>
      <c r="CQ371" s="346"/>
      <c r="CR371" s="346"/>
      <c r="CS371" s="346"/>
      <c r="CT371" s="346"/>
      <c r="CU371" s="346"/>
      <c r="CV371" s="346"/>
      <c r="CW371" s="346"/>
      <c r="CX371" s="346"/>
      <c r="CY371" s="346"/>
      <c r="CZ371" s="346"/>
    </row>
    <row r="372" s="318" customFormat="true" ht="15" customHeight="true" x14ac:dyDescent="0.2">
      <c r="B372" s="320"/>
      <c r="Z372" s="346"/>
      <c r="AA372" s="346"/>
      <c r="AB372" s="346"/>
      <c r="AC372" s="346"/>
      <c r="AD372" s="346"/>
      <c r="AE372" s="346"/>
      <c r="AF372" s="346"/>
      <c r="AG372" s="346"/>
      <c r="AH372" s="346"/>
      <c r="AI372" s="346"/>
      <c r="AJ372" s="346"/>
      <c r="AK372" s="346"/>
      <c r="AL372" s="346"/>
      <c r="AM372" s="346"/>
      <c r="AN372" s="346"/>
      <c r="AO372" s="346"/>
      <c r="AP372" s="346"/>
      <c r="AQ372" s="346"/>
      <c r="AR372" s="346"/>
      <c r="AS372" s="346"/>
      <c r="AT372" s="346"/>
      <c r="AU372" s="346"/>
      <c r="AV372" s="346"/>
      <c r="AW372" s="346"/>
      <c r="AX372" s="346"/>
      <c r="AY372" s="346"/>
      <c r="AZ372" s="346"/>
      <c r="BA372" s="367"/>
      <c r="BB372" s="322"/>
      <c r="BC372" s="367"/>
      <c r="BD372" s="367"/>
      <c r="BE372" s="367"/>
      <c r="BF372" s="367"/>
      <c r="BG372" s="367"/>
      <c r="BH372" s="367"/>
      <c r="BI372" s="367"/>
      <c r="BJ372" s="367"/>
      <c r="BK372" s="367"/>
      <c r="BL372" s="367"/>
      <c r="BM372" s="367"/>
      <c r="BN372" s="367"/>
      <c r="BO372" s="367"/>
      <c r="BP372" s="367"/>
      <c r="BQ372" s="367"/>
      <c r="BR372" s="367"/>
      <c r="BS372" s="367"/>
      <c r="BT372" s="367"/>
      <c r="BU372" s="367"/>
      <c r="BV372" s="367"/>
      <c r="BW372" s="367"/>
      <c r="BX372" s="367"/>
      <c r="BY372" s="367"/>
      <c r="BZ372" s="346"/>
      <c r="CA372" s="346"/>
      <c r="CB372" s="346"/>
      <c r="CC372" s="346"/>
      <c r="CD372" s="346"/>
      <c r="CE372" s="346"/>
      <c r="CF372" s="346"/>
      <c r="CG372" s="346"/>
      <c r="CH372" s="346"/>
      <c r="CI372" s="346"/>
      <c r="CJ372" s="346"/>
      <c r="CK372" s="346"/>
      <c r="CL372" s="346"/>
      <c r="CM372" s="346"/>
      <c r="CN372" s="346"/>
      <c r="CO372" s="346"/>
      <c r="CP372" s="346"/>
      <c r="CQ372" s="346"/>
      <c r="CR372" s="346"/>
      <c r="CS372" s="346"/>
      <c r="CT372" s="346"/>
      <c r="CU372" s="346"/>
      <c r="CV372" s="346"/>
      <c r="CW372" s="346"/>
      <c r="CX372" s="346"/>
      <c r="CY372" s="346"/>
      <c r="CZ372" s="346"/>
    </row>
    <row r="373" s="318" customFormat="true" ht="15" customHeight="true" x14ac:dyDescent="0.2">
      <c r="B373" s="320"/>
      <c r="Z373" s="346"/>
      <c r="AA373" s="346"/>
      <c r="AB373" s="346"/>
      <c r="AC373" s="346"/>
      <c r="AD373" s="346"/>
      <c r="AE373" s="346"/>
      <c r="AF373" s="346"/>
      <c r="AG373" s="346"/>
      <c r="AH373" s="346"/>
      <c r="AI373" s="346"/>
      <c r="AJ373" s="346"/>
      <c r="AK373" s="346"/>
      <c r="AL373" s="346"/>
      <c r="AM373" s="346"/>
      <c r="AN373" s="346"/>
      <c r="AO373" s="346"/>
      <c r="AP373" s="346"/>
      <c r="AQ373" s="346"/>
      <c r="AR373" s="346"/>
      <c r="AS373" s="346"/>
      <c r="AT373" s="346"/>
      <c r="AU373" s="346"/>
      <c r="AV373" s="346"/>
      <c r="AW373" s="346"/>
      <c r="AX373" s="346"/>
      <c r="AY373" s="346"/>
      <c r="AZ373" s="346"/>
      <c r="BA373" s="367"/>
      <c r="BB373" s="322"/>
      <c r="BC373" s="367"/>
      <c r="BD373" s="367"/>
      <c r="BE373" s="367"/>
      <c r="BF373" s="367"/>
      <c r="BG373" s="367"/>
      <c r="BH373" s="367"/>
      <c r="BI373" s="367"/>
      <c r="BJ373" s="367"/>
      <c r="BK373" s="367"/>
      <c r="BL373" s="367"/>
      <c r="BM373" s="367"/>
      <c r="BN373" s="367"/>
      <c r="BO373" s="367"/>
      <c r="BP373" s="367"/>
      <c r="BQ373" s="367"/>
      <c r="BR373" s="367"/>
      <c r="BS373" s="367"/>
      <c r="BT373" s="367"/>
      <c r="BU373" s="367"/>
      <c r="BV373" s="367"/>
      <c r="BW373" s="367"/>
      <c r="BX373" s="367"/>
      <c r="BY373" s="367"/>
      <c r="BZ373" s="346"/>
      <c r="CA373" s="346"/>
      <c r="CB373" s="346"/>
      <c r="CC373" s="346"/>
      <c r="CD373" s="346"/>
      <c r="CE373" s="346"/>
      <c r="CF373" s="346"/>
      <c r="CG373" s="346"/>
      <c r="CH373" s="346"/>
      <c r="CI373" s="346"/>
      <c r="CJ373" s="346"/>
      <c r="CK373" s="346"/>
      <c r="CL373" s="346"/>
      <c r="CM373" s="346"/>
      <c r="CN373" s="346"/>
      <c r="CO373" s="346"/>
      <c r="CP373" s="346"/>
      <c r="CQ373" s="346"/>
      <c r="CR373" s="346"/>
      <c r="CS373" s="346"/>
      <c r="CT373" s="346"/>
      <c r="CU373" s="346"/>
      <c r="CV373" s="346"/>
      <c r="CW373" s="346"/>
      <c r="CX373" s="346"/>
      <c r="CY373" s="346"/>
      <c r="CZ373" s="346"/>
    </row>
    <row r="374" s="318" customFormat="true" ht="15" customHeight="true" x14ac:dyDescent="0.2">
      <c r="B374" s="320"/>
      <c r="Z374" s="346"/>
      <c r="AA374" s="346"/>
      <c r="AB374" s="346"/>
      <c r="AC374" s="346"/>
      <c r="AD374" s="346"/>
      <c r="AE374" s="346"/>
      <c r="AF374" s="346"/>
      <c r="AG374" s="346"/>
      <c r="AH374" s="346"/>
      <c r="AI374" s="346"/>
      <c r="AJ374" s="346"/>
      <c r="AK374" s="346"/>
      <c r="AL374" s="346"/>
      <c r="AM374" s="346"/>
      <c r="AN374" s="346"/>
      <c r="AO374" s="346"/>
      <c r="AP374" s="346"/>
      <c r="AQ374" s="346"/>
      <c r="AR374" s="346"/>
      <c r="AS374" s="346"/>
      <c r="AT374" s="346"/>
      <c r="AU374" s="346"/>
      <c r="AV374" s="346"/>
      <c r="AW374" s="346"/>
      <c r="AX374" s="346"/>
      <c r="AY374" s="346"/>
      <c r="AZ374" s="346"/>
      <c r="BA374" s="367"/>
      <c r="BB374" s="322"/>
      <c r="BC374" s="367"/>
      <c r="BD374" s="367"/>
      <c r="BE374" s="367"/>
      <c r="BF374" s="367"/>
      <c r="BG374" s="367"/>
      <c r="BH374" s="367"/>
      <c r="BI374" s="367"/>
      <c r="BJ374" s="367"/>
      <c r="BK374" s="367"/>
      <c r="BL374" s="367"/>
      <c r="BM374" s="367"/>
      <c r="BN374" s="367"/>
      <c r="BO374" s="367"/>
      <c r="BP374" s="367"/>
      <c r="BQ374" s="367"/>
      <c r="BR374" s="367"/>
      <c r="BS374" s="367"/>
      <c r="BT374" s="367"/>
      <c r="BU374" s="367"/>
      <c r="BV374" s="367"/>
      <c r="BW374" s="367"/>
      <c r="BX374" s="367"/>
      <c r="BY374" s="367"/>
      <c r="BZ374" s="346"/>
      <c r="CA374" s="346"/>
      <c r="CB374" s="346"/>
      <c r="CC374" s="346"/>
      <c r="CD374" s="346"/>
      <c r="CE374" s="346"/>
      <c r="CF374" s="346"/>
      <c r="CG374" s="346"/>
      <c r="CH374" s="346"/>
      <c r="CI374" s="346"/>
      <c r="CJ374" s="346"/>
      <c r="CK374" s="346"/>
      <c r="CL374" s="346"/>
      <c r="CM374" s="346"/>
      <c r="CN374" s="346"/>
      <c r="CO374" s="346"/>
      <c r="CP374" s="346"/>
      <c r="CQ374" s="346"/>
      <c r="CR374" s="346"/>
      <c r="CS374" s="346"/>
      <c r="CT374" s="346"/>
      <c r="CU374" s="346"/>
      <c r="CV374" s="346"/>
      <c r="CW374" s="346"/>
      <c r="CX374" s="346"/>
      <c r="CY374" s="346"/>
      <c r="CZ374" s="346"/>
    </row>
    <row r="375" s="318" customFormat="true" ht="15" customHeight="true" x14ac:dyDescent="0.2">
      <c r="B375" s="320"/>
      <c r="Z375" s="346"/>
      <c r="AA375" s="346"/>
      <c r="AB375" s="346"/>
      <c r="AC375" s="346"/>
      <c r="AD375" s="346"/>
      <c r="AE375" s="346"/>
      <c r="AF375" s="346"/>
      <c r="AG375" s="346"/>
      <c r="AH375" s="346"/>
      <c r="AI375" s="346"/>
      <c r="AJ375" s="346"/>
      <c r="AK375" s="346"/>
      <c r="AL375" s="346"/>
      <c r="AM375" s="346"/>
      <c r="AN375" s="346"/>
      <c r="AO375" s="346"/>
      <c r="AP375" s="346"/>
      <c r="AQ375" s="346"/>
      <c r="AR375" s="346"/>
      <c r="AS375" s="346"/>
      <c r="AT375" s="346"/>
      <c r="AU375" s="346"/>
      <c r="AV375" s="346"/>
      <c r="AW375" s="346"/>
      <c r="AX375" s="346"/>
      <c r="AY375" s="346"/>
      <c r="AZ375" s="346"/>
      <c r="BA375" s="319"/>
      <c r="BB375" s="317"/>
      <c r="BC375" s="317"/>
      <c r="BD375" s="317"/>
      <c r="BE375" s="317"/>
      <c r="BF375" s="317"/>
      <c r="BG375" s="317"/>
      <c r="BH375" s="317"/>
      <c r="BI375" s="317"/>
      <c r="BJ375" s="317"/>
      <c r="BK375" s="317"/>
      <c r="BL375" s="317"/>
      <c r="BM375" s="317"/>
      <c r="BN375" s="317"/>
      <c r="BO375" s="317"/>
      <c r="BP375" s="317"/>
      <c r="BQ375" s="317"/>
      <c r="BR375" s="317"/>
      <c r="BS375" s="317"/>
      <c r="BT375" s="317"/>
      <c r="BU375" s="317"/>
      <c r="BV375" s="317"/>
      <c r="BW375" s="317"/>
      <c r="BX375" s="317"/>
      <c r="BY375" s="319"/>
      <c r="BZ375" s="345"/>
      <c r="CA375" s="345"/>
      <c r="CB375" s="345"/>
      <c r="CC375" s="345"/>
      <c r="CD375" s="345"/>
      <c r="CE375" s="345"/>
      <c r="CF375" s="345"/>
      <c r="CG375" s="345"/>
      <c r="CH375" s="345"/>
      <c r="CI375" s="345"/>
      <c r="CJ375" s="345"/>
      <c r="CK375" s="345"/>
      <c r="CL375" s="345"/>
      <c r="CM375" s="345"/>
      <c r="CN375" s="345"/>
      <c r="CO375" s="345"/>
      <c r="CP375" s="345"/>
      <c r="CQ375" s="345"/>
      <c r="CR375" s="345"/>
      <c r="CS375" s="345"/>
      <c r="CT375" s="345"/>
      <c r="CU375" s="345"/>
      <c r="CV375" s="345"/>
      <c r="CW375" s="345"/>
      <c r="CX375" s="345"/>
      <c r="CY375" s="345"/>
      <c r="CZ375" s="345"/>
    </row>
    <row r="376" s="318" customFormat="true" ht="15" customHeight="true" x14ac:dyDescent="0.2">
      <c r="B376" s="320"/>
      <c r="Z376" s="346"/>
      <c r="AA376" s="346"/>
      <c r="AB376" s="346"/>
      <c r="AC376" s="346"/>
      <c r="AD376" s="346"/>
      <c r="AE376" s="346"/>
      <c r="AF376" s="346"/>
      <c r="AG376" s="346"/>
      <c r="AH376" s="346"/>
      <c r="AI376" s="346"/>
      <c r="AJ376" s="346"/>
      <c r="AK376" s="346"/>
      <c r="AL376" s="346"/>
      <c r="AM376" s="346"/>
      <c r="AN376" s="346"/>
      <c r="AO376" s="346"/>
      <c r="AP376" s="346"/>
      <c r="AQ376" s="346"/>
      <c r="AR376" s="346"/>
      <c r="AS376" s="346"/>
      <c r="AT376" s="346"/>
      <c r="AU376" s="346"/>
      <c r="AV376" s="346"/>
      <c r="AW376" s="346"/>
      <c r="AX376" s="346"/>
      <c r="AY376" s="346"/>
      <c r="AZ376" s="346"/>
      <c r="BA376" s="319"/>
      <c r="BB376" s="317"/>
      <c r="BC376" s="317"/>
      <c r="BD376" s="317"/>
      <c r="BE376" s="317"/>
      <c r="BF376" s="317"/>
      <c r="BG376" s="317"/>
      <c r="BH376" s="317"/>
      <c r="BI376" s="317"/>
      <c r="BJ376" s="317"/>
      <c r="BK376" s="317"/>
      <c r="BL376" s="317"/>
      <c r="BM376" s="317"/>
      <c r="BN376" s="317"/>
      <c r="BO376" s="317"/>
      <c r="BP376" s="317"/>
      <c r="BQ376" s="317"/>
      <c r="BR376" s="317"/>
      <c r="BS376" s="317"/>
      <c r="BT376" s="317"/>
      <c r="BU376" s="317"/>
      <c r="BV376" s="317"/>
      <c r="BW376" s="317"/>
      <c r="BX376" s="317"/>
      <c r="BY376" s="319"/>
      <c r="BZ376" s="345"/>
      <c r="CA376" s="345"/>
      <c r="CB376" s="345"/>
      <c r="CC376" s="345"/>
      <c r="CD376" s="345"/>
      <c r="CE376" s="345"/>
      <c r="CF376" s="345"/>
      <c r="CG376" s="345"/>
      <c r="CH376" s="345"/>
      <c r="CI376" s="345"/>
      <c r="CJ376" s="345"/>
      <c r="CK376" s="345"/>
      <c r="CL376" s="345"/>
      <c r="CM376" s="345"/>
      <c r="CN376" s="345"/>
      <c r="CO376" s="345"/>
      <c r="CP376" s="345"/>
      <c r="CQ376" s="345"/>
      <c r="CR376" s="345"/>
      <c r="CS376" s="345"/>
      <c r="CT376" s="345"/>
      <c r="CU376" s="345"/>
      <c r="CV376" s="345"/>
      <c r="CW376" s="345"/>
      <c r="CX376" s="345"/>
      <c r="CY376" s="345"/>
      <c r="CZ376" s="345"/>
    </row>
    <row r="377" s="318" customFormat="true" ht="15" customHeight="true" x14ac:dyDescent="0.2">
      <c r="B377" s="320"/>
      <c r="Z377" s="346"/>
      <c r="AA377" s="346"/>
      <c r="AB377" s="346"/>
      <c r="AC377" s="346"/>
      <c r="AD377" s="346"/>
      <c r="AE377" s="346"/>
      <c r="AF377" s="346"/>
      <c r="AG377" s="346"/>
      <c r="AH377" s="346"/>
      <c r="AI377" s="346"/>
      <c r="AJ377" s="346"/>
      <c r="AK377" s="346"/>
      <c r="AL377" s="346"/>
      <c r="AM377" s="346"/>
      <c r="AN377" s="346"/>
      <c r="AO377" s="346"/>
      <c r="AP377" s="346"/>
      <c r="AQ377" s="346"/>
      <c r="AR377" s="346"/>
      <c r="AS377" s="346"/>
      <c r="AT377" s="346"/>
      <c r="AU377" s="346"/>
      <c r="AV377" s="346"/>
      <c r="AW377" s="346"/>
      <c r="AX377" s="346"/>
      <c r="AY377" s="346"/>
      <c r="AZ377" s="346"/>
      <c r="BA377" s="319"/>
      <c r="BB377" s="317"/>
      <c r="BC377" s="317"/>
      <c r="BD377" s="317"/>
      <c r="BE377" s="317"/>
      <c r="BF377" s="317"/>
      <c r="BG377" s="317"/>
      <c r="BH377" s="317"/>
      <c r="BI377" s="317"/>
      <c r="BJ377" s="317"/>
      <c r="BK377" s="317"/>
      <c r="BL377" s="317"/>
      <c r="BM377" s="317"/>
      <c r="BN377" s="317"/>
      <c r="BO377" s="317"/>
      <c r="BP377" s="317"/>
      <c r="BQ377" s="317"/>
      <c r="BR377" s="317"/>
      <c r="BS377" s="317"/>
      <c r="BT377" s="317"/>
      <c r="BU377" s="317"/>
      <c r="BV377" s="317"/>
      <c r="BW377" s="317"/>
      <c r="BX377" s="317"/>
      <c r="BY377" s="319"/>
      <c r="BZ377" s="345"/>
      <c r="CA377" s="345"/>
      <c r="CB377" s="345"/>
      <c r="CC377" s="345"/>
      <c r="CD377" s="345"/>
      <c r="CE377" s="345"/>
      <c r="CF377" s="345"/>
      <c r="CG377" s="345"/>
      <c r="CH377" s="345"/>
      <c r="CI377" s="345"/>
      <c r="CJ377" s="345"/>
      <c r="CK377" s="345"/>
      <c r="CL377" s="345"/>
      <c r="CM377" s="345"/>
      <c r="CN377" s="345"/>
      <c r="CO377" s="345"/>
      <c r="CP377" s="345"/>
      <c r="CQ377" s="345"/>
      <c r="CR377" s="345"/>
      <c r="CS377" s="345"/>
      <c r="CT377" s="345"/>
      <c r="CU377" s="345"/>
      <c r="CV377" s="345"/>
      <c r="CW377" s="345"/>
      <c r="CX377" s="345"/>
      <c r="CY377" s="345"/>
      <c r="CZ377" s="345"/>
    </row>
    <row r="378" s="318" customFormat="true" ht="15" customHeight="true" x14ac:dyDescent="0.2">
      <c r="B378" s="320"/>
      <c r="Z378" s="346"/>
      <c r="AA378" s="346"/>
      <c r="AB378" s="346"/>
      <c r="AC378" s="346"/>
      <c r="AD378" s="346"/>
      <c r="AE378" s="346"/>
      <c r="AF378" s="346"/>
      <c r="AG378" s="346"/>
      <c r="AH378" s="346"/>
      <c r="AI378" s="346"/>
      <c r="AJ378" s="346"/>
      <c r="AK378" s="346"/>
      <c r="AL378" s="346"/>
      <c r="AM378" s="346"/>
      <c r="AN378" s="346"/>
      <c r="AO378" s="346"/>
      <c r="AP378" s="346"/>
      <c r="AQ378" s="346"/>
      <c r="AR378" s="346"/>
      <c r="AS378" s="346"/>
      <c r="AT378" s="346"/>
      <c r="AU378" s="346"/>
      <c r="AV378" s="346"/>
      <c r="AW378" s="346"/>
      <c r="AX378" s="346"/>
      <c r="AY378" s="346"/>
      <c r="AZ378" s="346"/>
      <c r="BA378" s="319"/>
      <c r="BB378" s="317"/>
      <c r="BC378" s="317"/>
      <c r="BD378" s="317"/>
      <c r="BE378" s="317"/>
      <c r="BF378" s="317"/>
      <c r="BG378" s="317"/>
      <c r="BH378" s="317"/>
      <c r="BI378" s="317"/>
      <c r="BJ378" s="317"/>
      <c r="BK378" s="317"/>
      <c r="BL378" s="317"/>
      <c r="BM378" s="317"/>
      <c r="BN378" s="317"/>
      <c r="BO378" s="317"/>
      <c r="BP378" s="317"/>
      <c r="BQ378" s="317"/>
      <c r="BR378" s="317"/>
      <c r="BS378" s="317"/>
      <c r="BT378" s="317"/>
      <c r="BU378" s="317"/>
      <c r="BV378" s="317"/>
      <c r="BW378" s="317"/>
      <c r="BX378" s="317"/>
      <c r="BY378" s="319"/>
      <c r="BZ378" s="345"/>
      <c r="CA378" s="345"/>
      <c r="CB378" s="345"/>
      <c r="CC378" s="345"/>
      <c r="CD378" s="345"/>
      <c r="CE378" s="345"/>
      <c r="CF378" s="345"/>
      <c r="CG378" s="345"/>
      <c r="CH378" s="345"/>
      <c r="CI378" s="345"/>
      <c r="CJ378" s="345"/>
      <c r="CK378" s="345"/>
      <c r="CL378" s="345"/>
      <c r="CM378" s="345"/>
      <c r="CN378" s="345"/>
      <c r="CO378" s="345"/>
      <c r="CP378" s="345"/>
      <c r="CQ378" s="345"/>
      <c r="CR378" s="345"/>
      <c r="CS378" s="345"/>
      <c r="CT378" s="345"/>
      <c r="CU378" s="345"/>
      <c r="CV378" s="345"/>
      <c r="CW378" s="345"/>
      <c r="CX378" s="345"/>
      <c r="CY378" s="345"/>
      <c r="CZ378" s="345"/>
    </row>
    <row r="379" s="318" customFormat="true" ht="15" customHeight="true" x14ac:dyDescent="0.2">
      <c r="B379" s="320"/>
      <c r="Z379" s="346"/>
      <c r="AA379" s="346"/>
      <c r="AB379" s="346"/>
      <c r="AC379" s="346"/>
      <c r="AD379" s="346"/>
      <c r="AE379" s="346"/>
      <c r="AF379" s="346"/>
      <c r="AG379" s="346"/>
      <c r="AH379" s="346"/>
      <c r="AI379" s="346"/>
      <c r="AJ379" s="346"/>
      <c r="AK379" s="346"/>
      <c r="AL379" s="346"/>
      <c r="AM379" s="346"/>
      <c r="AN379" s="346"/>
      <c r="AO379" s="346"/>
      <c r="AP379" s="346"/>
      <c r="AQ379" s="346"/>
      <c r="AR379" s="346"/>
      <c r="AS379" s="346"/>
      <c r="AT379" s="346"/>
      <c r="AU379" s="346"/>
      <c r="AV379" s="346"/>
      <c r="AW379" s="346"/>
      <c r="AX379" s="346"/>
      <c r="AY379" s="346"/>
      <c r="AZ379" s="346"/>
      <c r="BA379" s="319"/>
      <c r="BB379" s="317"/>
      <c r="BC379" s="317"/>
      <c r="BD379" s="317"/>
      <c r="BE379" s="317"/>
      <c r="BF379" s="317"/>
      <c r="BG379" s="317"/>
      <c r="BH379" s="317"/>
      <c r="BI379" s="317"/>
      <c r="BJ379" s="317"/>
      <c r="BK379" s="317"/>
      <c r="BL379" s="317"/>
      <c r="BM379" s="317"/>
      <c r="BN379" s="317"/>
      <c r="BO379" s="317"/>
      <c r="BP379" s="317"/>
      <c r="BQ379" s="317"/>
      <c r="BR379" s="317"/>
      <c r="BS379" s="317"/>
      <c r="BT379" s="317"/>
      <c r="BU379" s="317"/>
      <c r="BV379" s="317"/>
      <c r="BW379" s="317"/>
      <c r="BX379" s="317"/>
      <c r="BY379" s="319"/>
      <c r="BZ379" s="345"/>
      <c r="CA379" s="345"/>
      <c r="CB379" s="345"/>
      <c r="CC379" s="345"/>
      <c r="CD379" s="345"/>
      <c r="CE379" s="345"/>
      <c r="CF379" s="345"/>
      <c r="CG379" s="345"/>
      <c r="CH379" s="345"/>
      <c r="CI379" s="345"/>
      <c r="CJ379" s="345"/>
      <c r="CK379" s="345"/>
      <c r="CL379" s="345"/>
      <c r="CM379" s="345"/>
      <c r="CN379" s="345"/>
      <c r="CO379" s="345"/>
      <c r="CP379" s="345"/>
      <c r="CQ379" s="345"/>
      <c r="CR379" s="345"/>
      <c r="CS379" s="345"/>
      <c r="CT379" s="345"/>
      <c r="CU379" s="345"/>
      <c r="CV379" s="345"/>
      <c r="CW379" s="345"/>
      <c r="CX379" s="345"/>
      <c r="CY379" s="345"/>
      <c r="CZ379" s="345"/>
    </row>
    <row r="380" s="318" customFormat="true" ht="15" customHeight="true" x14ac:dyDescent="0.2">
      <c r="B380" s="320"/>
      <c r="Z380" s="346"/>
      <c r="AA380" s="346"/>
      <c r="AB380" s="346"/>
      <c r="AC380" s="346"/>
      <c r="AD380" s="346"/>
      <c r="AE380" s="346"/>
      <c r="AF380" s="346"/>
      <c r="AG380" s="346"/>
      <c r="AH380" s="346"/>
      <c r="AI380" s="346"/>
      <c r="AJ380" s="346"/>
      <c r="AK380" s="346"/>
      <c r="AL380" s="346"/>
      <c r="AM380" s="346"/>
      <c r="AN380" s="346"/>
      <c r="AO380" s="346"/>
      <c r="AP380" s="346"/>
      <c r="AQ380" s="346"/>
      <c r="AR380" s="346"/>
      <c r="AS380" s="346"/>
      <c r="AT380" s="346"/>
      <c r="AU380" s="346"/>
      <c r="AV380" s="346"/>
      <c r="AW380" s="346"/>
      <c r="AX380" s="346"/>
      <c r="AY380" s="346"/>
      <c r="AZ380" s="346"/>
      <c r="BA380" s="319"/>
      <c r="BB380" s="317"/>
      <c r="BC380" s="317"/>
      <c r="BD380" s="317"/>
      <c r="BE380" s="317"/>
      <c r="BF380" s="317"/>
      <c r="BG380" s="317"/>
      <c r="BH380" s="317"/>
      <c r="BI380" s="317"/>
      <c r="BJ380" s="317"/>
      <c r="BK380" s="317"/>
      <c r="BL380" s="317"/>
      <c r="BM380" s="317"/>
      <c r="BN380" s="317"/>
      <c r="BO380" s="317"/>
      <c r="BP380" s="317"/>
      <c r="BQ380" s="317"/>
      <c r="BR380" s="317"/>
      <c r="BS380" s="317"/>
      <c r="BT380" s="317"/>
      <c r="BU380" s="317"/>
      <c r="BV380" s="317"/>
      <c r="BW380" s="317"/>
      <c r="BX380" s="317"/>
      <c r="BY380" s="319"/>
      <c r="BZ380" s="345"/>
      <c r="CA380" s="345"/>
      <c r="CB380" s="345"/>
      <c r="CC380" s="345"/>
      <c r="CD380" s="345"/>
      <c r="CE380" s="345"/>
      <c r="CF380" s="345"/>
      <c r="CG380" s="345"/>
      <c r="CH380" s="345"/>
      <c r="CI380" s="345"/>
      <c r="CJ380" s="345"/>
      <c r="CK380" s="345"/>
      <c r="CL380" s="345"/>
      <c r="CM380" s="345"/>
      <c r="CN380" s="345"/>
      <c r="CO380" s="345"/>
      <c r="CP380" s="345"/>
      <c r="CQ380" s="345"/>
      <c r="CR380" s="345"/>
      <c r="CS380" s="345"/>
      <c r="CT380" s="345"/>
      <c r="CU380" s="345"/>
      <c r="CV380" s="345"/>
      <c r="CW380" s="345"/>
      <c r="CX380" s="345"/>
      <c r="CY380" s="345"/>
      <c r="CZ380" s="345"/>
    </row>
    <row r="381" s="318" customFormat="true" ht="15" customHeight="true" x14ac:dyDescent="0.2">
      <c r="B381" s="320"/>
      <c r="Z381" s="346"/>
      <c r="AA381" s="346"/>
      <c r="AB381" s="346"/>
      <c r="AC381" s="346"/>
      <c r="AD381" s="346"/>
      <c r="AE381" s="346"/>
      <c r="AF381" s="346"/>
      <c r="AG381" s="346"/>
      <c r="AH381" s="346"/>
      <c r="AI381" s="346"/>
      <c r="AJ381" s="346"/>
      <c r="AK381" s="346"/>
      <c r="AL381" s="346"/>
      <c r="AM381" s="346"/>
      <c r="AN381" s="346"/>
      <c r="AO381" s="346"/>
      <c r="AP381" s="346"/>
      <c r="AQ381" s="346"/>
      <c r="AR381" s="346"/>
      <c r="AS381" s="346"/>
      <c r="AT381" s="346"/>
      <c r="AU381" s="346"/>
      <c r="AV381" s="346"/>
      <c r="AW381" s="346"/>
      <c r="AX381" s="346"/>
      <c r="AY381" s="346"/>
      <c r="AZ381" s="346"/>
      <c r="BA381" s="319"/>
      <c r="BB381" s="317"/>
      <c r="BC381" s="317"/>
      <c r="BD381" s="317"/>
      <c r="BE381" s="317"/>
      <c r="BF381" s="317"/>
      <c r="BG381" s="317"/>
      <c r="BH381" s="317"/>
      <c r="BI381" s="317"/>
      <c r="BJ381" s="317"/>
      <c r="BK381" s="317"/>
      <c r="BL381" s="317"/>
      <c r="BM381" s="317"/>
      <c r="BN381" s="317"/>
      <c r="BO381" s="317"/>
      <c r="BP381" s="317"/>
      <c r="BQ381" s="317"/>
      <c r="BR381" s="317"/>
      <c r="BS381" s="317"/>
      <c r="BT381" s="317"/>
      <c r="BU381" s="317"/>
      <c r="BV381" s="317"/>
      <c r="BW381" s="317"/>
      <c r="BX381" s="317"/>
      <c r="BY381" s="319"/>
      <c r="BZ381" s="345"/>
      <c r="CA381" s="345"/>
      <c r="CB381" s="345"/>
      <c r="CC381" s="345"/>
      <c r="CD381" s="345"/>
      <c r="CE381" s="345"/>
      <c r="CF381" s="345"/>
      <c r="CG381" s="345"/>
      <c r="CH381" s="345"/>
      <c r="CI381" s="345"/>
      <c r="CJ381" s="345"/>
      <c r="CK381" s="345"/>
      <c r="CL381" s="345"/>
      <c r="CM381" s="345"/>
      <c r="CN381" s="345"/>
      <c r="CO381" s="345"/>
      <c r="CP381" s="345"/>
      <c r="CQ381" s="345"/>
      <c r="CR381" s="345"/>
      <c r="CS381" s="345"/>
      <c r="CT381" s="345"/>
      <c r="CU381" s="345"/>
      <c r="CV381" s="345"/>
      <c r="CW381" s="345"/>
      <c r="CX381" s="345"/>
      <c r="CY381" s="345"/>
      <c r="CZ381" s="345"/>
    </row>
    <row r="382" s="318" customFormat="true" ht="15" customHeight="true" x14ac:dyDescent="0.2">
      <c r="B382" s="320"/>
      <c r="Z382" s="346"/>
      <c r="AA382" s="346"/>
      <c r="AB382" s="346"/>
      <c r="AC382" s="346"/>
      <c r="AD382" s="346"/>
      <c r="AE382" s="346"/>
      <c r="AF382" s="346"/>
      <c r="AG382" s="346"/>
      <c r="AH382" s="346"/>
      <c r="AI382" s="346"/>
      <c r="AJ382" s="346"/>
      <c r="AK382" s="346"/>
      <c r="AL382" s="346"/>
      <c r="AM382" s="346"/>
      <c r="AN382" s="346"/>
      <c r="AO382" s="346"/>
      <c r="AP382" s="346"/>
      <c r="AQ382" s="346"/>
      <c r="AR382" s="346"/>
      <c r="AS382" s="346"/>
      <c r="AT382" s="346"/>
      <c r="AU382" s="346"/>
      <c r="AV382" s="346"/>
      <c r="AW382" s="346"/>
      <c r="AX382" s="346"/>
      <c r="AY382" s="346"/>
      <c r="AZ382" s="346"/>
      <c r="BA382" s="319"/>
      <c r="BB382" s="317"/>
      <c r="BC382" s="317"/>
      <c r="BD382" s="317"/>
      <c r="BE382" s="317"/>
      <c r="BF382" s="317"/>
      <c r="BG382" s="317"/>
      <c r="BH382" s="317"/>
      <c r="BI382" s="317"/>
      <c r="BJ382" s="317"/>
      <c r="BK382" s="317"/>
      <c r="BL382" s="317"/>
      <c r="BM382" s="317"/>
      <c r="BN382" s="317"/>
      <c r="BO382" s="317"/>
      <c r="BP382" s="317"/>
      <c r="BQ382" s="317"/>
      <c r="BR382" s="317"/>
      <c r="BS382" s="317"/>
      <c r="BT382" s="317"/>
      <c r="BU382" s="317"/>
      <c r="BV382" s="317"/>
      <c r="BW382" s="317"/>
      <c r="BX382" s="317"/>
      <c r="BY382" s="319"/>
      <c r="BZ382" s="345"/>
      <c r="CA382" s="345"/>
      <c r="CB382" s="345"/>
      <c r="CC382" s="345"/>
      <c r="CD382" s="345"/>
      <c r="CE382" s="345"/>
      <c r="CF382" s="345"/>
      <c r="CG382" s="345"/>
      <c r="CH382" s="345"/>
      <c r="CI382" s="345"/>
      <c r="CJ382" s="345"/>
      <c r="CK382" s="345"/>
      <c r="CL382" s="345"/>
      <c r="CM382" s="345"/>
      <c r="CN382" s="345"/>
      <c r="CO382" s="345"/>
      <c r="CP382" s="345"/>
      <c r="CQ382" s="345"/>
      <c r="CR382" s="345"/>
      <c r="CS382" s="345"/>
      <c r="CT382" s="345"/>
      <c r="CU382" s="345"/>
      <c r="CV382" s="345"/>
      <c r="CW382" s="345"/>
      <c r="CX382" s="345"/>
      <c r="CY382" s="345"/>
      <c r="CZ382" s="345"/>
    </row>
    <row r="383" s="318" customFormat="true" ht="15" customHeight="true" x14ac:dyDescent="0.2">
      <c r="B383" s="320"/>
      <c r="Z383" s="346"/>
      <c r="AA383" s="346"/>
      <c r="AB383" s="346"/>
      <c r="AC383" s="346"/>
      <c r="AD383" s="346"/>
      <c r="AE383" s="346"/>
      <c r="AF383" s="346"/>
      <c r="AG383" s="346"/>
      <c r="AH383" s="346"/>
      <c r="AI383" s="346"/>
      <c r="AJ383" s="346"/>
      <c r="AK383" s="346"/>
      <c r="AL383" s="346"/>
      <c r="AM383" s="346"/>
      <c r="AN383" s="346"/>
      <c r="AO383" s="346"/>
      <c r="AP383" s="346"/>
      <c r="AQ383" s="346"/>
      <c r="AR383" s="346"/>
      <c r="AS383" s="346"/>
      <c r="AT383" s="346"/>
      <c r="AU383" s="346"/>
      <c r="AV383" s="346"/>
      <c r="AW383" s="346"/>
      <c r="AX383" s="346"/>
      <c r="AY383" s="346"/>
      <c r="AZ383" s="346"/>
      <c r="BA383" s="319"/>
      <c r="BB383" s="317"/>
      <c r="BC383" s="317"/>
      <c r="BD383" s="317"/>
      <c r="BE383" s="317"/>
      <c r="BF383" s="317"/>
      <c r="BG383" s="317"/>
      <c r="BH383" s="317"/>
      <c r="BI383" s="317"/>
      <c r="BJ383" s="317"/>
      <c r="BK383" s="317"/>
      <c r="BL383" s="317"/>
      <c r="BM383" s="317"/>
      <c r="BN383" s="317"/>
      <c r="BO383" s="317"/>
      <c r="BP383" s="317"/>
      <c r="BQ383" s="317"/>
      <c r="BR383" s="317"/>
      <c r="BS383" s="317"/>
      <c r="BT383" s="317"/>
      <c r="BU383" s="317"/>
      <c r="BV383" s="317"/>
      <c r="BW383" s="317"/>
      <c r="BX383" s="317"/>
      <c r="BY383" s="319"/>
      <c r="BZ383" s="345"/>
      <c r="CA383" s="345"/>
      <c r="CB383" s="345"/>
      <c r="CC383" s="345"/>
      <c r="CD383" s="345"/>
      <c r="CE383" s="345"/>
      <c r="CF383" s="345"/>
      <c r="CG383" s="345"/>
      <c r="CH383" s="345"/>
      <c r="CI383" s="345"/>
      <c r="CJ383" s="345"/>
      <c r="CK383" s="345"/>
      <c r="CL383" s="345"/>
      <c r="CM383" s="345"/>
      <c r="CN383" s="345"/>
      <c r="CO383" s="345"/>
      <c r="CP383" s="345"/>
      <c r="CQ383" s="345"/>
      <c r="CR383" s="345"/>
      <c r="CS383" s="345"/>
      <c r="CT383" s="345"/>
      <c r="CU383" s="345"/>
      <c r="CV383" s="345"/>
      <c r="CW383" s="345"/>
      <c r="CX383" s="345"/>
      <c r="CY383" s="345"/>
      <c r="CZ383" s="345"/>
    </row>
    <row r="384" s="318" customFormat="true" ht="15" customHeight="true" x14ac:dyDescent="0.2">
      <c r="B384" s="320"/>
      <c r="Z384" s="346"/>
      <c r="AA384" s="346"/>
      <c r="AB384" s="346"/>
      <c r="AC384" s="346"/>
      <c r="AD384" s="346"/>
      <c r="AE384" s="346"/>
      <c r="AF384" s="346"/>
      <c r="AG384" s="346"/>
      <c r="AH384" s="346"/>
      <c r="AI384" s="346"/>
      <c r="AJ384" s="346"/>
      <c r="AK384" s="346"/>
      <c r="AL384" s="346"/>
      <c r="AM384" s="346"/>
      <c r="AN384" s="346"/>
      <c r="AO384" s="346"/>
      <c r="AP384" s="346"/>
      <c r="AQ384" s="346"/>
      <c r="AR384" s="346"/>
      <c r="AS384" s="346"/>
      <c r="AT384" s="346"/>
      <c r="AU384" s="346"/>
      <c r="AV384" s="346"/>
      <c r="AW384" s="346"/>
      <c r="AX384" s="346"/>
      <c r="AY384" s="346"/>
      <c r="AZ384" s="346"/>
      <c r="BA384" s="319"/>
      <c r="BB384" s="317"/>
      <c r="BC384" s="317"/>
      <c r="BD384" s="317"/>
      <c r="BE384" s="317"/>
      <c r="BF384" s="317"/>
      <c r="BG384" s="317"/>
      <c r="BH384" s="317"/>
      <c r="BI384" s="317"/>
      <c r="BJ384" s="317"/>
      <c r="BK384" s="317"/>
      <c r="BL384" s="317"/>
      <c r="BM384" s="317"/>
      <c r="BN384" s="317"/>
      <c r="BO384" s="317"/>
      <c r="BP384" s="317"/>
      <c r="BQ384" s="317"/>
      <c r="BR384" s="317"/>
      <c r="BS384" s="317"/>
      <c r="BT384" s="317"/>
      <c r="BU384" s="317"/>
      <c r="BV384" s="317"/>
      <c r="BW384" s="317"/>
      <c r="BX384" s="317"/>
      <c r="BY384" s="319"/>
      <c r="BZ384" s="345"/>
      <c r="CA384" s="345"/>
      <c r="CB384" s="345"/>
      <c r="CC384" s="345"/>
      <c r="CD384" s="345"/>
      <c r="CE384" s="345"/>
      <c r="CF384" s="345"/>
      <c r="CG384" s="345"/>
      <c r="CH384" s="345"/>
      <c r="CI384" s="345"/>
      <c r="CJ384" s="345"/>
      <c r="CK384" s="345"/>
      <c r="CL384" s="345"/>
      <c r="CM384" s="345"/>
      <c r="CN384" s="345"/>
      <c r="CO384" s="345"/>
      <c r="CP384" s="345"/>
      <c r="CQ384" s="345"/>
      <c r="CR384" s="345"/>
      <c r="CS384" s="345"/>
      <c r="CT384" s="345"/>
      <c r="CU384" s="345"/>
      <c r="CV384" s="345"/>
      <c r="CW384" s="345"/>
      <c r="CX384" s="345"/>
      <c r="CY384" s="345"/>
      <c r="CZ384" s="345"/>
    </row>
    <row r="385" s="318" customFormat="true" ht="15" customHeight="true" x14ac:dyDescent="0.2">
      <c r="B385" s="320"/>
      <c r="Z385" s="346"/>
      <c r="AA385" s="346"/>
      <c r="AB385" s="346"/>
      <c r="AC385" s="346"/>
      <c r="AD385" s="346"/>
      <c r="AE385" s="346"/>
      <c r="AF385" s="346"/>
      <c r="AG385" s="346"/>
      <c r="AH385" s="346"/>
      <c r="AI385" s="346"/>
      <c r="AJ385" s="346"/>
      <c r="AK385" s="346"/>
      <c r="AL385" s="346"/>
      <c r="AM385" s="346"/>
      <c r="AN385" s="346"/>
      <c r="AO385" s="346"/>
      <c r="AP385" s="346"/>
      <c r="AQ385" s="346"/>
      <c r="AR385" s="346"/>
      <c r="AS385" s="346"/>
      <c r="AT385" s="346"/>
      <c r="AU385" s="346"/>
      <c r="AV385" s="346"/>
      <c r="AW385" s="346"/>
      <c r="AX385" s="346"/>
      <c r="AY385" s="346"/>
      <c r="AZ385" s="346"/>
      <c r="BA385" s="319"/>
      <c r="BB385" s="317"/>
      <c r="BC385" s="317"/>
      <c r="BD385" s="317"/>
      <c r="BE385" s="317"/>
      <c r="BF385" s="317"/>
      <c r="BG385" s="317"/>
      <c r="BH385" s="317"/>
      <c r="BI385" s="317"/>
      <c r="BJ385" s="317"/>
      <c r="BK385" s="317"/>
      <c r="BL385" s="317"/>
      <c r="BM385" s="317"/>
      <c r="BN385" s="317"/>
      <c r="BO385" s="317"/>
      <c r="BP385" s="317"/>
      <c r="BQ385" s="317"/>
      <c r="BR385" s="317"/>
      <c r="BS385" s="317"/>
      <c r="BT385" s="317"/>
      <c r="BU385" s="317"/>
      <c r="BV385" s="317"/>
      <c r="BW385" s="317"/>
      <c r="BX385" s="317"/>
      <c r="BY385" s="319"/>
      <c r="BZ385" s="345"/>
      <c r="CA385" s="345"/>
      <c r="CB385" s="345"/>
      <c r="CC385" s="345"/>
      <c r="CD385" s="345"/>
      <c r="CE385" s="345"/>
      <c r="CF385" s="345"/>
      <c r="CG385" s="345"/>
      <c r="CH385" s="345"/>
      <c r="CI385" s="345"/>
      <c r="CJ385" s="345"/>
      <c r="CK385" s="345"/>
      <c r="CL385" s="345"/>
      <c r="CM385" s="345"/>
      <c r="CN385" s="345"/>
      <c r="CO385" s="345"/>
      <c r="CP385" s="345"/>
      <c r="CQ385" s="345"/>
      <c r="CR385" s="345"/>
      <c r="CS385" s="345"/>
      <c r="CT385" s="345"/>
      <c r="CU385" s="345"/>
      <c r="CV385" s="345"/>
      <c r="CW385" s="345"/>
      <c r="CX385" s="345"/>
      <c r="CY385" s="345"/>
      <c r="CZ385" s="345"/>
    </row>
    <row r="386" s="318" customFormat="true" ht="15" customHeight="true" x14ac:dyDescent="0.2">
      <c r="B386" s="320"/>
      <c r="Z386" s="346"/>
      <c r="AA386" s="346"/>
      <c r="AB386" s="346"/>
      <c r="AC386" s="346"/>
      <c r="AD386" s="346"/>
      <c r="AE386" s="346"/>
      <c r="AF386" s="346"/>
      <c r="AG386" s="346"/>
      <c r="AH386" s="346"/>
      <c r="AI386" s="346"/>
      <c r="AJ386" s="346"/>
      <c r="AK386" s="346"/>
      <c r="AL386" s="346"/>
      <c r="AM386" s="346"/>
      <c r="AN386" s="346"/>
      <c r="AO386" s="346"/>
      <c r="AP386" s="346"/>
      <c r="AQ386" s="346"/>
      <c r="AR386" s="346"/>
      <c r="AS386" s="346"/>
      <c r="AT386" s="346"/>
      <c r="AU386" s="346"/>
      <c r="AV386" s="346"/>
      <c r="AW386" s="346"/>
      <c r="AX386" s="346"/>
      <c r="AY386" s="346"/>
      <c r="AZ386" s="346"/>
      <c r="BA386" s="319"/>
      <c r="BB386" s="317"/>
      <c r="BC386" s="317"/>
      <c r="BD386" s="317"/>
      <c r="BE386" s="317"/>
      <c r="BF386" s="317"/>
      <c r="BG386" s="317"/>
      <c r="BH386" s="317"/>
      <c r="BI386" s="317"/>
      <c r="BJ386" s="317"/>
      <c r="BK386" s="317"/>
      <c r="BL386" s="317"/>
      <c r="BM386" s="317"/>
      <c r="BN386" s="317"/>
      <c r="BO386" s="317"/>
      <c r="BP386" s="317"/>
      <c r="BQ386" s="317"/>
      <c r="BR386" s="317"/>
      <c r="BS386" s="317"/>
      <c r="BT386" s="317"/>
      <c r="BU386" s="317"/>
      <c r="BV386" s="317"/>
      <c r="BW386" s="317"/>
      <c r="BX386" s="317"/>
      <c r="BY386" s="319"/>
      <c r="BZ386" s="345"/>
      <c r="CA386" s="345"/>
      <c r="CB386" s="345"/>
      <c r="CC386" s="345"/>
      <c r="CD386" s="345"/>
      <c r="CE386" s="345"/>
      <c r="CF386" s="345"/>
      <c r="CG386" s="345"/>
      <c r="CH386" s="345"/>
      <c r="CI386" s="345"/>
      <c r="CJ386" s="345"/>
      <c r="CK386" s="345"/>
      <c r="CL386" s="345"/>
      <c r="CM386" s="345"/>
      <c r="CN386" s="345"/>
      <c r="CO386" s="345"/>
      <c r="CP386" s="345"/>
      <c r="CQ386" s="345"/>
      <c r="CR386" s="345"/>
      <c r="CS386" s="345"/>
      <c r="CT386" s="345"/>
      <c r="CU386" s="345"/>
      <c r="CV386" s="345"/>
      <c r="CW386" s="345"/>
      <c r="CX386" s="345"/>
      <c r="CY386" s="345"/>
      <c r="CZ386" s="345"/>
    </row>
    <row r="387" s="318" customFormat="true" ht="15" customHeight="true" x14ac:dyDescent="0.2">
      <c r="B387" s="320"/>
      <c r="Z387" s="346"/>
      <c r="AA387" s="346"/>
      <c r="AB387" s="346"/>
      <c r="AC387" s="346"/>
      <c r="AD387" s="346"/>
      <c r="AE387" s="346"/>
      <c r="AF387" s="346"/>
      <c r="AG387" s="346"/>
      <c r="AH387" s="346"/>
      <c r="AI387" s="346"/>
      <c r="AJ387" s="346"/>
      <c r="AK387" s="346"/>
      <c r="AL387" s="346"/>
      <c r="AM387" s="346"/>
      <c r="AN387" s="346"/>
      <c r="AO387" s="346"/>
      <c r="AP387" s="346"/>
      <c r="AQ387" s="346"/>
      <c r="AR387" s="346"/>
      <c r="AS387" s="346"/>
      <c r="AT387" s="346"/>
      <c r="AU387" s="346"/>
      <c r="AV387" s="346"/>
      <c r="AW387" s="346"/>
      <c r="AX387" s="346"/>
      <c r="AY387" s="346"/>
      <c r="AZ387" s="346"/>
      <c r="BA387" s="319"/>
      <c r="BB387" s="317"/>
      <c r="BC387" s="317"/>
      <c r="BD387" s="317"/>
      <c r="BE387" s="317"/>
      <c r="BF387" s="317"/>
      <c r="BG387" s="317"/>
      <c r="BH387" s="317"/>
      <c r="BI387" s="317"/>
      <c r="BJ387" s="317"/>
      <c r="BK387" s="317"/>
      <c r="BL387" s="317"/>
      <c r="BM387" s="317"/>
      <c r="BN387" s="317"/>
      <c r="BO387" s="317"/>
      <c r="BP387" s="317"/>
      <c r="BQ387" s="317"/>
      <c r="BR387" s="317"/>
      <c r="BS387" s="317"/>
      <c r="BT387" s="317"/>
      <c r="BU387" s="317"/>
      <c r="BV387" s="317"/>
      <c r="BW387" s="317"/>
      <c r="BX387" s="317"/>
      <c r="BY387" s="319"/>
      <c r="BZ387" s="345"/>
      <c r="CA387" s="345"/>
      <c r="CB387" s="345"/>
      <c r="CC387" s="345"/>
      <c r="CD387" s="345"/>
      <c r="CE387" s="345"/>
      <c r="CF387" s="345"/>
      <c r="CG387" s="345"/>
      <c r="CH387" s="345"/>
      <c r="CI387" s="345"/>
      <c r="CJ387" s="345"/>
      <c r="CK387" s="345"/>
      <c r="CL387" s="345"/>
      <c r="CM387" s="345"/>
      <c r="CN387" s="345"/>
      <c r="CO387" s="345"/>
      <c r="CP387" s="345"/>
      <c r="CQ387" s="345"/>
      <c r="CR387" s="345"/>
      <c r="CS387" s="345"/>
      <c r="CT387" s="345"/>
      <c r="CU387" s="345"/>
      <c r="CV387" s="345"/>
      <c r="CW387" s="345"/>
      <c r="CX387" s="345"/>
      <c r="CY387" s="345"/>
      <c r="CZ387" s="345"/>
    </row>
    <row r="388" s="318" customFormat="true" ht="15" customHeight="true" x14ac:dyDescent="0.2">
      <c r="B388" s="320"/>
      <c r="Z388" s="346"/>
      <c r="AA388" s="346"/>
      <c r="AB388" s="346"/>
      <c r="AC388" s="346"/>
      <c r="AD388" s="346"/>
      <c r="AE388" s="346"/>
      <c r="AF388" s="346"/>
      <c r="AG388" s="346"/>
      <c r="AH388" s="346"/>
      <c r="AI388" s="346"/>
      <c r="AJ388" s="346"/>
      <c r="AK388" s="346"/>
      <c r="AL388" s="346"/>
      <c r="AM388" s="346"/>
      <c r="AN388" s="346"/>
      <c r="AO388" s="346"/>
      <c r="AP388" s="346"/>
      <c r="AQ388" s="346"/>
      <c r="AR388" s="346"/>
      <c r="AS388" s="346"/>
      <c r="AT388" s="346"/>
      <c r="AU388" s="346"/>
      <c r="AV388" s="346"/>
      <c r="AW388" s="346"/>
      <c r="AX388" s="346"/>
      <c r="AY388" s="346"/>
      <c r="AZ388" s="346"/>
      <c r="BA388" s="319"/>
      <c r="BB388" s="317"/>
      <c r="BC388" s="317"/>
      <c r="BD388" s="317"/>
      <c r="BE388" s="317"/>
      <c r="BF388" s="317"/>
      <c r="BG388" s="317"/>
      <c r="BH388" s="317"/>
      <c r="BI388" s="317"/>
      <c r="BJ388" s="317"/>
      <c r="BK388" s="317"/>
      <c r="BL388" s="317"/>
      <c r="BM388" s="317"/>
      <c r="BN388" s="317"/>
      <c r="BO388" s="317"/>
      <c r="BP388" s="317"/>
      <c r="BQ388" s="317"/>
      <c r="BR388" s="317"/>
      <c r="BS388" s="317"/>
      <c r="BT388" s="317"/>
      <c r="BU388" s="317"/>
      <c r="BV388" s="317"/>
      <c r="BW388" s="317"/>
      <c r="BX388" s="317"/>
      <c r="BY388" s="319"/>
      <c r="BZ388" s="345"/>
      <c r="CA388" s="345"/>
      <c r="CB388" s="345"/>
      <c r="CC388" s="345"/>
      <c r="CD388" s="345"/>
      <c r="CE388" s="345"/>
      <c r="CF388" s="345"/>
      <c r="CG388" s="345"/>
      <c r="CH388" s="345"/>
      <c r="CI388" s="345"/>
      <c r="CJ388" s="345"/>
      <c r="CK388" s="345"/>
      <c r="CL388" s="345"/>
      <c r="CM388" s="345"/>
      <c r="CN388" s="345"/>
      <c r="CO388" s="345"/>
      <c r="CP388" s="345"/>
      <c r="CQ388" s="345"/>
      <c r="CR388" s="345"/>
      <c r="CS388" s="345"/>
      <c r="CT388" s="345"/>
      <c r="CU388" s="345"/>
      <c r="CV388" s="345"/>
      <c r="CW388" s="345"/>
      <c r="CX388" s="345"/>
      <c r="CY388" s="345"/>
      <c r="CZ388" s="345"/>
    </row>
    <row r="389" s="318" customFormat="true" ht="15" customHeight="true" x14ac:dyDescent="0.2">
      <c r="B389" s="320"/>
      <c r="Z389" s="346"/>
      <c r="AA389" s="346"/>
      <c r="AB389" s="346"/>
      <c r="AC389" s="346"/>
      <c r="AD389" s="346"/>
      <c r="AE389" s="346"/>
      <c r="AF389" s="346"/>
      <c r="AG389" s="346"/>
      <c r="AH389" s="346"/>
      <c r="AI389" s="346"/>
      <c r="AJ389" s="346"/>
      <c r="AK389" s="346"/>
      <c r="AL389" s="346"/>
      <c r="AM389" s="346"/>
      <c r="AN389" s="346"/>
      <c r="AO389" s="346"/>
      <c r="AP389" s="346"/>
      <c r="AQ389" s="346"/>
      <c r="AR389" s="346"/>
      <c r="AS389" s="346"/>
      <c r="AT389" s="346"/>
      <c r="AU389" s="346"/>
      <c r="AV389" s="346"/>
      <c r="AW389" s="346"/>
      <c r="AX389" s="346"/>
      <c r="AY389" s="346"/>
      <c r="AZ389" s="346"/>
      <c r="BA389" s="319"/>
      <c r="BB389" s="317"/>
      <c r="BC389" s="317"/>
      <c r="BD389" s="317"/>
      <c r="BE389" s="317"/>
      <c r="BF389" s="317"/>
      <c r="BG389" s="317"/>
      <c r="BH389" s="317"/>
      <c r="BI389" s="317"/>
      <c r="BJ389" s="317"/>
      <c r="BK389" s="317"/>
      <c r="BL389" s="317"/>
      <c r="BM389" s="317"/>
      <c r="BN389" s="317"/>
      <c r="BO389" s="317"/>
      <c r="BP389" s="317"/>
      <c r="BQ389" s="317"/>
      <c r="BR389" s="317"/>
      <c r="BS389" s="317"/>
      <c r="BT389" s="317"/>
      <c r="BU389" s="317"/>
      <c r="BV389" s="317"/>
      <c r="BW389" s="317"/>
      <c r="BX389" s="317"/>
      <c r="BY389" s="319"/>
      <c r="BZ389" s="345"/>
      <c r="CA389" s="345"/>
      <c r="CB389" s="345"/>
      <c r="CC389" s="345"/>
      <c r="CD389" s="345"/>
      <c r="CE389" s="345"/>
      <c r="CF389" s="345"/>
      <c r="CG389" s="345"/>
      <c r="CH389" s="345"/>
      <c r="CI389" s="345"/>
      <c r="CJ389" s="345"/>
      <c r="CK389" s="345"/>
      <c r="CL389" s="345"/>
      <c r="CM389" s="345"/>
      <c r="CN389" s="345"/>
      <c r="CO389" s="345"/>
      <c r="CP389" s="345"/>
      <c r="CQ389" s="345"/>
      <c r="CR389" s="345"/>
      <c r="CS389" s="345"/>
      <c r="CT389" s="345"/>
      <c r="CU389" s="345"/>
      <c r="CV389" s="345"/>
      <c r="CW389" s="345"/>
      <c r="CX389" s="345"/>
      <c r="CY389" s="345"/>
      <c r="CZ389" s="345"/>
    </row>
    <row r="390" s="439" customFormat="true" ht="15" customHeight="true" x14ac:dyDescent="0.2">
      <c r="B390" s="438"/>
      <c r="Z390" s="346"/>
      <c r="AA390" s="346"/>
      <c r="AB390" s="346"/>
      <c r="AC390" s="346"/>
      <c r="AD390" s="346"/>
      <c r="AE390" s="346"/>
      <c r="AF390" s="346"/>
      <c r="AG390" s="346"/>
      <c r="AH390" s="346"/>
      <c r="AI390" s="346"/>
      <c r="AJ390" s="346"/>
      <c r="AK390" s="346"/>
      <c r="AL390" s="346"/>
      <c r="AM390" s="346"/>
      <c r="AN390" s="346"/>
      <c r="AO390" s="346"/>
      <c r="AP390" s="346"/>
      <c r="AQ390" s="346"/>
      <c r="AR390" s="346"/>
      <c r="AS390" s="346"/>
      <c r="AT390" s="346"/>
      <c r="AU390" s="346"/>
      <c r="AV390" s="346"/>
      <c r="AW390" s="346"/>
      <c r="AX390" s="346"/>
      <c r="AY390" s="346"/>
      <c r="AZ390" s="346"/>
      <c r="BA390" s="319"/>
      <c r="BB390" s="317"/>
      <c r="BC390" s="317"/>
      <c r="BD390" s="317"/>
      <c r="BE390" s="317"/>
      <c r="BF390" s="317"/>
      <c r="BG390" s="317"/>
      <c r="BH390" s="317"/>
      <c r="BI390" s="317"/>
      <c r="BJ390" s="317"/>
      <c r="BK390" s="317"/>
      <c r="BL390" s="317"/>
      <c r="BM390" s="317"/>
      <c r="BN390" s="317"/>
      <c r="BO390" s="317"/>
      <c r="BP390" s="317"/>
      <c r="BQ390" s="317"/>
      <c r="BR390" s="317"/>
      <c r="BS390" s="317"/>
      <c r="BT390" s="317"/>
      <c r="BU390" s="317"/>
      <c r="BV390" s="317"/>
      <c r="BW390" s="317"/>
      <c r="BX390" s="317"/>
      <c r="BY390" s="319"/>
      <c r="BZ390" s="345"/>
      <c r="CA390" s="345"/>
      <c r="CB390" s="345"/>
      <c r="CC390" s="345"/>
      <c r="CD390" s="345"/>
      <c r="CE390" s="345"/>
      <c r="CF390" s="345"/>
      <c r="CG390" s="345"/>
      <c r="CH390" s="345"/>
      <c r="CI390" s="345"/>
      <c r="CJ390" s="345"/>
      <c r="CK390" s="345"/>
      <c r="CL390" s="345"/>
      <c r="CM390" s="345"/>
      <c r="CN390" s="345"/>
      <c r="CO390" s="345"/>
      <c r="CP390" s="345"/>
      <c r="CQ390" s="345"/>
      <c r="CR390" s="345"/>
      <c r="CS390" s="345"/>
      <c r="CT390" s="345"/>
      <c r="CU390" s="345"/>
      <c r="CV390" s="345"/>
      <c r="CW390" s="345"/>
      <c r="CX390" s="345"/>
      <c r="CY390" s="345"/>
      <c r="CZ390" s="345"/>
    </row>
    <row r="391" s="439" customFormat="true" ht="15" customHeight="true" x14ac:dyDescent="0.2">
      <c r="B391" s="438"/>
      <c r="Z391" s="346"/>
      <c r="AA391" s="346"/>
      <c r="AB391" s="346"/>
      <c r="AC391" s="346"/>
      <c r="AD391" s="346"/>
      <c r="AE391" s="346"/>
      <c r="AF391" s="346"/>
      <c r="AG391" s="346"/>
      <c r="AH391" s="346"/>
      <c r="AI391" s="346"/>
      <c r="AJ391" s="346"/>
      <c r="AK391" s="346"/>
      <c r="AL391" s="346"/>
      <c r="AM391" s="346"/>
      <c r="AN391" s="346"/>
      <c r="AO391" s="346"/>
      <c r="AP391" s="346"/>
      <c r="AQ391" s="346"/>
      <c r="AR391" s="346"/>
      <c r="AS391" s="346"/>
      <c r="AT391" s="346"/>
      <c r="AU391" s="346"/>
      <c r="AV391" s="346"/>
      <c r="AW391" s="346"/>
      <c r="AX391" s="346"/>
      <c r="AY391" s="346"/>
      <c r="AZ391" s="346"/>
      <c r="BA391" s="319"/>
      <c r="BB391" s="317"/>
      <c r="BC391" s="317"/>
      <c r="BD391" s="317"/>
      <c r="BE391" s="317"/>
      <c r="BF391" s="317"/>
      <c r="BG391" s="317"/>
      <c r="BH391" s="317"/>
      <c r="BI391" s="317"/>
      <c r="BJ391" s="317"/>
      <c r="BK391" s="317"/>
      <c r="BL391" s="317"/>
      <c r="BM391" s="317"/>
      <c r="BN391" s="317"/>
      <c r="BO391" s="317"/>
      <c r="BP391" s="317"/>
      <c r="BQ391" s="317"/>
      <c r="BR391" s="317"/>
      <c r="BS391" s="317"/>
      <c r="BT391" s="317"/>
      <c r="BU391" s="317"/>
      <c r="BV391" s="317"/>
      <c r="BW391" s="317"/>
      <c r="BX391" s="317"/>
      <c r="BY391" s="319"/>
      <c r="BZ391" s="345"/>
      <c r="CA391" s="345"/>
      <c r="CB391" s="345"/>
      <c r="CC391" s="345"/>
      <c r="CD391" s="345"/>
      <c r="CE391" s="345"/>
      <c r="CF391" s="345"/>
      <c r="CG391" s="345"/>
      <c r="CH391" s="345"/>
      <c r="CI391" s="345"/>
      <c r="CJ391" s="345"/>
      <c r="CK391" s="345"/>
      <c r="CL391" s="345"/>
      <c r="CM391" s="345"/>
      <c r="CN391" s="345"/>
      <c r="CO391" s="345"/>
      <c r="CP391" s="345"/>
      <c r="CQ391" s="345"/>
      <c r="CR391" s="345"/>
      <c r="CS391" s="345"/>
      <c r="CT391" s="345"/>
      <c r="CU391" s="345"/>
      <c r="CV391" s="345"/>
      <c r="CW391" s="345"/>
      <c r="CX391" s="345"/>
      <c r="CY391" s="345"/>
      <c r="CZ391" s="345"/>
    </row>
    <row r="392" s="439" customFormat="true" ht="15" customHeight="true" x14ac:dyDescent="0.2">
      <c r="Z392" s="346"/>
      <c r="AA392" s="346"/>
      <c r="AB392" s="346"/>
      <c r="AC392" s="346"/>
      <c r="AD392" s="346"/>
      <c r="AE392" s="346"/>
      <c r="AF392" s="346"/>
      <c r="AG392" s="346"/>
      <c r="AH392" s="346"/>
      <c r="AI392" s="346"/>
      <c r="AJ392" s="346"/>
      <c r="AK392" s="346"/>
      <c r="AL392" s="346"/>
      <c r="AM392" s="346"/>
      <c r="AN392" s="346"/>
      <c r="AO392" s="346"/>
      <c r="AP392" s="346"/>
      <c r="AQ392" s="346"/>
      <c r="AR392" s="346"/>
      <c r="AS392" s="346"/>
      <c r="AT392" s="346"/>
      <c r="AU392" s="346"/>
      <c r="AV392" s="346"/>
      <c r="AW392" s="346"/>
      <c r="AX392" s="346"/>
      <c r="AY392" s="346"/>
      <c r="AZ392" s="346"/>
      <c r="BA392" s="319"/>
      <c r="BB392" s="317"/>
      <c r="BC392" s="317"/>
      <c r="BD392" s="317"/>
      <c r="BE392" s="317"/>
      <c r="BF392" s="317"/>
      <c r="BG392" s="317"/>
      <c r="BH392" s="317"/>
      <c r="BI392" s="317"/>
      <c r="BJ392" s="317"/>
      <c r="BK392" s="317"/>
      <c r="BL392" s="317"/>
      <c r="BM392" s="317"/>
      <c r="BN392" s="317"/>
      <c r="BO392" s="317"/>
      <c r="BP392" s="317"/>
      <c r="BQ392" s="317"/>
      <c r="BR392" s="317"/>
      <c r="BS392" s="317"/>
      <c r="BT392" s="317"/>
      <c r="BU392" s="317"/>
      <c r="BV392" s="317"/>
      <c r="BW392" s="317"/>
      <c r="BX392" s="317"/>
      <c r="BY392" s="319"/>
      <c r="BZ392" s="345"/>
      <c r="CA392" s="345"/>
      <c r="CB392" s="345"/>
      <c r="CC392" s="345"/>
      <c r="CD392" s="345"/>
      <c r="CE392" s="345"/>
      <c r="CF392" s="345"/>
      <c r="CG392" s="345"/>
      <c r="CH392" s="345"/>
      <c r="CI392" s="345"/>
      <c r="CJ392" s="345"/>
      <c r="CK392" s="345"/>
      <c r="CL392" s="345"/>
      <c r="CM392" s="345"/>
      <c r="CN392" s="345"/>
      <c r="CO392" s="345"/>
      <c r="CP392" s="345"/>
      <c r="CQ392" s="345"/>
      <c r="CR392" s="345"/>
      <c r="CS392" s="345"/>
      <c r="CT392" s="345"/>
      <c r="CU392" s="345"/>
      <c r="CV392" s="345"/>
      <c r="CW392" s="345"/>
      <c r="CX392" s="345"/>
      <c r="CY392" s="345"/>
      <c r="CZ392" s="345"/>
    </row>
    <row r="393" s="439" customFormat="true" ht="15" customHeight="true" x14ac:dyDescent="0.2">
      <c r="Z393" s="346"/>
      <c r="AA393" s="346"/>
      <c r="AB393" s="346"/>
      <c r="AC393" s="346"/>
      <c r="AD393" s="346"/>
      <c r="AE393" s="346"/>
      <c r="AF393" s="346"/>
      <c r="AG393" s="346"/>
      <c r="AH393" s="346"/>
      <c r="AI393" s="346"/>
      <c r="AJ393" s="346"/>
      <c r="AK393" s="346"/>
      <c r="AL393" s="346"/>
      <c r="AM393" s="346"/>
      <c r="AN393" s="346"/>
      <c r="AO393" s="346"/>
      <c r="AP393" s="346"/>
      <c r="AQ393" s="346"/>
      <c r="AR393" s="346"/>
      <c r="AS393" s="346"/>
      <c r="AT393" s="346"/>
      <c r="AU393" s="346"/>
      <c r="AV393" s="346"/>
      <c r="AW393" s="346"/>
      <c r="AX393" s="346"/>
      <c r="AY393" s="346"/>
      <c r="AZ393" s="346"/>
      <c r="BA393" s="319"/>
      <c r="BB393" s="317"/>
      <c r="BC393" s="317"/>
      <c r="BD393" s="317"/>
      <c r="BE393" s="317"/>
      <c r="BF393" s="317"/>
      <c r="BG393" s="317"/>
      <c r="BH393" s="317"/>
      <c r="BI393" s="317"/>
      <c r="BJ393" s="317"/>
      <c r="BK393" s="317"/>
      <c r="BL393" s="317"/>
      <c r="BM393" s="317"/>
      <c r="BN393" s="317"/>
      <c r="BO393" s="317"/>
      <c r="BP393" s="317"/>
      <c r="BQ393" s="317"/>
      <c r="BR393" s="317"/>
      <c r="BS393" s="317"/>
      <c r="BT393" s="317"/>
      <c r="BU393" s="317"/>
      <c r="BV393" s="317"/>
      <c r="BW393" s="317"/>
      <c r="BX393" s="317"/>
      <c r="BY393" s="319"/>
      <c r="BZ393" s="345"/>
      <c r="CA393" s="345"/>
      <c r="CB393" s="345"/>
      <c r="CC393" s="345"/>
      <c r="CD393" s="345"/>
      <c r="CE393" s="345"/>
      <c r="CF393" s="345"/>
      <c r="CG393" s="345"/>
      <c r="CH393" s="345"/>
      <c r="CI393" s="345"/>
      <c r="CJ393" s="345"/>
      <c r="CK393" s="345"/>
      <c r="CL393" s="345"/>
      <c r="CM393" s="345"/>
      <c r="CN393" s="345"/>
      <c r="CO393" s="345"/>
      <c r="CP393" s="345"/>
      <c r="CQ393" s="345"/>
      <c r="CR393" s="345"/>
      <c r="CS393" s="345"/>
      <c r="CT393" s="345"/>
      <c r="CU393" s="345"/>
      <c r="CV393" s="345"/>
      <c r="CW393" s="345"/>
      <c r="CX393" s="345"/>
      <c r="CY393" s="345"/>
      <c r="CZ393" s="345"/>
    </row>
    <row r="394" s="439" customFormat="true" ht="15" customHeight="true" x14ac:dyDescent="0.2">
      <c r="Z394" s="346"/>
      <c r="AA394" s="346"/>
      <c r="AB394" s="346"/>
      <c r="AC394" s="346"/>
      <c r="AD394" s="346"/>
      <c r="AE394" s="346"/>
      <c r="AF394" s="346"/>
      <c r="AG394" s="346"/>
      <c r="AH394" s="346"/>
      <c r="AI394" s="346"/>
      <c r="AJ394" s="346"/>
      <c r="AK394" s="346"/>
      <c r="AL394" s="346"/>
      <c r="AM394" s="346"/>
      <c r="AN394" s="346"/>
      <c r="AO394" s="346"/>
      <c r="AP394" s="346"/>
      <c r="AQ394" s="346"/>
      <c r="AR394" s="346"/>
      <c r="AS394" s="346"/>
      <c r="AT394" s="346"/>
      <c r="AU394" s="346"/>
      <c r="AV394" s="346"/>
      <c r="AW394" s="346"/>
      <c r="AX394" s="346"/>
      <c r="AY394" s="346"/>
      <c r="AZ394" s="346"/>
      <c r="BA394" s="319"/>
      <c r="BB394" s="317"/>
      <c r="BC394" s="317"/>
      <c r="BD394" s="317"/>
      <c r="BE394" s="317"/>
      <c r="BF394" s="317"/>
      <c r="BG394" s="317"/>
      <c r="BH394" s="317"/>
      <c r="BI394" s="317"/>
      <c r="BJ394" s="317"/>
      <c r="BK394" s="317"/>
      <c r="BL394" s="317"/>
      <c r="BM394" s="317"/>
      <c r="BN394" s="317"/>
      <c r="BO394" s="317"/>
      <c r="BP394" s="317"/>
      <c r="BQ394" s="317"/>
      <c r="BR394" s="317"/>
      <c r="BS394" s="317"/>
      <c r="BT394" s="317"/>
      <c r="BU394" s="317"/>
      <c r="BV394" s="317"/>
      <c r="BW394" s="317"/>
      <c r="BX394" s="317"/>
      <c r="BY394" s="319"/>
      <c r="BZ394" s="345"/>
      <c r="CA394" s="345"/>
      <c r="CB394" s="345"/>
      <c r="CC394" s="345"/>
      <c r="CD394" s="345"/>
      <c r="CE394" s="345"/>
      <c r="CF394" s="345"/>
      <c r="CG394" s="345"/>
      <c r="CH394" s="345"/>
      <c r="CI394" s="345"/>
      <c r="CJ394" s="345"/>
      <c r="CK394" s="345"/>
      <c r="CL394" s="345"/>
      <c r="CM394" s="345"/>
      <c r="CN394" s="345"/>
      <c r="CO394" s="345"/>
      <c r="CP394" s="345"/>
      <c r="CQ394" s="345"/>
      <c r="CR394" s="345"/>
      <c r="CS394" s="345"/>
      <c r="CT394" s="345"/>
      <c r="CU394" s="345"/>
      <c r="CV394" s="345"/>
      <c r="CW394" s="345"/>
      <c r="CX394" s="345"/>
      <c r="CY394" s="345"/>
      <c r="CZ394" s="345"/>
    </row>
    <row r="395" s="439" customFormat="true" ht="15" customHeight="true" x14ac:dyDescent="0.2">
      <c r="Z395" s="346"/>
      <c r="AA395" s="346"/>
      <c r="AB395" s="346"/>
      <c r="AC395" s="346"/>
      <c r="AD395" s="346"/>
      <c r="AE395" s="346"/>
      <c r="AF395" s="346"/>
      <c r="AG395" s="346"/>
      <c r="AH395" s="346"/>
      <c r="AI395" s="346"/>
      <c r="AJ395" s="346"/>
      <c r="AK395" s="346"/>
      <c r="AL395" s="346"/>
      <c r="AM395" s="346"/>
      <c r="AN395" s="346"/>
      <c r="AO395" s="346"/>
      <c r="AP395" s="346"/>
      <c r="AQ395" s="346"/>
      <c r="AR395" s="346"/>
      <c r="AS395" s="346"/>
      <c r="AT395" s="346"/>
      <c r="AU395" s="346"/>
      <c r="AV395" s="346"/>
      <c r="AW395" s="346"/>
      <c r="AX395" s="346"/>
      <c r="AY395" s="346"/>
      <c r="AZ395" s="346"/>
      <c r="BA395" s="319"/>
      <c r="BB395" s="317"/>
      <c r="BC395" s="317"/>
      <c r="BD395" s="317"/>
      <c r="BE395" s="317"/>
      <c r="BF395" s="317"/>
      <c r="BG395" s="317"/>
      <c r="BH395" s="317"/>
      <c r="BI395" s="317"/>
      <c r="BJ395" s="317"/>
      <c r="BK395" s="317"/>
      <c r="BL395" s="317"/>
      <c r="BM395" s="317"/>
      <c r="BN395" s="317"/>
      <c r="BO395" s="317"/>
      <c r="BP395" s="317"/>
      <c r="BQ395" s="317"/>
      <c r="BR395" s="317"/>
      <c r="BS395" s="317"/>
      <c r="BT395" s="317"/>
      <c r="BU395" s="317"/>
      <c r="BV395" s="317"/>
      <c r="BW395" s="317"/>
      <c r="BX395" s="317"/>
      <c r="BY395" s="319"/>
      <c r="BZ395" s="345"/>
      <c r="CA395" s="345"/>
      <c r="CB395" s="345"/>
      <c r="CC395" s="345"/>
      <c r="CD395" s="345"/>
      <c r="CE395" s="345"/>
      <c r="CF395" s="345"/>
      <c r="CG395" s="345"/>
      <c r="CH395" s="345"/>
      <c r="CI395" s="345"/>
      <c r="CJ395" s="345"/>
      <c r="CK395" s="345"/>
      <c r="CL395" s="345"/>
      <c r="CM395" s="345"/>
      <c r="CN395" s="345"/>
      <c r="CO395" s="345"/>
      <c r="CP395" s="345"/>
      <c r="CQ395" s="345"/>
      <c r="CR395" s="345"/>
      <c r="CS395" s="345"/>
      <c r="CT395" s="345"/>
      <c r="CU395" s="345"/>
      <c r="CV395" s="345"/>
      <c r="CW395" s="345"/>
      <c r="CX395" s="345"/>
      <c r="CY395" s="345"/>
      <c r="CZ395" s="345"/>
    </row>
    <row r="396" s="439" customFormat="true" ht="15" customHeight="true" x14ac:dyDescent="0.2">
      <c r="Z396" s="346"/>
      <c r="AA396" s="346"/>
      <c r="AB396" s="346"/>
      <c r="AC396" s="346"/>
      <c r="AD396" s="346"/>
      <c r="AE396" s="346"/>
      <c r="AF396" s="346"/>
      <c r="AG396" s="346"/>
      <c r="AH396" s="346"/>
      <c r="AI396" s="346"/>
      <c r="AJ396" s="346"/>
      <c r="AK396" s="346"/>
      <c r="AL396" s="346"/>
      <c r="AM396" s="346"/>
      <c r="AN396" s="346"/>
      <c r="AO396" s="346"/>
      <c r="AP396" s="346"/>
      <c r="AQ396" s="346"/>
      <c r="AR396" s="346"/>
      <c r="AS396" s="346"/>
      <c r="AT396" s="346"/>
      <c r="AU396" s="346"/>
      <c r="AV396" s="346"/>
      <c r="AW396" s="346"/>
      <c r="AX396" s="346"/>
      <c r="AY396" s="346"/>
      <c r="AZ396" s="346"/>
      <c r="BA396" s="319"/>
      <c r="BB396" s="317"/>
      <c r="BC396" s="317"/>
      <c r="BD396" s="317"/>
      <c r="BE396" s="317"/>
      <c r="BF396" s="317"/>
      <c r="BG396" s="317"/>
      <c r="BH396" s="317"/>
      <c r="BI396" s="317"/>
      <c r="BJ396" s="317"/>
      <c r="BK396" s="317"/>
      <c r="BL396" s="317"/>
      <c r="BM396" s="317"/>
      <c r="BN396" s="317"/>
      <c r="BO396" s="317"/>
      <c r="BP396" s="317"/>
      <c r="BQ396" s="317"/>
      <c r="BR396" s="317"/>
      <c r="BS396" s="317"/>
      <c r="BT396" s="317"/>
      <c r="BU396" s="317"/>
      <c r="BV396" s="317"/>
      <c r="BW396" s="317"/>
      <c r="BX396" s="317"/>
      <c r="BY396" s="319"/>
      <c r="BZ396" s="345"/>
      <c r="CA396" s="345"/>
      <c r="CB396" s="345"/>
      <c r="CC396" s="345"/>
      <c r="CD396" s="345"/>
      <c r="CE396" s="345"/>
      <c r="CF396" s="345"/>
      <c r="CG396" s="345"/>
      <c r="CH396" s="345"/>
      <c r="CI396" s="345"/>
      <c r="CJ396" s="345"/>
      <c r="CK396" s="345"/>
      <c r="CL396" s="345"/>
      <c r="CM396" s="345"/>
      <c r="CN396" s="345"/>
      <c r="CO396" s="345"/>
      <c r="CP396" s="345"/>
      <c r="CQ396" s="345"/>
      <c r="CR396" s="345"/>
      <c r="CS396" s="345"/>
      <c r="CT396" s="345"/>
      <c r="CU396" s="345"/>
      <c r="CV396" s="345"/>
      <c r="CW396" s="345"/>
      <c r="CX396" s="345"/>
      <c r="CY396" s="345"/>
      <c r="CZ396" s="345"/>
    </row>
    <row r="397" s="439" customFormat="true" ht="15" customHeight="true" x14ac:dyDescent="0.2">
      <c r="Z397" s="346"/>
      <c r="AA397" s="346"/>
      <c r="AB397" s="346"/>
      <c r="AC397" s="346"/>
      <c r="AD397" s="346"/>
      <c r="AE397" s="346"/>
      <c r="AF397" s="346"/>
      <c r="AG397" s="346"/>
      <c r="AH397" s="346"/>
      <c r="AI397" s="346"/>
      <c r="AJ397" s="346"/>
      <c r="AK397" s="346"/>
      <c r="AL397" s="346"/>
      <c r="AM397" s="346"/>
      <c r="AN397" s="346"/>
      <c r="AO397" s="346"/>
      <c r="AP397" s="346"/>
      <c r="AQ397" s="346"/>
      <c r="AR397" s="346"/>
      <c r="AS397" s="346"/>
      <c r="AT397" s="346"/>
      <c r="AU397" s="346"/>
      <c r="AV397" s="346"/>
      <c r="AW397" s="346"/>
      <c r="AX397" s="346"/>
      <c r="AY397" s="346"/>
      <c r="AZ397" s="346"/>
      <c r="BA397" s="319"/>
      <c r="BB397" s="317"/>
      <c r="BC397" s="317"/>
      <c r="BD397" s="317"/>
      <c r="BE397" s="317"/>
      <c r="BF397" s="317"/>
      <c r="BG397" s="317"/>
      <c r="BH397" s="317"/>
      <c r="BI397" s="317"/>
      <c r="BJ397" s="317"/>
      <c r="BK397" s="317"/>
      <c r="BL397" s="317"/>
      <c r="BM397" s="317"/>
      <c r="BN397" s="317"/>
      <c r="BO397" s="317"/>
      <c r="BP397" s="317"/>
      <c r="BQ397" s="317"/>
      <c r="BR397" s="317"/>
      <c r="BS397" s="317"/>
      <c r="BT397" s="317"/>
      <c r="BU397" s="317"/>
      <c r="BV397" s="317"/>
      <c r="BW397" s="317"/>
      <c r="BX397" s="317"/>
      <c r="BY397" s="319"/>
      <c r="BZ397" s="345"/>
      <c r="CA397" s="345"/>
      <c r="CB397" s="345"/>
      <c r="CC397" s="345"/>
      <c r="CD397" s="345"/>
      <c r="CE397" s="345"/>
      <c r="CF397" s="345"/>
      <c r="CG397" s="345"/>
      <c r="CH397" s="345"/>
      <c r="CI397" s="345"/>
      <c r="CJ397" s="345"/>
      <c r="CK397" s="345"/>
      <c r="CL397" s="345"/>
      <c r="CM397" s="345"/>
      <c r="CN397" s="345"/>
      <c r="CO397" s="345"/>
      <c r="CP397" s="345"/>
      <c r="CQ397" s="345"/>
      <c r="CR397" s="345"/>
      <c r="CS397" s="345"/>
      <c r="CT397" s="345"/>
      <c r="CU397" s="345"/>
      <c r="CV397" s="345"/>
      <c r="CW397" s="345"/>
      <c r="CX397" s="345"/>
      <c r="CY397" s="345"/>
      <c r="CZ397" s="345"/>
    </row>
    <row r="398" s="439" customFormat="true" ht="15" customHeight="true" x14ac:dyDescent="0.2">
      <c r="Z398" s="346"/>
      <c r="AA398" s="346"/>
      <c r="AB398" s="346"/>
      <c r="AC398" s="346"/>
      <c r="AD398" s="346"/>
      <c r="AE398" s="346"/>
      <c r="AF398" s="346"/>
      <c r="AG398" s="346"/>
      <c r="AH398" s="346"/>
      <c r="AI398" s="346"/>
      <c r="AJ398" s="346"/>
      <c r="AK398" s="346"/>
      <c r="AL398" s="346"/>
      <c r="AM398" s="346"/>
      <c r="AN398" s="346"/>
      <c r="AO398" s="346"/>
      <c r="AP398" s="346"/>
      <c r="AQ398" s="346"/>
      <c r="AR398" s="346"/>
      <c r="AS398" s="346"/>
      <c r="AT398" s="346"/>
      <c r="AU398" s="346"/>
      <c r="AV398" s="346"/>
      <c r="AW398" s="346"/>
      <c r="AX398" s="346"/>
      <c r="AY398" s="346"/>
      <c r="AZ398" s="346"/>
      <c r="BA398" s="319"/>
      <c r="BB398" s="317"/>
      <c r="BC398" s="317"/>
      <c r="BD398" s="317"/>
      <c r="BE398" s="317"/>
      <c r="BF398" s="317"/>
      <c r="BG398" s="317"/>
      <c r="BH398" s="317"/>
      <c r="BI398" s="317"/>
      <c r="BJ398" s="317"/>
      <c r="BK398" s="317"/>
      <c r="BL398" s="317"/>
      <c r="BM398" s="317"/>
      <c r="BN398" s="317"/>
      <c r="BO398" s="317"/>
      <c r="BP398" s="317"/>
      <c r="BQ398" s="317"/>
      <c r="BR398" s="317"/>
      <c r="BS398" s="317"/>
      <c r="BT398" s="317"/>
      <c r="BU398" s="317"/>
      <c r="BV398" s="317"/>
      <c r="BW398" s="317"/>
      <c r="BX398" s="317"/>
      <c r="BY398" s="319"/>
      <c r="BZ398" s="345"/>
      <c r="CA398" s="345"/>
      <c r="CB398" s="345"/>
      <c r="CC398" s="345"/>
      <c r="CD398" s="345"/>
      <c r="CE398" s="345"/>
      <c r="CF398" s="345"/>
      <c r="CG398" s="345"/>
      <c r="CH398" s="345"/>
      <c r="CI398" s="345"/>
      <c r="CJ398" s="345"/>
      <c r="CK398" s="345"/>
      <c r="CL398" s="345"/>
      <c r="CM398" s="345"/>
      <c r="CN398" s="345"/>
      <c r="CO398" s="345"/>
      <c r="CP398" s="345"/>
      <c r="CQ398" s="345"/>
      <c r="CR398" s="345"/>
      <c r="CS398" s="345"/>
      <c r="CT398" s="345"/>
      <c r="CU398" s="345"/>
      <c r="CV398" s="345"/>
      <c r="CW398" s="345"/>
      <c r="CX398" s="345"/>
      <c r="CY398" s="345"/>
      <c r="CZ398" s="345"/>
    </row>
    <row r="399" s="453" customFormat="true" ht="15" customHeight="true" x14ac:dyDescent="0.25">
      <c r="A399" s="323"/>
      <c r="B399" s="323"/>
      <c r="C399" s="1023" t="s">
        <v>129</v>
      </c>
      <c r="D399" s="1024"/>
      <c r="E399" s="1024"/>
      <c r="F399" s="1024"/>
      <c r="G399" s="323"/>
      <c r="H399" s="1025" t="s">
        <v>130</v>
      </c>
      <c r="I399" s="1026"/>
      <c r="J399" s="1026"/>
      <c r="K399" s="1026"/>
      <c r="M399" s="1025" t="s">
        <v>131</v>
      </c>
      <c r="N399" s="1026"/>
      <c r="O399" s="1026"/>
      <c r="P399" s="1026"/>
      <c r="Z399" s="341"/>
      <c r="AA399" s="341"/>
      <c r="AB399" s="341"/>
      <c r="AC399" s="341"/>
      <c r="AD399" s="341"/>
      <c r="AE399" s="341"/>
      <c r="AF399" s="341"/>
      <c r="AG399" s="341"/>
      <c r="AH399" s="341"/>
      <c r="AI399" s="341"/>
      <c r="AJ399" s="341"/>
      <c r="AK399" s="341"/>
      <c r="AL399" s="341"/>
      <c r="AM399" s="341"/>
      <c r="AN399" s="341"/>
      <c r="AO399" s="341"/>
      <c r="AP399" s="341"/>
      <c r="AQ399" s="341"/>
      <c r="AR399" s="341"/>
      <c r="AS399" s="341"/>
      <c r="AT399" s="341"/>
      <c r="AU399" s="341"/>
      <c r="AV399" s="341"/>
      <c r="AW399" s="341"/>
      <c r="AX399" s="341"/>
      <c r="AY399" s="341"/>
      <c r="AZ399" s="341"/>
      <c r="BB399" s="323"/>
      <c r="BZ399" s="341"/>
      <c r="CA399" s="341"/>
      <c r="CB399" s="341"/>
      <c r="CC399" s="341"/>
      <c r="CD399" s="341"/>
      <c r="CE399" s="341"/>
      <c r="CF399" s="341"/>
      <c r="CG399" s="341"/>
      <c r="CH399" s="341"/>
      <c r="CI399" s="341"/>
      <c r="CJ399" s="341"/>
      <c r="CK399" s="341"/>
      <c r="CL399" s="341"/>
      <c r="CM399" s="341"/>
      <c r="CN399" s="341"/>
      <c r="CO399" s="341"/>
      <c r="CP399" s="341"/>
      <c r="CQ399" s="341"/>
      <c r="CR399" s="341"/>
      <c r="CS399" s="341"/>
      <c r="CT399" s="341"/>
      <c r="CU399" s="341"/>
      <c r="CV399" s="341"/>
      <c r="CW399" s="341"/>
      <c r="CX399" s="341"/>
      <c r="CY399" s="341"/>
      <c r="CZ399" s="341"/>
    </row>
    <row r="400" s="348" customFormat="true" ht="15" customHeight="true" x14ac:dyDescent="0.2">
      <c r="C400" s="1033" t="s">
        <v>193</v>
      </c>
      <c r="D400" s="1033"/>
      <c r="E400" s="1033"/>
      <c r="F400" s="460"/>
      <c r="G400" s="460"/>
      <c r="H400" s="1033" t="s">
        <v>193</v>
      </c>
      <c r="I400" s="1033"/>
      <c r="J400" s="1033"/>
      <c r="K400" s="460"/>
      <c r="L400" s="460"/>
      <c r="M400" s="1033" t="s">
        <v>193</v>
      </c>
      <c r="N400" s="1033"/>
      <c r="O400" s="1033"/>
      <c r="P400" s="460"/>
      <c r="Q400" s="460"/>
      <c r="Z400" s="341"/>
      <c r="AA400" s="341"/>
      <c r="AB400" s="341"/>
      <c r="AC400" s="341"/>
      <c r="AD400" s="341"/>
      <c r="AE400" s="341"/>
      <c r="AF400" s="341"/>
      <c r="AG400" s="341"/>
      <c r="AH400" s="341"/>
      <c r="AI400" s="341"/>
      <c r="AJ400" s="341"/>
      <c r="AK400" s="341"/>
      <c r="AL400" s="341"/>
      <c r="AM400" s="341"/>
      <c r="AN400" s="341"/>
      <c r="AO400" s="341"/>
      <c r="AP400" s="341"/>
      <c r="AQ400" s="341"/>
      <c r="AR400" s="341"/>
      <c r="AS400" s="341"/>
      <c r="AT400" s="341"/>
      <c r="AU400" s="341"/>
      <c r="AV400" s="341"/>
      <c r="AW400" s="341"/>
      <c r="AX400" s="341"/>
      <c r="AY400" s="341"/>
      <c r="AZ400" s="341"/>
      <c r="BA400" s="453"/>
      <c r="BB400" s="323"/>
      <c r="BC400" s="453"/>
      <c r="BD400" s="453"/>
      <c r="BE400" s="453"/>
      <c r="BF400" s="453"/>
      <c r="BG400" s="453"/>
      <c r="BH400" s="453"/>
      <c r="BI400" s="453"/>
      <c r="BJ400" s="453"/>
      <c r="BK400" s="453"/>
      <c r="BL400" s="453"/>
      <c r="BM400" s="453"/>
      <c r="BN400" s="453"/>
      <c r="BO400" s="453"/>
      <c r="BP400" s="453"/>
      <c r="BQ400" s="453"/>
      <c r="BR400" s="453"/>
      <c r="BS400" s="453"/>
      <c r="BT400" s="453"/>
      <c r="BU400" s="453"/>
      <c r="BV400" s="453"/>
      <c r="BW400" s="453"/>
      <c r="BX400" s="453"/>
      <c r="BY400" s="453"/>
      <c r="BZ400" s="341"/>
      <c r="CA400" s="341"/>
      <c r="CB400" s="341"/>
      <c r="CC400" s="341"/>
      <c r="CD400" s="341"/>
      <c r="CE400" s="341"/>
      <c r="CF400" s="341"/>
      <c r="CG400" s="341"/>
      <c r="CH400" s="341"/>
      <c r="CI400" s="341"/>
      <c r="CJ400" s="341"/>
      <c r="CK400" s="341"/>
      <c r="CL400" s="341"/>
      <c r="CM400" s="341"/>
      <c r="CN400" s="341"/>
      <c r="CO400" s="341"/>
      <c r="CP400" s="341"/>
      <c r="CQ400" s="341"/>
      <c r="CR400" s="341"/>
      <c r="CS400" s="341"/>
      <c r="CT400" s="341"/>
      <c r="CU400" s="341"/>
      <c r="CV400" s="341"/>
      <c r="CW400" s="341"/>
      <c r="CX400" s="341"/>
      <c r="CY400" s="341"/>
      <c r="CZ400" s="341"/>
    </row>
    <row r="401" s="348" customFormat="true" ht="25.15" customHeight="true" x14ac:dyDescent="0.2">
      <c r="C401" s="1033"/>
      <c r="D401" s="1033"/>
      <c r="E401" s="536" t="s">
        <v>194</v>
      </c>
      <c r="F401" s="460"/>
      <c r="G401" s="460"/>
      <c r="H401" s="1033"/>
      <c r="I401" s="1033"/>
      <c r="J401" s="537" t="s">
        <v>194</v>
      </c>
      <c r="K401" s="460"/>
      <c r="L401" s="460"/>
      <c r="M401" s="1033"/>
      <c r="N401" s="1033"/>
      <c r="O401" s="538" t="s">
        <v>194</v>
      </c>
      <c r="P401" s="460"/>
      <c r="Q401" s="460"/>
      <c r="Z401" s="341"/>
      <c r="AA401" s="341"/>
      <c r="AB401" s="341"/>
      <c r="AC401" s="341"/>
      <c r="AD401" s="341"/>
      <c r="AE401" s="341"/>
      <c r="AF401" s="341"/>
      <c r="AG401" s="341"/>
      <c r="AH401" s="341"/>
      <c r="AI401" s="341"/>
      <c r="AJ401" s="341"/>
      <c r="AK401" s="341"/>
      <c r="AL401" s="341"/>
      <c r="AM401" s="341"/>
      <c r="AN401" s="341"/>
      <c r="AO401" s="341"/>
      <c r="AP401" s="341"/>
      <c r="AQ401" s="341"/>
      <c r="AR401" s="341"/>
      <c r="AS401" s="341"/>
      <c r="AT401" s="341"/>
      <c r="AU401" s="341"/>
      <c r="AV401" s="341"/>
      <c r="AW401" s="341"/>
      <c r="AX401" s="341"/>
      <c r="AY401" s="341"/>
      <c r="AZ401" s="341"/>
      <c r="BA401" s="453"/>
      <c r="BB401" s="323"/>
      <c r="BC401" s="453"/>
      <c r="BD401" s="453"/>
      <c r="BE401" s="453"/>
      <c r="BF401" s="453"/>
      <c r="BG401" s="453"/>
      <c r="BH401" s="453"/>
      <c r="BI401" s="453"/>
      <c r="BJ401" s="453"/>
      <c r="BK401" s="453"/>
      <c r="BL401" s="453"/>
      <c r="BM401" s="453"/>
      <c r="BN401" s="453"/>
      <c r="BO401" s="453"/>
      <c r="BP401" s="453"/>
      <c r="BQ401" s="453"/>
      <c r="BR401" s="453"/>
      <c r="BS401" s="453"/>
      <c r="BT401" s="453"/>
      <c r="BU401" s="453"/>
      <c r="BV401" s="453"/>
      <c r="BW401" s="453"/>
      <c r="BX401" s="453"/>
      <c r="BY401" s="453"/>
      <c r="BZ401" s="341"/>
      <c r="CA401" s="341"/>
      <c r="CB401" s="341"/>
      <c r="CC401" s="341"/>
      <c r="CD401" s="341"/>
      <c r="CE401" s="341"/>
      <c r="CF401" s="341"/>
      <c r="CG401" s="341"/>
      <c r="CH401" s="341"/>
      <c r="CI401" s="341"/>
      <c r="CJ401" s="341"/>
      <c r="CK401" s="341"/>
      <c r="CL401" s="341"/>
      <c r="CM401" s="341"/>
      <c r="CN401" s="341"/>
      <c r="CO401" s="341"/>
      <c r="CP401" s="341"/>
      <c r="CQ401" s="341"/>
      <c r="CR401" s="341"/>
      <c r="CS401" s="341"/>
      <c r="CT401" s="341"/>
      <c r="CU401" s="341"/>
      <c r="CV401" s="341"/>
      <c r="CW401" s="341"/>
      <c r="CX401" s="341"/>
      <c r="CY401" s="341"/>
      <c r="CZ401" s="341"/>
    </row>
    <row r="402" s="348" customFormat="true" ht="25.15" customHeight="true" x14ac:dyDescent="0.2">
      <c r="B402" s="1018" t="s">
        <v>135</v>
      </c>
      <c r="C402" s="1033"/>
      <c r="D402" s="1033"/>
      <c r="E402" s="539" t="s">
        <v>195</v>
      </c>
      <c r="F402" s="460"/>
      <c r="G402" s="460"/>
      <c r="H402" s="1033"/>
      <c r="I402" s="1033"/>
      <c r="J402" s="540" t="s">
        <v>195</v>
      </c>
      <c r="K402" s="460"/>
      <c r="L402" s="460"/>
      <c r="M402" s="1033"/>
      <c r="N402" s="1033"/>
      <c r="O402" s="541" t="s">
        <v>195</v>
      </c>
      <c r="P402" s="460"/>
      <c r="Q402" s="460"/>
      <c r="Z402" s="341"/>
      <c r="AA402" s="341"/>
      <c r="AB402" s="341"/>
      <c r="AC402" s="341"/>
      <c r="AD402" s="341"/>
      <c r="AE402" s="341"/>
      <c r="AF402" s="341"/>
      <c r="AG402" s="341"/>
      <c r="AH402" s="341"/>
      <c r="AI402" s="341"/>
      <c r="AJ402" s="341"/>
      <c r="AK402" s="341"/>
      <c r="AL402" s="341"/>
      <c r="AM402" s="341"/>
      <c r="AN402" s="341"/>
      <c r="AO402" s="341"/>
      <c r="AP402" s="341"/>
      <c r="AQ402" s="341"/>
      <c r="AR402" s="341"/>
      <c r="AS402" s="341"/>
      <c r="AT402" s="341"/>
      <c r="AU402" s="341"/>
      <c r="AV402" s="341"/>
      <c r="AW402" s="341"/>
      <c r="AX402" s="341"/>
      <c r="AY402" s="341"/>
      <c r="AZ402" s="341"/>
      <c r="BA402" s="453"/>
      <c r="BB402" s="323"/>
      <c r="BC402" s="453"/>
      <c r="BD402" s="453"/>
      <c r="BE402" s="453"/>
      <c r="BF402" s="453"/>
      <c r="BG402" s="453"/>
      <c r="BH402" s="453"/>
      <c r="BI402" s="453"/>
      <c r="BJ402" s="453"/>
      <c r="BK402" s="453"/>
      <c r="BL402" s="453"/>
      <c r="BM402" s="453"/>
      <c r="BN402" s="453"/>
      <c r="BO402" s="453"/>
      <c r="BP402" s="453"/>
      <c r="BQ402" s="453"/>
      <c r="BR402" s="453"/>
      <c r="BS402" s="453"/>
      <c r="BT402" s="453"/>
      <c r="BU402" s="453"/>
      <c r="BV402" s="453"/>
      <c r="BW402" s="453"/>
      <c r="BX402" s="453"/>
      <c r="BY402" s="453"/>
      <c r="BZ402" s="341"/>
      <c r="CA402" s="341"/>
      <c r="CB402" s="341"/>
      <c r="CC402" s="341"/>
      <c r="CD402" s="341"/>
      <c r="CE402" s="341"/>
      <c r="CF402" s="341"/>
      <c r="CG402" s="341"/>
      <c r="CH402" s="341"/>
      <c r="CI402" s="341"/>
      <c r="CJ402" s="341"/>
      <c r="CK402" s="341"/>
      <c r="CL402" s="341"/>
      <c r="CM402" s="341"/>
      <c r="CN402" s="341"/>
      <c r="CO402" s="341"/>
      <c r="CP402" s="341"/>
      <c r="CQ402" s="341"/>
      <c r="CR402" s="341"/>
      <c r="CS402" s="341"/>
      <c r="CT402" s="341"/>
      <c r="CU402" s="341"/>
      <c r="CV402" s="341"/>
      <c r="CW402" s="341"/>
      <c r="CX402" s="341"/>
      <c r="CY402" s="341"/>
      <c r="CZ402" s="341"/>
    </row>
    <row r="403" s="348" customFormat="true" ht="25.15" customHeight="true" x14ac:dyDescent="0.2">
      <c r="B403" s="904"/>
      <c r="C403" s="1020" t="s">
        <v>208</v>
      </c>
      <c r="D403" s="1020"/>
      <c r="E403" s="802">
        <v>0.71923876459268998</v>
      </c>
      <c r="F403" s="577"/>
      <c r="G403" s="577"/>
      <c r="H403" s="1020" t="s">
        <v>208</v>
      </c>
      <c r="I403" s="1020"/>
      <c r="J403" s="803">
        <v>0.67182078604208062</v>
      </c>
      <c r="K403" s="577"/>
      <c r="L403" s="577"/>
      <c r="M403" s="1020" t="s">
        <v>208</v>
      </c>
      <c r="N403" s="1020"/>
      <c r="O403" s="804">
        <v>0.57660158703492004</v>
      </c>
      <c r="P403" s="577"/>
      <c r="Q403" s="577"/>
      <c r="Z403" s="341"/>
      <c r="AA403" s="341"/>
      <c r="AB403" s="341"/>
      <c r="AC403" s="341"/>
      <c r="AD403" s="341"/>
      <c r="AE403" s="341"/>
      <c r="AF403" s="341"/>
      <c r="AG403" s="341"/>
      <c r="AH403" s="341"/>
      <c r="AI403" s="341"/>
      <c r="AJ403" s="341"/>
      <c r="AK403" s="341"/>
      <c r="AL403" s="341"/>
      <c r="AM403" s="341"/>
      <c r="AN403" s="341"/>
      <c r="AO403" s="341"/>
      <c r="AP403" s="341"/>
      <c r="AQ403" s="341"/>
      <c r="AR403" s="341"/>
      <c r="AS403" s="341"/>
      <c r="AT403" s="341"/>
      <c r="AU403" s="341"/>
      <c r="AV403" s="341"/>
      <c r="AW403" s="341"/>
      <c r="AX403" s="341"/>
      <c r="AY403" s="341"/>
      <c r="AZ403" s="341"/>
      <c r="BA403" s="343"/>
      <c r="BB403" s="394"/>
      <c r="BC403" s="343"/>
      <c r="BD403" s="343"/>
      <c r="BE403" s="343"/>
      <c r="BF403" s="343"/>
      <c r="BG403" s="343"/>
      <c r="BH403" s="343"/>
      <c r="BI403" s="343"/>
      <c r="BJ403" s="343"/>
      <c r="BK403" s="343"/>
      <c r="BL403" s="343"/>
      <c r="BM403" s="343"/>
      <c r="BN403" s="343"/>
      <c r="BO403" s="343"/>
      <c r="BP403" s="343"/>
      <c r="BQ403" s="343"/>
      <c r="BR403" s="343"/>
      <c r="BS403" s="343"/>
      <c r="BT403" s="343"/>
      <c r="BU403" s="343"/>
      <c r="BV403" s="343"/>
      <c r="BW403" s="343"/>
      <c r="BX403" s="343"/>
      <c r="BY403" s="343"/>
      <c r="BZ403" s="344"/>
      <c r="CA403" s="344"/>
      <c r="CB403" s="344"/>
      <c r="CC403" s="344"/>
      <c r="CD403" s="344"/>
      <c r="CE403" s="344"/>
      <c r="CF403" s="344"/>
      <c r="CG403" s="344"/>
      <c r="CH403" s="344"/>
      <c r="CI403" s="344"/>
      <c r="CJ403" s="344"/>
      <c r="CK403" s="344"/>
      <c r="CL403" s="344"/>
      <c r="CM403" s="344"/>
      <c r="CN403" s="344"/>
      <c r="CO403" s="344"/>
      <c r="CP403" s="344"/>
      <c r="CQ403" s="344"/>
      <c r="CR403" s="344"/>
      <c r="CS403" s="344"/>
      <c r="CT403" s="344"/>
      <c r="CU403" s="344"/>
      <c r="CV403" s="344"/>
      <c r="CW403" s="344"/>
      <c r="CX403" s="344"/>
      <c r="CY403" s="344"/>
      <c r="CZ403" s="344"/>
    </row>
    <row r="404" s="348" customFormat="true" ht="25.15" customHeight="true" x14ac:dyDescent="0.2">
      <c r="B404" s="904"/>
      <c r="C404" s="1020" t="s">
        <v>197</v>
      </c>
      <c r="D404" s="1020"/>
      <c r="E404" s="805">
        <v>0.6503253196279335</v>
      </c>
      <c r="F404" s="577"/>
      <c r="G404" s="577"/>
      <c r="H404" s="1020" t="s">
        <v>197</v>
      </c>
      <c r="I404" s="1020"/>
      <c r="J404" s="806">
        <v>0.57028551290935348</v>
      </c>
      <c r="K404" s="577"/>
      <c r="L404" s="577"/>
      <c r="M404" s="1020" t="s">
        <v>197</v>
      </c>
      <c r="N404" s="1020"/>
      <c r="O404" s="807">
        <v>0.56196693546464649</v>
      </c>
      <c r="P404" s="577"/>
      <c r="Q404" s="577"/>
      <c r="Z404" s="341"/>
      <c r="AA404" s="341"/>
      <c r="AB404" s="341"/>
      <c r="AC404" s="341"/>
      <c r="AD404" s="341"/>
      <c r="AE404" s="341"/>
      <c r="AF404" s="341"/>
      <c r="AG404" s="341"/>
      <c r="AH404" s="341"/>
      <c r="AI404" s="341"/>
      <c r="AJ404" s="341"/>
      <c r="AK404" s="341"/>
      <c r="AL404" s="341"/>
      <c r="AM404" s="341"/>
      <c r="AN404" s="341"/>
      <c r="AO404" s="341"/>
      <c r="AP404" s="341"/>
      <c r="AQ404" s="341"/>
      <c r="AR404" s="341"/>
      <c r="AS404" s="341"/>
      <c r="AT404" s="341"/>
      <c r="AU404" s="341"/>
      <c r="AV404" s="341"/>
      <c r="AW404" s="341"/>
      <c r="AX404" s="341"/>
      <c r="AY404" s="341"/>
      <c r="AZ404" s="341"/>
      <c r="BA404" s="343"/>
      <c r="BB404" s="394"/>
      <c r="BC404" s="343"/>
      <c r="BD404" s="343"/>
      <c r="BE404" s="343"/>
      <c r="BF404" s="343"/>
      <c r="BG404" s="343"/>
      <c r="BH404" s="343"/>
      <c r="BI404" s="343"/>
      <c r="BJ404" s="343"/>
      <c r="BK404" s="343"/>
      <c r="BL404" s="343"/>
      <c r="BM404" s="343"/>
      <c r="BN404" s="343"/>
      <c r="BO404" s="343"/>
      <c r="BP404" s="343"/>
      <c r="BQ404" s="343"/>
      <c r="BR404" s="343"/>
      <c r="BS404" s="343"/>
      <c r="BT404" s="343"/>
      <c r="BU404" s="343"/>
      <c r="BV404" s="343"/>
      <c r="BW404" s="343"/>
      <c r="BX404" s="343"/>
      <c r="BY404" s="343"/>
      <c r="BZ404" s="344"/>
      <c r="CA404" s="344"/>
      <c r="CB404" s="344"/>
      <c r="CC404" s="344"/>
      <c r="CD404" s="344"/>
      <c r="CE404" s="344"/>
      <c r="CF404" s="344"/>
      <c r="CG404" s="344"/>
      <c r="CH404" s="344"/>
      <c r="CI404" s="344"/>
      <c r="CJ404" s="344"/>
      <c r="CK404" s="344"/>
      <c r="CL404" s="344"/>
      <c r="CM404" s="344"/>
      <c r="CN404" s="344"/>
      <c r="CO404" s="344"/>
      <c r="CP404" s="344"/>
      <c r="CQ404" s="344"/>
      <c r="CR404" s="344"/>
      <c r="CS404" s="344"/>
      <c r="CT404" s="344"/>
      <c r="CU404" s="344"/>
      <c r="CV404" s="344"/>
      <c r="CW404" s="344"/>
      <c r="CX404" s="344"/>
      <c r="CY404" s="344"/>
      <c r="CZ404" s="344"/>
    </row>
    <row r="405" s="348" customFormat="true" ht="25.15" customHeight="true" x14ac:dyDescent="0.2">
      <c r="B405" s="904"/>
      <c r="C405" s="1020" t="s">
        <v>511</v>
      </c>
      <c r="D405" s="1020"/>
      <c r="E405" s="805">
        <v>0.61695019854262312</v>
      </c>
      <c r="F405" s="577"/>
      <c r="G405" s="577"/>
      <c r="H405" s="1020" t="s">
        <v>514</v>
      </c>
      <c r="I405" s="1020"/>
      <c r="J405" s="806">
        <v>-0.53941480954119925</v>
      </c>
      <c r="K405" s="577"/>
      <c r="L405" s="577"/>
      <c r="M405" s="1020" t="s">
        <v>510</v>
      </c>
      <c r="N405" s="1020"/>
      <c r="O405" s="807">
        <v>-0.54033047871345363</v>
      </c>
      <c r="P405" s="577"/>
      <c r="Q405" s="577"/>
      <c r="Z405" s="341"/>
      <c r="AA405" s="341"/>
      <c r="AB405" s="341"/>
      <c r="AC405" s="341"/>
      <c r="AD405" s="341"/>
      <c r="AE405" s="341"/>
      <c r="AF405" s="341"/>
      <c r="AG405" s="341"/>
      <c r="AH405" s="341"/>
      <c r="AI405" s="341"/>
      <c r="AJ405" s="341"/>
      <c r="AK405" s="341"/>
      <c r="AL405" s="341"/>
      <c r="AM405" s="341"/>
      <c r="AN405" s="341"/>
      <c r="AO405" s="341"/>
      <c r="AP405" s="341"/>
      <c r="AQ405" s="341"/>
      <c r="AR405" s="341"/>
      <c r="AS405" s="341"/>
      <c r="AT405" s="341"/>
      <c r="AU405" s="341"/>
      <c r="AV405" s="341"/>
      <c r="AW405" s="341"/>
      <c r="AX405" s="341"/>
      <c r="AY405" s="341"/>
      <c r="AZ405" s="341"/>
      <c r="BA405" s="343"/>
      <c r="BB405" s="394"/>
      <c r="BC405" s="343"/>
      <c r="BD405" s="343"/>
      <c r="BE405" s="343"/>
      <c r="BF405" s="343"/>
      <c r="BG405" s="343"/>
      <c r="BH405" s="343"/>
      <c r="BI405" s="343"/>
      <c r="BJ405" s="343"/>
      <c r="BK405" s="343"/>
      <c r="BL405" s="343"/>
      <c r="BM405" s="343"/>
      <c r="BN405" s="343"/>
      <c r="BO405" s="343"/>
      <c r="BP405" s="343"/>
      <c r="BQ405" s="343"/>
      <c r="BR405" s="343"/>
      <c r="BS405" s="343"/>
      <c r="BT405" s="343"/>
      <c r="BU405" s="343"/>
      <c r="BV405" s="343"/>
      <c r="BW405" s="343"/>
      <c r="BX405" s="343"/>
      <c r="BY405" s="343"/>
      <c r="BZ405" s="344"/>
      <c r="CA405" s="344"/>
      <c r="CB405" s="344"/>
      <c r="CC405" s="344"/>
      <c r="CD405" s="344"/>
      <c r="CE405" s="344"/>
      <c r="CF405" s="344"/>
      <c r="CG405" s="344"/>
      <c r="CH405" s="344"/>
      <c r="CI405" s="344"/>
      <c r="CJ405" s="344"/>
      <c r="CK405" s="344"/>
      <c r="CL405" s="344"/>
      <c r="CM405" s="344"/>
      <c r="CN405" s="344"/>
      <c r="CO405" s="344"/>
      <c r="CP405" s="344"/>
      <c r="CQ405" s="344"/>
      <c r="CR405" s="344"/>
      <c r="CS405" s="344"/>
      <c r="CT405" s="344"/>
      <c r="CU405" s="344"/>
      <c r="CV405" s="344"/>
      <c r="CW405" s="344"/>
      <c r="CX405" s="344"/>
      <c r="CY405" s="344"/>
      <c r="CZ405" s="344"/>
    </row>
    <row r="406" s="348" customFormat="true" ht="25.15" customHeight="true" x14ac:dyDescent="0.2">
      <c r="B406" s="904"/>
      <c r="C406" s="1020" t="s">
        <v>510</v>
      </c>
      <c r="D406" s="1020"/>
      <c r="E406" s="805">
        <v>-0.55943727641258445</v>
      </c>
      <c r="F406" s="577"/>
      <c r="G406" s="577"/>
      <c r="H406" s="1020" t="s">
        <v>202</v>
      </c>
      <c r="I406" s="1020"/>
      <c r="J406" s="806">
        <v>-0.53815843301658384</v>
      </c>
      <c r="K406" s="577"/>
      <c r="L406" s="577"/>
      <c r="M406" s="1020" t="s">
        <v>511</v>
      </c>
      <c r="N406" s="1020"/>
      <c r="O406" s="807">
        <v>0.51331361903949246</v>
      </c>
      <c r="P406" s="577"/>
      <c r="Q406" s="577"/>
      <c r="Z406" s="341"/>
      <c r="AA406" s="341"/>
      <c r="AB406" s="341"/>
      <c r="AC406" s="341"/>
      <c r="AD406" s="341"/>
      <c r="AE406" s="341"/>
      <c r="AF406" s="341"/>
      <c r="AG406" s="341"/>
      <c r="AH406" s="341"/>
      <c r="AI406" s="341"/>
      <c r="AJ406" s="341"/>
      <c r="AK406" s="341"/>
      <c r="AL406" s="341"/>
      <c r="AM406" s="341"/>
      <c r="AN406" s="341"/>
      <c r="AO406" s="341"/>
      <c r="AP406" s="341"/>
      <c r="AQ406" s="341"/>
      <c r="AR406" s="341"/>
      <c r="AS406" s="341"/>
      <c r="AT406" s="341"/>
      <c r="AU406" s="341"/>
      <c r="AV406" s="341"/>
      <c r="AW406" s="341"/>
      <c r="AX406" s="341"/>
      <c r="AY406" s="341"/>
      <c r="AZ406" s="341"/>
      <c r="BA406" s="343"/>
      <c r="BB406" s="394"/>
      <c r="BC406" s="343"/>
      <c r="BD406" s="343"/>
      <c r="BE406" s="343"/>
      <c r="BF406" s="343"/>
      <c r="BG406" s="343"/>
      <c r="BH406" s="343"/>
      <c r="BI406" s="343"/>
      <c r="BJ406" s="343"/>
      <c r="BK406" s="343"/>
      <c r="BL406" s="343"/>
      <c r="BM406" s="343"/>
      <c r="BN406" s="343"/>
      <c r="BO406" s="343"/>
      <c r="BP406" s="343"/>
      <c r="BQ406" s="343"/>
      <c r="BR406" s="343"/>
      <c r="BS406" s="343"/>
      <c r="BT406" s="343"/>
      <c r="BU406" s="343"/>
      <c r="BV406" s="343"/>
      <c r="BW406" s="343"/>
      <c r="BX406" s="343"/>
      <c r="BY406" s="343"/>
      <c r="BZ406" s="344"/>
      <c r="CA406" s="344"/>
      <c r="CB406" s="344"/>
      <c r="CC406" s="344"/>
      <c r="CD406" s="344"/>
      <c r="CE406" s="344"/>
      <c r="CF406" s="344"/>
      <c r="CG406" s="344"/>
      <c r="CH406" s="344"/>
      <c r="CI406" s="344"/>
      <c r="CJ406" s="344"/>
      <c r="CK406" s="344"/>
      <c r="CL406" s="344"/>
      <c r="CM406" s="344"/>
      <c r="CN406" s="344"/>
      <c r="CO406" s="344"/>
      <c r="CP406" s="344"/>
      <c r="CQ406" s="344"/>
      <c r="CR406" s="344"/>
      <c r="CS406" s="344"/>
      <c r="CT406" s="344"/>
      <c r="CU406" s="344"/>
      <c r="CV406" s="344"/>
      <c r="CW406" s="344"/>
      <c r="CX406" s="344"/>
      <c r="CY406" s="344"/>
      <c r="CZ406" s="344"/>
    </row>
    <row r="407" s="348" customFormat="true" ht="25.15" customHeight="true" x14ac:dyDescent="0.2">
      <c r="B407" s="904"/>
      <c r="C407" s="1020" t="s">
        <v>514</v>
      </c>
      <c r="D407" s="1020"/>
      <c r="E407" s="805">
        <v>-0.55928683152502934</v>
      </c>
      <c r="F407" s="577"/>
      <c r="G407" s="577"/>
      <c r="H407" s="1020" t="s">
        <v>511</v>
      </c>
      <c r="I407" s="1020"/>
      <c r="J407" s="806">
        <v>0.53610336002613379</v>
      </c>
      <c r="K407" s="577"/>
      <c r="L407" s="577"/>
      <c r="M407" s="1020" t="s">
        <v>512</v>
      </c>
      <c r="N407" s="1020"/>
      <c r="O407" s="807">
        <v>0.50776250673153678</v>
      </c>
      <c r="P407" s="577"/>
      <c r="Q407" s="577"/>
      <c r="Z407" s="341"/>
      <c r="AA407" s="341"/>
      <c r="AB407" s="341"/>
      <c r="AC407" s="341"/>
      <c r="AD407" s="341"/>
      <c r="AE407" s="341"/>
      <c r="AF407" s="341"/>
      <c r="AG407" s="341"/>
      <c r="AH407" s="341"/>
      <c r="AI407" s="341"/>
      <c r="AJ407" s="341"/>
      <c r="AK407" s="341"/>
      <c r="AL407" s="341"/>
      <c r="AM407" s="341"/>
      <c r="AN407" s="341"/>
      <c r="AO407" s="341"/>
      <c r="AP407" s="341"/>
      <c r="AQ407" s="341"/>
      <c r="AR407" s="341"/>
      <c r="AS407" s="341"/>
      <c r="AT407" s="341"/>
      <c r="AU407" s="341"/>
      <c r="AV407" s="341"/>
      <c r="AW407" s="341"/>
      <c r="AX407" s="341"/>
      <c r="AY407" s="341"/>
      <c r="AZ407" s="341"/>
      <c r="BA407" s="343"/>
      <c r="BB407" s="394"/>
      <c r="BC407" s="343"/>
      <c r="BD407" s="343"/>
      <c r="BE407" s="343"/>
      <c r="BF407" s="343"/>
      <c r="BG407" s="343"/>
      <c r="BH407" s="343"/>
      <c r="BI407" s="343"/>
      <c r="BJ407" s="343"/>
      <c r="BK407" s="343"/>
      <c r="BL407" s="343"/>
      <c r="BM407" s="343"/>
      <c r="BN407" s="343"/>
      <c r="BO407" s="343"/>
      <c r="BP407" s="343"/>
      <c r="BQ407" s="343"/>
      <c r="BR407" s="343"/>
      <c r="BS407" s="343"/>
      <c r="BT407" s="343"/>
      <c r="BU407" s="343"/>
      <c r="BV407" s="343"/>
      <c r="BW407" s="343"/>
      <c r="BX407" s="343"/>
      <c r="BY407" s="343"/>
      <c r="BZ407" s="344"/>
      <c r="CA407" s="344"/>
      <c r="CB407" s="344"/>
      <c r="CC407" s="344"/>
      <c r="CD407" s="344"/>
      <c r="CE407" s="344"/>
      <c r="CF407" s="344"/>
      <c r="CG407" s="344"/>
      <c r="CH407" s="344"/>
      <c r="CI407" s="344"/>
      <c r="CJ407" s="344"/>
      <c r="CK407" s="344"/>
      <c r="CL407" s="344"/>
      <c r="CM407" s="344"/>
      <c r="CN407" s="344"/>
      <c r="CO407" s="344"/>
      <c r="CP407" s="344"/>
      <c r="CQ407" s="344"/>
      <c r="CR407" s="344"/>
      <c r="CS407" s="344"/>
      <c r="CT407" s="344"/>
      <c r="CU407" s="344"/>
      <c r="CV407" s="344"/>
      <c r="CW407" s="344"/>
      <c r="CX407" s="344"/>
      <c r="CY407" s="344"/>
      <c r="CZ407" s="344"/>
    </row>
    <row r="408" s="348" customFormat="true" ht="25.15" customHeight="true" x14ac:dyDescent="0.2">
      <c r="B408" s="904"/>
      <c r="C408" s="1020" t="s">
        <v>517</v>
      </c>
      <c r="D408" s="1020"/>
      <c r="E408" s="805">
        <v>0.55136936812499382</v>
      </c>
      <c r="F408" s="577"/>
      <c r="G408" s="577"/>
      <c r="H408" s="1020" t="s">
        <v>510</v>
      </c>
      <c r="I408" s="1020"/>
      <c r="J408" s="806">
        <v>-0.50177963264893999</v>
      </c>
      <c r="K408" s="577"/>
      <c r="L408" s="577"/>
      <c r="M408" s="1020" t="s">
        <v>514</v>
      </c>
      <c r="N408" s="1020"/>
      <c r="O408" s="807">
        <v>-0.46477787230315493</v>
      </c>
      <c r="P408" s="577"/>
      <c r="Q408" s="577"/>
      <c r="Z408" s="341"/>
      <c r="AA408" s="341"/>
      <c r="AB408" s="341"/>
      <c r="AC408" s="341"/>
      <c r="AD408" s="341"/>
      <c r="AE408" s="341"/>
      <c r="AF408" s="341"/>
      <c r="AG408" s="341"/>
      <c r="AH408" s="341"/>
      <c r="AI408" s="341"/>
      <c r="AJ408" s="341"/>
      <c r="AK408" s="341"/>
      <c r="AL408" s="341"/>
      <c r="AM408" s="341"/>
      <c r="AN408" s="341"/>
      <c r="AO408" s="341"/>
      <c r="AP408" s="341"/>
      <c r="AQ408" s="341"/>
      <c r="AR408" s="341"/>
      <c r="AS408" s="341"/>
      <c r="AT408" s="341"/>
      <c r="AU408" s="341"/>
      <c r="AV408" s="341"/>
      <c r="AW408" s="341"/>
      <c r="AX408" s="341"/>
      <c r="AY408" s="341"/>
      <c r="AZ408" s="341"/>
      <c r="BA408" s="343"/>
      <c r="BB408" s="394"/>
      <c r="BC408" s="343"/>
      <c r="BD408" s="343"/>
      <c r="BE408" s="343"/>
      <c r="BF408" s="343"/>
      <c r="BG408" s="343"/>
      <c r="BH408" s="343"/>
      <c r="BI408" s="343"/>
      <c r="BJ408" s="343"/>
      <c r="BK408" s="343"/>
      <c r="BL408" s="343"/>
      <c r="BM408" s="343"/>
      <c r="BN408" s="343"/>
      <c r="BO408" s="343"/>
      <c r="BP408" s="343"/>
      <c r="BQ408" s="343"/>
      <c r="BR408" s="343"/>
      <c r="BS408" s="343"/>
      <c r="BT408" s="343"/>
      <c r="BU408" s="343"/>
      <c r="BV408" s="343"/>
      <c r="BW408" s="343"/>
      <c r="BX408" s="343"/>
      <c r="BY408" s="343"/>
      <c r="BZ408" s="344"/>
      <c r="CA408" s="344"/>
      <c r="CB408" s="344"/>
      <c r="CC408" s="344"/>
      <c r="CD408" s="344"/>
      <c r="CE408" s="344"/>
      <c r="CF408" s="344"/>
      <c r="CG408" s="344"/>
      <c r="CH408" s="344"/>
      <c r="CI408" s="344"/>
      <c r="CJ408" s="344"/>
      <c r="CK408" s="344"/>
      <c r="CL408" s="344"/>
      <c r="CM408" s="344"/>
      <c r="CN408" s="344"/>
      <c r="CO408" s="344"/>
      <c r="CP408" s="344"/>
      <c r="CQ408" s="344"/>
      <c r="CR408" s="344"/>
      <c r="CS408" s="344"/>
      <c r="CT408" s="344"/>
      <c r="CU408" s="344"/>
      <c r="CV408" s="344"/>
      <c r="CW408" s="344"/>
      <c r="CX408" s="344"/>
      <c r="CY408" s="344"/>
      <c r="CZ408" s="344"/>
    </row>
    <row r="409" s="348" customFormat="true" ht="25.15" customHeight="true" x14ac:dyDescent="0.2">
      <c r="B409" s="904"/>
      <c r="C409" s="1020" t="s">
        <v>202</v>
      </c>
      <c r="D409" s="1020"/>
      <c r="E409" s="805">
        <v>-0.5294029998220311</v>
      </c>
      <c r="F409" s="577"/>
      <c r="G409" s="577"/>
      <c r="H409" s="1020" t="s">
        <v>517</v>
      </c>
      <c r="I409" s="1020"/>
      <c r="J409" s="806">
        <v>0.48172337653639619</v>
      </c>
      <c r="K409" s="577"/>
      <c r="L409" s="577"/>
      <c r="M409" s="1020" t="s">
        <v>578</v>
      </c>
      <c r="N409" s="1020"/>
      <c r="O409" s="807">
        <v>0.42721258919576321</v>
      </c>
      <c r="P409" s="577"/>
      <c r="Q409" s="577"/>
      <c r="Z409" s="341"/>
      <c r="AA409" s="341"/>
      <c r="AB409" s="341"/>
      <c r="AC409" s="341"/>
      <c r="AD409" s="341"/>
      <c r="AE409" s="341"/>
      <c r="AF409" s="341"/>
      <c r="AG409" s="341"/>
      <c r="AH409" s="341"/>
      <c r="AI409" s="341"/>
      <c r="AJ409" s="341"/>
      <c r="AK409" s="341"/>
      <c r="AL409" s="341"/>
      <c r="AM409" s="341"/>
      <c r="AN409" s="341"/>
      <c r="AO409" s="341"/>
      <c r="AP409" s="341"/>
      <c r="AQ409" s="341"/>
      <c r="AR409" s="341"/>
      <c r="AS409" s="341"/>
      <c r="AT409" s="341"/>
      <c r="AU409" s="341"/>
      <c r="AV409" s="341"/>
      <c r="AW409" s="341"/>
      <c r="AX409" s="341"/>
      <c r="AY409" s="341"/>
      <c r="AZ409" s="341"/>
      <c r="BA409" s="343"/>
      <c r="BB409" s="394"/>
      <c r="BC409" s="343"/>
      <c r="BD409" s="343"/>
      <c r="BE409" s="343"/>
      <c r="BF409" s="343"/>
      <c r="BG409" s="343"/>
      <c r="BH409" s="343"/>
      <c r="BI409" s="343"/>
      <c r="BJ409" s="343"/>
      <c r="BK409" s="343"/>
      <c r="BL409" s="343"/>
      <c r="BM409" s="343"/>
      <c r="BN409" s="343"/>
      <c r="BO409" s="343"/>
      <c r="BP409" s="343"/>
      <c r="BQ409" s="343"/>
      <c r="BR409" s="343"/>
      <c r="BS409" s="343"/>
      <c r="BT409" s="343"/>
      <c r="BU409" s="343"/>
      <c r="BV409" s="343"/>
      <c r="BW409" s="343"/>
      <c r="BX409" s="343"/>
      <c r="BY409" s="343"/>
      <c r="BZ409" s="344"/>
      <c r="CA409" s="344"/>
      <c r="CB409" s="344"/>
      <c r="CC409" s="344"/>
      <c r="CD409" s="344"/>
      <c r="CE409" s="344"/>
      <c r="CF409" s="344"/>
      <c r="CG409" s="344"/>
      <c r="CH409" s="344"/>
      <c r="CI409" s="344"/>
      <c r="CJ409" s="344"/>
      <c r="CK409" s="344"/>
      <c r="CL409" s="344"/>
      <c r="CM409" s="344"/>
      <c r="CN409" s="344"/>
      <c r="CO409" s="344"/>
      <c r="CP409" s="344"/>
      <c r="CQ409" s="344"/>
      <c r="CR409" s="344"/>
      <c r="CS409" s="344"/>
      <c r="CT409" s="344"/>
      <c r="CU409" s="344"/>
      <c r="CV409" s="344"/>
      <c r="CW409" s="344"/>
      <c r="CX409" s="344"/>
      <c r="CY409" s="344"/>
      <c r="CZ409" s="344"/>
    </row>
    <row r="410" s="348" customFormat="true" ht="25.15" customHeight="true" x14ac:dyDescent="0.2">
      <c r="B410" s="904"/>
      <c r="C410" s="1020" t="s">
        <v>512</v>
      </c>
      <c r="D410" s="1020"/>
      <c r="E410" s="805">
        <v>0.51899363111565167</v>
      </c>
      <c r="F410" s="577"/>
      <c r="G410" s="577"/>
      <c r="H410" s="1020" t="s">
        <v>512</v>
      </c>
      <c r="I410" s="1020"/>
      <c r="J410" s="806">
        <v>0.46423976864923888</v>
      </c>
      <c r="K410" s="577"/>
      <c r="L410" s="577"/>
      <c r="M410" s="1020" t="s">
        <v>359</v>
      </c>
      <c r="N410" s="1020"/>
      <c r="O410" s="807">
        <v>0.42644405058845092</v>
      </c>
      <c r="P410" s="577"/>
      <c r="Q410" s="577"/>
      <c r="Z410" s="341"/>
      <c r="AA410" s="341"/>
      <c r="AB410" s="341"/>
      <c r="AC410" s="341"/>
      <c r="AD410" s="341"/>
      <c r="AE410" s="341"/>
      <c r="AF410" s="341"/>
      <c r="AG410" s="341"/>
      <c r="AH410" s="341"/>
      <c r="AI410" s="341"/>
      <c r="AJ410" s="341"/>
      <c r="AK410" s="341"/>
      <c r="AL410" s="341"/>
      <c r="AM410" s="341"/>
      <c r="AN410" s="341"/>
      <c r="AO410" s="341"/>
      <c r="AP410" s="341"/>
      <c r="AQ410" s="341"/>
      <c r="AR410" s="341"/>
      <c r="AS410" s="341"/>
      <c r="AT410" s="341"/>
      <c r="AU410" s="341"/>
      <c r="AV410" s="341"/>
      <c r="AW410" s="341"/>
      <c r="AX410" s="341"/>
      <c r="AY410" s="341"/>
      <c r="AZ410" s="341"/>
      <c r="BA410" s="343"/>
      <c r="BB410" s="394"/>
      <c r="BC410" s="343"/>
      <c r="BD410" s="343"/>
      <c r="BE410" s="343"/>
      <c r="BF410" s="343"/>
      <c r="BG410" s="343"/>
      <c r="BH410" s="343"/>
      <c r="BI410" s="343"/>
      <c r="BJ410" s="343"/>
      <c r="BK410" s="343"/>
      <c r="BL410" s="343"/>
      <c r="BM410" s="343"/>
      <c r="BN410" s="343"/>
      <c r="BO410" s="343"/>
      <c r="BP410" s="343"/>
      <c r="BQ410" s="343"/>
      <c r="BR410" s="343"/>
      <c r="BS410" s="343"/>
      <c r="BT410" s="343"/>
      <c r="BU410" s="343"/>
      <c r="BV410" s="343"/>
      <c r="BW410" s="343"/>
      <c r="BX410" s="343"/>
      <c r="BY410" s="343"/>
      <c r="BZ410" s="344"/>
      <c r="CA410" s="344"/>
      <c r="CB410" s="344"/>
      <c r="CC410" s="344"/>
      <c r="CD410" s="344"/>
      <c r="CE410" s="344"/>
      <c r="CF410" s="344"/>
      <c r="CG410" s="344"/>
      <c r="CH410" s="344"/>
      <c r="CI410" s="344"/>
      <c r="CJ410" s="344"/>
      <c r="CK410" s="344"/>
      <c r="CL410" s="344"/>
      <c r="CM410" s="344"/>
      <c r="CN410" s="344"/>
      <c r="CO410" s="344"/>
      <c r="CP410" s="344"/>
      <c r="CQ410" s="344"/>
      <c r="CR410" s="344"/>
      <c r="CS410" s="344"/>
      <c r="CT410" s="344"/>
      <c r="CU410" s="344"/>
      <c r="CV410" s="344"/>
      <c r="CW410" s="344"/>
      <c r="CX410" s="344"/>
      <c r="CY410" s="344"/>
      <c r="CZ410" s="344"/>
    </row>
    <row r="411" s="348" customFormat="true" ht="25.15" customHeight="true" x14ac:dyDescent="0.2">
      <c r="B411" s="904"/>
      <c r="C411" s="1020" t="s">
        <v>578</v>
      </c>
      <c r="D411" s="1020"/>
      <c r="E411" s="805">
        <v>0.45402990830304341</v>
      </c>
      <c r="F411" s="577"/>
      <c r="G411" s="577"/>
      <c r="H411" s="1020" t="s">
        <v>579</v>
      </c>
      <c r="I411" s="1020"/>
      <c r="J411" s="806">
        <v>0.44011464756764257</v>
      </c>
      <c r="K411" s="577"/>
      <c r="L411" s="577"/>
      <c r="M411" s="1020" t="s">
        <v>537</v>
      </c>
      <c r="N411" s="1020"/>
      <c r="O411" s="807">
        <v>0.4207101263464757</v>
      </c>
      <c r="P411" s="577"/>
      <c r="Q411" s="577"/>
      <c r="Z411" s="341"/>
      <c r="AA411" s="341"/>
      <c r="AB411" s="341"/>
      <c r="AC411" s="341"/>
      <c r="AD411" s="341"/>
      <c r="AE411" s="341"/>
      <c r="AF411" s="341"/>
      <c r="AG411" s="341"/>
      <c r="AH411" s="341"/>
      <c r="AI411" s="341"/>
      <c r="AJ411" s="341"/>
      <c r="AK411" s="341"/>
      <c r="AL411" s="341"/>
      <c r="AM411" s="341"/>
      <c r="AN411" s="341"/>
      <c r="AO411" s="341"/>
      <c r="AP411" s="341"/>
      <c r="AQ411" s="341"/>
      <c r="AR411" s="341"/>
      <c r="AS411" s="341"/>
      <c r="AT411" s="341"/>
      <c r="AU411" s="341"/>
      <c r="AV411" s="341"/>
      <c r="AW411" s="341"/>
      <c r="AX411" s="341"/>
      <c r="AY411" s="341"/>
      <c r="AZ411" s="341"/>
      <c r="BA411" s="343"/>
      <c r="BB411" s="394"/>
      <c r="BC411" s="343"/>
      <c r="BD411" s="343"/>
      <c r="BE411" s="343"/>
      <c r="BF411" s="343"/>
      <c r="BG411" s="343"/>
      <c r="BH411" s="343"/>
      <c r="BI411" s="343"/>
      <c r="BJ411" s="343"/>
      <c r="BK411" s="343"/>
      <c r="BL411" s="343"/>
      <c r="BM411" s="343"/>
      <c r="BN411" s="343"/>
      <c r="BO411" s="343"/>
      <c r="BP411" s="343"/>
      <c r="BQ411" s="343"/>
      <c r="BR411" s="343"/>
      <c r="BS411" s="343"/>
      <c r="BT411" s="343"/>
      <c r="BU411" s="343"/>
      <c r="BV411" s="343"/>
      <c r="BW411" s="343"/>
      <c r="BX411" s="343"/>
      <c r="BY411" s="343"/>
      <c r="BZ411" s="344"/>
      <c r="CA411" s="344"/>
      <c r="CB411" s="344"/>
      <c r="CC411" s="344"/>
      <c r="CD411" s="344"/>
      <c r="CE411" s="344"/>
      <c r="CF411" s="344"/>
      <c r="CG411" s="344"/>
      <c r="CH411" s="344"/>
      <c r="CI411" s="344"/>
      <c r="CJ411" s="344"/>
      <c r="CK411" s="344"/>
      <c r="CL411" s="344"/>
      <c r="CM411" s="344"/>
      <c r="CN411" s="344"/>
      <c r="CO411" s="344"/>
      <c r="CP411" s="344"/>
      <c r="CQ411" s="344"/>
      <c r="CR411" s="344"/>
      <c r="CS411" s="344"/>
      <c r="CT411" s="344"/>
      <c r="CU411" s="344"/>
      <c r="CV411" s="344"/>
      <c r="CW411" s="344"/>
      <c r="CX411" s="344"/>
      <c r="CY411" s="344"/>
      <c r="CZ411" s="344"/>
    </row>
    <row r="412" s="348" customFormat="true" ht="25.15" customHeight="true" x14ac:dyDescent="0.2">
      <c r="B412" s="904"/>
      <c r="C412" s="1020" t="s">
        <v>579</v>
      </c>
      <c r="D412" s="1020"/>
      <c r="E412" s="805">
        <v>0.44905655136927941</v>
      </c>
      <c r="F412" s="577"/>
      <c r="G412" s="577"/>
      <c r="H412" s="1020" t="s">
        <v>580</v>
      </c>
      <c r="I412" s="1020"/>
      <c r="J412" s="806">
        <v>0.41891694836024446</v>
      </c>
      <c r="K412" s="577"/>
      <c r="L412" s="577"/>
      <c r="M412" s="1020" t="s">
        <v>517</v>
      </c>
      <c r="N412" s="1020"/>
      <c r="O412" s="807">
        <v>0.41934491024134218</v>
      </c>
      <c r="P412" s="577"/>
      <c r="Q412" s="577"/>
      <c r="Z412" s="341"/>
      <c r="AA412" s="341"/>
      <c r="AB412" s="341"/>
      <c r="AC412" s="341"/>
      <c r="AD412" s="341"/>
      <c r="AE412" s="341"/>
      <c r="AF412" s="341"/>
      <c r="AG412" s="341"/>
      <c r="AH412" s="341"/>
      <c r="AI412" s="341"/>
      <c r="AJ412" s="341"/>
      <c r="AK412" s="341"/>
      <c r="AL412" s="341"/>
      <c r="AM412" s="341"/>
      <c r="AN412" s="341"/>
      <c r="AO412" s="341"/>
      <c r="AP412" s="341"/>
      <c r="AQ412" s="341"/>
      <c r="AR412" s="341"/>
      <c r="AS412" s="341"/>
      <c r="AT412" s="341"/>
      <c r="AU412" s="341"/>
      <c r="AV412" s="341"/>
      <c r="AW412" s="341"/>
      <c r="AX412" s="341"/>
      <c r="AY412" s="341"/>
      <c r="AZ412" s="341"/>
      <c r="BA412" s="343"/>
      <c r="BB412" s="394"/>
      <c r="BC412" s="343"/>
      <c r="BD412" s="343"/>
      <c r="BE412" s="343"/>
      <c r="BF412" s="343"/>
      <c r="BG412" s="343"/>
      <c r="BH412" s="343"/>
      <c r="BI412" s="343"/>
      <c r="BJ412" s="343"/>
      <c r="BK412" s="343"/>
      <c r="BL412" s="343"/>
      <c r="BM412" s="343"/>
      <c r="BN412" s="343"/>
      <c r="BO412" s="343"/>
      <c r="BP412" s="343"/>
      <c r="BQ412" s="343"/>
      <c r="BR412" s="343"/>
      <c r="BS412" s="343"/>
      <c r="BT412" s="343"/>
      <c r="BU412" s="343"/>
      <c r="BV412" s="343"/>
      <c r="BW412" s="343"/>
      <c r="BX412" s="343"/>
      <c r="BY412" s="343"/>
      <c r="BZ412" s="344"/>
      <c r="CA412" s="344"/>
      <c r="CB412" s="344"/>
      <c r="CC412" s="344"/>
      <c r="CD412" s="344"/>
      <c r="CE412" s="344"/>
      <c r="CF412" s="344"/>
      <c r="CG412" s="344"/>
      <c r="CH412" s="344"/>
      <c r="CI412" s="344"/>
      <c r="CJ412" s="344"/>
      <c r="CK412" s="344"/>
      <c r="CL412" s="344"/>
      <c r="CM412" s="344"/>
      <c r="CN412" s="344"/>
      <c r="CO412" s="344"/>
      <c r="CP412" s="344"/>
      <c r="CQ412" s="344"/>
      <c r="CR412" s="344"/>
      <c r="CS412" s="344"/>
      <c r="CT412" s="344"/>
      <c r="CU412" s="344"/>
      <c r="CV412" s="344"/>
      <c r="CW412" s="344"/>
      <c r="CX412" s="344"/>
      <c r="CY412" s="344"/>
      <c r="CZ412" s="344"/>
    </row>
    <row r="413" s="348" customFormat="true" ht="25.15" customHeight="true" x14ac:dyDescent="0.2">
      <c r="B413" s="904"/>
      <c r="C413" s="1020" t="s">
        <v>521</v>
      </c>
      <c r="D413" s="1020"/>
      <c r="E413" s="805">
        <v>0.44792195135725021</v>
      </c>
      <c r="F413" s="577"/>
      <c r="G413" s="577"/>
      <c r="H413" s="1020" t="s">
        <v>578</v>
      </c>
      <c r="I413" s="1020"/>
      <c r="J413" s="806">
        <v>0.39894608922931163</v>
      </c>
      <c r="K413" s="577"/>
      <c r="L413" s="577"/>
      <c r="M413" s="1020" t="s">
        <v>521</v>
      </c>
      <c r="N413" s="1020"/>
      <c r="O413" s="807">
        <v>0.39008942764834903</v>
      </c>
      <c r="P413" s="577"/>
      <c r="Q413" s="577"/>
      <c r="Z413" s="341"/>
      <c r="AA413" s="341"/>
      <c r="AB413" s="341"/>
      <c r="AC413" s="341"/>
      <c r="AD413" s="341"/>
      <c r="AE413" s="341"/>
      <c r="AF413" s="341"/>
      <c r="AG413" s="341"/>
      <c r="AH413" s="341"/>
      <c r="AI413" s="341"/>
      <c r="AJ413" s="341"/>
      <c r="AK413" s="341"/>
      <c r="AL413" s="341"/>
      <c r="AM413" s="341"/>
      <c r="AN413" s="341"/>
      <c r="AO413" s="341"/>
      <c r="AP413" s="341"/>
      <c r="AQ413" s="341"/>
      <c r="AR413" s="341"/>
      <c r="AS413" s="341"/>
      <c r="AT413" s="341"/>
      <c r="AU413" s="341"/>
      <c r="AV413" s="341"/>
      <c r="AW413" s="341"/>
      <c r="AX413" s="341"/>
      <c r="AY413" s="341"/>
      <c r="AZ413" s="341"/>
      <c r="BA413" s="343"/>
      <c r="BB413" s="394"/>
      <c r="BC413" s="343"/>
      <c r="BD413" s="343"/>
      <c r="BE413" s="343"/>
      <c r="BF413" s="343"/>
      <c r="BG413" s="343"/>
      <c r="BH413" s="343"/>
      <c r="BI413" s="343"/>
      <c r="BJ413" s="343"/>
      <c r="BK413" s="343"/>
      <c r="BL413" s="343"/>
      <c r="BM413" s="343"/>
      <c r="BN413" s="343"/>
      <c r="BO413" s="343"/>
      <c r="BP413" s="343"/>
      <c r="BQ413" s="343"/>
      <c r="BR413" s="343"/>
      <c r="BS413" s="343"/>
      <c r="BT413" s="343"/>
      <c r="BU413" s="343"/>
      <c r="BV413" s="343"/>
      <c r="BW413" s="343"/>
      <c r="BX413" s="343"/>
      <c r="BY413" s="343"/>
      <c r="BZ413" s="344"/>
      <c r="CA413" s="344"/>
      <c r="CB413" s="344"/>
      <c r="CC413" s="344"/>
      <c r="CD413" s="344"/>
      <c r="CE413" s="344"/>
      <c r="CF413" s="344"/>
      <c r="CG413" s="344"/>
      <c r="CH413" s="344"/>
      <c r="CI413" s="344"/>
      <c r="CJ413" s="344"/>
      <c r="CK413" s="344"/>
      <c r="CL413" s="344"/>
      <c r="CM413" s="344"/>
      <c r="CN413" s="344"/>
      <c r="CO413" s="344"/>
      <c r="CP413" s="344"/>
      <c r="CQ413" s="344"/>
      <c r="CR413" s="344"/>
      <c r="CS413" s="344"/>
      <c r="CT413" s="344"/>
      <c r="CU413" s="344"/>
      <c r="CV413" s="344"/>
      <c r="CW413" s="344"/>
      <c r="CX413" s="344"/>
      <c r="CY413" s="344"/>
      <c r="CZ413" s="344"/>
    </row>
    <row r="414" s="348" customFormat="true" ht="25.15" customHeight="true" x14ac:dyDescent="0.2">
      <c r="B414" s="904"/>
      <c r="C414" s="1020" t="s">
        <v>525</v>
      </c>
      <c r="D414" s="1020"/>
      <c r="E414" s="805">
        <v>0.42507477601419169</v>
      </c>
      <c r="F414" s="577"/>
      <c r="G414" s="577"/>
      <c r="H414" s="1020" t="s">
        <v>525</v>
      </c>
      <c r="I414" s="1020"/>
      <c r="J414" s="806">
        <v>0.39270912324880897</v>
      </c>
      <c r="K414" s="577"/>
      <c r="L414" s="577"/>
      <c r="M414" s="1020" t="s">
        <v>523</v>
      </c>
      <c r="N414" s="1020"/>
      <c r="O414" s="807">
        <v>0.37435618522460118</v>
      </c>
      <c r="P414" s="577"/>
      <c r="Q414" s="577"/>
      <c r="Z414" s="341"/>
      <c r="AA414" s="341"/>
      <c r="AB414" s="341"/>
      <c r="AC414" s="341"/>
      <c r="AD414" s="341"/>
      <c r="AE414" s="341"/>
      <c r="AF414" s="341"/>
      <c r="AG414" s="341"/>
      <c r="AH414" s="341"/>
      <c r="AI414" s="341"/>
      <c r="AJ414" s="341"/>
      <c r="AK414" s="341"/>
      <c r="AL414" s="341"/>
      <c r="AM414" s="341"/>
      <c r="AN414" s="341"/>
      <c r="AO414" s="341"/>
      <c r="AP414" s="341"/>
      <c r="AQ414" s="341"/>
      <c r="AR414" s="341"/>
      <c r="AS414" s="341"/>
      <c r="AT414" s="341"/>
      <c r="AU414" s="341"/>
      <c r="AV414" s="341"/>
      <c r="AW414" s="341"/>
      <c r="AX414" s="341"/>
      <c r="AY414" s="341"/>
      <c r="AZ414" s="341"/>
      <c r="BA414" s="343"/>
      <c r="BB414" s="394"/>
      <c r="BC414" s="343"/>
      <c r="BD414" s="343"/>
      <c r="BE414" s="343"/>
      <c r="BF414" s="343"/>
      <c r="BG414" s="343"/>
      <c r="BH414" s="343"/>
      <c r="BI414" s="343"/>
      <c r="BJ414" s="343"/>
      <c r="BK414" s="343"/>
      <c r="BL414" s="343"/>
      <c r="BM414" s="343"/>
      <c r="BN414" s="343"/>
      <c r="BO414" s="343"/>
      <c r="BP414" s="343"/>
      <c r="BQ414" s="343"/>
      <c r="BR414" s="343"/>
      <c r="BS414" s="343"/>
      <c r="BT414" s="343"/>
      <c r="BU414" s="343"/>
      <c r="BV414" s="343"/>
      <c r="BW414" s="343"/>
      <c r="BX414" s="343"/>
      <c r="BY414" s="343"/>
      <c r="BZ414" s="344"/>
      <c r="CA414" s="344"/>
      <c r="CB414" s="344"/>
      <c r="CC414" s="344"/>
      <c r="CD414" s="344"/>
      <c r="CE414" s="344"/>
      <c r="CF414" s="344"/>
      <c r="CG414" s="344"/>
      <c r="CH414" s="344"/>
      <c r="CI414" s="344"/>
      <c r="CJ414" s="344"/>
      <c r="CK414" s="344"/>
      <c r="CL414" s="344"/>
      <c r="CM414" s="344"/>
      <c r="CN414" s="344"/>
      <c r="CO414" s="344"/>
      <c r="CP414" s="344"/>
      <c r="CQ414" s="344"/>
      <c r="CR414" s="344"/>
      <c r="CS414" s="344"/>
      <c r="CT414" s="344"/>
      <c r="CU414" s="344"/>
      <c r="CV414" s="344"/>
      <c r="CW414" s="344"/>
      <c r="CX414" s="344"/>
      <c r="CY414" s="344"/>
      <c r="CZ414" s="344"/>
    </row>
    <row r="415" s="348" customFormat="true" ht="25.15" customHeight="true" x14ac:dyDescent="0.2">
      <c r="B415" s="904"/>
      <c r="C415" s="1020" t="s">
        <v>581</v>
      </c>
      <c r="D415" s="1020"/>
      <c r="E415" s="805">
        <v>0.42118203273288424</v>
      </c>
      <c r="F415" s="577"/>
      <c r="G415" s="577"/>
      <c r="H415" s="1020" t="s">
        <v>528</v>
      </c>
      <c r="I415" s="1020"/>
      <c r="J415" s="806">
        <v>0.38308825352792175</v>
      </c>
      <c r="K415" s="577"/>
      <c r="L415" s="577"/>
      <c r="M415" s="1020" t="s">
        <v>202</v>
      </c>
      <c r="N415" s="1020"/>
      <c r="O415" s="807">
        <v>-0.35654070564544965</v>
      </c>
      <c r="P415" s="577"/>
      <c r="Q415" s="577"/>
      <c r="Z415" s="341"/>
      <c r="AA415" s="341"/>
      <c r="AB415" s="341"/>
      <c r="AC415" s="341"/>
      <c r="AD415" s="341"/>
      <c r="AE415" s="341"/>
      <c r="AF415" s="341"/>
      <c r="AG415" s="341"/>
      <c r="AH415" s="341"/>
      <c r="AI415" s="341"/>
      <c r="AJ415" s="341"/>
      <c r="AK415" s="341"/>
      <c r="AL415" s="341"/>
      <c r="AM415" s="341"/>
      <c r="AN415" s="341"/>
      <c r="AO415" s="341"/>
      <c r="AP415" s="341"/>
      <c r="AQ415" s="341"/>
      <c r="AR415" s="341"/>
      <c r="AS415" s="341"/>
      <c r="AT415" s="341"/>
      <c r="AU415" s="341"/>
      <c r="AV415" s="341"/>
      <c r="AW415" s="341"/>
      <c r="AX415" s="341"/>
      <c r="AY415" s="341"/>
      <c r="AZ415" s="341"/>
      <c r="BA415" s="343"/>
      <c r="BB415" s="394"/>
      <c r="BC415" s="343"/>
      <c r="BD415" s="343"/>
      <c r="BE415" s="343"/>
      <c r="BF415" s="343"/>
      <c r="BG415" s="343"/>
      <c r="BH415" s="343"/>
      <c r="BI415" s="343"/>
      <c r="BJ415" s="343"/>
      <c r="BK415" s="343"/>
      <c r="BL415" s="343"/>
      <c r="BM415" s="343"/>
      <c r="BN415" s="343"/>
      <c r="BO415" s="343"/>
      <c r="BP415" s="343"/>
      <c r="BQ415" s="343"/>
      <c r="BR415" s="343"/>
      <c r="BS415" s="343"/>
      <c r="BT415" s="343"/>
      <c r="BU415" s="343"/>
      <c r="BV415" s="343"/>
      <c r="BW415" s="343"/>
      <c r="BX415" s="343"/>
      <c r="BY415" s="343"/>
      <c r="BZ415" s="344"/>
      <c r="CA415" s="344"/>
      <c r="CB415" s="344"/>
      <c r="CC415" s="344"/>
      <c r="CD415" s="344"/>
      <c r="CE415" s="344"/>
      <c r="CF415" s="344"/>
      <c r="CG415" s="344"/>
      <c r="CH415" s="344"/>
      <c r="CI415" s="344"/>
      <c r="CJ415" s="344"/>
      <c r="CK415" s="344"/>
      <c r="CL415" s="344"/>
      <c r="CM415" s="344"/>
      <c r="CN415" s="344"/>
      <c r="CO415" s="344"/>
      <c r="CP415" s="344"/>
      <c r="CQ415" s="344"/>
      <c r="CR415" s="344"/>
      <c r="CS415" s="344"/>
      <c r="CT415" s="344"/>
      <c r="CU415" s="344"/>
      <c r="CV415" s="344"/>
      <c r="CW415" s="344"/>
      <c r="CX415" s="344"/>
      <c r="CY415" s="344"/>
      <c r="CZ415" s="344"/>
    </row>
    <row r="416" s="348" customFormat="true" ht="25.15" customHeight="true" x14ac:dyDescent="0.2">
      <c r="B416" s="904"/>
      <c r="C416" s="1020" t="s">
        <v>580</v>
      </c>
      <c r="D416" s="1020"/>
      <c r="E416" s="805">
        <v>0.41852867388658305</v>
      </c>
      <c r="F416" s="577"/>
      <c r="G416" s="577"/>
      <c r="H416" s="1020" t="s">
        <v>581</v>
      </c>
      <c r="I416" s="1020"/>
      <c r="J416" s="806">
        <v>0.37231809144990502</v>
      </c>
      <c r="K416" s="577"/>
      <c r="L416" s="577"/>
      <c r="M416" s="1020" t="s">
        <v>367</v>
      </c>
      <c r="N416" s="1020"/>
      <c r="O416" s="807">
        <v>0.33903514165315374</v>
      </c>
      <c r="P416" s="577"/>
      <c r="Q416" s="577"/>
      <c r="Z416" s="341"/>
      <c r="AA416" s="341"/>
      <c r="AB416" s="341"/>
      <c r="AC416" s="341"/>
      <c r="AD416" s="341"/>
      <c r="AE416" s="341"/>
      <c r="AF416" s="341"/>
      <c r="AG416" s="341"/>
      <c r="AH416" s="341"/>
      <c r="AI416" s="341"/>
      <c r="AJ416" s="341"/>
      <c r="AK416" s="341"/>
      <c r="AL416" s="341"/>
      <c r="AM416" s="341"/>
      <c r="AN416" s="341"/>
      <c r="AO416" s="341"/>
      <c r="AP416" s="341"/>
      <c r="AQ416" s="341"/>
      <c r="AR416" s="341"/>
      <c r="AS416" s="341"/>
      <c r="AT416" s="341"/>
      <c r="AU416" s="341"/>
      <c r="AV416" s="341"/>
      <c r="AW416" s="341"/>
      <c r="AX416" s="341"/>
      <c r="AY416" s="341"/>
      <c r="AZ416" s="341"/>
      <c r="BA416" s="343"/>
      <c r="BB416" s="394"/>
      <c r="BC416" s="343"/>
      <c r="BD416" s="343"/>
      <c r="BE416" s="343"/>
      <c r="BF416" s="343"/>
      <c r="BG416" s="343"/>
      <c r="BH416" s="343"/>
      <c r="BI416" s="343"/>
      <c r="BJ416" s="343"/>
      <c r="BK416" s="343"/>
      <c r="BL416" s="343"/>
      <c r="BM416" s="343"/>
      <c r="BN416" s="343"/>
      <c r="BO416" s="343"/>
      <c r="BP416" s="343"/>
      <c r="BQ416" s="343"/>
      <c r="BR416" s="343"/>
      <c r="BS416" s="343"/>
      <c r="BT416" s="343"/>
      <c r="BU416" s="343"/>
      <c r="BV416" s="343"/>
      <c r="BW416" s="343"/>
      <c r="BX416" s="343"/>
      <c r="BY416" s="343"/>
      <c r="BZ416" s="344"/>
      <c r="CA416" s="344"/>
      <c r="CB416" s="344"/>
      <c r="CC416" s="344"/>
      <c r="CD416" s="344"/>
      <c r="CE416" s="344"/>
      <c r="CF416" s="344"/>
      <c r="CG416" s="344"/>
      <c r="CH416" s="344"/>
      <c r="CI416" s="344"/>
      <c r="CJ416" s="344"/>
      <c r="CK416" s="344"/>
      <c r="CL416" s="344"/>
      <c r="CM416" s="344"/>
      <c r="CN416" s="344"/>
      <c r="CO416" s="344"/>
      <c r="CP416" s="344"/>
      <c r="CQ416" s="344"/>
      <c r="CR416" s="344"/>
      <c r="CS416" s="344"/>
      <c r="CT416" s="344"/>
      <c r="CU416" s="344"/>
      <c r="CV416" s="344"/>
      <c r="CW416" s="344"/>
      <c r="CX416" s="344"/>
      <c r="CY416" s="344"/>
      <c r="CZ416" s="344"/>
    </row>
    <row r="417" s="348" customFormat="true" ht="25.15" customHeight="true" x14ac:dyDescent="0.2">
      <c r="B417" s="904"/>
      <c r="C417" s="1020" t="s">
        <v>528</v>
      </c>
      <c r="D417" s="1020"/>
      <c r="E417" s="805">
        <v>0.41642478573872477</v>
      </c>
      <c r="F417" s="577"/>
      <c r="G417" s="577"/>
      <c r="H417" s="1020" t="s">
        <v>521</v>
      </c>
      <c r="I417" s="1020"/>
      <c r="J417" s="806">
        <v>0.36739640617900249</v>
      </c>
      <c r="K417" s="577"/>
      <c r="L417" s="577"/>
      <c r="M417" s="1020" t="s">
        <v>524</v>
      </c>
      <c r="N417" s="1020"/>
      <c r="O417" s="807">
        <v>0.31922112870712416</v>
      </c>
      <c r="P417" s="577"/>
      <c r="Q417" s="577"/>
      <c r="Z417" s="341"/>
      <c r="AA417" s="341"/>
      <c r="AB417" s="341"/>
      <c r="AC417" s="341"/>
      <c r="AD417" s="341"/>
      <c r="AE417" s="341"/>
      <c r="AF417" s="341"/>
      <c r="AG417" s="341"/>
      <c r="AH417" s="341"/>
      <c r="AI417" s="341"/>
      <c r="AJ417" s="341"/>
      <c r="AK417" s="341"/>
      <c r="AL417" s="341"/>
      <c r="AM417" s="341"/>
      <c r="AN417" s="341"/>
      <c r="AO417" s="341"/>
      <c r="AP417" s="341"/>
      <c r="AQ417" s="341"/>
      <c r="AR417" s="341"/>
      <c r="AS417" s="341"/>
      <c r="AT417" s="341"/>
      <c r="AU417" s="341"/>
      <c r="AV417" s="341"/>
      <c r="AW417" s="341"/>
      <c r="AX417" s="341"/>
      <c r="AY417" s="341"/>
      <c r="AZ417" s="341"/>
      <c r="BA417" s="343"/>
      <c r="BB417" s="394"/>
      <c r="BC417" s="343"/>
      <c r="BD417" s="343"/>
      <c r="BE417" s="343"/>
      <c r="BF417" s="343"/>
      <c r="BG417" s="343"/>
      <c r="BH417" s="343"/>
      <c r="BI417" s="343"/>
      <c r="BJ417" s="343"/>
      <c r="BK417" s="343"/>
      <c r="BL417" s="343"/>
      <c r="BM417" s="343"/>
      <c r="BN417" s="343"/>
      <c r="BO417" s="343"/>
      <c r="BP417" s="343"/>
      <c r="BQ417" s="343"/>
      <c r="BR417" s="343"/>
      <c r="BS417" s="343"/>
      <c r="BT417" s="343"/>
      <c r="BU417" s="343"/>
      <c r="BV417" s="343"/>
      <c r="BW417" s="343"/>
      <c r="BX417" s="343"/>
      <c r="BY417" s="343"/>
      <c r="BZ417" s="344"/>
      <c r="CA417" s="344"/>
      <c r="CB417" s="344"/>
      <c r="CC417" s="344"/>
      <c r="CD417" s="344"/>
      <c r="CE417" s="344"/>
      <c r="CF417" s="344"/>
      <c r="CG417" s="344"/>
      <c r="CH417" s="344"/>
      <c r="CI417" s="344"/>
      <c r="CJ417" s="344"/>
      <c r="CK417" s="344"/>
      <c r="CL417" s="344"/>
      <c r="CM417" s="344"/>
      <c r="CN417" s="344"/>
      <c r="CO417" s="344"/>
      <c r="CP417" s="344"/>
      <c r="CQ417" s="344"/>
      <c r="CR417" s="344"/>
      <c r="CS417" s="344"/>
      <c r="CT417" s="344"/>
      <c r="CU417" s="344"/>
      <c r="CV417" s="344"/>
      <c r="CW417" s="344"/>
      <c r="CX417" s="344"/>
      <c r="CY417" s="344"/>
      <c r="CZ417" s="344"/>
    </row>
    <row r="418" s="348" customFormat="true" ht="25.15" customHeight="true" x14ac:dyDescent="0.2">
      <c r="B418" s="904"/>
      <c r="C418" s="1020" t="s">
        <v>539</v>
      </c>
      <c r="D418" s="1020"/>
      <c r="E418" s="805">
        <v>-0.40674685607983901</v>
      </c>
      <c r="F418" s="577"/>
      <c r="G418" s="577"/>
      <c r="H418" s="1020" t="s">
        <v>539</v>
      </c>
      <c r="I418" s="1020"/>
      <c r="J418" s="806">
        <v>-0.35400066981419098</v>
      </c>
      <c r="K418" s="577"/>
      <c r="L418" s="577"/>
      <c r="M418" s="1020" t="s">
        <v>543</v>
      </c>
      <c r="N418" s="1020"/>
      <c r="O418" s="807">
        <v>0.29816978832591928</v>
      </c>
      <c r="P418" s="577"/>
      <c r="Q418" s="577"/>
      <c r="Z418" s="341"/>
      <c r="AA418" s="341"/>
      <c r="AB418" s="341"/>
      <c r="AC418" s="341"/>
      <c r="AD418" s="341"/>
      <c r="AE418" s="341"/>
      <c r="AF418" s="341"/>
      <c r="AG418" s="341"/>
      <c r="AH418" s="341"/>
      <c r="AI418" s="341"/>
      <c r="AJ418" s="341"/>
      <c r="AK418" s="341"/>
      <c r="AL418" s="341"/>
      <c r="AM418" s="341"/>
      <c r="AN418" s="341"/>
      <c r="AO418" s="341"/>
      <c r="AP418" s="341"/>
      <c r="AQ418" s="341"/>
      <c r="AR418" s="341"/>
      <c r="AS418" s="341"/>
      <c r="AT418" s="341"/>
      <c r="AU418" s="341"/>
      <c r="AV418" s="341"/>
      <c r="AW418" s="341"/>
      <c r="AX418" s="341"/>
      <c r="AY418" s="341"/>
      <c r="AZ418" s="341"/>
      <c r="BA418" s="343"/>
      <c r="BB418" s="394"/>
      <c r="BC418" s="343"/>
      <c r="BD418" s="343"/>
      <c r="BE418" s="343"/>
      <c r="BF418" s="343"/>
      <c r="BG418" s="343"/>
      <c r="BH418" s="343"/>
      <c r="BI418" s="343"/>
      <c r="BJ418" s="343"/>
      <c r="BK418" s="343"/>
      <c r="BL418" s="343"/>
      <c r="BM418" s="343"/>
      <c r="BN418" s="343"/>
      <c r="BO418" s="343"/>
      <c r="BP418" s="343"/>
      <c r="BQ418" s="343"/>
      <c r="BR418" s="343"/>
      <c r="BS418" s="343"/>
      <c r="BT418" s="343"/>
      <c r="BU418" s="343"/>
      <c r="BV418" s="343"/>
      <c r="BW418" s="343"/>
      <c r="BX418" s="343"/>
      <c r="BY418" s="343"/>
      <c r="BZ418" s="344"/>
      <c r="CA418" s="344"/>
      <c r="CB418" s="344"/>
      <c r="CC418" s="344"/>
      <c r="CD418" s="344"/>
      <c r="CE418" s="344"/>
      <c r="CF418" s="344"/>
      <c r="CG418" s="344"/>
      <c r="CH418" s="344"/>
      <c r="CI418" s="344"/>
      <c r="CJ418" s="344"/>
      <c r="CK418" s="344"/>
      <c r="CL418" s="344"/>
      <c r="CM418" s="344"/>
      <c r="CN418" s="344"/>
      <c r="CO418" s="344"/>
      <c r="CP418" s="344"/>
      <c r="CQ418" s="344"/>
      <c r="CR418" s="344"/>
      <c r="CS418" s="344"/>
      <c r="CT418" s="344"/>
      <c r="CU418" s="344"/>
      <c r="CV418" s="344"/>
      <c r="CW418" s="344"/>
      <c r="CX418" s="344"/>
      <c r="CY418" s="344"/>
      <c r="CZ418" s="344"/>
    </row>
    <row r="419" s="348" customFormat="true" ht="25.15" customHeight="true" x14ac:dyDescent="0.2">
      <c r="B419" s="904"/>
      <c r="C419" s="1020" t="s">
        <v>523</v>
      </c>
      <c r="D419" s="1020"/>
      <c r="E419" s="805">
        <v>0.36142808938979137</v>
      </c>
      <c r="F419" s="577"/>
      <c r="G419" s="577"/>
      <c r="H419" s="1020" t="s">
        <v>564</v>
      </c>
      <c r="I419" s="1020"/>
      <c r="J419" s="806">
        <v>0.33822756438883128</v>
      </c>
      <c r="K419" s="577"/>
      <c r="L419" s="577"/>
      <c r="M419" s="1020" t="s">
        <v>369</v>
      </c>
      <c r="N419" s="1020"/>
      <c r="O419" s="807">
        <v>0.29385091187963414</v>
      </c>
      <c r="P419" s="577"/>
      <c r="Q419" s="577"/>
      <c r="Z419" s="341"/>
      <c r="AA419" s="341"/>
      <c r="AB419" s="341"/>
      <c r="AC419" s="341"/>
      <c r="AD419" s="341"/>
      <c r="AE419" s="341"/>
      <c r="AF419" s="341"/>
      <c r="AG419" s="341"/>
      <c r="AH419" s="341"/>
      <c r="AI419" s="341"/>
      <c r="AJ419" s="341"/>
      <c r="AK419" s="341"/>
      <c r="AL419" s="341"/>
      <c r="AM419" s="341"/>
      <c r="AN419" s="341"/>
      <c r="AO419" s="341"/>
      <c r="AP419" s="341"/>
      <c r="AQ419" s="341"/>
      <c r="AR419" s="341"/>
      <c r="AS419" s="341"/>
      <c r="AT419" s="341"/>
      <c r="AU419" s="341"/>
      <c r="AV419" s="341"/>
      <c r="AW419" s="341"/>
      <c r="AX419" s="341"/>
      <c r="AY419" s="341"/>
      <c r="AZ419" s="341"/>
      <c r="BA419" s="343"/>
      <c r="BB419" s="394"/>
      <c r="BC419" s="343"/>
      <c r="BD419" s="343"/>
      <c r="BE419" s="343"/>
      <c r="BF419" s="343"/>
      <c r="BG419" s="343"/>
      <c r="BH419" s="343"/>
      <c r="BI419" s="343"/>
      <c r="BJ419" s="343"/>
      <c r="BK419" s="343"/>
      <c r="BL419" s="343"/>
      <c r="BM419" s="343"/>
      <c r="BN419" s="343"/>
      <c r="BO419" s="343"/>
      <c r="BP419" s="343"/>
      <c r="BQ419" s="343"/>
      <c r="BR419" s="343"/>
      <c r="BS419" s="343"/>
      <c r="BT419" s="343"/>
      <c r="BU419" s="343"/>
      <c r="BV419" s="343"/>
      <c r="BW419" s="343"/>
      <c r="BX419" s="343"/>
      <c r="BY419" s="343"/>
      <c r="BZ419" s="344"/>
      <c r="CA419" s="344"/>
      <c r="CB419" s="344"/>
      <c r="CC419" s="344"/>
      <c r="CD419" s="344"/>
      <c r="CE419" s="344"/>
      <c r="CF419" s="344"/>
      <c r="CG419" s="344"/>
      <c r="CH419" s="344"/>
      <c r="CI419" s="344"/>
      <c r="CJ419" s="344"/>
      <c r="CK419" s="344"/>
      <c r="CL419" s="344"/>
      <c r="CM419" s="344"/>
      <c r="CN419" s="344"/>
      <c r="CO419" s="344"/>
      <c r="CP419" s="344"/>
      <c r="CQ419" s="344"/>
      <c r="CR419" s="344"/>
      <c r="CS419" s="344"/>
      <c r="CT419" s="344"/>
      <c r="CU419" s="344"/>
      <c r="CV419" s="344"/>
      <c r="CW419" s="344"/>
      <c r="CX419" s="344"/>
      <c r="CY419" s="344"/>
      <c r="CZ419" s="344"/>
    </row>
    <row r="420" s="348" customFormat="true" ht="25.15" customHeight="true" x14ac:dyDescent="0.2">
      <c r="B420" s="904"/>
      <c r="C420" s="1020" t="s">
        <v>537</v>
      </c>
      <c r="D420" s="1020"/>
      <c r="E420" s="805">
        <v>0.34154317726074973</v>
      </c>
      <c r="F420" s="577"/>
      <c r="G420" s="577"/>
      <c r="H420" s="1020" t="s">
        <v>532</v>
      </c>
      <c r="I420" s="1020"/>
      <c r="J420" s="806">
        <v>-0.33471363437194085</v>
      </c>
      <c r="K420" s="577"/>
      <c r="L420" s="577"/>
      <c r="M420" s="1020" t="s">
        <v>529</v>
      </c>
      <c r="N420" s="1020"/>
      <c r="O420" s="807">
        <v>0.29255783321162815</v>
      </c>
      <c r="P420" s="577"/>
      <c r="Q420" s="577"/>
      <c r="Z420" s="341"/>
      <c r="AA420" s="341"/>
      <c r="AB420" s="341"/>
      <c r="AC420" s="341"/>
      <c r="AD420" s="341"/>
      <c r="AE420" s="341"/>
      <c r="AF420" s="341"/>
      <c r="AG420" s="341"/>
      <c r="AH420" s="341"/>
      <c r="AI420" s="341"/>
      <c r="AJ420" s="341"/>
      <c r="AK420" s="341"/>
      <c r="AL420" s="341"/>
      <c r="AM420" s="341"/>
      <c r="AN420" s="341"/>
      <c r="AO420" s="341"/>
      <c r="AP420" s="341"/>
      <c r="AQ420" s="341"/>
      <c r="AR420" s="341"/>
      <c r="AS420" s="341"/>
      <c r="AT420" s="341"/>
      <c r="AU420" s="341"/>
      <c r="AV420" s="341"/>
      <c r="AW420" s="341"/>
      <c r="AX420" s="341"/>
      <c r="AY420" s="341"/>
      <c r="AZ420" s="341"/>
      <c r="BA420" s="343"/>
      <c r="BB420" s="394"/>
      <c r="BC420" s="343"/>
      <c r="BD420" s="343"/>
      <c r="BE420" s="343"/>
      <c r="BF420" s="343"/>
      <c r="BG420" s="343"/>
      <c r="BH420" s="343"/>
      <c r="BI420" s="343"/>
      <c r="BJ420" s="343"/>
      <c r="BK420" s="343"/>
      <c r="BL420" s="343"/>
      <c r="BM420" s="343"/>
      <c r="BN420" s="343"/>
      <c r="BO420" s="343"/>
      <c r="BP420" s="343"/>
      <c r="BQ420" s="343"/>
      <c r="BR420" s="343"/>
      <c r="BS420" s="343"/>
      <c r="BT420" s="343"/>
      <c r="BU420" s="343"/>
      <c r="BV420" s="343"/>
      <c r="BW420" s="343"/>
      <c r="BX420" s="343"/>
      <c r="BY420" s="343"/>
      <c r="BZ420" s="344"/>
      <c r="CA420" s="344"/>
      <c r="CB420" s="344"/>
      <c r="CC420" s="344"/>
      <c r="CD420" s="344"/>
      <c r="CE420" s="344"/>
      <c r="CF420" s="344"/>
      <c r="CG420" s="344"/>
      <c r="CH420" s="344"/>
      <c r="CI420" s="344"/>
      <c r="CJ420" s="344"/>
      <c r="CK420" s="344"/>
      <c r="CL420" s="344"/>
      <c r="CM420" s="344"/>
      <c r="CN420" s="344"/>
      <c r="CO420" s="344"/>
      <c r="CP420" s="344"/>
      <c r="CQ420" s="344"/>
      <c r="CR420" s="344"/>
      <c r="CS420" s="344"/>
      <c r="CT420" s="344"/>
      <c r="CU420" s="344"/>
      <c r="CV420" s="344"/>
      <c r="CW420" s="344"/>
      <c r="CX420" s="344"/>
      <c r="CY420" s="344"/>
      <c r="CZ420" s="344"/>
    </row>
    <row r="421" s="348" customFormat="true" ht="25.15" customHeight="true" x14ac:dyDescent="0.2">
      <c r="B421" s="904"/>
      <c r="C421" s="1020" t="s">
        <v>532</v>
      </c>
      <c r="D421" s="1020"/>
      <c r="E421" s="805">
        <v>-0.34041453799668953</v>
      </c>
      <c r="F421" s="577"/>
      <c r="G421" s="577"/>
      <c r="H421" s="1020" t="s">
        <v>359</v>
      </c>
      <c r="I421" s="1020"/>
      <c r="J421" s="806">
        <v>0.28895270240456217</v>
      </c>
      <c r="K421" s="577"/>
      <c r="L421" s="577"/>
      <c r="M421" s="1020" t="s">
        <v>522</v>
      </c>
      <c r="N421" s="1020"/>
      <c r="O421" s="807">
        <v>0.24887823263263781</v>
      </c>
      <c r="P421" s="577"/>
      <c r="Q421" s="577"/>
      <c r="Z421" s="341"/>
      <c r="AA421" s="341"/>
      <c r="AB421" s="341"/>
      <c r="AC421" s="341"/>
      <c r="AD421" s="341"/>
      <c r="AE421" s="341"/>
      <c r="AF421" s="341"/>
      <c r="AG421" s="341"/>
      <c r="AH421" s="341"/>
      <c r="AI421" s="341"/>
      <c r="AJ421" s="341"/>
      <c r="AK421" s="341"/>
      <c r="AL421" s="341"/>
      <c r="AM421" s="341"/>
      <c r="AN421" s="341"/>
      <c r="AO421" s="341"/>
      <c r="AP421" s="341"/>
      <c r="AQ421" s="341"/>
      <c r="AR421" s="341"/>
      <c r="AS421" s="341"/>
      <c r="AT421" s="341"/>
      <c r="AU421" s="341"/>
      <c r="AV421" s="341"/>
      <c r="AW421" s="341"/>
      <c r="AX421" s="341"/>
      <c r="AY421" s="341"/>
      <c r="AZ421" s="341"/>
      <c r="BA421" s="343"/>
      <c r="BB421" s="394"/>
      <c r="BC421" s="343"/>
      <c r="BD421" s="343"/>
      <c r="BE421" s="343"/>
      <c r="BF421" s="343"/>
      <c r="BG421" s="343"/>
      <c r="BH421" s="343"/>
      <c r="BI421" s="343"/>
      <c r="BJ421" s="343"/>
      <c r="BK421" s="343"/>
      <c r="BL421" s="343"/>
      <c r="BM421" s="343"/>
      <c r="BN421" s="343"/>
      <c r="BO421" s="343"/>
      <c r="BP421" s="343"/>
      <c r="BQ421" s="343"/>
      <c r="BR421" s="343"/>
      <c r="BS421" s="343"/>
      <c r="BT421" s="343"/>
      <c r="BU421" s="343"/>
      <c r="BV421" s="343"/>
      <c r="BW421" s="343"/>
      <c r="BX421" s="343"/>
      <c r="BY421" s="343"/>
      <c r="BZ421" s="344"/>
      <c r="CA421" s="344"/>
      <c r="CB421" s="344"/>
      <c r="CC421" s="344"/>
      <c r="CD421" s="344"/>
      <c r="CE421" s="344"/>
      <c r="CF421" s="344"/>
      <c r="CG421" s="344"/>
      <c r="CH421" s="344"/>
      <c r="CI421" s="344"/>
      <c r="CJ421" s="344"/>
      <c r="CK421" s="344"/>
      <c r="CL421" s="344"/>
      <c r="CM421" s="344"/>
      <c r="CN421" s="344"/>
      <c r="CO421" s="344"/>
      <c r="CP421" s="344"/>
      <c r="CQ421" s="344"/>
      <c r="CR421" s="344"/>
      <c r="CS421" s="344"/>
      <c r="CT421" s="344"/>
      <c r="CU421" s="344"/>
      <c r="CV421" s="344"/>
      <c r="CW421" s="344"/>
      <c r="CX421" s="344"/>
      <c r="CY421" s="344"/>
      <c r="CZ421" s="344"/>
    </row>
    <row r="422" s="348" customFormat="true" ht="25.15" customHeight="true" x14ac:dyDescent="0.2">
      <c r="B422" s="904"/>
      <c r="C422" s="1020" t="s">
        <v>524</v>
      </c>
      <c r="D422" s="1020"/>
      <c r="E422" s="805">
        <v>0.30555593992581903</v>
      </c>
      <c r="F422" s="577"/>
      <c r="G422" s="577"/>
      <c r="H422" s="1020" t="s">
        <v>523</v>
      </c>
      <c r="I422" s="1020"/>
      <c r="J422" s="806">
        <v>0.28240811182026715</v>
      </c>
      <c r="K422" s="577"/>
      <c r="L422" s="577"/>
      <c r="M422" s="1020" t="s">
        <v>581</v>
      </c>
      <c r="N422" s="1020"/>
      <c r="O422" s="807">
        <v>0.24763881097025242</v>
      </c>
      <c r="P422" s="577"/>
      <c r="Q422" s="577"/>
      <c r="Z422" s="341"/>
      <c r="AA422" s="341"/>
      <c r="AB422" s="341"/>
      <c r="AC422" s="341"/>
      <c r="AD422" s="341"/>
      <c r="AE422" s="341"/>
      <c r="AF422" s="341"/>
      <c r="AG422" s="341"/>
      <c r="AH422" s="341"/>
      <c r="AI422" s="341"/>
      <c r="AJ422" s="341"/>
      <c r="AK422" s="341"/>
      <c r="AL422" s="341"/>
      <c r="AM422" s="341"/>
      <c r="AN422" s="341"/>
      <c r="AO422" s="341"/>
      <c r="AP422" s="341"/>
      <c r="AQ422" s="341"/>
      <c r="AR422" s="341"/>
      <c r="AS422" s="341"/>
      <c r="AT422" s="341"/>
      <c r="AU422" s="341"/>
      <c r="AV422" s="341"/>
      <c r="AW422" s="341"/>
      <c r="AX422" s="341"/>
      <c r="AY422" s="341"/>
      <c r="AZ422" s="341"/>
      <c r="BA422" s="343"/>
      <c r="BB422" s="394"/>
      <c r="BC422" s="343"/>
      <c r="BD422" s="343"/>
      <c r="BE422" s="343"/>
      <c r="BF422" s="343"/>
      <c r="BG422" s="343"/>
      <c r="BH422" s="343"/>
      <c r="BI422" s="343"/>
      <c r="BJ422" s="343"/>
      <c r="BK422" s="343"/>
      <c r="BL422" s="343"/>
      <c r="BM422" s="343"/>
      <c r="BN422" s="343"/>
      <c r="BO422" s="343"/>
      <c r="BP422" s="343"/>
      <c r="BQ422" s="343"/>
      <c r="BR422" s="343"/>
      <c r="BS422" s="343"/>
      <c r="BT422" s="343"/>
      <c r="BU422" s="343"/>
      <c r="BV422" s="343"/>
      <c r="BW422" s="343"/>
      <c r="BX422" s="343"/>
      <c r="BY422" s="343"/>
      <c r="BZ422" s="344"/>
      <c r="CA422" s="344"/>
      <c r="CB422" s="344"/>
      <c r="CC422" s="344"/>
      <c r="CD422" s="344"/>
      <c r="CE422" s="344"/>
      <c r="CF422" s="344"/>
      <c r="CG422" s="344"/>
      <c r="CH422" s="344"/>
      <c r="CI422" s="344"/>
      <c r="CJ422" s="344"/>
      <c r="CK422" s="344"/>
      <c r="CL422" s="344"/>
      <c r="CM422" s="344"/>
      <c r="CN422" s="344"/>
      <c r="CO422" s="344"/>
      <c r="CP422" s="344"/>
      <c r="CQ422" s="344"/>
      <c r="CR422" s="344"/>
      <c r="CS422" s="344"/>
      <c r="CT422" s="344"/>
      <c r="CU422" s="344"/>
      <c r="CV422" s="344"/>
      <c r="CW422" s="344"/>
      <c r="CX422" s="344"/>
      <c r="CY422" s="344"/>
      <c r="CZ422" s="344"/>
    </row>
    <row r="423" s="348" customFormat="true" ht="25.15" customHeight="true" x14ac:dyDescent="0.2">
      <c r="B423" s="904"/>
      <c r="C423" s="1020" t="s">
        <v>582</v>
      </c>
      <c r="D423" s="1020"/>
      <c r="E423" s="805">
        <v>0.26974840901305608</v>
      </c>
      <c r="F423" s="577"/>
      <c r="G423" s="577"/>
      <c r="H423" s="1020" t="s">
        <v>550</v>
      </c>
      <c r="I423" s="1020"/>
      <c r="J423" s="806">
        <v>0.27158901106561234</v>
      </c>
      <c r="K423" s="577"/>
      <c r="L423" s="577"/>
      <c r="M423" s="1020" t="s">
        <v>583</v>
      </c>
      <c r="N423" s="1020"/>
      <c r="O423" s="807">
        <v>0.24320199958930197</v>
      </c>
      <c r="P423" s="577"/>
      <c r="Q423" s="577"/>
      <c r="Z423" s="341"/>
      <c r="AA423" s="341"/>
      <c r="AB423" s="341"/>
      <c r="AC423" s="341"/>
      <c r="AD423" s="341"/>
      <c r="AE423" s="341"/>
      <c r="AF423" s="341"/>
      <c r="AG423" s="341"/>
      <c r="AH423" s="341"/>
      <c r="AI423" s="341"/>
      <c r="AJ423" s="341"/>
      <c r="AK423" s="341"/>
      <c r="AL423" s="341"/>
      <c r="AM423" s="341"/>
      <c r="AN423" s="341"/>
      <c r="AO423" s="341"/>
      <c r="AP423" s="341"/>
      <c r="AQ423" s="341"/>
      <c r="AR423" s="341"/>
      <c r="AS423" s="341"/>
      <c r="AT423" s="341"/>
      <c r="AU423" s="341"/>
      <c r="AV423" s="341"/>
      <c r="AW423" s="341"/>
      <c r="AX423" s="341"/>
      <c r="AY423" s="341"/>
      <c r="AZ423" s="341"/>
      <c r="BA423" s="343"/>
      <c r="BB423" s="394"/>
      <c r="BC423" s="343"/>
      <c r="BD423" s="343"/>
      <c r="BE423" s="343"/>
      <c r="BF423" s="343"/>
      <c r="BG423" s="343"/>
      <c r="BH423" s="343"/>
      <c r="BI423" s="343"/>
      <c r="BJ423" s="343"/>
      <c r="BK423" s="343"/>
      <c r="BL423" s="343"/>
      <c r="BM423" s="343"/>
      <c r="BN423" s="343"/>
      <c r="BO423" s="343"/>
      <c r="BP423" s="343"/>
      <c r="BQ423" s="343"/>
      <c r="BR423" s="343"/>
      <c r="BS423" s="343"/>
      <c r="BT423" s="343"/>
      <c r="BU423" s="343"/>
      <c r="BV423" s="343"/>
      <c r="BW423" s="343"/>
      <c r="BX423" s="343"/>
      <c r="BY423" s="343"/>
      <c r="BZ423" s="344"/>
      <c r="CA423" s="344"/>
      <c r="CB423" s="344"/>
      <c r="CC423" s="344"/>
      <c r="CD423" s="344"/>
      <c r="CE423" s="344"/>
      <c r="CF423" s="344"/>
      <c r="CG423" s="344"/>
      <c r="CH423" s="344"/>
      <c r="CI423" s="344"/>
      <c r="CJ423" s="344"/>
      <c r="CK423" s="344"/>
      <c r="CL423" s="344"/>
      <c r="CM423" s="344"/>
      <c r="CN423" s="344"/>
      <c r="CO423" s="344"/>
      <c r="CP423" s="344"/>
      <c r="CQ423" s="344"/>
      <c r="CR423" s="344"/>
      <c r="CS423" s="344"/>
      <c r="CT423" s="344"/>
      <c r="CU423" s="344"/>
      <c r="CV423" s="344"/>
      <c r="CW423" s="344"/>
      <c r="CX423" s="344"/>
      <c r="CY423" s="344"/>
      <c r="CZ423" s="344"/>
    </row>
    <row r="424" s="348" customFormat="true" ht="25.15" customHeight="true" x14ac:dyDescent="0.2">
      <c r="B424" s="904"/>
      <c r="C424" s="1020" t="s">
        <v>550</v>
      </c>
      <c r="D424" s="1020"/>
      <c r="E424" s="805">
        <v>0.26821175095921357</v>
      </c>
      <c r="F424" s="577"/>
      <c r="G424" s="577"/>
      <c r="H424" s="1020" t="s">
        <v>537</v>
      </c>
      <c r="I424" s="1020"/>
      <c r="J424" s="806">
        <v>0.25138221521408161</v>
      </c>
      <c r="K424" s="577"/>
      <c r="L424" s="577"/>
      <c r="M424" s="1020" t="s">
        <v>381</v>
      </c>
      <c r="N424" s="1020"/>
      <c r="O424" s="807">
        <v>0.23574767352002848</v>
      </c>
      <c r="P424" s="577"/>
      <c r="Q424" s="577"/>
      <c r="Z424" s="341"/>
      <c r="AA424" s="341"/>
      <c r="AB424" s="341"/>
      <c r="AC424" s="341"/>
      <c r="AD424" s="341"/>
      <c r="AE424" s="341"/>
      <c r="AF424" s="341"/>
      <c r="AG424" s="341"/>
      <c r="AH424" s="341"/>
      <c r="AI424" s="341"/>
      <c r="AJ424" s="341"/>
      <c r="AK424" s="341"/>
      <c r="AL424" s="341"/>
      <c r="AM424" s="341"/>
      <c r="AN424" s="341"/>
      <c r="AO424" s="341"/>
      <c r="AP424" s="341"/>
      <c r="AQ424" s="341"/>
      <c r="AR424" s="341"/>
      <c r="AS424" s="341"/>
      <c r="AT424" s="341"/>
      <c r="AU424" s="341"/>
      <c r="AV424" s="341"/>
      <c r="AW424" s="341"/>
      <c r="AX424" s="341"/>
      <c r="AY424" s="341"/>
      <c r="AZ424" s="341"/>
      <c r="BA424" s="343"/>
      <c r="BB424" s="394"/>
      <c r="BC424" s="343"/>
      <c r="BD424" s="343"/>
      <c r="BE424" s="343"/>
      <c r="BF424" s="343"/>
      <c r="BG424" s="343"/>
      <c r="BH424" s="343"/>
      <c r="BI424" s="343"/>
      <c r="BJ424" s="343"/>
      <c r="BK424" s="343"/>
      <c r="BL424" s="343"/>
      <c r="BM424" s="343"/>
      <c r="BN424" s="343"/>
      <c r="BO424" s="343"/>
      <c r="BP424" s="343"/>
      <c r="BQ424" s="343"/>
      <c r="BR424" s="343"/>
      <c r="BS424" s="343"/>
      <c r="BT424" s="343"/>
      <c r="BU424" s="343"/>
      <c r="BV424" s="343"/>
      <c r="BW424" s="343"/>
      <c r="BX424" s="343"/>
      <c r="BY424" s="343"/>
      <c r="BZ424" s="344"/>
      <c r="CA424" s="344"/>
      <c r="CB424" s="344"/>
      <c r="CC424" s="344"/>
      <c r="CD424" s="344"/>
      <c r="CE424" s="344"/>
      <c r="CF424" s="344"/>
      <c r="CG424" s="344"/>
      <c r="CH424" s="344"/>
      <c r="CI424" s="344"/>
      <c r="CJ424" s="344"/>
      <c r="CK424" s="344"/>
      <c r="CL424" s="344"/>
      <c r="CM424" s="344"/>
      <c r="CN424" s="344"/>
      <c r="CO424" s="344"/>
      <c r="CP424" s="344"/>
      <c r="CQ424" s="344"/>
      <c r="CR424" s="344"/>
      <c r="CS424" s="344"/>
      <c r="CT424" s="344"/>
      <c r="CU424" s="344"/>
      <c r="CV424" s="344"/>
      <c r="CW424" s="344"/>
      <c r="CX424" s="344"/>
      <c r="CY424" s="344"/>
      <c r="CZ424" s="344"/>
    </row>
    <row r="425" s="348" customFormat="true" ht="25.15" customHeight="true" x14ac:dyDescent="0.2">
      <c r="B425" s="904"/>
      <c r="C425" s="1020" t="s">
        <v>583</v>
      </c>
      <c r="D425" s="1020"/>
      <c r="E425" s="805">
        <v>0.23778632519130041</v>
      </c>
      <c r="F425" s="577"/>
      <c r="G425" s="577"/>
      <c r="H425" s="1020" t="s">
        <v>524</v>
      </c>
      <c r="I425" s="1020"/>
      <c r="J425" s="806">
        <v>0.25005295154618734</v>
      </c>
      <c r="K425" s="577"/>
      <c r="L425" s="577"/>
      <c r="M425" s="1020" t="s">
        <v>539</v>
      </c>
      <c r="N425" s="1020"/>
      <c r="O425" s="807">
        <v>-0.23063517720331767</v>
      </c>
      <c r="P425" s="577"/>
      <c r="Q425" s="577"/>
      <c r="Z425" s="341"/>
      <c r="AA425" s="341"/>
      <c r="AB425" s="341"/>
      <c r="AC425" s="341"/>
      <c r="AD425" s="341"/>
      <c r="AE425" s="341"/>
      <c r="AF425" s="341"/>
      <c r="AG425" s="341"/>
      <c r="AH425" s="341"/>
      <c r="AI425" s="341"/>
      <c r="AJ425" s="341"/>
      <c r="AK425" s="341"/>
      <c r="AL425" s="341"/>
      <c r="AM425" s="341"/>
      <c r="AN425" s="341"/>
      <c r="AO425" s="341"/>
      <c r="AP425" s="341"/>
      <c r="AQ425" s="341"/>
      <c r="AR425" s="341"/>
      <c r="AS425" s="341"/>
      <c r="AT425" s="341"/>
      <c r="AU425" s="341"/>
      <c r="AV425" s="341"/>
      <c r="AW425" s="341"/>
      <c r="AX425" s="341"/>
      <c r="AY425" s="341"/>
      <c r="AZ425" s="341"/>
      <c r="BA425" s="343"/>
      <c r="BB425" s="394"/>
      <c r="BC425" s="343"/>
      <c r="BD425" s="343"/>
      <c r="BE425" s="343"/>
      <c r="BF425" s="343"/>
      <c r="BG425" s="343"/>
      <c r="BH425" s="343"/>
      <c r="BI425" s="343"/>
      <c r="BJ425" s="343"/>
      <c r="BK425" s="343"/>
      <c r="BL425" s="343"/>
      <c r="BM425" s="343"/>
      <c r="BN425" s="343"/>
      <c r="BO425" s="343"/>
      <c r="BP425" s="343"/>
      <c r="BQ425" s="343"/>
      <c r="BR425" s="343"/>
      <c r="BS425" s="343"/>
      <c r="BT425" s="343"/>
      <c r="BU425" s="343"/>
      <c r="BV425" s="343"/>
      <c r="BW425" s="343"/>
      <c r="BX425" s="343"/>
      <c r="BY425" s="343"/>
      <c r="BZ425" s="344"/>
      <c r="CA425" s="344"/>
      <c r="CB425" s="344"/>
      <c r="CC425" s="344"/>
      <c r="CD425" s="344"/>
      <c r="CE425" s="344"/>
      <c r="CF425" s="344"/>
      <c r="CG425" s="344"/>
      <c r="CH425" s="344"/>
      <c r="CI425" s="344"/>
      <c r="CJ425" s="344"/>
      <c r="CK425" s="344"/>
      <c r="CL425" s="344"/>
      <c r="CM425" s="344"/>
      <c r="CN425" s="344"/>
      <c r="CO425" s="344"/>
      <c r="CP425" s="344"/>
      <c r="CQ425" s="344"/>
      <c r="CR425" s="344"/>
      <c r="CS425" s="344"/>
      <c r="CT425" s="344"/>
      <c r="CU425" s="344"/>
      <c r="CV425" s="344"/>
      <c r="CW425" s="344"/>
      <c r="CX425" s="344"/>
      <c r="CY425" s="344"/>
      <c r="CZ425" s="344"/>
    </row>
    <row r="426" s="348" customFormat="true" ht="25.15" customHeight="true" x14ac:dyDescent="0.2">
      <c r="B426" s="904"/>
      <c r="C426" s="1020" t="s">
        <v>301</v>
      </c>
      <c r="D426" s="1020"/>
      <c r="E426" s="805">
        <v>0.23634734485307382</v>
      </c>
      <c r="F426" s="577"/>
      <c r="G426" s="577"/>
      <c r="H426" s="1020" t="s">
        <v>543</v>
      </c>
      <c r="I426" s="1020"/>
      <c r="J426" s="806">
        <v>0.24786977459200588</v>
      </c>
      <c r="K426" s="577"/>
      <c r="L426" s="577"/>
      <c r="M426" s="1020" t="s">
        <v>525</v>
      </c>
      <c r="N426" s="1020"/>
      <c r="O426" s="807">
        <v>0.22948415231644267</v>
      </c>
      <c r="P426" s="577"/>
      <c r="Q426" s="577"/>
      <c r="Z426" s="341"/>
      <c r="AA426" s="341"/>
      <c r="AB426" s="341"/>
      <c r="AC426" s="341"/>
      <c r="AD426" s="341"/>
      <c r="AE426" s="341"/>
      <c r="AF426" s="341"/>
      <c r="AG426" s="341"/>
      <c r="AH426" s="341"/>
      <c r="AI426" s="341"/>
      <c r="AJ426" s="341"/>
      <c r="AK426" s="341"/>
      <c r="AL426" s="341"/>
      <c r="AM426" s="341"/>
      <c r="AN426" s="341"/>
      <c r="AO426" s="341"/>
      <c r="AP426" s="341"/>
      <c r="AQ426" s="341"/>
      <c r="AR426" s="341"/>
      <c r="AS426" s="341"/>
      <c r="AT426" s="341"/>
      <c r="AU426" s="341"/>
      <c r="AV426" s="341"/>
      <c r="AW426" s="341"/>
      <c r="AX426" s="341"/>
      <c r="AY426" s="341"/>
      <c r="AZ426" s="341"/>
      <c r="BA426" s="343"/>
      <c r="BB426" s="394"/>
      <c r="BC426" s="343"/>
      <c r="BD426" s="343"/>
      <c r="BE426" s="343"/>
      <c r="BF426" s="343"/>
      <c r="BG426" s="343"/>
      <c r="BH426" s="343"/>
      <c r="BI426" s="343"/>
      <c r="BJ426" s="343"/>
      <c r="BK426" s="343"/>
      <c r="BL426" s="343"/>
      <c r="BM426" s="343"/>
      <c r="BN426" s="343"/>
      <c r="BO426" s="343"/>
      <c r="BP426" s="343"/>
      <c r="BQ426" s="343"/>
      <c r="BR426" s="343"/>
      <c r="BS426" s="343"/>
      <c r="BT426" s="343"/>
      <c r="BU426" s="343"/>
      <c r="BV426" s="343"/>
      <c r="BW426" s="343"/>
      <c r="BX426" s="343"/>
      <c r="BY426" s="343"/>
      <c r="BZ426" s="344"/>
      <c r="CA426" s="344"/>
      <c r="CB426" s="344"/>
      <c r="CC426" s="344"/>
      <c r="CD426" s="344"/>
      <c r="CE426" s="344"/>
      <c r="CF426" s="344"/>
      <c r="CG426" s="344"/>
      <c r="CH426" s="344"/>
      <c r="CI426" s="344"/>
      <c r="CJ426" s="344"/>
      <c r="CK426" s="344"/>
      <c r="CL426" s="344"/>
      <c r="CM426" s="344"/>
      <c r="CN426" s="344"/>
      <c r="CO426" s="344"/>
      <c r="CP426" s="344"/>
      <c r="CQ426" s="344"/>
      <c r="CR426" s="344"/>
      <c r="CS426" s="344"/>
      <c r="CT426" s="344"/>
      <c r="CU426" s="344"/>
      <c r="CV426" s="344"/>
      <c r="CW426" s="344"/>
      <c r="CX426" s="344"/>
      <c r="CY426" s="344"/>
      <c r="CZ426" s="344"/>
    </row>
    <row r="427" s="348" customFormat="true" ht="25.15" customHeight="true" x14ac:dyDescent="0.2">
      <c r="B427" s="904"/>
      <c r="C427" s="1020" t="s">
        <v>584</v>
      </c>
      <c r="D427" s="1020"/>
      <c r="E427" s="805">
        <v>0.23356262766724128</v>
      </c>
      <c r="F427" s="577"/>
      <c r="G427" s="577"/>
      <c r="H427" s="1020" t="s">
        <v>381</v>
      </c>
      <c r="I427" s="1020"/>
      <c r="J427" s="806">
        <v>0.24102240880563178</v>
      </c>
      <c r="K427" s="577"/>
      <c r="L427" s="577"/>
      <c r="M427" s="1020" t="s">
        <v>584</v>
      </c>
      <c r="N427" s="1020"/>
      <c r="O427" s="807">
        <v>0.22826305597804231</v>
      </c>
      <c r="P427" s="577"/>
      <c r="Q427" s="577"/>
      <c r="Z427" s="341"/>
      <c r="AA427" s="341"/>
      <c r="AB427" s="341"/>
      <c r="AC427" s="341"/>
      <c r="AD427" s="341"/>
      <c r="AE427" s="341"/>
      <c r="AF427" s="341"/>
      <c r="AG427" s="341"/>
      <c r="AH427" s="341"/>
      <c r="AI427" s="341"/>
      <c r="AJ427" s="341"/>
      <c r="AK427" s="341"/>
      <c r="AL427" s="341"/>
      <c r="AM427" s="341"/>
      <c r="AN427" s="341"/>
      <c r="AO427" s="341"/>
      <c r="AP427" s="341"/>
      <c r="AQ427" s="341"/>
      <c r="AR427" s="341"/>
      <c r="AS427" s="341"/>
      <c r="AT427" s="341"/>
      <c r="AU427" s="341"/>
      <c r="AV427" s="341"/>
      <c r="AW427" s="341"/>
      <c r="AX427" s="341"/>
      <c r="AY427" s="341"/>
      <c r="AZ427" s="341"/>
      <c r="BA427" s="343"/>
      <c r="BB427" s="394"/>
      <c r="BC427" s="343"/>
      <c r="BD427" s="343"/>
      <c r="BE427" s="343"/>
      <c r="BF427" s="343"/>
      <c r="BG427" s="343"/>
      <c r="BH427" s="343"/>
      <c r="BI427" s="343"/>
      <c r="BJ427" s="343"/>
      <c r="BK427" s="343"/>
      <c r="BL427" s="343"/>
      <c r="BM427" s="343"/>
      <c r="BN427" s="343"/>
      <c r="BO427" s="343"/>
      <c r="BP427" s="343"/>
      <c r="BQ427" s="343"/>
      <c r="BR427" s="343"/>
      <c r="BS427" s="343"/>
      <c r="BT427" s="343"/>
      <c r="BU427" s="343"/>
      <c r="BV427" s="343"/>
      <c r="BW427" s="343"/>
      <c r="BX427" s="343"/>
      <c r="BY427" s="343"/>
      <c r="BZ427" s="344"/>
      <c r="CA427" s="344"/>
      <c r="CB427" s="344"/>
      <c r="CC427" s="344"/>
      <c r="CD427" s="344"/>
      <c r="CE427" s="344"/>
      <c r="CF427" s="344"/>
      <c r="CG427" s="344"/>
      <c r="CH427" s="344"/>
      <c r="CI427" s="344"/>
      <c r="CJ427" s="344"/>
      <c r="CK427" s="344"/>
      <c r="CL427" s="344"/>
      <c r="CM427" s="344"/>
      <c r="CN427" s="344"/>
      <c r="CO427" s="344"/>
      <c r="CP427" s="344"/>
      <c r="CQ427" s="344"/>
      <c r="CR427" s="344"/>
      <c r="CS427" s="344"/>
      <c r="CT427" s="344"/>
      <c r="CU427" s="344"/>
      <c r="CV427" s="344"/>
      <c r="CW427" s="344"/>
      <c r="CX427" s="344"/>
      <c r="CY427" s="344"/>
      <c r="CZ427" s="344"/>
    </row>
    <row r="428" s="348" customFormat="true" ht="25.15" customHeight="true" x14ac:dyDescent="0.2">
      <c r="B428" s="904"/>
      <c r="C428" s="1020" t="s">
        <v>560</v>
      </c>
      <c r="D428" s="1020"/>
      <c r="E428" s="805">
        <v>0.21949810738804468</v>
      </c>
      <c r="F428" s="577"/>
      <c r="G428" s="577"/>
      <c r="H428" s="1020" t="s">
        <v>367</v>
      </c>
      <c r="I428" s="1020"/>
      <c r="J428" s="806">
        <v>0.23527050398326019</v>
      </c>
      <c r="K428" s="577"/>
      <c r="L428" s="577"/>
      <c r="M428" s="1020" t="s">
        <v>579</v>
      </c>
      <c r="N428" s="1020"/>
      <c r="O428" s="807">
        <v>0.22328475595316907</v>
      </c>
      <c r="P428" s="577"/>
      <c r="Q428" s="577"/>
      <c r="Z428" s="341"/>
      <c r="AA428" s="341"/>
      <c r="AB428" s="341"/>
      <c r="AC428" s="341"/>
      <c r="AD428" s="341"/>
      <c r="AE428" s="341"/>
      <c r="AF428" s="341"/>
      <c r="AG428" s="341"/>
      <c r="AH428" s="341"/>
      <c r="AI428" s="341"/>
      <c r="AJ428" s="341"/>
      <c r="AK428" s="341"/>
      <c r="AL428" s="341"/>
      <c r="AM428" s="341"/>
      <c r="AN428" s="341"/>
      <c r="AO428" s="341"/>
      <c r="AP428" s="341"/>
      <c r="AQ428" s="341"/>
      <c r="AR428" s="341"/>
      <c r="AS428" s="341"/>
      <c r="AT428" s="341"/>
      <c r="AU428" s="341"/>
      <c r="AV428" s="341"/>
      <c r="AW428" s="341"/>
      <c r="AX428" s="341"/>
      <c r="AY428" s="341"/>
      <c r="AZ428" s="341"/>
      <c r="BA428" s="343"/>
      <c r="BB428" s="394"/>
      <c r="BC428" s="343"/>
      <c r="BD428" s="343"/>
      <c r="BE428" s="343"/>
      <c r="BF428" s="343"/>
      <c r="BG428" s="343"/>
      <c r="BH428" s="343"/>
      <c r="BI428" s="343"/>
      <c r="BJ428" s="343"/>
      <c r="BK428" s="343"/>
      <c r="BL428" s="343"/>
      <c r="BM428" s="343"/>
      <c r="BN428" s="343"/>
      <c r="BO428" s="343"/>
      <c r="BP428" s="343"/>
      <c r="BQ428" s="343"/>
      <c r="BR428" s="343"/>
      <c r="BS428" s="343"/>
      <c r="BT428" s="343"/>
      <c r="BU428" s="343"/>
      <c r="BV428" s="343"/>
      <c r="BW428" s="343"/>
      <c r="BX428" s="343"/>
      <c r="BY428" s="343"/>
      <c r="BZ428" s="344"/>
      <c r="CA428" s="344"/>
      <c r="CB428" s="344"/>
      <c r="CC428" s="344"/>
      <c r="CD428" s="344"/>
      <c r="CE428" s="344"/>
      <c r="CF428" s="344"/>
      <c r="CG428" s="344"/>
      <c r="CH428" s="344"/>
      <c r="CI428" s="344"/>
      <c r="CJ428" s="344"/>
      <c r="CK428" s="344"/>
      <c r="CL428" s="344"/>
      <c r="CM428" s="344"/>
      <c r="CN428" s="344"/>
      <c r="CO428" s="344"/>
      <c r="CP428" s="344"/>
      <c r="CQ428" s="344"/>
      <c r="CR428" s="344"/>
      <c r="CS428" s="344"/>
      <c r="CT428" s="344"/>
      <c r="CU428" s="344"/>
      <c r="CV428" s="344"/>
      <c r="CW428" s="344"/>
      <c r="CX428" s="344"/>
      <c r="CY428" s="344"/>
      <c r="CZ428" s="344"/>
    </row>
    <row r="429" s="348" customFormat="true" ht="25.15" customHeight="true" x14ac:dyDescent="0.2">
      <c r="B429" s="904"/>
      <c r="C429" s="1020" t="s">
        <v>205</v>
      </c>
      <c r="D429" s="1020"/>
      <c r="E429" s="805">
        <v>0.2144063400593979</v>
      </c>
      <c r="F429" s="577"/>
      <c r="G429" s="577"/>
      <c r="H429" s="1020" t="s">
        <v>584</v>
      </c>
      <c r="I429" s="1020"/>
      <c r="J429" s="806">
        <v>0.22507929033581514</v>
      </c>
      <c r="K429" s="577"/>
      <c r="L429" s="577"/>
      <c r="M429" s="1020" t="s">
        <v>533</v>
      </c>
      <c r="N429" s="1020"/>
      <c r="O429" s="807">
        <v>0.21940381559016087</v>
      </c>
      <c r="P429" s="577"/>
      <c r="Q429" s="577"/>
      <c r="Z429" s="341"/>
      <c r="AA429" s="341"/>
      <c r="AB429" s="341"/>
      <c r="AC429" s="341"/>
      <c r="AD429" s="341"/>
      <c r="AE429" s="341"/>
      <c r="AF429" s="341"/>
      <c r="AG429" s="341"/>
      <c r="AH429" s="341"/>
      <c r="AI429" s="341"/>
      <c r="AJ429" s="341"/>
      <c r="AK429" s="341"/>
      <c r="AL429" s="341"/>
      <c r="AM429" s="341"/>
      <c r="AN429" s="341"/>
      <c r="AO429" s="341"/>
      <c r="AP429" s="341"/>
      <c r="AQ429" s="341"/>
      <c r="AR429" s="341"/>
      <c r="AS429" s="341"/>
      <c r="AT429" s="341"/>
      <c r="AU429" s="341"/>
      <c r="AV429" s="341"/>
      <c r="AW429" s="341"/>
      <c r="AX429" s="341"/>
      <c r="AY429" s="341"/>
      <c r="AZ429" s="341"/>
      <c r="BA429" s="343"/>
      <c r="BB429" s="394"/>
      <c r="BC429" s="343"/>
      <c r="BD429" s="343"/>
      <c r="BE429" s="343"/>
      <c r="BF429" s="343"/>
      <c r="BG429" s="343"/>
      <c r="BH429" s="343"/>
      <c r="BI429" s="343"/>
      <c r="BJ429" s="343"/>
      <c r="BK429" s="343"/>
      <c r="BL429" s="343"/>
      <c r="BM429" s="343"/>
      <c r="BN429" s="343"/>
      <c r="BO429" s="343"/>
      <c r="BP429" s="343"/>
      <c r="BQ429" s="343"/>
      <c r="BR429" s="343"/>
      <c r="BS429" s="343"/>
      <c r="BT429" s="343"/>
      <c r="BU429" s="343"/>
      <c r="BV429" s="343"/>
      <c r="BW429" s="343"/>
      <c r="BX429" s="343"/>
      <c r="BY429" s="343"/>
      <c r="BZ429" s="344"/>
      <c r="CA429" s="344"/>
      <c r="CB429" s="344"/>
      <c r="CC429" s="344"/>
      <c r="CD429" s="344"/>
      <c r="CE429" s="344"/>
      <c r="CF429" s="344"/>
      <c r="CG429" s="344"/>
      <c r="CH429" s="344"/>
      <c r="CI429" s="344"/>
      <c r="CJ429" s="344"/>
      <c r="CK429" s="344"/>
      <c r="CL429" s="344"/>
      <c r="CM429" s="344"/>
      <c r="CN429" s="344"/>
      <c r="CO429" s="344"/>
      <c r="CP429" s="344"/>
      <c r="CQ429" s="344"/>
      <c r="CR429" s="344"/>
      <c r="CS429" s="344"/>
      <c r="CT429" s="344"/>
      <c r="CU429" s="344"/>
      <c r="CV429" s="344"/>
      <c r="CW429" s="344"/>
      <c r="CX429" s="344"/>
      <c r="CY429" s="344"/>
      <c r="CZ429" s="344"/>
    </row>
    <row r="430" s="348" customFormat="true" ht="25.15" customHeight="true" x14ac:dyDescent="0.2">
      <c r="B430" s="904"/>
      <c r="C430" s="1020" t="s">
        <v>302</v>
      </c>
      <c r="D430" s="1020"/>
      <c r="E430" s="805">
        <v>-0.20579354281308401</v>
      </c>
      <c r="F430" s="577"/>
      <c r="G430" s="577"/>
      <c r="H430" s="1020" t="s">
        <v>560</v>
      </c>
      <c r="I430" s="1020"/>
      <c r="J430" s="806">
        <v>0.22094352295566558</v>
      </c>
      <c r="K430" s="577"/>
      <c r="L430" s="577"/>
      <c r="M430" s="1020" t="s">
        <v>585</v>
      </c>
      <c r="N430" s="1020"/>
      <c r="O430" s="807">
        <v>-0.2159691105902303</v>
      </c>
      <c r="P430" s="577"/>
      <c r="Q430" s="577"/>
      <c r="Z430" s="341"/>
      <c r="AA430" s="341"/>
      <c r="AB430" s="341"/>
      <c r="AC430" s="341"/>
      <c r="AD430" s="341"/>
      <c r="AE430" s="341"/>
      <c r="AF430" s="341"/>
      <c r="AG430" s="341"/>
      <c r="AH430" s="341"/>
      <c r="AI430" s="341"/>
      <c r="AJ430" s="341"/>
      <c r="AK430" s="341"/>
      <c r="AL430" s="341"/>
      <c r="AM430" s="341"/>
      <c r="AN430" s="341"/>
      <c r="AO430" s="341"/>
      <c r="AP430" s="341"/>
      <c r="AQ430" s="341"/>
      <c r="AR430" s="341"/>
      <c r="AS430" s="341"/>
      <c r="AT430" s="341"/>
      <c r="AU430" s="341"/>
      <c r="AV430" s="341"/>
      <c r="AW430" s="341"/>
      <c r="AX430" s="341"/>
      <c r="AY430" s="341"/>
      <c r="AZ430" s="341"/>
      <c r="BA430" s="343"/>
      <c r="BB430" s="394"/>
      <c r="BC430" s="343"/>
      <c r="BD430" s="343"/>
      <c r="BE430" s="343"/>
      <c r="BF430" s="343"/>
      <c r="BG430" s="343"/>
      <c r="BH430" s="343"/>
      <c r="BI430" s="343"/>
      <c r="BJ430" s="343"/>
      <c r="BK430" s="343"/>
      <c r="BL430" s="343"/>
      <c r="BM430" s="343"/>
      <c r="BN430" s="343"/>
      <c r="BO430" s="343"/>
      <c r="BP430" s="343"/>
      <c r="BQ430" s="343"/>
      <c r="BR430" s="343"/>
      <c r="BS430" s="343"/>
      <c r="BT430" s="343"/>
      <c r="BU430" s="343"/>
      <c r="BV430" s="343"/>
      <c r="BW430" s="343"/>
      <c r="BX430" s="343"/>
      <c r="BY430" s="343"/>
      <c r="BZ430" s="344"/>
      <c r="CA430" s="344"/>
      <c r="CB430" s="344"/>
      <c r="CC430" s="344"/>
      <c r="CD430" s="344"/>
      <c r="CE430" s="344"/>
      <c r="CF430" s="344"/>
      <c r="CG430" s="344"/>
      <c r="CH430" s="344"/>
      <c r="CI430" s="344"/>
      <c r="CJ430" s="344"/>
      <c r="CK430" s="344"/>
      <c r="CL430" s="344"/>
      <c r="CM430" s="344"/>
      <c r="CN430" s="344"/>
      <c r="CO430" s="344"/>
      <c r="CP430" s="344"/>
      <c r="CQ430" s="344"/>
      <c r="CR430" s="344"/>
      <c r="CS430" s="344"/>
      <c r="CT430" s="344"/>
      <c r="CU430" s="344"/>
      <c r="CV430" s="344"/>
      <c r="CW430" s="344"/>
      <c r="CX430" s="344"/>
      <c r="CY430" s="344"/>
      <c r="CZ430" s="344"/>
    </row>
    <row r="431" s="348" customFormat="true" ht="25.15" customHeight="true" x14ac:dyDescent="0.2">
      <c r="B431" s="904"/>
      <c r="C431" s="1020" t="s">
        <v>542</v>
      </c>
      <c r="D431" s="1020"/>
      <c r="E431" s="805">
        <v>0.19792280897833933</v>
      </c>
      <c r="F431" s="577"/>
      <c r="G431" s="577"/>
      <c r="H431" s="1020" t="s">
        <v>522</v>
      </c>
      <c r="I431" s="1020"/>
      <c r="J431" s="806">
        <v>0.21808809901069598</v>
      </c>
      <c r="K431" s="577"/>
      <c r="L431" s="577"/>
      <c r="M431" s="1020" t="s">
        <v>530</v>
      </c>
      <c r="N431" s="1020"/>
      <c r="O431" s="807">
        <v>0.20830147673920738</v>
      </c>
      <c r="P431" s="577"/>
      <c r="Q431" s="577"/>
      <c r="Z431" s="341"/>
      <c r="AA431" s="341"/>
      <c r="AB431" s="341"/>
      <c r="AC431" s="341"/>
      <c r="AD431" s="341"/>
      <c r="AE431" s="341"/>
      <c r="AF431" s="341"/>
      <c r="AG431" s="341"/>
      <c r="AH431" s="341"/>
      <c r="AI431" s="341"/>
      <c r="AJ431" s="341"/>
      <c r="AK431" s="341"/>
      <c r="AL431" s="341"/>
      <c r="AM431" s="341"/>
      <c r="AN431" s="341"/>
      <c r="AO431" s="341"/>
      <c r="AP431" s="341"/>
      <c r="AQ431" s="341"/>
      <c r="AR431" s="341"/>
      <c r="AS431" s="341"/>
      <c r="AT431" s="341"/>
      <c r="AU431" s="341"/>
      <c r="AV431" s="341"/>
      <c r="AW431" s="341"/>
      <c r="AX431" s="341"/>
      <c r="AY431" s="341"/>
      <c r="AZ431" s="341"/>
      <c r="BA431" s="343"/>
      <c r="BB431" s="394"/>
      <c r="BC431" s="343"/>
      <c r="BD431" s="343"/>
      <c r="BE431" s="343"/>
      <c r="BF431" s="343"/>
      <c r="BG431" s="343"/>
      <c r="BH431" s="343"/>
      <c r="BI431" s="343"/>
      <c r="BJ431" s="343"/>
      <c r="BK431" s="343"/>
      <c r="BL431" s="343"/>
      <c r="BM431" s="343"/>
      <c r="BN431" s="343"/>
      <c r="BO431" s="343"/>
      <c r="BP431" s="343"/>
      <c r="BQ431" s="343"/>
      <c r="BR431" s="343"/>
      <c r="BS431" s="343"/>
      <c r="BT431" s="343"/>
      <c r="BU431" s="343"/>
      <c r="BV431" s="343"/>
      <c r="BW431" s="343"/>
      <c r="BX431" s="343"/>
      <c r="BY431" s="343"/>
      <c r="BZ431" s="344"/>
      <c r="CA431" s="344"/>
      <c r="CB431" s="344"/>
      <c r="CC431" s="344"/>
      <c r="CD431" s="344"/>
      <c r="CE431" s="344"/>
      <c r="CF431" s="344"/>
      <c r="CG431" s="344"/>
      <c r="CH431" s="344"/>
      <c r="CI431" s="344"/>
      <c r="CJ431" s="344"/>
      <c r="CK431" s="344"/>
      <c r="CL431" s="344"/>
      <c r="CM431" s="344"/>
      <c r="CN431" s="344"/>
      <c r="CO431" s="344"/>
      <c r="CP431" s="344"/>
      <c r="CQ431" s="344"/>
      <c r="CR431" s="344"/>
      <c r="CS431" s="344"/>
      <c r="CT431" s="344"/>
      <c r="CU431" s="344"/>
      <c r="CV431" s="344"/>
      <c r="CW431" s="344"/>
      <c r="CX431" s="344"/>
      <c r="CY431" s="344"/>
      <c r="CZ431" s="344"/>
    </row>
    <row r="432" s="348" customFormat="true" ht="25.15" customHeight="true" x14ac:dyDescent="0.2">
      <c r="B432" s="904"/>
      <c r="C432" s="1020" t="s">
        <v>586</v>
      </c>
      <c r="D432" s="1020"/>
      <c r="E432" s="805">
        <v>0.17597724982827009</v>
      </c>
      <c r="F432" s="577"/>
      <c r="G432" s="577"/>
      <c r="H432" s="1020" t="s">
        <v>530</v>
      </c>
      <c r="I432" s="1020"/>
      <c r="J432" s="806">
        <v>0.20517941611281618</v>
      </c>
      <c r="K432" s="577"/>
      <c r="L432" s="577"/>
      <c r="M432" s="1020" t="s">
        <v>542</v>
      </c>
      <c r="N432" s="1020"/>
      <c r="O432" s="807">
        <v>0.20673444871633673</v>
      </c>
      <c r="P432" s="577"/>
      <c r="Q432" s="577"/>
      <c r="Z432" s="341"/>
      <c r="AA432" s="341"/>
      <c r="AB432" s="341"/>
      <c r="AC432" s="341"/>
      <c r="AD432" s="341"/>
      <c r="AE432" s="341"/>
      <c r="AF432" s="341"/>
      <c r="AG432" s="341"/>
      <c r="AH432" s="341"/>
      <c r="AI432" s="341"/>
      <c r="AJ432" s="341"/>
      <c r="AK432" s="341"/>
      <c r="AL432" s="341"/>
      <c r="AM432" s="341"/>
      <c r="AN432" s="341"/>
      <c r="AO432" s="341"/>
      <c r="AP432" s="341"/>
      <c r="AQ432" s="341"/>
      <c r="AR432" s="341"/>
      <c r="AS432" s="341"/>
      <c r="AT432" s="341"/>
      <c r="AU432" s="341"/>
      <c r="AV432" s="341"/>
      <c r="AW432" s="341"/>
      <c r="AX432" s="341"/>
      <c r="AY432" s="341"/>
      <c r="AZ432" s="341"/>
      <c r="BA432" s="343"/>
      <c r="BB432" s="394"/>
      <c r="BC432" s="343"/>
      <c r="BD432" s="343"/>
      <c r="BE432" s="343"/>
      <c r="BF432" s="343"/>
      <c r="BG432" s="343"/>
      <c r="BH432" s="343"/>
      <c r="BI432" s="343"/>
      <c r="BJ432" s="343"/>
      <c r="BK432" s="343"/>
      <c r="BL432" s="343"/>
      <c r="BM432" s="343"/>
      <c r="BN432" s="343"/>
      <c r="BO432" s="343"/>
      <c r="BP432" s="343"/>
      <c r="BQ432" s="343"/>
      <c r="BR432" s="343"/>
      <c r="BS432" s="343"/>
      <c r="BT432" s="343"/>
      <c r="BU432" s="343"/>
      <c r="BV432" s="343"/>
      <c r="BW432" s="343"/>
      <c r="BX432" s="343"/>
      <c r="BY432" s="343"/>
      <c r="BZ432" s="344"/>
      <c r="CA432" s="344"/>
      <c r="CB432" s="344"/>
      <c r="CC432" s="344"/>
      <c r="CD432" s="344"/>
      <c r="CE432" s="344"/>
      <c r="CF432" s="344"/>
      <c r="CG432" s="344"/>
      <c r="CH432" s="344"/>
      <c r="CI432" s="344"/>
      <c r="CJ432" s="344"/>
      <c r="CK432" s="344"/>
      <c r="CL432" s="344"/>
      <c r="CM432" s="344"/>
      <c r="CN432" s="344"/>
      <c r="CO432" s="344"/>
      <c r="CP432" s="344"/>
      <c r="CQ432" s="344"/>
      <c r="CR432" s="344"/>
      <c r="CS432" s="344"/>
      <c r="CT432" s="344"/>
      <c r="CU432" s="344"/>
      <c r="CV432" s="344"/>
      <c r="CW432" s="344"/>
      <c r="CX432" s="344"/>
      <c r="CY432" s="344"/>
      <c r="CZ432" s="344"/>
    </row>
    <row r="433" s="348" customFormat="true" ht="25.15" customHeight="true" x14ac:dyDescent="0.2">
      <c r="B433" s="904"/>
      <c r="C433" s="1020" t="s">
        <v>557</v>
      </c>
      <c r="D433" s="1020"/>
      <c r="E433" s="805">
        <v>0.14125549362130646</v>
      </c>
      <c r="F433" s="577"/>
      <c r="G433" s="577"/>
      <c r="H433" s="1020" t="s">
        <v>529</v>
      </c>
      <c r="I433" s="1020"/>
      <c r="J433" s="806">
        <v>0.20396560493884394</v>
      </c>
      <c r="K433" s="577"/>
      <c r="L433" s="577"/>
      <c r="M433" s="1020" t="s">
        <v>559</v>
      </c>
      <c r="N433" s="1020"/>
      <c r="O433" s="807">
        <v>0.20661762275686837</v>
      </c>
      <c r="P433" s="577"/>
      <c r="Q433" s="577"/>
      <c r="Z433" s="341"/>
      <c r="AA433" s="341"/>
      <c r="AB433" s="341"/>
      <c r="AC433" s="341"/>
      <c r="AD433" s="341"/>
      <c r="AE433" s="341"/>
      <c r="AF433" s="341"/>
      <c r="AG433" s="341"/>
      <c r="AH433" s="341"/>
      <c r="AI433" s="341"/>
      <c r="AJ433" s="341"/>
      <c r="AK433" s="341"/>
      <c r="AL433" s="341"/>
      <c r="AM433" s="341"/>
      <c r="AN433" s="341"/>
      <c r="AO433" s="341"/>
      <c r="AP433" s="341"/>
      <c r="AQ433" s="341"/>
      <c r="AR433" s="341"/>
      <c r="AS433" s="341"/>
      <c r="AT433" s="341"/>
      <c r="AU433" s="341"/>
      <c r="AV433" s="341"/>
      <c r="AW433" s="341"/>
      <c r="AX433" s="341"/>
      <c r="AY433" s="341"/>
      <c r="AZ433" s="341"/>
      <c r="BA433" s="343"/>
      <c r="BB433" s="394"/>
      <c r="BC433" s="343"/>
      <c r="BD433" s="343"/>
      <c r="BE433" s="343"/>
      <c r="BF433" s="343"/>
      <c r="BG433" s="343"/>
      <c r="BH433" s="343"/>
      <c r="BI433" s="343"/>
      <c r="BJ433" s="343"/>
      <c r="BK433" s="343"/>
      <c r="BL433" s="343"/>
      <c r="BM433" s="343"/>
      <c r="BN433" s="343"/>
      <c r="BO433" s="343"/>
      <c r="BP433" s="343"/>
      <c r="BQ433" s="343"/>
      <c r="BR433" s="343"/>
      <c r="BS433" s="343"/>
      <c r="BT433" s="343"/>
      <c r="BU433" s="343"/>
      <c r="BV433" s="343"/>
      <c r="BW433" s="343"/>
      <c r="BX433" s="343"/>
      <c r="BY433" s="343"/>
      <c r="BZ433" s="344"/>
      <c r="CA433" s="344"/>
      <c r="CB433" s="344"/>
      <c r="CC433" s="344"/>
      <c r="CD433" s="344"/>
      <c r="CE433" s="344"/>
      <c r="CF433" s="344"/>
      <c r="CG433" s="344"/>
      <c r="CH433" s="344"/>
      <c r="CI433" s="344"/>
      <c r="CJ433" s="344"/>
      <c r="CK433" s="344"/>
      <c r="CL433" s="344"/>
      <c r="CM433" s="344"/>
      <c r="CN433" s="344"/>
      <c r="CO433" s="344"/>
      <c r="CP433" s="344"/>
      <c r="CQ433" s="344"/>
      <c r="CR433" s="344"/>
      <c r="CS433" s="344"/>
      <c r="CT433" s="344"/>
      <c r="CU433" s="344"/>
      <c r="CV433" s="344"/>
      <c r="CW433" s="344"/>
      <c r="CX433" s="344"/>
      <c r="CY433" s="344"/>
      <c r="CZ433" s="344"/>
    </row>
    <row r="434" s="348" customFormat="true" ht="25.15" customHeight="true" x14ac:dyDescent="0.2">
      <c r="B434" s="904"/>
      <c r="C434" s="1020" t="s">
        <v>585</v>
      </c>
      <c r="D434" s="1020"/>
      <c r="E434" s="805">
        <v>-9.8444440392919413E-2</v>
      </c>
      <c r="F434" s="577"/>
      <c r="G434" s="577"/>
      <c r="H434" s="1020" t="s">
        <v>582</v>
      </c>
      <c r="I434" s="1020"/>
      <c r="J434" s="806">
        <v>0.19338489362697844</v>
      </c>
      <c r="K434" s="577"/>
      <c r="L434" s="577"/>
      <c r="M434" s="1020" t="s">
        <v>205</v>
      </c>
      <c r="N434" s="1020"/>
      <c r="O434" s="807">
        <v>0.1967915079488585</v>
      </c>
      <c r="P434" s="577"/>
      <c r="Q434" s="577"/>
      <c r="Z434" s="341"/>
      <c r="AA434" s="341"/>
      <c r="AB434" s="341"/>
      <c r="AC434" s="341"/>
      <c r="AD434" s="341"/>
      <c r="AE434" s="341"/>
      <c r="AF434" s="341"/>
      <c r="AG434" s="341"/>
      <c r="AH434" s="341"/>
      <c r="AI434" s="341"/>
      <c r="AJ434" s="341"/>
      <c r="AK434" s="341"/>
      <c r="AL434" s="341"/>
      <c r="AM434" s="341"/>
      <c r="AN434" s="341"/>
      <c r="AO434" s="341"/>
      <c r="AP434" s="341"/>
      <c r="AQ434" s="341"/>
      <c r="AR434" s="341"/>
      <c r="AS434" s="341"/>
      <c r="AT434" s="341"/>
      <c r="AU434" s="341"/>
      <c r="AV434" s="341"/>
      <c r="AW434" s="341"/>
      <c r="AX434" s="341"/>
      <c r="AY434" s="341"/>
      <c r="AZ434" s="341"/>
      <c r="BA434" s="343"/>
      <c r="BB434" s="394"/>
      <c r="BC434" s="343"/>
      <c r="BD434" s="343"/>
      <c r="BE434" s="343"/>
      <c r="BF434" s="343"/>
      <c r="BG434" s="343"/>
      <c r="BH434" s="343"/>
      <c r="BI434" s="343"/>
      <c r="BJ434" s="343"/>
      <c r="BK434" s="343"/>
      <c r="BL434" s="343"/>
      <c r="BM434" s="343"/>
      <c r="BN434" s="343"/>
      <c r="BO434" s="343"/>
      <c r="BP434" s="343"/>
      <c r="BQ434" s="343"/>
      <c r="BR434" s="343"/>
      <c r="BS434" s="343"/>
      <c r="BT434" s="343"/>
      <c r="BU434" s="343"/>
      <c r="BV434" s="343"/>
      <c r="BW434" s="343"/>
      <c r="BX434" s="343"/>
      <c r="BY434" s="343"/>
      <c r="BZ434" s="344"/>
      <c r="CA434" s="344"/>
      <c r="CB434" s="344"/>
      <c r="CC434" s="344"/>
      <c r="CD434" s="344"/>
      <c r="CE434" s="344"/>
      <c r="CF434" s="344"/>
      <c r="CG434" s="344"/>
      <c r="CH434" s="344"/>
      <c r="CI434" s="344"/>
      <c r="CJ434" s="344"/>
      <c r="CK434" s="344"/>
      <c r="CL434" s="344"/>
      <c r="CM434" s="344"/>
      <c r="CN434" s="344"/>
      <c r="CO434" s="344"/>
      <c r="CP434" s="344"/>
      <c r="CQ434" s="344"/>
      <c r="CR434" s="344"/>
      <c r="CS434" s="344"/>
      <c r="CT434" s="344"/>
      <c r="CU434" s="344"/>
      <c r="CV434" s="344"/>
      <c r="CW434" s="344"/>
      <c r="CX434" s="344"/>
      <c r="CY434" s="344"/>
      <c r="CZ434" s="344"/>
    </row>
    <row r="435" s="348" customFormat="true" ht="25.15" customHeight="true" x14ac:dyDescent="0.2">
      <c r="B435" s="904"/>
      <c r="C435" s="1020" t="s">
        <v>553</v>
      </c>
      <c r="D435" s="1020"/>
      <c r="E435" s="805">
        <v>8.6089662841609391E-2</v>
      </c>
      <c r="F435" s="577"/>
      <c r="G435" s="577"/>
      <c r="H435" s="1020" t="s">
        <v>585</v>
      </c>
      <c r="I435" s="1020"/>
      <c r="J435" s="806">
        <v>-0.19073625578352602</v>
      </c>
      <c r="K435" s="577"/>
      <c r="L435" s="577"/>
      <c r="M435" s="1020" t="s">
        <v>528</v>
      </c>
      <c r="N435" s="1020"/>
      <c r="O435" s="807">
        <v>0.19289100571116943</v>
      </c>
      <c r="P435" s="577"/>
      <c r="Q435" s="577"/>
      <c r="Z435" s="341"/>
      <c r="AA435" s="341"/>
      <c r="AB435" s="341"/>
      <c r="AC435" s="341"/>
      <c r="AD435" s="341"/>
      <c r="AE435" s="341"/>
      <c r="AF435" s="341"/>
      <c r="AG435" s="341"/>
      <c r="AH435" s="341"/>
      <c r="AI435" s="341"/>
      <c r="AJ435" s="341"/>
      <c r="AK435" s="341"/>
      <c r="AL435" s="341"/>
      <c r="AM435" s="341"/>
      <c r="AN435" s="341"/>
      <c r="AO435" s="341"/>
      <c r="AP435" s="341"/>
      <c r="AQ435" s="341"/>
      <c r="AR435" s="341"/>
      <c r="AS435" s="341"/>
      <c r="AT435" s="341"/>
      <c r="AU435" s="341"/>
      <c r="AV435" s="341"/>
      <c r="AW435" s="341"/>
      <c r="AX435" s="341"/>
      <c r="AY435" s="341"/>
      <c r="AZ435" s="341"/>
      <c r="BA435" s="343"/>
      <c r="BB435" s="394"/>
      <c r="BC435" s="343"/>
      <c r="BD435" s="343"/>
      <c r="BE435" s="343"/>
      <c r="BF435" s="343"/>
      <c r="BG435" s="343"/>
      <c r="BH435" s="343"/>
      <c r="BI435" s="343"/>
      <c r="BJ435" s="343"/>
      <c r="BK435" s="343"/>
      <c r="BL435" s="343"/>
      <c r="BM435" s="343"/>
      <c r="BN435" s="343"/>
      <c r="BO435" s="343"/>
      <c r="BP435" s="343"/>
      <c r="BQ435" s="343"/>
      <c r="BR435" s="343"/>
      <c r="BS435" s="343"/>
      <c r="BT435" s="343"/>
      <c r="BU435" s="343"/>
      <c r="BV435" s="343"/>
      <c r="BW435" s="343"/>
      <c r="BX435" s="343"/>
      <c r="BY435" s="343"/>
      <c r="BZ435" s="344"/>
      <c r="CA435" s="344"/>
      <c r="CB435" s="344"/>
      <c r="CC435" s="344"/>
      <c r="CD435" s="344"/>
      <c r="CE435" s="344"/>
      <c r="CF435" s="344"/>
      <c r="CG435" s="344"/>
      <c r="CH435" s="344"/>
      <c r="CI435" s="344"/>
      <c r="CJ435" s="344"/>
      <c r="CK435" s="344"/>
      <c r="CL435" s="344"/>
      <c r="CM435" s="344"/>
      <c r="CN435" s="344"/>
      <c r="CO435" s="344"/>
      <c r="CP435" s="344"/>
      <c r="CQ435" s="344"/>
      <c r="CR435" s="344"/>
      <c r="CS435" s="344"/>
      <c r="CT435" s="344"/>
      <c r="CU435" s="344"/>
      <c r="CV435" s="344"/>
      <c r="CW435" s="344"/>
      <c r="CX435" s="344"/>
      <c r="CY435" s="344"/>
      <c r="CZ435" s="344"/>
    </row>
    <row r="436" s="348" customFormat="true" ht="25.15" customHeight="true" x14ac:dyDescent="0.2">
      <c r="B436" s="904"/>
      <c r="C436" s="1020" t="s">
        <v>222</v>
      </c>
      <c r="D436" s="1020"/>
      <c r="E436" s="805">
        <v>8.2857218763786003E-2</v>
      </c>
      <c r="F436" s="577"/>
      <c r="G436" s="577"/>
      <c r="H436" s="1020" t="s">
        <v>301</v>
      </c>
      <c r="I436" s="1020"/>
      <c r="J436" s="806">
        <v>0.18643184990957101</v>
      </c>
      <c r="K436" s="577"/>
      <c r="L436" s="577"/>
      <c r="M436" s="1020" t="s">
        <v>536</v>
      </c>
      <c r="N436" s="1020"/>
      <c r="O436" s="807">
        <v>0.1841859575833287</v>
      </c>
      <c r="P436" s="577"/>
      <c r="Q436" s="577"/>
      <c r="Z436" s="341"/>
      <c r="AA436" s="341"/>
      <c r="AB436" s="341"/>
      <c r="AC436" s="341"/>
      <c r="AD436" s="341"/>
      <c r="AE436" s="341"/>
      <c r="AF436" s="341"/>
      <c r="AG436" s="341"/>
      <c r="AH436" s="341"/>
      <c r="AI436" s="341"/>
      <c r="AJ436" s="341"/>
      <c r="AK436" s="341"/>
      <c r="AL436" s="341"/>
      <c r="AM436" s="341"/>
      <c r="AN436" s="341"/>
      <c r="AO436" s="341"/>
      <c r="AP436" s="341"/>
      <c r="AQ436" s="341"/>
      <c r="AR436" s="341"/>
      <c r="AS436" s="341"/>
      <c r="AT436" s="341"/>
      <c r="AU436" s="341"/>
      <c r="AV436" s="341"/>
      <c r="AW436" s="341"/>
      <c r="AX436" s="341"/>
      <c r="AY436" s="341"/>
      <c r="AZ436" s="341"/>
      <c r="BA436" s="343"/>
      <c r="BB436" s="394"/>
      <c r="BC436" s="343"/>
      <c r="BD436" s="343"/>
      <c r="BE436" s="343"/>
      <c r="BF436" s="343"/>
      <c r="BG436" s="343"/>
      <c r="BH436" s="343"/>
      <c r="BI436" s="343"/>
      <c r="BJ436" s="343"/>
      <c r="BK436" s="343"/>
      <c r="BL436" s="343"/>
      <c r="BM436" s="343"/>
      <c r="BN436" s="343"/>
      <c r="BO436" s="343"/>
      <c r="BP436" s="343"/>
      <c r="BQ436" s="343"/>
      <c r="BR436" s="343"/>
      <c r="BS436" s="343"/>
      <c r="BT436" s="343"/>
      <c r="BU436" s="343"/>
      <c r="BV436" s="343"/>
      <c r="BW436" s="343"/>
      <c r="BX436" s="343"/>
      <c r="BY436" s="343"/>
      <c r="BZ436" s="344"/>
      <c r="CA436" s="344"/>
      <c r="CB436" s="344"/>
      <c r="CC436" s="344"/>
      <c r="CD436" s="344"/>
      <c r="CE436" s="344"/>
      <c r="CF436" s="344"/>
      <c r="CG436" s="344"/>
      <c r="CH436" s="344"/>
      <c r="CI436" s="344"/>
      <c r="CJ436" s="344"/>
      <c r="CK436" s="344"/>
      <c r="CL436" s="344"/>
      <c r="CM436" s="344"/>
      <c r="CN436" s="344"/>
      <c r="CO436" s="344"/>
      <c r="CP436" s="344"/>
      <c r="CQ436" s="344"/>
      <c r="CR436" s="344"/>
      <c r="CS436" s="344"/>
      <c r="CT436" s="344"/>
      <c r="CU436" s="344"/>
      <c r="CV436" s="344"/>
      <c r="CW436" s="344"/>
      <c r="CX436" s="344"/>
      <c r="CY436" s="344"/>
      <c r="CZ436" s="344"/>
    </row>
    <row r="437" s="348" customFormat="true" ht="25.15" customHeight="true" x14ac:dyDescent="0.2">
      <c r="B437" s="904"/>
      <c r="C437" s="1020" t="s">
        <v>563</v>
      </c>
      <c r="D437" s="1020"/>
      <c r="E437" s="805">
        <v>-8.0073204869724426E-2</v>
      </c>
      <c r="F437" s="577"/>
      <c r="G437" s="577"/>
      <c r="H437" s="1020" t="s">
        <v>583</v>
      </c>
      <c r="I437" s="1020"/>
      <c r="J437" s="806">
        <v>0.18639176443479996</v>
      </c>
      <c r="K437" s="577"/>
      <c r="L437" s="577"/>
      <c r="M437" s="1020" t="s">
        <v>564</v>
      </c>
      <c r="N437" s="1020"/>
      <c r="O437" s="807">
        <v>-0.1810297383354213</v>
      </c>
      <c r="P437" s="577"/>
      <c r="Q437" s="577"/>
      <c r="Z437" s="341"/>
      <c r="AA437" s="341"/>
      <c r="AB437" s="341"/>
      <c r="AC437" s="341"/>
      <c r="AD437" s="341"/>
      <c r="AE437" s="341"/>
      <c r="AF437" s="341"/>
      <c r="AG437" s="341"/>
      <c r="AH437" s="341"/>
      <c r="AI437" s="341"/>
      <c r="AJ437" s="341"/>
      <c r="AK437" s="341"/>
      <c r="AL437" s="341"/>
      <c r="AM437" s="341"/>
      <c r="AN437" s="341"/>
      <c r="AO437" s="341"/>
      <c r="AP437" s="341"/>
      <c r="AQ437" s="341"/>
      <c r="AR437" s="341"/>
      <c r="AS437" s="341"/>
      <c r="AT437" s="341"/>
      <c r="AU437" s="341"/>
      <c r="AV437" s="341"/>
      <c r="AW437" s="341"/>
      <c r="AX437" s="341"/>
      <c r="AY437" s="341"/>
      <c r="AZ437" s="341"/>
      <c r="BA437" s="343"/>
      <c r="BB437" s="394"/>
      <c r="BC437" s="343"/>
      <c r="BD437" s="343"/>
      <c r="BE437" s="343"/>
      <c r="BF437" s="343"/>
      <c r="BG437" s="343"/>
      <c r="BH437" s="343"/>
      <c r="BI437" s="343"/>
      <c r="BJ437" s="343"/>
      <c r="BK437" s="343"/>
      <c r="BL437" s="343"/>
      <c r="BM437" s="343"/>
      <c r="BN437" s="343"/>
      <c r="BO437" s="343"/>
      <c r="BP437" s="343"/>
      <c r="BQ437" s="343"/>
      <c r="BR437" s="343"/>
      <c r="BS437" s="343"/>
      <c r="BT437" s="343"/>
      <c r="BU437" s="343"/>
      <c r="BV437" s="343"/>
      <c r="BW437" s="343"/>
      <c r="BX437" s="343"/>
      <c r="BY437" s="343"/>
      <c r="BZ437" s="344"/>
      <c r="CA437" s="344"/>
      <c r="CB437" s="344"/>
      <c r="CC437" s="344"/>
      <c r="CD437" s="344"/>
      <c r="CE437" s="344"/>
      <c r="CF437" s="344"/>
      <c r="CG437" s="344"/>
      <c r="CH437" s="344"/>
      <c r="CI437" s="344"/>
      <c r="CJ437" s="344"/>
      <c r="CK437" s="344"/>
      <c r="CL437" s="344"/>
      <c r="CM437" s="344"/>
      <c r="CN437" s="344"/>
      <c r="CO437" s="344"/>
      <c r="CP437" s="344"/>
      <c r="CQ437" s="344"/>
      <c r="CR437" s="344"/>
      <c r="CS437" s="344"/>
      <c r="CT437" s="344"/>
      <c r="CU437" s="344"/>
      <c r="CV437" s="344"/>
      <c r="CW437" s="344"/>
      <c r="CX437" s="344"/>
      <c r="CY437" s="344"/>
      <c r="CZ437" s="344"/>
    </row>
    <row r="438" s="348" customFormat="true" ht="25.15" customHeight="true" x14ac:dyDescent="0.2">
      <c r="B438" s="904"/>
      <c r="C438" s="1020" t="s">
        <v>587</v>
      </c>
      <c r="D438" s="1020"/>
      <c r="E438" s="805">
        <v>7.8955970947813189E-2</v>
      </c>
      <c r="F438" s="577"/>
      <c r="G438" s="577"/>
      <c r="H438" s="1020" t="s">
        <v>544</v>
      </c>
      <c r="I438" s="1020"/>
      <c r="J438" s="806">
        <v>0.18211138114295847</v>
      </c>
      <c r="K438" s="577"/>
      <c r="L438" s="577"/>
      <c r="M438" s="1020" t="s">
        <v>580</v>
      </c>
      <c r="N438" s="1020"/>
      <c r="O438" s="807">
        <v>0.17844189125808366</v>
      </c>
      <c r="P438" s="577"/>
      <c r="Q438" s="577"/>
      <c r="Z438" s="341"/>
      <c r="AA438" s="341"/>
      <c r="AB438" s="341"/>
      <c r="AC438" s="341"/>
      <c r="AD438" s="341"/>
      <c r="AE438" s="341"/>
      <c r="AF438" s="341"/>
      <c r="AG438" s="341"/>
      <c r="AH438" s="341"/>
      <c r="AI438" s="341"/>
      <c r="AJ438" s="341"/>
      <c r="AK438" s="341"/>
      <c r="AL438" s="341"/>
      <c r="AM438" s="341"/>
      <c r="AN438" s="341"/>
      <c r="AO438" s="341"/>
      <c r="AP438" s="341"/>
      <c r="AQ438" s="341"/>
      <c r="AR438" s="341"/>
      <c r="AS438" s="341"/>
      <c r="AT438" s="341"/>
      <c r="AU438" s="341"/>
      <c r="AV438" s="341"/>
      <c r="AW438" s="341"/>
      <c r="AX438" s="341"/>
      <c r="AY438" s="341"/>
      <c r="AZ438" s="341"/>
      <c r="BA438" s="343"/>
      <c r="BB438" s="394"/>
      <c r="BC438" s="343"/>
      <c r="BD438" s="343"/>
      <c r="BE438" s="343"/>
      <c r="BF438" s="343"/>
      <c r="BG438" s="343"/>
      <c r="BH438" s="343"/>
      <c r="BI438" s="343"/>
      <c r="BJ438" s="343"/>
      <c r="BK438" s="343"/>
      <c r="BL438" s="343"/>
      <c r="BM438" s="343"/>
      <c r="BN438" s="343"/>
      <c r="BO438" s="343"/>
      <c r="BP438" s="343"/>
      <c r="BQ438" s="343"/>
      <c r="BR438" s="343"/>
      <c r="BS438" s="343"/>
      <c r="BT438" s="343"/>
      <c r="BU438" s="343"/>
      <c r="BV438" s="343"/>
      <c r="BW438" s="343"/>
      <c r="BX438" s="343"/>
      <c r="BY438" s="343"/>
      <c r="BZ438" s="344"/>
      <c r="CA438" s="344"/>
      <c r="CB438" s="344"/>
      <c r="CC438" s="344"/>
      <c r="CD438" s="344"/>
      <c r="CE438" s="344"/>
      <c r="CF438" s="344"/>
      <c r="CG438" s="344"/>
      <c r="CH438" s="344"/>
      <c r="CI438" s="344"/>
      <c r="CJ438" s="344"/>
      <c r="CK438" s="344"/>
      <c r="CL438" s="344"/>
      <c r="CM438" s="344"/>
      <c r="CN438" s="344"/>
      <c r="CO438" s="344"/>
      <c r="CP438" s="344"/>
      <c r="CQ438" s="344"/>
      <c r="CR438" s="344"/>
      <c r="CS438" s="344"/>
      <c r="CT438" s="344"/>
      <c r="CU438" s="344"/>
      <c r="CV438" s="344"/>
      <c r="CW438" s="344"/>
      <c r="CX438" s="344"/>
      <c r="CY438" s="344"/>
      <c r="CZ438" s="344"/>
    </row>
    <row r="439" s="348" customFormat="true" ht="25.15" customHeight="true" x14ac:dyDescent="0.2">
      <c r="B439" s="904"/>
      <c r="C439" s="1020" t="s">
        <v>564</v>
      </c>
      <c r="D439" s="1020"/>
      <c r="E439" s="805">
        <v>7.682245767728603E-2</v>
      </c>
      <c r="F439" s="577"/>
      <c r="G439" s="577"/>
      <c r="H439" s="1020" t="s">
        <v>586</v>
      </c>
      <c r="I439" s="1020"/>
      <c r="J439" s="806">
        <v>0.18094884374518819</v>
      </c>
      <c r="K439" s="577"/>
      <c r="L439" s="577"/>
      <c r="M439" s="1020" t="s">
        <v>381</v>
      </c>
      <c r="N439" s="1020"/>
      <c r="O439" s="807">
        <v>0.16770865498452053</v>
      </c>
      <c r="P439" s="577"/>
      <c r="Q439" s="577"/>
      <c r="Z439" s="341"/>
      <c r="AA439" s="341"/>
      <c r="AB439" s="341"/>
      <c r="AC439" s="341"/>
      <c r="AD439" s="341"/>
      <c r="AE439" s="341"/>
      <c r="AF439" s="341"/>
      <c r="AG439" s="341"/>
      <c r="AH439" s="341"/>
      <c r="AI439" s="341"/>
      <c r="AJ439" s="341"/>
      <c r="AK439" s="341"/>
      <c r="AL439" s="341"/>
      <c r="AM439" s="341"/>
      <c r="AN439" s="341"/>
      <c r="AO439" s="341"/>
      <c r="AP439" s="341"/>
      <c r="AQ439" s="341"/>
      <c r="AR439" s="341"/>
      <c r="AS439" s="341"/>
      <c r="AT439" s="341"/>
      <c r="AU439" s="341"/>
      <c r="AV439" s="341"/>
      <c r="AW439" s="341"/>
      <c r="AX439" s="341"/>
      <c r="AY439" s="341"/>
      <c r="AZ439" s="341"/>
      <c r="BA439" s="343"/>
      <c r="BB439" s="394"/>
      <c r="BC439" s="343"/>
      <c r="BD439" s="343"/>
      <c r="BE439" s="343"/>
      <c r="BF439" s="343"/>
      <c r="BG439" s="343"/>
      <c r="BH439" s="343"/>
      <c r="BI439" s="343"/>
      <c r="BJ439" s="343"/>
      <c r="BK439" s="343"/>
      <c r="BL439" s="343"/>
      <c r="BM439" s="343"/>
      <c r="BN439" s="343"/>
      <c r="BO439" s="343"/>
      <c r="BP439" s="343"/>
      <c r="BQ439" s="343"/>
      <c r="BR439" s="343"/>
      <c r="BS439" s="343"/>
      <c r="BT439" s="343"/>
      <c r="BU439" s="343"/>
      <c r="BV439" s="343"/>
      <c r="BW439" s="343"/>
      <c r="BX439" s="343"/>
      <c r="BY439" s="343"/>
      <c r="BZ439" s="344"/>
      <c r="CA439" s="344"/>
      <c r="CB439" s="344"/>
      <c r="CC439" s="344"/>
      <c r="CD439" s="344"/>
      <c r="CE439" s="344"/>
      <c r="CF439" s="344"/>
      <c r="CG439" s="344"/>
      <c r="CH439" s="344"/>
      <c r="CI439" s="344"/>
      <c r="CJ439" s="344"/>
      <c r="CK439" s="344"/>
      <c r="CL439" s="344"/>
      <c r="CM439" s="344"/>
      <c r="CN439" s="344"/>
      <c r="CO439" s="344"/>
      <c r="CP439" s="344"/>
      <c r="CQ439" s="344"/>
      <c r="CR439" s="344"/>
      <c r="CS439" s="344"/>
      <c r="CT439" s="344"/>
      <c r="CU439" s="344"/>
      <c r="CV439" s="344"/>
      <c r="CW439" s="344"/>
      <c r="CX439" s="344"/>
      <c r="CY439" s="344"/>
      <c r="CZ439" s="344"/>
    </row>
    <row r="440" s="348" customFormat="true" ht="25.15" customHeight="true" x14ac:dyDescent="0.2">
      <c r="B440" s="904"/>
      <c r="C440" s="1020" t="s">
        <v>588</v>
      </c>
      <c r="D440" s="1020"/>
      <c r="E440" s="805">
        <v>5.5405884073924022E-2</v>
      </c>
      <c r="F440" s="577"/>
      <c r="G440" s="577"/>
      <c r="H440" s="1020" t="s">
        <v>381</v>
      </c>
      <c r="I440" s="1020"/>
      <c r="J440" s="806">
        <v>0.17966494753920584</v>
      </c>
      <c r="K440" s="577"/>
      <c r="L440" s="577"/>
      <c r="M440" s="1020" t="s">
        <v>301</v>
      </c>
      <c r="N440" s="1020"/>
      <c r="O440" s="807">
        <v>0.16279502631870252</v>
      </c>
      <c r="P440" s="577"/>
      <c r="Q440" s="577"/>
      <c r="Z440" s="341"/>
      <c r="AA440" s="341"/>
      <c r="AB440" s="341"/>
      <c r="AC440" s="341"/>
      <c r="AD440" s="341"/>
      <c r="AE440" s="341"/>
      <c r="AF440" s="341"/>
      <c r="AG440" s="341"/>
      <c r="AH440" s="341"/>
      <c r="AI440" s="341"/>
      <c r="AJ440" s="341"/>
      <c r="AK440" s="341"/>
      <c r="AL440" s="341"/>
      <c r="AM440" s="341"/>
      <c r="AN440" s="341"/>
      <c r="AO440" s="341"/>
      <c r="AP440" s="341"/>
      <c r="AQ440" s="341"/>
      <c r="AR440" s="341"/>
      <c r="AS440" s="341"/>
      <c r="AT440" s="341"/>
      <c r="AU440" s="341"/>
      <c r="AV440" s="341"/>
      <c r="AW440" s="341"/>
      <c r="AX440" s="341"/>
      <c r="AY440" s="341"/>
      <c r="AZ440" s="341"/>
      <c r="BA440" s="343"/>
      <c r="BB440" s="394"/>
      <c r="BC440" s="343"/>
      <c r="BD440" s="343"/>
      <c r="BE440" s="343"/>
      <c r="BF440" s="343"/>
      <c r="BG440" s="343"/>
      <c r="BH440" s="343"/>
      <c r="BI440" s="343"/>
      <c r="BJ440" s="343"/>
      <c r="BK440" s="343"/>
      <c r="BL440" s="343"/>
      <c r="BM440" s="343"/>
      <c r="BN440" s="343"/>
      <c r="BO440" s="343"/>
      <c r="BP440" s="343"/>
      <c r="BQ440" s="343"/>
      <c r="BR440" s="343"/>
      <c r="BS440" s="343"/>
      <c r="BT440" s="343"/>
      <c r="BU440" s="343"/>
      <c r="BV440" s="343"/>
      <c r="BW440" s="343"/>
      <c r="BX440" s="343"/>
      <c r="BY440" s="343"/>
      <c r="BZ440" s="344"/>
      <c r="CA440" s="344"/>
      <c r="CB440" s="344"/>
      <c r="CC440" s="344"/>
      <c r="CD440" s="344"/>
      <c r="CE440" s="344"/>
      <c r="CF440" s="344"/>
      <c r="CG440" s="344"/>
      <c r="CH440" s="344"/>
      <c r="CI440" s="344"/>
      <c r="CJ440" s="344"/>
      <c r="CK440" s="344"/>
      <c r="CL440" s="344"/>
      <c r="CM440" s="344"/>
      <c r="CN440" s="344"/>
      <c r="CO440" s="344"/>
      <c r="CP440" s="344"/>
      <c r="CQ440" s="344"/>
      <c r="CR440" s="344"/>
      <c r="CS440" s="344"/>
      <c r="CT440" s="344"/>
      <c r="CU440" s="344"/>
      <c r="CV440" s="344"/>
      <c r="CW440" s="344"/>
      <c r="CX440" s="344"/>
      <c r="CY440" s="344"/>
      <c r="CZ440" s="344"/>
    </row>
    <row r="441" s="348" customFormat="true" ht="25.15" customHeight="true" x14ac:dyDescent="0.2">
      <c r="B441" s="904"/>
      <c r="C441" s="1020" t="s">
        <v>555</v>
      </c>
      <c r="D441" s="1020"/>
      <c r="E441" s="805">
        <v>5.5069350158470504E-2</v>
      </c>
      <c r="F441" s="577"/>
      <c r="G441" s="577"/>
      <c r="H441" s="1020" t="s">
        <v>533</v>
      </c>
      <c r="I441" s="1020"/>
      <c r="J441" s="806">
        <v>0.16574756454857992</v>
      </c>
      <c r="K441" s="577"/>
      <c r="L441" s="577"/>
      <c r="M441" s="1020" t="s">
        <v>544</v>
      </c>
      <c r="N441" s="1020"/>
      <c r="O441" s="807">
        <v>0.16156646882088282</v>
      </c>
      <c r="P441" s="577"/>
      <c r="Q441" s="577"/>
      <c r="Z441" s="341"/>
      <c r="AA441" s="341"/>
      <c r="AB441" s="341"/>
      <c r="AC441" s="341"/>
      <c r="AD441" s="341"/>
      <c r="AE441" s="341"/>
      <c r="AF441" s="341"/>
      <c r="AG441" s="341"/>
      <c r="AH441" s="341"/>
      <c r="AI441" s="341"/>
      <c r="AJ441" s="341"/>
      <c r="AK441" s="341"/>
      <c r="AL441" s="341"/>
      <c r="AM441" s="341"/>
      <c r="AN441" s="341"/>
      <c r="AO441" s="341"/>
      <c r="AP441" s="341"/>
      <c r="AQ441" s="341"/>
      <c r="AR441" s="341"/>
      <c r="AS441" s="341"/>
      <c r="AT441" s="341"/>
      <c r="AU441" s="341"/>
      <c r="AV441" s="341"/>
      <c r="AW441" s="341"/>
      <c r="AX441" s="341"/>
      <c r="AY441" s="341"/>
      <c r="AZ441" s="341"/>
      <c r="BA441" s="343"/>
      <c r="BB441" s="394"/>
      <c r="BC441" s="343"/>
      <c r="BD441" s="343"/>
      <c r="BE441" s="343"/>
      <c r="BF441" s="343"/>
      <c r="BG441" s="343"/>
      <c r="BH441" s="343"/>
      <c r="BI441" s="343"/>
      <c r="BJ441" s="343"/>
      <c r="BK441" s="343"/>
      <c r="BL441" s="343"/>
      <c r="BM441" s="343"/>
      <c r="BN441" s="343"/>
      <c r="BO441" s="343"/>
      <c r="BP441" s="343"/>
      <c r="BQ441" s="343"/>
      <c r="BR441" s="343"/>
      <c r="BS441" s="343"/>
      <c r="BT441" s="343"/>
      <c r="BU441" s="343"/>
      <c r="BV441" s="343"/>
      <c r="BW441" s="343"/>
      <c r="BX441" s="343"/>
      <c r="BY441" s="343"/>
      <c r="BZ441" s="344"/>
      <c r="CA441" s="344"/>
      <c r="CB441" s="344"/>
      <c r="CC441" s="344"/>
      <c r="CD441" s="344"/>
      <c r="CE441" s="344"/>
      <c r="CF441" s="344"/>
      <c r="CG441" s="344"/>
      <c r="CH441" s="344"/>
      <c r="CI441" s="344"/>
      <c r="CJ441" s="344"/>
      <c r="CK441" s="344"/>
      <c r="CL441" s="344"/>
      <c r="CM441" s="344"/>
      <c r="CN441" s="344"/>
      <c r="CO441" s="344"/>
      <c r="CP441" s="344"/>
      <c r="CQ441" s="344"/>
      <c r="CR441" s="344"/>
      <c r="CS441" s="344"/>
      <c r="CT441" s="344"/>
      <c r="CU441" s="344"/>
      <c r="CV441" s="344"/>
      <c r="CW441" s="344"/>
      <c r="CX441" s="344"/>
      <c r="CY441" s="344"/>
      <c r="CZ441" s="344"/>
    </row>
    <row r="442" s="348" customFormat="true" ht="25.15" customHeight="true" x14ac:dyDescent="0.2">
      <c r="B442" s="904"/>
      <c r="C442" s="1020" t="s">
        <v>562</v>
      </c>
      <c r="D442" s="1020"/>
      <c r="E442" s="805">
        <v>-4.7796164267723706E-2</v>
      </c>
      <c r="F442" s="577"/>
      <c r="G442" s="577"/>
      <c r="H442" s="1020" t="s">
        <v>369</v>
      </c>
      <c r="I442" s="1020"/>
      <c r="J442" s="806">
        <v>0.15913017846976732</v>
      </c>
      <c r="K442" s="577"/>
      <c r="L442" s="577"/>
      <c r="M442" s="1020" t="s">
        <v>550</v>
      </c>
      <c r="N442" s="1020"/>
      <c r="O442" s="807">
        <v>0.15397992136260974</v>
      </c>
      <c r="P442" s="577"/>
      <c r="Q442" s="577"/>
      <c r="Z442" s="341"/>
      <c r="AA442" s="341"/>
      <c r="AB442" s="341"/>
      <c r="AC442" s="341"/>
      <c r="AD442" s="341"/>
      <c r="AE442" s="341"/>
      <c r="AF442" s="341"/>
      <c r="AG442" s="341"/>
      <c r="AH442" s="341"/>
      <c r="AI442" s="341"/>
      <c r="AJ442" s="341"/>
      <c r="AK442" s="341"/>
      <c r="AL442" s="341"/>
      <c r="AM442" s="341"/>
      <c r="AN442" s="341"/>
      <c r="AO442" s="341"/>
      <c r="AP442" s="341"/>
      <c r="AQ442" s="341"/>
      <c r="AR442" s="341"/>
      <c r="AS442" s="341"/>
      <c r="AT442" s="341"/>
      <c r="AU442" s="341"/>
      <c r="AV442" s="341"/>
      <c r="AW442" s="341"/>
      <c r="AX442" s="341"/>
      <c r="AY442" s="341"/>
      <c r="AZ442" s="341"/>
      <c r="BA442" s="343"/>
      <c r="BB442" s="394"/>
      <c r="BC442" s="343"/>
      <c r="BD442" s="343"/>
      <c r="BE442" s="343"/>
      <c r="BF442" s="343"/>
      <c r="BG442" s="343"/>
      <c r="BH442" s="343"/>
      <c r="BI442" s="343"/>
      <c r="BJ442" s="343"/>
      <c r="BK442" s="343"/>
      <c r="BL442" s="343"/>
      <c r="BM442" s="343"/>
      <c r="BN442" s="343"/>
      <c r="BO442" s="343"/>
      <c r="BP442" s="343"/>
      <c r="BQ442" s="343"/>
      <c r="BR442" s="343"/>
      <c r="BS442" s="343"/>
      <c r="BT442" s="343"/>
      <c r="BU442" s="343"/>
      <c r="BV442" s="343"/>
      <c r="BW442" s="343"/>
      <c r="BX442" s="343"/>
      <c r="BY442" s="343"/>
      <c r="BZ442" s="344"/>
      <c r="CA442" s="344"/>
      <c r="CB442" s="344"/>
      <c r="CC442" s="344"/>
      <c r="CD442" s="344"/>
      <c r="CE442" s="344"/>
      <c r="CF442" s="344"/>
      <c r="CG442" s="344"/>
      <c r="CH442" s="344"/>
      <c r="CI442" s="344"/>
      <c r="CJ442" s="344"/>
      <c r="CK442" s="344"/>
      <c r="CL442" s="344"/>
      <c r="CM442" s="344"/>
      <c r="CN442" s="344"/>
      <c r="CO442" s="344"/>
      <c r="CP442" s="344"/>
      <c r="CQ442" s="344"/>
      <c r="CR442" s="344"/>
      <c r="CS442" s="344"/>
      <c r="CT442" s="344"/>
      <c r="CU442" s="344"/>
      <c r="CV442" s="344"/>
      <c r="CW442" s="344"/>
      <c r="CX442" s="344"/>
      <c r="CY442" s="344"/>
      <c r="CZ442" s="344"/>
    </row>
    <row r="443" s="348" customFormat="true" ht="25.15" customHeight="true" x14ac:dyDescent="0.2">
      <c r="B443" s="904"/>
      <c r="C443" s="1020" t="s">
        <v>554</v>
      </c>
      <c r="D443" s="1020"/>
      <c r="E443" s="805">
        <v>4.5445853637386208E-2</v>
      </c>
      <c r="F443" s="577"/>
      <c r="G443" s="577"/>
      <c r="H443" s="1020" t="s">
        <v>536</v>
      </c>
      <c r="I443" s="1020"/>
      <c r="J443" s="806">
        <v>0.1544331222740771</v>
      </c>
      <c r="K443" s="577"/>
      <c r="L443" s="577"/>
      <c r="M443" s="1020" t="s">
        <v>555</v>
      </c>
      <c r="N443" s="1020"/>
      <c r="O443" s="807">
        <v>0.14573096106788852</v>
      </c>
      <c r="P443" s="577"/>
      <c r="Q443" s="577"/>
      <c r="Z443" s="341"/>
      <c r="AA443" s="341"/>
      <c r="AB443" s="341"/>
      <c r="AC443" s="341"/>
      <c r="AD443" s="341"/>
      <c r="AE443" s="341"/>
      <c r="AF443" s="341"/>
      <c r="AG443" s="341"/>
      <c r="AH443" s="341"/>
      <c r="AI443" s="341"/>
      <c r="AJ443" s="341"/>
      <c r="AK443" s="341"/>
      <c r="AL443" s="341"/>
      <c r="AM443" s="341"/>
      <c r="AN443" s="341"/>
      <c r="AO443" s="341"/>
      <c r="AP443" s="341"/>
      <c r="AQ443" s="341"/>
      <c r="AR443" s="341"/>
      <c r="AS443" s="341"/>
      <c r="AT443" s="341"/>
      <c r="AU443" s="341"/>
      <c r="AV443" s="341"/>
      <c r="AW443" s="341"/>
      <c r="AX443" s="341"/>
      <c r="AY443" s="341"/>
      <c r="AZ443" s="341"/>
      <c r="BA443" s="343"/>
      <c r="BB443" s="394"/>
      <c r="BC443" s="343"/>
      <c r="BD443" s="343"/>
      <c r="BE443" s="343"/>
      <c r="BF443" s="343"/>
      <c r="BG443" s="343"/>
      <c r="BH443" s="343"/>
      <c r="BI443" s="343"/>
      <c r="BJ443" s="343"/>
      <c r="BK443" s="343"/>
      <c r="BL443" s="343"/>
      <c r="BM443" s="343"/>
      <c r="BN443" s="343"/>
      <c r="BO443" s="343"/>
      <c r="BP443" s="343"/>
      <c r="BQ443" s="343"/>
      <c r="BR443" s="343"/>
      <c r="BS443" s="343"/>
      <c r="BT443" s="343"/>
      <c r="BU443" s="343"/>
      <c r="BV443" s="343"/>
      <c r="BW443" s="343"/>
      <c r="BX443" s="343"/>
      <c r="BY443" s="343"/>
      <c r="BZ443" s="344"/>
      <c r="CA443" s="344"/>
      <c r="CB443" s="344"/>
      <c r="CC443" s="344"/>
      <c r="CD443" s="344"/>
      <c r="CE443" s="344"/>
      <c r="CF443" s="344"/>
      <c r="CG443" s="344"/>
      <c r="CH443" s="344"/>
      <c r="CI443" s="344"/>
      <c r="CJ443" s="344"/>
      <c r="CK443" s="344"/>
      <c r="CL443" s="344"/>
      <c r="CM443" s="344"/>
      <c r="CN443" s="344"/>
      <c r="CO443" s="344"/>
      <c r="CP443" s="344"/>
      <c r="CQ443" s="344"/>
      <c r="CR443" s="344"/>
      <c r="CS443" s="344"/>
      <c r="CT443" s="344"/>
      <c r="CU443" s="344"/>
      <c r="CV443" s="344"/>
      <c r="CW443" s="344"/>
      <c r="CX443" s="344"/>
      <c r="CY443" s="344"/>
      <c r="CZ443" s="344"/>
    </row>
    <row r="444" s="348" customFormat="true" ht="25.15" customHeight="true" x14ac:dyDescent="0.2">
      <c r="B444" s="904"/>
      <c r="C444" s="1020" t="s">
        <v>565</v>
      </c>
      <c r="D444" s="1020"/>
      <c r="E444" s="805">
        <v>-1.8461976144637873E-2</v>
      </c>
      <c r="F444" s="577"/>
      <c r="G444" s="577"/>
      <c r="H444" s="1020" t="s">
        <v>559</v>
      </c>
      <c r="I444" s="1020"/>
      <c r="J444" s="806">
        <v>0.1544307351593826</v>
      </c>
      <c r="K444" s="577"/>
      <c r="L444" s="577"/>
      <c r="M444" s="1020" t="s">
        <v>582</v>
      </c>
      <c r="N444" s="1020"/>
      <c r="O444" s="807">
        <v>0.12947212019312604</v>
      </c>
      <c r="P444" s="577"/>
      <c r="Q444" s="577"/>
      <c r="Z444" s="341"/>
      <c r="AA444" s="341"/>
      <c r="AB444" s="341"/>
      <c r="AC444" s="341"/>
      <c r="AD444" s="341"/>
      <c r="AE444" s="341"/>
      <c r="AF444" s="341"/>
      <c r="AG444" s="341"/>
      <c r="AH444" s="341"/>
      <c r="AI444" s="341"/>
      <c r="AJ444" s="341"/>
      <c r="AK444" s="341"/>
      <c r="AL444" s="341"/>
      <c r="AM444" s="341"/>
      <c r="AN444" s="341"/>
      <c r="AO444" s="341"/>
      <c r="AP444" s="341"/>
      <c r="AQ444" s="341"/>
      <c r="AR444" s="341"/>
      <c r="AS444" s="341"/>
      <c r="AT444" s="341"/>
      <c r="AU444" s="341"/>
      <c r="AV444" s="341"/>
      <c r="AW444" s="341"/>
      <c r="AX444" s="341"/>
      <c r="AY444" s="341"/>
      <c r="AZ444" s="341"/>
      <c r="BA444" s="343"/>
      <c r="BB444" s="394"/>
      <c r="BC444" s="343"/>
      <c r="BD444" s="343"/>
      <c r="BE444" s="343"/>
      <c r="BF444" s="343"/>
      <c r="BG444" s="343"/>
      <c r="BH444" s="343"/>
      <c r="BI444" s="343"/>
      <c r="BJ444" s="343"/>
      <c r="BK444" s="343"/>
      <c r="BL444" s="343"/>
      <c r="BM444" s="343"/>
      <c r="BN444" s="343"/>
      <c r="BO444" s="343"/>
      <c r="BP444" s="343"/>
      <c r="BQ444" s="343"/>
      <c r="BR444" s="343"/>
      <c r="BS444" s="343"/>
      <c r="BT444" s="343"/>
      <c r="BU444" s="343"/>
      <c r="BV444" s="343"/>
      <c r="BW444" s="343"/>
      <c r="BX444" s="343"/>
      <c r="BY444" s="343"/>
      <c r="BZ444" s="344"/>
      <c r="CA444" s="344"/>
      <c r="CB444" s="344"/>
      <c r="CC444" s="344"/>
      <c r="CD444" s="344"/>
      <c r="CE444" s="344"/>
      <c r="CF444" s="344"/>
      <c r="CG444" s="344"/>
      <c r="CH444" s="344"/>
      <c r="CI444" s="344"/>
      <c r="CJ444" s="344"/>
      <c r="CK444" s="344"/>
      <c r="CL444" s="344"/>
      <c r="CM444" s="344"/>
      <c r="CN444" s="344"/>
      <c r="CO444" s="344"/>
      <c r="CP444" s="344"/>
      <c r="CQ444" s="344"/>
      <c r="CR444" s="344"/>
      <c r="CS444" s="344"/>
      <c r="CT444" s="344"/>
      <c r="CU444" s="344"/>
      <c r="CV444" s="344"/>
      <c r="CW444" s="344"/>
      <c r="CX444" s="344"/>
      <c r="CY444" s="344"/>
      <c r="CZ444" s="344"/>
    </row>
    <row r="445" s="348" customFormat="true" ht="25.15" customHeight="true" x14ac:dyDescent="0.2">
      <c r="B445" s="904"/>
      <c r="C445" s="1020" t="s">
        <v>476</v>
      </c>
      <c r="D445" s="1020"/>
      <c r="E445" s="805">
        <v>-1.6385158954209424E-2</v>
      </c>
      <c r="F445" s="577"/>
      <c r="G445" s="577"/>
      <c r="H445" s="1020" t="s">
        <v>205</v>
      </c>
      <c r="I445" s="1020"/>
      <c r="J445" s="806">
        <v>0.14869736069339556</v>
      </c>
      <c r="K445" s="577"/>
      <c r="L445" s="577"/>
      <c r="M445" s="1020" t="s">
        <v>586</v>
      </c>
      <c r="N445" s="1020"/>
      <c r="O445" s="807">
        <v>0.11299016687493653</v>
      </c>
      <c r="P445" s="577"/>
      <c r="Q445" s="577"/>
      <c r="Z445" s="341"/>
      <c r="AA445" s="341"/>
      <c r="AB445" s="341"/>
      <c r="AC445" s="341"/>
      <c r="AD445" s="341"/>
      <c r="AE445" s="341"/>
      <c r="AF445" s="341"/>
      <c r="AG445" s="341"/>
      <c r="AH445" s="341"/>
      <c r="AI445" s="341"/>
      <c r="AJ445" s="341"/>
      <c r="AK445" s="341"/>
      <c r="AL445" s="341"/>
      <c r="AM445" s="341"/>
      <c r="AN445" s="341"/>
      <c r="AO445" s="341"/>
      <c r="AP445" s="341"/>
      <c r="AQ445" s="341"/>
      <c r="AR445" s="341"/>
      <c r="AS445" s="341"/>
      <c r="AT445" s="341"/>
      <c r="AU445" s="341"/>
      <c r="AV445" s="341"/>
      <c r="AW445" s="341"/>
      <c r="AX445" s="341"/>
      <c r="AY445" s="341"/>
      <c r="AZ445" s="341"/>
      <c r="BA445" s="343"/>
      <c r="BB445" s="394"/>
      <c r="BC445" s="343"/>
      <c r="BD445" s="343"/>
      <c r="BE445" s="343"/>
      <c r="BF445" s="343"/>
      <c r="BG445" s="343"/>
      <c r="BH445" s="343"/>
      <c r="BI445" s="343"/>
      <c r="BJ445" s="343"/>
      <c r="BK445" s="343"/>
      <c r="BL445" s="343"/>
      <c r="BM445" s="343"/>
      <c r="BN445" s="343"/>
      <c r="BO445" s="343"/>
      <c r="BP445" s="343"/>
      <c r="BQ445" s="343"/>
      <c r="BR445" s="343"/>
      <c r="BS445" s="343"/>
      <c r="BT445" s="343"/>
      <c r="BU445" s="343"/>
      <c r="BV445" s="343"/>
      <c r="BW445" s="343"/>
      <c r="BX445" s="343"/>
      <c r="BY445" s="343"/>
      <c r="BZ445" s="344"/>
      <c r="CA445" s="344"/>
      <c r="CB445" s="344"/>
      <c r="CC445" s="344"/>
      <c r="CD445" s="344"/>
      <c r="CE445" s="344"/>
      <c r="CF445" s="344"/>
      <c r="CG445" s="344"/>
      <c r="CH445" s="344"/>
      <c r="CI445" s="344"/>
      <c r="CJ445" s="344"/>
      <c r="CK445" s="344"/>
      <c r="CL445" s="344"/>
      <c r="CM445" s="344"/>
      <c r="CN445" s="344"/>
      <c r="CO445" s="344"/>
      <c r="CP445" s="344"/>
      <c r="CQ445" s="344"/>
      <c r="CR445" s="344"/>
      <c r="CS445" s="344"/>
      <c r="CT445" s="344"/>
      <c r="CU445" s="344"/>
      <c r="CV445" s="344"/>
      <c r="CW445" s="344"/>
      <c r="CX445" s="344"/>
      <c r="CY445" s="344"/>
      <c r="CZ445" s="344"/>
    </row>
    <row r="446" s="348" customFormat="true" ht="25.15" customHeight="true" x14ac:dyDescent="0.2">
      <c r="C446" s="1020" t="s">
        <v>549</v>
      </c>
      <c r="D446" s="1020"/>
      <c r="E446" s="805">
        <v>1.428543382274851E-2</v>
      </c>
      <c r="F446" s="577"/>
      <c r="G446" s="577"/>
      <c r="H446" s="1020" t="s">
        <v>542</v>
      </c>
      <c r="I446" s="1020"/>
      <c r="J446" s="806">
        <v>0.14811444641425492</v>
      </c>
      <c r="K446" s="577"/>
      <c r="L446" s="577"/>
      <c r="M446" s="1020" t="s">
        <v>549</v>
      </c>
      <c r="N446" s="1020"/>
      <c r="O446" s="807">
        <v>9.9891467021979513E-2</v>
      </c>
      <c r="P446" s="577"/>
      <c r="Q446" s="577"/>
      <c r="Z446" s="341"/>
      <c r="AA446" s="341"/>
      <c r="AB446" s="341"/>
      <c r="AC446" s="341"/>
      <c r="AD446" s="341"/>
      <c r="AE446" s="341"/>
      <c r="AF446" s="341"/>
      <c r="AG446" s="341"/>
      <c r="AH446" s="341"/>
      <c r="AI446" s="341"/>
      <c r="AJ446" s="341"/>
      <c r="AK446" s="341"/>
      <c r="AL446" s="341"/>
      <c r="AM446" s="341"/>
      <c r="AN446" s="341"/>
      <c r="AO446" s="341"/>
      <c r="AP446" s="341"/>
      <c r="AQ446" s="341"/>
      <c r="AR446" s="341"/>
      <c r="AS446" s="341"/>
      <c r="AT446" s="341"/>
      <c r="AU446" s="341"/>
      <c r="AV446" s="341"/>
      <c r="AW446" s="341"/>
      <c r="AX446" s="341"/>
      <c r="AY446" s="341"/>
      <c r="AZ446" s="341"/>
      <c r="BA446" s="343"/>
      <c r="BB446" s="394"/>
      <c r="BC446" s="343"/>
      <c r="BD446" s="343"/>
      <c r="BE446" s="343"/>
      <c r="BF446" s="343"/>
      <c r="BG446" s="343"/>
      <c r="BH446" s="343"/>
      <c r="BI446" s="343"/>
      <c r="BJ446" s="343"/>
      <c r="BK446" s="343"/>
      <c r="BL446" s="343"/>
      <c r="BM446" s="343"/>
      <c r="BN446" s="343"/>
      <c r="BO446" s="343"/>
      <c r="BP446" s="343"/>
      <c r="BQ446" s="343"/>
      <c r="BR446" s="343"/>
      <c r="BS446" s="343"/>
      <c r="BT446" s="343"/>
      <c r="BU446" s="343"/>
      <c r="BV446" s="343"/>
      <c r="BW446" s="343"/>
      <c r="BX446" s="343"/>
      <c r="BY446" s="343"/>
      <c r="BZ446" s="344"/>
      <c r="CA446" s="344"/>
      <c r="CB446" s="344"/>
      <c r="CC446" s="344"/>
      <c r="CD446" s="344"/>
      <c r="CE446" s="344"/>
      <c r="CF446" s="344"/>
      <c r="CG446" s="344"/>
      <c r="CH446" s="344"/>
      <c r="CI446" s="344"/>
      <c r="CJ446" s="344"/>
      <c r="CK446" s="344"/>
      <c r="CL446" s="344"/>
      <c r="CM446" s="344"/>
      <c r="CN446" s="344"/>
      <c r="CO446" s="344"/>
      <c r="CP446" s="344"/>
      <c r="CQ446" s="344"/>
      <c r="CR446" s="344"/>
      <c r="CS446" s="344"/>
      <c r="CT446" s="344"/>
      <c r="CU446" s="344"/>
      <c r="CV446" s="344"/>
      <c r="CW446" s="344"/>
      <c r="CX446" s="344"/>
      <c r="CY446" s="344"/>
      <c r="CZ446" s="344"/>
    </row>
    <row r="447" s="348" customFormat="true" ht="25.15" customHeight="true" x14ac:dyDescent="0.2">
      <c r="C447" s="1020" t="s">
        <v>569</v>
      </c>
      <c r="D447" s="1020"/>
      <c r="E447" s="805">
        <v>1.0718203289093538E-2</v>
      </c>
      <c r="F447" s="577"/>
      <c r="G447" s="577"/>
      <c r="H447" s="1020" t="s">
        <v>557</v>
      </c>
      <c r="I447" s="1020"/>
      <c r="J447" s="806">
        <v>0.14201131548756377</v>
      </c>
      <c r="K447" s="577"/>
      <c r="L447" s="577"/>
      <c r="M447" s="1020" t="s">
        <v>532</v>
      </c>
      <c r="N447" s="1020"/>
      <c r="O447" s="807">
        <v>-9.6466653082081591E-2</v>
      </c>
      <c r="P447" s="577"/>
      <c r="Q447" s="577"/>
      <c r="Z447" s="341"/>
      <c r="AA447" s="341"/>
      <c r="AB447" s="341"/>
      <c r="AC447" s="341"/>
      <c r="AD447" s="341"/>
      <c r="AE447" s="341"/>
      <c r="AF447" s="341"/>
      <c r="AG447" s="341"/>
      <c r="AH447" s="341"/>
      <c r="AI447" s="341"/>
      <c r="AJ447" s="341"/>
      <c r="AK447" s="341"/>
      <c r="AL447" s="341"/>
      <c r="AM447" s="341"/>
      <c r="AN447" s="341"/>
      <c r="AO447" s="341"/>
      <c r="AP447" s="341"/>
      <c r="AQ447" s="341"/>
      <c r="AR447" s="341"/>
      <c r="AS447" s="341"/>
      <c r="AT447" s="341"/>
      <c r="AU447" s="341"/>
      <c r="AV447" s="341"/>
      <c r="AW447" s="341"/>
      <c r="AX447" s="341"/>
      <c r="AY447" s="341"/>
      <c r="AZ447" s="341"/>
      <c r="BA447" s="343"/>
      <c r="BB447" s="394"/>
      <c r="BC447" s="343"/>
      <c r="BD447" s="343"/>
      <c r="BE447" s="343"/>
      <c r="BF447" s="343"/>
      <c r="BG447" s="343"/>
      <c r="BH447" s="343"/>
      <c r="BI447" s="343"/>
      <c r="BJ447" s="343"/>
      <c r="BK447" s="343"/>
      <c r="BL447" s="343"/>
      <c r="BM447" s="343"/>
      <c r="BN447" s="343"/>
      <c r="BO447" s="343"/>
      <c r="BP447" s="343"/>
      <c r="BQ447" s="343"/>
      <c r="BR447" s="343"/>
      <c r="BS447" s="343"/>
      <c r="BT447" s="343"/>
      <c r="BU447" s="343"/>
      <c r="BV447" s="343"/>
      <c r="BW447" s="343"/>
      <c r="BX447" s="343"/>
      <c r="BY447" s="343"/>
      <c r="BZ447" s="344"/>
      <c r="CA447" s="344"/>
      <c r="CB447" s="344"/>
      <c r="CC447" s="344"/>
      <c r="CD447" s="344"/>
      <c r="CE447" s="344"/>
      <c r="CF447" s="344"/>
      <c r="CG447" s="344"/>
      <c r="CH447" s="344"/>
      <c r="CI447" s="344"/>
      <c r="CJ447" s="344"/>
      <c r="CK447" s="344"/>
      <c r="CL447" s="344"/>
      <c r="CM447" s="344"/>
      <c r="CN447" s="344"/>
      <c r="CO447" s="344"/>
      <c r="CP447" s="344"/>
      <c r="CQ447" s="344"/>
      <c r="CR447" s="344"/>
      <c r="CS447" s="344"/>
      <c r="CT447" s="344"/>
      <c r="CU447" s="344"/>
      <c r="CV447" s="344"/>
      <c r="CW447" s="344"/>
      <c r="CX447" s="344"/>
      <c r="CY447" s="344"/>
      <c r="CZ447" s="344"/>
    </row>
    <row r="448" s="348" customFormat="true" ht="25.15" customHeight="true" x14ac:dyDescent="0.2">
      <c r="C448" s="1020" t="s">
        <v>589</v>
      </c>
      <c r="D448" s="1020"/>
      <c r="E448" s="808">
        <v>1.0300614806422947E-2</v>
      </c>
      <c r="F448" s="577"/>
      <c r="G448" s="577"/>
      <c r="H448" s="1020" t="s">
        <v>533</v>
      </c>
      <c r="I448" s="1020"/>
      <c r="J448" s="806">
        <v>0.13755428931696362</v>
      </c>
      <c r="K448" s="577"/>
      <c r="L448" s="577"/>
      <c r="M448" s="1020" t="s">
        <v>589</v>
      </c>
      <c r="N448" s="1020"/>
      <c r="O448" s="807">
        <v>9.5583055562410466E-2</v>
      </c>
      <c r="P448" s="577"/>
      <c r="Q448" s="577"/>
      <c r="Z448" s="341"/>
      <c r="AA448" s="341"/>
      <c r="AB448" s="341"/>
      <c r="AC448" s="341"/>
      <c r="AD448" s="341"/>
      <c r="AE448" s="341"/>
      <c r="AF448" s="341"/>
      <c r="AG448" s="341"/>
      <c r="AH448" s="341"/>
      <c r="AI448" s="341"/>
      <c r="AJ448" s="341"/>
      <c r="AK448" s="341"/>
      <c r="AL448" s="341"/>
      <c r="AM448" s="341"/>
      <c r="AN448" s="341"/>
      <c r="AO448" s="341"/>
      <c r="AP448" s="341"/>
      <c r="AQ448" s="341"/>
      <c r="AR448" s="341"/>
      <c r="AS448" s="341"/>
      <c r="AT448" s="341"/>
      <c r="AU448" s="341"/>
      <c r="AV448" s="341"/>
      <c r="AW448" s="341"/>
      <c r="AX448" s="341"/>
      <c r="AY448" s="341"/>
      <c r="AZ448" s="341"/>
      <c r="BA448" s="343"/>
      <c r="BB448" s="394"/>
      <c r="BC448" s="343"/>
      <c r="BD448" s="343"/>
      <c r="BE448" s="343"/>
      <c r="BF448" s="343"/>
      <c r="BG448" s="343"/>
      <c r="BH448" s="343"/>
      <c r="BI448" s="343"/>
      <c r="BJ448" s="343"/>
      <c r="BK448" s="343"/>
      <c r="BL448" s="343"/>
      <c r="BM448" s="343"/>
      <c r="BN448" s="343"/>
      <c r="BO448" s="343"/>
      <c r="BP448" s="343"/>
      <c r="BQ448" s="343"/>
      <c r="BR448" s="343"/>
      <c r="BS448" s="343"/>
      <c r="BT448" s="343"/>
      <c r="BU448" s="343"/>
      <c r="BV448" s="343"/>
      <c r="BW448" s="343"/>
      <c r="BX448" s="343"/>
      <c r="BY448" s="343"/>
      <c r="BZ448" s="344"/>
      <c r="CA448" s="344"/>
      <c r="CB448" s="344"/>
      <c r="CC448" s="344"/>
      <c r="CD448" s="344"/>
      <c r="CE448" s="344"/>
      <c r="CF448" s="344"/>
      <c r="CG448" s="344"/>
      <c r="CH448" s="344"/>
      <c r="CI448" s="344"/>
      <c r="CJ448" s="344"/>
      <c r="CK448" s="344"/>
      <c r="CL448" s="344"/>
      <c r="CM448" s="344"/>
      <c r="CN448" s="344"/>
      <c r="CO448" s="344"/>
      <c r="CP448" s="344"/>
      <c r="CQ448" s="344"/>
      <c r="CR448" s="344"/>
      <c r="CS448" s="344"/>
      <c r="CT448" s="344"/>
      <c r="CU448" s="344"/>
      <c r="CV448" s="344"/>
      <c r="CW448" s="344"/>
      <c r="CX448" s="344"/>
      <c r="CY448" s="344"/>
      <c r="CZ448" s="344"/>
    </row>
    <row r="449" s="348" customFormat="true" ht="25.15" customHeight="true" x14ac:dyDescent="0.2">
      <c r="C449" s="1020"/>
      <c r="D449" s="1020"/>
      <c r="E449" s="577"/>
      <c r="F449" s="577"/>
      <c r="G449" s="577"/>
      <c r="H449" s="1020" t="s">
        <v>541</v>
      </c>
      <c r="I449" s="1020"/>
      <c r="J449" s="806">
        <v>0.11129288292243995</v>
      </c>
      <c r="K449" s="577"/>
      <c r="L449" s="577"/>
      <c r="M449" s="1020" t="s">
        <v>554</v>
      </c>
      <c r="N449" s="1020"/>
      <c r="O449" s="807">
        <v>9.4998146604502773E-2</v>
      </c>
      <c r="P449" s="577"/>
      <c r="Q449" s="577"/>
      <c r="Z449" s="341"/>
      <c r="AA449" s="341"/>
      <c r="AB449" s="341"/>
      <c r="AC449" s="341"/>
      <c r="AD449" s="341"/>
      <c r="AE449" s="341"/>
      <c r="AF449" s="341"/>
      <c r="AG449" s="341"/>
      <c r="AH449" s="341"/>
      <c r="AI449" s="341"/>
      <c r="AJ449" s="341"/>
      <c r="AK449" s="341"/>
      <c r="AL449" s="341"/>
      <c r="AM449" s="341"/>
      <c r="AN449" s="341"/>
      <c r="AO449" s="341"/>
      <c r="AP449" s="341"/>
      <c r="AQ449" s="341"/>
      <c r="AR449" s="341"/>
      <c r="AS449" s="341"/>
      <c r="AT449" s="341"/>
      <c r="AU449" s="341"/>
      <c r="AV449" s="341"/>
      <c r="AW449" s="341"/>
      <c r="AX449" s="341"/>
      <c r="AY449" s="341"/>
      <c r="AZ449" s="341"/>
      <c r="BA449" s="343"/>
      <c r="BB449" s="394"/>
      <c r="BC449" s="343"/>
      <c r="BD449" s="343"/>
      <c r="BE449" s="343"/>
      <c r="BF449" s="343"/>
      <c r="BG449" s="343"/>
      <c r="BH449" s="343"/>
      <c r="BI449" s="343"/>
      <c r="BJ449" s="343"/>
      <c r="BK449" s="343"/>
      <c r="BL449" s="343"/>
      <c r="BM449" s="343"/>
      <c r="BN449" s="343"/>
      <c r="BO449" s="343"/>
      <c r="BP449" s="343"/>
      <c r="BQ449" s="343"/>
      <c r="BR449" s="343"/>
      <c r="BS449" s="343"/>
      <c r="BT449" s="343"/>
      <c r="BU449" s="343"/>
      <c r="BV449" s="343"/>
      <c r="BW449" s="343"/>
      <c r="BX449" s="343"/>
      <c r="BY449" s="343"/>
      <c r="BZ449" s="344"/>
      <c r="CA449" s="344"/>
      <c r="CB449" s="344"/>
      <c r="CC449" s="344"/>
      <c r="CD449" s="344"/>
      <c r="CE449" s="344"/>
      <c r="CF449" s="344"/>
      <c r="CG449" s="344"/>
      <c r="CH449" s="344"/>
      <c r="CI449" s="344"/>
      <c r="CJ449" s="344"/>
      <c r="CK449" s="344"/>
      <c r="CL449" s="344"/>
      <c r="CM449" s="344"/>
      <c r="CN449" s="344"/>
      <c r="CO449" s="344"/>
      <c r="CP449" s="344"/>
      <c r="CQ449" s="344"/>
      <c r="CR449" s="344"/>
      <c r="CS449" s="344"/>
      <c r="CT449" s="344"/>
      <c r="CU449" s="344"/>
      <c r="CV449" s="344"/>
      <c r="CW449" s="344"/>
      <c r="CX449" s="344"/>
      <c r="CY449" s="344"/>
      <c r="CZ449" s="344"/>
    </row>
    <row r="450" s="348" customFormat="true" ht="25.15" customHeight="true" x14ac:dyDescent="0.2">
      <c r="C450" s="1020"/>
      <c r="D450" s="1020"/>
      <c r="E450" s="577"/>
      <c r="F450" s="577"/>
      <c r="G450" s="577"/>
      <c r="H450" s="1020" t="s">
        <v>589</v>
      </c>
      <c r="I450" s="1020"/>
      <c r="J450" s="806">
        <v>-0.10342280783094888</v>
      </c>
      <c r="K450" s="577"/>
      <c r="L450" s="577"/>
      <c r="M450" s="1020" t="s">
        <v>526</v>
      </c>
      <c r="N450" s="1020"/>
      <c r="O450" s="807">
        <v>9.414222345003756E-2</v>
      </c>
      <c r="P450" s="577"/>
      <c r="Q450" s="577"/>
      <c r="Z450" s="341"/>
      <c r="AA450" s="341"/>
      <c r="AB450" s="341"/>
      <c r="AC450" s="341"/>
      <c r="AD450" s="341"/>
      <c r="AE450" s="341"/>
      <c r="AF450" s="341"/>
      <c r="AG450" s="341"/>
      <c r="AH450" s="341"/>
      <c r="AI450" s="341"/>
      <c r="AJ450" s="341"/>
      <c r="AK450" s="341"/>
      <c r="AL450" s="341"/>
      <c r="AM450" s="341"/>
      <c r="AN450" s="341"/>
      <c r="AO450" s="341"/>
      <c r="AP450" s="341"/>
      <c r="AQ450" s="341"/>
      <c r="AR450" s="341"/>
      <c r="AS450" s="341"/>
      <c r="AT450" s="341"/>
      <c r="AU450" s="341"/>
      <c r="AV450" s="341"/>
      <c r="AW450" s="341"/>
      <c r="AX450" s="341"/>
      <c r="AY450" s="341"/>
      <c r="AZ450" s="341"/>
      <c r="BA450" s="343"/>
      <c r="BB450" s="394"/>
      <c r="BC450" s="343"/>
      <c r="BD450" s="343"/>
      <c r="BE450" s="343"/>
      <c r="BF450" s="343"/>
      <c r="BG450" s="343"/>
      <c r="BH450" s="343"/>
      <c r="BI450" s="343"/>
      <c r="BJ450" s="343"/>
      <c r="BK450" s="343"/>
      <c r="BL450" s="343"/>
      <c r="BM450" s="343"/>
      <c r="BN450" s="343"/>
      <c r="BO450" s="343"/>
      <c r="BP450" s="343"/>
      <c r="BQ450" s="343"/>
      <c r="BR450" s="343"/>
      <c r="BS450" s="343"/>
      <c r="BT450" s="343"/>
      <c r="BU450" s="343"/>
      <c r="BV450" s="343"/>
      <c r="BW450" s="343"/>
      <c r="BX450" s="343"/>
      <c r="BY450" s="343"/>
      <c r="BZ450" s="344"/>
      <c r="CA450" s="344"/>
      <c r="CB450" s="344"/>
      <c r="CC450" s="344"/>
      <c r="CD450" s="344"/>
      <c r="CE450" s="344"/>
      <c r="CF450" s="344"/>
      <c r="CG450" s="344"/>
      <c r="CH450" s="344"/>
      <c r="CI450" s="344"/>
      <c r="CJ450" s="344"/>
      <c r="CK450" s="344"/>
      <c r="CL450" s="344"/>
      <c r="CM450" s="344"/>
      <c r="CN450" s="344"/>
      <c r="CO450" s="344"/>
      <c r="CP450" s="344"/>
      <c r="CQ450" s="344"/>
      <c r="CR450" s="344"/>
      <c r="CS450" s="344"/>
      <c r="CT450" s="344"/>
      <c r="CU450" s="344"/>
      <c r="CV450" s="344"/>
      <c r="CW450" s="344"/>
      <c r="CX450" s="344"/>
      <c r="CY450" s="344"/>
      <c r="CZ450" s="344"/>
    </row>
    <row r="451" s="348" customFormat="true" ht="25.15" customHeight="true" x14ac:dyDescent="0.2">
      <c r="C451" s="1020"/>
      <c r="D451" s="1020"/>
      <c r="E451" s="577"/>
      <c r="F451" s="577"/>
      <c r="G451" s="577"/>
      <c r="H451" s="1020" t="s">
        <v>368</v>
      </c>
      <c r="I451" s="1020"/>
      <c r="J451" s="806">
        <v>9.9338940848820445E-2</v>
      </c>
      <c r="K451" s="577"/>
      <c r="L451" s="577"/>
      <c r="M451" s="1020" t="s">
        <v>556</v>
      </c>
      <c r="N451" s="1020"/>
      <c r="O451" s="807">
        <v>9.1594151258768547E-2</v>
      </c>
      <c r="P451" s="577"/>
      <c r="Q451" s="577"/>
      <c r="Z451" s="341"/>
      <c r="AA451" s="341"/>
      <c r="AB451" s="341"/>
      <c r="AC451" s="341"/>
      <c r="AD451" s="341"/>
      <c r="AE451" s="341"/>
      <c r="AF451" s="341"/>
      <c r="AG451" s="341"/>
      <c r="AH451" s="341"/>
      <c r="AI451" s="341"/>
      <c r="AJ451" s="341"/>
      <c r="AK451" s="341"/>
      <c r="AL451" s="341"/>
      <c r="AM451" s="341"/>
      <c r="AN451" s="341"/>
      <c r="AO451" s="341"/>
      <c r="AP451" s="341"/>
      <c r="AQ451" s="341"/>
      <c r="AR451" s="341"/>
      <c r="AS451" s="341"/>
      <c r="AT451" s="341"/>
      <c r="AU451" s="341"/>
      <c r="AV451" s="341"/>
      <c r="AW451" s="341"/>
      <c r="AX451" s="341"/>
      <c r="AY451" s="341"/>
      <c r="AZ451" s="341"/>
      <c r="BA451" s="343"/>
      <c r="BB451" s="394"/>
      <c r="BC451" s="343"/>
      <c r="BD451" s="343"/>
      <c r="BE451" s="343"/>
      <c r="BF451" s="343"/>
      <c r="BG451" s="343"/>
      <c r="BH451" s="343"/>
      <c r="BI451" s="343"/>
      <c r="BJ451" s="343"/>
      <c r="BK451" s="343"/>
      <c r="BL451" s="343"/>
      <c r="BM451" s="343"/>
      <c r="BN451" s="343"/>
      <c r="BO451" s="343"/>
      <c r="BP451" s="343"/>
      <c r="BQ451" s="343"/>
      <c r="BR451" s="343"/>
      <c r="BS451" s="343"/>
      <c r="BT451" s="343"/>
      <c r="BU451" s="343"/>
      <c r="BV451" s="343"/>
      <c r="BW451" s="343"/>
      <c r="BX451" s="343"/>
      <c r="BY451" s="343"/>
      <c r="BZ451" s="344"/>
      <c r="CA451" s="344"/>
      <c r="CB451" s="344"/>
      <c r="CC451" s="344"/>
      <c r="CD451" s="344"/>
      <c r="CE451" s="344"/>
      <c r="CF451" s="344"/>
      <c r="CG451" s="344"/>
      <c r="CH451" s="344"/>
      <c r="CI451" s="344"/>
      <c r="CJ451" s="344"/>
      <c r="CK451" s="344"/>
      <c r="CL451" s="344"/>
      <c r="CM451" s="344"/>
      <c r="CN451" s="344"/>
      <c r="CO451" s="344"/>
      <c r="CP451" s="344"/>
      <c r="CQ451" s="344"/>
      <c r="CR451" s="344"/>
      <c r="CS451" s="344"/>
      <c r="CT451" s="344"/>
      <c r="CU451" s="344"/>
      <c r="CV451" s="344"/>
      <c r="CW451" s="344"/>
      <c r="CX451" s="344"/>
      <c r="CY451" s="344"/>
      <c r="CZ451" s="344"/>
    </row>
    <row r="452" s="348" customFormat="true" ht="25.15" customHeight="true" x14ac:dyDescent="0.2">
      <c r="C452" s="1020" t="s">
        <v>238</v>
      </c>
      <c r="D452" s="1020"/>
      <c r="E452" s="1020"/>
      <c r="F452" s="577"/>
      <c r="G452" s="577"/>
      <c r="H452" s="1020" t="s">
        <v>556</v>
      </c>
      <c r="I452" s="1020"/>
      <c r="J452" s="806">
        <v>9.6627988714594007E-2</v>
      </c>
      <c r="K452" s="577"/>
      <c r="L452" s="577"/>
      <c r="M452" s="1020" t="s">
        <v>560</v>
      </c>
      <c r="N452" s="1020"/>
      <c r="O452" s="807">
        <v>9.0868556122455535E-2</v>
      </c>
      <c r="P452" s="577"/>
      <c r="Q452" s="577"/>
      <c r="Z452" s="341"/>
      <c r="AA452" s="341"/>
      <c r="AB452" s="341"/>
      <c r="AC452" s="341"/>
      <c r="AD452" s="341"/>
      <c r="AE452" s="341"/>
      <c r="AF452" s="341"/>
      <c r="AG452" s="341"/>
      <c r="AH452" s="341"/>
      <c r="AI452" s="341"/>
      <c r="AJ452" s="341"/>
      <c r="AK452" s="341"/>
      <c r="AL452" s="341"/>
      <c r="AM452" s="341"/>
      <c r="AN452" s="341"/>
      <c r="AO452" s="341"/>
      <c r="AP452" s="341"/>
      <c r="AQ452" s="341"/>
      <c r="AR452" s="341"/>
      <c r="AS452" s="341"/>
      <c r="AT452" s="341"/>
      <c r="AU452" s="341"/>
      <c r="AV452" s="341"/>
      <c r="AW452" s="341"/>
      <c r="AX452" s="341"/>
      <c r="AY452" s="341"/>
      <c r="AZ452" s="341"/>
      <c r="BA452" s="343"/>
      <c r="BB452" s="394"/>
      <c r="BC452" s="343"/>
      <c r="BD452" s="343"/>
      <c r="BE452" s="343"/>
      <c r="BF452" s="343"/>
      <c r="BG452" s="343"/>
      <c r="BH452" s="343"/>
      <c r="BI452" s="343"/>
      <c r="BJ452" s="343"/>
      <c r="BK452" s="343"/>
      <c r="BL452" s="343"/>
      <c r="BM452" s="343"/>
      <c r="BN452" s="343"/>
      <c r="BO452" s="343"/>
      <c r="BP452" s="343"/>
      <c r="BQ452" s="343"/>
      <c r="BR452" s="343"/>
      <c r="BS452" s="343"/>
      <c r="BT452" s="343"/>
      <c r="BU452" s="343"/>
      <c r="BV452" s="343"/>
      <c r="BW452" s="343"/>
      <c r="BX452" s="343"/>
      <c r="BY452" s="343"/>
      <c r="BZ452" s="344"/>
      <c r="CA452" s="344"/>
      <c r="CB452" s="344"/>
      <c r="CC452" s="344"/>
      <c r="CD452" s="344"/>
      <c r="CE452" s="344"/>
      <c r="CF452" s="344"/>
      <c r="CG452" s="344"/>
      <c r="CH452" s="344"/>
      <c r="CI452" s="344"/>
      <c r="CJ452" s="344"/>
      <c r="CK452" s="344"/>
      <c r="CL452" s="344"/>
      <c r="CM452" s="344"/>
      <c r="CN452" s="344"/>
      <c r="CO452" s="344"/>
      <c r="CP452" s="344"/>
      <c r="CQ452" s="344"/>
      <c r="CR452" s="344"/>
      <c r="CS452" s="344"/>
      <c r="CT452" s="344"/>
      <c r="CU452" s="344"/>
      <c r="CV452" s="344"/>
      <c r="CW452" s="344"/>
      <c r="CX452" s="344"/>
      <c r="CY452" s="344"/>
      <c r="CZ452" s="344"/>
    </row>
    <row r="453" s="348" customFormat="true" ht="25.15" customHeight="true" x14ac:dyDescent="0.2">
      <c r="C453" s="1020"/>
      <c r="D453" s="1020"/>
      <c r="E453" s="787" t="s">
        <v>240</v>
      </c>
      <c r="F453" s="577"/>
      <c r="G453" s="577"/>
      <c r="H453" s="1020" t="s">
        <v>526</v>
      </c>
      <c r="I453" s="1020"/>
      <c r="J453" s="806">
        <v>9.0964110001791179E-2</v>
      </c>
      <c r="K453" s="577"/>
      <c r="L453" s="577"/>
      <c r="M453" s="1020" t="s">
        <v>368</v>
      </c>
      <c r="N453" s="1020"/>
      <c r="O453" s="807">
        <v>8.8990214750831451E-2</v>
      </c>
      <c r="P453" s="577"/>
      <c r="Q453" s="577"/>
      <c r="Z453" s="341"/>
      <c r="AA453" s="341"/>
      <c r="AB453" s="341"/>
      <c r="AC453" s="341"/>
      <c r="AD453" s="341"/>
      <c r="AE453" s="341"/>
      <c r="AF453" s="341"/>
      <c r="AG453" s="341"/>
      <c r="AH453" s="341"/>
      <c r="AI453" s="341"/>
      <c r="AJ453" s="341"/>
      <c r="AK453" s="341"/>
      <c r="AL453" s="341"/>
      <c r="AM453" s="341"/>
      <c r="AN453" s="341"/>
      <c r="AO453" s="341"/>
      <c r="AP453" s="341"/>
      <c r="AQ453" s="341"/>
      <c r="AR453" s="341"/>
      <c r="AS453" s="341"/>
      <c r="AT453" s="341"/>
      <c r="AU453" s="341"/>
      <c r="AV453" s="341"/>
      <c r="AW453" s="341"/>
      <c r="AX453" s="341"/>
      <c r="AY453" s="341"/>
      <c r="AZ453" s="341"/>
      <c r="BA453" s="343"/>
      <c r="BB453" s="394"/>
      <c r="BC453" s="343"/>
      <c r="BD453" s="343"/>
      <c r="BE453" s="343"/>
      <c r="BF453" s="343"/>
      <c r="BG453" s="343"/>
      <c r="BH453" s="343"/>
      <c r="BI453" s="343"/>
      <c r="BJ453" s="343"/>
      <c r="BK453" s="343"/>
      <c r="BL453" s="343"/>
      <c r="BM453" s="343"/>
      <c r="BN453" s="343"/>
      <c r="BO453" s="343"/>
      <c r="BP453" s="343"/>
      <c r="BQ453" s="343"/>
      <c r="BR453" s="343"/>
      <c r="BS453" s="343"/>
      <c r="BT453" s="343"/>
      <c r="BU453" s="343"/>
      <c r="BV453" s="343"/>
      <c r="BW453" s="343"/>
      <c r="BX453" s="343"/>
      <c r="BY453" s="343"/>
      <c r="BZ453" s="344"/>
      <c r="CA453" s="344"/>
      <c r="CB453" s="344"/>
      <c r="CC453" s="344"/>
      <c r="CD453" s="344"/>
      <c r="CE453" s="344"/>
      <c r="CF453" s="344"/>
      <c r="CG453" s="344"/>
      <c r="CH453" s="344"/>
      <c r="CI453" s="344"/>
      <c r="CJ453" s="344"/>
      <c r="CK453" s="344"/>
      <c r="CL453" s="344"/>
      <c r="CM453" s="344"/>
      <c r="CN453" s="344"/>
      <c r="CO453" s="344"/>
      <c r="CP453" s="344"/>
      <c r="CQ453" s="344"/>
      <c r="CR453" s="344"/>
      <c r="CS453" s="344"/>
      <c r="CT453" s="344"/>
      <c r="CU453" s="344"/>
      <c r="CV453" s="344"/>
      <c r="CW453" s="344"/>
      <c r="CX453" s="344"/>
      <c r="CY453" s="344"/>
      <c r="CZ453" s="344"/>
    </row>
    <row r="454" s="348" customFormat="true" ht="25.15" customHeight="true" x14ac:dyDescent="0.2">
      <c r="C454" s="1020" t="s">
        <v>301</v>
      </c>
      <c r="D454" s="1020"/>
      <c r="E454" s="802">
        <v>5.5860067419097797E-2</v>
      </c>
      <c r="F454" s="577"/>
      <c r="G454" s="577"/>
      <c r="H454" s="1020" t="s">
        <v>563</v>
      </c>
      <c r="I454" s="1020"/>
      <c r="J454" s="806">
        <v>-8.9048748867919802E-2</v>
      </c>
      <c r="K454" s="577"/>
      <c r="L454" s="577"/>
      <c r="M454" s="1020" t="s">
        <v>587</v>
      </c>
      <c r="N454" s="1020"/>
      <c r="O454" s="807">
        <v>8.7941404110814553E-2</v>
      </c>
      <c r="P454" s="577"/>
      <c r="Q454" s="577"/>
      <c r="Z454" s="341"/>
      <c r="AA454" s="341"/>
      <c r="AB454" s="341"/>
      <c r="AC454" s="341"/>
      <c r="AD454" s="341"/>
      <c r="AE454" s="341"/>
      <c r="AF454" s="341"/>
      <c r="AG454" s="341"/>
      <c r="AH454" s="341"/>
      <c r="AI454" s="341"/>
      <c r="AJ454" s="341"/>
      <c r="AK454" s="341"/>
      <c r="AL454" s="341"/>
      <c r="AM454" s="341"/>
      <c r="AN454" s="341"/>
      <c r="AO454" s="341"/>
      <c r="AP454" s="341"/>
      <c r="AQ454" s="341"/>
      <c r="AR454" s="341"/>
      <c r="AS454" s="341"/>
      <c r="AT454" s="341"/>
      <c r="AU454" s="341"/>
      <c r="AV454" s="341"/>
      <c r="AW454" s="341"/>
      <c r="AX454" s="341"/>
      <c r="AY454" s="341"/>
      <c r="AZ454" s="341"/>
      <c r="BA454" s="343"/>
      <c r="BB454" s="394"/>
      <c r="BC454" s="343"/>
      <c r="BD454" s="343"/>
      <c r="BE454" s="343"/>
      <c r="BF454" s="343"/>
      <c r="BG454" s="343"/>
      <c r="BH454" s="343"/>
      <c r="BI454" s="343"/>
      <c r="BJ454" s="343"/>
      <c r="BK454" s="343"/>
      <c r="BL454" s="343"/>
      <c r="BM454" s="343"/>
      <c r="BN454" s="343"/>
      <c r="BO454" s="343"/>
      <c r="BP454" s="343"/>
      <c r="BQ454" s="343"/>
      <c r="BR454" s="343"/>
      <c r="BS454" s="343"/>
      <c r="BT454" s="343"/>
      <c r="BU454" s="343"/>
      <c r="BV454" s="343"/>
      <c r="BW454" s="343"/>
      <c r="BX454" s="343"/>
      <c r="BY454" s="343"/>
      <c r="BZ454" s="344"/>
      <c r="CA454" s="344"/>
      <c r="CB454" s="344"/>
      <c r="CC454" s="344"/>
      <c r="CD454" s="344"/>
      <c r="CE454" s="344"/>
      <c r="CF454" s="344"/>
      <c r="CG454" s="344"/>
      <c r="CH454" s="344"/>
      <c r="CI454" s="344"/>
      <c r="CJ454" s="344"/>
      <c r="CK454" s="344"/>
      <c r="CL454" s="344"/>
      <c r="CM454" s="344"/>
      <c r="CN454" s="344"/>
      <c r="CO454" s="344"/>
      <c r="CP454" s="344"/>
      <c r="CQ454" s="344"/>
      <c r="CR454" s="344"/>
      <c r="CS454" s="344"/>
      <c r="CT454" s="344"/>
      <c r="CU454" s="344"/>
      <c r="CV454" s="344"/>
      <c r="CW454" s="344"/>
      <c r="CX454" s="344"/>
      <c r="CY454" s="344"/>
      <c r="CZ454" s="344"/>
    </row>
    <row r="455" s="348" customFormat="true" ht="25.15" customHeight="true" x14ac:dyDescent="0.2">
      <c r="C455" s="1020" t="s">
        <v>537</v>
      </c>
      <c r="D455" s="1020"/>
      <c r="E455" s="805">
        <v>0.11665174193336791</v>
      </c>
      <c r="F455" s="577"/>
      <c r="G455" s="577"/>
      <c r="H455" s="1020" t="s">
        <v>553</v>
      </c>
      <c r="I455" s="1020"/>
      <c r="J455" s="806">
        <v>7.7165134197131405E-2</v>
      </c>
      <c r="K455" s="577"/>
      <c r="L455" s="577"/>
      <c r="M455" s="1020" t="s">
        <v>302</v>
      </c>
      <c r="N455" s="1020"/>
      <c r="O455" s="807">
        <v>-8.7412055352170934E-2</v>
      </c>
      <c r="P455" s="577"/>
      <c r="Q455" s="577"/>
      <c r="Z455" s="341"/>
      <c r="AA455" s="341"/>
      <c r="AB455" s="341"/>
      <c r="AC455" s="341"/>
      <c r="AD455" s="341"/>
      <c r="AE455" s="341"/>
      <c r="AF455" s="341"/>
      <c r="AG455" s="341"/>
      <c r="AH455" s="341"/>
      <c r="AI455" s="341"/>
      <c r="AJ455" s="341"/>
      <c r="AK455" s="341"/>
      <c r="AL455" s="341"/>
      <c r="AM455" s="341"/>
      <c r="AN455" s="341"/>
      <c r="AO455" s="341"/>
      <c r="AP455" s="341"/>
      <c r="AQ455" s="341"/>
      <c r="AR455" s="341"/>
      <c r="AS455" s="341"/>
      <c r="AT455" s="341"/>
      <c r="AU455" s="341"/>
      <c r="AV455" s="341"/>
      <c r="AW455" s="341"/>
      <c r="AX455" s="341"/>
      <c r="AY455" s="341"/>
      <c r="AZ455" s="341"/>
      <c r="BA455" s="343"/>
      <c r="BB455" s="394"/>
      <c r="BC455" s="343"/>
      <c r="BD455" s="343"/>
      <c r="BE455" s="343"/>
      <c r="BF455" s="343"/>
      <c r="BG455" s="343"/>
      <c r="BH455" s="343"/>
      <c r="BI455" s="343"/>
      <c r="BJ455" s="343"/>
      <c r="BK455" s="343"/>
      <c r="BL455" s="343"/>
      <c r="BM455" s="343"/>
      <c r="BN455" s="343"/>
      <c r="BO455" s="343"/>
      <c r="BP455" s="343"/>
      <c r="BQ455" s="343"/>
      <c r="BR455" s="343"/>
      <c r="BS455" s="343"/>
      <c r="BT455" s="343"/>
      <c r="BU455" s="343"/>
      <c r="BV455" s="343"/>
      <c r="BW455" s="343"/>
      <c r="BX455" s="343"/>
      <c r="BY455" s="343"/>
      <c r="BZ455" s="344"/>
      <c r="CA455" s="344"/>
      <c r="CB455" s="344"/>
      <c r="CC455" s="344"/>
      <c r="CD455" s="344"/>
      <c r="CE455" s="344"/>
      <c r="CF455" s="344"/>
      <c r="CG455" s="344"/>
      <c r="CH455" s="344"/>
      <c r="CI455" s="344"/>
      <c r="CJ455" s="344"/>
      <c r="CK455" s="344"/>
      <c r="CL455" s="344"/>
      <c r="CM455" s="344"/>
      <c r="CN455" s="344"/>
      <c r="CO455" s="344"/>
      <c r="CP455" s="344"/>
      <c r="CQ455" s="344"/>
      <c r="CR455" s="344"/>
      <c r="CS455" s="344"/>
      <c r="CT455" s="344"/>
      <c r="CU455" s="344"/>
      <c r="CV455" s="344"/>
      <c r="CW455" s="344"/>
      <c r="CX455" s="344"/>
      <c r="CY455" s="344"/>
      <c r="CZ455" s="344"/>
    </row>
    <row r="456" s="348" customFormat="true" ht="25.15" customHeight="true" x14ac:dyDescent="0.2">
      <c r="C456" s="1020" t="s">
        <v>476</v>
      </c>
      <c r="D456" s="1020"/>
      <c r="E456" s="805">
        <v>2.6847343395470927E-4</v>
      </c>
      <c r="F456" s="577"/>
      <c r="G456" s="577"/>
      <c r="H456" s="1020" t="s">
        <v>558</v>
      </c>
      <c r="I456" s="1020"/>
      <c r="J456" s="806">
        <v>5.8950348838124694E-2</v>
      </c>
      <c r="K456" s="577"/>
      <c r="L456" s="577"/>
      <c r="M456" s="1020" t="s">
        <v>533</v>
      </c>
      <c r="N456" s="1020"/>
      <c r="O456" s="807">
        <v>8.4835590866330648E-2</v>
      </c>
      <c r="P456" s="577"/>
      <c r="Q456" s="577"/>
      <c r="Z456" s="341"/>
      <c r="AA456" s="341"/>
      <c r="AB456" s="341"/>
      <c r="AC456" s="341"/>
      <c r="AD456" s="341"/>
      <c r="AE456" s="341"/>
      <c r="AF456" s="341"/>
      <c r="AG456" s="341"/>
      <c r="AH456" s="341"/>
      <c r="AI456" s="341"/>
      <c r="AJ456" s="341"/>
      <c r="AK456" s="341"/>
      <c r="AL456" s="341"/>
      <c r="AM456" s="341"/>
      <c r="AN456" s="341"/>
      <c r="AO456" s="341"/>
      <c r="AP456" s="341"/>
      <c r="AQ456" s="341"/>
      <c r="AR456" s="341"/>
      <c r="AS456" s="341"/>
      <c r="AT456" s="341"/>
      <c r="AU456" s="341"/>
      <c r="AV456" s="341"/>
      <c r="AW456" s="341"/>
      <c r="AX456" s="341"/>
      <c r="AY456" s="341"/>
      <c r="AZ456" s="341"/>
      <c r="BA456" s="343"/>
      <c r="BB456" s="394"/>
      <c r="BC456" s="343"/>
      <c r="BD456" s="343"/>
      <c r="BE456" s="343"/>
      <c r="BF456" s="343"/>
      <c r="BG456" s="343"/>
      <c r="BH456" s="343"/>
      <c r="BI456" s="343"/>
      <c r="BJ456" s="343"/>
      <c r="BK456" s="343"/>
      <c r="BL456" s="343"/>
      <c r="BM456" s="343"/>
      <c r="BN456" s="343"/>
      <c r="BO456" s="343"/>
      <c r="BP456" s="343"/>
      <c r="BQ456" s="343"/>
      <c r="BR456" s="343"/>
      <c r="BS456" s="343"/>
      <c r="BT456" s="343"/>
      <c r="BU456" s="343"/>
      <c r="BV456" s="343"/>
      <c r="BW456" s="343"/>
      <c r="BX456" s="343"/>
      <c r="BY456" s="343"/>
      <c r="BZ456" s="344"/>
      <c r="CA456" s="344"/>
      <c r="CB456" s="344"/>
      <c r="CC456" s="344"/>
      <c r="CD456" s="344"/>
      <c r="CE456" s="344"/>
      <c r="CF456" s="344"/>
      <c r="CG456" s="344"/>
      <c r="CH456" s="344"/>
      <c r="CI456" s="344"/>
      <c r="CJ456" s="344"/>
      <c r="CK456" s="344"/>
      <c r="CL456" s="344"/>
      <c r="CM456" s="344"/>
      <c r="CN456" s="344"/>
      <c r="CO456" s="344"/>
      <c r="CP456" s="344"/>
      <c r="CQ456" s="344"/>
      <c r="CR456" s="344"/>
      <c r="CS456" s="344"/>
      <c r="CT456" s="344"/>
      <c r="CU456" s="344"/>
      <c r="CV456" s="344"/>
      <c r="CW456" s="344"/>
      <c r="CX456" s="344"/>
      <c r="CY456" s="344"/>
      <c r="CZ456" s="344"/>
    </row>
    <row r="457" s="348" customFormat="true" ht="25.15" customHeight="true" x14ac:dyDescent="0.2">
      <c r="C457" s="1020" t="s">
        <v>563</v>
      </c>
      <c r="D457" s="1020"/>
      <c r="E457" s="805">
        <v>6.4117181381088597E-3</v>
      </c>
      <c r="F457" s="577"/>
      <c r="G457" s="577"/>
      <c r="H457" s="1020" t="s">
        <v>548</v>
      </c>
      <c r="I457" s="1020"/>
      <c r="J457" s="806">
        <v>5.6875976496907302E-2</v>
      </c>
      <c r="K457" s="577"/>
      <c r="L457" s="577"/>
      <c r="M457" s="1020" t="s">
        <v>553</v>
      </c>
      <c r="N457" s="1020"/>
      <c r="O457" s="807">
        <v>8.2173736047084611E-2</v>
      </c>
      <c r="P457" s="577"/>
      <c r="Q457" s="577"/>
      <c r="Z457" s="341"/>
      <c r="AA457" s="341"/>
      <c r="AB457" s="341"/>
      <c r="AC457" s="341"/>
      <c r="AD457" s="341"/>
      <c r="AE457" s="341"/>
      <c r="AF457" s="341"/>
      <c r="AG457" s="341"/>
      <c r="AH457" s="341"/>
      <c r="AI457" s="341"/>
      <c r="AJ457" s="341"/>
      <c r="AK457" s="341"/>
      <c r="AL457" s="341"/>
      <c r="AM457" s="341"/>
      <c r="AN457" s="341"/>
      <c r="AO457" s="341"/>
      <c r="AP457" s="341"/>
      <c r="AQ457" s="341"/>
      <c r="AR457" s="341"/>
      <c r="AS457" s="341"/>
      <c r="AT457" s="341"/>
      <c r="AU457" s="341"/>
      <c r="AV457" s="341"/>
      <c r="AW457" s="341"/>
      <c r="AX457" s="341"/>
      <c r="AY457" s="341"/>
      <c r="AZ457" s="341"/>
      <c r="BA457" s="343"/>
      <c r="BB457" s="394"/>
      <c r="BC457" s="343"/>
      <c r="BD457" s="343"/>
      <c r="BE457" s="343"/>
      <c r="BF457" s="343"/>
      <c r="BG457" s="343"/>
      <c r="BH457" s="343"/>
      <c r="BI457" s="343"/>
      <c r="BJ457" s="343"/>
      <c r="BK457" s="343"/>
      <c r="BL457" s="343"/>
      <c r="BM457" s="343"/>
      <c r="BN457" s="343"/>
      <c r="BO457" s="343"/>
      <c r="BP457" s="343"/>
      <c r="BQ457" s="343"/>
      <c r="BR457" s="343"/>
      <c r="BS457" s="343"/>
      <c r="BT457" s="343"/>
      <c r="BU457" s="343"/>
      <c r="BV457" s="343"/>
      <c r="BW457" s="343"/>
      <c r="BX457" s="343"/>
      <c r="BY457" s="343"/>
      <c r="BZ457" s="344"/>
      <c r="CA457" s="344"/>
      <c r="CB457" s="344"/>
      <c r="CC457" s="344"/>
      <c r="CD457" s="344"/>
      <c r="CE457" s="344"/>
      <c r="CF457" s="344"/>
      <c r="CG457" s="344"/>
      <c r="CH457" s="344"/>
      <c r="CI457" s="344"/>
      <c r="CJ457" s="344"/>
      <c r="CK457" s="344"/>
      <c r="CL457" s="344"/>
      <c r="CM457" s="344"/>
      <c r="CN457" s="344"/>
      <c r="CO457" s="344"/>
      <c r="CP457" s="344"/>
      <c r="CQ457" s="344"/>
      <c r="CR457" s="344"/>
      <c r="CS457" s="344"/>
      <c r="CT457" s="344"/>
      <c r="CU457" s="344"/>
      <c r="CV457" s="344"/>
      <c r="CW457" s="344"/>
      <c r="CX457" s="344"/>
      <c r="CY457" s="344"/>
      <c r="CZ457" s="344"/>
    </row>
    <row r="458" s="348" customFormat="true" ht="25.15" customHeight="true" x14ac:dyDescent="0.2">
      <c r="C458" s="1020" t="s">
        <v>514</v>
      </c>
      <c r="D458" s="1020"/>
      <c r="E458" s="805">
        <v>0.31280175991730658</v>
      </c>
      <c r="F458" s="577"/>
      <c r="G458" s="577"/>
      <c r="H458" s="1020" t="s">
        <v>546</v>
      </c>
      <c r="I458" s="1020"/>
      <c r="J458" s="806">
        <v>5.5910793344982258E-2</v>
      </c>
      <c r="K458" s="577"/>
      <c r="L458" s="577"/>
      <c r="M458" s="1020" t="s">
        <v>558</v>
      </c>
      <c r="N458" s="1020"/>
      <c r="O458" s="807">
        <v>7.198531510287208E-2</v>
      </c>
      <c r="P458" s="577"/>
      <c r="Q458" s="577"/>
      <c r="Z458" s="341"/>
      <c r="AA458" s="341"/>
      <c r="AB458" s="341"/>
      <c r="AC458" s="341"/>
      <c r="AD458" s="341"/>
      <c r="AE458" s="341"/>
      <c r="AF458" s="341"/>
      <c r="AG458" s="341"/>
      <c r="AH458" s="341"/>
      <c r="AI458" s="341"/>
      <c r="AJ458" s="341"/>
      <c r="AK458" s="341"/>
      <c r="AL458" s="341"/>
      <c r="AM458" s="341"/>
      <c r="AN458" s="341"/>
      <c r="AO458" s="341"/>
      <c r="AP458" s="341"/>
      <c r="AQ458" s="341"/>
      <c r="AR458" s="341"/>
      <c r="AS458" s="341"/>
      <c r="AT458" s="341"/>
      <c r="AU458" s="341"/>
      <c r="AV458" s="341"/>
      <c r="AW458" s="341"/>
      <c r="AX458" s="341"/>
      <c r="AY458" s="341"/>
      <c r="AZ458" s="341"/>
      <c r="BA458" s="343"/>
      <c r="BB458" s="394"/>
      <c r="BC458" s="343"/>
      <c r="BD458" s="343"/>
      <c r="BE458" s="343"/>
      <c r="BF458" s="343"/>
      <c r="BG458" s="343"/>
      <c r="BH458" s="343"/>
      <c r="BI458" s="343"/>
      <c r="BJ458" s="343"/>
      <c r="BK458" s="343"/>
      <c r="BL458" s="343"/>
      <c r="BM458" s="343"/>
      <c r="BN458" s="343"/>
      <c r="BO458" s="343"/>
      <c r="BP458" s="343"/>
      <c r="BQ458" s="343"/>
      <c r="BR458" s="343"/>
      <c r="BS458" s="343"/>
      <c r="BT458" s="343"/>
      <c r="BU458" s="343"/>
      <c r="BV458" s="343"/>
      <c r="BW458" s="343"/>
      <c r="BX458" s="343"/>
      <c r="BY458" s="343"/>
      <c r="BZ458" s="344"/>
      <c r="CA458" s="344"/>
      <c r="CB458" s="344"/>
      <c r="CC458" s="344"/>
      <c r="CD458" s="344"/>
      <c r="CE458" s="344"/>
      <c r="CF458" s="344"/>
      <c r="CG458" s="344"/>
      <c r="CH458" s="344"/>
      <c r="CI458" s="344"/>
      <c r="CJ458" s="344"/>
      <c r="CK458" s="344"/>
      <c r="CL458" s="344"/>
      <c r="CM458" s="344"/>
      <c r="CN458" s="344"/>
      <c r="CO458" s="344"/>
      <c r="CP458" s="344"/>
      <c r="CQ458" s="344"/>
      <c r="CR458" s="344"/>
      <c r="CS458" s="344"/>
      <c r="CT458" s="344"/>
      <c r="CU458" s="344"/>
      <c r="CV458" s="344"/>
      <c r="CW458" s="344"/>
      <c r="CX458" s="344"/>
      <c r="CY458" s="344"/>
      <c r="CZ458" s="344"/>
    </row>
    <row r="459" s="348" customFormat="true" ht="25.15" customHeight="true" x14ac:dyDescent="0.2">
      <c r="C459" s="1020" t="s">
        <v>564</v>
      </c>
      <c r="D459" s="1020"/>
      <c r="E459" s="805">
        <v>5.9016900035784034E-3</v>
      </c>
      <c r="F459" s="577"/>
      <c r="G459" s="577"/>
      <c r="H459" s="1020" t="s">
        <v>555</v>
      </c>
      <c r="I459" s="1020"/>
      <c r="J459" s="806">
        <v>-5.0769704889323385E-2</v>
      </c>
      <c r="K459" s="577"/>
      <c r="L459" s="577"/>
      <c r="M459" s="1020" t="s">
        <v>588</v>
      </c>
      <c r="N459" s="1020"/>
      <c r="O459" s="807">
        <v>7.0783044701766926E-2</v>
      </c>
      <c r="P459" s="577"/>
      <c r="Q459" s="577"/>
      <c r="Z459" s="341"/>
      <c r="AA459" s="341"/>
      <c r="AB459" s="341"/>
      <c r="AC459" s="341"/>
      <c r="AD459" s="341"/>
      <c r="AE459" s="341"/>
      <c r="AF459" s="341"/>
      <c r="AG459" s="341"/>
      <c r="AH459" s="341"/>
      <c r="AI459" s="341"/>
      <c r="AJ459" s="341"/>
      <c r="AK459" s="341"/>
      <c r="AL459" s="341"/>
      <c r="AM459" s="341"/>
      <c r="AN459" s="341"/>
      <c r="AO459" s="341"/>
      <c r="AP459" s="341"/>
      <c r="AQ459" s="341"/>
      <c r="AR459" s="341"/>
      <c r="AS459" s="341"/>
      <c r="AT459" s="341"/>
      <c r="AU459" s="341"/>
      <c r="AV459" s="341"/>
      <c r="AW459" s="341"/>
      <c r="AX459" s="341"/>
      <c r="AY459" s="341"/>
      <c r="AZ459" s="341"/>
      <c r="BA459" s="343"/>
      <c r="BB459" s="394"/>
      <c r="BC459" s="343"/>
      <c r="BD459" s="343"/>
      <c r="BE459" s="343"/>
      <c r="BF459" s="343"/>
      <c r="BG459" s="343"/>
      <c r="BH459" s="343"/>
      <c r="BI459" s="343"/>
      <c r="BJ459" s="343"/>
      <c r="BK459" s="343"/>
      <c r="BL459" s="343"/>
      <c r="BM459" s="343"/>
      <c r="BN459" s="343"/>
      <c r="BO459" s="343"/>
      <c r="BP459" s="343"/>
      <c r="BQ459" s="343"/>
      <c r="BR459" s="343"/>
      <c r="BS459" s="343"/>
      <c r="BT459" s="343"/>
      <c r="BU459" s="343"/>
      <c r="BV459" s="343"/>
      <c r="BW459" s="343"/>
      <c r="BX459" s="343"/>
      <c r="BY459" s="343"/>
      <c r="BZ459" s="344"/>
      <c r="CA459" s="344"/>
      <c r="CB459" s="344"/>
      <c r="CC459" s="344"/>
      <c r="CD459" s="344"/>
      <c r="CE459" s="344"/>
      <c r="CF459" s="344"/>
      <c r="CG459" s="344"/>
      <c r="CH459" s="344"/>
      <c r="CI459" s="344"/>
      <c r="CJ459" s="344"/>
      <c r="CK459" s="344"/>
      <c r="CL459" s="344"/>
      <c r="CM459" s="344"/>
      <c r="CN459" s="344"/>
      <c r="CO459" s="344"/>
      <c r="CP459" s="344"/>
      <c r="CQ459" s="344"/>
      <c r="CR459" s="344"/>
      <c r="CS459" s="344"/>
      <c r="CT459" s="344"/>
      <c r="CU459" s="344"/>
      <c r="CV459" s="344"/>
      <c r="CW459" s="344"/>
      <c r="CX459" s="344"/>
      <c r="CY459" s="344"/>
      <c r="CZ459" s="344"/>
    </row>
    <row r="460" s="348" customFormat="true" ht="25.15" customHeight="true" x14ac:dyDescent="0.2">
      <c r="C460" s="1020" t="s">
        <v>521</v>
      </c>
      <c r="D460" s="1020"/>
      <c r="E460" s="805">
        <v>0.20063407450768683</v>
      </c>
      <c r="F460" s="577"/>
      <c r="G460" s="577"/>
      <c r="H460" s="1020" t="s">
        <v>562</v>
      </c>
      <c r="I460" s="1020"/>
      <c r="J460" s="806">
        <v>-5.0064786306569756E-2</v>
      </c>
      <c r="K460" s="577"/>
      <c r="L460" s="577"/>
      <c r="M460" s="1020" t="s">
        <v>222</v>
      </c>
      <c r="N460" s="1020"/>
      <c r="O460" s="807">
        <v>5.682466355633483E-2</v>
      </c>
      <c r="P460" s="577"/>
      <c r="Q460" s="577"/>
      <c r="Z460" s="341"/>
      <c r="AA460" s="341"/>
      <c r="AB460" s="341"/>
      <c r="AC460" s="341"/>
      <c r="AD460" s="341"/>
      <c r="AE460" s="341"/>
      <c r="AF460" s="341"/>
      <c r="AG460" s="341"/>
      <c r="AH460" s="341"/>
      <c r="AI460" s="341"/>
      <c r="AJ460" s="341"/>
      <c r="AK460" s="341"/>
      <c r="AL460" s="341"/>
      <c r="AM460" s="341"/>
      <c r="AN460" s="341"/>
      <c r="AO460" s="341"/>
      <c r="AP460" s="341"/>
      <c r="AQ460" s="341"/>
      <c r="AR460" s="341"/>
      <c r="AS460" s="341"/>
      <c r="AT460" s="341"/>
      <c r="AU460" s="341"/>
      <c r="AV460" s="341"/>
      <c r="AW460" s="341"/>
      <c r="AX460" s="341"/>
      <c r="AY460" s="341"/>
      <c r="AZ460" s="341"/>
      <c r="BA460" s="343"/>
      <c r="BB460" s="394"/>
      <c r="BC460" s="343"/>
      <c r="BD460" s="343"/>
      <c r="BE460" s="343"/>
      <c r="BF460" s="343"/>
      <c r="BG460" s="343"/>
      <c r="BH460" s="343"/>
      <c r="BI460" s="343"/>
      <c r="BJ460" s="343"/>
      <c r="BK460" s="343"/>
      <c r="BL460" s="343"/>
      <c r="BM460" s="343"/>
      <c r="BN460" s="343"/>
      <c r="BO460" s="343"/>
      <c r="BP460" s="343"/>
      <c r="BQ460" s="343"/>
      <c r="BR460" s="343"/>
      <c r="BS460" s="343"/>
      <c r="BT460" s="343"/>
      <c r="BU460" s="343"/>
      <c r="BV460" s="343"/>
      <c r="BW460" s="343"/>
      <c r="BX460" s="343"/>
      <c r="BY460" s="343"/>
      <c r="BZ460" s="344"/>
      <c r="CA460" s="344"/>
      <c r="CB460" s="344"/>
      <c r="CC460" s="344"/>
      <c r="CD460" s="344"/>
      <c r="CE460" s="344"/>
      <c r="CF460" s="344"/>
      <c r="CG460" s="344"/>
      <c r="CH460" s="344"/>
      <c r="CI460" s="344"/>
      <c r="CJ460" s="344"/>
      <c r="CK460" s="344"/>
      <c r="CL460" s="344"/>
      <c r="CM460" s="344"/>
      <c r="CN460" s="344"/>
      <c r="CO460" s="344"/>
      <c r="CP460" s="344"/>
      <c r="CQ460" s="344"/>
      <c r="CR460" s="344"/>
      <c r="CS460" s="344"/>
      <c r="CT460" s="344"/>
      <c r="CU460" s="344"/>
      <c r="CV460" s="344"/>
      <c r="CW460" s="344"/>
      <c r="CX460" s="344"/>
      <c r="CY460" s="344"/>
      <c r="CZ460" s="344"/>
    </row>
    <row r="461" s="348" customFormat="true" ht="25.15" customHeight="true" x14ac:dyDescent="0.2">
      <c r="C461" s="1020" t="s">
        <v>569</v>
      </c>
      <c r="D461" s="1020"/>
      <c r="E461" s="805">
        <v>1.1487988174633554E-4</v>
      </c>
      <c r="F461" s="577"/>
      <c r="G461" s="577"/>
      <c r="H461" s="1020" t="s">
        <v>566</v>
      </c>
      <c r="I461" s="1020"/>
      <c r="J461" s="806">
        <v>4.8974068467300964E-2</v>
      </c>
      <c r="K461" s="577"/>
      <c r="L461" s="577"/>
      <c r="M461" s="1020" t="s">
        <v>551</v>
      </c>
      <c r="N461" s="1020"/>
      <c r="O461" s="807">
        <v>5.1576694368803515E-2</v>
      </c>
      <c r="P461" s="577"/>
      <c r="Q461" s="577"/>
      <c r="Z461" s="341"/>
      <c r="AA461" s="341"/>
      <c r="AB461" s="341"/>
      <c r="AC461" s="341"/>
      <c r="AD461" s="341"/>
      <c r="AE461" s="341"/>
      <c r="AF461" s="341"/>
      <c r="AG461" s="341"/>
      <c r="AH461" s="341"/>
      <c r="AI461" s="341"/>
      <c r="AJ461" s="341"/>
      <c r="AK461" s="341"/>
      <c r="AL461" s="341"/>
      <c r="AM461" s="341"/>
      <c r="AN461" s="341"/>
      <c r="AO461" s="341"/>
      <c r="AP461" s="341"/>
      <c r="AQ461" s="341"/>
      <c r="AR461" s="341"/>
      <c r="AS461" s="341"/>
      <c r="AT461" s="341"/>
      <c r="AU461" s="341"/>
      <c r="AV461" s="341"/>
      <c r="AW461" s="341"/>
      <c r="AX461" s="341"/>
      <c r="AY461" s="341"/>
      <c r="AZ461" s="341"/>
      <c r="BA461" s="343"/>
      <c r="BB461" s="394"/>
      <c r="BC461" s="343"/>
      <c r="BD461" s="343"/>
      <c r="BE461" s="343"/>
      <c r="BF461" s="343"/>
      <c r="BG461" s="343"/>
      <c r="BH461" s="343"/>
      <c r="BI461" s="343"/>
      <c r="BJ461" s="343"/>
      <c r="BK461" s="343"/>
      <c r="BL461" s="343"/>
      <c r="BM461" s="343"/>
      <c r="BN461" s="343"/>
      <c r="BO461" s="343"/>
      <c r="BP461" s="343"/>
      <c r="BQ461" s="343"/>
      <c r="BR461" s="343"/>
      <c r="BS461" s="343"/>
      <c r="BT461" s="343"/>
      <c r="BU461" s="343"/>
      <c r="BV461" s="343"/>
      <c r="BW461" s="343"/>
      <c r="BX461" s="343"/>
      <c r="BY461" s="343"/>
      <c r="BZ461" s="344"/>
      <c r="CA461" s="344"/>
      <c r="CB461" s="344"/>
      <c r="CC461" s="344"/>
      <c r="CD461" s="344"/>
      <c r="CE461" s="344"/>
      <c r="CF461" s="344"/>
      <c r="CG461" s="344"/>
      <c r="CH461" s="344"/>
      <c r="CI461" s="344"/>
      <c r="CJ461" s="344"/>
      <c r="CK461" s="344"/>
      <c r="CL461" s="344"/>
      <c r="CM461" s="344"/>
      <c r="CN461" s="344"/>
      <c r="CO461" s="344"/>
      <c r="CP461" s="344"/>
      <c r="CQ461" s="344"/>
      <c r="CR461" s="344"/>
      <c r="CS461" s="344"/>
      <c r="CT461" s="344"/>
      <c r="CU461" s="344"/>
      <c r="CV461" s="344"/>
      <c r="CW461" s="344"/>
      <c r="CX461" s="344"/>
      <c r="CY461" s="344"/>
      <c r="CZ461" s="344"/>
    </row>
    <row r="462" s="348" customFormat="true" ht="25.15" customHeight="true" x14ac:dyDescent="0.2">
      <c r="C462" s="1020" t="s">
        <v>565</v>
      </c>
      <c r="D462" s="1020"/>
      <c r="E462" s="805">
        <v>3.4084456316517788E-4</v>
      </c>
      <c r="F462" s="577"/>
      <c r="G462" s="577"/>
      <c r="H462" s="1020" t="s">
        <v>551</v>
      </c>
      <c r="I462" s="1020"/>
      <c r="J462" s="806">
        <v>4.8589741798463121E-2</v>
      </c>
      <c r="K462" s="577"/>
      <c r="L462" s="577"/>
      <c r="M462" s="1020" t="s">
        <v>562</v>
      </c>
      <c r="N462" s="1020"/>
      <c r="O462" s="807">
        <v>-4.4617217515040372E-2</v>
      </c>
      <c r="P462" s="577"/>
      <c r="Q462" s="577"/>
      <c r="Z462" s="341"/>
      <c r="AA462" s="341"/>
      <c r="AB462" s="341"/>
      <c r="AC462" s="341"/>
      <c r="AD462" s="341"/>
      <c r="AE462" s="341"/>
      <c r="AF462" s="341"/>
      <c r="AG462" s="341"/>
      <c r="AH462" s="341"/>
      <c r="AI462" s="341"/>
      <c r="AJ462" s="341"/>
      <c r="AK462" s="341"/>
      <c r="AL462" s="341"/>
      <c r="AM462" s="341"/>
      <c r="AN462" s="341"/>
      <c r="AO462" s="341"/>
      <c r="AP462" s="341"/>
      <c r="AQ462" s="341"/>
      <c r="AR462" s="341"/>
      <c r="AS462" s="341"/>
      <c r="AT462" s="341"/>
      <c r="AU462" s="341"/>
      <c r="AV462" s="341"/>
      <c r="AW462" s="341"/>
      <c r="AX462" s="341"/>
      <c r="AY462" s="341"/>
      <c r="AZ462" s="341"/>
      <c r="BA462" s="343"/>
      <c r="BB462" s="394"/>
      <c r="BC462" s="343"/>
      <c r="BD462" s="343"/>
      <c r="BE462" s="343"/>
      <c r="BF462" s="343"/>
      <c r="BG462" s="343"/>
      <c r="BH462" s="343"/>
      <c r="BI462" s="343"/>
      <c r="BJ462" s="343"/>
      <c r="BK462" s="343"/>
      <c r="BL462" s="343"/>
      <c r="BM462" s="343"/>
      <c r="BN462" s="343"/>
      <c r="BO462" s="343"/>
      <c r="BP462" s="343"/>
      <c r="BQ462" s="343"/>
      <c r="BR462" s="343"/>
      <c r="BS462" s="343"/>
      <c r="BT462" s="343"/>
      <c r="BU462" s="343"/>
      <c r="BV462" s="343"/>
      <c r="BW462" s="343"/>
      <c r="BX462" s="343"/>
      <c r="BY462" s="343"/>
      <c r="BZ462" s="344"/>
      <c r="CA462" s="344"/>
      <c r="CB462" s="344"/>
      <c r="CC462" s="344"/>
      <c r="CD462" s="344"/>
      <c r="CE462" s="344"/>
      <c r="CF462" s="344"/>
      <c r="CG462" s="344"/>
      <c r="CH462" s="344"/>
      <c r="CI462" s="344"/>
      <c r="CJ462" s="344"/>
      <c r="CK462" s="344"/>
      <c r="CL462" s="344"/>
      <c r="CM462" s="344"/>
      <c r="CN462" s="344"/>
      <c r="CO462" s="344"/>
      <c r="CP462" s="344"/>
      <c r="CQ462" s="344"/>
      <c r="CR462" s="344"/>
      <c r="CS462" s="344"/>
      <c r="CT462" s="344"/>
      <c r="CU462" s="344"/>
      <c r="CV462" s="344"/>
      <c r="CW462" s="344"/>
      <c r="CX462" s="344"/>
      <c r="CY462" s="344"/>
      <c r="CZ462" s="344"/>
    </row>
    <row r="463" s="348" customFormat="true" ht="25.15" customHeight="true" x14ac:dyDescent="0.2">
      <c r="C463" s="1020" t="s">
        <v>510</v>
      </c>
      <c r="D463" s="1020"/>
      <c r="E463" s="805">
        <v>0.3129700662399304</v>
      </c>
      <c r="F463" s="577"/>
      <c r="G463" s="577"/>
      <c r="H463" s="1020" t="s">
        <v>222</v>
      </c>
      <c r="I463" s="1020"/>
      <c r="J463" s="806">
        <v>3.9528319706684925E-2</v>
      </c>
      <c r="K463" s="577"/>
      <c r="L463" s="577"/>
      <c r="M463" s="1020" t="s">
        <v>546</v>
      </c>
      <c r="N463" s="1020"/>
      <c r="O463" s="807">
        <v>4.1477365015714709E-2</v>
      </c>
      <c r="P463" s="577"/>
      <c r="Q463" s="577"/>
      <c r="Z463" s="341"/>
      <c r="AA463" s="341"/>
      <c r="AB463" s="341"/>
      <c r="AC463" s="341"/>
      <c r="AD463" s="341"/>
      <c r="AE463" s="341"/>
      <c r="AF463" s="341"/>
      <c r="AG463" s="341"/>
      <c r="AH463" s="341"/>
      <c r="AI463" s="341"/>
      <c r="AJ463" s="341"/>
      <c r="AK463" s="341"/>
      <c r="AL463" s="341"/>
      <c r="AM463" s="341"/>
      <c r="AN463" s="341"/>
      <c r="AO463" s="341"/>
      <c r="AP463" s="341"/>
      <c r="AQ463" s="341"/>
      <c r="AR463" s="341"/>
      <c r="AS463" s="341"/>
      <c r="AT463" s="341"/>
      <c r="AU463" s="341"/>
      <c r="AV463" s="341"/>
      <c r="AW463" s="341"/>
      <c r="AX463" s="341"/>
      <c r="AY463" s="341"/>
      <c r="AZ463" s="341"/>
      <c r="BA463" s="343"/>
      <c r="BB463" s="394"/>
      <c r="BC463" s="343"/>
      <c r="BD463" s="343"/>
      <c r="BE463" s="343"/>
      <c r="BF463" s="343"/>
      <c r="BG463" s="343"/>
      <c r="BH463" s="343"/>
      <c r="BI463" s="343"/>
      <c r="BJ463" s="343"/>
      <c r="BK463" s="343"/>
      <c r="BL463" s="343"/>
      <c r="BM463" s="343"/>
      <c r="BN463" s="343"/>
      <c r="BO463" s="343"/>
      <c r="BP463" s="343"/>
      <c r="BQ463" s="343"/>
      <c r="BR463" s="343"/>
      <c r="BS463" s="343"/>
      <c r="BT463" s="343"/>
      <c r="BU463" s="343"/>
      <c r="BV463" s="343"/>
      <c r="BW463" s="343"/>
      <c r="BX463" s="343"/>
      <c r="BY463" s="343"/>
      <c r="BZ463" s="344"/>
      <c r="CA463" s="344"/>
      <c r="CB463" s="344"/>
      <c r="CC463" s="344"/>
      <c r="CD463" s="344"/>
      <c r="CE463" s="344"/>
      <c r="CF463" s="344"/>
      <c r="CG463" s="344"/>
      <c r="CH463" s="344"/>
      <c r="CI463" s="344"/>
      <c r="CJ463" s="344"/>
      <c r="CK463" s="344"/>
      <c r="CL463" s="344"/>
      <c r="CM463" s="344"/>
      <c r="CN463" s="344"/>
      <c r="CO463" s="344"/>
      <c r="CP463" s="344"/>
      <c r="CQ463" s="344"/>
      <c r="CR463" s="344"/>
      <c r="CS463" s="344"/>
      <c r="CT463" s="344"/>
      <c r="CU463" s="344"/>
      <c r="CV463" s="344"/>
      <c r="CW463" s="344"/>
      <c r="CX463" s="344"/>
      <c r="CY463" s="344"/>
      <c r="CZ463" s="344"/>
    </row>
    <row r="464" s="348" customFormat="true" ht="25.15" customHeight="true" x14ac:dyDescent="0.2">
      <c r="C464" s="1020" t="s">
        <v>512</v>
      </c>
      <c r="D464" s="1020"/>
      <c r="E464" s="805">
        <v>0.2693543891386091</v>
      </c>
      <c r="F464" s="577"/>
      <c r="G464" s="577"/>
      <c r="H464" s="1020" t="s">
        <v>302</v>
      </c>
      <c r="I464" s="1020"/>
      <c r="J464" s="806">
        <v>-3.4147034642602159E-2</v>
      </c>
      <c r="K464" s="577"/>
      <c r="L464" s="577"/>
      <c r="M464" s="1020" t="s">
        <v>563</v>
      </c>
      <c r="N464" s="1020"/>
      <c r="O464" s="807">
        <v>-3.6595847565253817E-2</v>
      </c>
      <c r="P464" s="577"/>
      <c r="Q464" s="577"/>
      <c r="Z464" s="341"/>
      <c r="AA464" s="341"/>
      <c r="AB464" s="341"/>
      <c r="AC464" s="341"/>
      <c r="AD464" s="341"/>
      <c r="AE464" s="341"/>
      <c r="AF464" s="341"/>
      <c r="AG464" s="341"/>
      <c r="AH464" s="341"/>
      <c r="AI464" s="341"/>
      <c r="AJ464" s="341"/>
      <c r="AK464" s="341"/>
      <c r="AL464" s="341"/>
      <c r="AM464" s="341"/>
      <c r="AN464" s="341"/>
      <c r="AO464" s="341"/>
      <c r="AP464" s="341"/>
      <c r="AQ464" s="341"/>
      <c r="AR464" s="341"/>
      <c r="AS464" s="341"/>
      <c r="AT464" s="341"/>
      <c r="AU464" s="341"/>
      <c r="AV464" s="341"/>
      <c r="AW464" s="341"/>
      <c r="AX464" s="341"/>
      <c r="AY464" s="341"/>
      <c r="AZ464" s="341"/>
      <c r="BA464" s="343"/>
      <c r="BB464" s="394"/>
      <c r="BC464" s="343"/>
      <c r="BD464" s="343"/>
      <c r="BE464" s="343"/>
      <c r="BF464" s="343"/>
      <c r="BG464" s="343"/>
      <c r="BH464" s="343"/>
      <c r="BI464" s="343"/>
      <c r="BJ464" s="343"/>
      <c r="BK464" s="343"/>
      <c r="BL464" s="343"/>
      <c r="BM464" s="343"/>
      <c r="BN464" s="343"/>
      <c r="BO464" s="343"/>
      <c r="BP464" s="343"/>
      <c r="BQ464" s="343"/>
      <c r="BR464" s="343"/>
      <c r="BS464" s="343"/>
      <c r="BT464" s="343"/>
      <c r="BU464" s="343"/>
      <c r="BV464" s="343"/>
      <c r="BW464" s="343"/>
      <c r="BX464" s="343"/>
      <c r="BY464" s="343"/>
      <c r="BZ464" s="344"/>
      <c r="CA464" s="344"/>
      <c r="CB464" s="344"/>
      <c r="CC464" s="344"/>
      <c r="CD464" s="344"/>
      <c r="CE464" s="344"/>
      <c r="CF464" s="344"/>
      <c r="CG464" s="344"/>
      <c r="CH464" s="344"/>
      <c r="CI464" s="344"/>
      <c r="CJ464" s="344"/>
      <c r="CK464" s="344"/>
      <c r="CL464" s="344"/>
      <c r="CM464" s="344"/>
      <c r="CN464" s="344"/>
      <c r="CO464" s="344"/>
      <c r="CP464" s="344"/>
      <c r="CQ464" s="344"/>
      <c r="CR464" s="344"/>
      <c r="CS464" s="344"/>
      <c r="CT464" s="344"/>
      <c r="CU464" s="344"/>
      <c r="CV464" s="344"/>
      <c r="CW464" s="344"/>
      <c r="CX464" s="344"/>
      <c r="CY464" s="344"/>
      <c r="CZ464" s="344"/>
    </row>
    <row r="465" s="348" customFormat="true" ht="25.15" customHeight="true" x14ac:dyDescent="0.2">
      <c r="C465" s="1020" t="s">
        <v>586</v>
      </c>
      <c r="D465" s="1020"/>
      <c r="E465" s="805">
        <v>3.0967992457121386E-2</v>
      </c>
      <c r="F465" s="577"/>
      <c r="G465" s="577"/>
      <c r="H465" s="1020" t="s">
        <v>587</v>
      </c>
      <c r="I465" s="1020"/>
      <c r="J465" s="806">
        <v>3.3806134456725936E-2</v>
      </c>
      <c r="K465" s="577"/>
      <c r="L465" s="577"/>
      <c r="M465" s="1020" t="s">
        <v>541</v>
      </c>
      <c r="N465" s="1020"/>
      <c r="O465" s="807">
        <v>3.1927480865934416E-2</v>
      </c>
      <c r="P465" s="577"/>
      <c r="Q465" s="577"/>
      <c r="Z465" s="341"/>
      <c r="AA465" s="341"/>
      <c r="AB465" s="341"/>
      <c r="AC465" s="341"/>
      <c r="AD465" s="341"/>
      <c r="AE465" s="341"/>
      <c r="AF465" s="341"/>
      <c r="AG465" s="341"/>
      <c r="AH465" s="341"/>
      <c r="AI465" s="341"/>
      <c r="AJ465" s="341"/>
      <c r="AK465" s="341"/>
      <c r="AL465" s="341"/>
      <c r="AM465" s="341"/>
      <c r="AN465" s="341"/>
      <c r="AO465" s="341"/>
      <c r="AP465" s="341"/>
      <c r="AQ465" s="341"/>
      <c r="AR465" s="341"/>
      <c r="AS465" s="341"/>
      <c r="AT465" s="341"/>
      <c r="AU465" s="341"/>
      <c r="AV465" s="341"/>
      <c r="AW465" s="341"/>
      <c r="AX465" s="341"/>
      <c r="AY465" s="341"/>
      <c r="AZ465" s="341"/>
      <c r="BA465" s="343"/>
      <c r="BB465" s="394"/>
      <c r="BC465" s="343"/>
      <c r="BD465" s="343"/>
      <c r="BE465" s="343"/>
      <c r="BF465" s="343"/>
      <c r="BG465" s="343"/>
      <c r="BH465" s="343"/>
      <c r="BI465" s="343"/>
      <c r="BJ465" s="343"/>
      <c r="BK465" s="343"/>
      <c r="BL465" s="343"/>
      <c r="BM465" s="343"/>
      <c r="BN465" s="343"/>
      <c r="BO465" s="343"/>
      <c r="BP465" s="343"/>
      <c r="BQ465" s="343"/>
      <c r="BR465" s="343"/>
      <c r="BS465" s="343"/>
      <c r="BT465" s="343"/>
      <c r="BU465" s="343"/>
      <c r="BV465" s="343"/>
      <c r="BW465" s="343"/>
      <c r="BX465" s="343"/>
      <c r="BY465" s="343"/>
      <c r="BZ465" s="344"/>
      <c r="CA465" s="344"/>
      <c r="CB465" s="344"/>
      <c r="CC465" s="344"/>
      <c r="CD465" s="344"/>
      <c r="CE465" s="344"/>
      <c r="CF465" s="344"/>
      <c r="CG465" s="344"/>
      <c r="CH465" s="344"/>
      <c r="CI465" s="344"/>
      <c r="CJ465" s="344"/>
      <c r="CK465" s="344"/>
      <c r="CL465" s="344"/>
      <c r="CM465" s="344"/>
      <c r="CN465" s="344"/>
      <c r="CO465" s="344"/>
      <c r="CP465" s="344"/>
      <c r="CQ465" s="344"/>
      <c r="CR465" s="344"/>
      <c r="CS465" s="344"/>
      <c r="CT465" s="344"/>
      <c r="CU465" s="344"/>
      <c r="CV465" s="344"/>
      <c r="CW465" s="344"/>
      <c r="CX465" s="344"/>
      <c r="CY465" s="344"/>
      <c r="CZ465" s="344"/>
    </row>
    <row r="466" s="348" customFormat="true" ht="25.15" customHeight="true" x14ac:dyDescent="0.2">
      <c r="C466" s="1020" t="s">
        <v>555</v>
      </c>
      <c r="D466" s="1020"/>
      <c r="E466" s="805">
        <v>3.0326333268762351E-3</v>
      </c>
      <c r="F466" s="577"/>
      <c r="G466" s="577"/>
      <c r="H466" s="1020" t="s">
        <v>476</v>
      </c>
      <c r="I466" s="1020"/>
      <c r="J466" s="806">
        <v>-3.0455231854625647E-2</v>
      </c>
      <c r="K466" s="577"/>
      <c r="L466" s="577"/>
      <c r="M466" s="1020" t="s">
        <v>476</v>
      </c>
      <c r="N466" s="1020"/>
      <c r="O466" s="807">
        <v>3.1643568185197861E-2</v>
      </c>
      <c r="P466" s="577"/>
      <c r="Q466" s="577"/>
      <c r="Z466" s="341"/>
      <c r="AA466" s="341"/>
      <c r="AB466" s="341"/>
      <c r="AC466" s="341"/>
      <c r="AD466" s="341"/>
      <c r="AE466" s="341"/>
      <c r="AF466" s="341"/>
      <c r="AG466" s="341"/>
      <c r="AH466" s="341"/>
      <c r="AI466" s="341"/>
      <c r="AJ466" s="341"/>
      <c r="AK466" s="341"/>
      <c r="AL466" s="341"/>
      <c r="AM466" s="341"/>
      <c r="AN466" s="341"/>
      <c r="AO466" s="341"/>
      <c r="AP466" s="341"/>
      <c r="AQ466" s="341"/>
      <c r="AR466" s="341"/>
      <c r="AS466" s="341"/>
      <c r="AT466" s="341"/>
      <c r="AU466" s="341"/>
      <c r="AV466" s="341"/>
      <c r="AW466" s="341"/>
      <c r="AX466" s="341"/>
      <c r="AY466" s="341"/>
      <c r="AZ466" s="341"/>
      <c r="BA466" s="343"/>
      <c r="BB466" s="394"/>
      <c r="BC466" s="343"/>
      <c r="BD466" s="343"/>
      <c r="BE466" s="343"/>
      <c r="BF466" s="343"/>
      <c r="BG466" s="343"/>
      <c r="BH466" s="343"/>
      <c r="BI466" s="343"/>
      <c r="BJ466" s="343"/>
      <c r="BK466" s="343"/>
      <c r="BL466" s="343"/>
      <c r="BM466" s="343"/>
      <c r="BN466" s="343"/>
      <c r="BO466" s="343"/>
      <c r="BP466" s="343"/>
      <c r="BQ466" s="343"/>
      <c r="BR466" s="343"/>
      <c r="BS466" s="343"/>
      <c r="BT466" s="343"/>
      <c r="BU466" s="343"/>
      <c r="BV466" s="343"/>
      <c r="BW466" s="343"/>
      <c r="BX466" s="343"/>
      <c r="BY466" s="343"/>
      <c r="BZ466" s="344"/>
      <c r="CA466" s="344"/>
      <c r="CB466" s="344"/>
      <c r="CC466" s="344"/>
      <c r="CD466" s="344"/>
      <c r="CE466" s="344"/>
      <c r="CF466" s="344"/>
      <c r="CG466" s="344"/>
      <c r="CH466" s="344"/>
      <c r="CI466" s="344"/>
      <c r="CJ466" s="344"/>
      <c r="CK466" s="344"/>
      <c r="CL466" s="344"/>
      <c r="CM466" s="344"/>
      <c r="CN466" s="344"/>
      <c r="CO466" s="344"/>
      <c r="CP466" s="344"/>
      <c r="CQ466" s="344"/>
      <c r="CR466" s="344"/>
      <c r="CS466" s="344"/>
      <c r="CT466" s="344"/>
      <c r="CU466" s="344"/>
      <c r="CV466" s="344"/>
      <c r="CW466" s="344"/>
      <c r="CX466" s="344"/>
      <c r="CY466" s="344"/>
      <c r="CZ466" s="344"/>
    </row>
    <row r="467" s="348" customFormat="true" ht="25.15" customHeight="true" x14ac:dyDescent="0.2">
      <c r="C467" s="1020" t="s">
        <v>557</v>
      </c>
      <c r="D467" s="1020"/>
      <c r="E467" s="805">
        <v>1.995311447819895E-2</v>
      </c>
      <c r="F467" s="577"/>
      <c r="G467" s="577"/>
      <c r="H467" s="1020" t="s">
        <v>554</v>
      </c>
      <c r="I467" s="1020"/>
      <c r="J467" s="806">
        <v>2.6378152050825648E-2</v>
      </c>
      <c r="K467" s="577"/>
      <c r="L467" s="577"/>
      <c r="M467" s="1020" t="s">
        <v>548</v>
      </c>
      <c r="N467" s="1020"/>
      <c r="O467" s="807">
        <v>2.4584804725086985E-2</v>
      </c>
      <c r="P467" s="577"/>
      <c r="Q467" s="577"/>
      <c r="Z467" s="341"/>
      <c r="AA467" s="341"/>
      <c r="AB467" s="341"/>
      <c r="AC467" s="341"/>
      <c r="AD467" s="341"/>
      <c r="AE467" s="341"/>
      <c r="AF467" s="341"/>
      <c r="AG467" s="341"/>
      <c r="AH467" s="341"/>
      <c r="AI467" s="341"/>
      <c r="AJ467" s="341"/>
      <c r="AK467" s="341"/>
      <c r="AL467" s="341"/>
      <c r="AM467" s="341"/>
      <c r="AN467" s="341"/>
      <c r="AO467" s="341"/>
      <c r="AP467" s="341"/>
      <c r="AQ467" s="341"/>
      <c r="AR467" s="341"/>
      <c r="AS467" s="341"/>
      <c r="AT467" s="341"/>
      <c r="AU467" s="341"/>
      <c r="AV467" s="341"/>
      <c r="AW467" s="341"/>
      <c r="AX467" s="341"/>
      <c r="AY467" s="341"/>
      <c r="AZ467" s="341"/>
      <c r="BA467" s="343"/>
      <c r="BB467" s="394"/>
      <c r="BC467" s="343"/>
      <c r="BD467" s="343"/>
      <c r="BE467" s="343"/>
      <c r="BF467" s="343"/>
      <c r="BG467" s="343"/>
      <c r="BH467" s="343"/>
      <c r="BI467" s="343"/>
      <c r="BJ467" s="343"/>
      <c r="BK467" s="343"/>
      <c r="BL467" s="343"/>
      <c r="BM467" s="343"/>
      <c r="BN467" s="343"/>
      <c r="BO467" s="343"/>
      <c r="BP467" s="343"/>
      <c r="BQ467" s="343"/>
      <c r="BR467" s="343"/>
      <c r="BS467" s="343"/>
      <c r="BT467" s="343"/>
      <c r="BU467" s="343"/>
      <c r="BV467" s="343"/>
      <c r="BW467" s="343"/>
      <c r="BX467" s="343"/>
      <c r="BY467" s="343"/>
      <c r="BZ467" s="344"/>
      <c r="CA467" s="344"/>
      <c r="CB467" s="344"/>
      <c r="CC467" s="344"/>
      <c r="CD467" s="344"/>
      <c r="CE467" s="344"/>
      <c r="CF467" s="344"/>
      <c r="CG467" s="344"/>
      <c r="CH467" s="344"/>
      <c r="CI467" s="344"/>
      <c r="CJ467" s="344"/>
      <c r="CK467" s="344"/>
      <c r="CL467" s="344"/>
      <c r="CM467" s="344"/>
      <c r="CN467" s="344"/>
      <c r="CO467" s="344"/>
      <c r="CP467" s="344"/>
      <c r="CQ467" s="344"/>
      <c r="CR467" s="344"/>
      <c r="CS467" s="344"/>
      <c r="CT467" s="344"/>
      <c r="CU467" s="344"/>
      <c r="CV467" s="344"/>
      <c r="CW467" s="344"/>
      <c r="CX467" s="344"/>
      <c r="CY467" s="344"/>
      <c r="CZ467" s="344"/>
    </row>
    <row r="468" s="348" customFormat="true" ht="25.15" customHeight="true" x14ac:dyDescent="0.2">
      <c r="C468" s="1020" t="s">
        <v>302</v>
      </c>
      <c r="D468" s="1020"/>
      <c r="E468" s="805">
        <v>4.2350982263560641E-2</v>
      </c>
      <c r="F468" s="577"/>
      <c r="G468" s="577"/>
      <c r="H468" s="1020" t="s">
        <v>588</v>
      </c>
      <c r="I468" s="1020"/>
      <c r="J468" s="806">
        <v>-2.339531755613964E-2</v>
      </c>
      <c r="K468" s="577"/>
      <c r="L468" s="577"/>
      <c r="M468" s="1020" t="s">
        <v>567</v>
      </c>
      <c r="N468" s="1020"/>
      <c r="O468" s="807">
        <v>1.3425846996140188E-2</v>
      </c>
      <c r="P468" s="577"/>
      <c r="Q468" s="577"/>
      <c r="Z468" s="341"/>
      <c r="AA468" s="341"/>
      <c r="AB468" s="341"/>
      <c r="AC468" s="341"/>
      <c r="AD468" s="341"/>
      <c r="AE468" s="341"/>
      <c r="AF468" s="341"/>
      <c r="AG468" s="341"/>
      <c r="AH468" s="341"/>
      <c r="AI468" s="341"/>
      <c r="AJ468" s="341"/>
      <c r="AK468" s="341"/>
      <c r="AL468" s="341"/>
      <c r="AM468" s="341"/>
      <c r="AN468" s="341"/>
      <c r="AO468" s="341"/>
      <c r="AP468" s="341"/>
      <c r="AQ468" s="341"/>
      <c r="AR468" s="341"/>
      <c r="AS468" s="341"/>
      <c r="AT468" s="341"/>
      <c r="AU468" s="341"/>
      <c r="AV468" s="341"/>
      <c r="AW468" s="341"/>
      <c r="AX468" s="341"/>
      <c r="AY468" s="341"/>
      <c r="AZ468" s="341"/>
      <c r="BA468" s="343"/>
      <c r="BB468" s="394"/>
      <c r="BC468" s="343"/>
      <c r="BD468" s="343"/>
      <c r="BE468" s="343"/>
      <c r="BF468" s="343"/>
      <c r="BG468" s="343"/>
      <c r="BH468" s="343"/>
      <c r="BI468" s="343"/>
      <c r="BJ468" s="343"/>
      <c r="BK468" s="343"/>
      <c r="BL468" s="343"/>
      <c r="BM468" s="343"/>
      <c r="BN468" s="343"/>
      <c r="BO468" s="343"/>
      <c r="BP468" s="343"/>
      <c r="BQ468" s="343"/>
      <c r="BR468" s="343"/>
      <c r="BS468" s="343"/>
      <c r="BT468" s="343"/>
      <c r="BU468" s="343"/>
      <c r="BV468" s="343"/>
      <c r="BW468" s="343"/>
      <c r="BX468" s="343"/>
      <c r="BY468" s="343"/>
      <c r="BZ468" s="344"/>
      <c r="CA468" s="344"/>
      <c r="CB468" s="344"/>
      <c r="CC468" s="344"/>
      <c r="CD468" s="344"/>
      <c r="CE468" s="344"/>
      <c r="CF468" s="344"/>
      <c r="CG468" s="344"/>
      <c r="CH468" s="344"/>
      <c r="CI468" s="344"/>
      <c r="CJ468" s="344"/>
      <c r="CK468" s="344"/>
      <c r="CL468" s="344"/>
      <c r="CM468" s="344"/>
      <c r="CN468" s="344"/>
      <c r="CO468" s="344"/>
      <c r="CP468" s="344"/>
      <c r="CQ468" s="344"/>
      <c r="CR468" s="344"/>
      <c r="CS468" s="344"/>
      <c r="CT468" s="344"/>
      <c r="CU468" s="344"/>
      <c r="CV468" s="344"/>
      <c r="CW468" s="344"/>
      <c r="CX468" s="344"/>
      <c r="CY468" s="344"/>
      <c r="CZ468" s="344"/>
    </row>
    <row r="469" s="348" customFormat="true" ht="25.15" customHeight="true" x14ac:dyDescent="0.2">
      <c r="C469" s="1020" t="s">
        <v>587</v>
      </c>
      <c r="D469" s="1020"/>
      <c r="E469" s="805">
        <v>6.2340453483119207E-3</v>
      </c>
      <c r="F469" s="577"/>
      <c r="G469" s="577"/>
      <c r="H469" s="1020" t="s">
        <v>569</v>
      </c>
      <c r="I469" s="1020"/>
      <c r="J469" s="806">
        <v>1.7685881533872846E-2</v>
      </c>
      <c r="K469" s="577"/>
      <c r="L469" s="577"/>
      <c r="M469" s="1020" t="s">
        <v>569</v>
      </c>
      <c r="N469" s="1020"/>
      <c r="O469" s="807">
        <v>-8.1610954639667697E-3</v>
      </c>
      <c r="P469" s="577"/>
      <c r="Q469" s="577"/>
      <c r="Z469" s="341"/>
      <c r="AA469" s="341"/>
      <c r="AB469" s="341"/>
      <c r="AC469" s="341"/>
      <c r="AD469" s="341"/>
      <c r="AE469" s="341"/>
      <c r="AF469" s="341"/>
      <c r="AG469" s="341"/>
      <c r="AH469" s="341"/>
      <c r="AI469" s="341"/>
      <c r="AJ469" s="341"/>
      <c r="AK469" s="341"/>
      <c r="AL469" s="341"/>
      <c r="AM469" s="341"/>
      <c r="AN469" s="341"/>
      <c r="AO469" s="341"/>
      <c r="AP469" s="341"/>
      <c r="AQ469" s="341"/>
      <c r="AR469" s="341"/>
      <c r="AS469" s="341"/>
      <c r="AT469" s="341"/>
      <c r="AU469" s="341"/>
      <c r="AV469" s="341"/>
      <c r="AW469" s="341"/>
      <c r="AX469" s="341"/>
      <c r="AY469" s="341"/>
      <c r="AZ469" s="341"/>
      <c r="BA469" s="343"/>
      <c r="BB469" s="394"/>
      <c r="BC469" s="343"/>
      <c r="BD469" s="343"/>
      <c r="BE469" s="343"/>
      <c r="BF469" s="343"/>
      <c r="BG469" s="343"/>
      <c r="BH469" s="343"/>
      <c r="BI469" s="343"/>
      <c r="BJ469" s="343"/>
      <c r="BK469" s="343"/>
      <c r="BL469" s="343"/>
      <c r="BM469" s="343"/>
      <c r="BN469" s="343"/>
      <c r="BO469" s="343"/>
      <c r="BP469" s="343"/>
      <c r="BQ469" s="343"/>
      <c r="BR469" s="343"/>
      <c r="BS469" s="343"/>
      <c r="BT469" s="343"/>
      <c r="BU469" s="343"/>
      <c r="BV469" s="343"/>
      <c r="BW469" s="343"/>
      <c r="BX469" s="343"/>
      <c r="BY469" s="343"/>
      <c r="BZ469" s="344"/>
      <c r="CA469" s="344"/>
      <c r="CB469" s="344"/>
      <c r="CC469" s="344"/>
      <c r="CD469" s="344"/>
      <c r="CE469" s="344"/>
      <c r="CF469" s="344"/>
      <c r="CG469" s="344"/>
      <c r="CH469" s="344"/>
      <c r="CI469" s="344"/>
      <c r="CJ469" s="344"/>
      <c r="CK469" s="344"/>
      <c r="CL469" s="344"/>
      <c r="CM469" s="344"/>
      <c r="CN469" s="344"/>
      <c r="CO469" s="344"/>
      <c r="CP469" s="344"/>
      <c r="CQ469" s="344"/>
      <c r="CR469" s="344"/>
      <c r="CS469" s="344"/>
      <c r="CT469" s="344"/>
      <c r="CU469" s="344"/>
      <c r="CV469" s="344"/>
      <c r="CW469" s="344"/>
      <c r="CX469" s="344"/>
      <c r="CY469" s="344"/>
      <c r="CZ469" s="344"/>
    </row>
    <row r="470" s="348" customFormat="true" ht="25.15" customHeight="true" x14ac:dyDescent="0.2">
      <c r="C470" s="1020" t="s">
        <v>582</v>
      </c>
      <c r="D470" s="1020"/>
      <c r="E470" s="805">
        <v>7.2764204165074994E-2</v>
      </c>
      <c r="F470" s="577"/>
      <c r="G470" s="577"/>
      <c r="H470" s="1020" t="s">
        <v>549</v>
      </c>
      <c r="I470" s="1020"/>
      <c r="J470" s="806">
        <v>-1.5727599639027756E-2</v>
      </c>
      <c r="K470" s="577"/>
      <c r="L470" s="577"/>
      <c r="M470" s="1020" t="s">
        <v>566</v>
      </c>
      <c r="N470" s="1020"/>
      <c r="O470" s="807">
        <v>7.8847865021352461E-3</v>
      </c>
      <c r="P470" s="577"/>
      <c r="Q470" s="577"/>
      <c r="Z470" s="341"/>
      <c r="AA470" s="341"/>
      <c r="AB470" s="341"/>
      <c r="AC470" s="341"/>
      <c r="AD470" s="341"/>
      <c r="AE470" s="341"/>
      <c r="AF470" s="341"/>
      <c r="AG470" s="341"/>
      <c r="AH470" s="341"/>
      <c r="AI470" s="341"/>
      <c r="AJ470" s="341"/>
      <c r="AK470" s="341"/>
      <c r="AL470" s="341"/>
      <c r="AM470" s="341"/>
      <c r="AN470" s="341"/>
      <c r="AO470" s="341"/>
      <c r="AP470" s="341"/>
      <c r="AQ470" s="341"/>
      <c r="AR470" s="341"/>
      <c r="AS470" s="341"/>
      <c r="AT470" s="341"/>
      <c r="AU470" s="341"/>
      <c r="AV470" s="341"/>
      <c r="AW470" s="341"/>
      <c r="AX470" s="341"/>
      <c r="AY470" s="341"/>
      <c r="AZ470" s="341"/>
      <c r="BA470" s="343"/>
      <c r="BB470" s="394"/>
      <c r="BC470" s="343"/>
      <c r="BD470" s="343"/>
      <c r="BE470" s="343"/>
      <c r="BF470" s="343"/>
      <c r="BG470" s="343"/>
      <c r="BH470" s="343"/>
      <c r="BI470" s="343"/>
      <c r="BJ470" s="343"/>
      <c r="BK470" s="343"/>
      <c r="BL470" s="343"/>
      <c r="BM470" s="343"/>
      <c r="BN470" s="343"/>
      <c r="BO470" s="343"/>
      <c r="BP470" s="343"/>
      <c r="BQ470" s="343"/>
      <c r="BR470" s="343"/>
      <c r="BS470" s="343"/>
      <c r="BT470" s="343"/>
      <c r="BU470" s="343"/>
      <c r="BV470" s="343"/>
      <c r="BW470" s="343"/>
      <c r="BX470" s="343"/>
      <c r="BY470" s="343"/>
      <c r="BZ470" s="344"/>
      <c r="CA470" s="344"/>
      <c r="CB470" s="344"/>
      <c r="CC470" s="344"/>
      <c r="CD470" s="344"/>
      <c r="CE470" s="344"/>
      <c r="CF470" s="344"/>
      <c r="CG470" s="344"/>
      <c r="CH470" s="344"/>
      <c r="CI470" s="344"/>
      <c r="CJ470" s="344"/>
      <c r="CK470" s="344"/>
      <c r="CL470" s="344"/>
      <c r="CM470" s="344"/>
      <c r="CN470" s="344"/>
      <c r="CO470" s="344"/>
      <c r="CP470" s="344"/>
      <c r="CQ470" s="344"/>
      <c r="CR470" s="344"/>
      <c r="CS470" s="344"/>
      <c r="CT470" s="344"/>
      <c r="CU470" s="344"/>
      <c r="CV470" s="344"/>
      <c r="CW470" s="344"/>
      <c r="CX470" s="344"/>
      <c r="CY470" s="344"/>
      <c r="CZ470" s="344"/>
    </row>
    <row r="471" s="348" customFormat="true" ht="25.15" customHeight="true" x14ac:dyDescent="0.2">
      <c r="C471" s="1020" t="s">
        <v>542</v>
      </c>
      <c r="D471" s="1020"/>
      <c r="E471" s="805">
        <v>3.9173438313876201E-2</v>
      </c>
      <c r="F471" s="577"/>
      <c r="G471" s="577"/>
      <c r="H471" s="1020" t="s">
        <v>565</v>
      </c>
      <c r="I471" s="1020"/>
      <c r="J471" s="809">
        <v>-7.2968817762624318E-3</v>
      </c>
      <c r="K471" s="577"/>
      <c r="L471" s="577"/>
      <c r="M471" s="1020" t="s">
        <v>557</v>
      </c>
      <c r="N471" s="1020"/>
      <c r="O471" s="810">
        <v>-2.746702273912644E-3</v>
      </c>
      <c r="P471" s="577"/>
      <c r="Q471" s="577"/>
      <c r="Z471" s="341"/>
      <c r="AA471" s="341"/>
      <c r="AB471" s="341"/>
      <c r="AC471" s="341"/>
      <c r="AD471" s="341"/>
      <c r="AE471" s="341"/>
      <c r="AF471" s="341"/>
      <c r="AG471" s="341"/>
      <c r="AH471" s="341"/>
      <c r="AI471" s="341"/>
      <c r="AJ471" s="341"/>
      <c r="AK471" s="341"/>
      <c r="AL471" s="341"/>
      <c r="AM471" s="341"/>
      <c r="AN471" s="341"/>
      <c r="AO471" s="341"/>
      <c r="AP471" s="341"/>
      <c r="AQ471" s="341"/>
      <c r="AR471" s="341"/>
      <c r="AS471" s="341"/>
      <c r="AT471" s="341"/>
      <c r="AU471" s="341"/>
      <c r="AV471" s="341"/>
      <c r="AW471" s="341"/>
      <c r="AX471" s="341"/>
      <c r="AY471" s="341"/>
      <c r="AZ471" s="341"/>
      <c r="BA471" s="343"/>
      <c r="BB471" s="394"/>
      <c r="BC471" s="343"/>
      <c r="BD471" s="343"/>
      <c r="BE471" s="343"/>
      <c r="BF471" s="343"/>
      <c r="BG471" s="343"/>
      <c r="BH471" s="343"/>
      <c r="BI471" s="343"/>
      <c r="BJ471" s="343"/>
      <c r="BK471" s="343"/>
      <c r="BL471" s="343"/>
      <c r="BM471" s="343"/>
      <c r="BN471" s="343"/>
      <c r="BO471" s="343"/>
      <c r="BP471" s="343"/>
      <c r="BQ471" s="343"/>
      <c r="BR471" s="343"/>
      <c r="BS471" s="343"/>
      <c r="BT471" s="343"/>
      <c r="BU471" s="343"/>
      <c r="BV471" s="343"/>
      <c r="BW471" s="343"/>
      <c r="BX471" s="343"/>
      <c r="BY471" s="343"/>
      <c r="BZ471" s="344"/>
      <c r="CA471" s="344"/>
      <c r="CB471" s="344"/>
      <c r="CC471" s="344"/>
      <c r="CD471" s="344"/>
      <c r="CE471" s="344"/>
      <c r="CF471" s="344"/>
      <c r="CG471" s="344"/>
      <c r="CH471" s="344"/>
      <c r="CI471" s="344"/>
      <c r="CJ471" s="344"/>
      <c r="CK471" s="344"/>
      <c r="CL471" s="344"/>
      <c r="CM471" s="344"/>
      <c r="CN471" s="344"/>
      <c r="CO471" s="344"/>
      <c r="CP471" s="344"/>
      <c r="CQ471" s="344"/>
      <c r="CR471" s="344"/>
      <c r="CS471" s="344"/>
      <c r="CT471" s="344"/>
      <c r="CU471" s="344"/>
      <c r="CV471" s="344"/>
      <c r="CW471" s="344"/>
      <c r="CX471" s="344"/>
      <c r="CY471" s="344"/>
      <c r="CZ471" s="344"/>
    </row>
    <row r="472" s="348" customFormat="true" ht="25.15" customHeight="true" x14ac:dyDescent="0.2">
      <c r="C472" s="1020" t="s">
        <v>562</v>
      </c>
      <c r="D472" s="1020"/>
      <c r="E472" s="805">
        <v>2.2844733187072285E-3</v>
      </c>
      <c r="F472" s="577"/>
      <c r="G472" s="577"/>
      <c r="H472" s="1020"/>
      <c r="I472" s="1020"/>
      <c r="J472" s="577"/>
      <c r="K472" s="577"/>
      <c r="L472" s="577"/>
      <c r="M472" s="1020"/>
      <c r="N472" s="1020"/>
      <c r="O472" s="577"/>
      <c r="P472" s="577"/>
      <c r="Q472" s="577"/>
      <c r="Z472" s="341"/>
      <c r="AA472" s="341"/>
      <c r="AB472" s="341"/>
      <c r="AC472" s="341"/>
      <c r="AD472" s="341"/>
      <c r="AE472" s="341"/>
      <c r="AF472" s="341"/>
      <c r="AG472" s="341"/>
      <c r="AH472" s="341"/>
      <c r="AI472" s="341"/>
      <c r="AJ472" s="341"/>
      <c r="AK472" s="341"/>
      <c r="AL472" s="341"/>
      <c r="AM472" s="341"/>
      <c r="AN472" s="341"/>
      <c r="AO472" s="341"/>
      <c r="AP472" s="341"/>
      <c r="AQ472" s="341"/>
      <c r="AR472" s="341"/>
      <c r="AS472" s="341"/>
      <c r="AT472" s="341"/>
      <c r="AU472" s="341"/>
      <c r="AV472" s="341"/>
      <c r="AW472" s="341"/>
      <c r="AX472" s="341"/>
      <c r="AY472" s="341"/>
      <c r="AZ472" s="341"/>
      <c r="BA472" s="343"/>
      <c r="BB472" s="394"/>
      <c r="BC472" s="343"/>
      <c r="BD472" s="343"/>
      <c r="BE472" s="343"/>
      <c r="BF472" s="343"/>
      <c r="BG472" s="343"/>
      <c r="BH472" s="343"/>
      <c r="BI472" s="343"/>
      <c r="BJ472" s="343"/>
      <c r="BK472" s="343"/>
      <c r="BL472" s="343"/>
      <c r="BM472" s="343"/>
      <c r="BN472" s="343"/>
      <c r="BO472" s="343"/>
      <c r="BP472" s="343"/>
      <c r="BQ472" s="343"/>
      <c r="BR472" s="343"/>
      <c r="BS472" s="343"/>
      <c r="BT472" s="343"/>
      <c r="BU472" s="343"/>
      <c r="BV472" s="343"/>
      <c r="BW472" s="343"/>
      <c r="BX472" s="343"/>
      <c r="BY472" s="343"/>
      <c r="BZ472" s="344"/>
      <c r="CA472" s="344"/>
      <c r="CB472" s="344"/>
      <c r="CC472" s="344"/>
      <c r="CD472" s="344"/>
      <c r="CE472" s="344"/>
      <c r="CF472" s="344"/>
      <c r="CG472" s="344"/>
      <c r="CH472" s="344"/>
      <c r="CI472" s="344"/>
      <c r="CJ472" s="344"/>
      <c r="CK472" s="344"/>
      <c r="CL472" s="344"/>
      <c r="CM472" s="344"/>
      <c r="CN472" s="344"/>
      <c r="CO472" s="344"/>
      <c r="CP472" s="344"/>
      <c r="CQ472" s="344"/>
      <c r="CR472" s="344"/>
      <c r="CS472" s="344"/>
      <c r="CT472" s="344"/>
      <c r="CU472" s="344"/>
      <c r="CV472" s="344"/>
      <c r="CW472" s="344"/>
      <c r="CX472" s="344"/>
      <c r="CY472" s="344"/>
      <c r="CZ472" s="344"/>
    </row>
    <row r="473" s="348" customFormat="true" ht="25.15" customHeight="true" x14ac:dyDescent="0.2">
      <c r="C473" s="1020" t="s">
        <v>550</v>
      </c>
      <c r="D473" s="1020"/>
      <c r="E473" s="805">
        <v>7.19375433526072E-2</v>
      </c>
      <c r="F473" s="577"/>
      <c r="G473" s="577"/>
      <c r="H473" s="1020"/>
      <c r="I473" s="1020"/>
      <c r="J473" s="577"/>
      <c r="K473" s="577"/>
      <c r="L473" s="577"/>
      <c r="M473" s="1020"/>
      <c r="N473" s="1020"/>
      <c r="O473" s="577"/>
      <c r="P473" s="577"/>
      <c r="Q473" s="577"/>
      <c r="Z473" s="341"/>
      <c r="AA473" s="341"/>
      <c r="AB473" s="341"/>
      <c r="AC473" s="341"/>
      <c r="AD473" s="341"/>
      <c r="AE473" s="341"/>
      <c r="AF473" s="341"/>
      <c r="AG473" s="341"/>
      <c r="AH473" s="341"/>
      <c r="AI473" s="341"/>
      <c r="AJ473" s="341"/>
      <c r="AK473" s="341"/>
      <c r="AL473" s="341"/>
      <c r="AM473" s="341"/>
      <c r="AN473" s="341"/>
      <c r="AO473" s="341"/>
      <c r="AP473" s="341"/>
      <c r="AQ473" s="341"/>
      <c r="AR473" s="341"/>
      <c r="AS473" s="341"/>
      <c r="AT473" s="341"/>
      <c r="AU473" s="341"/>
      <c r="AV473" s="341"/>
      <c r="AW473" s="341"/>
      <c r="AX473" s="341"/>
      <c r="AY473" s="341"/>
      <c r="AZ473" s="341"/>
      <c r="BA473" s="343"/>
      <c r="BB473" s="394"/>
      <c r="BC473" s="343"/>
      <c r="BD473" s="343"/>
      <c r="BE473" s="343"/>
      <c r="BF473" s="343"/>
      <c r="BG473" s="343"/>
      <c r="BH473" s="343"/>
      <c r="BI473" s="343"/>
      <c r="BJ473" s="343"/>
      <c r="BK473" s="343"/>
      <c r="BL473" s="343"/>
      <c r="BM473" s="343"/>
      <c r="BN473" s="343"/>
      <c r="BO473" s="343"/>
      <c r="BP473" s="343"/>
      <c r="BQ473" s="343"/>
      <c r="BR473" s="343"/>
      <c r="BS473" s="343"/>
      <c r="BT473" s="343"/>
      <c r="BU473" s="343"/>
      <c r="BV473" s="343"/>
      <c r="BW473" s="343"/>
      <c r="BX473" s="343"/>
      <c r="BY473" s="343"/>
      <c r="BZ473" s="344"/>
      <c r="CA473" s="344"/>
      <c r="CB473" s="344"/>
      <c r="CC473" s="344"/>
      <c r="CD473" s="344"/>
      <c r="CE473" s="344"/>
      <c r="CF473" s="344"/>
      <c r="CG473" s="344"/>
      <c r="CH473" s="344"/>
      <c r="CI473" s="344"/>
      <c r="CJ473" s="344"/>
      <c r="CK473" s="344"/>
      <c r="CL473" s="344"/>
      <c r="CM473" s="344"/>
      <c r="CN473" s="344"/>
      <c r="CO473" s="344"/>
      <c r="CP473" s="344"/>
      <c r="CQ473" s="344"/>
      <c r="CR473" s="344"/>
      <c r="CS473" s="344"/>
      <c r="CT473" s="344"/>
      <c r="CU473" s="344"/>
      <c r="CV473" s="344"/>
      <c r="CW473" s="344"/>
      <c r="CX473" s="344"/>
      <c r="CY473" s="344"/>
      <c r="CZ473" s="344"/>
    </row>
    <row r="474" s="348" customFormat="true" ht="25.15" customHeight="true" x14ac:dyDescent="0.2">
      <c r="C474" s="1020" t="s">
        <v>517</v>
      </c>
      <c r="D474" s="1020"/>
      <c r="E474" s="805">
        <v>0.30400818010655495</v>
      </c>
      <c r="F474" s="577"/>
      <c r="G474" s="577"/>
      <c r="H474" s="1020"/>
      <c r="I474" s="1020"/>
      <c r="J474" s="577"/>
      <c r="K474" s="577"/>
      <c r="L474" s="577"/>
      <c r="M474" s="1020"/>
      <c r="N474" s="1020"/>
      <c r="O474" s="577"/>
      <c r="P474" s="577"/>
      <c r="Q474" s="577"/>
      <c r="Z474" s="341"/>
      <c r="AA474" s="341"/>
      <c r="AB474" s="341"/>
      <c r="AC474" s="341"/>
      <c r="AD474" s="341"/>
      <c r="AE474" s="341"/>
      <c r="AF474" s="341"/>
      <c r="AG474" s="341"/>
      <c r="AH474" s="341"/>
      <c r="AI474" s="341"/>
      <c r="AJ474" s="341"/>
      <c r="AK474" s="341"/>
      <c r="AL474" s="341"/>
      <c r="AM474" s="341"/>
      <c r="AN474" s="341"/>
      <c r="AO474" s="341"/>
      <c r="AP474" s="341"/>
      <c r="AQ474" s="341"/>
      <c r="AR474" s="341"/>
      <c r="AS474" s="341"/>
      <c r="AT474" s="341"/>
      <c r="AU474" s="341"/>
      <c r="AV474" s="341"/>
      <c r="AW474" s="341"/>
      <c r="AX474" s="341"/>
      <c r="AY474" s="341"/>
      <c r="AZ474" s="341"/>
      <c r="BA474" s="343"/>
      <c r="BB474" s="394"/>
      <c r="BC474" s="343"/>
      <c r="BD474" s="343"/>
      <c r="BE474" s="343"/>
      <c r="BF474" s="343"/>
      <c r="BG474" s="343"/>
      <c r="BH474" s="343"/>
      <c r="BI474" s="343"/>
      <c r="BJ474" s="343"/>
      <c r="BK474" s="343"/>
      <c r="BL474" s="343"/>
      <c r="BM474" s="343"/>
      <c r="BN474" s="343"/>
      <c r="BO474" s="343"/>
      <c r="BP474" s="343"/>
      <c r="BQ474" s="343"/>
      <c r="BR474" s="343"/>
      <c r="BS474" s="343"/>
      <c r="BT474" s="343"/>
      <c r="BU474" s="343"/>
      <c r="BV474" s="343"/>
      <c r="BW474" s="343"/>
      <c r="BX474" s="343"/>
      <c r="BY474" s="343"/>
      <c r="BZ474" s="344"/>
      <c r="CA474" s="344"/>
      <c r="CB474" s="344"/>
      <c r="CC474" s="344"/>
      <c r="CD474" s="344"/>
      <c r="CE474" s="344"/>
      <c r="CF474" s="344"/>
      <c r="CG474" s="344"/>
      <c r="CH474" s="344"/>
      <c r="CI474" s="344"/>
      <c r="CJ474" s="344"/>
      <c r="CK474" s="344"/>
      <c r="CL474" s="344"/>
      <c r="CM474" s="344"/>
      <c r="CN474" s="344"/>
      <c r="CO474" s="344"/>
      <c r="CP474" s="344"/>
      <c r="CQ474" s="344"/>
      <c r="CR474" s="344"/>
      <c r="CS474" s="344"/>
      <c r="CT474" s="344"/>
      <c r="CU474" s="344"/>
      <c r="CV474" s="344"/>
      <c r="CW474" s="344"/>
      <c r="CX474" s="344"/>
      <c r="CY474" s="344"/>
      <c r="CZ474" s="344"/>
    </row>
    <row r="475" s="348" customFormat="true" ht="25.15" customHeight="true" x14ac:dyDescent="0.2">
      <c r="C475" s="1020" t="s">
        <v>554</v>
      </c>
      <c r="D475" s="1020"/>
      <c r="E475" s="805">
        <v>2.0653256128307291E-3</v>
      </c>
      <c r="F475" s="577"/>
      <c r="G475" s="577"/>
      <c r="H475" s="1020" t="s">
        <v>238</v>
      </c>
      <c r="I475" s="1020"/>
      <c r="J475" s="1020"/>
      <c r="K475" s="577"/>
      <c r="L475" s="577"/>
      <c r="M475" s="1020" t="s">
        <v>238</v>
      </c>
      <c r="N475" s="1020"/>
      <c r="O475" s="1020"/>
      <c r="P475" s="577"/>
      <c r="Q475" s="577"/>
      <c r="Z475" s="341"/>
      <c r="AA475" s="341"/>
      <c r="AB475" s="341"/>
      <c r="AC475" s="341"/>
      <c r="AD475" s="341"/>
      <c r="AE475" s="341"/>
      <c r="AF475" s="341"/>
      <c r="AG475" s="341"/>
      <c r="AH475" s="341"/>
      <c r="AI475" s="341"/>
      <c r="AJ475" s="341"/>
      <c r="AK475" s="341"/>
      <c r="AL475" s="341"/>
      <c r="AM475" s="341"/>
      <c r="AN475" s="341"/>
      <c r="AO475" s="341"/>
      <c r="AP475" s="341"/>
      <c r="AQ475" s="341"/>
      <c r="AR475" s="341"/>
      <c r="AS475" s="341"/>
      <c r="AT475" s="341"/>
      <c r="AU475" s="341"/>
      <c r="AV475" s="341"/>
      <c r="AW475" s="341"/>
      <c r="AX475" s="341"/>
      <c r="AY475" s="341"/>
      <c r="AZ475" s="341"/>
      <c r="BA475" s="343"/>
      <c r="BB475" s="394"/>
      <c r="BC475" s="343"/>
      <c r="BD475" s="343"/>
      <c r="BE475" s="343"/>
      <c r="BF475" s="343"/>
      <c r="BG475" s="343"/>
      <c r="BH475" s="343"/>
      <c r="BI475" s="343"/>
      <c r="BJ475" s="343"/>
      <c r="BK475" s="343"/>
      <c r="BL475" s="343"/>
      <c r="BM475" s="343"/>
      <c r="BN475" s="343"/>
      <c r="BO475" s="343"/>
      <c r="BP475" s="343"/>
      <c r="BQ475" s="343"/>
      <c r="BR475" s="343"/>
      <c r="BS475" s="343"/>
      <c r="BT475" s="343"/>
      <c r="BU475" s="343"/>
      <c r="BV475" s="343"/>
      <c r="BW475" s="343"/>
      <c r="BX475" s="343"/>
      <c r="BY475" s="343"/>
      <c r="BZ475" s="344"/>
      <c r="CA475" s="344"/>
      <c r="CB475" s="344"/>
      <c r="CC475" s="344"/>
      <c r="CD475" s="344"/>
      <c r="CE475" s="344"/>
      <c r="CF475" s="344"/>
      <c r="CG475" s="344"/>
      <c r="CH475" s="344"/>
      <c r="CI475" s="344"/>
      <c r="CJ475" s="344"/>
      <c r="CK475" s="344"/>
      <c r="CL475" s="344"/>
      <c r="CM475" s="344"/>
      <c r="CN475" s="344"/>
      <c r="CO475" s="344"/>
      <c r="CP475" s="344"/>
      <c r="CQ475" s="344"/>
      <c r="CR475" s="344"/>
      <c r="CS475" s="344"/>
      <c r="CT475" s="344"/>
      <c r="CU475" s="344"/>
      <c r="CV475" s="344"/>
      <c r="CW475" s="344"/>
      <c r="CX475" s="344"/>
      <c r="CY475" s="344"/>
      <c r="CZ475" s="344"/>
    </row>
    <row r="476" s="348" customFormat="true" ht="25.15" customHeight="true" x14ac:dyDescent="0.2">
      <c r="C476" s="1020" t="s">
        <v>581</v>
      </c>
      <c r="D476" s="1020"/>
      <c r="E476" s="805">
        <v>0.17739430469700437</v>
      </c>
      <c r="F476" s="577"/>
      <c r="G476" s="577"/>
      <c r="H476" s="1020"/>
      <c r="I476" s="1020"/>
      <c r="J476" s="788" t="s">
        <v>240</v>
      </c>
      <c r="K476" s="577"/>
      <c r="L476" s="577"/>
      <c r="M476" s="1020"/>
      <c r="N476" s="1020"/>
      <c r="O476" s="789" t="s">
        <v>240</v>
      </c>
      <c r="P476" s="577"/>
      <c r="Q476" s="577"/>
      <c r="Z476" s="341"/>
      <c r="AA476" s="341"/>
      <c r="AB476" s="341"/>
      <c r="AC476" s="341"/>
      <c r="AD476" s="341"/>
      <c r="AE476" s="341"/>
      <c r="AF476" s="341"/>
      <c r="AG476" s="341"/>
      <c r="AH476" s="341"/>
      <c r="AI476" s="341"/>
      <c r="AJ476" s="341"/>
      <c r="AK476" s="341"/>
      <c r="AL476" s="341"/>
      <c r="AM476" s="341"/>
      <c r="AN476" s="341"/>
      <c r="AO476" s="341"/>
      <c r="AP476" s="341"/>
      <c r="AQ476" s="341"/>
      <c r="AR476" s="341"/>
      <c r="AS476" s="341"/>
      <c r="AT476" s="341"/>
      <c r="AU476" s="341"/>
      <c r="AV476" s="341"/>
      <c r="AW476" s="341"/>
      <c r="AX476" s="341"/>
      <c r="AY476" s="341"/>
      <c r="AZ476" s="341"/>
      <c r="BA476" s="343"/>
      <c r="BB476" s="394"/>
      <c r="BC476" s="343"/>
      <c r="BD476" s="343"/>
      <c r="BE476" s="343"/>
      <c r="BF476" s="343"/>
      <c r="BG476" s="343"/>
      <c r="BH476" s="343"/>
      <c r="BI476" s="343"/>
      <c r="BJ476" s="343"/>
      <c r="BK476" s="343"/>
      <c r="BL476" s="343"/>
      <c r="BM476" s="343"/>
      <c r="BN476" s="343"/>
      <c r="BO476" s="343"/>
      <c r="BP476" s="343"/>
      <c r="BQ476" s="343"/>
      <c r="BR476" s="343"/>
      <c r="BS476" s="343"/>
      <c r="BT476" s="343"/>
      <c r="BU476" s="343"/>
      <c r="BV476" s="343"/>
      <c r="BW476" s="343"/>
      <c r="BX476" s="343"/>
      <c r="BY476" s="343"/>
      <c r="BZ476" s="344"/>
      <c r="CA476" s="344"/>
      <c r="CB476" s="344"/>
      <c r="CC476" s="344"/>
      <c r="CD476" s="344"/>
      <c r="CE476" s="344"/>
      <c r="CF476" s="344"/>
      <c r="CG476" s="344"/>
      <c r="CH476" s="344"/>
      <c r="CI476" s="344"/>
      <c r="CJ476" s="344"/>
      <c r="CK476" s="344"/>
      <c r="CL476" s="344"/>
      <c r="CM476" s="344"/>
      <c r="CN476" s="344"/>
      <c r="CO476" s="344"/>
      <c r="CP476" s="344"/>
      <c r="CQ476" s="344"/>
      <c r="CR476" s="344"/>
      <c r="CS476" s="344"/>
      <c r="CT476" s="344"/>
      <c r="CU476" s="344"/>
      <c r="CV476" s="344"/>
      <c r="CW476" s="344"/>
      <c r="CX476" s="344"/>
      <c r="CY476" s="344"/>
      <c r="CZ476" s="344"/>
    </row>
    <row r="477" s="348" customFormat="true" ht="25.15" customHeight="true" x14ac:dyDescent="0.2">
      <c r="C477" s="1020" t="s">
        <v>511</v>
      </c>
      <c r="D477" s="1020"/>
      <c r="E477" s="805">
        <v>0.38062754748178207</v>
      </c>
      <c r="F477" s="577"/>
      <c r="G477" s="577"/>
      <c r="H477" s="1020" t="s">
        <v>301</v>
      </c>
      <c r="I477" s="1020"/>
      <c r="J477" s="803">
        <v>3.4756834660704811E-2</v>
      </c>
      <c r="K477" s="577"/>
      <c r="L477" s="577"/>
      <c r="M477" s="1020" t="s">
        <v>301</v>
      </c>
      <c r="N477" s="1020"/>
      <c r="O477" s="804">
        <v>2.6502220594107045E-2</v>
      </c>
      <c r="P477" s="577"/>
      <c r="Q477" s="577"/>
      <c r="Z477" s="341"/>
      <c r="AA477" s="341"/>
      <c r="AB477" s="341"/>
      <c r="AC477" s="341"/>
      <c r="AD477" s="341"/>
      <c r="AE477" s="341"/>
      <c r="AF477" s="341"/>
      <c r="AG477" s="341"/>
      <c r="AH477" s="341"/>
      <c r="AI477" s="341"/>
      <c r="AJ477" s="341"/>
      <c r="AK477" s="341"/>
      <c r="AL477" s="341"/>
      <c r="AM477" s="341"/>
      <c r="AN477" s="341"/>
      <c r="AO477" s="341"/>
      <c r="AP477" s="341"/>
      <c r="AQ477" s="341"/>
      <c r="AR477" s="341"/>
      <c r="AS477" s="341"/>
      <c r="AT477" s="341"/>
      <c r="AU477" s="341"/>
      <c r="AV477" s="341"/>
      <c r="AW477" s="341"/>
      <c r="AX477" s="341"/>
      <c r="AY477" s="341"/>
      <c r="AZ477" s="341"/>
      <c r="BA477" s="343"/>
      <c r="BB477" s="394"/>
      <c r="BC477" s="343"/>
      <c r="BD477" s="343"/>
      <c r="BE477" s="343"/>
      <c r="BF477" s="343"/>
      <c r="BG477" s="343"/>
      <c r="BH477" s="343"/>
      <c r="BI477" s="343"/>
      <c r="BJ477" s="343"/>
      <c r="BK477" s="343"/>
      <c r="BL477" s="343"/>
      <c r="BM477" s="343"/>
      <c r="BN477" s="343"/>
      <c r="BO477" s="343"/>
      <c r="BP477" s="343"/>
      <c r="BQ477" s="343"/>
      <c r="BR477" s="343"/>
      <c r="BS477" s="343"/>
      <c r="BT477" s="343"/>
      <c r="BU477" s="343"/>
      <c r="BV477" s="343"/>
      <c r="BW477" s="343"/>
      <c r="BX477" s="343"/>
      <c r="BY477" s="343"/>
      <c r="BZ477" s="344"/>
      <c r="CA477" s="344"/>
      <c r="CB477" s="344"/>
      <c r="CC477" s="344"/>
      <c r="CD477" s="344"/>
      <c r="CE477" s="344"/>
      <c r="CF477" s="344"/>
      <c r="CG477" s="344"/>
      <c r="CH477" s="344"/>
      <c r="CI477" s="344"/>
      <c r="CJ477" s="344"/>
      <c r="CK477" s="344"/>
      <c r="CL477" s="344"/>
      <c r="CM477" s="344"/>
      <c r="CN477" s="344"/>
      <c r="CO477" s="344"/>
      <c r="CP477" s="344"/>
      <c r="CQ477" s="344"/>
      <c r="CR477" s="344"/>
      <c r="CS477" s="344"/>
      <c r="CT477" s="344"/>
      <c r="CU477" s="344"/>
      <c r="CV477" s="344"/>
      <c r="CW477" s="344"/>
      <c r="CX477" s="344"/>
      <c r="CY477" s="344"/>
      <c r="CZ477" s="344"/>
    </row>
    <row r="478" s="348" customFormat="true" ht="25.15" customHeight="true" x14ac:dyDescent="0.2">
      <c r="C478" s="1020" t="s">
        <v>222</v>
      </c>
      <c r="D478" s="1020"/>
      <c r="E478" s="805">
        <v>6.8653187012698916E-3</v>
      </c>
      <c r="F478" s="577"/>
      <c r="G478" s="577"/>
      <c r="H478" s="1020" t="s">
        <v>537</v>
      </c>
      <c r="I478" s="1020"/>
      <c r="J478" s="806">
        <v>6.3193018125938846E-2</v>
      </c>
      <c r="K478" s="577"/>
      <c r="L478" s="577"/>
      <c r="M478" s="1020" t="s">
        <v>537</v>
      </c>
      <c r="N478" s="1020"/>
      <c r="O478" s="807">
        <v>0.17699701041046756</v>
      </c>
      <c r="P478" s="577"/>
      <c r="Q478" s="577"/>
      <c r="Z478" s="341"/>
      <c r="AA478" s="341"/>
      <c r="AB478" s="341"/>
      <c r="AC478" s="341"/>
      <c r="AD478" s="341"/>
      <c r="AE478" s="341"/>
      <c r="AF478" s="341"/>
      <c r="AG478" s="341"/>
      <c r="AH478" s="341"/>
      <c r="AI478" s="341"/>
      <c r="AJ478" s="341"/>
      <c r="AK478" s="341"/>
      <c r="AL478" s="341"/>
      <c r="AM478" s="341"/>
      <c r="AN478" s="341"/>
      <c r="AO478" s="341"/>
      <c r="AP478" s="341"/>
      <c r="AQ478" s="341"/>
      <c r="AR478" s="341"/>
      <c r="AS478" s="341"/>
      <c r="AT478" s="341"/>
      <c r="AU478" s="341"/>
      <c r="AV478" s="341"/>
      <c r="AW478" s="341"/>
      <c r="AX478" s="341"/>
      <c r="AY478" s="341"/>
      <c r="AZ478" s="341"/>
      <c r="BA478" s="343"/>
      <c r="BB478" s="394"/>
      <c r="BC478" s="343"/>
      <c r="BD478" s="343"/>
      <c r="BE478" s="343"/>
      <c r="BF478" s="343"/>
      <c r="BG478" s="343"/>
      <c r="BH478" s="343"/>
      <c r="BI478" s="343"/>
      <c r="BJ478" s="343"/>
      <c r="BK478" s="343"/>
      <c r="BL478" s="343"/>
      <c r="BM478" s="343"/>
      <c r="BN478" s="343"/>
      <c r="BO478" s="343"/>
      <c r="BP478" s="343"/>
      <c r="BQ478" s="343"/>
      <c r="BR478" s="343"/>
      <c r="BS478" s="343"/>
      <c r="BT478" s="343"/>
      <c r="BU478" s="343"/>
      <c r="BV478" s="343"/>
      <c r="BW478" s="343"/>
      <c r="BX478" s="343"/>
      <c r="BY478" s="343"/>
      <c r="BZ478" s="344"/>
      <c r="CA478" s="344"/>
      <c r="CB478" s="344"/>
      <c r="CC478" s="344"/>
      <c r="CD478" s="344"/>
      <c r="CE478" s="344"/>
      <c r="CF478" s="344"/>
      <c r="CG478" s="344"/>
      <c r="CH478" s="344"/>
      <c r="CI478" s="344"/>
      <c r="CJ478" s="344"/>
      <c r="CK478" s="344"/>
      <c r="CL478" s="344"/>
      <c r="CM478" s="344"/>
      <c r="CN478" s="344"/>
      <c r="CO478" s="344"/>
      <c r="CP478" s="344"/>
      <c r="CQ478" s="344"/>
      <c r="CR478" s="344"/>
      <c r="CS478" s="344"/>
      <c r="CT478" s="344"/>
      <c r="CU478" s="344"/>
      <c r="CV478" s="344"/>
      <c r="CW478" s="344"/>
      <c r="CX478" s="344"/>
      <c r="CY478" s="344"/>
      <c r="CZ478" s="344"/>
    </row>
    <row r="479" s="348" customFormat="true" ht="25.15" customHeight="true" x14ac:dyDescent="0.2">
      <c r="C479" s="1020" t="s">
        <v>205</v>
      </c>
      <c r="D479" s="1020"/>
      <c r="E479" s="805">
        <v>4.5970078657666176E-2</v>
      </c>
      <c r="F479" s="577"/>
      <c r="G479" s="577"/>
      <c r="H479" s="1020" t="s">
        <v>476</v>
      </c>
      <c r="I479" s="1020"/>
      <c r="J479" s="806">
        <v>9.275211473190047E-4</v>
      </c>
      <c r="K479" s="577"/>
      <c r="L479" s="577"/>
      <c r="M479" s="1020" t="s">
        <v>476</v>
      </c>
      <c r="N479" s="1020"/>
      <c r="O479" s="807">
        <v>1.0013154074912662E-3</v>
      </c>
      <c r="P479" s="577"/>
      <c r="Q479" s="577"/>
      <c r="Z479" s="341"/>
      <c r="AA479" s="341"/>
      <c r="AB479" s="341"/>
      <c r="AC479" s="341"/>
      <c r="AD479" s="341"/>
      <c r="AE479" s="341"/>
      <c r="AF479" s="341"/>
      <c r="AG479" s="341"/>
      <c r="AH479" s="341"/>
      <c r="AI479" s="341"/>
      <c r="AJ479" s="341"/>
      <c r="AK479" s="341"/>
      <c r="AL479" s="341"/>
      <c r="AM479" s="341"/>
      <c r="AN479" s="341"/>
      <c r="AO479" s="341"/>
      <c r="AP479" s="341"/>
      <c r="AQ479" s="341"/>
      <c r="AR479" s="341"/>
      <c r="AS479" s="341"/>
      <c r="AT479" s="341"/>
      <c r="AU479" s="341"/>
      <c r="AV479" s="341"/>
      <c r="AW479" s="341"/>
      <c r="AX479" s="341"/>
      <c r="AY479" s="341"/>
      <c r="AZ479" s="341"/>
      <c r="BA479" s="343"/>
      <c r="BB479" s="394"/>
      <c r="BC479" s="343"/>
      <c r="BD479" s="343"/>
      <c r="BE479" s="343"/>
      <c r="BF479" s="343"/>
      <c r="BG479" s="343"/>
      <c r="BH479" s="343"/>
      <c r="BI479" s="343"/>
      <c r="BJ479" s="343"/>
      <c r="BK479" s="343"/>
      <c r="BL479" s="343"/>
      <c r="BM479" s="343"/>
      <c r="BN479" s="343"/>
      <c r="BO479" s="343"/>
      <c r="BP479" s="343"/>
      <c r="BQ479" s="343"/>
      <c r="BR479" s="343"/>
      <c r="BS479" s="343"/>
      <c r="BT479" s="343"/>
      <c r="BU479" s="343"/>
      <c r="BV479" s="343"/>
      <c r="BW479" s="343"/>
      <c r="BX479" s="343"/>
      <c r="BY479" s="343"/>
      <c r="BZ479" s="344"/>
      <c r="CA479" s="344"/>
      <c r="CB479" s="344"/>
      <c r="CC479" s="344"/>
      <c r="CD479" s="344"/>
      <c r="CE479" s="344"/>
      <c r="CF479" s="344"/>
      <c r="CG479" s="344"/>
      <c r="CH479" s="344"/>
      <c r="CI479" s="344"/>
      <c r="CJ479" s="344"/>
      <c r="CK479" s="344"/>
      <c r="CL479" s="344"/>
      <c r="CM479" s="344"/>
      <c r="CN479" s="344"/>
      <c r="CO479" s="344"/>
      <c r="CP479" s="344"/>
      <c r="CQ479" s="344"/>
      <c r="CR479" s="344"/>
      <c r="CS479" s="344"/>
      <c r="CT479" s="344"/>
      <c r="CU479" s="344"/>
      <c r="CV479" s="344"/>
      <c r="CW479" s="344"/>
      <c r="CX479" s="344"/>
      <c r="CY479" s="344"/>
      <c r="CZ479" s="344"/>
    </row>
    <row r="480" s="348" customFormat="true" ht="25.15" customHeight="true" x14ac:dyDescent="0.2">
      <c r="C480" s="1020" t="s">
        <v>528</v>
      </c>
      <c r="D480" s="1020"/>
      <c r="E480" s="805">
        <v>0.17340960217754284</v>
      </c>
      <c r="F480" s="577"/>
      <c r="G480" s="577"/>
      <c r="H480" s="1020" t="s">
        <v>563</v>
      </c>
      <c r="I480" s="1020"/>
      <c r="J480" s="806">
        <v>7.9296796749418474E-3</v>
      </c>
      <c r="K480" s="577"/>
      <c r="L480" s="577"/>
      <c r="M480" s="1020" t="s">
        <v>563</v>
      </c>
      <c r="N480" s="1020"/>
      <c r="O480" s="807">
        <v>1.3392560590192936E-3</v>
      </c>
      <c r="P480" s="577"/>
      <c r="Q480" s="577"/>
      <c r="Z480" s="341"/>
      <c r="AA480" s="341"/>
      <c r="AB480" s="341"/>
      <c r="AC480" s="341"/>
      <c r="AD480" s="341"/>
      <c r="AE480" s="341"/>
      <c r="AF480" s="341"/>
      <c r="AG480" s="341"/>
      <c r="AH480" s="341"/>
      <c r="AI480" s="341"/>
      <c r="AJ480" s="341"/>
      <c r="AK480" s="341"/>
      <c r="AL480" s="341"/>
      <c r="AM480" s="341"/>
      <c r="AN480" s="341"/>
      <c r="AO480" s="341"/>
      <c r="AP480" s="341"/>
      <c r="AQ480" s="341"/>
      <c r="AR480" s="341"/>
      <c r="AS480" s="341"/>
      <c r="AT480" s="341"/>
      <c r="AU480" s="341"/>
      <c r="AV480" s="341"/>
      <c r="AW480" s="341"/>
      <c r="AX480" s="341"/>
      <c r="AY480" s="341"/>
      <c r="AZ480" s="341"/>
      <c r="BA480" s="343"/>
      <c r="BB480" s="394"/>
      <c r="BC480" s="343"/>
      <c r="BD480" s="343"/>
      <c r="BE480" s="343"/>
      <c r="BF480" s="343"/>
      <c r="BG480" s="343"/>
      <c r="BH480" s="343"/>
      <c r="BI480" s="343"/>
      <c r="BJ480" s="343"/>
      <c r="BK480" s="343"/>
      <c r="BL480" s="343"/>
      <c r="BM480" s="343"/>
      <c r="BN480" s="343"/>
      <c r="BO480" s="343"/>
      <c r="BP480" s="343"/>
      <c r="BQ480" s="343"/>
      <c r="BR480" s="343"/>
      <c r="BS480" s="343"/>
      <c r="BT480" s="343"/>
      <c r="BU480" s="343"/>
      <c r="BV480" s="343"/>
      <c r="BW480" s="343"/>
      <c r="BX480" s="343"/>
      <c r="BY480" s="343"/>
      <c r="BZ480" s="344"/>
      <c r="CA480" s="344"/>
      <c r="CB480" s="344"/>
      <c r="CC480" s="344"/>
      <c r="CD480" s="344"/>
      <c r="CE480" s="344"/>
      <c r="CF480" s="344"/>
      <c r="CG480" s="344"/>
      <c r="CH480" s="344"/>
      <c r="CI480" s="344"/>
      <c r="CJ480" s="344"/>
      <c r="CK480" s="344"/>
      <c r="CL480" s="344"/>
      <c r="CM480" s="344"/>
      <c r="CN480" s="344"/>
      <c r="CO480" s="344"/>
      <c r="CP480" s="344"/>
      <c r="CQ480" s="344"/>
      <c r="CR480" s="344"/>
      <c r="CS480" s="344"/>
      <c r="CT480" s="344"/>
      <c r="CU480" s="344"/>
      <c r="CV480" s="344"/>
      <c r="CW480" s="344"/>
      <c r="CX480" s="344"/>
      <c r="CY480" s="344"/>
      <c r="CZ480" s="344"/>
    </row>
    <row r="481" s="348" customFormat="true" ht="25.15" customHeight="true" x14ac:dyDescent="0.2">
      <c r="C481" s="1020" t="s">
        <v>583</v>
      </c>
      <c r="D481" s="1020"/>
      <c r="E481" s="805">
        <v>5.6542336447982872E-2</v>
      </c>
      <c r="F481" s="577"/>
      <c r="G481" s="577"/>
      <c r="H481" s="1020" t="s">
        <v>514</v>
      </c>
      <c r="I481" s="1020"/>
      <c r="J481" s="806">
        <v>0.29096833675236827</v>
      </c>
      <c r="K481" s="577"/>
      <c r="L481" s="577"/>
      <c r="M481" s="1020" t="s">
        <v>514</v>
      </c>
      <c r="N481" s="1020"/>
      <c r="O481" s="807">
        <v>0.21601847058264778</v>
      </c>
      <c r="P481" s="577"/>
      <c r="Q481" s="577"/>
      <c r="Z481" s="341"/>
      <c r="AA481" s="341"/>
      <c r="AB481" s="341"/>
      <c r="AC481" s="341"/>
      <c r="AD481" s="341"/>
      <c r="AE481" s="341"/>
      <c r="AF481" s="341"/>
      <c r="AG481" s="341"/>
      <c r="AH481" s="341"/>
      <c r="AI481" s="341"/>
      <c r="AJ481" s="341"/>
      <c r="AK481" s="341"/>
      <c r="AL481" s="341"/>
      <c r="AM481" s="341"/>
      <c r="AN481" s="341"/>
      <c r="AO481" s="341"/>
      <c r="AP481" s="341"/>
      <c r="AQ481" s="341"/>
      <c r="AR481" s="341"/>
      <c r="AS481" s="341"/>
      <c r="AT481" s="341"/>
      <c r="AU481" s="341"/>
      <c r="AV481" s="341"/>
      <c r="AW481" s="341"/>
      <c r="AX481" s="341"/>
      <c r="AY481" s="341"/>
      <c r="AZ481" s="341"/>
      <c r="BA481" s="343"/>
      <c r="BB481" s="394"/>
      <c r="BC481" s="343"/>
      <c r="BD481" s="343"/>
      <c r="BE481" s="343"/>
      <c r="BF481" s="343"/>
      <c r="BG481" s="343"/>
      <c r="BH481" s="343"/>
      <c r="BI481" s="343"/>
      <c r="BJ481" s="343"/>
      <c r="BK481" s="343"/>
      <c r="BL481" s="343"/>
      <c r="BM481" s="343"/>
      <c r="BN481" s="343"/>
      <c r="BO481" s="343"/>
      <c r="BP481" s="343"/>
      <c r="BQ481" s="343"/>
      <c r="BR481" s="343"/>
      <c r="BS481" s="343"/>
      <c r="BT481" s="343"/>
      <c r="BU481" s="343"/>
      <c r="BV481" s="343"/>
      <c r="BW481" s="343"/>
      <c r="BX481" s="343"/>
      <c r="BY481" s="343"/>
      <c r="BZ481" s="344"/>
      <c r="CA481" s="344"/>
      <c r="CB481" s="344"/>
      <c r="CC481" s="344"/>
      <c r="CD481" s="344"/>
      <c r="CE481" s="344"/>
      <c r="CF481" s="344"/>
      <c r="CG481" s="344"/>
      <c r="CH481" s="344"/>
      <c r="CI481" s="344"/>
      <c r="CJ481" s="344"/>
      <c r="CK481" s="344"/>
      <c r="CL481" s="344"/>
      <c r="CM481" s="344"/>
      <c r="CN481" s="344"/>
      <c r="CO481" s="344"/>
      <c r="CP481" s="344"/>
      <c r="CQ481" s="344"/>
      <c r="CR481" s="344"/>
      <c r="CS481" s="344"/>
      <c r="CT481" s="344"/>
      <c r="CU481" s="344"/>
      <c r="CV481" s="344"/>
      <c r="CW481" s="344"/>
      <c r="CX481" s="344"/>
      <c r="CY481" s="344"/>
      <c r="CZ481" s="344"/>
    </row>
    <row r="482" s="348" customFormat="true" ht="25.15" customHeight="true" x14ac:dyDescent="0.2">
      <c r="C482" s="1020" t="s">
        <v>584</v>
      </c>
      <c r="D482" s="1020"/>
      <c r="E482" s="805">
        <v>5.4551501042826384E-2</v>
      </c>
      <c r="F482" s="577"/>
      <c r="G482" s="577"/>
      <c r="H482" s="1020" t="s">
        <v>564</v>
      </c>
      <c r="I482" s="1020"/>
      <c r="J482" s="806">
        <v>0.11439788531240101</v>
      </c>
      <c r="K482" s="577"/>
      <c r="L482" s="577"/>
      <c r="M482" s="1020" t="s">
        <v>564</v>
      </c>
      <c r="N482" s="1020"/>
      <c r="O482" s="807">
        <v>3.2771766161791102E-2</v>
      </c>
      <c r="P482" s="577"/>
      <c r="Q482" s="577"/>
      <c r="Z482" s="341"/>
      <c r="AA482" s="341"/>
      <c r="AB482" s="341"/>
      <c r="AC482" s="341"/>
      <c r="AD482" s="341"/>
      <c r="AE482" s="341"/>
      <c r="AF482" s="341"/>
      <c r="AG482" s="341"/>
      <c r="AH482" s="341"/>
      <c r="AI482" s="341"/>
      <c r="AJ482" s="341"/>
      <c r="AK482" s="341"/>
      <c r="AL482" s="341"/>
      <c r="AM482" s="341"/>
      <c r="AN482" s="341"/>
      <c r="AO482" s="341"/>
      <c r="AP482" s="341"/>
      <c r="AQ482" s="341"/>
      <c r="AR482" s="341"/>
      <c r="AS482" s="341"/>
      <c r="AT482" s="341"/>
      <c r="AU482" s="341"/>
      <c r="AV482" s="341"/>
      <c r="AW482" s="341"/>
      <c r="AX482" s="341"/>
      <c r="AY482" s="341"/>
      <c r="AZ482" s="341"/>
      <c r="BA482" s="343"/>
      <c r="BB482" s="394"/>
      <c r="BC482" s="343"/>
      <c r="BD482" s="343"/>
      <c r="BE482" s="343"/>
      <c r="BF482" s="343"/>
      <c r="BG482" s="343"/>
      <c r="BH482" s="343"/>
      <c r="BI482" s="343"/>
      <c r="BJ482" s="343"/>
      <c r="BK482" s="343"/>
      <c r="BL482" s="343"/>
      <c r="BM482" s="343"/>
      <c r="BN482" s="343"/>
      <c r="BO482" s="343"/>
      <c r="BP482" s="343"/>
      <c r="BQ482" s="343"/>
      <c r="BR482" s="343"/>
      <c r="BS482" s="343"/>
      <c r="BT482" s="343"/>
      <c r="BU482" s="343"/>
      <c r="BV482" s="343"/>
      <c r="BW482" s="343"/>
      <c r="BX482" s="343"/>
      <c r="BY482" s="343"/>
      <c r="BZ482" s="344"/>
      <c r="CA482" s="344"/>
      <c r="CB482" s="344"/>
      <c r="CC482" s="344"/>
      <c r="CD482" s="344"/>
      <c r="CE482" s="344"/>
      <c r="CF482" s="344"/>
      <c r="CG482" s="344"/>
      <c r="CH482" s="344"/>
      <c r="CI482" s="344"/>
      <c r="CJ482" s="344"/>
      <c r="CK482" s="344"/>
      <c r="CL482" s="344"/>
      <c r="CM482" s="344"/>
      <c r="CN482" s="344"/>
      <c r="CO482" s="344"/>
      <c r="CP482" s="344"/>
      <c r="CQ482" s="344"/>
      <c r="CR482" s="344"/>
      <c r="CS482" s="344"/>
      <c r="CT482" s="344"/>
      <c r="CU482" s="344"/>
      <c r="CV482" s="344"/>
      <c r="CW482" s="344"/>
      <c r="CX482" s="344"/>
      <c r="CY482" s="344"/>
      <c r="CZ482" s="344"/>
    </row>
    <row r="483" s="348" customFormat="true" ht="25.15" customHeight="true" x14ac:dyDescent="0.2">
      <c r="C483" s="1020" t="s">
        <v>525</v>
      </c>
      <c r="D483" s="1020"/>
      <c r="E483" s="805">
        <v>0.18068856520351523</v>
      </c>
      <c r="F483" s="577"/>
      <c r="G483" s="577"/>
      <c r="H483" s="1020" t="s">
        <v>521</v>
      </c>
      <c r="I483" s="1020"/>
      <c r="J483" s="806">
        <v>0.13498011927324657</v>
      </c>
      <c r="K483" s="577"/>
      <c r="L483" s="577"/>
      <c r="M483" s="1020" t="s">
        <v>521</v>
      </c>
      <c r="N483" s="1020"/>
      <c r="O483" s="807">
        <v>0.15216976156301654</v>
      </c>
      <c r="P483" s="577"/>
      <c r="Q483" s="577"/>
      <c r="Z483" s="341"/>
      <c r="AA483" s="341"/>
      <c r="AB483" s="341"/>
      <c r="AC483" s="341"/>
      <c r="AD483" s="341"/>
      <c r="AE483" s="341"/>
      <c r="AF483" s="341"/>
      <c r="AG483" s="341"/>
      <c r="AH483" s="341"/>
      <c r="AI483" s="341"/>
      <c r="AJ483" s="341"/>
      <c r="AK483" s="341"/>
      <c r="AL483" s="341"/>
      <c r="AM483" s="341"/>
      <c r="AN483" s="341"/>
      <c r="AO483" s="341"/>
      <c r="AP483" s="341"/>
      <c r="AQ483" s="341"/>
      <c r="AR483" s="341"/>
      <c r="AS483" s="341"/>
      <c r="AT483" s="341"/>
      <c r="AU483" s="341"/>
      <c r="AV483" s="341"/>
      <c r="AW483" s="341"/>
      <c r="AX483" s="341"/>
      <c r="AY483" s="341"/>
      <c r="AZ483" s="341"/>
      <c r="BA483" s="343"/>
      <c r="BB483" s="394"/>
      <c r="BC483" s="343"/>
      <c r="BD483" s="343"/>
      <c r="BE483" s="343"/>
      <c r="BF483" s="343"/>
      <c r="BG483" s="343"/>
      <c r="BH483" s="343"/>
      <c r="BI483" s="343"/>
      <c r="BJ483" s="343"/>
      <c r="BK483" s="343"/>
      <c r="BL483" s="343"/>
      <c r="BM483" s="343"/>
      <c r="BN483" s="343"/>
      <c r="BO483" s="343"/>
      <c r="BP483" s="343"/>
      <c r="BQ483" s="343"/>
      <c r="BR483" s="343"/>
      <c r="BS483" s="343"/>
      <c r="BT483" s="343"/>
      <c r="BU483" s="343"/>
      <c r="BV483" s="343"/>
      <c r="BW483" s="343"/>
      <c r="BX483" s="343"/>
      <c r="BY483" s="343"/>
      <c r="BZ483" s="344"/>
      <c r="CA483" s="344"/>
      <c r="CB483" s="344"/>
      <c r="CC483" s="344"/>
      <c r="CD483" s="344"/>
      <c r="CE483" s="344"/>
      <c r="CF483" s="344"/>
      <c r="CG483" s="344"/>
      <c r="CH483" s="344"/>
      <c r="CI483" s="344"/>
      <c r="CJ483" s="344"/>
      <c r="CK483" s="344"/>
      <c r="CL483" s="344"/>
      <c r="CM483" s="344"/>
      <c r="CN483" s="344"/>
      <c r="CO483" s="344"/>
      <c r="CP483" s="344"/>
      <c r="CQ483" s="344"/>
      <c r="CR483" s="344"/>
      <c r="CS483" s="344"/>
      <c r="CT483" s="344"/>
      <c r="CU483" s="344"/>
      <c r="CV483" s="344"/>
      <c r="CW483" s="344"/>
      <c r="CX483" s="344"/>
      <c r="CY483" s="344"/>
      <c r="CZ483" s="344"/>
    </row>
    <row r="484" s="348" customFormat="true" ht="25.15" customHeight="true" x14ac:dyDescent="0.2">
      <c r="C484" s="1020" t="s">
        <v>197</v>
      </c>
      <c r="D484" s="1020"/>
      <c r="E484" s="805">
        <v>0.42292302134917387</v>
      </c>
      <c r="F484" s="577"/>
      <c r="G484" s="577"/>
      <c r="H484" s="1020" t="s">
        <v>569</v>
      </c>
      <c r="I484" s="1020"/>
      <c r="J484" s="806">
        <v>3.1279040563018452E-4</v>
      </c>
      <c r="K484" s="577"/>
      <c r="L484" s="577"/>
      <c r="M484" s="1020" t="s">
        <v>569</v>
      </c>
      <c r="N484" s="1020"/>
      <c r="O484" s="807">
        <v>6.6603479171978977E-5</v>
      </c>
      <c r="P484" s="577"/>
      <c r="Q484" s="577"/>
      <c r="Z484" s="341"/>
      <c r="AA484" s="341"/>
      <c r="AB484" s="341"/>
      <c r="AC484" s="341"/>
      <c r="AD484" s="341"/>
      <c r="AE484" s="341"/>
      <c r="AF484" s="341"/>
      <c r="AG484" s="341"/>
      <c r="AH484" s="341"/>
      <c r="AI484" s="341"/>
      <c r="AJ484" s="341"/>
      <c r="AK484" s="341"/>
      <c r="AL484" s="341"/>
      <c r="AM484" s="341"/>
      <c r="AN484" s="341"/>
      <c r="AO484" s="341"/>
      <c r="AP484" s="341"/>
      <c r="AQ484" s="341"/>
      <c r="AR484" s="341"/>
      <c r="AS484" s="341"/>
      <c r="AT484" s="341"/>
      <c r="AU484" s="341"/>
      <c r="AV484" s="341"/>
      <c r="AW484" s="341"/>
      <c r="AX484" s="341"/>
      <c r="AY484" s="341"/>
      <c r="AZ484" s="341"/>
      <c r="BA484" s="343"/>
      <c r="BB484" s="394"/>
      <c r="BC484" s="343"/>
      <c r="BD484" s="343"/>
      <c r="BE484" s="343"/>
      <c r="BF484" s="343"/>
      <c r="BG484" s="343"/>
      <c r="BH484" s="343"/>
      <c r="BI484" s="343"/>
      <c r="BJ484" s="343"/>
      <c r="BK484" s="343"/>
      <c r="BL484" s="343"/>
      <c r="BM484" s="343"/>
      <c r="BN484" s="343"/>
      <c r="BO484" s="343"/>
      <c r="BP484" s="343"/>
      <c r="BQ484" s="343"/>
      <c r="BR484" s="343"/>
      <c r="BS484" s="343"/>
      <c r="BT484" s="343"/>
      <c r="BU484" s="343"/>
      <c r="BV484" s="343"/>
      <c r="BW484" s="343"/>
      <c r="BX484" s="343"/>
      <c r="BY484" s="343"/>
      <c r="BZ484" s="344"/>
      <c r="CA484" s="344"/>
      <c r="CB484" s="344"/>
      <c r="CC484" s="344"/>
      <c r="CD484" s="344"/>
      <c r="CE484" s="344"/>
      <c r="CF484" s="344"/>
      <c r="CG484" s="344"/>
      <c r="CH484" s="344"/>
      <c r="CI484" s="344"/>
      <c r="CJ484" s="344"/>
      <c r="CK484" s="344"/>
      <c r="CL484" s="344"/>
      <c r="CM484" s="344"/>
      <c r="CN484" s="344"/>
      <c r="CO484" s="344"/>
      <c r="CP484" s="344"/>
      <c r="CQ484" s="344"/>
      <c r="CR484" s="344"/>
      <c r="CS484" s="344"/>
      <c r="CT484" s="344"/>
      <c r="CU484" s="344"/>
      <c r="CV484" s="344"/>
      <c r="CW484" s="344"/>
      <c r="CX484" s="344"/>
      <c r="CY484" s="344"/>
      <c r="CZ484" s="344"/>
    </row>
    <row r="485" s="348" customFormat="true" ht="25.15" customHeight="true" x14ac:dyDescent="0.2">
      <c r="C485" s="1020" t="s">
        <v>560</v>
      </c>
      <c r="D485" s="1020"/>
      <c r="E485" s="805">
        <v>4.8179419146933591E-2</v>
      </c>
      <c r="F485" s="577"/>
      <c r="G485" s="577"/>
      <c r="H485" s="1020" t="s">
        <v>565</v>
      </c>
      <c r="I485" s="1020"/>
      <c r="J485" s="806">
        <v>5.3244483656750779E-5</v>
      </c>
      <c r="K485" s="577"/>
      <c r="L485" s="577"/>
      <c r="M485" s="1020" t="s">
        <v>510</v>
      </c>
      <c r="N485" s="1020"/>
      <c r="O485" s="807">
        <v>0.29195702622670999</v>
      </c>
      <c r="P485" s="577"/>
      <c r="Q485" s="577"/>
      <c r="Z485" s="341"/>
      <c r="AA485" s="341"/>
      <c r="AB485" s="341"/>
      <c r="AC485" s="341"/>
      <c r="AD485" s="341"/>
      <c r="AE485" s="341"/>
      <c r="AF485" s="341"/>
      <c r="AG485" s="341"/>
      <c r="AH485" s="341"/>
      <c r="AI485" s="341"/>
      <c r="AJ485" s="341"/>
      <c r="AK485" s="341"/>
      <c r="AL485" s="341"/>
      <c r="AM485" s="341"/>
      <c r="AN485" s="341"/>
      <c r="AO485" s="341"/>
      <c r="AP485" s="341"/>
      <c r="AQ485" s="341"/>
      <c r="AR485" s="341"/>
      <c r="AS485" s="341"/>
      <c r="AT485" s="341"/>
      <c r="AU485" s="341"/>
      <c r="AV485" s="341"/>
      <c r="AW485" s="341"/>
      <c r="AX485" s="341"/>
      <c r="AY485" s="341"/>
      <c r="AZ485" s="341"/>
      <c r="BA485" s="343"/>
      <c r="BB485" s="394"/>
      <c r="BC485" s="343"/>
      <c r="BD485" s="343"/>
      <c r="BE485" s="343"/>
      <c r="BF485" s="343"/>
      <c r="BG485" s="343"/>
      <c r="BH485" s="343"/>
      <c r="BI485" s="343"/>
      <c r="BJ485" s="343"/>
      <c r="BK485" s="343"/>
      <c r="BL485" s="343"/>
      <c r="BM485" s="343"/>
      <c r="BN485" s="343"/>
      <c r="BO485" s="343"/>
      <c r="BP485" s="343"/>
      <c r="BQ485" s="343"/>
      <c r="BR485" s="343"/>
      <c r="BS485" s="343"/>
      <c r="BT485" s="343"/>
      <c r="BU485" s="343"/>
      <c r="BV485" s="343"/>
      <c r="BW485" s="343"/>
      <c r="BX485" s="343"/>
      <c r="BY485" s="343"/>
      <c r="BZ485" s="344"/>
      <c r="CA485" s="344"/>
      <c r="CB485" s="344"/>
      <c r="CC485" s="344"/>
      <c r="CD485" s="344"/>
      <c r="CE485" s="344"/>
      <c r="CF485" s="344"/>
      <c r="CG485" s="344"/>
      <c r="CH485" s="344"/>
      <c r="CI485" s="344"/>
      <c r="CJ485" s="344"/>
      <c r="CK485" s="344"/>
      <c r="CL485" s="344"/>
      <c r="CM485" s="344"/>
      <c r="CN485" s="344"/>
      <c r="CO485" s="344"/>
      <c r="CP485" s="344"/>
      <c r="CQ485" s="344"/>
      <c r="CR485" s="344"/>
      <c r="CS485" s="344"/>
      <c r="CT485" s="344"/>
      <c r="CU485" s="344"/>
      <c r="CV485" s="344"/>
      <c r="CW485" s="344"/>
      <c r="CX485" s="344"/>
      <c r="CY485" s="344"/>
      <c r="CZ485" s="344"/>
    </row>
    <row r="486" s="348" customFormat="true" ht="25.15" customHeight="true" x14ac:dyDescent="0.2">
      <c r="C486" s="1020" t="s">
        <v>208</v>
      </c>
      <c r="D486" s="1020"/>
      <c r="E486" s="805">
        <v>0.51730440049281889</v>
      </c>
      <c r="F486" s="577"/>
      <c r="G486" s="577"/>
      <c r="H486" s="1020" t="s">
        <v>510</v>
      </c>
      <c r="I486" s="1020"/>
      <c r="J486" s="806">
        <v>0.25178279974130519</v>
      </c>
      <c r="K486" s="577"/>
      <c r="L486" s="577"/>
      <c r="M486" s="1020" t="s">
        <v>512</v>
      </c>
      <c r="N486" s="1020"/>
      <c r="O486" s="807">
        <v>0.25782276324229392</v>
      </c>
      <c r="P486" s="577"/>
      <c r="Q486" s="577"/>
      <c r="Z486" s="341"/>
      <c r="AA486" s="341"/>
      <c r="AB486" s="341"/>
      <c r="AC486" s="341"/>
      <c r="AD486" s="341"/>
      <c r="AE486" s="341"/>
      <c r="AF486" s="341"/>
      <c r="AG486" s="341"/>
      <c r="AH486" s="341"/>
      <c r="AI486" s="341"/>
      <c r="AJ486" s="341"/>
      <c r="AK486" s="341"/>
      <c r="AL486" s="341"/>
      <c r="AM486" s="341"/>
      <c r="AN486" s="341"/>
      <c r="AO486" s="341"/>
      <c r="AP486" s="341"/>
      <c r="AQ486" s="341"/>
      <c r="AR486" s="341"/>
      <c r="AS486" s="341"/>
      <c r="AT486" s="341"/>
      <c r="AU486" s="341"/>
      <c r="AV486" s="341"/>
      <c r="AW486" s="341"/>
      <c r="AX486" s="341"/>
      <c r="AY486" s="341"/>
      <c r="AZ486" s="341"/>
      <c r="BA486" s="343"/>
      <c r="BB486" s="394"/>
      <c r="BC486" s="343"/>
      <c r="BD486" s="343"/>
      <c r="BE486" s="343"/>
      <c r="BF486" s="343"/>
      <c r="BG486" s="343"/>
      <c r="BH486" s="343"/>
      <c r="BI486" s="343"/>
      <c r="BJ486" s="343"/>
      <c r="BK486" s="343"/>
      <c r="BL486" s="343"/>
      <c r="BM486" s="343"/>
      <c r="BN486" s="343"/>
      <c r="BO486" s="343"/>
      <c r="BP486" s="343"/>
      <c r="BQ486" s="343"/>
      <c r="BR486" s="343"/>
      <c r="BS486" s="343"/>
      <c r="BT486" s="343"/>
      <c r="BU486" s="343"/>
      <c r="BV486" s="343"/>
      <c r="BW486" s="343"/>
      <c r="BX486" s="343"/>
      <c r="BY486" s="343"/>
      <c r="BZ486" s="344"/>
      <c r="CA486" s="344"/>
      <c r="CB486" s="344"/>
      <c r="CC486" s="344"/>
      <c r="CD486" s="344"/>
      <c r="CE486" s="344"/>
      <c r="CF486" s="344"/>
      <c r="CG486" s="344"/>
      <c r="CH486" s="344"/>
      <c r="CI486" s="344"/>
      <c r="CJ486" s="344"/>
      <c r="CK486" s="344"/>
      <c r="CL486" s="344"/>
      <c r="CM486" s="344"/>
      <c r="CN486" s="344"/>
      <c r="CO486" s="344"/>
      <c r="CP486" s="344"/>
      <c r="CQ486" s="344"/>
      <c r="CR486" s="344"/>
      <c r="CS486" s="344"/>
      <c r="CT486" s="344"/>
      <c r="CU486" s="344"/>
      <c r="CV486" s="344"/>
      <c r="CW486" s="344"/>
      <c r="CX486" s="344"/>
      <c r="CY486" s="344"/>
      <c r="CZ486" s="344"/>
    </row>
    <row r="487" s="348" customFormat="true" ht="25.15" customHeight="true" x14ac:dyDescent="0.2">
      <c r="C487" s="1020" t="s">
        <v>202</v>
      </c>
      <c r="D487" s="1020"/>
      <c r="E487" s="805">
        <v>0.28026753622056544</v>
      </c>
      <c r="F487" s="577"/>
      <c r="G487" s="577"/>
      <c r="H487" s="1020" t="s">
        <v>512</v>
      </c>
      <c r="I487" s="1020"/>
      <c r="J487" s="806">
        <v>0.21551856279549883</v>
      </c>
      <c r="K487" s="577"/>
      <c r="L487" s="577"/>
      <c r="M487" s="1020" t="s">
        <v>586</v>
      </c>
      <c r="N487" s="1020"/>
      <c r="O487" s="807">
        <v>1.2766777810426004E-2</v>
      </c>
      <c r="P487" s="577"/>
      <c r="Q487" s="577"/>
      <c r="Z487" s="341"/>
      <c r="AA487" s="341"/>
      <c r="AB487" s="341"/>
      <c r="AC487" s="341"/>
      <c r="AD487" s="341"/>
      <c r="AE487" s="341"/>
      <c r="AF487" s="341"/>
      <c r="AG487" s="341"/>
      <c r="AH487" s="341"/>
      <c r="AI487" s="341"/>
      <c r="AJ487" s="341"/>
      <c r="AK487" s="341"/>
      <c r="AL487" s="341"/>
      <c r="AM487" s="341"/>
      <c r="AN487" s="341"/>
      <c r="AO487" s="341"/>
      <c r="AP487" s="341"/>
      <c r="AQ487" s="341"/>
      <c r="AR487" s="341"/>
      <c r="AS487" s="341"/>
      <c r="AT487" s="341"/>
      <c r="AU487" s="341"/>
      <c r="AV487" s="341"/>
      <c r="AW487" s="341"/>
      <c r="AX487" s="341"/>
      <c r="AY487" s="341"/>
      <c r="AZ487" s="341"/>
      <c r="BA487" s="343"/>
      <c r="BB487" s="394"/>
      <c r="BC487" s="343"/>
      <c r="BD487" s="343"/>
      <c r="BE487" s="343"/>
      <c r="BF487" s="343"/>
      <c r="BG487" s="343"/>
      <c r="BH487" s="343"/>
      <c r="BI487" s="343"/>
      <c r="BJ487" s="343"/>
      <c r="BK487" s="343"/>
      <c r="BL487" s="343"/>
      <c r="BM487" s="343"/>
      <c r="BN487" s="343"/>
      <c r="BO487" s="343"/>
      <c r="BP487" s="343"/>
      <c r="BQ487" s="343"/>
      <c r="BR487" s="343"/>
      <c r="BS487" s="343"/>
      <c r="BT487" s="343"/>
      <c r="BU487" s="343"/>
      <c r="BV487" s="343"/>
      <c r="BW487" s="343"/>
      <c r="BX487" s="343"/>
      <c r="BY487" s="343"/>
      <c r="BZ487" s="344"/>
      <c r="CA487" s="344"/>
      <c r="CB487" s="344"/>
      <c r="CC487" s="344"/>
      <c r="CD487" s="344"/>
      <c r="CE487" s="344"/>
      <c r="CF487" s="344"/>
      <c r="CG487" s="344"/>
      <c r="CH487" s="344"/>
      <c r="CI487" s="344"/>
      <c r="CJ487" s="344"/>
      <c r="CK487" s="344"/>
      <c r="CL487" s="344"/>
      <c r="CM487" s="344"/>
      <c r="CN487" s="344"/>
      <c r="CO487" s="344"/>
      <c r="CP487" s="344"/>
      <c r="CQ487" s="344"/>
      <c r="CR487" s="344"/>
      <c r="CS487" s="344"/>
      <c r="CT487" s="344"/>
      <c r="CU487" s="344"/>
      <c r="CV487" s="344"/>
      <c r="CW487" s="344"/>
      <c r="CX487" s="344"/>
      <c r="CY487" s="344"/>
      <c r="CZ487" s="344"/>
    </row>
    <row r="488" s="348" customFormat="true" ht="25.15" customHeight="true" x14ac:dyDescent="0.2">
      <c r="C488" s="1020" t="s">
        <v>553</v>
      </c>
      <c r="D488" s="1020"/>
      <c r="E488" s="805">
        <v>7.4114300481819811E-3</v>
      </c>
      <c r="F488" s="577"/>
      <c r="G488" s="577"/>
      <c r="H488" s="1020" t="s">
        <v>586</v>
      </c>
      <c r="I488" s="1020"/>
      <c r="J488" s="806">
        <v>3.2742484052720532E-2</v>
      </c>
      <c r="K488" s="577"/>
      <c r="L488" s="577"/>
      <c r="M488" s="1020" t="s">
        <v>555</v>
      </c>
      <c r="N488" s="1020"/>
      <c r="O488" s="807">
        <v>2.1237513013770439E-2</v>
      </c>
      <c r="P488" s="577"/>
      <c r="Q488" s="577"/>
      <c r="Z488" s="341"/>
      <c r="AA488" s="341"/>
      <c r="AB488" s="341"/>
      <c r="AC488" s="341"/>
      <c r="AD488" s="341"/>
      <c r="AE488" s="341"/>
      <c r="AF488" s="341"/>
      <c r="AG488" s="341"/>
      <c r="AH488" s="341"/>
      <c r="AI488" s="341"/>
      <c r="AJ488" s="341"/>
      <c r="AK488" s="341"/>
      <c r="AL488" s="341"/>
      <c r="AM488" s="341"/>
      <c r="AN488" s="341"/>
      <c r="AO488" s="341"/>
      <c r="AP488" s="341"/>
      <c r="AQ488" s="341"/>
      <c r="AR488" s="341"/>
      <c r="AS488" s="341"/>
      <c r="AT488" s="341"/>
      <c r="AU488" s="341"/>
      <c r="AV488" s="341"/>
      <c r="AW488" s="341"/>
      <c r="AX488" s="341"/>
      <c r="AY488" s="341"/>
      <c r="AZ488" s="341"/>
      <c r="BA488" s="343"/>
      <c r="BB488" s="394"/>
      <c r="BC488" s="343"/>
      <c r="BD488" s="343"/>
      <c r="BE488" s="343"/>
      <c r="BF488" s="343"/>
      <c r="BG488" s="343"/>
      <c r="BH488" s="343"/>
      <c r="BI488" s="343"/>
      <c r="BJ488" s="343"/>
      <c r="BK488" s="343"/>
      <c r="BL488" s="343"/>
      <c r="BM488" s="343"/>
      <c r="BN488" s="343"/>
      <c r="BO488" s="343"/>
      <c r="BP488" s="343"/>
      <c r="BQ488" s="343"/>
      <c r="BR488" s="343"/>
      <c r="BS488" s="343"/>
      <c r="BT488" s="343"/>
      <c r="BU488" s="343"/>
      <c r="BV488" s="343"/>
      <c r="BW488" s="343"/>
      <c r="BX488" s="343"/>
      <c r="BY488" s="343"/>
      <c r="BZ488" s="344"/>
      <c r="CA488" s="344"/>
      <c r="CB488" s="344"/>
      <c r="CC488" s="344"/>
      <c r="CD488" s="344"/>
      <c r="CE488" s="344"/>
      <c r="CF488" s="344"/>
      <c r="CG488" s="344"/>
      <c r="CH488" s="344"/>
      <c r="CI488" s="344"/>
      <c r="CJ488" s="344"/>
      <c r="CK488" s="344"/>
      <c r="CL488" s="344"/>
      <c r="CM488" s="344"/>
      <c r="CN488" s="344"/>
      <c r="CO488" s="344"/>
      <c r="CP488" s="344"/>
      <c r="CQ488" s="344"/>
      <c r="CR488" s="344"/>
      <c r="CS488" s="344"/>
      <c r="CT488" s="344"/>
      <c r="CU488" s="344"/>
      <c r="CV488" s="344"/>
      <c r="CW488" s="344"/>
      <c r="CX488" s="344"/>
      <c r="CY488" s="344"/>
      <c r="CZ488" s="344"/>
    </row>
    <row r="489" s="348" customFormat="true" ht="25.15" customHeight="true" x14ac:dyDescent="0.2">
      <c r="C489" s="1020" t="s">
        <v>549</v>
      </c>
      <c r="D489" s="1020"/>
      <c r="E489" s="805">
        <v>2.040736195041271E-4</v>
      </c>
      <c r="F489" s="577"/>
      <c r="G489" s="577"/>
      <c r="H489" s="1020" t="s">
        <v>555</v>
      </c>
      <c r="I489" s="1020"/>
      <c r="J489" s="806">
        <v>2.5775629345489866E-3</v>
      </c>
      <c r="K489" s="577"/>
      <c r="L489" s="577"/>
      <c r="M489" s="1020" t="s">
        <v>557</v>
      </c>
      <c r="N489" s="1020"/>
      <c r="O489" s="807">
        <v>7.5443733815168892E-6</v>
      </c>
      <c r="P489" s="577"/>
      <c r="Q489" s="577"/>
      <c r="Z489" s="341"/>
      <c r="AA489" s="341"/>
      <c r="AB489" s="341"/>
      <c r="AC489" s="341"/>
      <c r="AD489" s="341"/>
      <c r="AE489" s="341"/>
      <c r="AF489" s="341"/>
      <c r="AG489" s="341"/>
      <c r="AH489" s="341"/>
      <c r="AI489" s="341"/>
      <c r="AJ489" s="341"/>
      <c r="AK489" s="341"/>
      <c r="AL489" s="341"/>
      <c r="AM489" s="341"/>
      <c r="AN489" s="341"/>
      <c r="AO489" s="341"/>
      <c r="AP489" s="341"/>
      <c r="AQ489" s="341"/>
      <c r="AR489" s="341"/>
      <c r="AS489" s="341"/>
      <c r="AT489" s="341"/>
      <c r="AU489" s="341"/>
      <c r="AV489" s="341"/>
      <c r="AW489" s="341"/>
      <c r="AX489" s="341"/>
      <c r="AY489" s="341"/>
      <c r="AZ489" s="341"/>
      <c r="BA489" s="343"/>
      <c r="BB489" s="394"/>
      <c r="BC489" s="343"/>
      <c r="BD489" s="343"/>
      <c r="BE489" s="343"/>
      <c r="BF489" s="343"/>
      <c r="BG489" s="343"/>
      <c r="BH489" s="343"/>
      <c r="BI489" s="343"/>
      <c r="BJ489" s="343"/>
      <c r="BK489" s="343"/>
      <c r="BL489" s="343"/>
      <c r="BM489" s="343"/>
      <c r="BN489" s="343"/>
      <c r="BO489" s="343"/>
      <c r="BP489" s="343"/>
      <c r="BQ489" s="343"/>
      <c r="BR489" s="343"/>
      <c r="BS489" s="343"/>
      <c r="BT489" s="343"/>
      <c r="BU489" s="343"/>
      <c r="BV489" s="343"/>
      <c r="BW489" s="343"/>
      <c r="BX489" s="343"/>
      <c r="BY489" s="343"/>
      <c r="BZ489" s="344"/>
      <c r="CA489" s="344"/>
      <c r="CB489" s="344"/>
      <c r="CC489" s="344"/>
      <c r="CD489" s="344"/>
      <c r="CE489" s="344"/>
      <c r="CF489" s="344"/>
      <c r="CG489" s="344"/>
      <c r="CH489" s="344"/>
      <c r="CI489" s="344"/>
      <c r="CJ489" s="344"/>
      <c r="CK489" s="344"/>
      <c r="CL489" s="344"/>
      <c r="CM489" s="344"/>
      <c r="CN489" s="344"/>
      <c r="CO489" s="344"/>
      <c r="CP489" s="344"/>
      <c r="CQ489" s="344"/>
      <c r="CR489" s="344"/>
      <c r="CS489" s="344"/>
      <c r="CT489" s="344"/>
      <c r="CU489" s="344"/>
      <c r="CV489" s="344"/>
      <c r="CW489" s="344"/>
      <c r="CX489" s="344"/>
      <c r="CY489" s="344"/>
      <c r="CZ489" s="344"/>
    </row>
    <row r="490" s="348" customFormat="true" ht="25.15" customHeight="true" x14ac:dyDescent="0.2">
      <c r="C490" s="1020" t="s">
        <v>539</v>
      </c>
      <c r="D490" s="1020"/>
      <c r="E490" s="805">
        <v>0.16544300493083328</v>
      </c>
      <c r="F490" s="577"/>
      <c r="G490" s="577"/>
      <c r="H490" s="1020" t="s">
        <v>557</v>
      </c>
      <c r="I490" s="1020"/>
      <c r="J490" s="806">
        <v>2.0167213726508367E-2</v>
      </c>
      <c r="K490" s="577"/>
      <c r="L490" s="577"/>
      <c r="M490" s="1020" t="s">
        <v>302</v>
      </c>
      <c r="N490" s="1020"/>
      <c r="O490" s="807">
        <v>7.6408674208909948E-3</v>
      </c>
      <c r="P490" s="577"/>
      <c r="Q490" s="577"/>
      <c r="Z490" s="341"/>
      <c r="AA490" s="341"/>
      <c r="AB490" s="341"/>
      <c r="AC490" s="341"/>
      <c r="AD490" s="341"/>
      <c r="AE490" s="341"/>
      <c r="AF490" s="341"/>
      <c r="AG490" s="341"/>
      <c r="AH490" s="341"/>
      <c r="AI490" s="341"/>
      <c r="AJ490" s="341"/>
      <c r="AK490" s="341"/>
      <c r="AL490" s="341"/>
      <c r="AM490" s="341"/>
      <c r="AN490" s="341"/>
      <c r="AO490" s="341"/>
      <c r="AP490" s="341"/>
      <c r="AQ490" s="341"/>
      <c r="AR490" s="341"/>
      <c r="AS490" s="341"/>
      <c r="AT490" s="341"/>
      <c r="AU490" s="341"/>
      <c r="AV490" s="341"/>
      <c r="AW490" s="341"/>
      <c r="AX490" s="341"/>
      <c r="AY490" s="341"/>
      <c r="AZ490" s="341"/>
      <c r="BA490" s="343"/>
      <c r="BB490" s="394"/>
      <c r="BC490" s="343"/>
      <c r="BD490" s="343"/>
      <c r="BE490" s="343"/>
      <c r="BF490" s="343"/>
      <c r="BG490" s="343"/>
      <c r="BH490" s="343"/>
      <c r="BI490" s="343"/>
      <c r="BJ490" s="343"/>
      <c r="BK490" s="343"/>
      <c r="BL490" s="343"/>
      <c r="BM490" s="343"/>
      <c r="BN490" s="343"/>
      <c r="BO490" s="343"/>
      <c r="BP490" s="343"/>
      <c r="BQ490" s="343"/>
      <c r="BR490" s="343"/>
      <c r="BS490" s="343"/>
      <c r="BT490" s="343"/>
      <c r="BU490" s="343"/>
      <c r="BV490" s="343"/>
      <c r="BW490" s="343"/>
      <c r="BX490" s="343"/>
      <c r="BY490" s="343"/>
      <c r="BZ490" s="344"/>
      <c r="CA490" s="344"/>
      <c r="CB490" s="344"/>
      <c r="CC490" s="344"/>
      <c r="CD490" s="344"/>
      <c r="CE490" s="344"/>
      <c r="CF490" s="344"/>
      <c r="CG490" s="344"/>
      <c r="CH490" s="344"/>
      <c r="CI490" s="344"/>
      <c r="CJ490" s="344"/>
      <c r="CK490" s="344"/>
      <c r="CL490" s="344"/>
      <c r="CM490" s="344"/>
      <c r="CN490" s="344"/>
      <c r="CO490" s="344"/>
      <c r="CP490" s="344"/>
      <c r="CQ490" s="344"/>
      <c r="CR490" s="344"/>
      <c r="CS490" s="344"/>
      <c r="CT490" s="344"/>
      <c r="CU490" s="344"/>
      <c r="CV490" s="344"/>
      <c r="CW490" s="344"/>
      <c r="CX490" s="344"/>
      <c r="CY490" s="344"/>
      <c r="CZ490" s="344"/>
    </row>
    <row r="491" s="348" customFormat="true" ht="25.15" customHeight="true" x14ac:dyDescent="0.2">
      <c r="C491" s="1020" t="s">
        <v>524</v>
      </c>
      <c r="D491" s="1020"/>
      <c r="E491" s="805">
        <v>9.3364432423950733E-2</v>
      </c>
      <c r="F491" s="577"/>
      <c r="G491" s="577"/>
      <c r="H491" s="1020" t="s">
        <v>302</v>
      </c>
      <c r="I491" s="1020"/>
      <c r="J491" s="806">
        <v>1.166019974883072E-3</v>
      </c>
      <c r="K491" s="577"/>
      <c r="L491" s="577"/>
      <c r="M491" s="1020" t="s">
        <v>587</v>
      </c>
      <c r="N491" s="1020"/>
      <c r="O491" s="807">
        <v>7.7336905569815907E-3</v>
      </c>
      <c r="P491" s="577"/>
      <c r="Q491" s="577"/>
      <c r="Z491" s="341"/>
      <c r="AA491" s="341"/>
      <c r="AB491" s="341"/>
      <c r="AC491" s="341"/>
      <c r="AD491" s="341"/>
      <c r="AE491" s="341"/>
      <c r="AF491" s="341"/>
      <c r="AG491" s="341"/>
      <c r="AH491" s="341"/>
      <c r="AI491" s="341"/>
      <c r="AJ491" s="341"/>
      <c r="AK491" s="341"/>
      <c r="AL491" s="341"/>
      <c r="AM491" s="341"/>
      <c r="AN491" s="341"/>
      <c r="AO491" s="341"/>
      <c r="AP491" s="341"/>
      <c r="AQ491" s="341"/>
      <c r="AR491" s="341"/>
      <c r="AS491" s="341"/>
      <c r="AT491" s="341"/>
      <c r="AU491" s="341"/>
      <c r="AV491" s="341"/>
      <c r="AW491" s="341"/>
      <c r="AX491" s="341"/>
      <c r="AY491" s="341"/>
      <c r="AZ491" s="341"/>
      <c r="BA491" s="343"/>
      <c r="BB491" s="394"/>
      <c r="BC491" s="343"/>
      <c r="BD491" s="343"/>
      <c r="BE491" s="343"/>
      <c r="BF491" s="343"/>
      <c r="BG491" s="343"/>
      <c r="BH491" s="343"/>
      <c r="BI491" s="343"/>
      <c r="BJ491" s="343"/>
      <c r="BK491" s="343"/>
      <c r="BL491" s="343"/>
      <c r="BM491" s="343"/>
      <c r="BN491" s="343"/>
      <c r="BO491" s="343"/>
      <c r="BP491" s="343"/>
      <c r="BQ491" s="343"/>
      <c r="BR491" s="343"/>
      <c r="BS491" s="343"/>
      <c r="BT491" s="343"/>
      <c r="BU491" s="343"/>
      <c r="BV491" s="343"/>
      <c r="BW491" s="343"/>
      <c r="BX491" s="343"/>
      <c r="BY491" s="343"/>
      <c r="BZ491" s="344"/>
      <c r="CA491" s="344"/>
      <c r="CB491" s="344"/>
      <c r="CC491" s="344"/>
      <c r="CD491" s="344"/>
      <c r="CE491" s="344"/>
      <c r="CF491" s="344"/>
      <c r="CG491" s="344"/>
      <c r="CH491" s="344"/>
      <c r="CI491" s="344"/>
      <c r="CJ491" s="344"/>
      <c r="CK491" s="344"/>
      <c r="CL491" s="344"/>
      <c r="CM491" s="344"/>
      <c r="CN491" s="344"/>
      <c r="CO491" s="344"/>
      <c r="CP491" s="344"/>
      <c r="CQ491" s="344"/>
      <c r="CR491" s="344"/>
      <c r="CS491" s="344"/>
      <c r="CT491" s="344"/>
      <c r="CU491" s="344"/>
      <c r="CV491" s="344"/>
      <c r="CW491" s="344"/>
      <c r="CX491" s="344"/>
      <c r="CY491" s="344"/>
      <c r="CZ491" s="344"/>
    </row>
    <row r="492" s="348" customFormat="true" ht="25.15" customHeight="true" x14ac:dyDescent="0.2">
      <c r="C492" s="1020" t="s">
        <v>532</v>
      </c>
      <c r="D492" s="1020"/>
      <c r="E492" s="805">
        <v>0.11588205767949958</v>
      </c>
      <c r="F492" s="577"/>
      <c r="G492" s="577"/>
      <c r="H492" s="1020" t="s">
        <v>587</v>
      </c>
      <c r="I492" s="1020"/>
      <c r="J492" s="806">
        <v>1.1428547269062327E-3</v>
      </c>
      <c r="K492" s="577"/>
      <c r="L492" s="577"/>
      <c r="M492" s="1020" t="s">
        <v>582</v>
      </c>
      <c r="N492" s="1020"/>
      <c r="O492" s="807">
        <v>1.6763029907303276E-2</v>
      </c>
      <c r="P492" s="577"/>
      <c r="Q492" s="577"/>
      <c r="Z492" s="341"/>
      <c r="AA492" s="341"/>
      <c r="AB492" s="341"/>
      <c r="AC492" s="341"/>
      <c r="AD492" s="341"/>
      <c r="AE492" s="341"/>
      <c r="AF492" s="341"/>
      <c r="AG492" s="341"/>
      <c r="AH492" s="341"/>
      <c r="AI492" s="341"/>
      <c r="AJ492" s="341"/>
      <c r="AK492" s="341"/>
      <c r="AL492" s="341"/>
      <c r="AM492" s="341"/>
      <c r="AN492" s="341"/>
      <c r="AO492" s="341"/>
      <c r="AP492" s="341"/>
      <c r="AQ492" s="341"/>
      <c r="AR492" s="341"/>
      <c r="AS492" s="341"/>
      <c r="AT492" s="341"/>
      <c r="AU492" s="341"/>
      <c r="AV492" s="341"/>
      <c r="AW492" s="341"/>
      <c r="AX492" s="341"/>
      <c r="AY492" s="341"/>
      <c r="AZ492" s="341"/>
      <c r="BA492" s="343"/>
      <c r="BB492" s="394"/>
      <c r="BC492" s="343"/>
      <c r="BD492" s="343"/>
      <c r="BE492" s="343"/>
      <c r="BF492" s="343"/>
      <c r="BG492" s="343"/>
      <c r="BH492" s="343"/>
      <c r="BI492" s="343"/>
      <c r="BJ492" s="343"/>
      <c r="BK492" s="343"/>
      <c r="BL492" s="343"/>
      <c r="BM492" s="343"/>
      <c r="BN492" s="343"/>
      <c r="BO492" s="343"/>
      <c r="BP492" s="343"/>
      <c r="BQ492" s="343"/>
      <c r="BR492" s="343"/>
      <c r="BS492" s="343"/>
      <c r="BT492" s="343"/>
      <c r="BU492" s="343"/>
      <c r="BV492" s="343"/>
      <c r="BW492" s="343"/>
      <c r="BX492" s="343"/>
      <c r="BY492" s="343"/>
      <c r="BZ492" s="344"/>
      <c r="CA492" s="344"/>
      <c r="CB492" s="344"/>
      <c r="CC492" s="344"/>
      <c r="CD492" s="344"/>
      <c r="CE492" s="344"/>
      <c r="CF492" s="344"/>
      <c r="CG492" s="344"/>
      <c r="CH492" s="344"/>
      <c r="CI492" s="344"/>
      <c r="CJ492" s="344"/>
      <c r="CK492" s="344"/>
      <c r="CL492" s="344"/>
      <c r="CM492" s="344"/>
      <c r="CN492" s="344"/>
      <c r="CO492" s="344"/>
      <c r="CP492" s="344"/>
      <c r="CQ492" s="344"/>
      <c r="CR492" s="344"/>
      <c r="CS492" s="344"/>
      <c r="CT492" s="344"/>
      <c r="CU492" s="344"/>
      <c r="CV492" s="344"/>
      <c r="CW492" s="344"/>
      <c r="CX492" s="344"/>
      <c r="CY492" s="344"/>
      <c r="CZ492" s="344"/>
    </row>
    <row r="493" s="348" customFormat="true" ht="25.15" customHeight="true" x14ac:dyDescent="0.2">
      <c r="C493" s="1020" t="s">
        <v>523</v>
      </c>
      <c r="D493" s="1020"/>
      <c r="E493" s="805">
        <v>0.13063026379995502</v>
      </c>
      <c r="F493" s="577"/>
      <c r="G493" s="577"/>
      <c r="H493" s="1020" t="s">
        <v>582</v>
      </c>
      <c r="I493" s="1020"/>
      <c r="J493" s="806">
        <v>3.7397717083117767E-2</v>
      </c>
      <c r="K493" s="577"/>
      <c r="L493" s="577"/>
      <c r="M493" s="1020" t="s">
        <v>542</v>
      </c>
      <c r="N493" s="1020"/>
      <c r="O493" s="807">
        <v>4.2739132286047657E-2</v>
      </c>
      <c r="P493" s="577"/>
      <c r="Q493" s="577"/>
      <c r="Z493" s="341"/>
      <c r="AA493" s="341"/>
      <c r="AB493" s="341"/>
      <c r="AC493" s="341"/>
      <c r="AD493" s="341"/>
      <c r="AE493" s="341"/>
      <c r="AF493" s="341"/>
      <c r="AG493" s="341"/>
      <c r="AH493" s="341"/>
      <c r="AI493" s="341"/>
      <c r="AJ493" s="341"/>
      <c r="AK493" s="341"/>
      <c r="AL493" s="341"/>
      <c r="AM493" s="341"/>
      <c r="AN493" s="341"/>
      <c r="AO493" s="341"/>
      <c r="AP493" s="341"/>
      <c r="AQ493" s="341"/>
      <c r="AR493" s="341"/>
      <c r="AS493" s="341"/>
      <c r="AT493" s="341"/>
      <c r="AU493" s="341"/>
      <c r="AV493" s="341"/>
      <c r="AW493" s="341"/>
      <c r="AX493" s="341"/>
      <c r="AY493" s="341"/>
      <c r="AZ493" s="341"/>
      <c r="BA493" s="343"/>
      <c r="BB493" s="394"/>
      <c r="BC493" s="343"/>
      <c r="BD493" s="343"/>
      <c r="BE493" s="343"/>
      <c r="BF493" s="343"/>
      <c r="BG493" s="343"/>
      <c r="BH493" s="343"/>
      <c r="BI493" s="343"/>
      <c r="BJ493" s="343"/>
      <c r="BK493" s="343"/>
      <c r="BL493" s="343"/>
      <c r="BM493" s="343"/>
      <c r="BN493" s="343"/>
      <c r="BO493" s="343"/>
      <c r="BP493" s="343"/>
      <c r="BQ493" s="343"/>
      <c r="BR493" s="343"/>
      <c r="BS493" s="343"/>
      <c r="BT493" s="343"/>
      <c r="BU493" s="343"/>
      <c r="BV493" s="343"/>
      <c r="BW493" s="343"/>
      <c r="BX493" s="343"/>
      <c r="BY493" s="343"/>
      <c r="BZ493" s="344"/>
      <c r="CA493" s="344"/>
      <c r="CB493" s="344"/>
      <c r="CC493" s="344"/>
      <c r="CD493" s="344"/>
      <c r="CE493" s="344"/>
      <c r="CF493" s="344"/>
      <c r="CG493" s="344"/>
      <c r="CH493" s="344"/>
      <c r="CI493" s="344"/>
      <c r="CJ493" s="344"/>
      <c r="CK493" s="344"/>
      <c r="CL493" s="344"/>
      <c r="CM493" s="344"/>
      <c r="CN493" s="344"/>
      <c r="CO493" s="344"/>
      <c r="CP493" s="344"/>
      <c r="CQ493" s="344"/>
      <c r="CR493" s="344"/>
      <c r="CS493" s="344"/>
      <c r="CT493" s="344"/>
      <c r="CU493" s="344"/>
      <c r="CV493" s="344"/>
      <c r="CW493" s="344"/>
      <c r="CX493" s="344"/>
      <c r="CY493" s="344"/>
      <c r="CZ493" s="344"/>
    </row>
    <row r="494" s="348" customFormat="true" ht="25.15" customHeight="true" x14ac:dyDescent="0.2">
      <c r="C494" s="1020" t="s">
        <v>578</v>
      </c>
      <c r="D494" s="1020"/>
      <c r="E494" s="805">
        <v>0.20614315763367</v>
      </c>
      <c r="F494" s="577"/>
      <c r="G494" s="577"/>
      <c r="H494" s="1020" t="s">
        <v>542</v>
      </c>
      <c r="I494" s="1020"/>
      <c r="J494" s="806">
        <v>2.1937889236601192E-2</v>
      </c>
      <c r="K494" s="577"/>
      <c r="L494" s="577"/>
      <c r="M494" s="1020" t="s">
        <v>562</v>
      </c>
      <c r="N494" s="1020"/>
      <c r="O494" s="807">
        <v>1.9906960987844252E-3</v>
      </c>
      <c r="P494" s="577"/>
      <c r="Q494" s="577"/>
      <c r="Z494" s="341"/>
      <c r="AA494" s="341"/>
      <c r="AB494" s="341"/>
      <c r="AC494" s="341"/>
      <c r="AD494" s="341"/>
      <c r="AE494" s="341"/>
      <c r="AF494" s="341"/>
      <c r="AG494" s="341"/>
      <c r="AH494" s="341"/>
      <c r="AI494" s="341"/>
      <c r="AJ494" s="341"/>
      <c r="AK494" s="341"/>
      <c r="AL494" s="341"/>
      <c r="AM494" s="341"/>
      <c r="AN494" s="341"/>
      <c r="AO494" s="341"/>
      <c r="AP494" s="341"/>
      <c r="AQ494" s="341"/>
      <c r="AR494" s="341"/>
      <c r="AS494" s="341"/>
      <c r="AT494" s="341"/>
      <c r="AU494" s="341"/>
      <c r="AV494" s="341"/>
      <c r="AW494" s="341"/>
      <c r="AX494" s="341"/>
      <c r="AY494" s="341"/>
      <c r="AZ494" s="341"/>
      <c r="BA494" s="343"/>
      <c r="BB494" s="394"/>
      <c r="BC494" s="343"/>
      <c r="BD494" s="343"/>
      <c r="BE494" s="343"/>
      <c r="BF494" s="343"/>
      <c r="BG494" s="343"/>
      <c r="BH494" s="343"/>
      <c r="BI494" s="343"/>
      <c r="BJ494" s="343"/>
      <c r="BK494" s="343"/>
      <c r="BL494" s="343"/>
      <c r="BM494" s="343"/>
      <c r="BN494" s="343"/>
      <c r="BO494" s="343"/>
      <c r="BP494" s="343"/>
      <c r="BQ494" s="343"/>
      <c r="BR494" s="343"/>
      <c r="BS494" s="343"/>
      <c r="BT494" s="343"/>
      <c r="BU494" s="343"/>
      <c r="BV494" s="343"/>
      <c r="BW494" s="343"/>
      <c r="BX494" s="343"/>
      <c r="BY494" s="343"/>
      <c r="BZ494" s="344"/>
      <c r="CA494" s="344"/>
      <c r="CB494" s="344"/>
      <c r="CC494" s="344"/>
      <c r="CD494" s="344"/>
      <c r="CE494" s="344"/>
      <c r="CF494" s="344"/>
      <c r="CG494" s="344"/>
      <c r="CH494" s="344"/>
      <c r="CI494" s="344"/>
      <c r="CJ494" s="344"/>
      <c r="CK494" s="344"/>
      <c r="CL494" s="344"/>
      <c r="CM494" s="344"/>
      <c r="CN494" s="344"/>
      <c r="CO494" s="344"/>
      <c r="CP494" s="344"/>
      <c r="CQ494" s="344"/>
      <c r="CR494" s="344"/>
      <c r="CS494" s="344"/>
      <c r="CT494" s="344"/>
      <c r="CU494" s="344"/>
      <c r="CV494" s="344"/>
      <c r="CW494" s="344"/>
      <c r="CX494" s="344"/>
      <c r="CY494" s="344"/>
      <c r="CZ494" s="344"/>
    </row>
    <row r="495" s="348" customFormat="true" ht="25.15" customHeight="true" x14ac:dyDescent="0.2">
      <c r="C495" s="1020" t="s">
        <v>588</v>
      </c>
      <c r="D495" s="1020"/>
      <c r="E495" s="805">
        <v>3.0698119900131075E-3</v>
      </c>
      <c r="F495" s="577"/>
      <c r="G495" s="577"/>
      <c r="H495" s="1020" t="s">
        <v>562</v>
      </c>
      <c r="I495" s="1020"/>
      <c r="J495" s="806">
        <v>2.5064828279224944E-3</v>
      </c>
      <c r="K495" s="577"/>
      <c r="L495" s="577"/>
      <c r="M495" s="1020" t="s">
        <v>550</v>
      </c>
      <c r="N495" s="1020"/>
      <c r="O495" s="807">
        <v>2.3709816182835478E-2</v>
      </c>
      <c r="P495" s="577"/>
      <c r="Q495" s="577"/>
      <c r="Z495" s="341"/>
      <c r="AA495" s="341"/>
      <c r="AB495" s="341"/>
      <c r="AC495" s="341"/>
      <c r="AD495" s="341"/>
      <c r="AE495" s="341"/>
      <c r="AF495" s="341"/>
      <c r="AG495" s="341"/>
      <c r="AH495" s="341"/>
      <c r="AI495" s="341"/>
      <c r="AJ495" s="341"/>
      <c r="AK495" s="341"/>
      <c r="AL495" s="341"/>
      <c r="AM495" s="341"/>
      <c r="AN495" s="341"/>
      <c r="AO495" s="341"/>
      <c r="AP495" s="341"/>
      <c r="AQ495" s="341"/>
      <c r="AR495" s="341"/>
      <c r="AS495" s="341"/>
      <c r="AT495" s="341"/>
      <c r="AU495" s="341"/>
      <c r="AV495" s="341"/>
      <c r="AW495" s="341"/>
      <c r="AX495" s="341"/>
      <c r="AY495" s="341"/>
      <c r="AZ495" s="341"/>
      <c r="BA495" s="343"/>
      <c r="BB495" s="394"/>
      <c r="BC495" s="343"/>
      <c r="BD495" s="343"/>
      <c r="BE495" s="343"/>
      <c r="BF495" s="343"/>
      <c r="BG495" s="343"/>
      <c r="BH495" s="343"/>
      <c r="BI495" s="343"/>
      <c r="BJ495" s="343"/>
      <c r="BK495" s="343"/>
      <c r="BL495" s="343"/>
      <c r="BM495" s="343"/>
      <c r="BN495" s="343"/>
      <c r="BO495" s="343"/>
      <c r="BP495" s="343"/>
      <c r="BQ495" s="343"/>
      <c r="BR495" s="343"/>
      <c r="BS495" s="343"/>
      <c r="BT495" s="343"/>
      <c r="BU495" s="343"/>
      <c r="BV495" s="343"/>
      <c r="BW495" s="343"/>
      <c r="BX495" s="343"/>
      <c r="BY495" s="343"/>
      <c r="BZ495" s="344"/>
      <c r="CA495" s="344"/>
      <c r="CB495" s="344"/>
      <c r="CC495" s="344"/>
      <c r="CD495" s="344"/>
      <c r="CE495" s="344"/>
      <c r="CF495" s="344"/>
      <c r="CG495" s="344"/>
      <c r="CH495" s="344"/>
      <c r="CI495" s="344"/>
      <c r="CJ495" s="344"/>
      <c r="CK495" s="344"/>
      <c r="CL495" s="344"/>
      <c r="CM495" s="344"/>
      <c r="CN495" s="344"/>
      <c r="CO495" s="344"/>
      <c r="CP495" s="344"/>
      <c r="CQ495" s="344"/>
      <c r="CR495" s="344"/>
      <c r="CS495" s="344"/>
      <c r="CT495" s="344"/>
      <c r="CU495" s="344"/>
      <c r="CV495" s="344"/>
      <c r="CW495" s="344"/>
      <c r="CX495" s="344"/>
      <c r="CY495" s="344"/>
      <c r="CZ495" s="344"/>
    </row>
    <row r="496" s="348" customFormat="true" ht="25.15" customHeight="true" x14ac:dyDescent="0.2">
      <c r="C496" s="1020" t="s">
        <v>589</v>
      </c>
      <c r="D496" s="1020"/>
      <c r="E496" s="805">
        <v>1.0610266539029964E-4</v>
      </c>
      <c r="F496" s="577"/>
      <c r="G496" s="577"/>
      <c r="H496" s="1020" t="s">
        <v>550</v>
      </c>
      <c r="I496" s="1020"/>
      <c r="J496" s="806">
        <v>7.37605909315973E-2</v>
      </c>
      <c r="K496" s="577"/>
      <c r="L496" s="577"/>
      <c r="M496" s="1020" t="s">
        <v>517</v>
      </c>
      <c r="N496" s="1020"/>
      <c r="O496" s="807">
        <v>0.17585015374531934</v>
      </c>
      <c r="P496" s="577"/>
      <c r="Q496" s="577"/>
      <c r="Z496" s="341"/>
      <c r="AA496" s="341"/>
      <c r="AB496" s="341"/>
      <c r="AC496" s="341"/>
      <c r="AD496" s="341"/>
      <c r="AE496" s="341"/>
      <c r="AF496" s="341"/>
      <c r="AG496" s="341"/>
      <c r="AH496" s="341"/>
      <c r="AI496" s="341"/>
      <c r="AJ496" s="341"/>
      <c r="AK496" s="341"/>
      <c r="AL496" s="341"/>
      <c r="AM496" s="341"/>
      <c r="AN496" s="341"/>
      <c r="AO496" s="341"/>
      <c r="AP496" s="341"/>
      <c r="AQ496" s="341"/>
      <c r="AR496" s="341"/>
      <c r="AS496" s="341"/>
      <c r="AT496" s="341"/>
      <c r="AU496" s="341"/>
      <c r="AV496" s="341"/>
      <c r="AW496" s="341"/>
      <c r="AX496" s="341"/>
      <c r="AY496" s="341"/>
      <c r="AZ496" s="341"/>
      <c r="BA496" s="343"/>
      <c r="BB496" s="394"/>
      <c r="BC496" s="343"/>
      <c r="BD496" s="343"/>
      <c r="BE496" s="343"/>
      <c r="BF496" s="343"/>
      <c r="BG496" s="343"/>
      <c r="BH496" s="343"/>
      <c r="BI496" s="343"/>
      <c r="BJ496" s="343"/>
      <c r="BK496" s="343"/>
      <c r="BL496" s="343"/>
      <c r="BM496" s="343"/>
      <c r="BN496" s="343"/>
      <c r="BO496" s="343"/>
      <c r="BP496" s="343"/>
      <c r="BQ496" s="343"/>
      <c r="BR496" s="343"/>
      <c r="BS496" s="343"/>
      <c r="BT496" s="343"/>
      <c r="BU496" s="343"/>
      <c r="BV496" s="343"/>
      <c r="BW496" s="343"/>
      <c r="BX496" s="343"/>
      <c r="BY496" s="343"/>
      <c r="BZ496" s="344"/>
      <c r="CA496" s="344"/>
      <c r="CB496" s="344"/>
      <c r="CC496" s="344"/>
      <c r="CD496" s="344"/>
      <c r="CE496" s="344"/>
      <c r="CF496" s="344"/>
      <c r="CG496" s="344"/>
      <c r="CH496" s="344"/>
      <c r="CI496" s="344"/>
      <c r="CJ496" s="344"/>
      <c r="CK496" s="344"/>
      <c r="CL496" s="344"/>
      <c r="CM496" s="344"/>
      <c r="CN496" s="344"/>
      <c r="CO496" s="344"/>
      <c r="CP496" s="344"/>
      <c r="CQ496" s="344"/>
      <c r="CR496" s="344"/>
      <c r="CS496" s="344"/>
      <c r="CT496" s="344"/>
      <c r="CU496" s="344"/>
      <c r="CV496" s="344"/>
      <c r="CW496" s="344"/>
      <c r="CX496" s="344"/>
      <c r="CY496" s="344"/>
      <c r="CZ496" s="344"/>
    </row>
    <row r="497" s="348" customFormat="true" ht="25.15" customHeight="true" x14ac:dyDescent="0.2">
      <c r="C497" s="1020" t="s">
        <v>585</v>
      </c>
      <c r="D497" s="1020"/>
      <c r="E497" s="805">
        <v>9.6913078442750628E-3</v>
      </c>
      <c r="F497" s="577"/>
      <c r="G497" s="577"/>
      <c r="H497" s="1020" t="s">
        <v>517</v>
      </c>
      <c r="I497" s="1020"/>
      <c r="J497" s="806">
        <v>0.23205741150162654</v>
      </c>
      <c r="K497" s="577"/>
      <c r="L497" s="577"/>
      <c r="M497" s="1020" t="s">
        <v>554</v>
      </c>
      <c r="N497" s="1020"/>
      <c r="O497" s="807">
        <v>9.024647858290602E-3</v>
      </c>
      <c r="P497" s="577"/>
      <c r="Q497" s="577"/>
      <c r="Z497" s="341"/>
      <c r="AA497" s="341"/>
      <c r="AB497" s="341"/>
      <c r="AC497" s="341"/>
      <c r="AD497" s="341"/>
      <c r="AE497" s="341"/>
      <c r="AF497" s="341"/>
      <c r="AG497" s="341"/>
      <c r="AH497" s="341"/>
      <c r="AI497" s="341"/>
      <c r="AJ497" s="341"/>
      <c r="AK497" s="341"/>
      <c r="AL497" s="341"/>
      <c r="AM497" s="341"/>
      <c r="AN497" s="341"/>
      <c r="AO497" s="341"/>
      <c r="AP497" s="341"/>
      <c r="AQ497" s="341"/>
      <c r="AR497" s="341"/>
      <c r="AS497" s="341"/>
      <c r="AT497" s="341"/>
      <c r="AU497" s="341"/>
      <c r="AV497" s="341"/>
      <c r="AW497" s="341"/>
      <c r="AX497" s="341"/>
      <c r="AY497" s="341"/>
      <c r="AZ497" s="341"/>
      <c r="BA497" s="343"/>
      <c r="BB497" s="394"/>
      <c r="BC497" s="343"/>
      <c r="BD497" s="343"/>
      <c r="BE497" s="343"/>
      <c r="BF497" s="343"/>
      <c r="BG497" s="343"/>
      <c r="BH497" s="343"/>
      <c r="BI497" s="343"/>
      <c r="BJ497" s="343"/>
      <c r="BK497" s="343"/>
      <c r="BL497" s="343"/>
      <c r="BM497" s="343"/>
      <c r="BN497" s="343"/>
      <c r="BO497" s="343"/>
      <c r="BP497" s="343"/>
      <c r="BQ497" s="343"/>
      <c r="BR497" s="343"/>
      <c r="BS497" s="343"/>
      <c r="BT497" s="343"/>
      <c r="BU497" s="343"/>
      <c r="BV497" s="343"/>
      <c r="BW497" s="343"/>
      <c r="BX497" s="343"/>
      <c r="BY497" s="343"/>
      <c r="BZ497" s="344"/>
      <c r="CA497" s="344"/>
      <c r="CB497" s="344"/>
      <c r="CC497" s="344"/>
      <c r="CD497" s="344"/>
      <c r="CE497" s="344"/>
      <c r="CF497" s="344"/>
      <c r="CG497" s="344"/>
      <c r="CH497" s="344"/>
      <c r="CI497" s="344"/>
      <c r="CJ497" s="344"/>
      <c r="CK497" s="344"/>
      <c r="CL497" s="344"/>
      <c r="CM497" s="344"/>
      <c r="CN497" s="344"/>
      <c r="CO497" s="344"/>
      <c r="CP497" s="344"/>
      <c r="CQ497" s="344"/>
      <c r="CR497" s="344"/>
      <c r="CS497" s="344"/>
      <c r="CT497" s="344"/>
      <c r="CU497" s="344"/>
      <c r="CV497" s="344"/>
      <c r="CW497" s="344"/>
      <c r="CX497" s="344"/>
      <c r="CY497" s="344"/>
      <c r="CZ497" s="344"/>
    </row>
    <row r="498" s="348" customFormat="true" ht="25.15" customHeight="true" x14ac:dyDescent="0.2">
      <c r="C498" s="1020" t="s">
        <v>580</v>
      </c>
      <c r="D498" s="1020"/>
      <c r="E498" s="805">
        <v>0.17516625086526177</v>
      </c>
      <c r="F498" s="577"/>
      <c r="G498" s="577"/>
      <c r="H498" s="1020" t="s">
        <v>554</v>
      </c>
      <c r="I498" s="1020"/>
      <c r="J498" s="806">
        <v>6.958069056164773E-4</v>
      </c>
      <c r="K498" s="577"/>
      <c r="L498" s="577"/>
      <c r="M498" s="1020" t="s">
        <v>581</v>
      </c>
      <c r="N498" s="1020"/>
      <c r="O498" s="807">
        <v>6.1324980698760412E-2</v>
      </c>
      <c r="P498" s="577"/>
      <c r="Q498" s="577"/>
      <c r="Z498" s="341"/>
      <c r="AA498" s="341"/>
      <c r="AB498" s="341"/>
      <c r="AC498" s="341"/>
      <c r="AD498" s="341"/>
      <c r="AE498" s="341"/>
      <c r="AF498" s="341"/>
      <c r="AG498" s="341"/>
      <c r="AH498" s="341"/>
      <c r="AI498" s="341"/>
      <c r="AJ498" s="341"/>
      <c r="AK498" s="341"/>
      <c r="AL498" s="341"/>
      <c r="AM498" s="341"/>
      <c r="AN498" s="341"/>
      <c r="AO498" s="341"/>
      <c r="AP498" s="341"/>
      <c r="AQ498" s="341"/>
      <c r="AR498" s="341"/>
      <c r="AS498" s="341"/>
      <c r="AT498" s="341"/>
      <c r="AU498" s="341"/>
      <c r="AV498" s="341"/>
      <c r="AW498" s="341"/>
      <c r="AX498" s="341"/>
      <c r="AY498" s="341"/>
      <c r="AZ498" s="341"/>
      <c r="BA498" s="343"/>
      <c r="BB498" s="394"/>
      <c r="BC498" s="343"/>
      <c r="BD498" s="343"/>
      <c r="BE498" s="343"/>
      <c r="BF498" s="343"/>
      <c r="BG498" s="343"/>
      <c r="BH498" s="343"/>
      <c r="BI498" s="343"/>
      <c r="BJ498" s="343"/>
      <c r="BK498" s="343"/>
      <c r="BL498" s="343"/>
      <c r="BM498" s="343"/>
      <c r="BN498" s="343"/>
      <c r="BO498" s="343"/>
      <c r="BP498" s="343"/>
      <c r="BQ498" s="343"/>
      <c r="BR498" s="343"/>
      <c r="BS498" s="343"/>
      <c r="BT498" s="343"/>
      <c r="BU498" s="343"/>
      <c r="BV498" s="343"/>
      <c r="BW498" s="343"/>
      <c r="BX498" s="343"/>
      <c r="BY498" s="343"/>
      <c r="BZ498" s="344"/>
      <c r="CA498" s="344"/>
      <c r="CB498" s="344"/>
      <c r="CC498" s="344"/>
      <c r="CD498" s="344"/>
      <c r="CE498" s="344"/>
      <c r="CF498" s="344"/>
      <c r="CG498" s="344"/>
      <c r="CH498" s="344"/>
      <c r="CI498" s="344"/>
      <c r="CJ498" s="344"/>
      <c r="CK498" s="344"/>
      <c r="CL498" s="344"/>
      <c r="CM498" s="344"/>
      <c r="CN498" s="344"/>
      <c r="CO498" s="344"/>
      <c r="CP498" s="344"/>
      <c r="CQ498" s="344"/>
      <c r="CR498" s="344"/>
      <c r="CS498" s="344"/>
      <c r="CT498" s="344"/>
      <c r="CU498" s="344"/>
      <c r="CV498" s="344"/>
      <c r="CW498" s="344"/>
      <c r="CX498" s="344"/>
      <c r="CY498" s="344"/>
      <c r="CZ498" s="344"/>
    </row>
    <row r="499" s="348" customFormat="true" ht="25.15" customHeight="true" x14ac:dyDescent="0.2">
      <c r="C499" s="1020" t="s">
        <v>579</v>
      </c>
      <c r="D499" s="1020"/>
      <c r="E499" s="808">
        <v>0.20165178632767028</v>
      </c>
      <c r="F499" s="577"/>
      <c r="G499" s="577"/>
      <c r="H499" s="1020" t="s">
        <v>581</v>
      </c>
      <c r="I499" s="1020"/>
      <c r="J499" s="806">
        <v>0.13862076122089984</v>
      </c>
      <c r="K499" s="577"/>
      <c r="L499" s="577"/>
      <c r="M499" s="1020" t="s">
        <v>511</v>
      </c>
      <c r="N499" s="1020"/>
      <c r="O499" s="807">
        <v>0.2634908714914212</v>
      </c>
      <c r="P499" s="577"/>
      <c r="Q499" s="577"/>
      <c r="Z499" s="341"/>
      <c r="AA499" s="341"/>
      <c r="AB499" s="341"/>
      <c r="AC499" s="341"/>
      <c r="AD499" s="341"/>
      <c r="AE499" s="341"/>
      <c r="AF499" s="341"/>
      <c r="AG499" s="341"/>
      <c r="AH499" s="341"/>
      <c r="AI499" s="341"/>
      <c r="AJ499" s="341"/>
      <c r="AK499" s="341"/>
      <c r="AL499" s="341"/>
      <c r="AM499" s="341"/>
      <c r="AN499" s="341"/>
      <c r="AO499" s="341"/>
      <c r="AP499" s="341"/>
      <c r="AQ499" s="341"/>
      <c r="AR499" s="341"/>
      <c r="AS499" s="341"/>
      <c r="AT499" s="341"/>
      <c r="AU499" s="341"/>
      <c r="AV499" s="341"/>
      <c r="AW499" s="341"/>
      <c r="AX499" s="341"/>
      <c r="AY499" s="341"/>
      <c r="AZ499" s="341"/>
      <c r="BA499" s="343"/>
      <c r="BB499" s="394"/>
      <c r="BC499" s="343"/>
      <c r="BD499" s="343"/>
      <c r="BE499" s="343"/>
      <c r="BF499" s="343"/>
      <c r="BG499" s="343"/>
      <c r="BH499" s="343"/>
      <c r="BI499" s="343"/>
      <c r="BJ499" s="343"/>
      <c r="BK499" s="343"/>
      <c r="BL499" s="343"/>
      <c r="BM499" s="343"/>
      <c r="BN499" s="343"/>
      <c r="BO499" s="343"/>
      <c r="BP499" s="343"/>
      <c r="BQ499" s="343"/>
      <c r="BR499" s="343"/>
      <c r="BS499" s="343"/>
      <c r="BT499" s="343"/>
      <c r="BU499" s="343"/>
      <c r="BV499" s="343"/>
      <c r="BW499" s="343"/>
      <c r="BX499" s="343"/>
      <c r="BY499" s="343"/>
      <c r="BZ499" s="344"/>
      <c r="CA499" s="344"/>
      <c r="CB499" s="344"/>
      <c r="CC499" s="344"/>
      <c r="CD499" s="344"/>
      <c r="CE499" s="344"/>
      <c r="CF499" s="344"/>
      <c r="CG499" s="344"/>
      <c r="CH499" s="344"/>
      <c r="CI499" s="344"/>
      <c r="CJ499" s="344"/>
      <c r="CK499" s="344"/>
      <c r="CL499" s="344"/>
      <c r="CM499" s="344"/>
      <c r="CN499" s="344"/>
      <c r="CO499" s="344"/>
      <c r="CP499" s="344"/>
      <c r="CQ499" s="344"/>
      <c r="CR499" s="344"/>
      <c r="CS499" s="344"/>
      <c r="CT499" s="344"/>
      <c r="CU499" s="344"/>
      <c r="CV499" s="344"/>
      <c r="CW499" s="344"/>
      <c r="CX499" s="344"/>
      <c r="CY499" s="344"/>
      <c r="CZ499" s="344"/>
    </row>
    <row r="500" s="348" customFormat="true" ht="25.15" customHeight="true" x14ac:dyDescent="0.2">
      <c r="C500" s="1020"/>
      <c r="D500" s="1020"/>
      <c r="E500" s="577"/>
      <c r="F500" s="577"/>
      <c r="G500" s="577"/>
      <c r="H500" s="1020" t="s">
        <v>511</v>
      </c>
      <c r="I500" s="1020"/>
      <c r="J500" s="806">
        <v>0.2874068126313104</v>
      </c>
      <c r="K500" s="577"/>
      <c r="L500" s="577"/>
      <c r="M500" s="1020" t="s">
        <v>222</v>
      </c>
      <c r="N500" s="1020"/>
      <c r="O500" s="807">
        <v>3.2290423882906476E-3</v>
      </c>
      <c r="P500" s="577"/>
      <c r="Q500" s="577"/>
      <c r="Z500" s="341"/>
      <c r="AA500" s="341"/>
      <c r="AB500" s="341"/>
      <c r="AC500" s="341"/>
      <c r="AD500" s="341"/>
      <c r="AE500" s="341"/>
      <c r="AF500" s="341"/>
      <c r="AG500" s="341"/>
      <c r="AH500" s="341"/>
      <c r="AI500" s="341"/>
      <c r="AJ500" s="341"/>
      <c r="AK500" s="341"/>
      <c r="AL500" s="341"/>
      <c r="AM500" s="341"/>
      <c r="AN500" s="341"/>
      <c r="AO500" s="341"/>
      <c r="AP500" s="341"/>
      <c r="AQ500" s="341"/>
      <c r="AR500" s="341"/>
      <c r="AS500" s="341"/>
      <c r="AT500" s="341"/>
      <c r="AU500" s="341"/>
      <c r="AV500" s="341"/>
      <c r="AW500" s="341"/>
      <c r="AX500" s="341"/>
      <c r="AY500" s="341"/>
      <c r="AZ500" s="341"/>
      <c r="BA500" s="343"/>
      <c r="BB500" s="394"/>
      <c r="BC500" s="343"/>
      <c r="BD500" s="343"/>
      <c r="BE500" s="343"/>
      <c r="BF500" s="343"/>
      <c r="BG500" s="343"/>
      <c r="BH500" s="343"/>
      <c r="BI500" s="343"/>
      <c r="BJ500" s="343"/>
      <c r="BK500" s="343"/>
      <c r="BL500" s="343"/>
      <c r="BM500" s="343"/>
      <c r="BN500" s="343"/>
      <c r="BO500" s="343"/>
      <c r="BP500" s="343"/>
      <c r="BQ500" s="343"/>
      <c r="BR500" s="343"/>
      <c r="BS500" s="343"/>
      <c r="BT500" s="343"/>
      <c r="BU500" s="343"/>
      <c r="BV500" s="343"/>
      <c r="BW500" s="343"/>
      <c r="BX500" s="343"/>
      <c r="BY500" s="343"/>
      <c r="BZ500" s="344"/>
      <c r="CA500" s="344"/>
      <c r="CB500" s="344"/>
      <c r="CC500" s="344"/>
      <c r="CD500" s="344"/>
      <c r="CE500" s="344"/>
      <c r="CF500" s="344"/>
      <c r="CG500" s="344"/>
      <c r="CH500" s="344"/>
      <c r="CI500" s="344"/>
      <c r="CJ500" s="344"/>
      <c r="CK500" s="344"/>
      <c r="CL500" s="344"/>
      <c r="CM500" s="344"/>
      <c r="CN500" s="344"/>
      <c r="CO500" s="344"/>
      <c r="CP500" s="344"/>
      <c r="CQ500" s="344"/>
      <c r="CR500" s="344"/>
      <c r="CS500" s="344"/>
      <c r="CT500" s="344"/>
      <c r="CU500" s="344"/>
      <c r="CV500" s="344"/>
      <c r="CW500" s="344"/>
      <c r="CX500" s="344"/>
      <c r="CY500" s="344"/>
      <c r="CZ500" s="344"/>
    </row>
    <row r="501" s="348" customFormat="true" ht="25.15" customHeight="true" x14ac:dyDescent="0.2">
      <c r="C501" s="1020"/>
      <c r="D501" s="1020"/>
      <c r="E501" s="577"/>
      <c r="F501" s="577"/>
      <c r="G501" s="577"/>
      <c r="H501" s="1020" t="s">
        <v>222</v>
      </c>
      <c r="I501" s="1020"/>
      <c r="J501" s="806">
        <v>1.5624880588338958E-3</v>
      </c>
      <c r="K501" s="577"/>
      <c r="L501" s="577"/>
      <c r="M501" s="1020" t="s">
        <v>205</v>
      </c>
      <c r="N501" s="1020"/>
      <c r="O501" s="807">
        <v>3.872689760078564E-2</v>
      </c>
      <c r="P501" s="577"/>
      <c r="Q501" s="577"/>
      <c r="Z501" s="341"/>
      <c r="AA501" s="341"/>
      <c r="AB501" s="341"/>
      <c r="AC501" s="341"/>
      <c r="AD501" s="341"/>
      <c r="AE501" s="341"/>
      <c r="AF501" s="341"/>
      <c r="AG501" s="341"/>
      <c r="AH501" s="341"/>
      <c r="AI501" s="341"/>
      <c r="AJ501" s="341"/>
      <c r="AK501" s="341"/>
      <c r="AL501" s="341"/>
      <c r="AM501" s="341"/>
      <c r="AN501" s="341"/>
      <c r="AO501" s="341"/>
      <c r="AP501" s="341"/>
      <c r="AQ501" s="341"/>
      <c r="AR501" s="341"/>
      <c r="AS501" s="341"/>
      <c r="AT501" s="341"/>
      <c r="AU501" s="341"/>
      <c r="AV501" s="341"/>
      <c r="AW501" s="341"/>
      <c r="AX501" s="341"/>
      <c r="AY501" s="341"/>
      <c r="AZ501" s="341"/>
      <c r="BA501" s="343"/>
      <c r="BB501" s="394"/>
      <c r="BC501" s="343"/>
      <c r="BD501" s="343"/>
      <c r="BE501" s="343"/>
      <c r="BF501" s="343"/>
      <c r="BG501" s="343"/>
      <c r="BH501" s="343"/>
      <c r="BI501" s="343"/>
      <c r="BJ501" s="343"/>
      <c r="BK501" s="343"/>
      <c r="BL501" s="343"/>
      <c r="BM501" s="343"/>
      <c r="BN501" s="343"/>
      <c r="BO501" s="343"/>
      <c r="BP501" s="343"/>
      <c r="BQ501" s="343"/>
      <c r="BR501" s="343"/>
      <c r="BS501" s="343"/>
      <c r="BT501" s="343"/>
      <c r="BU501" s="343"/>
      <c r="BV501" s="343"/>
      <c r="BW501" s="343"/>
      <c r="BX501" s="343"/>
      <c r="BY501" s="343"/>
      <c r="BZ501" s="344"/>
      <c r="CA501" s="344"/>
      <c r="CB501" s="344"/>
      <c r="CC501" s="344"/>
      <c r="CD501" s="344"/>
      <c r="CE501" s="344"/>
      <c r="CF501" s="344"/>
      <c r="CG501" s="344"/>
      <c r="CH501" s="344"/>
      <c r="CI501" s="344"/>
      <c r="CJ501" s="344"/>
      <c r="CK501" s="344"/>
      <c r="CL501" s="344"/>
      <c r="CM501" s="344"/>
      <c r="CN501" s="344"/>
      <c r="CO501" s="344"/>
      <c r="CP501" s="344"/>
      <c r="CQ501" s="344"/>
      <c r="CR501" s="344"/>
      <c r="CS501" s="344"/>
      <c r="CT501" s="344"/>
      <c r="CU501" s="344"/>
      <c r="CV501" s="344"/>
      <c r="CW501" s="344"/>
      <c r="CX501" s="344"/>
      <c r="CY501" s="344"/>
      <c r="CZ501" s="344"/>
    </row>
    <row r="502" s="348" customFormat="true" ht="25.15" customHeight="true" x14ac:dyDescent="0.2">
      <c r="C502" s="1020" t="s">
        <v>241</v>
      </c>
      <c r="D502" s="1020"/>
      <c r="E502" s="1020"/>
      <c r="F502" s="1020"/>
      <c r="G502" s="1020"/>
      <c r="H502" s="1020" t="s">
        <v>205</v>
      </c>
      <c r="I502" s="1020"/>
      <c r="J502" s="806">
        <v>2.2110905077181778E-2</v>
      </c>
      <c r="K502" s="577"/>
      <c r="L502" s="577"/>
      <c r="M502" s="1020" t="s">
        <v>528</v>
      </c>
      <c r="N502" s="1020"/>
      <c r="O502" s="807">
        <v>3.72069400842664E-2</v>
      </c>
      <c r="P502" s="577"/>
      <c r="Q502" s="577"/>
      <c r="Z502" s="341"/>
      <c r="AA502" s="341"/>
      <c r="AB502" s="341"/>
      <c r="AC502" s="341"/>
      <c r="AD502" s="341"/>
      <c r="AE502" s="341"/>
      <c r="AF502" s="341"/>
      <c r="AG502" s="341"/>
      <c r="AH502" s="341"/>
      <c r="AI502" s="341"/>
      <c r="AJ502" s="341"/>
      <c r="AK502" s="341"/>
      <c r="AL502" s="341"/>
      <c r="AM502" s="341"/>
      <c r="AN502" s="341"/>
      <c r="AO502" s="341"/>
      <c r="AP502" s="341"/>
      <c r="AQ502" s="341"/>
      <c r="AR502" s="341"/>
      <c r="AS502" s="341"/>
      <c r="AT502" s="341"/>
      <c r="AU502" s="341"/>
      <c r="AV502" s="341"/>
      <c r="AW502" s="341"/>
      <c r="AX502" s="341"/>
      <c r="AY502" s="341"/>
      <c r="AZ502" s="341"/>
      <c r="BA502" s="343"/>
      <c r="BB502" s="394"/>
      <c r="BC502" s="343"/>
      <c r="BD502" s="343"/>
      <c r="BE502" s="343"/>
      <c r="BF502" s="343"/>
      <c r="BG502" s="343"/>
      <c r="BH502" s="343"/>
      <c r="BI502" s="343"/>
      <c r="BJ502" s="343"/>
      <c r="BK502" s="343"/>
      <c r="BL502" s="343"/>
      <c r="BM502" s="343"/>
      <c r="BN502" s="343"/>
      <c r="BO502" s="343"/>
      <c r="BP502" s="343"/>
      <c r="BQ502" s="343"/>
      <c r="BR502" s="343"/>
      <c r="BS502" s="343"/>
      <c r="BT502" s="343"/>
      <c r="BU502" s="343"/>
      <c r="BV502" s="343"/>
      <c r="BW502" s="343"/>
      <c r="BX502" s="343"/>
      <c r="BY502" s="343"/>
      <c r="BZ502" s="344"/>
      <c r="CA502" s="344"/>
      <c r="CB502" s="344"/>
      <c r="CC502" s="344"/>
      <c r="CD502" s="344"/>
      <c r="CE502" s="344"/>
      <c r="CF502" s="344"/>
      <c r="CG502" s="344"/>
      <c r="CH502" s="344"/>
      <c r="CI502" s="344"/>
      <c r="CJ502" s="344"/>
      <c r="CK502" s="344"/>
      <c r="CL502" s="344"/>
      <c r="CM502" s="344"/>
      <c r="CN502" s="344"/>
      <c r="CO502" s="344"/>
      <c r="CP502" s="344"/>
      <c r="CQ502" s="344"/>
      <c r="CR502" s="344"/>
      <c r="CS502" s="344"/>
      <c r="CT502" s="344"/>
      <c r="CU502" s="344"/>
      <c r="CV502" s="344"/>
      <c r="CW502" s="344"/>
      <c r="CX502" s="344"/>
      <c r="CY502" s="344"/>
      <c r="CZ502" s="344"/>
    </row>
    <row r="503" s="348" customFormat="true" ht="25.15" customHeight="true" x14ac:dyDescent="0.2">
      <c r="C503" s="1020" t="s">
        <v>194</v>
      </c>
      <c r="D503" s="1020"/>
      <c r="E503" s="1030" t="s">
        <v>242</v>
      </c>
      <c r="F503" s="1031"/>
      <c r="G503" s="1032"/>
      <c r="H503" s="1020" t="s">
        <v>528</v>
      </c>
      <c r="I503" s="1020"/>
      <c r="J503" s="806">
        <v>0.14675660999107326</v>
      </c>
      <c r="K503" s="577"/>
      <c r="L503" s="577"/>
      <c r="M503" s="1020" t="s">
        <v>583</v>
      </c>
      <c r="N503" s="1020"/>
      <c r="O503" s="807">
        <v>5.9147212604234833E-2</v>
      </c>
      <c r="P503" s="577"/>
      <c r="Q503" s="577"/>
      <c r="Z503" s="341"/>
      <c r="AA503" s="341"/>
      <c r="AB503" s="341"/>
      <c r="AC503" s="341"/>
      <c r="AD503" s="341"/>
      <c r="AE503" s="341"/>
      <c r="AF503" s="341"/>
      <c r="AG503" s="341"/>
      <c r="AH503" s="341"/>
      <c r="AI503" s="341"/>
      <c r="AJ503" s="341"/>
      <c r="AK503" s="341"/>
      <c r="AL503" s="341"/>
      <c r="AM503" s="341"/>
      <c r="AN503" s="341"/>
      <c r="AO503" s="341"/>
      <c r="AP503" s="341"/>
      <c r="AQ503" s="341"/>
      <c r="AR503" s="341"/>
      <c r="AS503" s="341"/>
      <c r="AT503" s="341"/>
      <c r="AU503" s="341"/>
      <c r="AV503" s="341"/>
      <c r="AW503" s="341"/>
      <c r="AX503" s="341"/>
      <c r="AY503" s="341"/>
      <c r="AZ503" s="341"/>
      <c r="BA503" s="343"/>
      <c r="BB503" s="394"/>
      <c r="BC503" s="343"/>
      <c r="BD503" s="343"/>
      <c r="BE503" s="343"/>
      <c r="BF503" s="343"/>
      <c r="BG503" s="343"/>
      <c r="BH503" s="343"/>
      <c r="BI503" s="343"/>
      <c r="BJ503" s="343"/>
      <c r="BK503" s="343"/>
      <c r="BL503" s="343"/>
      <c r="BM503" s="343"/>
      <c r="BN503" s="343"/>
      <c r="BO503" s="343"/>
      <c r="BP503" s="343"/>
      <c r="BQ503" s="343"/>
      <c r="BR503" s="343"/>
      <c r="BS503" s="343"/>
      <c r="BT503" s="343"/>
      <c r="BU503" s="343"/>
      <c r="BV503" s="343"/>
      <c r="BW503" s="343"/>
      <c r="BX503" s="343"/>
      <c r="BY503" s="343"/>
      <c r="BZ503" s="344"/>
      <c r="CA503" s="344"/>
      <c r="CB503" s="344"/>
      <c r="CC503" s="344"/>
      <c r="CD503" s="344"/>
      <c r="CE503" s="344"/>
      <c r="CF503" s="344"/>
      <c r="CG503" s="344"/>
      <c r="CH503" s="344"/>
      <c r="CI503" s="344"/>
      <c r="CJ503" s="344"/>
      <c r="CK503" s="344"/>
      <c r="CL503" s="344"/>
      <c r="CM503" s="344"/>
      <c r="CN503" s="344"/>
      <c r="CO503" s="344"/>
      <c r="CP503" s="344"/>
      <c r="CQ503" s="344"/>
      <c r="CR503" s="344"/>
      <c r="CS503" s="344"/>
      <c r="CT503" s="344"/>
      <c r="CU503" s="344"/>
      <c r="CV503" s="344"/>
      <c r="CW503" s="344"/>
      <c r="CX503" s="344"/>
      <c r="CY503" s="344"/>
      <c r="CZ503" s="344"/>
    </row>
    <row r="504" s="348" customFormat="true" ht="25.15" customHeight="true" x14ac:dyDescent="0.2">
      <c r="C504" s="1020"/>
      <c r="D504" s="1020"/>
      <c r="E504" s="790" t="s">
        <v>174</v>
      </c>
      <c r="F504" s="791" t="s">
        <v>243</v>
      </c>
      <c r="G504" s="792" t="s">
        <v>244</v>
      </c>
      <c r="H504" s="1020" t="s">
        <v>583</v>
      </c>
      <c r="I504" s="1020"/>
      <c r="J504" s="806">
        <v>3.4741889849117961E-2</v>
      </c>
      <c r="K504" s="577"/>
      <c r="L504" s="577"/>
      <c r="M504" s="1020" t="s">
        <v>584</v>
      </c>
      <c r="N504" s="1020"/>
      <c r="O504" s="807">
        <v>5.2104022724434873E-2</v>
      </c>
      <c r="P504" s="577"/>
      <c r="Q504" s="577"/>
      <c r="Z504" s="341"/>
      <c r="AA504" s="341"/>
      <c r="AB504" s="341"/>
      <c r="AC504" s="341"/>
      <c r="AD504" s="341"/>
      <c r="AE504" s="341"/>
      <c r="AF504" s="341"/>
      <c r="AG504" s="341"/>
      <c r="AH504" s="341"/>
      <c r="AI504" s="341"/>
      <c r="AJ504" s="341"/>
      <c r="AK504" s="341"/>
      <c r="AL504" s="341"/>
      <c r="AM504" s="341"/>
      <c r="AN504" s="341"/>
      <c r="AO504" s="341"/>
      <c r="AP504" s="341"/>
      <c r="AQ504" s="341"/>
      <c r="AR504" s="341"/>
      <c r="AS504" s="341"/>
      <c r="AT504" s="341"/>
      <c r="AU504" s="341"/>
      <c r="AV504" s="341"/>
      <c r="AW504" s="341"/>
      <c r="AX504" s="341"/>
      <c r="AY504" s="341"/>
      <c r="AZ504" s="341"/>
      <c r="BA504" s="343"/>
      <c r="BB504" s="394"/>
      <c r="BC504" s="343"/>
      <c r="BD504" s="343"/>
      <c r="BE504" s="343"/>
      <c r="BF504" s="343"/>
      <c r="BG504" s="343"/>
      <c r="BH504" s="343"/>
      <c r="BI504" s="343"/>
      <c r="BJ504" s="343"/>
      <c r="BK504" s="343"/>
      <c r="BL504" s="343"/>
      <c r="BM504" s="343"/>
      <c r="BN504" s="343"/>
      <c r="BO504" s="343"/>
      <c r="BP504" s="343"/>
      <c r="BQ504" s="343"/>
      <c r="BR504" s="343"/>
      <c r="BS504" s="343"/>
      <c r="BT504" s="343"/>
      <c r="BU504" s="343"/>
      <c r="BV504" s="343"/>
      <c r="BW504" s="343"/>
      <c r="BX504" s="343"/>
      <c r="BY504" s="343"/>
      <c r="BZ504" s="344"/>
      <c r="CA504" s="344"/>
      <c r="CB504" s="344"/>
      <c r="CC504" s="344"/>
      <c r="CD504" s="344"/>
      <c r="CE504" s="344"/>
      <c r="CF504" s="344"/>
      <c r="CG504" s="344"/>
      <c r="CH504" s="344"/>
      <c r="CI504" s="344"/>
      <c r="CJ504" s="344"/>
      <c r="CK504" s="344"/>
      <c r="CL504" s="344"/>
      <c r="CM504" s="344"/>
      <c r="CN504" s="344"/>
      <c r="CO504" s="344"/>
      <c r="CP504" s="344"/>
      <c r="CQ504" s="344"/>
      <c r="CR504" s="344"/>
      <c r="CS504" s="344"/>
      <c r="CT504" s="344"/>
      <c r="CU504" s="344"/>
      <c r="CV504" s="344"/>
      <c r="CW504" s="344"/>
      <c r="CX504" s="344"/>
      <c r="CY504" s="344"/>
      <c r="CZ504" s="344"/>
    </row>
    <row r="505" s="348" customFormat="true" ht="25.15" customHeight="true" x14ac:dyDescent="0.2">
      <c r="C505" s="1020" t="s">
        <v>195</v>
      </c>
      <c r="D505" s="1020"/>
      <c r="E505" s="811">
        <v>5.3295689493675598</v>
      </c>
      <c r="F505" s="812">
        <v>11.58601945514687</v>
      </c>
      <c r="G505" s="813">
        <v>11.58601945514687</v>
      </c>
      <c r="H505" s="1020" t="s">
        <v>584</v>
      </c>
      <c r="I505" s="1020"/>
      <c r="J505" s="806">
        <v>5.066068693807417E-2</v>
      </c>
      <c r="K505" s="577"/>
      <c r="L505" s="577"/>
      <c r="M505" s="1020" t="s">
        <v>525</v>
      </c>
      <c r="N505" s="1020"/>
      <c r="O505" s="807">
        <v>5.2662976164396261E-2</v>
      </c>
      <c r="P505" s="577"/>
      <c r="Q505" s="577"/>
      <c r="Z505" s="341"/>
      <c r="AA505" s="341"/>
      <c r="AB505" s="341"/>
      <c r="AC505" s="341"/>
      <c r="AD505" s="341"/>
      <c r="AE505" s="341"/>
      <c r="AF505" s="341"/>
      <c r="AG505" s="341"/>
      <c r="AH505" s="341"/>
      <c r="AI505" s="341"/>
      <c r="AJ505" s="341"/>
      <c r="AK505" s="341"/>
      <c r="AL505" s="341"/>
      <c r="AM505" s="341"/>
      <c r="AN505" s="341"/>
      <c r="AO505" s="341"/>
      <c r="AP505" s="341"/>
      <c r="AQ505" s="341"/>
      <c r="AR505" s="341"/>
      <c r="AS505" s="341"/>
      <c r="AT505" s="341"/>
      <c r="AU505" s="341"/>
      <c r="AV505" s="341"/>
      <c r="AW505" s="341"/>
      <c r="AX505" s="341"/>
      <c r="AY505" s="341"/>
      <c r="AZ505" s="341"/>
      <c r="BA505" s="343"/>
      <c r="BB505" s="394"/>
      <c r="BC505" s="343"/>
      <c r="BD505" s="343"/>
      <c r="BE505" s="343"/>
      <c r="BF505" s="343"/>
      <c r="BG505" s="343"/>
      <c r="BH505" s="343"/>
      <c r="BI505" s="343"/>
      <c r="BJ505" s="343"/>
      <c r="BK505" s="343"/>
      <c r="BL505" s="343"/>
      <c r="BM505" s="343"/>
      <c r="BN505" s="343"/>
      <c r="BO505" s="343"/>
      <c r="BP505" s="343"/>
      <c r="BQ505" s="343"/>
      <c r="BR505" s="343"/>
      <c r="BS505" s="343"/>
      <c r="BT505" s="343"/>
      <c r="BU505" s="343"/>
      <c r="BV505" s="343"/>
      <c r="BW505" s="343"/>
      <c r="BX505" s="343"/>
      <c r="BY505" s="343"/>
      <c r="BZ505" s="344"/>
      <c r="CA505" s="344"/>
      <c r="CB505" s="344"/>
      <c r="CC505" s="344"/>
      <c r="CD505" s="344"/>
      <c r="CE505" s="344"/>
      <c r="CF505" s="344"/>
      <c r="CG505" s="344"/>
      <c r="CH505" s="344"/>
      <c r="CI505" s="344"/>
      <c r="CJ505" s="344"/>
      <c r="CK505" s="344"/>
      <c r="CL505" s="344"/>
      <c r="CM505" s="344"/>
      <c r="CN505" s="344"/>
      <c r="CO505" s="344"/>
      <c r="CP505" s="344"/>
      <c r="CQ505" s="344"/>
      <c r="CR505" s="344"/>
      <c r="CS505" s="344"/>
      <c r="CT505" s="344"/>
      <c r="CU505" s="344"/>
      <c r="CV505" s="344"/>
      <c r="CW505" s="344"/>
      <c r="CX505" s="344"/>
      <c r="CY505" s="344"/>
      <c r="CZ505" s="344"/>
    </row>
    <row r="506" s="348" customFormat="true" ht="25.15" customHeight="true" x14ac:dyDescent="0.2">
      <c r="C506" s="1020"/>
      <c r="D506" s="1020"/>
      <c r="E506" s="577"/>
      <c r="F506" s="577"/>
      <c r="G506" s="577"/>
      <c r="H506" s="1020" t="s">
        <v>525</v>
      </c>
      <c r="I506" s="1020"/>
      <c r="J506" s="806">
        <v>0.15422045548284824</v>
      </c>
      <c r="K506" s="577"/>
      <c r="L506" s="577"/>
      <c r="M506" s="1020" t="s">
        <v>197</v>
      </c>
      <c r="N506" s="1020"/>
      <c r="O506" s="807">
        <v>0.31580683655552616</v>
      </c>
      <c r="P506" s="577"/>
      <c r="Q506" s="577"/>
      <c r="Z506" s="341"/>
      <c r="AA506" s="341"/>
      <c r="AB506" s="341"/>
      <c r="AC506" s="341"/>
      <c r="AD506" s="341"/>
      <c r="AE506" s="341"/>
      <c r="AF506" s="341"/>
      <c r="AG506" s="341"/>
      <c r="AH506" s="341"/>
      <c r="AI506" s="341"/>
      <c r="AJ506" s="341"/>
      <c r="AK506" s="341"/>
      <c r="AL506" s="341"/>
      <c r="AM506" s="341"/>
      <c r="AN506" s="341"/>
      <c r="AO506" s="341"/>
      <c r="AP506" s="341"/>
      <c r="AQ506" s="341"/>
      <c r="AR506" s="341"/>
      <c r="AS506" s="341"/>
      <c r="AT506" s="341"/>
      <c r="AU506" s="341"/>
      <c r="AV506" s="341"/>
      <c r="AW506" s="341"/>
      <c r="AX506" s="341"/>
      <c r="AY506" s="341"/>
      <c r="AZ506" s="341"/>
      <c r="BA506" s="343"/>
      <c r="BB506" s="394"/>
      <c r="BC506" s="343"/>
      <c r="BD506" s="343"/>
      <c r="BE506" s="343"/>
      <c r="BF506" s="343"/>
      <c r="BG506" s="343"/>
      <c r="BH506" s="343"/>
      <c r="BI506" s="343"/>
      <c r="BJ506" s="343"/>
      <c r="BK506" s="343"/>
      <c r="BL506" s="343"/>
      <c r="BM506" s="343"/>
      <c r="BN506" s="343"/>
      <c r="BO506" s="343"/>
      <c r="BP506" s="343"/>
      <c r="BQ506" s="343"/>
      <c r="BR506" s="343"/>
      <c r="BS506" s="343"/>
      <c r="BT506" s="343"/>
      <c r="BU506" s="343"/>
      <c r="BV506" s="343"/>
      <c r="BW506" s="343"/>
      <c r="BX506" s="343"/>
      <c r="BY506" s="343"/>
      <c r="BZ506" s="344"/>
      <c r="CA506" s="344"/>
      <c r="CB506" s="344"/>
      <c r="CC506" s="344"/>
      <c r="CD506" s="344"/>
      <c r="CE506" s="344"/>
      <c r="CF506" s="344"/>
      <c r="CG506" s="344"/>
      <c r="CH506" s="344"/>
      <c r="CI506" s="344"/>
      <c r="CJ506" s="344"/>
      <c r="CK506" s="344"/>
      <c r="CL506" s="344"/>
      <c r="CM506" s="344"/>
      <c r="CN506" s="344"/>
      <c r="CO506" s="344"/>
      <c r="CP506" s="344"/>
      <c r="CQ506" s="344"/>
      <c r="CR506" s="344"/>
      <c r="CS506" s="344"/>
      <c r="CT506" s="344"/>
      <c r="CU506" s="344"/>
      <c r="CV506" s="344"/>
      <c r="CW506" s="344"/>
      <c r="CX506" s="344"/>
      <c r="CY506" s="344"/>
      <c r="CZ506" s="344"/>
    </row>
    <row r="507" s="348" customFormat="true" ht="25.15" customHeight="true" x14ac:dyDescent="0.2">
      <c r="C507" s="1020"/>
      <c r="D507" s="1020"/>
      <c r="E507" s="577"/>
      <c r="F507" s="577"/>
      <c r="G507" s="577"/>
      <c r="H507" s="1020" t="s">
        <v>197</v>
      </c>
      <c r="I507" s="1020"/>
      <c r="J507" s="806">
        <v>0.32522556623428439</v>
      </c>
      <c r="K507" s="577"/>
      <c r="L507" s="577"/>
      <c r="M507" s="1020" t="s">
        <v>560</v>
      </c>
      <c r="N507" s="1020"/>
      <c r="O507" s="807">
        <v>8.2570944917798508E-3</v>
      </c>
      <c r="P507" s="577"/>
      <c r="Q507" s="577"/>
      <c r="Z507" s="341"/>
      <c r="AA507" s="341"/>
      <c r="AB507" s="341"/>
      <c r="AC507" s="341"/>
      <c r="AD507" s="341"/>
      <c r="AE507" s="341"/>
      <c r="AF507" s="341"/>
      <c r="AG507" s="341"/>
      <c r="AH507" s="341"/>
      <c r="AI507" s="341"/>
      <c r="AJ507" s="341"/>
      <c r="AK507" s="341"/>
      <c r="AL507" s="341"/>
      <c r="AM507" s="341"/>
      <c r="AN507" s="341"/>
      <c r="AO507" s="341"/>
      <c r="AP507" s="341"/>
      <c r="AQ507" s="341"/>
      <c r="AR507" s="341"/>
      <c r="AS507" s="341"/>
      <c r="AT507" s="341"/>
      <c r="AU507" s="341"/>
      <c r="AV507" s="341"/>
      <c r="AW507" s="341"/>
      <c r="AX507" s="341"/>
      <c r="AY507" s="341"/>
      <c r="AZ507" s="341"/>
      <c r="BA507" s="343"/>
      <c r="BB507" s="394"/>
      <c r="BC507" s="343"/>
      <c r="BD507" s="343"/>
      <c r="BE507" s="343"/>
      <c r="BF507" s="343"/>
      <c r="BG507" s="343"/>
      <c r="BH507" s="343"/>
      <c r="BI507" s="343"/>
      <c r="BJ507" s="343"/>
      <c r="BK507" s="343"/>
      <c r="BL507" s="343"/>
      <c r="BM507" s="343"/>
      <c r="BN507" s="343"/>
      <c r="BO507" s="343"/>
      <c r="BP507" s="343"/>
      <c r="BQ507" s="343"/>
      <c r="BR507" s="343"/>
      <c r="BS507" s="343"/>
      <c r="BT507" s="343"/>
      <c r="BU507" s="343"/>
      <c r="BV507" s="343"/>
      <c r="BW507" s="343"/>
      <c r="BX507" s="343"/>
      <c r="BY507" s="343"/>
      <c r="BZ507" s="344"/>
      <c r="CA507" s="344"/>
      <c r="CB507" s="344"/>
      <c r="CC507" s="344"/>
      <c r="CD507" s="344"/>
      <c r="CE507" s="344"/>
      <c r="CF507" s="344"/>
      <c r="CG507" s="344"/>
      <c r="CH507" s="344"/>
      <c r="CI507" s="344"/>
      <c r="CJ507" s="344"/>
      <c r="CK507" s="344"/>
      <c r="CL507" s="344"/>
      <c r="CM507" s="344"/>
      <c r="CN507" s="344"/>
      <c r="CO507" s="344"/>
      <c r="CP507" s="344"/>
      <c r="CQ507" s="344"/>
      <c r="CR507" s="344"/>
      <c r="CS507" s="344"/>
      <c r="CT507" s="344"/>
      <c r="CU507" s="344"/>
      <c r="CV507" s="344"/>
      <c r="CW507" s="344"/>
      <c r="CX507" s="344"/>
      <c r="CY507" s="344"/>
      <c r="CZ507" s="344"/>
    </row>
    <row r="508" s="348" customFormat="true" ht="25.15" customHeight="true" x14ac:dyDescent="0.2">
      <c r="C508" s="1020" t="s">
        <v>245</v>
      </c>
      <c r="D508" s="1020"/>
      <c r="E508" s="1020"/>
      <c r="F508" s="577"/>
      <c r="G508" s="577"/>
      <c r="H508" s="1020" t="s">
        <v>560</v>
      </c>
      <c r="I508" s="1020"/>
      <c r="J508" s="806">
        <v>4.8816040336060719E-2</v>
      </c>
      <c r="K508" s="577"/>
      <c r="L508" s="577"/>
      <c r="M508" s="1020" t="s">
        <v>208</v>
      </c>
      <c r="N508" s="1020"/>
      <c r="O508" s="807">
        <v>0.33246939017118848</v>
      </c>
      <c r="P508" s="577"/>
      <c r="Q508" s="577"/>
      <c r="Z508" s="341"/>
      <c r="AA508" s="341"/>
      <c r="AB508" s="341"/>
      <c r="AC508" s="341"/>
      <c r="AD508" s="341"/>
      <c r="AE508" s="341"/>
      <c r="AF508" s="341"/>
      <c r="AG508" s="341"/>
      <c r="AH508" s="341"/>
      <c r="AI508" s="341"/>
      <c r="AJ508" s="341"/>
      <c r="AK508" s="341"/>
      <c r="AL508" s="341"/>
      <c r="AM508" s="341"/>
      <c r="AN508" s="341"/>
      <c r="AO508" s="341"/>
      <c r="AP508" s="341"/>
      <c r="AQ508" s="341"/>
      <c r="AR508" s="341"/>
      <c r="AS508" s="341"/>
      <c r="AT508" s="341"/>
      <c r="AU508" s="341"/>
      <c r="AV508" s="341"/>
      <c r="AW508" s="341"/>
      <c r="AX508" s="341"/>
      <c r="AY508" s="341"/>
      <c r="AZ508" s="341"/>
      <c r="BA508" s="343"/>
      <c r="BB508" s="394"/>
      <c r="BC508" s="343"/>
      <c r="BD508" s="343"/>
      <c r="BE508" s="343"/>
      <c r="BF508" s="343"/>
      <c r="BG508" s="343"/>
      <c r="BH508" s="343"/>
      <c r="BI508" s="343"/>
      <c r="BJ508" s="343"/>
      <c r="BK508" s="343"/>
      <c r="BL508" s="343"/>
      <c r="BM508" s="343"/>
      <c r="BN508" s="343"/>
      <c r="BO508" s="343"/>
      <c r="BP508" s="343"/>
      <c r="BQ508" s="343"/>
      <c r="BR508" s="343"/>
      <c r="BS508" s="343"/>
      <c r="BT508" s="343"/>
      <c r="BU508" s="343"/>
      <c r="BV508" s="343"/>
      <c r="BW508" s="343"/>
      <c r="BX508" s="343"/>
      <c r="BY508" s="343"/>
      <c r="BZ508" s="344"/>
      <c r="CA508" s="344"/>
      <c r="CB508" s="344"/>
      <c r="CC508" s="344"/>
      <c r="CD508" s="344"/>
      <c r="CE508" s="344"/>
      <c r="CF508" s="344"/>
      <c r="CG508" s="344"/>
      <c r="CH508" s="344"/>
      <c r="CI508" s="344"/>
      <c r="CJ508" s="344"/>
      <c r="CK508" s="344"/>
      <c r="CL508" s="344"/>
      <c r="CM508" s="344"/>
      <c r="CN508" s="344"/>
      <c r="CO508" s="344"/>
      <c r="CP508" s="344"/>
      <c r="CQ508" s="344"/>
      <c r="CR508" s="344"/>
      <c r="CS508" s="344"/>
      <c r="CT508" s="344"/>
      <c r="CU508" s="344"/>
      <c r="CV508" s="344"/>
      <c r="CW508" s="344"/>
      <c r="CX508" s="344"/>
      <c r="CY508" s="344"/>
      <c r="CZ508" s="344"/>
    </row>
    <row r="509" s="348" customFormat="true" ht="25.15" customHeight="true" x14ac:dyDescent="0.2">
      <c r="C509" s="1020"/>
      <c r="D509" s="1020"/>
      <c r="E509" s="793" t="s">
        <v>194</v>
      </c>
      <c r="F509" s="577"/>
      <c r="G509" s="577"/>
      <c r="H509" s="1020" t="s">
        <v>208</v>
      </c>
      <c r="I509" s="1020"/>
      <c r="J509" s="806">
        <v>0.45134316855819906</v>
      </c>
      <c r="K509" s="577"/>
      <c r="L509" s="577"/>
      <c r="M509" s="1020" t="s">
        <v>202</v>
      </c>
      <c r="N509" s="1020"/>
      <c r="O509" s="807">
        <v>0.12712127478215518</v>
      </c>
      <c r="P509" s="577"/>
      <c r="Q509" s="577"/>
      <c r="Z509" s="341"/>
      <c r="AA509" s="341"/>
      <c r="AB509" s="341"/>
      <c r="AC509" s="341"/>
      <c r="AD509" s="341"/>
      <c r="AE509" s="341"/>
      <c r="AF509" s="341"/>
      <c r="AG509" s="341"/>
      <c r="AH509" s="341"/>
      <c r="AI509" s="341"/>
      <c r="AJ509" s="341"/>
      <c r="AK509" s="341"/>
      <c r="AL509" s="341"/>
      <c r="AM509" s="341"/>
      <c r="AN509" s="341"/>
      <c r="AO509" s="341"/>
      <c r="AP509" s="341"/>
      <c r="AQ509" s="341"/>
      <c r="AR509" s="341"/>
      <c r="AS509" s="341"/>
      <c r="AT509" s="341"/>
      <c r="AU509" s="341"/>
      <c r="AV509" s="341"/>
      <c r="AW509" s="341"/>
      <c r="AX509" s="341"/>
      <c r="AY509" s="341"/>
      <c r="AZ509" s="341"/>
      <c r="BA509" s="343"/>
      <c r="BB509" s="394"/>
      <c r="BC509" s="343"/>
      <c r="BD509" s="343"/>
      <c r="BE509" s="343"/>
      <c r="BF509" s="343"/>
      <c r="BG509" s="343"/>
      <c r="BH509" s="343"/>
      <c r="BI509" s="343"/>
      <c r="BJ509" s="343"/>
      <c r="BK509" s="343"/>
      <c r="BL509" s="343"/>
      <c r="BM509" s="343"/>
      <c r="BN509" s="343"/>
      <c r="BO509" s="343"/>
      <c r="BP509" s="343"/>
      <c r="BQ509" s="343"/>
      <c r="BR509" s="343"/>
      <c r="BS509" s="343"/>
      <c r="BT509" s="343"/>
      <c r="BU509" s="343"/>
      <c r="BV509" s="343"/>
      <c r="BW509" s="343"/>
      <c r="BX509" s="343"/>
      <c r="BY509" s="343"/>
      <c r="BZ509" s="344"/>
      <c r="CA509" s="344"/>
      <c r="CB509" s="344"/>
      <c r="CC509" s="344"/>
      <c r="CD509" s="344"/>
      <c r="CE509" s="344"/>
      <c r="CF509" s="344"/>
      <c r="CG509" s="344"/>
      <c r="CH509" s="344"/>
      <c r="CI509" s="344"/>
      <c r="CJ509" s="344"/>
      <c r="CK509" s="344"/>
      <c r="CL509" s="344"/>
      <c r="CM509" s="344"/>
      <c r="CN509" s="344"/>
      <c r="CO509" s="344"/>
      <c r="CP509" s="344"/>
      <c r="CQ509" s="344"/>
      <c r="CR509" s="344"/>
      <c r="CS509" s="344"/>
      <c r="CT509" s="344"/>
      <c r="CU509" s="344"/>
      <c r="CV509" s="344"/>
      <c r="CW509" s="344"/>
      <c r="CX509" s="344"/>
      <c r="CY509" s="344"/>
      <c r="CZ509" s="344"/>
    </row>
    <row r="510" s="348" customFormat="true" ht="25.15" customHeight="true" x14ac:dyDescent="0.2">
      <c r="C510" s="1020"/>
      <c r="D510" s="1020"/>
      <c r="E510" s="814" t="s">
        <v>195</v>
      </c>
      <c r="F510" s="577"/>
      <c r="G510" s="577"/>
      <c r="H510" s="1020" t="s">
        <v>202</v>
      </c>
      <c r="I510" s="1020"/>
      <c r="J510" s="806">
        <v>0.28961449902686498</v>
      </c>
      <c r="K510" s="577"/>
      <c r="L510" s="577"/>
      <c r="M510" s="1020" t="s">
        <v>553</v>
      </c>
      <c r="N510" s="1020"/>
      <c r="O510" s="807">
        <v>6.7525228959359326E-3</v>
      </c>
      <c r="P510" s="577"/>
      <c r="Q510" s="577"/>
      <c r="Z510" s="341"/>
      <c r="AA510" s="341"/>
      <c r="AB510" s="341"/>
      <c r="AC510" s="341"/>
      <c r="AD510" s="341"/>
      <c r="AE510" s="341"/>
      <c r="AF510" s="341"/>
      <c r="AG510" s="341"/>
      <c r="AH510" s="341"/>
      <c r="AI510" s="341"/>
      <c r="AJ510" s="341"/>
      <c r="AK510" s="341"/>
      <c r="AL510" s="341"/>
      <c r="AM510" s="341"/>
      <c r="AN510" s="341"/>
      <c r="AO510" s="341"/>
      <c r="AP510" s="341"/>
      <c r="AQ510" s="341"/>
      <c r="AR510" s="341"/>
      <c r="AS510" s="341"/>
      <c r="AT510" s="341"/>
      <c r="AU510" s="341"/>
      <c r="AV510" s="341"/>
      <c r="AW510" s="341"/>
      <c r="AX510" s="341"/>
      <c r="AY510" s="341"/>
      <c r="AZ510" s="341"/>
      <c r="BA510" s="343"/>
      <c r="BB510" s="394"/>
      <c r="BC510" s="343"/>
      <c r="BD510" s="343"/>
      <c r="BE510" s="343"/>
      <c r="BF510" s="343"/>
      <c r="BG510" s="343"/>
      <c r="BH510" s="343"/>
      <c r="BI510" s="343"/>
      <c r="BJ510" s="343"/>
      <c r="BK510" s="343"/>
      <c r="BL510" s="343"/>
      <c r="BM510" s="343"/>
      <c r="BN510" s="343"/>
      <c r="BO510" s="343"/>
      <c r="BP510" s="343"/>
      <c r="BQ510" s="343"/>
      <c r="BR510" s="343"/>
      <c r="BS510" s="343"/>
      <c r="BT510" s="343"/>
      <c r="BU510" s="343"/>
      <c r="BV510" s="343"/>
      <c r="BW510" s="343"/>
      <c r="BX510" s="343"/>
      <c r="BY510" s="343"/>
      <c r="BZ510" s="344"/>
      <c r="CA510" s="344"/>
      <c r="CB510" s="344"/>
      <c r="CC510" s="344"/>
      <c r="CD510" s="344"/>
      <c r="CE510" s="344"/>
      <c r="CF510" s="344"/>
      <c r="CG510" s="344"/>
      <c r="CH510" s="344"/>
      <c r="CI510" s="344"/>
      <c r="CJ510" s="344"/>
      <c r="CK510" s="344"/>
      <c r="CL510" s="344"/>
      <c r="CM510" s="344"/>
      <c r="CN510" s="344"/>
      <c r="CO510" s="344"/>
      <c r="CP510" s="344"/>
      <c r="CQ510" s="344"/>
      <c r="CR510" s="344"/>
      <c r="CS510" s="344"/>
      <c r="CT510" s="344"/>
      <c r="CU510" s="344"/>
      <c r="CV510" s="344"/>
      <c r="CW510" s="344"/>
      <c r="CX510" s="344"/>
      <c r="CY510" s="344"/>
      <c r="CZ510" s="344"/>
    </row>
    <row r="511" s="348" customFormat="true" ht="25.15" customHeight="true" x14ac:dyDescent="0.2">
      <c r="C511" s="1020" t="s">
        <v>301</v>
      </c>
      <c r="D511" s="1020"/>
      <c r="E511" s="802">
        <v>4.434642784406051E-2</v>
      </c>
      <c r="F511" s="577"/>
      <c r="G511" s="577"/>
      <c r="H511" s="1020" t="s">
        <v>553</v>
      </c>
      <c r="I511" s="1020"/>
      <c r="J511" s="806">
        <v>5.9544579356612982E-3</v>
      </c>
      <c r="K511" s="577"/>
      <c r="L511" s="577"/>
      <c r="M511" s="1020" t="s">
        <v>549</v>
      </c>
      <c r="N511" s="1020"/>
      <c r="O511" s="807">
        <v>9.9783051838032207E-3</v>
      </c>
      <c r="P511" s="577"/>
      <c r="Q511" s="577"/>
      <c r="Z511" s="341"/>
      <c r="AA511" s="341"/>
      <c r="AB511" s="341"/>
      <c r="AC511" s="341"/>
      <c r="AD511" s="341"/>
      <c r="AE511" s="341"/>
      <c r="AF511" s="341"/>
      <c r="AG511" s="341"/>
      <c r="AH511" s="341"/>
      <c r="AI511" s="341"/>
      <c r="AJ511" s="341"/>
      <c r="AK511" s="341"/>
      <c r="AL511" s="341"/>
      <c r="AM511" s="341"/>
      <c r="AN511" s="341"/>
      <c r="AO511" s="341"/>
      <c r="AP511" s="341"/>
      <c r="AQ511" s="341"/>
      <c r="AR511" s="341"/>
      <c r="AS511" s="341"/>
      <c r="AT511" s="341"/>
      <c r="AU511" s="341"/>
      <c r="AV511" s="341"/>
      <c r="AW511" s="341"/>
      <c r="AX511" s="341"/>
      <c r="AY511" s="341"/>
      <c r="AZ511" s="341"/>
      <c r="BA511" s="343"/>
      <c r="BB511" s="394"/>
      <c r="BC511" s="343"/>
      <c r="BD511" s="343"/>
      <c r="BE511" s="343"/>
      <c r="BF511" s="343"/>
      <c r="BG511" s="343"/>
      <c r="BH511" s="343"/>
      <c r="BI511" s="343"/>
      <c r="BJ511" s="343"/>
      <c r="BK511" s="343"/>
      <c r="BL511" s="343"/>
      <c r="BM511" s="343"/>
      <c r="BN511" s="343"/>
      <c r="BO511" s="343"/>
      <c r="BP511" s="343"/>
      <c r="BQ511" s="343"/>
      <c r="BR511" s="343"/>
      <c r="BS511" s="343"/>
      <c r="BT511" s="343"/>
      <c r="BU511" s="343"/>
      <c r="BV511" s="343"/>
      <c r="BW511" s="343"/>
      <c r="BX511" s="343"/>
      <c r="BY511" s="343"/>
      <c r="BZ511" s="344"/>
      <c r="CA511" s="344"/>
      <c r="CB511" s="344"/>
      <c r="CC511" s="344"/>
      <c r="CD511" s="344"/>
      <c r="CE511" s="344"/>
      <c r="CF511" s="344"/>
      <c r="CG511" s="344"/>
      <c r="CH511" s="344"/>
      <c r="CI511" s="344"/>
      <c r="CJ511" s="344"/>
      <c r="CK511" s="344"/>
      <c r="CL511" s="344"/>
      <c r="CM511" s="344"/>
      <c r="CN511" s="344"/>
      <c r="CO511" s="344"/>
      <c r="CP511" s="344"/>
      <c r="CQ511" s="344"/>
      <c r="CR511" s="344"/>
      <c r="CS511" s="344"/>
      <c r="CT511" s="344"/>
      <c r="CU511" s="344"/>
      <c r="CV511" s="344"/>
      <c r="CW511" s="344"/>
      <c r="CX511" s="344"/>
      <c r="CY511" s="344"/>
      <c r="CZ511" s="344"/>
    </row>
    <row r="512" s="348" customFormat="true" ht="25.15" customHeight="true" x14ac:dyDescent="0.2">
      <c r="C512" s="1020" t="s">
        <v>537</v>
      </c>
      <c r="D512" s="1020"/>
      <c r="E512" s="805">
        <v>6.4084578041021398E-2</v>
      </c>
      <c r="F512" s="577"/>
      <c r="G512" s="577"/>
      <c r="H512" s="1020" t="s">
        <v>549</v>
      </c>
      <c r="I512" s="1020"/>
      <c r="J512" s="806">
        <v>2.4735739040554602E-4</v>
      </c>
      <c r="K512" s="577"/>
      <c r="L512" s="577"/>
      <c r="M512" s="1020" t="s">
        <v>539</v>
      </c>
      <c r="N512" s="1020"/>
      <c r="O512" s="807">
        <v>5.3192584963605738E-2</v>
      </c>
      <c r="P512" s="577"/>
      <c r="Q512" s="577"/>
      <c r="Z512" s="341"/>
      <c r="AA512" s="341"/>
      <c r="AB512" s="341"/>
      <c r="AC512" s="341"/>
      <c r="AD512" s="341"/>
      <c r="AE512" s="341"/>
      <c r="AF512" s="341"/>
      <c r="AG512" s="341"/>
      <c r="AH512" s="341"/>
      <c r="AI512" s="341"/>
      <c r="AJ512" s="341"/>
      <c r="AK512" s="341"/>
      <c r="AL512" s="341"/>
      <c r="AM512" s="341"/>
      <c r="AN512" s="341"/>
      <c r="AO512" s="341"/>
      <c r="AP512" s="341"/>
      <c r="AQ512" s="341"/>
      <c r="AR512" s="341"/>
      <c r="AS512" s="341"/>
      <c r="AT512" s="341"/>
      <c r="AU512" s="341"/>
      <c r="AV512" s="341"/>
      <c r="AW512" s="341"/>
      <c r="AX512" s="341"/>
      <c r="AY512" s="341"/>
      <c r="AZ512" s="341"/>
      <c r="BA512" s="343"/>
      <c r="BB512" s="394"/>
      <c r="BC512" s="343"/>
      <c r="BD512" s="343"/>
      <c r="BE512" s="343"/>
      <c r="BF512" s="343"/>
      <c r="BG512" s="343"/>
      <c r="BH512" s="343"/>
      <c r="BI512" s="343"/>
      <c r="BJ512" s="343"/>
      <c r="BK512" s="343"/>
      <c r="BL512" s="343"/>
      <c r="BM512" s="343"/>
      <c r="BN512" s="343"/>
      <c r="BO512" s="343"/>
      <c r="BP512" s="343"/>
      <c r="BQ512" s="343"/>
      <c r="BR512" s="343"/>
      <c r="BS512" s="343"/>
      <c r="BT512" s="343"/>
      <c r="BU512" s="343"/>
      <c r="BV512" s="343"/>
      <c r="BW512" s="343"/>
      <c r="BX512" s="343"/>
      <c r="BY512" s="343"/>
      <c r="BZ512" s="344"/>
      <c r="CA512" s="344"/>
      <c r="CB512" s="344"/>
      <c r="CC512" s="344"/>
      <c r="CD512" s="344"/>
      <c r="CE512" s="344"/>
      <c r="CF512" s="344"/>
      <c r="CG512" s="344"/>
      <c r="CH512" s="344"/>
      <c r="CI512" s="344"/>
      <c r="CJ512" s="344"/>
      <c r="CK512" s="344"/>
      <c r="CL512" s="344"/>
      <c r="CM512" s="344"/>
      <c r="CN512" s="344"/>
      <c r="CO512" s="344"/>
      <c r="CP512" s="344"/>
      <c r="CQ512" s="344"/>
      <c r="CR512" s="344"/>
      <c r="CS512" s="344"/>
      <c r="CT512" s="344"/>
      <c r="CU512" s="344"/>
      <c r="CV512" s="344"/>
      <c r="CW512" s="344"/>
      <c r="CX512" s="344"/>
      <c r="CY512" s="344"/>
      <c r="CZ512" s="344"/>
    </row>
    <row r="513" s="348" customFormat="true" ht="25.15" customHeight="true" x14ac:dyDescent="0.2">
      <c r="C513" s="1020" t="s">
        <v>476</v>
      </c>
      <c r="D513" s="1020"/>
      <c r="E513" s="805">
        <v>-3.0743872740690956E-3</v>
      </c>
      <c r="F513" s="577"/>
      <c r="G513" s="577"/>
      <c r="H513" s="1020" t="s">
        <v>539</v>
      </c>
      <c r="I513" s="1020"/>
      <c r="J513" s="806">
        <v>0.12531647422889586</v>
      </c>
      <c r="K513" s="577"/>
      <c r="L513" s="577"/>
      <c r="M513" s="1020" t="s">
        <v>524</v>
      </c>
      <c r="N513" s="1020"/>
      <c r="O513" s="807">
        <v>0.10190212901305033</v>
      </c>
      <c r="P513" s="577"/>
      <c r="Q513" s="577"/>
      <c r="Z513" s="341"/>
      <c r="AA513" s="341"/>
      <c r="AB513" s="341"/>
      <c r="AC513" s="341"/>
      <c r="AD513" s="341"/>
      <c r="AE513" s="341"/>
      <c r="AF513" s="341"/>
      <c r="AG513" s="341"/>
      <c r="AH513" s="341"/>
      <c r="AI513" s="341"/>
      <c r="AJ513" s="341"/>
      <c r="AK513" s="341"/>
      <c r="AL513" s="341"/>
      <c r="AM513" s="341"/>
      <c r="AN513" s="341"/>
      <c r="AO513" s="341"/>
      <c r="AP513" s="341"/>
      <c r="AQ513" s="341"/>
      <c r="AR513" s="341"/>
      <c r="AS513" s="341"/>
      <c r="AT513" s="341"/>
      <c r="AU513" s="341"/>
      <c r="AV513" s="341"/>
      <c r="AW513" s="341"/>
      <c r="AX513" s="341"/>
      <c r="AY513" s="341"/>
      <c r="AZ513" s="341"/>
      <c r="BA513" s="343"/>
      <c r="BB513" s="394"/>
      <c r="BC513" s="343"/>
      <c r="BD513" s="343"/>
      <c r="BE513" s="343"/>
      <c r="BF513" s="343"/>
      <c r="BG513" s="343"/>
      <c r="BH513" s="343"/>
      <c r="BI513" s="343"/>
      <c r="BJ513" s="343"/>
      <c r="BK513" s="343"/>
      <c r="BL513" s="343"/>
      <c r="BM513" s="343"/>
      <c r="BN513" s="343"/>
      <c r="BO513" s="343"/>
      <c r="BP513" s="343"/>
      <c r="BQ513" s="343"/>
      <c r="BR513" s="343"/>
      <c r="BS513" s="343"/>
      <c r="BT513" s="343"/>
      <c r="BU513" s="343"/>
      <c r="BV513" s="343"/>
      <c r="BW513" s="343"/>
      <c r="BX513" s="343"/>
      <c r="BY513" s="343"/>
      <c r="BZ513" s="344"/>
      <c r="CA513" s="344"/>
      <c r="CB513" s="344"/>
      <c r="CC513" s="344"/>
      <c r="CD513" s="344"/>
      <c r="CE513" s="344"/>
      <c r="CF513" s="344"/>
      <c r="CG513" s="344"/>
      <c r="CH513" s="344"/>
      <c r="CI513" s="344"/>
      <c r="CJ513" s="344"/>
      <c r="CK513" s="344"/>
      <c r="CL513" s="344"/>
      <c r="CM513" s="344"/>
      <c r="CN513" s="344"/>
      <c r="CO513" s="344"/>
      <c r="CP513" s="344"/>
      <c r="CQ513" s="344"/>
      <c r="CR513" s="344"/>
      <c r="CS513" s="344"/>
      <c r="CT513" s="344"/>
      <c r="CU513" s="344"/>
      <c r="CV513" s="344"/>
      <c r="CW513" s="344"/>
      <c r="CX513" s="344"/>
      <c r="CY513" s="344"/>
      <c r="CZ513" s="344"/>
    </row>
    <row r="514" s="348" customFormat="true" ht="25.15" customHeight="true" x14ac:dyDescent="0.2">
      <c r="C514" s="1020" t="s">
        <v>563</v>
      </c>
      <c r="D514" s="1020"/>
      <c r="E514" s="805">
        <v>-1.502433041591974E-2</v>
      </c>
      <c r="F514" s="577"/>
      <c r="G514" s="577"/>
      <c r="H514" s="1020" t="s">
        <v>524</v>
      </c>
      <c r="I514" s="1020"/>
      <c r="J514" s="806">
        <v>6.2526478576959921E-2</v>
      </c>
      <c r="K514" s="577"/>
      <c r="L514" s="577"/>
      <c r="M514" s="1020" t="s">
        <v>532</v>
      </c>
      <c r="N514" s="1020"/>
      <c r="O514" s="807">
        <v>9.3058151568586826E-3</v>
      </c>
      <c r="P514" s="577"/>
      <c r="Q514" s="577"/>
      <c r="Z514" s="341"/>
      <c r="AA514" s="341"/>
      <c r="AB514" s="341"/>
      <c r="AC514" s="341"/>
      <c r="AD514" s="341"/>
      <c r="AE514" s="341"/>
      <c r="AF514" s="341"/>
      <c r="AG514" s="341"/>
      <c r="AH514" s="341"/>
      <c r="AI514" s="341"/>
      <c r="AJ514" s="341"/>
      <c r="AK514" s="341"/>
      <c r="AL514" s="341"/>
      <c r="AM514" s="341"/>
      <c r="AN514" s="341"/>
      <c r="AO514" s="341"/>
      <c r="AP514" s="341"/>
      <c r="AQ514" s="341"/>
      <c r="AR514" s="341"/>
      <c r="AS514" s="341"/>
      <c r="AT514" s="341"/>
      <c r="AU514" s="341"/>
      <c r="AV514" s="341"/>
      <c r="AW514" s="341"/>
      <c r="AX514" s="341"/>
      <c r="AY514" s="341"/>
      <c r="AZ514" s="341"/>
      <c r="BA514" s="343"/>
      <c r="BB514" s="394"/>
      <c r="BC514" s="343"/>
      <c r="BD514" s="343"/>
      <c r="BE514" s="343"/>
      <c r="BF514" s="343"/>
      <c r="BG514" s="343"/>
      <c r="BH514" s="343"/>
      <c r="BI514" s="343"/>
      <c r="BJ514" s="343"/>
      <c r="BK514" s="343"/>
      <c r="BL514" s="343"/>
      <c r="BM514" s="343"/>
      <c r="BN514" s="343"/>
      <c r="BO514" s="343"/>
      <c r="BP514" s="343"/>
      <c r="BQ514" s="343"/>
      <c r="BR514" s="343"/>
      <c r="BS514" s="343"/>
      <c r="BT514" s="343"/>
      <c r="BU514" s="343"/>
      <c r="BV514" s="343"/>
      <c r="BW514" s="343"/>
      <c r="BX514" s="343"/>
      <c r="BY514" s="343"/>
      <c r="BZ514" s="344"/>
      <c r="CA514" s="344"/>
      <c r="CB514" s="344"/>
      <c r="CC514" s="344"/>
      <c r="CD514" s="344"/>
      <c r="CE514" s="344"/>
      <c r="CF514" s="344"/>
      <c r="CG514" s="344"/>
      <c r="CH514" s="344"/>
      <c r="CI514" s="344"/>
      <c r="CJ514" s="344"/>
      <c r="CK514" s="344"/>
      <c r="CL514" s="344"/>
      <c r="CM514" s="344"/>
      <c r="CN514" s="344"/>
      <c r="CO514" s="344"/>
      <c r="CP514" s="344"/>
      <c r="CQ514" s="344"/>
      <c r="CR514" s="344"/>
      <c r="CS514" s="344"/>
      <c r="CT514" s="344"/>
      <c r="CU514" s="344"/>
      <c r="CV514" s="344"/>
      <c r="CW514" s="344"/>
      <c r="CX514" s="344"/>
      <c r="CY514" s="344"/>
      <c r="CZ514" s="344"/>
    </row>
    <row r="515" s="348" customFormat="true" ht="25.15" customHeight="true" x14ac:dyDescent="0.2">
      <c r="C515" s="1020" t="s">
        <v>514</v>
      </c>
      <c r="D515" s="1020"/>
      <c r="E515" s="805">
        <v>-0.10494035011807061</v>
      </c>
      <c r="F515" s="577"/>
      <c r="G515" s="577"/>
      <c r="H515" s="1020" t="s">
        <v>532</v>
      </c>
      <c r="I515" s="1020"/>
      <c r="J515" s="806">
        <v>0.1120332170344733</v>
      </c>
      <c r="K515" s="577"/>
      <c r="L515" s="577"/>
      <c r="M515" s="1020" t="s">
        <v>523</v>
      </c>
      <c r="N515" s="1020"/>
      <c r="O515" s="807">
        <v>0.14014255341591592</v>
      </c>
      <c r="P515" s="577"/>
      <c r="Q515" s="577"/>
      <c r="Z515" s="341"/>
      <c r="AA515" s="341"/>
      <c r="AB515" s="341"/>
      <c r="AC515" s="341"/>
      <c r="AD515" s="341"/>
      <c r="AE515" s="341"/>
      <c r="AF515" s="341"/>
      <c r="AG515" s="341"/>
      <c r="AH515" s="341"/>
      <c r="AI515" s="341"/>
      <c r="AJ515" s="341"/>
      <c r="AK515" s="341"/>
      <c r="AL515" s="341"/>
      <c r="AM515" s="341"/>
      <c r="AN515" s="341"/>
      <c r="AO515" s="341"/>
      <c r="AP515" s="341"/>
      <c r="AQ515" s="341"/>
      <c r="AR515" s="341"/>
      <c r="AS515" s="341"/>
      <c r="AT515" s="341"/>
      <c r="AU515" s="341"/>
      <c r="AV515" s="341"/>
      <c r="AW515" s="341"/>
      <c r="AX515" s="341"/>
      <c r="AY515" s="341"/>
      <c r="AZ515" s="341"/>
      <c r="BA515" s="343"/>
      <c r="BB515" s="394"/>
      <c r="BC515" s="343"/>
      <c r="BD515" s="343"/>
      <c r="BE515" s="343"/>
      <c r="BF515" s="343"/>
      <c r="BG515" s="343"/>
      <c r="BH515" s="343"/>
      <c r="BI515" s="343"/>
      <c r="BJ515" s="343"/>
      <c r="BK515" s="343"/>
      <c r="BL515" s="343"/>
      <c r="BM515" s="343"/>
      <c r="BN515" s="343"/>
      <c r="BO515" s="343"/>
      <c r="BP515" s="343"/>
      <c r="BQ515" s="343"/>
      <c r="BR515" s="343"/>
      <c r="BS515" s="343"/>
      <c r="BT515" s="343"/>
      <c r="BU515" s="343"/>
      <c r="BV515" s="343"/>
      <c r="BW515" s="343"/>
      <c r="BX515" s="343"/>
      <c r="BY515" s="343"/>
      <c r="BZ515" s="344"/>
      <c r="CA515" s="344"/>
      <c r="CB515" s="344"/>
      <c r="CC515" s="344"/>
      <c r="CD515" s="344"/>
      <c r="CE515" s="344"/>
      <c r="CF515" s="344"/>
      <c r="CG515" s="344"/>
      <c r="CH515" s="344"/>
      <c r="CI515" s="344"/>
      <c r="CJ515" s="344"/>
      <c r="CK515" s="344"/>
      <c r="CL515" s="344"/>
      <c r="CM515" s="344"/>
      <c r="CN515" s="344"/>
      <c r="CO515" s="344"/>
      <c r="CP515" s="344"/>
      <c r="CQ515" s="344"/>
      <c r="CR515" s="344"/>
      <c r="CS515" s="344"/>
      <c r="CT515" s="344"/>
      <c r="CU515" s="344"/>
      <c r="CV515" s="344"/>
      <c r="CW515" s="344"/>
      <c r="CX515" s="344"/>
      <c r="CY515" s="344"/>
      <c r="CZ515" s="344"/>
    </row>
    <row r="516" s="348" customFormat="true" ht="25.15" customHeight="true" x14ac:dyDescent="0.2">
      <c r="C516" s="1020" t="s">
        <v>564</v>
      </c>
      <c r="D516" s="1020"/>
      <c r="E516" s="805">
        <v>1.4414384804309977E-2</v>
      </c>
      <c r="F516" s="577"/>
      <c r="G516" s="577"/>
      <c r="H516" s="1020" t="s">
        <v>523</v>
      </c>
      <c r="I516" s="1020"/>
      <c r="J516" s="806">
        <v>7.9754341621888519E-2</v>
      </c>
      <c r="K516" s="577"/>
      <c r="L516" s="577"/>
      <c r="M516" s="1020" t="s">
        <v>578</v>
      </c>
      <c r="N516" s="1020"/>
      <c r="O516" s="807">
        <v>0.18251059636734793</v>
      </c>
      <c r="P516" s="577"/>
      <c r="Q516" s="577"/>
      <c r="Z516" s="341"/>
      <c r="AA516" s="341"/>
      <c r="AB516" s="341"/>
      <c r="AC516" s="341"/>
      <c r="AD516" s="341"/>
      <c r="AE516" s="341"/>
      <c r="AF516" s="341"/>
      <c r="AG516" s="341"/>
      <c r="AH516" s="341"/>
      <c r="AI516" s="341"/>
      <c r="AJ516" s="341"/>
      <c r="AK516" s="341"/>
      <c r="AL516" s="341"/>
      <c r="AM516" s="341"/>
      <c r="AN516" s="341"/>
      <c r="AO516" s="341"/>
      <c r="AP516" s="341"/>
      <c r="AQ516" s="341"/>
      <c r="AR516" s="341"/>
      <c r="AS516" s="341"/>
      <c r="AT516" s="341"/>
      <c r="AU516" s="341"/>
      <c r="AV516" s="341"/>
      <c r="AW516" s="341"/>
      <c r="AX516" s="341"/>
      <c r="AY516" s="341"/>
      <c r="AZ516" s="341"/>
      <c r="BA516" s="343"/>
      <c r="BB516" s="394"/>
      <c r="BC516" s="343"/>
      <c r="BD516" s="343"/>
      <c r="BE516" s="343"/>
      <c r="BF516" s="343"/>
      <c r="BG516" s="343"/>
      <c r="BH516" s="343"/>
      <c r="BI516" s="343"/>
      <c r="BJ516" s="343"/>
      <c r="BK516" s="343"/>
      <c r="BL516" s="343"/>
      <c r="BM516" s="343"/>
      <c r="BN516" s="343"/>
      <c r="BO516" s="343"/>
      <c r="BP516" s="343"/>
      <c r="BQ516" s="343"/>
      <c r="BR516" s="343"/>
      <c r="BS516" s="343"/>
      <c r="BT516" s="343"/>
      <c r="BU516" s="343"/>
      <c r="BV516" s="343"/>
      <c r="BW516" s="343"/>
      <c r="BX516" s="343"/>
      <c r="BY516" s="343"/>
      <c r="BZ516" s="344"/>
      <c r="CA516" s="344"/>
      <c r="CB516" s="344"/>
      <c r="CC516" s="344"/>
      <c r="CD516" s="344"/>
      <c r="CE516" s="344"/>
      <c r="CF516" s="344"/>
      <c r="CG516" s="344"/>
      <c r="CH516" s="344"/>
      <c r="CI516" s="344"/>
      <c r="CJ516" s="344"/>
      <c r="CK516" s="344"/>
      <c r="CL516" s="344"/>
      <c r="CM516" s="344"/>
      <c r="CN516" s="344"/>
      <c r="CO516" s="344"/>
      <c r="CP516" s="344"/>
      <c r="CQ516" s="344"/>
      <c r="CR516" s="344"/>
      <c r="CS516" s="344"/>
      <c r="CT516" s="344"/>
      <c r="CU516" s="344"/>
      <c r="CV516" s="344"/>
      <c r="CW516" s="344"/>
      <c r="CX516" s="344"/>
      <c r="CY516" s="344"/>
      <c r="CZ516" s="344"/>
    </row>
    <row r="517" s="348" customFormat="true" ht="25.15" customHeight="true" x14ac:dyDescent="0.2">
      <c r="C517" s="1020" t="s">
        <v>521</v>
      </c>
      <c r="D517" s="1020"/>
      <c r="E517" s="805">
        <v>8.4044686467637034E-2</v>
      </c>
      <c r="F517" s="577"/>
      <c r="G517" s="577"/>
      <c r="H517" s="1020" t="s">
        <v>578</v>
      </c>
      <c r="I517" s="1020"/>
      <c r="J517" s="806">
        <v>0.15915798211136187</v>
      </c>
      <c r="K517" s="577"/>
      <c r="L517" s="577"/>
      <c r="M517" s="1020" t="s">
        <v>588</v>
      </c>
      <c r="N517" s="1020"/>
      <c r="O517" s="807">
        <v>5.0102394172523348E-3</v>
      </c>
      <c r="P517" s="577"/>
      <c r="Q517" s="577"/>
      <c r="Z517" s="341"/>
      <c r="AA517" s="341"/>
      <c r="AB517" s="341"/>
      <c r="AC517" s="341"/>
      <c r="AD517" s="341"/>
      <c r="AE517" s="341"/>
      <c r="AF517" s="341"/>
      <c r="AG517" s="341"/>
      <c r="AH517" s="341"/>
      <c r="AI517" s="341"/>
      <c r="AJ517" s="341"/>
      <c r="AK517" s="341"/>
      <c r="AL517" s="341"/>
      <c r="AM517" s="341"/>
      <c r="AN517" s="341"/>
      <c r="AO517" s="341"/>
      <c r="AP517" s="341"/>
      <c r="AQ517" s="341"/>
      <c r="AR517" s="341"/>
      <c r="AS517" s="341"/>
      <c r="AT517" s="341"/>
      <c r="AU517" s="341"/>
      <c r="AV517" s="341"/>
      <c r="AW517" s="341"/>
      <c r="AX517" s="341"/>
      <c r="AY517" s="341"/>
      <c r="AZ517" s="341"/>
      <c r="BA517" s="343"/>
      <c r="BB517" s="394"/>
      <c r="BC517" s="343"/>
      <c r="BD517" s="343"/>
      <c r="BE517" s="343"/>
      <c r="BF517" s="343"/>
      <c r="BG517" s="343"/>
      <c r="BH517" s="343"/>
      <c r="BI517" s="343"/>
      <c r="BJ517" s="343"/>
      <c r="BK517" s="343"/>
      <c r="BL517" s="343"/>
      <c r="BM517" s="343"/>
      <c r="BN517" s="343"/>
      <c r="BO517" s="343"/>
      <c r="BP517" s="343"/>
      <c r="BQ517" s="343"/>
      <c r="BR517" s="343"/>
      <c r="BS517" s="343"/>
      <c r="BT517" s="343"/>
      <c r="BU517" s="343"/>
      <c r="BV517" s="343"/>
      <c r="BW517" s="343"/>
      <c r="BX517" s="343"/>
      <c r="BY517" s="343"/>
      <c r="BZ517" s="344"/>
      <c r="CA517" s="344"/>
      <c r="CB517" s="344"/>
      <c r="CC517" s="344"/>
      <c r="CD517" s="344"/>
      <c r="CE517" s="344"/>
      <c r="CF517" s="344"/>
      <c r="CG517" s="344"/>
      <c r="CH517" s="344"/>
      <c r="CI517" s="344"/>
      <c r="CJ517" s="344"/>
      <c r="CK517" s="344"/>
      <c r="CL517" s="344"/>
      <c r="CM517" s="344"/>
      <c r="CN517" s="344"/>
      <c r="CO517" s="344"/>
      <c r="CP517" s="344"/>
      <c r="CQ517" s="344"/>
      <c r="CR517" s="344"/>
      <c r="CS517" s="344"/>
      <c r="CT517" s="344"/>
      <c r="CU517" s="344"/>
      <c r="CV517" s="344"/>
      <c r="CW517" s="344"/>
      <c r="CX517" s="344"/>
      <c r="CY517" s="344"/>
      <c r="CZ517" s="344"/>
    </row>
    <row r="518" s="348" customFormat="true" ht="25.15" customHeight="true" x14ac:dyDescent="0.2">
      <c r="C518" s="1020" t="s">
        <v>569</v>
      </c>
      <c r="D518" s="1020"/>
      <c r="E518" s="805">
        <v>2.0110825830230473E-3</v>
      </c>
      <c r="F518" s="577"/>
      <c r="G518" s="577"/>
      <c r="H518" s="1020" t="s">
        <v>588</v>
      </c>
      <c r="I518" s="1020"/>
      <c r="J518" s="806">
        <v>5.4734088355261562E-4</v>
      </c>
      <c r="K518" s="577"/>
      <c r="L518" s="577"/>
      <c r="M518" s="1020" t="s">
        <v>589</v>
      </c>
      <c r="N518" s="1020"/>
      <c r="O518" s="807">
        <v>9.136120510646847E-3</v>
      </c>
      <c r="P518" s="577"/>
      <c r="Q518" s="577"/>
      <c r="Z518" s="341"/>
      <c r="AA518" s="341"/>
      <c r="AB518" s="341"/>
      <c r="AC518" s="341"/>
      <c r="AD518" s="341"/>
      <c r="AE518" s="341"/>
      <c r="AF518" s="341"/>
      <c r="AG518" s="341"/>
      <c r="AH518" s="341"/>
      <c r="AI518" s="341"/>
      <c r="AJ518" s="341"/>
      <c r="AK518" s="341"/>
      <c r="AL518" s="341"/>
      <c r="AM518" s="341"/>
      <c r="AN518" s="341"/>
      <c r="AO518" s="341"/>
      <c r="AP518" s="341"/>
      <c r="AQ518" s="341"/>
      <c r="AR518" s="341"/>
      <c r="AS518" s="341"/>
      <c r="AT518" s="341"/>
      <c r="AU518" s="341"/>
      <c r="AV518" s="341"/>
      <c r="AW518" s="341"/>
      <c r="AX518" s="341"/>
      <c r="AY518" s="341"/>
      <c r="AZ518" s="341"/>
      <c r="BA518" s="343"/>
      <c r="BB518" s="394"/>
      <c r="BC518" s="343"/>
      <c r="BD518" s="343"/>
      <c r="BE518" s="343"/>
      <c r="BF518" s="343"/>
      <c r="BG518" s="343"/>
      <c r="BH518" s="343"/>
      <c r="BI518" s="343"/>
      <c r="BJ518" s="343"/>
      <c r="BK518" s="343"/>
      <c r="BL518" s="343"/>
      <c r="BM518" s="343"/>
      <c r="BN518" s="343"/>
      <c r="BO518" s="343"/>
      <c r="BP518" s="343"/>
      <c r="BQ518" s="343"/>
      <c r="BR518" s="343"/>
      <c r="BS518" s="343"/>
      <c r="BT518" s="343"/>
      <c r="BU518" s="343"/>
      <c r="BV518" s="343"/>
      <c r="BW518" s="343"/>
      <c r="BX518" s="343"/>
      <c r="BY518" s="343"/>
      <c r="BZ518" s="344"/>
      <c r="CA518" s="344"/>
      <c r="CB518" s="344"/>
      <c r="CC518" s="344"/>
      <c r="CD518" s="344"/>
      <c r="CE518" s="344"/>
      <c r="CF518" s="344"/>
      <c r="CG518" s="344"/>
      <c r="CH518" s="344"/>
      <c r="CI518" s="344"/>
      <c r="CJ518" s="344"/>
      <c r="CK518" s="344"/>
      <c r="CL518" s="344"/>
      <c r="CM518" s="344"/>
      <c r="CN518" s="344"/>
      <c r="CO518" s="344"/>
      <c r="CP518" s="344"/>
      <c r="CQ518" s="344"/>
      <c r="CR518" s="344"/>
      <c r="CS518" s="344"/>
      <c r="CT518" s="344"/>
      <c r="CU518" s="344"/>
      <c r="CV518" s="344"/>
      <c r="CW518" s="344"/>
      <c r="CX518" s="344"/>
      <c r="CY518" s="344"/>
      <c r="CZ518" s="344"/>
    </row>
    <row r="519" s="348" customFormat="true" ht="25.15" customHeight="true" x14ac:dyDescent="0.2">
      <c r="C519" s="1020" t="s">
        <v>565</v>
      </c>
      <c r="D519" s="1020"/>
      <c r="E519" s="805">
        <v>-3.4640655407654855E-3</v>
      </c>
      <c r="F519" s="577"/>
      <c r="G519" s="577"/>
      <c r="H519" s="1020" t="s">
        <v>589</v>
      </c>
      <c r="I519" s="1020"/>
      <c r="J519" s="806">
        <v>1.0696277179637382E-2</v>
      </c>
      <c r="K519" s="577"/>
      <c r="L519" s="577"/>
      <c r="M519" s="1020" t="s">
        <v>585</v>
      </c>
      <c r="N519" s="1020"/>
      <c r="O519" s="807">
        <v>4.6642656729135125E-2</v>
      </c>
      <c r="P519" s="577"/>
      <c r="Q519" s="577"/>
      <c r="Z519" s="341"/>
      <c r="AA519" s="341"/>
      <c r="AB519" s="341"/>
      <c r="AC519" s="341"/>
      <c r="AD519" s="341"/>
      <c r="AE519" s="341"/>
      <c r="AF519" s="341"/>
      <c r="AG519" s="341"/>
      <c r="AH519" s="341"/>
      <c r="AI519" s="341"/>
      <c r="AJ519" s="341"/>
      <c r="AK519" s="341"/>
      <c r="AL519" s="341"/>
      <c r="AM519" s="341"/>
      <c r="AN519" s="341"/>
      <c r="AO519" s="341"/>
      <c r="AP519" s="341"/>
      <c r="AQ519" s="341"/>
      <c r="AR519" s="341"/>
      <c r="AS519" s="341"/>
      <c r="AT519" s="341"/>
      <c r="AU519" s="341"/>
      <c r="AV519" s="341"/>
      <c r="AW519" s="341"/>
      <c r="AX519" s="341"/>
      <c r="AY519" s="341"/>
      <c r="AZ519" s="341"/>
      <c r="BA519" s="343"/>
      <c r="BB519" s="394"/>
      <c r="BC519" s="343"/>
      <c r="BD519" s="343"/>
      <c r="BE519" s="343"/>
      <c r="BF519" s="343"/>
      <c r="BG519" s="343"/>
      <c r="BH519" s="343"/>
      <c r="BI519" s="343"/>
      <c r="BJ519" s="343"/>
      <c r="BK519" s="343"/>
      <c r="BL519" s="343"/>
      <c r="BM519" s="343"/>
      <c r="BN519" s="343"/>
      <c r="BO519" s="343"/>
      <c r="BP519" s="343"/>
      <c r="BQ519" s="343"/>
      <c r="BR519" s="343"/>
      <c r="BS519" s="343"/>
      <c r="BT519" s="343"/>
      <c r="BU519" s="343"/>
      <c r="BV519" s="343"/>
      <c r="BW519" s="343"/>
      <c r="BX519" s="343"/>
      <c r="BY519" s="343"/>
      <c r="BZ519" s="344"/>
      <c r="CA519" s="344"/>
      <c r="CB519" s="344"/>
      <c r="CC519" s="344"/>
      <c r="CD519" s="344"/>
      <c r="CE519" s="344"/>
      <c r="CF519" s="344"/>
      <c r="CG519" s="344"/>
      <c r="CH519" s="344"/>
      <c r="CI519" s="344"/>
      <c r="CJ519" s="344"/>
      <c r="CK519" s="344"/>
      <c r="CL519" s="344"/>
      <c r="CM519" s="344"/>
      <c r="CN519" s="344"/>
      <c r="CO519" s="344"/>
      <c r="CP519" s="344"/>
      <c r="CQ519" s="344"/>
      <c r="CR519" s="344"/>
      <c r="CS519" s="344"/>
      <c r="CT519" s="344"/>
      <c r="CU519" s="344"/>
      <c r="CV519" s="344"/>
      <c r="CW519" s="344"/>
      <c r="CX519" s="344"/>
      <c r="CY519" s="344"/>
      <c r="CZ519" s="344"/>
    </row>
    <row r="520" s="348" customFormat="true" ht="25.15" customHeight="true" x14ac:dyDescent="0.2">
      <c r="C520" s="1020" t="s">
        <v>510</v>
      </c>
      <c r="D520" s="1020"/>
      <c r="E520" s="805">
        <v>-0.10496857845867083</v>
      </c>
      <c r="F520" s="577"/>
      <c r="G520" s="577"/>
      <c r="H520" s="1020" t="s">
        <v>585</v>
      </c>
      <c r="I520" s="1020"/>
      <c r="J520" s="806">
        <v>3.6380319270318665E-2</v>
      </c>
      <c r="K520" s="577"/>
      <c r="L520" s="577"/>
      <c r="M520" s="1020" t="s">
        <v>580</v>
      </c>
      <c r="N520" s="1020"/>
      <c r="O520" s="807">
        <v>3.1841508555761754E-2</v>
      </c>
      <c r="P520" s="577"/>
      <c r="Q520" s="577"/>
      <c r="Z520" s="341"/>
      <c r="AA520" s="341"/>
      <c r="AB520" s="341"/>
      <c r="AC520" s="341"/>
      <c r="AD520" s="341"/>
      <c r="AE520" s="341"/>
      <c r="AF520" s="341"/>
      <c r="AG520" s="341"/>
      <c r="AH520" s="341"/>
      <c r="AI520" s="341"/>
      <c r="AJ520" s="341"/>
      <c r="AK520" s="341"/>
      <c r="AL520" s="341"/>
      <c r="AM520" s="341"/>
      <c r="AN520" s="341"/>
      <c r="AO520" s="341"/>
      <c r="AP520" s="341"/>
      <c r="AQ520" s="341"/>
      <c r="AR520" s="341"/>
      <c r="AS520" s="341"/>
      <c r="AT520" s="341"/>
      <c r="AU520" s="341"/>
      <c r="AV520" s="341"/>
      <c r="AW520" s="341"/>
      <c r="AX520" s="341"/>
      <c r="AY520" s="341"/>
      <c r="AZ520" s="341"/>
      <c r="BA520" s="343"/>
      <c r="BB520" s="394"/>
      <c r="BC520" s="343"/>
      <c r="BD520" s="343"/>
      <c r="BE520" s="343"/>
      <c r="BF520" s="343"/>
      <c r="BG520" s="343"/>
      <c r="BH520" s="343"/>
      <c r="BI520" s="343"/>
      <c r="BJ520" s="343"/>
      <c r="BK520" s="343"/>
      <c r="BL520" s="343"/>
      <c r="BM520" s="343"/>
      <c r="BN520" s="343"/>
      <c r="BO520" s="343"/>
      <c r="BP520" s="343"/>
      <c r="BQ520" s="343"/>
      <c r="BR520" s="343"/>
      <c r="BS520" s="343"/>
      <c r="BT520" s="343"/>
      <c r="BU520" s="343"/>
      <c r="BV520" s="343"/>
      <c r="BW520" s="343"/>
      <c r="BX520" s="343"/>
      <c r="BY520" s="343"/>
      <c r="BZ520" s="344"/>
      <c r="CA520" s="344"/>
      <c r="CB520" s="344"/>
      <c r="CC520" s="344"/>
      <c r="CD520" s="344"/>
      <c r="CE520" s="344"/>
      <c r="CF520" s="344"/>
      <c r="CG520" s="344"/>
      <c r="CH520" s="344"/>
      <c r="CI520" s="344"/>
      <c r="CJ520" s="344"/>
      <c r="CK520" s="344"/>
      <c r="CL520" s="344"/>
      <c r="CM520" s="344"/>
      <c r="CN520" s="344"/>
      <c r="CO520" s="344"/>
      <c r="CP520" s="344"/>
      <c r="CQ520" s="344"/>
      <c r="CR520" s="344"/>
      <c r="CS520" s="344"/>
      <c r="CT520" s="344"/>
      <c r="CU520" s="344"/>
      <c r="CV520" s="344"/>
      <c r="CW520" s="344"/>
      <c r="CX520" s="344"/>
      <c r="CY520" s="344"/>
      <c r="CZ520" s="344"/>
    </row>
    <row r="521" s="348" customFormat="true" ht="25.15" customHeight="true" x14ac:dyDescent="0.2">
      <c r="C521" s="1020" t="s">
        <v>512</v>
      </c>
      <c r="D521" s="1020"/>
      <c r="E521" s="805">
        <v>9.7380038807310831E-2</v>
      </c>
      <c r="F521" s="577"/>
      <c r="G521" s="577"/>
      <c r="H521" s="1020" t="s">
        <v>580</v>
      </c>
      <c r="I521" s="1020"/>
      <c r="J521" s="806">
        <v>0.17549140962345972</v>
      </c>
      <c r="K521" s="577"/>
      <c r="L521" s="577"/>
      <c r="M521" s="1020" t="s">
        <v>579</v>
      </c>
      <c r="N521" s="1020"/>
      <c r="O521" s="807">
        <v>4.9856082241066274E-2</v>
      </c>
      <c r="P521" s="577"/>
      <c r="Q521" s="577"/>
      <c r="Z521" s="341"/>
      <c r="AA521" s="341"/>
      <c r="AB521" s="341"/>
      <c r="AC521" s="341"/>
      <c r="AD521" s="341"/>
      <c r="AE521" s="341"/>
      <c r="AF521" s="341"/>
      <c r="AG521" s="341"/>
      <c r="AH521" s="341"/>
      <c r="AI521" s="341"/>
      <c r="AJ521" s="341"/>
      <c r="AK521" s="341"/>
      <c r="AL521" s="341"/>
      <c r="AM521" s="341"/>
      <c r="AN521" s="341"/>
      <c r="AO521" s="341"/>
      <c r="AP521" s="341"/>
      <c r="AQ521" s="341"/>
      <c r="AR521" s="341"/>
      <c r="AS521" s="341"/>
      <c r="AT521" s="341"/>
      <c r="AU521" s="341"/>
      <c r="AV521" s="341"/>
      <c r="AW521" s="341"/>
      <c r="AX521" s="341"/>
      <c r="AY521" s="341"/>
      <c r="AZ521" s="341"/>
      <c r="BA521" s="343"/>
      <c r="BB521" s="394"/>
      <c r="BC521" s="343"/>
      <c r="BD521" s="343"/>
      <c r="BE521" s="343"/>
      <c r="BF521" s="343"/>
      <c r="BG521" s="343"/>
      <c r="BH521" s="343"/>
      <c r="BI521" s="343"/>
      <c r="BJ521" s="343"/>
      <c r="BK521" s="343"/>
      <c r="BL521" s="343"/>
      <c r="BM521" s="343"/>
      <c r="BN521" s="343"/>
      <c r="BO521" s="343"/>
      <c r="BP521" s="343"/>
      <c r="BQ521" s="343"/>
      <c r="BR521" s="343"/>
      <c r="BS521" s="343"/>
      <c r="BT521" s="343"/>
      <c r="BU521" s="343"/>
      <c r="BV521" s="343"/>
      <c r="BW521" s="343"/>
      <c r="BX521" s="343"/>
      <c r="BY521" s="343"/>
      <c r="BZ521" s="344"/>
      <c r="CA521" s="344"/>
      <c r="CB521" s="344"/>
      <c r="CC521" s="344"/>
      <c r="CD521" s="344"/>
      <c r="CE521" s="344"/>
      <c r="CF521" s="344"/>
      <c r="CG521" s="344"/>
      <c r="CH521" s="344"/>
      <c r="CI521" s="344"/>
      <c r="CJ521" s="344"/>
      <c r="CK521" s="344"/>
      <c r="CL521" s="344"/>
      <c r="CM521" s="344"/>
      <c r="CN521" s="344"/>
      <c r="CO521" s="344"/>
      <c r="CP521" s="344"/>
      <c r="CQ521" s="344"/>
      <c r="CR521" s="344"/>
      <c r="CS521" s="344"/>
      <c r="CT521" s="344"/>
      <c r="CU521" s="344"/>
      <c r="CV521" s="344"/>
      <c r="CW521" s="344"/>
      <c r="CX521" s="344"/>
      <c r="CY521" s="344"/>
      <c r="CZ521" s="344"/>
    </row>
    <row r="522" s="348" customFormat="true" ht="25.15" customHeight="true" x14ac:dyDescent="0.2">
      <c r="C522" s="1020" t="s">
        <v>586</v>
      </c>
      <c r="D522" s="1020"/>
      <c r="E522" s="805">
        <v>3.3019039907374252E-2</v>
      </c>
      <c r="F522" s="577"/>
      <c r="G522" s="577"/>
      <c r="H522" s="1020" t="s">
        <v>579</v>
      </c>
      <c r="I522" s="1020"/>
      <c r="J522" s="806">
        <v>0.19370090300359022</v>
      </c>
      <c r="K522" s="577"/>
      <c r="L522" s="577"/>
      <c r="M522" s="1020" t="s">
        <v>369</v>
      </c>
      <c r="N522" s="1020"/>
      <c r="O522" s="807">
        <v>8.6348358412492512E-2</v>
      </c>
      <c r="P522" s="577"/>
      <c r="Q522" s="577"/>
      <c r="Z522" s="341"/>
      <c r="AA522" s="341"/>
      <c r="AB522" s="341"/>
      <c r="AC522" s="341"/>
      <c r="AD522" s="341"/>
      <c r="AE522" s="341"/>
      <c r="AF522" s="341"/>
      <c r="AG522" s="341"/>
      <c r="AH522" s="341"/>
      <c r="AI522" s="341"/>
      <c r="AJ522" s="341"/>
      <c r="AK522" s="341"/>
      <c r="AL522" s="341"/>
      <c r="AM522" s="341"/>
      <c r="AN522" s="341"/>
      <c r="AO522" s="341"/>
      <c r="AP522" s="341"/>
      <c r="AQ522" s="341"/>
      <c r="AR522" s="341"/>
      <c r="AS522" s="341"/>
      <c r="AT522" s="341"/>
      <c r="AU522" s="341"/>
      <c r="AV522" s="341"/>
      <c r="AW522" s="341"/>
      <c r="AX522" s="341"/>
      <c r="AY522" s="341"/>
      <c r="AZ522" s="341"/>
      <c r="BA522" s="343"/>
      <c r="BB522" s="394"/>
      <c r="BC522" s="343"/>
      <c r="BD522" s="343"/>
      <c r="BE522" s="343"/>
      <c r="BF522" s="343"/>
      <c r="BG522" s="343"/>
      <c r="BH522" s="343"/>
      <c r="BI522" s="343"/>
      <c r="BJ522" s="343"/>
      <c r="BK522" s="343"/>
      <c r="BL522" s="343"/>
      <c r="BM522" s="343"/>
      <c r="BN522" s="343"/>
      <c r="BO522" s="343"/>
      <c r="BP522" s="343"/>
      <c r="BQ522" s="343"/>
      <c r="BR522" s="343"/>
      <c r="BS522" s="343"/>
      <c r="BT522" s="343"/>
      <c r="BU522" s="343"/>
      <c r="BV522" s="343"/>
      <c r="BW522" s="343"/>
      <c r="BX522" s="343"/>
      <c r="BY522" s="343"/>
      <c r="BZ522" s="344"/>
      <c r="CA522" s="344"/>
      <c r="CB522" s="344"/>
      <c r="CC522" s="344"/>
      <c r="CD522" s="344"/>
      <c r="CE522" s="344"/>
      <c r="CF522" s="344"/>
      <c r="CG522" s="344"/>
      <c r="CH522" s="344"/>
      <c r="CI522" s="344"/>
      <c r="CJ522" s="344"/>
      <c r="CK522" s="344"/>
      <c r="CL522" s="344"/>
      <c r="CM522" s="344"/>
      <c r="CN522" s="344"/>
      <c r="CO522" s="344"/>
      <c r="CP522" s="344"/>
      <c r="CQ522" s="344"/>
      <c r="CR522" s="344"/>
      <c r="CS522" s="344"/>
      <c r="CT522" s="344"/>
      <c r="CU522" s="344"/>
      <c r="CV522" s="344"/>
      <c r="CW522" s="344"/>
      <c r="CX522" s="344"/>
      <c r="CY522" s="344"/>
      <c r="CZ522" s="344"/>
    </row>
    <row r="523" s="348" customFormat="true" ht="25.15" customHeight="true" x14ac:dyDescent="0.2">
      <c r="C523" s="1020" t="s">
        <v>555</v>
      </c>
      <c r="D523" s="1020"/>
      <c r="E523" s="805">
        <v>1.0332796269575496E-2</v>
      </c>
      <c r="F523" s="577"/>
      <c r="G523" s="577"/>
      <c r="H523" s="1020" t="s">
        <v>369</v>
      </c>
      <c r="I523" s="1020"/>
      <c r="J523" s="806">
        <v>2.5322413699819999E-2</v>
      </c>
      <c r="K523" s="577"/>
      <c r="L523" s="577"/>
      <c r="M523" s="1020" t="s">
        <v>543</v>
      </c>
      <c r="N523" s="1020"/>
      <c r="O523" s="807">
        <v>8.8905222670323511E-2</v>
      </c>
      <c r="P523" s="577"/>
      <c r="Q523" s="577"/>
      <c r="Z523" s="341"/>
      <c r="AA523" s="341"/>
      <c r="AB523" s="341"/>
      <c r="AC523" s="341"/>
      <c r="AD523" s="341"/>
      <c r="AE523" s="341"/>
      <c r="AF523" s="341"/>
      <c r="AG523" s="341"/>
      <c r="AH523" s="341"/>
      <c r="AI523" s="341"/>
      <c r="AJ523" s="341"/>
      <c r="AK523" s="341"/>
      <c r="AL523" s="341"/>
      <c r="AM523" s="341"/>
      <c r="AN523" s="341"/>
      <c r="AO523" s="341"/>
      <c r="AP523" s="341"/>
      <c r="AQ523" s="341"/>
      <c r="AR523" s="341"/>
      <c r="AS523" s="341"/>
      <c r="AT523" s="341"/>
      <c r="AU523" s="341"/>
      <c r="AV523" s="341"/>
      <c r="AW523" s="341"/>
      <c r="AX523" s="341"/>
      <c r="AY523" s="341"/>
      <c r="AZ523" s="341"/>
      <c r="BA523" s="343"/>
      <c r="BB523" s="394"/>
      <c r="BC523" s="343"/>
      <c r="BD523" s="343"/>
      <c r="BE523" s="343"/>
      <c r="BF523" s="343"/>
      <c r="BG523" s="343"/>
      <c r="BH523" s="343"/>
      <c r="BI523" s="343"/>
      <c r="BJ523" s="343"/>
      <c r="BK523" s="343"/>
      <c r="BL523" s="343"/>
      <c r="BM523" s="343"/>
      <c r="BN523" s="343"/>
      <c r="BO523" s="343"/>
      <c r="BP523" s="343"/>
      <c r="BQ523" s="343"/>
      <c r="BR523" s="343"/>
      <c r="BS523" s="343"/>
      <c r="BT523" s="343"/>
      <c r="BU523" s="343"/>
      <c r="BV523" s="343"/>
      <c r="BW523" s="343"/>
      <c r="BX523" s="343"/>
      <c r="BY523" s="343"/>
      <c r="BZ523" s="344"/>
      <c r="CA523" s="344"/>
      <c r="CB523" s="344"/>
      <c r="CC523" s="344"/>
      <c r="CD523" s="344"/>
      <c r="CE523" s="344"/>
      <c r="CF523" s="344"/>
      <c r="CG523" s="344"/>
      <c r="CH523" s="344"/>
      <c r="CI523" s="344"/>
      <c r="CJ523" s="344"/>
      <c r="CK523" s="344"/>
      <c r="CL523" s="344"/>
      <c r="CM523" s="344"/>
      <c r="CN523" s="344"/>
      <c r="CO523" s="344"/>
      <c r="CP523" s="344"/>
      <c r="CQ523" s="344"/>
      <c r="CR523" s="344"/>
      <c r="CS523" s="344"/>
      <c r="CT523" s="344"/>
      <c r="CU523" s="344"/>
      <c r="CV523" s="344"/>
      <c r="CW523" s="344"/>
      <c r="CX523" s="344"/>
      <c r="CY523" s="344"/>
      <c r="CZ523" s="344"/>
    </row>
    <row r="524" s="348" customFormat="true" ht="25.15" customHeight="true" x14ac:dyDescent="0.2">
      <c r="C524" s="1020" t="s">
        <v>557</v>
      </c>
      <c r="D524" s="1020"/>
      <c r="E524" s="805">
        <v>2.6504112239333869E-2</v>
      </c>
      <c r="F524" s="577"/>
      <c r="G524" s="577"/>
      <c r="H524" s="1020" t="s">
        <v>543</v>
      </c>
      <c r="I524" s="1020"/>
      <c r="J524" s="806">
        <v>6.1439425156291805E-2</v>
      </c>
      <c r="K524" s="577"/>
      <c r="L524" s="577"/>
      <c r="M524" s="1020" t="s">
        <v>551</v>
      </c>
      <c r="N524" s="1020"/>
      <c r="O524" s="807">
        <v>2.660155402012968E-3</v>
      </c>
      <c r="P524" s="577"/>
      <c r="Q524" s="577"/>
      <c r="Z524" s="341"/>
      <c r="AA524" s="341"/>
      <c r="AB524" s="341"/>
      <c r="AC524" s="341"/>
      <c r="AD524" s="341"/>
      <c r="AE524" s="341"/>
      <c r="AF524" s="341"/>
      <c r="AG524" s="341"/>
      <c r="AH524" s="341"/>
      <c r="AI524" s="341"/>
      <c r="AJ524" s="341"/>
      <c r="AK524" s="341"/>
      <c r="AL524" s="341"/>
      <c r="AM524" s="341"/>
      <c r="AN524" s="341"/>
      <c r="AO524" s="341"/>
      <c r="AP524" s="341"/>
      <c r="AQ524" s="341"/>
      <c r="AR524" s="341"/>
      <c r="AS524" s="341"/>
      <c r="AT524" s="341"/>
      <c r="AU524" s="341"/>
      <c r="AV524" s="341"/>
      <c r="AW524" s="341"/>
      <c r="AX524" s="341"/>
      <c r="AY524" s="341"/>
      <c r="AZ524" s="341"/>
      <c r="BA524" s="343"/>
      <c r="BB524" s="394"/>
      <c r="BC524" s="343"/>
      <c r="BD524" s="343"/>
      <c r="BE524" s="343"/>
      <c r="BF524" s="343"/>
      <c r="BG524" s="343"/>
      <c r="BH524" s="343"/>
      <c r="BI524" s="343"/>
      <c r="BJ524" s="343"/>
      <c r="BK524" s="343"/>
      <c r="BL524" s="343"/>
      <c r="BM524" s="343"/>
      <c r="BN524" s="343"/>
      <c r="BO524" s="343"/>
      <c r="BP524" s="343"/>
      <c r="BQ524" s="343"/>
      <c r="BR524" s="343"/>
      <c r="BS524" s="343"/>
      <c r="BT524" s="343"/>
      <c r="BU524" s="343"/>
      <c r="BV524" s="343"/>
      <c r="BW524" s="343"/>
      <c r="BX524" s="343"/>
      <c r="BY524" s="343"/>
      <c r="BZ524" s="344"/>
      <c r="CA524" s="344"/>
      <c r="CB524" s="344"/>
      <c r="CC524" s="344"/>
      <c r="CD524" s="344"/>
      <c r="CE524" s="344"/>
      <c r="CF524" s="344"/>
      <c r="CG524" s="344"/>
      <c r="CH524" s="344"/>
      <c r="CI524" s="344"/>
      <c r="CJ524" s="344"/>
      <c r="CK524" s="344"/>
      <c r="CL524" s="344"/>
      <c r="CM524" s="344"/>
      <c r="CN524" s="344"/>
      <c r="CO524" s="344"/>
      <c r="CP524" s="344"/>
      <c r="CQ524" s="344"/>
      <c r="CR524" s="344"/>
      <c r="CS524" s="344"/>
      <c r="CT524" s="344"/>
      <c r="CU524" s="344"/>
      <c r="CV524" s="344"/>
      <c r="CW524" s="344"/>
      <c r="CX524" s="344"/>
      <c r="CY524" s="344"/>
      <c r="CZ524" s="344"/>
    </row>
    <row r="525" s="348" customFormat="true" ht="25.15" customHeight="true" x14ac:dyDescent="0.2">
      <c r="C525" s="1020" t="s">
        <v>302</v>
      </c>
      <c r="D525" s="1020"/>
      <c r="E525" s="805">
        <v>-3.8613543565752126E-2</v>
      </c>
      <c r="F525" s="577"/>
      <c r="G525" s="577"/>
      <c r="H525" s="1020" t="s">
        <v>551</v>
      </c>
      <c r="I525" s="1020"/>
      <c r="J525" s="806">
        <v>2.3609630080413139E-3</v>
      </c>
      <c r="K525" s="577"/>
      <c r="L525" s="577"/>
      <c r="M525" s="1020" t="s">
        <v>367</v>
      </c>
      <c r="N525" s="1020"/>
      <c r="O525" s="807">
        <v>0.11494482727577401</v>
      </c>
      <c r="P525" s="577"/>
      <c r="Q525" s="577"/>
      <c r="Z525" s="341"/>
      <c r="AA525" s="341"/>
      <c r="AB525" s="341"/>
      <c r="AC525" s="341"/>
      <c r="AD525" s="341"/>
      <c r="AE525" s="341"/>
      <c r="AF525" s="341"/>
      <c r="AG525" s="341"/>
      <c r="AH525" s="341"/>
      <c r="AI525" s="341"/>
      <c r="AJ525" s="341"/>
      <c r="AK525" s="341"/>
      <c r="AL525" s="341"/>
      <c r="AM525" s="341"/>
      <c r="AN525" s="341"/>
      <c r="AO525" s="341"/>
      <c r="AP525" s="341"/>
      <c r="AQ525" s="341"/>
      <c r="AR525" s="341"/>
      <c r="AS525" s="341"/>
      <c r="AT525" s="341"/>
      <c r="AU525" s="341"/>
      <c r="AV525" s="341"/>
      <c r="AW525" s="341"/>
      <c r="AX525" s="341"/>
      <c r="AY525" s="341"/>
      <c r="AZ525" s="341"/>
      <c r="BA525" s="343"/>
      <c r="BB525" s="394"/>
      <c r="BC525" s="343"/>
      <c r="BD525" s="343"/>
      <c r="BE525" s="343"/>
      <c r="BF525" s="343"/>
      <c r="BG525" s="343"/>
      <c r="BH525" s="343"/>
      <c r="BI525" s="343"/>
      <c r="BJ525" s="343"/>
      <c r="BK525" s="343"/>
      <c r="BL525" s="343"/>
      <c r="BM525" s="343"/>
      <c r="BN525" s="343"/>
      <c r="BO525" s="343"/>
      <c r="BP525" s="343"/>
      <c r="BQ525" s="343"/>
      <c r="BR525" s="343"/>
      <c r="BS525" s="343"/>
      <c r="BT525" s="343"/>
      <c r="BU525" s="343"/>
      <c r="BV525" s="343"/>
      <c r="BW525" s="343"/>
      <c r="BX525" s="343"/>
      <c r="BY525" s="343"/>
      <c r="BZ525" s="344"/>
      <c r="CA525" s="344"/>
      <c r="CB525" s="344"/>
      <c r="CC525" s="344"/>
      <c r="CD525" s="344"/>
      <c r="CE525" s="344"/>
      <c r="CF525" s="344"/>
      <c r="CG525" s="344"/>
      <c r="CH525" s="344"/>
      <c r="CI525" s="344"/>
      <c r="CJ525" s="344"/>
      <c r="CK525" s="344"/>
      <c r="CL525" s="344"/>
      <c r="CM525" s="344"/>
      <c r="CN525" s="344"/>
      <c r="CO525" s="344"/>
      <c r="CP525" s="344"/>
      <c r="CQ525" s="344"/>
      <c r="CR525" s="344"/>
      <c r="CS525" s="344"/>
      <c r="CT525" s="344"/>
      <c r="CU525" s="344"/>
      <c r="CV525" s="344"/>
      <c r="CW525" s="344"/>
      <c r="CX525" s="344"/>
      <c r="CY525" s="344"/>
      <c r="CZ525" s="344"/>
    </row>
    <row r="526" s="348" customFormat="true" ht="25.15" customHeight="true" x14ac:dyDescent="0.2">
      <c r="C526" s="1020" t="s">
        <v>587</v>
      </c>
      <c r="D526" s="1020"/>
      <c r="E526" s="805">
        <v>1.4814701094575878E-2</v>
      </c>
      <c r="F526" s="577"/>
      <c r="G526" s="577"/>
      <c r="H526" s="1020" t="s">
        <v>367</v>
      </c>
      <c r="I526" s="1020"/>
      <c r="J526" s="806">
        <v>5.5352210044537248E-2</v>
      </c>
      <c r="K526" s="577"/>
      <c r="L526" s="577"/>
      <c r="M526" s="1020" t="s">
        <v>522</v>
      </c>
      <c r="N526" s="1020"/>
      <c r="O526" s="807">
        <v>6.1940374678345379E-2</v>
      </c>
      <c r="P526" s="577"/>
      <c r="Q526" s="577"/>
      <c r="Z526" s="341"/>
      <c r="AA526" s="341"/>
      <c r="AB526" s="341"/>
      <c r="AC526" s="341"/>
      <c r="AD526" s="341"/>
      <c r="AE526" s="341"/>
      <c r="AF526" s="341"/>
      <c r="AG526" s="341"/>
      <c r="AH526" s="341"/>
      <c r="AI526" s="341"/>
      <c r="AJ526" s="341"/>
      <c r="AK526" s="341"/>
      <c r="AL526" s="341"/>
      <c r="AM526" s="341"/>
      <c r="AN526" s="341"/>
      <c r="AO526" s="341"/>
      <c r="AP526" s="341"/>
      <c r="AQ526" s="341"/>
      <c r="AR526" s="341"/>
      <c r="AS526" s="341"/>
      <c r="AT526" s="341"/>
      <c r="AU526" s="341"/>
      <c r="AV526" s="341"/>
      <c r="AW526" s="341"/>
      <c r="AX526" s="341"/>
      <c r="AY526" s="341"/>
      <c r="AZ526" s="341"/>
      <c r="BA526" s="343"/>
      <c r="BB526" s="394"/>
      <c r="BC526" s="343"/>
      <c r="BD526" s="343"/>
      <c r="BE526" s="343"/>
      <c r="BF526" s="343"/>
      <c r="BG526" s="343"/>
      <c r="BH526" s="343"/>
      <c r="BI526" s="343"/>
      <c r="BJ526" s="343"/>
      <c r="BK526" s="343"/>
      <c r="BL526" s="343"/>
      <c r="BM526" s="343"/>
      <c r="BN526" s="343"/>
      <c r="BO526" s="343"/>
      <c r="BP526" s="343"/>
      <c r="BQ526" s="343"/>
      <c r="BR526" s="343"/>
      <c r="BS526" s="343"/>
      <c r="BT526" s="343"/>
      <c r="BU526" s="343"/>
      <c r="BV526" s="343"/>
      <c r="BW526" s="343"/>
      <c r="BX526" s="343"/>
      <c r="BY526" s="343"/>
      <c r="BZ526" s="344"/>
      <c r="CA526" s="344"/>
      <c r="CB526" s="344"/>
      <c r="CC526" s="344"/>
      <c r="CD526" s="344"/>
      <c r="CE526" s="344"/>
      <c r="CF526" s="344"/>
      <c r="CG526" s="344"/>
      <c r="CH526" s="344"/>
      <c r="CI526" s="344"/>
      <c r="CJ526" s="344"/>
      <c r="CK526" s="344"/>
      <c r="CL526" s="344"/>
      <c r="CM526" s="344"/>
      <c r="CN526" s="344"/>
      <c r="CO526" s="344"/>
      <c r="CP526" s="344"/>
      <c r="CQ526" s="344"/>
      <c r="CR526" s="344"/>
      <c r="CS526" s="344"/>
      <c r="CT526" s="344"/>
      <c r="CU526" s="344"/>
      <c r="CV526" s="344"/>
      <c r="CW526" s="344"/>
      <c r="CX526" s="344"/>
      <c r="CY526" s="344"/>
      <c r="CZ526" s="344"/>
    </row>
    <row r="527" s="348" customFormat="true" ht="25.15" customHeight="true" x14ac:dyDescent="0.2">
      <c r="C527" s="1020" t="s">
        <v>582</v>
      </c>
      <c r="D527" s="1020"/>
      <c r="E527" s="805">
        <v>5.0613550847309362E-2</v>
      </c>
      <c r="F527" s="577"/>
      <c r="G527" s="577"/>
      <c r="H527" s="1020" t="s">
        <v>522</v>
      </c>
      <c r="I527" s="1020"/>
      <c r="J527" s="806">
        <v>4.7562418930099132E-2</v>
      </c>
      <c r="K527" s="577"/>
      <c r="L527" s="577"/>
      <c r="M527" s="1020" t="s">
        <v>546</v>
      </c>
      <c r="N527" s="1020"/>
      <c r="O527" s="807">
        <v>1.7203718086468344E-3</v>
      </c>
      <c r="P527" s="577"/>
      <c r="Q527" s="577"/>
      <c r="Z527" s="341"/>
      <c r="AA527" s="341"/>
      <c r="AB527" s="341"/>
      <c r="AC527" s="341"/>
      <c r="AD527" s="341"/>
      <c r="AE527" s="341"/>
      <c r="AF527" s="341"/>
      <c r="AG527" s="341"/>
      <c r="AH527" s="341"/>
      <c r="AI527" s="341"/>
      <c r="AJ527" s="341"/>
      <c r="AK527" s="341"/>
      <c r="AL527" s="341"/>
      <c r="AM527" s="341"/>
      <c r="AN527" s="341"/>
      <c r="AO527" s="341"/>
      <c r="AP527" s="341"/>
      <c r="AQ527" s="341"/>
      <c r="AR527" s="341"/>
      <c r="AS527" s="341"/>
      <c r="AT527" s="341"/>
      <c r="AU527" s="341"/>
      <c r="AV527" s="341"/>
      <c r="AW527" s="341"/>
      <c r="AX527" s="341"/>
      <c r="AY527" s="341"/>
      <c r="AZ527" s="341"/>
      <c r="BA527" s="343"/>
      <c r="BB527" s="394"/>
      <c r="BC527" s="343"/>
      <c r="BD527" s="343"/>
      <c r="BE527" s="343"/>
      <c r="BF527" s="343"/>
      <c r="BG527" s="343"/>
      <c r="BH527" s="343"/>
      <c r="BI527" s="343"/>
      <c r="BJ527" s="343"/>
      <c r="BK527" s="343"/>
      <c r="BL527" s="343"/>
      <c r="BM527" s="343"/>
      <c r="BN527" s="343"/>
      <c r="BO527" s="343"/>
      <c r="BP527" s="343"/>
      <c r="BQ527" s="343"/>
      <c r="BR527" s="343"/>
      <c r="BS527" s="343"/>
      <c r="BT527" s="343"/>
      <c r="BU527" s="343"/>
      <c r="BV527" s="343"/>
      <c r="BW527" s="343"/>
      <c r="BX527" s="343"/>
      <c r="BY527" s="343"/>
      <c r="BZ527" s="344"/>
      <c r="CA527" s="344"/>
      <c r="CB527" s="344"/>
      <c r="CC527" s="344"/>
      <c r="CD527" s="344"/>
      <c r="CE527" s="344"/>
      <c r="CF527" s="344"/>
      <c r="CG527" s="344"/>
      <c r="CH527" s="344"/>
      <c r="CI527" s="344"/>
      <c r="CJ527" s="344"/>
      <c r="CK527" s="344"/>
      <c r="CL527" s="344"/>
      <c r="CM527" s="344"/>
      <c r="CN527" s="344"/>
      <c r="CO527" s="344"/>
      <c r="CP527" s="344"/>
      <c r="CQ527" s="344"/>
      <c r="CR527" s="344"/>
      <c r="CS527" s="344"/>
      <c r="CT527" s="344"/>
      <c r="CU527" s="344"/>
      <c r="CV527" s="344"/>
      <c r="CW527" s="344"/>
      <c r="CX527" s="344"/>
      <c r="CY527" s="344"/>
      <c r="CZ527" s="344"/>
    </row>
    <row r="528" s="348" customFormat="true" ht="25.15" customHeight="true" x14ac:dyDescent="0.2">
      <c r="C528" s="1020" t="s">
        <v>542</v>
      </c>
      <c r="D528" s="1020"/>
      <c r="E528" s="805">
        <v>3.7136738610319721E-2</v>
      </c>
      <c r="F528" s="577"/>
      <c r="G528" s="577"/>
      <c r="H528" s="1020" t="s">
        <v>546</v>
      </c>
      <c r="I528" s="1020"/>
      <c r="J528" s="806">
        <v>3.1260168124653126E-3</v>
      </c>
      <c r="K528" s="577"/>
      <c r="L528" s="577"/>
      <c r="M528" s="1020" t="s">
        <v>359</v>
      </c>
      <c r="N528" s="1020"/>
      <c r="O528" s="807">
        <v>0.18185452828228529</v>
      </c>
      <c r="P528" s="577"/>
      <c r="Q528" s="577"/>
      <c r="Z528" s="341"/>
      <c r="AA528" s="341"/>
      <c r="AB528" s="341"/>
      <c r="AC528" s="341"/>
      <c r="AD528" s="341"/>
      <c r="AE528" s="341"/>
      <c r="AF528" s="341"/>
      <c r="AG528" s="341"/>
      <c r="AH528" s="341"/>
      <c r="AI528" s="341"/>
      <c r="AJ528" s="341"/>
      <c r="AK528" s="341"/>
      <c r="AL528" s="341"/>
      <c r="AM528" s="341"/>
      <c r="AN528" s="341"/>
      <c r="AO528" s="341"/>
      <c r="AP528" s="341"/>
      <c r="AQ528" s="341"/>
      <c r="AR528" s="341"/>
      <c r="AS528" s="341"/>
      <c r="AT528" s="341"/>
      <c r="AU528" s="341"/>
      <c r="AV528" s="341"/>
      <c r="AW528" s="341"/>
      <c r="AX528" s="341"/>
      <c r="AY528" s="341"/>
      <c r="AZ528" s="341"/>
      <c r="BA528" s="343"/>
      <c r="BB528" s="394"/>
      <c r="BC528" s="343"/>
      <c r="BD528" s="343"/>
      <c r="BE528" s="343"/>
      <c r="BF528" s="343"/>
      <c r="BG528" s="343"/>
      <c r="BH528" s="343"/>
      <c r="BI528" s="343"/>
      <c r="BJ528" s="343"/>
      <c r="BK528" s="343"/>
      <c r="BL528" s="343"/>
      <c r="BM528" s="343"/>
      <c r="BN528" s="343"/>
      <c r="BO528" s="343"/>
      <c r="BP528" s="343"/>
      <c r="BQ528" s="343"/>
      <c r="BR528" s="343"/>
      <c r="BS528" s="343"/>
      <c r="BT528" s="343"/>
      <c r="BU528" s="343"/>
      <c r="BV528" s="343"/>
      <c r="BW528" s="343"/>
      <c r="BX528" s="343"/>
      <c r="BY528" s="343"/>
      <c r="BZ528" s="344"/>
      <c r="CA528" s="344"/>
      <c r="CB528" s="344"/>
      <c r="CC528" s="344"/>
      <c r="CD528" s="344"/>
      <c r="CE528" s="344"/>
      <c r="CF528" s="344"/>
      <c r="CG528" s="344"/>
      <c r="CH528" s="344"/>
      <c r="CI528" s="344"/>
      <c r="CJ528" s="344"/>
      <c r="CK528" s="344"/>
      <c r="CL528" s="344"/>
      <c r="CM528" s="344"/>
      <c r="CN528" s="344"/>
      <c r="CO528" s="344"/>
      <c r="CP528" s="344"/>
      <c r="CQ528" s="344"/>
      <c r="CR528" s="344"/>
      <c r="CS528" s="344"/>
      <c r="CT528" s="344"/>
      <c r="CU528" s="344"/>
      <c r="CV528" s="344"/>
      <c r="CW528" s="344"/>
      <c r="CX528" s="344"/>
      <c r="CY528" s="344"/>
      <c r="CZ528" s="344"/>
    </row>
    <row r="529" s="348" customFormat="true" ht="25.15" customHeight="true" x14ac:dyDescent="0.2">
      <c r="C529" s="1020" t="s">
        <v>562</v>
      </c>
      <c r="D529" s="1020"/>
      <c r="E529" s="805">
        <v>-8.968110689964056E-3</v>
      </c>
      <c r="F529" s="577"/>
      <c r="G529" s="577"/>
      <c r="H529" s="1020" t="s">
        <v>359</v>
      </c>
      <c r="I529" s="1020"/>
      <c r="J529" s="806">
        <v>8.3493664226899467E-2</v>
      </c>
      <c r="K529" s="577"/>
      <c r="L529" s="577"/>
      <c r="M529" s="1020" t="s">
        <v>536</v>
      </c>
      <c r="N529" s="1020"/>
      <c r="O529" s="807">
        <v>3.3924466970887759E-2</v>
      </c>
      <c r="P529" s="577"/>
      <c r="Q529" s="577"/>
      <c r="Z529" s="341"/>
      <c r="AA529" s="341"/>
      <c r="AB529" s="341"/>
      <c r="AC529" s="341"/>
      <c r="AD529" s="341"/>
      <c r="AE529" s="341"/>
      <c r="AF529" s="341"/>
      <c r="AG529" s="341"/>
      <c r="AH529" s="341"/>
      <c r="AI529" s="341"/>
      <c r="AJ529" s="341"/>
      <c r="AK529" s="341"/>
      <c r="AL529" s="341"/>
      <c r="AM529" s="341"/>
      <c r="AN529" s="341"/>
      <c r="AO529" s="341"/>
      <c r="AP529" s="341"/>
      <c r="AQ529" s="341"/>
      <c r="AR529" s="341"/>
      <c r="AS529" s="341"/>
      <c r="AT529" s="341"/>
      <c r="AU529" s="341"/>
      <c r="AV529" s="341"/>
      <c r="AW529" s="341"/>
      <c r="AX529" s="341"/>
      <c r="AY529" s="341"/>
      <c r="AZ529" s="341"/>
      <c r="BA529" s="343"/>
      <c r="BB529" s="394"/>
      <c r="BC529" s="343"/>
      <c r="BD529" s="343"/>
      <c r="BE529" s="343"/>
      <c r="BF529" s="343"/>
      <c r="BG529" s="343"/>
      <c r="BH529" s="343"/>
      <c r="BI529" s="343"/>
      <c r="BJ529" s="343"/>
      <c r="BK529" s="343"/>
      <c r="BL529" s="343"/>
      <c r="BM529" s="343"/>
      <c r="BN529" s="343"/>
      <c r="BO529" s="343"/>
      <c r="BP529" s="343"/>
      <c r="BQ529" s="343"/>
      <c r="BR529" s="343"/>
      <c r="BS529" s="343"/>
      <c r="BT529" s="343"/>
      <c r="BU529" s="343"/>
      <c r="BV529" s="343"/>
      <c r="BW529" s="343"/>
      <c r="BX529" s="343"/>
      <c r="BY529" s="343"/>
      <c r="BZ529" s="344"/>
      <c r="CA529" s="344"/>
      <c r="CB529" s="344"/>
      <c r="CC529" s="344"/>
      <c r="CD529" s="344"/>
      <c r="CE529" s="344"/>
      <c r="CF529" s="344"/>
      <c r="CG529" s="344"/>
      <c r="CH529" s="344"/>
      <c r="CI529" s="344"/>
      <c r="CJ529" s="344"/>
      <c r="CK529" s="344"/>
      <c r="CL529" s="344"/>
      <c r="CM529" s="344"/>
      <c r="CN529" s="344"/>
      <c r="CO529" s="344"/>
      <c r="CP529" s="344"/>
      <c r="CQ529" s="344"/>
      <c r="CR529" s="344"/>
      <c r="CS529" s="344"/>
      <c r="CT529" s="344"/>
      <c r="CU529" s="344"/>
      <c r="CV529" s="344"/>
      <c r="CW529" s="344"/>
      <c r="CX529" s="344"/>
      <c r="CY529" s="344"/>
      <c r="CZ529" s="344"/>
    </row>
    <row r="530" s="348" customFormat="true" ht="25.15" customHeight="true" x14ac:dyDescent="0.2">
      <c r="C530" s="1020" t="s">
        <v>550</v>
      </c>
      <c r="D530" s="1020"/>
      <c r="E530" s="805">
        <v>5.0325223954751787E-2</v>
      </c>
      <c r="F530" s="577"/>
      <c r="G530" s="577"/>
      <c r="H530" s="1020" t="s">
        <v>536</v>
      </c>
      <c r="I530" s="1020"/>
      <c r="J530" s="806">
        <v>2.3849589255320047E-2</v>
      </c>
      <c r="K530" s="577"/>
      <c r="L530" s="577"/>
      <c r="M530" s="1020" t="s">
        <v>567</v>
      </c>
      <c r="N530" s="1020"/>
      <c r="O530" s="807">
        <v>1.8025336756376649E-4</v>
      </c>
      <c r="P530" s="577"/>
      <c r="Q530" s="577"/>
      <c r="Z530" s="341"/>
      <c r="AA530" s="341"/>
      <c r="AB530" s="341"/>
      <c r="AC530" s="341"/>
      <c r="AD530" s="341"/>
      <c r="AE530" s="341"/>
      <c r="AF530" s="341"/>
      <c r="AG530" s="341"/>
      <c r="AH530" s="341"/>
      <c r="AI530" s="341"/>
      <c r="AJ530" s="341"/>
      <c r="AK530" s="341"/>
      <c r="AL530" s="341"/>
      <c r="AM530" s="341"/>
      <c r="AN530" s="341"/>
      <c r="AO530" s="341"/>
      <c r="AP530" s="341"/>
      <c r="AQ530" s="341"/>
      <c r="AR530" s="341"/>
      <c r="AS530" s="341"/>
      <c r="AT530" s="341"/>
      <c r="AU530" s="341"/>
      <c r="AV530" s="341"/>
      <c r="AW530" s="341"/>
      <c r="AX530" s="341"/>
      <c r="AY530" s="341"/>
      <c r="AZ530" s="341"/>
      <c r="BA530" s="343"/>
      <c r="BB530" s="394"/>
      <c r="BC530" s="343"/>
      <c r="BD530" s="343"/>
      <c r="BE530" s="343"/>
      <c r="BF530" s="343"/>
      <c r="BG530" s="343"/>
      <c r="BH530" s="343"/>
      <c r="BI530" s="343"/>
      <c r="BJ530" s="343"/>
      <c r="BK530" s="343"/>
      <c r="BL530" s="343"/>
      <c r="BM530" s="343"/>
      <c r="BN530" s="343"/>
      <c r="BO530" s="343"/>
      <c r="BP530" s="343"/>
      <c r="BQ530" s="343"/>
      <c r="BR530" s="343"/>
      <c r="BS530" s="343"/>
      <c r="BT530" s="343"/>
      <c r="BU530" s="343"/>
      <c r="BV530" s="343"/>
      <c r="BW530" s="343"/>
      <c r="BX530" s="343"/>
      <c r="BY530" s="343"/>
      <c r="BZ530" s="344"/>
      <c r="CA530" s="344"/>
      <c r="CB530" s="344"/>
      <c r="CC530" s="344"/>
      <c r="CD530" s="344"/>
      <c r="CE530" s="344"/>
      <c r="CF530" s="344"/>
      <c r="CG530" s="344"/>
      <c r="CH530" s="344"/>
      <c r="CI530" s="344"/>
      <c r="CJ530" s="344"/>
      <c r="CK530" s="344"/>
      <c r="CL530" s="344"/>
      <c r="CM530" s="344"/>
      <c r="CN530" s="344"/>
      <c r="CO530" s="344"/>
      <c r="CP530" s="344"/>
      <c r="CQ530" s="344"/>
      <c r="CR530" s="344"/>
      <c r="CS530" s="344"/>
      <c r="CT530" s="344"/>
      <c r="CU530" s="344"/>
      <c r="CV530" s="344"/>
      <c r="CW530" s="344"/>
      <c r="CX530" s="344"/>
      <c r="CY530" s="344"/>
      <c r="CZ530" s="344"/>
    </row>
    <row r="531" s="348" customFormat="true" ht="25.15" customHeight="true" x14ac:dyDescent="0.2">
      <c r="C531" s="1020" t="s">
        <v>517</v>
      </c>
      <c r="D531" s="1020"/>
      <c r="E531" s="805">
        <v>0.10345477718051155</v>
      </c>
      <c r="F531" s="577"/>
      <c r="G531" s="577"/>
      <c r="H531" s="1020" t="s">
        <v>529</v>
      </c>
      <c r="I531" s="1020"/>
      <c r="J531" s="806">
        <v>4.1601967998068562E-2</v>
      </c>
      <c r="K531" s="577"/>
      <c r="L531" s="577"/>
      <c r="M531" s="1020" t="s">
        <v>529</v>
      </c>
      <c r="N531" s="1020"/>
      <c r="O531" s="807">
        <v>8.559008577348283E-2</v>
      </c>
      <c r="P531" s="577"/>
      <c r="Q531" s="577"/>
      <c r="Z531" s="341"/>
      <c r="AA531" s="341"/>
      <c r="AB531" s="341"/>
      <c r="AC531" s="341"/>
      <c r="AD531" s="341"/>
      <c r="AE531" s="341"/>
      <c r="AF531" s="341"/>
      <c r="AG531" s="341"/>
      <c r="AH531" s="341"/>
      <c r="AI531" s="341"/>
      <c r="AJ531" s="341"/>
      <c r="AK531" s="341"/>
      <c r="AL531" s="341"/>
      <c r="AM531" s="341"/>
      <c r="AN531" s="341"/>
      <c r="AO531" s="341"/>
      <c r="AP531" s="341"/>
      <c r="AQ531" s="341"/>
      <c r="AR531" s="341"/>
      <c r="AS531" s="341"/>
      <c r="AT531" s="341"/>
      <c r="AU531" s="341"/>
      <c r="AV531" s="341"/>
      <c r="AW531" s="341"/>
      <c r="AX531" s="341"/>
      <c r="AY531" s="341"/>
      <c r="AZ531" s="341"/>
      <c r="BA531" s="343"/>
      <c r="BB531" s="394"/>
      <c r="BC531" s="343"/>
      <c r="BD531" s="343"/>
      <c r="BE531" s="343"/>
      <c r="BF531" s="343"/>
      <c r="BG531" s="343"/>
      <c r="BH531" s="343"/>
      <c r="BI531" s="343"/>
      <c r="BJ531" s="343"/>
      <c r="BK531" s="343"/>
      <c r="BL531" s="343"/>
      <c r="BM531" s="343"/>
      <c r="BN531" s="343"/>
      <c r="BO531" s="343"/>
      <c r="BP531" s="343"/>
      <c r="BQ531" s="343"/>
      <c r="BR531" s="343"/>
      <c r="BS531" s="343"/>
      <c r="BT531" s="343"/>
      <c r="BU531" s="343"/>
      <c r="BV531" s="343"/>
      <c r="BW531" s="343"/>
      <c r="BX531" s="343"/>
      <c r="BY531" s="343"/>
      <c r="BZ531" s="344"/>
      <c r="CA531" s="344"/>
      <c r="CB531" s="344"/>
      <c r="CC531" s="344"/>
      <c r="CD531" s="344"/>
      <c r="CE531" s="344"/>
      <c r="CF531" s="344"/>
      <c r="CG531" s="344"/>
      <c r="CH531" s="344"/>
      <c r="CI531" s="344"/>
      <c r="CJ531" s="344"/>
      <c r="CK531" s="344"/>
      <c r="CL531" s="344"/>
      <c r="CM531" s="344"/>
      <c r="CN531" s="344"/>
      <c r="CO531" s="344"/>
      <c r="CP531" s="344"/>
      <c r="CQ531" s="344"/>
      <c r="CR531" s="344"/>
      <c r="CS531" s="344"/>
      <c r="CT531" s="344"/>
      <c r="CU531" s="344"/>
      <c r="CV531" s="344"/>
      <c r="CW531" s="344"/>
      <c r="CX531" s="344"/>
      <c r="CY531" s="344"/>
      <c r="CZ531" s="344"/>
    </row>
    <row r="532" s="348" customFormat="true" ht="25.15" customHeight="true" x14ac:dyDescent="0.2">
      <c r="C532" s="1020" t="s">
        <v>554</v>
      </c>
      <c r="D532" s="1020"/>
      <c r="E532" s="805">
        <v>8.5271161831538198E-3</v>
      </c>
      <c r="F532" s="577"/>
      <c r="G532" s="577"/>
      <c r="H532" s="1020" t="s">
        <v>556</v>
      </c>
      <c r="I532" s="1020"/>
      <c r="J532" s="806">
        <v>9.3369682030277068E-3</v>
      </c>
      <c r="K532" s="577"/>
      <c r="L532" s="577"/>
      <c r="M532" s="1020" t="s">
        <v>556</v>
      </c>
      <c r="N532" s="1020"/>
      <c r="O532" s="807">
        <v>8.3894885448141717E-3</v>
      </c>
      <c r="P532" s="577"/>
      <c r="Q532" s="577"/>
      <c r="Z532" s="341"/>
      <c r="AA532" s="341"/>
      <c r="AB532" s="341"/>
      <c r="AC532" s="341"/>
      <c r="AD532" s="341"/>
      <c r="AE532" s="341"/>
      <c r="AF532" s="341"/>
      <c r="AG532" s="341"/>
      <c r="AH532" s="341"/>
      <c r="AI532" s="341"/>
      <c r="AJ532" s="341"/>
      <c r="AK532" s="341"/>
      <c r="AL532" s="341"/>
      <c r="AM532" s="341"/>
      <c r="AN532" s="341"/>
      <c r="AO532" s="341"/>
      <c r="AP532" s="341"/>
      <c r="AQ532" s="341"/>
      <c r="AR532" s="341"/>
      <c r="AS532" s="341"/>
      <c r="AT532" s="341"/>
      <c r="AU532" s="341"/>
      <c r="AV532" s="341"/>
      <c r="AW532" s="341"/>
      <c r="AX532" s="341"/>
      <c r="AY532" s="341"/>
      <c r="AZ532" s="341"/>
      <c r="BA532" s="343"/>
      <c r="BB532" s="394"/>
      <c r="BC532" s="343"/>
      <c r="BD532" s="343"/>
      <c r="BE532" s="343"/>
      <c r="BF532" s="343"/>
      <c r="BG532" s="343"/>
      <c r="BH532" s="343"/>
      <c r="BI532" s="343"/>
      <c r="BJ532" s="343"/>
      <c r="BK532" s="343"/>
      <c r="BL532" s="343"/>
      <c r="BM532" s="343"/>
      <c r="BN532" s="343"/>
      <c r="BO532" s="343"/>
      <c r="BP532" s="343"/>
      <c r="BQ532" s="343"/>
      <c r="BR532" s="343"/>
      <c r="BS532" s="343"/>
      <c r="BT532" s="343"/>
      <c r="BU532" s="343"/>
      <c r="BV532" s="343"/>
      <c r="BW532" s="343"/>
      <c r="BX532" s="343"/>
      <c r="BY532" s="343"/>
      <c r="BZ532" s="344"/>
      <c r="CA532" s="344"/>
      <c r="CB532" s="344"/>
      <c r="CC532" s="344"/>
      <c r="CD532" s="344"/>
      <c r="CE532" s="344"/>
      <c r="CF532" s="344"/>
      <c r="CG532" s="344"/>
      <c r="CH532" s="344"/>
      <c r="CI532" s="344"/>
      <c r="CJ532" s="344"/>
      <c r="CK532" s="344"/>
      <c r="CL532" s="344"/>
      <c r="CM532" s="344"/>
      <c r="CN532" s="344"/>
      <c r="CO532" s="344"/>
      <c r="CP532" s="344"/>
      <c r="CQ532" s="344"/>
      <c r="CR532" s="344"/>
      <c r="CS532" s="344"/>
      <c r="CT532" s="344"/>
      <c r="CU532" s="344"/>
      <c r="CV532" s="344"/>
      <c r="CW532" s="344"/>
      <c r="CX532" s="344"/>
      <c r="CY532" s="344"/>
      <c r="CZ532" s="344"/>
    </row>
    <row r="533" s="348" customFormat="true" ht="25.15" customHeight="true" x14ac:dyDescent="0.2">
      <c r="C533" s="1020" t="s">
        <v>581</v>
      </c>
      <c r="D533" s="1020"/>
      <c r="E533" s="805">
        <v>7.9027410421787375E-2</v>
      </c>
      <c r="F533" s="577"/>
      <c r="G533" s="577"/>
      <c r="H533" s="1020" t="s">
        <v>541</v>
      </c>
      <c r="I533" s="1020"/>
      <c r="J533" s="806">
        <v>1.2386105789187926E-2</v>
      </c>
      <c r="K533" s="577"/>
      <c r="L533" s="577"/>
      <c r="M533" s="1020" t="s">
        <v>541</v>
      </c>
      <c r="N533" s="1020"/>
      <c r="O533" s="807">
        <v>1.0193640344446082E-3</v>
      </c>
      <c r="P533" s="577"/>
      <c r="Q533" s="577"/>
      <c r="Z533" s="341"/>
      <c r="AA533" s="341"/>
      <c r="AB533" s="341"/>
      <c r="AC533" s="341"/>
      <c r="AD533" s="341"/>
      <c r="AE533" s="341"/>
      <c r="AF533" s="341"/>
      <c r="AG533" s="341"/>
      <c r="AH533" s="341"/>
      <c r="AI533" s="341"/>
      <c r="AJ533" s="341"/>
      <c r="AK533" s="341"/>
      <c r="AL533" s="341"/>
      <c r="AM533" s="341"/>
      <c r="AN533" s="341"/>
      <c r="AO533" s="341"/>
      <c r="AP533" s="341"/>
      <c r="AQ533" s="341"/>
      <c r="AR533" s="341"/>
      <c r="AS533" s="341"/>
      <c r="AT533" s="341"/>
      <c r="AU533" s="341"/>
      <c r="AV533" s="341"/>
      <c r="AW533" s="341"/>
      <c r="AX533" s="341"/>
      <c r="AY533" s="341"/>
      <c r="AZ533" s="341"/>
      <c r="BA533" s="343"/>
      <c r="BB533" s="394"/>
      <c r="BC533" s="343"/>
      <c r="BD533" s="343"/>
      <c r="BE533" s="343"/>
      <c r="BF533" s="343"/>
      <c r="BG533" s="343"/>
      <c r="BH533" s="343"/>
      <c r="BI533" s="343"/>
      <c r="BJ533" s="343"/>
      <c r="BK533" s="343"/>
      <c r="BL533" s="343"/>
      <c r="BM533" s="343"/>
      <c r="BN533" s="343"/>
      <c r="BO533" s="343"/>
      <c r="BP533" s="343"/>
      <c r="BQ533" s="343"/>
      <c r="BR533" s="343"/>
      <c r="BS533" s="343"/>
      <c r="BT533" s="343"/>
      <c r="BU533" s="343"/>
      <c r="BV533" s="343"/>
      <c r="BW533" s="343"/>
      <c r="BX533" s="343"/>
      <c r="BY533" s="343"/>
      <c r="BZ533" s="344"/>
      <c r="CA533" s="344"/>
      <c r="CB533" s="344"/>
      <c r="CC533" s="344"/>
      <c r="CD533" s="344"/>
      <c r="CE533" s="344"/>
      <c r="CF533" s="344"/>
      <c r="CG533" s="344"/>
      <c r="CH533" s="344"/>
      <c r="CI533" s="344"/>
      <c r="CJ533" s="344"/>
      <c r="CK533" s="344"/>
      <c r="CL533" s="344"/>
      <c r="CM533" s="344"/>
      <c r="CN533" s="344"/>
      <c r="CO533" s="344"/>
      <c r="CP533" s="344"/>
      <c r="CQ533" s="344"/>
      <c r="CR533" s="344"/>
      <c r="CS533" s="344"/>
      <c r="CT533" s="344"/>
      <c r="CU533" s="344"/>
      <c r="CV533" s="344"/>
      <c r="CW533" s="344"/>
      <c r="CX533" s="344"/>
      <c r="CY533" s="344"/>
      <c r="CZ533" s="344"/>
    </row>
    <row r="534" s="348" customFormat="true" ht="25.15" customHeight="true" x14ac:dyDescent="0.2">
      <c r="C534" s="1020" t="s">
        <v>511</v>
      </c>
      <c r="D534" s="1020"/>
      <c r="E534" s="805">
        <v>0.11575986808761231</v>
      </c>
      <c r="F534" s="577"/>
      <c r="G534" s="577"/>
      <c r="H534" s="1020" t="s">
        <v>530</v>
      </c>
      <c r="I534" s="1020"/>
      <c r="J534" s="806">
        <v>4.2098592796396168E-2</v>
      </c>
      <c r="K534" s="577"/>
      <c r="L534" s="577"/>
      <c r="M534" s="1020" t="s">
        <v>530</v>
      </c>
      <c r="N534" s="1020"/>
      <c r="O534" s="807">
        <v>4.3389505211734548E-2</v>
      </c>
      <c r="P534" s="577"/>
      <c r="Q534" s="577"/>
      <c r="Z534" s="341"/>
      <c r="AA534" s="341"/>
      <c r="AB534" s="341"/>
      <c r="AC534" s="341"/>
      <c r="AD534" s="341"/>
      <c r="AE534" s="341"/>
      <c r="AF534" s="341"/>
      <c r="AG534" s="341"/>
      <c r="AH534" s="341"/>
      <c r="AI534" s="341"/>
      <c r="AJ534" s="341"/>
      <c r="AK534" s="341"/>
      <c r="AL534" s="341"/>
      <c r="AM534" s="341"/>
      <c r="AN534" s="341"/>
      <c r="AO534" s="341"/>
      <c r="AP534" s="341"/>
      <c r="AQ534" s="341"/>
      <c r="AR534" s="341"/>
      <c r="AS534" s="341"/>
      <c r="AT534" s="341"/>
      <c r="AU534" s="341"/>
      <c r="AV534" s="341"/>
      <c r="AW534" s="341"/>
      <c r="AX534" s="341"/>
      <c r="AY534" s="341"/>
      <c r="AZ534" s="341"/>
      <c r="BA534" s="343"/>
      <c r="BB534" s="394"/>
      <c r="BC534" s="343"/>
      <c r="BD534" s="343"/>
      <c r="BE534" s="343"/>
      <c r="BF534" s="343"/>
      <c r="BG534" s="343"/>
      <c r="BH534" s="343"/>
      <c r="BI534" s="343"/>
      <c r="BJ534" s="343"/>
      <c r="BK534" s="343"/>
      <c r="BL534" s="343"/>
      <c r="BM534" s="343"/>
      <c r="BN534" s="343"/>
      <c r="BO534" s="343"/>
      <c r="BP534" s="343"/>
      <c r="BQ534" s="343"/>
      <c r="BR534" s="343"/>
      <c r="BS534" s="343"/>
      <c r="BT534" s="343"/>
      <c r="BU534" s="343"/>
      <c r="BV534" s="343"/>
      <c r="BW534" s="343"/>
      <c r="BX534" s="343"/>
      <c r="BY534" s="343"/>
      <c r="BZ534" s="344"/>
      <c r="CA534" s="344"/>
      <c r="CB534" s="344"/>
      <c r="CC534" s="344"/>
      <c r="CD534" s="344"/>
      <c r="CE534" s="344"/>
      <c r="CF534" s="344"/>
      <c r="CG534" s="344"/>
      <c r="CH534" s="344"/>
      <c r="CI534" s="344"/>
      <c r="CJ534" s="344"/>
      <c r="CK534" s="344"/>
      <c r="CL534" s="344"/>
      <c r="CM534" s="344"/>
      <c r="CN534" s="344"/>
      <c r="CO534" s="344"/>
      <c r="CP534" s="344"/>
      <c r="CQ534" s="344"/>
      <c r="CR534" s="344"/>
      <c r="CS534" s="344"/>
      <c r="CT534" s="344"/>
      <c r="CU534" s="344"/>
      <c r="CV534" s="344"/>
      <c r="CW534" s="344"/>
      <c r="CX534" s="344"/>
      <c r="CY534" s="344"/>
      <c r="CZ534" s="344"/>
    </row>
    <row r="535" s="348" customFormat="true" ht="25.15" customHeight="true" x14ac:dyDescent="0.2">
      <c r="C535" s="1020" t="s">
        <v>222</v>
      </c>
      <c r="D535" s="1020"/>
      <c r="E535" s="805">
        <v>1.5546701722213084E-2</v>
      </c>
      <c r="F535" s="577"/>
      <c r="G535" s="577"/>
      <c r="H535" s="1020" t="s">
        <v>558</v>
      </c>
      <c r="I535" s="1020"/>
      <c r="J535" s="806">
        <v>3.4751436281365896E-3</v>
      </c>
      <c r="K535" s="577"/>
      <c r="L535" s="577"/>
      <c r="M535" s="1020" t="s">
        <v>558</v>
      </c>
      <c r="N535" s="1020"/>
      <c r="O535" s="807">
        <v>5.1818855904597833E-3</v>
      </c>
      <c r="P535" s="577"/>
      <c r="Q535" s="577"/>
      <c r="Z535" s="341"/>
      <c r="AA535" s="341"/>
      <c r="AB535" s="341"/>
      <c r="AC535" s="341"/>
      <c r="AD535" s="341"/>
      <c r="AE535" s="341"/>
      <c r="AF535" s="341"/>
      <c r="AG535" s="341"/>
      <c r="AH535" s="341"/>
      <c r="AI535" s="341"/>
      <c r="AJ535" s="341"/>
      <c r="AK535" s="341"/>
      <c r="AL535" s="341"/>
      <c r="AM535" s="341"/>
      <c r="AN535" s="341"/>
      <c r="AO535" s="341"/>
      <c r="AP535" s="341"/>
      <c r="AQ535" s="341"/>
      <c r="AR535" s="341"/>
      <c r="AS535" s="341"/>
      <c r="AT535" s="341"/>
      <c r="AU535" s="341"/>
      <c r="AV535" s="341"/>
      <c r="AW535" s="341"/>
      <c r="AX535" s="341"/>
      <c r="AY535" s="341"/>
      <c r="AZ535" s="341"/>
      <c r="BA535" s="343"/>
      <c r="BB535" s="394"/>
      <c r="BC535" s="343"/>
      <c r="BD535" s="343"/>
      <c r="BE535" s="343"/>
      <c r="BF535" s="343"/>
      <c r="BG535" s="343"/>
      <c r="BH535" s="343"/>
      <c r="BI535" s="343"/>
      <c r="BJ535" s="343"/>
      <c r="BK535" s="343"/>
      <c r="BL535" s="343"/>
      <c r="BM535" s="343"/>
      <c r="BN535" s="343"/>
      <c r="BO535" s="343"/>
      <c r="BP535" s="343"/>
      <c r="BQ535" s="343"/>
      <c r="BR535" s="343"/>
      <c r="BS535" s="343"/>
      <c r="BT535" s="343"/>
      <c r="BU535" s="343"/>
      <c r="BV535" s="343"/>
      <c r="BW535" s="343"/>
      <c r="BX535" s="343"/>
      <c r="BY535" s="343"/>
      <c r="BZ535" s="344"/>
      <c r="CA535" s="344"/>
      <c r="CB535" s="344"/>
      <c r="CC535" s="344"/>
      <c r="CD535" s="344"/>
      <c r="CE535" s="344"/>
      <c r="CF535" s="344"/>
      <c r="CG535" s="344"/>
      <c r="CH535" s="344"/>
      <c r="CI535" s="344"/>
      <c r="CJ535" s="344"/>
      <c r="CK535" s="344"/>
      <c r="CL535" s="344"/>
      <c r="CM535" s="344"/>
      <c r="CN535" s="344"/>
      <c r="CO535" s="344"/>
      <c r="CP535" s="344"/>
      <c r="CQ535" s="344"/>
      <c r="CR535" s="344"/>
      <c r="CS535" s="344"/>
      <c r="CT535" s="344"/>
      <c r="CU535" s="344"/>
      <c r="CV535" s="344"/>
      <c r="CW535" s="344"/>
      <c r="CX535" s="344"/>
      <c r="CY535" s="344"/>
      <c r="CZ535" s="344"/>
    </row>
    <row r="536" s="348" customFormat="true" ht="25.15" customHeight="true" x14ac:dyDescent="0.2">
      <c r="C536" s="1020" t="s">
        <v>205</v>
      </c>
      <c r="D536" s="1020"/>
      <c r="E536" s="805">
        <v>4.022958368609543E-2</v>
      </c>
      <c r="F536" s="577"/>
      <c r="G536" s="577"/>
      <c r="H536" s="1020" t="s">
        <v>548</v>
      </c>
      <c r="I536" s="1020"/>
      <c r="J536" s="806">
        <v>3.2348767024767519E-3</v>
      </c>
      <c r="K536" s="577"/>
      <c r="L536" s="577"/>
      <c r="M536" s="1020" t="s">
        <v>548</v>
      </c>
      <c r="N536" s="1020"/>
      <c r="O536" s="807">
        <v>6.0441262337065937E-4</v>
      </c>
      <c r="P536" s="577"/>
      <c r="Q536" s="577"/>
      <c r="Z536" s="341"/>
      <c r="AA536" s="341"/>
      <c r="AB536" s="341"/>
      <c r="AC536" s="341"/>
      <c r="AD536" s="341"/>
      <c r="AE536" s="341"/>
      <c r="AF536" s="341"/>
      <c r="AG536" s="341"/>
      <c r="AH536" s="341"/>
      <c r="AI536" s="341"/>
      <c r="AJ536" s="341"/>
      <c r="AK536" s="341"/>
      <c r="AL536" s="341"/>
      <c r="AM536" s="341"/>
      <c r="AN536" s="341"/>
      <c r="AO536" s="341"/>
      <c r="AP536" s="341"/>
      <c r="AQ536" s="341"/>
      <c r="AR536" s="341"/>
      <c r="AS536" s="341"/>
      <c r="AT536" s="341"/>
      <c r="AU536" s="341"/>
      <c r="AV536" s="341"/>
      <c r="AW536" s="341"/>
      <c r="AX536" s="341"/>
      <c r="AY536" s="341"/>
      <c r="AZ536" s="341"/>
      <c r="BA536" s="343"/>
      <c r="BB536" s="394"/>
      <c r="BC536" s="343"/>
      <c r="BD536" s="343"/>
      <c r="BE536" s="343"/>
      <c r="BF536" s="343"/>
      <c r="BG536" s="343"/>
      <c r="BH536" s="343"/>
      <c r="BI536" s="343"/>
      <c r="BJ536" s="343"/>
      <c r="BK536" s="343"/>
      <c r="BL536" s="343"/>
      <c r="BM536" s="343"/>
      <c r="BN536" s="343"/>
      <c r="BO536" s="343"/>
      <c r="BP536" s="343"/>
      <c r="BQ536" s="343"/>
      <c r="BR536" s="343"/>
      <c r="BS536" s="343"/>
      <c r="BT536" s="343"/>
      <c r="BU536" s="343"/>
      <c r="BV536" s="343"/>
      <c r="BW536" s="343"/>
      <c r="BX536" s="343"/>
      <c r="BY536" s="343"/>
      <c r="BZ536" s="344"/>
      <c r="CA536" s="344"/>
      <c r="CB536" s="344"/>
      <c r="CC536" s="344"/>
      <c r="CD536" s="344"/>
      <c r="CE536" s="344"/>
      <c r="CF536" s="344"/>
      <c r="CG536" s="344"/>
      <c r="CH536" s="344"/>
      <c r="CI536" s="344"/>
      <c r="CJ536" s="344"/>
      <c r="CK536" s="344"/>
      <c r="CL536" s="344"/>
      <c r="CM536" s="344"/>
      <c r="CN536" s="344"/>
      <c r="CO536" s="344"/>
      <c r="CP536" s="344"/>
      <c r="CQ536" s="344"/>
      <c r="CR536" s="344"/>
      <c r="CS536" s="344"/>
      <c r="CT536" s="344"/>
      <c r="CU536" s="344"/>
      <c r="CV536" s="344"/>
      <c r="CW536" s="344"/>
      <c r="CX536" s="344"/>
      <c r="CY536" s="344"/>
      <c r="CZ536" s="344"/>
    </row>
    <row r="537" s="348" customFormat="true" ht="25.15" customHeight="true" x14ac:dyDescent="0.2">
      <c r="C537" s="1020" t="s">
        <v>528</v>
      </c>
      <c r="D537" s="1020"/>
      <c r="E537" s="805">
        <v>7.8134796583903918E-2</v>
      </c>
      <c r="F537" s="577"/>
      <c r="G537" s="577"/>
      <c r="H537" s="1020" t="s">
        <v>381</v>
      </c>
      <c r="I537" s="1020"/>
      <c r="J537" s="806">
        <v>3.2279493374265583E-2</v>
      </c>
      <c r="K537" s="577"/>
      <c r="L537" s="577"/>
      <c r="M537" s="1020" t="s">
        <v>381</v>
      </c>
      <c r="N537" s="1020"/>
      <c r="O537" s="807">
        <v>5.5576965570105941E-2</v>
      </c>
      <c r="P537" s="577"/>
      <c r="Q537" s="577"/>
      <c r="Z537" s="341"/>
      <c r="AA537" s="341"/>
      <c r="AB537" s="341"/>
      <c r="AC537" s="341"/>
      <c r="AD537" s="341"/>
      <c r="AE537" s="341"/>
      <c r="AF537" s="341"/>
      <c r="AG537" s="341"/>
      <c r="AH537" s="341"/>
      <c r="AI537" s="341"/>
      <c r="AJ537" s="341"/>
      <c r="AK537" s="341"/>
      <c r="AL537" s="341"/>
      <c r="AM537" s="341"/>
      <c r="AN537" s="341"/>
      <c r="AO537" s="341"/>
      <c r="AP537" s="341"/>
      <c r="AQ537" s="341"/>
      <c r="AR537" s="341"/>
      <c r="AS537" s="341"/>
      <c r="AT537" s="341"/>
      <c r="AU537" s="341"/>
      <c r="AV537" s="341"/>
      <c r="AW537" s="341"/>
      <c r="AX537" s="341"/>
      <c r="AY537" s="341"/>
      <c r="AZ537" s="341"/>
      <c r="BA537" s="343"/>
      <c r="BB537" s="394"/>
      <c r="BC537" s="343"/>
      <c r="BD537" s="343"/>
      <c r="BE537" s="343"/>
      <c r="BF537" s="343"/>
      <c r="BG537" s="343"/>
      <c r="BH537" s="343"/>
      <c r="BI537" s="343"/>
      <c r="BJ537" s="343"/>
      <c r="BK537" s="343"/>
      <c r="BL537" s="343"/>
      <c r="BM537" s="343"/>
      <c r="BN537" s="343"/>
      <c r="BO537" s="343"/>
      <c r="BP537" s="343"/>
      <c r="BQ537" s="343"/>
      <c r="BR537" s="343"/>
      <c r="BS537" s="343"/>
      <c r="BT537" s="343"/>
      <c r="BU537" s="343"/>
      <c r="BV537" s="343"/>
      <c r="BW537" s="343"/>
      <c r="BX537" s="343"/>
      <c r="BY537" s="343"/>
      <c r="BZ537" s="344"/>
      <c r="CA537" s="344"/>
      <c r="CB537" s="344"/>
      <c r="CC537" s="344"/>
      <c r="CD537" s="344"/>
      <c r="CE537" s="344"/>
      <c r="CF537" s="344"/>
      <c r="CG537" s="344"/>
      <c r="CH537" s="344"/>
      <c r="CI537" s="344"/>
      <c r="CJ537" s="344"/>
      <c r="CK537" s="344"/>
      <c r="CL537" s="344"/>
      <c r="CM537" s="344"/>
      <c r="CN537" s="344"/>
      <c r="CO537" s="344"/>
      <c r="CP537" s="344"/>
      <c r="CQ537" s="344"/>
      <c r="CR537" s="344"/>
      <c r="CS537" s="344"/>
      <c r="CT537" s="344"/>
      <c r="CU537" s="344"/>
      <c r="CV537" s="344"/>
      <c r="CW537" s="344"/>
      <c r="CX537" s="344"/>
      <c r="CY537" s="344"/>
      <c r="CZ537" s="344"/>
    </row>
    <row r="538" s="348" customFormat="true" ht="25.15" customHeight="true" x14ac:dyDescent="0.2">
      <c r="C538" s="1020" t="s">
        <v>583</v>
      </c>
      <c r="D538" s="1020"/>
      <c r="E538" s="805">
        <v>4.4616427228982125E-2</v>
      </c>
      <c r="F538" s="577"/>
      <c r="G538" s="577"/>
      <c r="H538" s="1020" t="s">
        <v>381</v>
      </c>
      <c r="I538" s="1020"/>
      <c r="J538" s="806">
        <v>5.8091801546469084E-2</v>
      </c>
      <c r="K538" s="577"/>
      <c r="L538" s="577"/>
      <c r="M538" s="1020" t="s">
        <v>381</v>
      </c>
      <c r="N538" s="1020"/>
      <c r="O538" s="807">
        <v>2.8126192956716943E-2</v>
      </c>
      <c r="P538" s="577"/>
      <c r="Q538" s="577"/>
      <c r="Z538" s="341"/>
      <c r="AA538" s="341"/>
      <c r="AB538" s="341"/>
      <c r="AC538" s="341"/>
      <c r="AD538" s="341"/>
      <c r="AE538" s="341"/>
      <c r="AF538" s="341"/>
      <c r="AG538" s="341"/>
      <c r="AH538" s="341"/>
      <c r="AI538" s="341"/>
      <c r="AJ538" s="341"/>
      <c r="AK538" s="341"/>
      <c r="AL538" s="341"/>
      <c r="AM538" s="341"/>
      <c r="AN538" s="341"/>
      <c r="AO538" s="341"/>
      <c r="AP538" s="341"/>
      <c r="AQ538" s="341"/>
      <c r="AR538" s="341"/>
      <c r="AS538" s="341"/>
      <c r="AT538" s="341"/>
      <c r="AU538" s="341"/>
      <c r="AV538" s="341"/>
      <c r="AW538" s="341"/>
      <c r="AX538" s="341"/>
      <c r="AY538" s="341"/>
      <c r="AZ538" s="341"/>
      <c r="BA538" s="343"/>
      <c r="BB538" s="394"/>
      <c r="BC538" s="343"/>
      <c r="BD538" s="343"/>
      <c r="BE538" s="343"/>
      <c r="BF538" s="343"/>
      <c r="BG538" s="343"/>
      <c r="BH538" s="343"/>
      <c r="BI538" s="343"/>
      <c r="BJ538" s="343"/>
      <c r="BK538" s="343"/>
      <c r="BL538" s="343"/>
      <c r="BM538" s="343"/>
      <c r="BN538" s="343"/>
      <c r="BO538" s="343"/>
      <c r="BP538" s="343"/>
      <c r="BQ538" s="343"/>
      <c r="BR538" s="343"/>
      <c r="BS538" s="343"/>
      <c r="BT538" s="343"/>
      <c r="BU538" s="343"/>
      <c r="BV538" s="343"/>
      <c r="BW538" s="343"/>
      <c r="BX538" s="343"/>
      <c r="BY538" s="343"/>
      <c r="BZ538" s="344"/>
      <c r="CA538" s="344"/>
      <c r="CB538" s="344"/>
      <c r="CC538" s="344"/>
      <c r="CD538" s="344"/>
      <c r="CE538" s="344"/>
      <c r="CF538" s="344"/>
      <c r="CG538" s="344"/>
      <c r="CH538" s="344"/>
      <c r="CI538" s="344"/>
      <c r="CJ538" s="344"/>
      <c r="CK538" s="344"/>
      <c r="CL538" s="344"/>
      <c r="CM538" s="344"/>
      <c r="CN538" s="344"/>
      <c r="CO538" s="344"/>
      <c r="CP538" s="344"/>
      <c r="CQ538" s="344"/>
      <c r="CR538" s="344"/>
      <c r="CS538" s="344"/>
      <c r="CT538" s="344"/>
      <c r="CU538" s="344"/>
      <c r="CV538" s="344"/>
      <c r="CW538" s="344"/>
      <c r="CX538" s="344"/>
      <c r="CY538" s="344"/>
      <c r="CZ538" s="344"/>
    </row>
    <row r="539" s="348" customFormat="true" ht="25.15" customHeight="true" x14ac:dyDescent="0.2">
      <c r="C539" s="1020" t="s">
        <v>584</v>
      </c>
      <c r="D539" s="1020"/>
      <c r="E539" s="805">
        <v>4.3823924577419592E-2</v>
      </c>
      <c r="F539" s="577"/>
      <c r="G539" s="577"/>
      <c r="H539" s="1020" t="s">
        <v>368</v>
      </c>
      <c r="I539" s="1020"/>
      <c r="J539" s="806">
        <v>9.8682251689654471E-3</v>
      </c>
      <c r="K539" s="577"/>
      <c r="L539" s="577"/>
      <c r="M539" s="1020" t="s">
        <v>368</v>
      </c>
      <c r="N539" s="1020"/>
      <c r="O539" s="807">
        <v>7.9192583213991002E-3</v>
      </c>
      <c r="P539" s="577"/>
      <c r="Q539" s="577"/>
      <c r="Z539" s="341"/>
      <c r="AA539" s="341"/>
      <c r="AB539" s="341"/>
      <c r="AC539" s="341"/>
      <c r="AD539" s="341"/>
      <c r="AE539" s="341"/>
      <c r="AF539" s="341"/>
      <c r="AG539" s="341"/>
      <c r="AH539" s="341"/>
      <c r="AI539" s="341"/>
      <c r="AJ539" s="341"/>
      <c r="AK539" s="341"/>
      <c r="AL539" s="341"/>
      <c r="AM539" s="341"/>
      <c r="AN539" s="341"/>
      <c r="AO539" s="341"/>
      <c r="AP539" s="341"/>
      <c r="AQ539" s="341"/>
      <c r="AR539" s="341"/>
      <c r="AS539" s="341"/>
      <c r="AT539" s="341"/>
      <c r="AU539" s="341"/>
      <c r="AV539" s="341"/>
      <c r="AW539" s="341"/>
      <c r="AX539" s="341"/>
      <c r="AY539" s="341"/>
      <c r="AZ539" s="341"/>
      <c r="BA539" s="343"/>
      <c r="BB539" s="394"/>
      <c r="BC539" s="343"/>
      <c r="BD539" s="343"/>
      <c r="BE539" s="343"/>
      <c r="BF539" s="343"/>
      <c r="BG539" s="343"/>
      <c r="BH539" s="343"/>
      <c r="BI539" s="343"/>
      <c r="BJ539" s="343"/>
      <c r="BK539" s="343"/>
      <c r="BL539" s="343"/>
      <c r="BM539" s="343"/>
      <c r="BN539" s="343"/>
      <c r="BO539" s="343"/>
      <c r="BP539" s="343"/>
      <c r="BQ539" s="343"/>
      <c r="BR539" s="343"/>
      <c r="BS539" s="343"/>
      <c r="BT539" s="343"/>
      <c r="BU539" s="343"/>
      <c r="BV539" s="343"/>
      <c r="BW539" s="343"/>
      <c r="BX539" s="343"/>
      <c r="BY539" s="343"/>
      <c r="BZ539" s="344"/>
      <c r="CA539" s="344"/>
      <c r="CB539" s="344"/>
      <c r="CC539" s="344"/>
      <c r="CD539" s="344"/>
      <c r="CE539" s="344"/>
      <c r="CF539" s="344"/>
      <c r="CG539" s="344"/>
      <c r="CH539" s="344"/>
      <c r="CI539" s="344"/>
      <c r="CJ539" s="344"/>
      <c r="CK539" s="344"/>
      <c r="CL539" s="344"/>
      <c r="CM539" s="344"/>
      <c r="CN539" s="344"/>
      <c r="CO539" s="344"/>
      <c r="CP539" s="344"/>
      <c r="CQ539" s="344"/>
      <c r="CR539" s="344"/>
      <c r="CS539" s="344"/>
      <c r="CT539" s="344"/>
      <c r="CU539" s="344"/>
      <c r="CV539" s="344"/>
      <c r="CW539" s="344"/>
      <c r="CX539" s="344"/>
      <c r="CY539" s="344"/>
      <c r="CZ539" s="344"/>
    </row>
    <row r="540" s="348" customFormat="true" ht="25.15" customHeight="true" x14ac:dyDescent="0.2">
      <c r="C540" s="1020" t="s">
        <v>525</v>
      </c>
      <c r="D540" s="1020"/>
      <c r="E540" s="805">
        <v>7.975781532287593E-2</v>
      </c>
      <c r="F540" s="577"/>
      <c r="G540" s="577"/>
      <c r="H540" s="1020" t="s">
        <v>533</v>
      </c>
      <c r="I540" s="1020"/>
      <c r="J540" s="806">
        <v>2.7472255153785666E-2</v>
      </c>
      <c r="K540" s="577"/>
      <c r="L540" s="577"/>
      <c r="M540" s="1020" t="s">
        <v>533</v>
      </c>
      <c r="N540" s="1020"/>
      <c r="O540" s="807">
        <v>4.8138034295521319E-2</v>
      </c>
      <c r="P540" s="577"/>
      <c r="Q540" s="577"/>
      <c r="Z540" s="341"/>
      <c r="AA540" s="341"/>
      <c r="AB540" s="341"/>
      <c r="AC540" s="341"/>
      <c r="AD540" s="341"/>
      <c r="AE540" s="341"/>
      <c r="AF540" s="341"/>
      <c r="AG540" s="341"/>
      <c r="AH540" s="341"/>
      <c r="AI540" s="341"/>
      <c r="AJ540" s="341"/>
      <c r="AK540" s="341"/>
      <c r="AL540" s="341"/>
      <c r="AM540" s="341"/>
      <c r="AN540" s="341"/>
      <c r="AO540" s="341"/>
      <c r="AP540" s="341"/>
      <c r="AQ540" s="341"/>
      <c r="AR540" s="341"/>
      <c r="AS540" s="341"/>
      <c r="AT540" s="341"/>
      <c r="AU540" s="341"/>
      <c r="AV540" s="341"/>
      <c r="AW540" s="341"/>
      <c r="AX540" s="341"/>
      <c r="AY540" s="341"/>
      <c r="AZ540" s="341"/>
      <c r="BA540" s="343"/>
      <c r="BB540" s="394"/>
      <c r="BC540" s="343"/>
      <c r="BD540" s="343"/>
      <c r="BE540" s="343"/>
      <c r="BF540" s="343"/>
      <c r="BG540" s="343"/>
      <c r="BH540" s="343"/>
      <c r="BI540" s="343"/>
      <c r="BJ540" s="343"/>
      <c r="BK540" s="343"/>
      <c r="BL540" s="343"/>
      <c r="BM540" s="343"/>
      <c r="BN540" s="343"/>
      <c r="BO540" s="343"/>
      <c r="BP540" s="343"/>
      <c r="BQ540" s="343"/>
      <c r="BR540" s="343"/>
      <c r="BS540" s="343"/>
      <c r="BT540" s="343"/>
      <c r="BU540" s="343"/>
      <c r="BV540" s="343"/>
      <c r="BW540" s="343"/>
      <c r="BX540" s="343"/>
      <c r="BY540" s="343"/>
      <c r="BZ540" s="344"/>
      <c r="CA540" s="344"/>
      <c r="CB540" s="344"/>
      <c r="CC540" s="344"/>
      <c r="CD540" s="344"/>
      <c r="CE540" s="344"/>
      <c r="CF540" s="344"/>
      <c r="CG540" s="344"/>
      <c r="CH540" s="344"/>
      <c r="CI540" s="344"/>
      <c r="CJ540" s="344"/>
      <c r="CK540" s="344"/>
      <c r="CL540" s="344"/>
      <c r="CM540" s="344"/>
      <c r="CN540" s="344"/>
      <c r="CO540" s="344"/>
      <c r="CP540" s="344"/>
      <c r="CQ540" s="344"/>
      <c r="CR540" s="344"/>
      <c r="CS540" s="344"/>
      <c r="CT540" s="344"/>
      <c r="CU540" s="344"/>
      <c r="CV540" s="344"/>
      <c r="CW540" s="344"/>
      <c r="CX540" s="344"/>
      <c r="CY540" s="344"/>
      <c r="CZ540" s="344"/>
    </row>
    <row r="541" s="348" customFormat="true" ht="25.15" customHeight="true" x14ac:dyDescent="0.2">
      <c r="C541" s="1020" t="s">
        <v>197</v>
      </c>
      <c r="D541" s="1020"/>
      <c r="E541" s="805">
        <v>0.12202212332858652</v>
      </c>
      <c r="F541" s="577"/>
      <c r="G541" s="577"/>
      <c r="H541" s="1020" t="s">
        <v>533</v>
      </c>
      <c r="I541" s="1020"/>
      <c r="J541" s="806">
        <v>1.8921182509494931E-2</v>
      </c>
      <c r="K541" s="577"/>
      <c r="L541" s="577"/>
      <c r="M541" s="1020" t="s">
        <v>533</v>
      </c>
      <c r="N541" s="1020"/>
      <c r="O541" s="807">
        <v>7.1970774776394441E-3</v>
      </c>
      <c r="P541" s="577"/>
      <c r="Q541" s="577"/>
      <c r="Z541" s="341"/>
      <c r="AA541" s="341"/>
      <c r="AB541" s="341"/>
      <c r="AC541" s="341"/>
      <c r="AD541" s="341"/>
      <c r="AE541" s="341"/>
      <c r="AF541" s="341"/>
      <c r="AG541" s="341"/>
      <c r="AH541" s="341"/>
      <c r="AI541" s="341"/>
      <c r="AJ541" s="341"/>
      <c r="AK541" s="341"/>
      <c r="AL541" s="341"/>
      <c r="AM541" s="341"/>
      <c r="AN541" s="341"/>
      <c r="AO541" s="341"/>
      <c r="AP541" s="341"/>
      <c r="AQ541" s="341"/>
      <c r="AR541" s="341"/>
      <c r="AS541" s="341"/>
      <c r="AT541" s="341"/>
      <c r="AU541" s="341"/>
      <c r="AV541" s="341"/>
      <c r="AW541" s="341"/>
      <c r="AX541" s="341"/>
      <c r="AY541" s="341"/>
      <c r="AZ541" s="341"/>
      <c r="BA541" s="343"/>
      <c r="BB541" s="394"/>
      <c r="BC541" s="343"/>
      <c r="BD541" s="343"/>
      <c r="BE541" s="343"/>
      <c r="BF541" s="343"/>
      <c r="BG541" s="343"/>
      <c r="BH541" s="343"/>
      <c r="BI541" s="343"/>
      <c r="BJ541" s="343"/>
      <c r="BK541" s="343"/>
      <c r="BL541" s="343"/>
      <c r="BM541" s="343"/>
      <c r="BN541" s="343"/>
      <c r="BO541" s="343"/>
      <c r="BP541" s="343"/>
      <c r="BQ541" s="343"/>
      <c r="BR541" s="343"/>
      <c r="BS541" s="343"/>
      <c r="BT541" s="343"/>
      <c r="BU541" s="343"/>
      <c r="BV541" s="343"/>
      <c r="BW541" s="343"/>
      <c r="BX541" s="343"/>
      <c r="BY541" s="343"/>
      <c r="BZ541" s="344"/>
      <c r="CA541" s="344"/>
      <c r="CB541" s="344"/>
      <c r="CC541" s="344"/>
      <c r="CD541" s="344"/>
      <c r="CE541" s="344"/>
      <c r="CF541" s="344"/>
      <c r="CG541" s="344"/>
      <c r="CH541" s="344"/>
      <c r="CI541" s="344"/>
      <c r="CJ541" s="344"/>
      <c r="CK541" s="344"/>
      <c r="CL541" s="344"/>
      <c r="CM541" s="344"/>
      <c r="CN541" s="344"/>
      <c r="CO541" s="344"/>
      <c r="CP541" s="344"/>
      <c r="CQ541" s="344"/>
      <c r="CR541" s="344"/>
      <c r="CS541" s="344"/>
      <c r="CT541" s="344"/>
      <c r="CU541" s="344"/>
      <c r="CV541" s="344"/>
      <c r="CW541" s="344"/>
      <c r="CX541" s="344"/>
      <c r="CY541" s="344"/>
      <c r="CZ541" s="344"/>
    </row>
    <row r="542" s="348" customFormat="true" ht="25.15" customHeight="true" x14ac:dyDescent="0.2">
      <c r="C542" s="1020" t="s">
        <v>560</v>
      </c>
      <c r="D542" s="1020"/>
      <c r="E542" s="805">
        <v>4.1184964388929005E-2</v>
      </c>
      <c r="F542" s="577"/>
      <c r="G542" s="577"/>
      <c r="H542" s="1020" t="s">
        <v>566</v>
      </c>
      <c r="I542" s="1020"/>
      <c r="J542" s="806">
        <v>2.3984593822398825E-3</v>
      </c>
      <c r="K542" s="577"/>
      <c r="L542" s="577"/>
      <c r="M542" s="1020" t="s">
        <v>566</v>
      </c>
      <c r="N542" s="1020"/>
      <c r="O542" s="807">
        <v>6.2169858184254163E-5</v>
      </c>
      <c r="P542" s="577"/>
      <c r="Q542" s="577"/>
      <c r="Z542" s="341"/>
      <c r="AA542" s="341"/>
      <c r="AB542" s="341"/>
      <c r="AC542" s="341"/>
      <c r="AD542" s="341"/>
      <c r="AE542" s="341"/>
      <c r="AF542" s="341"/>
      <c r="AG542" s="341"/>
      <c r="AH542" s="341"/>
      <c r="AI542" s="341"/>
      <c r="AJ542" s="341"/>
      <c r="AK542" s="341"/>
      <c r="AL542" s="341"/>
      <c r="AM542" s="341"/>
      <c r="AN542" s="341"/>
      <c r="AO542" s="341"/>
      <c r="AP542" s="341"/>
      <c r="AQ542" s="341"/>
      <c r="AR542" s="341"/>
      <c r="AS542" s="341"/>
      <c r="AT542" s="341"/>
      <c r="AU542" s="341"/>
      <c r="AV542" s="341"/>
      <c r="AW542" s="341"/>
      <c r="AX542" s="341"/>
      <c r="AY542" s="341"/>
      <c r="AZ542" s="341"/>
      <c r="BA542" s="343"/>
      <c r="BB542" s="394"/>
      <c r="BC542" s="343"/>
      <c r="BD542" s="343"/>
      <c r="BE542" s="343"/>
      <c r="BF542" s="343"/>
      <c r="BG542" s="343"/>
      <c r="BH542" s="343"/>
      <c r="BI542" s="343"/>
      <c r="BJ542" s="343"/>
      <c r="BK542" s="343"/>
      <c r="BL542" s="343"/>
      <c r="BM542" s="343"/>
      <c r="BN542" s="343"/>
      <c r="BO542" s="343"/>
      <c r="BP542" s="343"/>
      <c r="BQ542" s="343"/>
      <c r="BR542" s="343"/>
      <c r="BS542" s="343"/>
      <c r="BT542" s="343"/>
      <c r="BU542" s="343"/>
      <c r="BV542" s="343"/>
      <c r="BW542" s="343"/>
      <c r="BX542" s="343"/>
      <c r="BY542" s="343"/>
      <c r="BZ542" s="344"/>
      <c r="CA542" s="344"/>
      <c r="CB542" s="344"/>
      <c r="CC542" s="344"/>
      <c r="CD542" s="344"/>
      <c r="CE542" s="344"/>
      <c r="CF542" s="344"/>
      <c r="CG542" s="344"/>
      <c r="CH542" s="344"/>
      <c r="CI542" s="344"/>
      <c r="CJ542" s="344"/>
      <c r="CK542" s="344"/>
      <c r="CL542" s="344"/>
      <c r="CM542" s="344"/>
      <c r="CN542" s="344"/>
      <c r="CO542" s="344"/>
      <c r="CP542" s="344"/>
      <c r="CQ542" s="344"/>
      <c r="CR542" s="344"/>
      <c r="CS542" s="344"/>
      <c r="CT542" s="344"/>
      <c r="CU542" s="344"/>
      <c r="CV542" s="344"/>
      <c r="CW542" s="344"/>
      <c r="CX542" s="344"/>
      <c r="CY542" s="344"/>
      <c r="CZ542" s="344"/>
    </row>
    <row r="543" s="348" customFormat="true" ht="25.15" customHeight="true" x14ac:dyDescent="0.2">
      <c r="C543" s="1020" t="s">
        <v>208</v>
      </c>
      <c r="D543" s="1020"/>
      <c r="E543" s="805">
        <v>0.13495252081841244</v>
      </c>
      <c r="F543" s="577"/>
      <c r="G543" s="577"/>
      <c r="H543" s="1020" t="s">
        <v>559</v>
      </c>
      <c r="I543" s="1020"/>
      <c r="J543" s="806">
        <v>2.3848851961867371E-2</v>
      </c>
      <c r="K543" s="577"/>
      <c r="L543" s="577"/>
      <c r="M543" s="1020" t="s">
        <v>559</v>
      </c>
      <c r="N543" s="1020"/>
      <c r="O543" s="807">
        <v>4.2690842033699571E-2</v>
      </c>
      <c r="P543" s="577"/>
      <c r="Q543" s="577"/>
      <c r="Z543" s="341"/>
      <c r="AA543" s="341"/>
      <c r="AB543" s="341"/>
      <c r="AC543" s="341"/>
      <c r="AD543" s="341"/>
      <c r="AE543" s="341"/>
      <c r="AF543" s="341"/>
      <c r="AG543" s="341"/>
      <c r="AH543" s="341"/>
      <c r="AI543" s="341"/>
      <c r="AJ543" s="341"/>
      <c r="AK543" s="341"/>
      <c r="AL543" s="341"/>
      <c r="AM543" s="341"/>
      <c r="AN543" s="341"/>
      <c r="AO543" s="341"/>
      <c r="AP543" s="341"/>
      <c r="AQ543" s="341"/>
      <c r="AR543" s="341"/>
      <c r="AS543" s="341"/>
      <c r="AT543" s="341"/>
      <c r="AU543" s="341"/>
      <c r="AV543" s="341"/>
      <c r="AW543" s="341"/>
      <c r="AX543" s="341"/>
      <c r="AY543" s="341"/>
      <c r="AZ543" s="341"/>
      <c r="BA543" s="343"/>
      <c r="BB543" s="394"/>
      <c r="BC543" s="343"/>
      <c r="BD543" s="343"/>
      <c r="BE543" s="343"/>
      <c r="BF543" s="343"/>
      <c r="BG543" s="343"/>
      <c r="BH543" s="343"/>
      <c r="BI543" s="343"/>
      <c r="BJ543" s="343"/>
      <c r="BK543" s="343"/>
      <c r="BL543" s="343"/>
      <c r="BM543" s="343"/>
      <c r="BN543" s="343"/>
      <c r="BO543" s="343"/>
      <c r="BP543" s="343"/>
      <c r="BQ543" s="343"/>
      <c r="BR543" s="343"/>
      <c r="BS543" s="343"/>
      <c r="BT543" s="343"/>
      <c r="BU543" s="343"/>
      <c r="BV543" s="343"/>
      <c r="BW543" s="343"/>
      <c r="BX543" s="343"/>
      <c r="BY543" s="343"/>
      <c r="BZ543" s="344"/>
      <c r="CA543" s="344"/>
      <c r="CB543" s="344"/>
      <c r="CC543" s="344"/>
      <c r="CD543" s="344"/>
      <c r="CE543" s="344"/>
      <c r="CF543" s="344"/>
      <c r="CG543" s="344"/>
      <c r="CH543" s="344"/>
      <c r="CI543" s="344"/>
      <c r="CJ543" s="344"/>
      <c r="CK543" s="344"/>
      <c r="CL543" s="344"/>
      <c r="CM543" s="344"/>
      <c r="CN543" s="344"/>
      <c r="CO543" s="344"/>
      <c r="CP543" s="344"/>
      <c r="CQ543" s="344"/>
      <c r="CR543" s="344"/>
      <c r="CS543" s="344"/>
      <c r="CT543" s="344"/>
      <c r="CU543" s="344"/>
      <c r="CV543" s="344"/>
      <c r="CW543" s="344"/>
      <c r="CX543" s="344"/>
      <c r="CY543" s="344"/>
      <c r="CZ543" s="344"/>
    </row>
    <row r="544" s="348" customFormat="true" ht="25.15" customHeight="true" x14ac:dyDescent="0.2">
      <c r="C544" s="1020" t="s">
        <v>202</v>
      </c>
      <c r="D544" s="1020"/>
      <c r="E544" s="805">
        <v>-9.9333174005536318E-2</v>
      </c>
      <c r="F544" s="577"/>
      <c r="G544" s="577"/>
      <c r="H544" s="1020" t="s">
        <v>544</v>
      </c>
      <c r="I544" s="1020"/>
      <c r="J544" s="806">
        <v>3.3164555141795886E-2</v>
      </c>
      <c r="K544" s="577"/>
      <c r="L544" s="577"/>
      <c r="M544" s="1020" t="s">
        <v>544</v>
      </c>
      <c r="N544" s="1020"/>
      <c r="O544" s="807">
        <v>2.6103723847249301E-2</v>
      </c>
      <c r="P544" s="577"/>
      <c r="Q544" s="577"/>
      <c r="Z544" s="341"/>
      <c r="AA544" s="341"/>
      <c r="AB544" s="341"/>
      <c r="AC544" s="341"/>
      <c r="AD544" s="341"/>
      <c r="AE544" s="341"/>
      <c r="AF544" s="341"/>
      <c r="AG544" s="341"/>
      <c r="AH544" s="341"/>
      <c r="AI544" s="341"/>
      <c r="AJ544" s="341"/>
      <c r="AK544" s="341"/>
      <c r="AL544" s="341"/>
      <c r="AM544" s="341"/>
      <c r="AN544" s="341"/>
      <c r="AO544" s="341"/>
      <c r="AP544" s="341"/>
      <c r="AQ544" s="341"/>
      <c r="AR544" s="341"/>
      <c r="AS544" s="341"/>
      <c r="AT544" s="341"/>
      <c r="AU544" s="341"/>
      <c r="AV544" s="341"/>
      <c r="AW544" s="341"/>
      <c r="AX544" s="341"/>
      <c r="AY544" s="341"/>
      <c r="AZ544" s="341"/>
      <c r="BA544" s="343"/>
      <c r="BB544" s="394"/>
      <c r="BC544" s="343"/>
      <c r="BD544" s="343"/>
      <c r="BE544" s="343"/>
      <c r="BF544" s="343"/>
      <c r="BG544" s="343"/>
      <c r="BH544" s="343"/>
      <c r="BI544" s="343"/>
      <c r="BJ544" s="343"/>
      <c r="BK544" s="343"/>
      <c r="BL544" s="343"/>
      <c r="BM544" s="343"/>
      <c r="BN544" s="343"/>
      <c r="BO544" s="343"/>
      <c r="BP544" s="343"/>
      <c r="BQ544" s="343"/>
      <c r="BR544" s="343"/>
      <c r="BS544" s="343"/>
      <c r="BT544" s="343"/>
      <c r="BU544" s="343"/>
      <c r="BV544" s="343"/>
      <c r="BW544" s="343"/>
      <c r="BX544" s="343"/>
      <c r="BY544" s="343"/>
      <c r="BZ544" s="344"/>
      <c r="CA544" s="344"/>
      <c r="CB544" s="344"/>
      <c r="CC544" s="344"/>
      <c r="CD544" s="344"/>
      <c r="CE544" s="344"/>
      <c r="CF544" s="344"/>
      <c r="CG544" s="344"/>
      <c r="CH544" s="344"/>
      <c r="CI544" s="344"/>
      <c r="CJ544" s="344"/>
      <c r="CK544" s="344"/>
      <c r="CL544" s="344"/>
      <c r="CM544" s="344"/>
      <c r="CN544" s="344"/>
      <c r="CO544" s="344"/>
      <c r="CP544" s="344"/>
      <c r="CQ544" s="344"/>
      <c r="CR544" s="344"/>
      <c r="CS544" s="344"/>
      <c r="CT544" s="344"/>
      <c r="CU544" s="344"/>
      <c r="CV544" s="344"/>
      <c r="CW544" s="344"/>
      <c r="CX544" s="344"/>
      <c r="CY544" s="344"/>
      <c r="CZ544" s="344"/>
    </row>
    <row r="545" s="348" customFormat="true" ht="25.15" customHeight="true" x14ac:dyDescent="0.2">
      <c r="C545" s="1020" t="s">
        <v>553</v>
      </c>
      <c r="D545" s="1020"/>
      <c r="E545" s="805">
        <v>1.6153213075857729E-2</v>
      </c>
      <c r="F545" s="577"/>
      <c r="G545" s="577"/>
      <c r="H545" s="1020" t="s">
        <v>526</v>
      </c>
      <c r="I545" s="1020"/>
      <c r="J545" s="809">
        <v>8.2744693084179661E-3</v>
      </c>
      <c r="K545" s="577"/>
      <c r="L545" s="577"/>
      <c r="M545" s="1020" t="s">
        <v>526</v>
      </c>
      <c r="N545" s="1020"/>
      <c r="O545" s="810">
        <v>8.8627582361168016E-3</v>
      </c>
      <c r="P545" s="577"/>
      <c r="Q545" s="577"/>
      <c r="Z545" s="341"/>
      <c r="AA545" s="341"/>
      <c r="AB545" s="341"/>
      <c r="AC545" s="341"/>
      <c r="AD545" s="341"/>
      <c r="AE545" s="341"/>
      <c r="AF545" s="341"/>
      <c r="AG545" s="341"/>
      <c r="AH545" s="341"/>
      <c r="AI545" s="341"/>
      <c r="AJ545" s="341"/>
      <c r="AK545" s="341"/>
      <c r="AL545" s="341"/>
      <c r="AM545" s="341"/>
      <c r="AN545" s="341"/>
      <c r="AO545" s="341"/>
      <c r="AP545" s="341"/>
      <c r="AQ545" s="341"/>
      <c r="AR545" s="341"/>
      <c r="AS545" s="341"/>
      <c r="AT545" s="341"/>
      <c r="AU545" s="341"/>
      <c r="AV545" s="341"/>
      <c r="AW545" s="341"/>
      <c r="AX545" s="341"/>
      <c r="AY545" s="341"/>
      <c r="AZ545" s="341"/>
      <c r="BA545" s="343"/>
      <c r="BB545" s="394"/>
      <c r="BC545" s="343"/>
      <c r="BD545" s="343"/>
      <c r="BE545" s="343"/>
      <c r="BF545" s="343"/>
      <c r="BG545" s="343"/>
      <c r="BH545" s="343"/>
      <c r="BI545" s="343"/>
      <c r="BJ545" s="343"/>
      <c r="BK545" s="343"/>
      <c r="BL545" s="343"/>
      <c r="BM545" s="343"/>
      <c r="BN545" s="343"/>
      <c r="BO545" s="343"/>
      <c r="BP545" s="343"/>
      <c r="BQ545" s="343"/>
      <c r="BR545" s="343"/>
      <c r="BS545" s="343"/>
      <c r="BT545" s="343"/>
      <c r="BU545" s="343"/>
      <c r="BV545" s="343"/>
      <c r="BW545" s="343"/>
      <c r="BX545" s="343"/>
      <c r="BY545" s="343"/>
      <c r="BZ545" s="344"/>
      <c r="CA545" s="344"/>
      <c r="CB545" s="344"/>
      <c r="CC545" s="344"/>
      <c r="CD545" s="344"/>
      <c r="CE545" s="344"/>
      <c r="CF545" s="344"/>
      <c r="CG545" s="344"/>
      <c r="CH545" s="344"/>
      <c r="CI545" s="344"/>
      <c r="CJ545" s="344"/>
      <c r="CK545" s="344"/>
      <c r="CL545" s="344"/>
      <c r="CM545" s="344"/>
      <c r="CN545" s="344"/>
      <c r="CO545" s="344"/>
      <c r="CP545" s="344"/>
      <c r="CQ545" s="344"/>
      <c r="CR545" s="344"/>
      <c r="CS545" s="344"/>
      <c r="CT545" s="344"/>
      <c r="CU545" s="344"/>
      <c r="CV545" s="344"/>
      <c r="CW545" s="344"/>
      <c r="CX545" s="344"/>
      <c r="CY545" s="344"/>
      <c r="CZ545" s="344"/>
    </row>
    <row r="546" s="348" customFormat="true" ht="25.15" customHeight="true" x14ac:dyDescent="0.2">
      <c r="C546" s="1020" t="s">
        <v>549</v>
      </c>
      <c r="D546" s="1020"/>
      <c r="E546" s="805">
        <v>2.6804107346136714E-3</v>
      </c>
      <c r="F546" s="577"/>
      <c r="G546" s="577"/>
      <c r="H546" s="1020"/>
      <c r="I546" s="1020"/>
      <c r="J546" s="577"/>
      <c r="K546" s="577"/>
      <c r="L546" s="577"/>
      <c r="M546" s="1020"/>
      <c r="N546" s="1020"/>
      <c r="O546" s="577"/>
      <c r="P546" s="577"/>
      <c r="Q546" s="577"/>
      <c r="Z546" s="341"/>
      <c r="AA546" s="341"/>
      <c r="AB546" s="341"/>
      <c r="AC546" s="341"/>
      <c r="AD546" s="341"/>
      <c r="AE546" s="341"/>
      <c r="AF546" s="341"/>
      <c r="AG546" s="341"/>
      <c r="AH546" s="341"/>
      <c r="AI546" s="341"/>
      <c r="AJ546" s="341"/>
      <c r="AK546" s="341"/>
      <c r="AL546" s="341"/>
      <c r="AM546" s="341"/>
      <c r="AN546" s="341"/>
      <c r="AO546" s="341"/>
      <c r="AP546" s="341"/>
      <c r="AQ546" s="341"/>
      <c r="AR546" s="341"/>
      <c r="AS546" s="341"/>
      <c r="AT546" s="341"/>
      <c r="AU546" s="341"/>
      <c r="AV546" s="341"/>
      <c r="AW546" s="341"/>
      <c r="AX546" s="341"/>
      <c r="AY546" s="341"/>
      <c r="AZ546" s="341"/>
      <c r="BA546" s="343"/>
      <c r="BB546" s="394"/>
      <c r="BC546" s="343"/>
      <c r="BD546" s="343"/>
      <c r="BE546" s="343"/>
      <c r="BF546" s="343"/>
      <c r="BG546" s="343"/>
      <c r="BH546" s="343"/>
      <c r="BI546" s="343"/>
      <c r="BJ546" s="343"/>
      <c r="BK546" s="343"/>
      <c r="BL546" s="343"/>
      <c r="BM546" s="343"/>
      <c r="BN546" s="343"/>
      <c r="BO546" s="343"/>
      <c r="BP546" s="343"/>
      <c r="BQ546" s="343"/>
      <c r="BR546" s="343"/>
      <c r="BS546" s="343"/>
      <c r="BT546" s="343"/>
      <c r="BU546" s="343"/>
      <c r="BV546" s="343"/>
      <c r="BW546" s="343"/>
      <c r="BX546" s="343"/>
      <c r="BY546" s="343"/>
      <c r="BZ546" s="344"/>
      <c r="CA546" s="344"/>
      <c r="CB546" s="344"/>
      <c r="CC546" s="344"/>
      <c r="CD546" s="344"/>
      <c r="CE546" s="344"/>
      <c r="CF546" s="344"/>
      <c r="CG546" s="344"/>
      <c r="CH546" s="344"/>
      <c r="CI546" s="344"/>
      <c r="CJ546" s="344"/>
      <c r="CK546" s="344"/>
      <c r="CL546" s="344"/>
      <c r="CM546" s="344"/>
      <c r="CN546" s="344"/>
      <c r="CO546" s="344"/>
      <c r="CP546" s="344"/>
      <c r="CQ546" s="344"/>
      <c r="CR546" s="344"/>
      <c r="CS546" s="344"/>
      <c r="CT546" s="344"/>
      <c r="CU546" s="344"/>
      <c r="CV546" s="344"/>
      <c r="CW546" s="344"/>
      <c r="CX546" s="344"/>
      <c r="CY546" s="344"/>
      <c r="CZ546" s="344"/>
    </row>
    <row r="547" s="348" customFormat="true" ht="25.15" customHeight="true" x14ac:dyDescent="0.2">
      <c r="C547" s="1020" t="s">
        <v>539</v>
      </c>
      <c r="D547" s="1020"/>
      <c r="E547" s="805">
        <v>-7.6318903075286465E-2</v>
      </c>
      <c r="F547" s="577"/>
      <c r="G547" s="577"/>
      <c r="H547" s="1020"/>
      <c r="I547" s="1020"/>
      <c r="J547" s="577"/>
      <c r="K547" s="577"/>
      <c r="L547" s="577"/>
      <c r="M547" s="1020"/>
      <c r="N547" s="1020"/>
      <c r="O547" s="577"/>
      <c r="P547" s="577"/>
      <c r="Q547" s="577"/>
      <c r="Z547" s="341"/>
      <c r="AA547" s="341"/>
      <c r="AB547" s="341"/>
      <c r="AC547" s="341"/>
      <c r="AD547" s="341"/>
      <c r="AE547" s="341"/>
      <c r="AF547" s="341"/>
      <c r="AG547" s="341"/>
      <c r="AH547" s="341"/>
      <c r="AI547" s="341"/>
      <c r="AJ547" s="341"/>
      <c r="AK547" s="341"/>
      <c r="AL547" s="341"/>
      <c r="AM547" s="341"/>
      <c r="AN547" s="341"/>
      <c r="AO547" s="341"/>
      <c r="AP547" s="341"/>
      <c r="AQ547" s="341"/>
      <c r="AR547" s="341"/>
      <c r="AS547" s="341"/>
      <c r="AT547" s="341"/>
      <c r="AU547" s="341"/>
      <c r="AV547" s="341"/>
      <c r="AW547" s="341"/>
      <c r="AX547" s="341"/>
      <c r="AY547" s="341"/>
      <c r="AZ547" s="341"/>
      <c r="BA547" s="343"/>
      <c r="BB547" s="394"/>
      <c r="BC547" s="343"/>
      <c r="BD547" s="343"/>
      <c r="BE547" s="343"/>
      <c r="BF547" s="343"/>
      <c r="BG547" s="343"/>
      <c r="BH547" s="343"/>
      <c r="BI547" s="343"/>
      <c r="BJ547" s="343"/>
      <c r="BK547" s="343"/>
      <c r="BL547" s="343"/>
      <c r="BM547" s="343"/>
      <c r="BN547" s="343"/>
      <c r="BO547" s="343"/>
      <c r="BP547" s="343"/>
      <c r="BQ547" s="343"/>
      <c r="BR547" s="343"/>
      <c r="BS547" s="343"/>
      <c r="BT547" s="343"/>
      <c r="BU547" s="343"/>
      <c r="BV547" s="343"/>
      <c r="BW547" s="343"/>
      <c r="BX547" s="343"/>
      <c r="BY547" s="343"/>
      <c r="BZ547" s="344"/>
      <c r="CA547" s="344"/>
      <c r="CB547" s="344"/>
      <c r="CC547" s="344"/>
      <c r="CD547" s="344"/>
      <c r="CE547" s="344"/>
      <c r="CF547" s="344"/>
      <c r="CG547" s="344"/>
      <c r="CH547" s="344"/>
      <c r="CI547" s="344"/>
      <c r="CJ547" s="344"/>
      <c r="CK547" s="344"/>
      <c r="CL547" s="344"/>
      <c r="CM547" s="344"/>
      <c r="CN547" s="344"/>
      <c r="CO547" s="344"/>
      <c r="CP547" s="344"/>
      <c r="CQ547" s="344"/>
      <c r="CR547" s="344"/>
      <c r="CS547" s="344"/>
      <c r="CT547" s="344"/>
      <c r="CU547" s="344"/>
      <c r="CV547" s="344"/>
      <c r="CW547" s="344"/>
      <c r="CX547" s="344"/>
      <c r="CY547" s="344"/>
      <c r="CZ547" s="344"/>
    </row>
    <row r="548" s="348" customFormat="true" ht="25.15" customHeight="true" x14ac:dyDescent="0.2">
      <c r="C548" s="1020" t="s">
        <v>524</v>
      </c>
      <c r="D548" s="1020"/>
      <c r="E548" s="805">
        <v>5.7332205067368212E-2</v>
      </c>
      <c r="F548" s="577"/>
      <c r="G548" s="577"/>
      <c r="H548" s="1020" t="s">
        <v>241</v>
      </c>
      <c r="I548" s="1020"/>
      <c r="J548" s="1020"/>
      <c r="K548" s="1020"/>
      <c r="L548" s="1020"/>
      <c r="M548" s="1020" t="s">
        <v>241</v>
      </c>
      <c r="N548" s="1020"/>
      <c r="O548" s="1020"/>
      <c r="P548" s="1020"/>
      <c r="Q548" s="1020"/>
      <c r="Z548" s="341"/>
      <c r="AA548" s="341"/>
      <c r="AB548" s="341"/>
      <c r="AC548" s="341"/>
      <c r="AD548" s="341"/>
      <c r="AE548" s="341"/>
      <c r="AF548" s="341"/>
      <c r="AG548" s="341"/>
      <c r="AH548" s="341"/>
      <c r="AI548" s="341"/>
      <c r="AJ548" s="341"/>
      <c r="AK548" s="341"/>
      <c r="AL548" s="341"/>
      <c r="AM548" s="341"/>
      <c r="AN548" s="341"/>
      <c r="AO548" s="341"/>
      <c r="AP548" s="341"/>
      <c r="AQ548" s="341"/>
      <c r="AR548" s="341"/>
      <c r="AS548" s="341"/>
      <c r="AT548" s="341"/>
      <c r="AU548" s="341"/>
      <c r="AV548" s="341"/>
      <c r="AW548" s="341"/>
      <c r="AX548" s="341"/>
      <c r="AY548" s="341"/>
      <c r="AZ548" s="341"/>
      <c r="BA548" s="343"/>
      <c r="BB548" s="394"/>
      <c r="BC548" s="343"/>
      <c r="BD548" s="343"/>
      <c r="BE548" s="343"/>
      <c r="BF548" s="343"/>
      <c r="BG548" s="343"/>
      <c r="BH548" s="343"/>
      <c r="BI548" s="343"/>
      <c r="BJ548" s="343"/>
      <c r="BK548" s="343"/>
      <c r="BL548" s="343"/>
      <c r="BM548" s="343"/>
      <c r="BN548" s="343"/>
      <c r="BO548" s="343"/>
      <c r="BP548" s="343"/>
      <c r="BQ548" s="343"/>
      <c r="BR548" s="343"/>
      <c r="BS548" s="343"/>
      <c r="BT548" s="343"/>
      <c r="BU548" s="343"/>
      <c r="BV548" s="343"/>
      <c r="BW548" s="343"/>
      <c r="BX548" s="343"/>
      <c r="BY548" s="343"/>
      <c r="BZ548" s="344"/>
      <c r="CA548" s="344"/>
      <c r="CB548" s="344"/>
      <c r="CC548" s="344"/>
      <c r="CD548" s="344"/>
      <c r="CE548" s="344"/>
      <c r="CF548" s="344"/>
      <c r="CG548" s="344"/>
      <c r="CH548" s="344"/>
      <c r="CI548" s="344"/>
      <c r="CJ548" s="344"/>
      <c r="CK548" s="344"/>
      <c r="CL548" s="344"/>
      <c r="CM548" s="344"/>
      <c r="CN548" s="344"/>
      <c r="CO548" s="344"/>
      <c r="CP548" s="344"/>
      <c r="CQ548" s="344"/>
      <c r="CR548" s="344"/>
      <c r="CS548" s="344"/>
      <c r="CT548" s="344"/>
      <c r="CU548" s="344"/>
      <c r="CV548" s="344"/>
      <c r="CW548" s="344"/>
      <c r="CX548" s="344"/>
      <c r="CY548" s="344"/>
      <c r="CZ548" s="344"/>
    </row>
    <row r="549" s="348" customFormat="true" ht="25.15" customHeight="true" x14ac:dyDescent="0.2">
      <c r="C549" s="1020" t="s">
        <v>532</v>
      </c>
      <c r="D549" s="1020"/>
      <c r="E549" s="805">
        <v>-6.3872808707556974E-2</v>
      </c>
      <c r="F549" s="577"/>
      <c r="G549" s="577"/>
      <c r="H549" s="1020" t="s">
        <v>194</v>
      </c>
      <c r="I549" s="1020"/>
      <c r="J549" s="1030" t="s">
        <v>242</v>
      </c>
      <c r="K549" s="1031"/>
      <c r="L549" s="1032"/>
      <c r="M549" s="1020" t="s">
        <v>194</v>
      </c>
      <c r="N549" s="1020"/>
      <c r="O549" s="1030" t="s">
        <v>242</v>
      </c>
      <c r="P549" s="1031"/>
      <c r="Q549" s="1032"/>
      <c r="Z549" s="341"/>
      <c r="AA549" s="341"/>
      <c r="AB549" s="341"/>
      <c r="AC549" s="341"/>
      <c r="AD549" s="341"/>
      <c r="AE549" s="341"/>
      <c r="AF549" s="341"/>
      <c r="AG549" s="341"/>
      <c r="AH549" s="341"/>
      <c r="AI549" s="341"/>
      <c r="AJ549" s="341"/>
      <c r="AK549" s="341"/>
      <c r="AL549" s="341"/>
      <c r="AM549" s="341"/>
      <c r="AN549" s="341"/>
      <c r="AO549" s="341"/>
      <c r="AP549" s="341"/>
      <c r="AQ549" s="341"/>
      <c r="AR549" s="341"/>
      <c r="AS549" s="341"/>
      <c r="AT549" s="341"/>
      <c r="AU549" s="341"/>
      <c r="AV549" s="341"/>
      <c r="AW549" s="341"/>
      <c r="AX549" s="341"/>
      <c r="AY549" s="341"/>
      <c r="AZ549" s="341"/>
      <c r="BA549" s="343"/>
      <c r="BB549" s="394"/>
      <c r="BC549" s="343"/>
      <c r="BD549" s="343"/>
      <c r="BE549" s="343"/>
      <c r="BF549" s="343"/>
      <c r="BG549" s="343"/>
      <c r="BH549" s="343"/>
      <c r="BI549" s="343"/>
      <c r="BJ549" s="343"/>
      <c r="BK549" s="343"/>
      <c r="BL549" s="343"/>
      <c r="BM549" s="343"/>
      <c r="BN549" s="343"/>
      <c r="BO549" s="343"/>
      <c r="BP549" s="343"/>
      <c r="BQ549" s="343"/>
      <c r="BR549" s="343"/>
      <c r="BS549" s="343"/>
      <c r="BT549" s="343"/>
      <c r="BU549" s="343"/>
      <c r="BV549" s="343"/>
      <c r="BW549" s="343"/>
      <c r="BX549" s="343"/>
      <c r="BY549" s="343"/>
      <c r="BZ549" s="344"/>
      <c r="CA549" s="344"/>
      <c r="CB549" s="344"/>
      <c r="CC549" s="344"/>
      <c r="CD549" s="344"/>
      <c r="CE549" s="344"/>
      <c r="CF549" s="344"/>
      <c r="CG549" s="344"/>
      <c r="CH549" s="344"/>
      <c r="CI549" s="344"/>
      <c r="CJ549" s="344"/>
      <c r="CK549" s="344"/>
      <c r="CL549" s="344"/>
      <c r="CM549" s="344"/>
      <c r="CN549" s="344"/>
      <c r="CO549" s="344"/>
      <c r="CP549" s="344"/>
      <c r="CQ549" s="344"/>
      <c r="CR549" s="344"/>
      <c r="CS549" s="344"/>
      <c r="CT549" s="344"/>
      <c r="CU549" s="344"/>
      <c r="CV549" s="344"/>
      <c r="CW549" s="344"/>
      <c r="CX549" s="344"/>
      <c r="CY549" s="344"/>
      <c r="CZ549" s="344"/>
    </row>
    <row r="550" s="348" customFormat="true" ht="25.15" customHeight="true" x14ac:dyDescent="0.2">
      <c r="C550" s="1020" t="s">
        <v>523</v>
      </c>
      <c r="D550" s="1020"/>
      <c r="E550" s="805">
        <v>6.7815632525531119E-2</v>
      </c>
      <c r="F550" s="577"/>
      <c r="G550" s="577"/>
      <c r="H550" s="1020"/>
      <c r="I550" s="1020"/>
      <c r="J550" s="794" t="s">
        <v>174</v>
      </c>
      <c r="K550" s="795" t="s">
        <v>243</v>
      </c>
      <c r="L550" s="796" t="s">
        <v>244</v>
      </c>
      <c r="M550" s="1020"/>
      <c r="N550" s="1020"/>
      <c r="O550" s="797" t="s">
        <v>174</v>
      </c>
      <c r="P550" s="798" t="s">
        <v>243</v>
      </c>
      <c r="Q550" s="799" t="s">
        <v>244</v>
      </c>
      <c r="Z550" s="341"/>
      <c r="AA550" s="341"/>
      <c r="AB550" s="341"/>
      <c r="AC550" s="341"/>
      <c r="AD550" s="341"/>
      <c r="AE550" s="341"/>
      <c r="AF550" s="341"/>
      <c r="AG550" s="341"/>
      <c r="AH550" s="341"/>
      <c r="AI550" s="341"/>
      <c r="AJ550" s="341"/>
      <c r="AK550" s="341"/>
      <c r="AL550" s="341"/>
      <c r="AM550" s="341"/>
      <c r="AN550" s="341"/>
      <c r="AO550" s="341"/>
      <c r="AP550" s="341"/>
      <c r="AQ550" s="341"/>
      <c r="AR550" s="341"/>
      <c r="AS550" s="341"/>
      <c r="AT550" s="341"/>
      <c r="AU550" s="341"/>
      <c r="AV550" s="341"/>
      <c r="AW550" s="341"/>
      <c r="AX550" s="341"/>
      <c r="AY550" s="341"/>
      <c r="AZ550" s="341"/>
      <c r="BA550" s="343"/>
      <c r="BB550" s="394"/>
      <c r="BC550" s="343"/>
      <c r="BD550" s="343"/>
      <c r="BE550" s="343"/>
      <c r="BF550" s="343"/>
      <c r="BG550" s="343"/>
      <c r="BH550" s="343"/>
      <c r="BI550" s="343"/>
      <c r="BJ550" s="343"/>
      <c r="BK550" s="343"/>
      <c r="BL550" s="343"/>
      <c r="BM550" s="343"/>
      <c r="BN550" s="343"/>
      <c r="BO550" s="343"/>
      <c r="BP550" s="343"/>
      <c r="BQ550" s="343"/>
      <c r="BR550" s="343"/>
      <c r="BS550" s="343"/>
      <c r="BT550" s="343"/>
      <c r="BU550" s="343"/>
      <c r="BV550" s="343"/>
      <c r="BW550" s="343"/>
      <c r="BX550" s="343"/>
      <c r="BY550" s="343"/>
      <c r="BZ550" s="344"/>
      <c r="CA550" s="344"/>
      <c r="CB550" s="344"/>
      <c r="CC550" s="344"/>
      <c r="CD550" s="344"/>
      <c r="CE550" s="344"/>
      <c r="CF550" s="344"/>
      <c r="CG550" s="344"/>
      <c r="CH550" s="344"/>
      <c r="CI550" s="344"/>
      <c r="CJ550" s="344"/>
      <c r="CK550" s="344"/>
      <c r="CL550" s="344"/>
      <c r="CM550" s="344"/>
      <c r="CN550" s="344"/>
      <c r="CO550" s="344"/>
      <c r="CP550" s="344"/>
      <c r="CQ550" s="344"/>
      <c r="CR550" s="344"/>
      <c r="CS550" s="344"/>
      <c r="CT550" s="344"/>
      <c r="CU550" s="344"/>
      <c r="CV550" s="344"/>
      <c r="CW550" s="344"/>
      <c r="CX550" s="344"/>
      <c r="CY550" s="344"/>
      <c r="CZ550" s="344"/>
    </row>
    <row r="551" s="348" customFormat="true" ht="25.15" customHeight="true" x14ac:dyDescent="0.2">
      <c r="C551" s="1020" t="s">
        <v>578</v>
      </c>
      <c r="D551" s="1020"/>
      <c r="E551" s="805">
        <v>8.5190737302858519E-2</v>
      </c>
      <c r="F551" s="577"/>
      <c r="G551" s="577"/>
      <c r="H551" s="1020" t="s">
        <v>195</v>
      </c>
      <c r="I551" s="1020"/>
      <c r="J551" s="815">
        <v>5.0828189183380843</v>
      </c>
      <c r="K551" s="816">
        <v>7.3664042294754841</v>
      </c>
      <c r="L551" s="817">
        <v>7.3664042294754841</v>
      </c>
      <c r="M551" s="1020" t="s">
        <v>195</v>
      </c>
      <c r="N551" s="1020"/>
      <c r="O551" s="818">
        <v>4.4152590404316392</v>
      </c>
      <c r="P551" s="819">
        <v>6.3989261455531006</v>
      </c>
      <c r="Q551" s="820">
        <v>6.3989261455531006</v>
      </c>
      <c r="Z551" s="341"/>
      <c r="AA551" s="341"/>
      <c r="AB551" s="341"/>
      <c r="AC551" s="341"/>
      <c r="AD551" s="341"/>
      <c r="AE551" s="341"/>
      <c r="AF551" s="341"/>
      <c r="AG551" s="341"/>
      <c r="AH551" s="341"/>
      <c r="AI551" s="341"/>
      <c r="AJ551" s="341"/>
      <c r="AK551" s="341"/>
      <c r="AL551" s="341"/>
      <c r="AM551" s="341"/>
      <c r="AN551" s="341"/>
      <c r="AO551" s="341"/>
      <c r="AP551" s="341"/>
      <c r="AQ551" s="341"/>
      <c r="AR551" s="341"/>
      <c r="AS551" s="341"/>
      <c r="AT551" s="341"/>
      <c r="AU551" s="341"/>
      <c r="AV551" s="341"/>
      <c r="AW551" s="341"/>
      <c r="AX551" s="341"/>
      <c r="AY551" s="341"/>
      <c r="AZ551" s="341"/>
      <c r="BA551" s="343"/>
      <c r="BB551" s="394"/>
      <c r="BC551" s="343"/>
      <c r="BD551" s="343"/>
      <c r="BE551" s="343"/>
      <c r="BF551" s="343"/>
      <c r="BG551" s="343"/>
      <c r="BH551" s="343"/>
      <c r="BI551" s="343"/>
      <c r="BJ551" s="343"/>
      <c r="BK551" s="343"/>
      <c r="BL551" s="343"/>
      <c r="BM551" s="343"/>
      <c r="BN551" s="343"/>
      <c r="BO551" s="343"/>
      <c r="BP551" s="343"/>
      <c r="BQ551" s="343"/>
      <c r="BR551" s="343"/>
      <c r="BS551" s="343"/>
      <c r="BT551" s="343"/>
      <c r="BU551" s="343"/>
      <c r="BV551" s="343"/>
      <c r="BW551" s="343"/>
      <c r="BX551" s="343"/>
      <c r="BY551" s="343"/>
      <c r="BZ551" s="344"/>
      <c r="CA551" s="344"/>
      <c r="CB551" s="344"/>
      <c r="CC551" s="344"/>
      <c r="CD551" s="344"/>
      <c r="CE551" s="344"/>
      <c r="CF551" s="344"/>
      <c r="CG551" s="344"/>
      <c r="CH551" s="344"/>
      <c r="CI551" s="344"/>
      <c r="CJ551" s="344"/>
      <c r="CK551" s="344"/>
      <c r="CL551" s="344"/>
      <c r="CM551" s="344"/>
      <c r="CN551" s="344"/>
      <c r="CO551" s="344"/>
      <c r="CP551" s="344"/>
      <c r="CQ551" s="344"/>
      <c r="CR551" s="344"/>
      <c r="CS551" s="344"/>
      <c r="CT551" s="344"/>
      <c r="CU551" s="344"/>
      <c r="CV551" s="344"/>
      <c r="CW551" s="344"/>
      <c r="CX551" s="344"/>
      <c r="CY551" s="344"/>
      <c r="CZ551" s="344"/>
    </row>
    <row r="552" s="348" customFormat="true" ht="25.15" customHeight="true" x14ac:dyDescent="0.2">
      <c r="C552" s="1020" t="s">
        <v>588</v>
      </c>
      <c r="D552" s="1020"/>
      <c r="E552" s="805">
        <v>1.0395940947625575E-2</v>
      </c>
      <c r="F552" s="577"/>
      <c r="G552" s="577"/>
      <c r="H552" s="1020"/>
      <c r="I552" s="1020"/>
      <c r="J552" s="577"/>
      <c r="K552" s="577"/>
      <c r="L552" s="577"/>
      <c r="M552" s="1020"/>
      <c r="N552" s="1020"/>
      <c r="O552" s="577"/>
      <c r="P552" s="577"/>
      <c r="Q552" s="577"/>
      <c r="Z552" s="341"/>
      <c r="AA552" s="341"/>
      <c r="AB552" s="341"/>
      <c r="AC552" s="341"/>
      <c r="AD552" s="341"/>
      <c r="AE552" s="341"/>
      <c r="AF552" s="341"/>
      <c r="AG552" s="341"/>
      <c r="AH552" s="341"/>
      <c r="AI552" s="341"/>
      <c r="AJ552" s="341"/>
      <c r="AK552" s="341"/>
      <c r="AL552" s="341"/>
      <c r="AM552" s="341"/>
      <c r="AN552" s="341"/>
      <c r="AO552" s="341"/>
      <c r="AP552" s="341"/>
      <c r="AQ552" s="341"/>
      <c r="AR552" s="341"/>
      <c r="AS552" s="341"/>
      <c r="AT552" s="341"/>
      <c r="AU552" s="341"/>
      <c r="AV552" s="341"/>
      <c r="AW552" s="341"/>
      <c r="AX552" s="341"/>
      <c r="AY552" s="341"/>
      <c r="AZ552" s="341"/>
      <c r="BA552" s="343"/>
      <c r="BB552" s="394"/>
      <c r="BC552" s="343"/>
      <c r="BD552" s="343"/>
      <c r="BE552" s="343"/>
      <c r="BF552" s="343"/>
      <c r="BG552" s="343"/>
      <c r="BH552" s="343"/>
      <c r="BI552" s="343"/>
      <c r="BJ552" s="343"/>
      <c r="BK552" s="343"/>
      <c r="BL552" s="343"/>
      <c r="BM552" s="343"/>
      <c r="BN552" s="343"/>
      <c r="BO552" s="343"/>
      <c r="BP552" s="343"/>
      <c r="BQ552" s="343"/>
      <c r="BR552" s="343"/>
      <c r="BS552" s="343"/>
      <c r="BT552" s="343"/>
      <c r="BU552" s="343"/>
      <c r="BV552" s="343"/>
      <c r="BW552" s="343"/>
      <c r="BX552" s="343"/>
      <c r="BY552" s="343"/>
      <c r="BZ552" s="344"/>
      <c r="CA552" s="344"/>
      <c r="CB552" s="344"/>
      <c r="CC552" s="344"/>
      <c r="CD552" s="344"/>
      <c r="CE552" s="344"/>
      <c r="CF552" s="344"/>
      <c r="CG552" s="344"/>
      <c r="CH552" s="344"/>
      <c r="CI552" s="344"/>
      <c r="CJ552" s="344"/>
      <c r="CK552" s="344"/>
      <c r="CL552" s="344"/>
      <c r="CM552" s="344"/>
      <c r="CN552" s="344"/>
      <c r="CO552" s="344"/>
      <c r="CP552" s="344"/>
      <c r="CQ552" s="344"/>
      <c r="CR552" s="344"/>
      <c r="CS552" s="344"/>
      <c r="CT552" s="344"/>
      <c r="CU552" s="344"/>
      <c r="CV552" s="344"/>
      <c r="CW552" s="344"/>
      <c r="CX552" s="344"/>
      <c r="CY552" s="344"/>
      <c r="CZ552" s="344"/>
    </row>
    <row r="553" s="348" customFormat="true" ht="25.15" customHeight="true" x14ac:dyDescent="0.2">
      <c r="C553" s="1020" t="s">
        <v>589</v>
      </c>
      <c r="D553" s="1020"/>
      <c r="E553" s="805">
        <v>1.9327294391500995E-3</v>
      </c>
      <c r="F553" s="577"/>
      <c r="G553" s="577"/>
      <c r="H553" s="1020"/>
      <c r="I553" s="1020"/>
      <c r="J553" s="577"/>
      <c r="K553" s="577"/>
      <c r="L553" s="577"/>
      <c r="M553" s="1020"/>
      <c r="N553" s="1020"/>
      <c r="O553" s="577"/>
      <c r="P553" s="577"/>
      <c r="Q553" s="577"/>
      <c r="Z553" s="341"/>
      <c r="AA553" s="341"/>
      <c r="AB553" s="341"/>
      <c r="AC553" s="341"/>
      <c r="AD553" s="341"/>
      <c r="AE553" s="341"/>
      <c r="AF553" s="341"/>
      <c r="AG553" s="341"/>
      <c r="AH553" s="341"/>
      <c r="AI553" s="341"/>
      <c r="AJ553" s="341"/>
      <c r="AK553" s="341"/>
      <c r="AL553" s="341"/>
      <c r="AM553" s="341"/>
      <c r="AN553" s="341"/>
      <c r="AO553" s="341"/>
      <c r="AP553" s="341"/>
      <c r="AQ553" s="341"/>
      <c r="AR553" s="341"/>
      <c r="AS553" s="341"/>
      <c r="AT553" s="341"/>
      <c r="AU553" s="341"/>
      <c r="AV553" s="341"/>
      <c r="AW553" s="341"/>
      <c r="AX553" s="341"/>
      <c r="AY553" s="341"/>
      <c r="AZ553" s="341"/>
      <c r="BA553" s="343"/>
      <c r="BB553" s="394"/>
      <c r="BC553" s="343"/>
      <c r="BD553" s="343"/>
      <c r="BE553" s="343"/>
      <c r="BF553" s="343"/>
      <c r="BG553" s="343"/>
      <c r="BH553" s="343"/>
      <c r="BI553" s="343"/>
      <c r="BJ553" s="343"/>
      <c r="BK553" s="343"/>
      <c r="BL553" s="343"/>
      <c r="BM553" s="343"/>
      <c r="BN553" s="343"/>
      <c r="BO553" s="343"/>
      <c r="BP553" s="343"/>
      <c r="BQ553" s="343"/>
      <c r="BR553" s="343"/>
      <c r="BS553" s="343"/>
      <c r="BT553" s="343"/>
      <c r="BU553" s="343"/>
      <c r="BV553" s="343"/>
      <c r="BW553" s="343"/>
      <c r="BX553" s="343"/>
      <c r="BY553" s="343"/>
      <c r="BZ553" s="344"/>
      <c r="CA553" s="344"/>
      <c r="CB553" s="344"/>
      <c r="CC553" s="344"/>
      <c r="CD553" s="344"/>
      <c r="CE553" s="344"/>
      <c r="CF553" s="344"/>
      <c r="CG553" s="344"/>
      <c r="CH553" s="344"/>
      <c r="CI553" s="344"/>
      <c r="CJ553" s="344"/>
      <c r="CK553" s="344"/>
      <c r="CL553" s="344"/>
      <c r="CM553" s="344"/>
      <c r="CN553" s="344"/>
      <c r="CO553" s="344"/>
      <c r="CP553" s="344"/>
      <c r="CQ553" s="344"/>
      <c r="CR553" s="344"/>
      <c r="CS553" s="344"/>
      <c r="CT553" s="344"/>
      <c r="CU553" s="344"/>
      <c r="CV553" s="344"/>
      <c r="CW553" s="344"/>
      <c r="CX553" s="344"/>
      <c r="CY553" s="344"/>
      <c r="CZ553" s="344"/>
    </row>
    <row r="554" s="348" customFormat="true" ht="25.15" customHeight="true" x14ac:dyDescent="0.2">
      <c r="C554" s="1020" t="s">
        <v>585</v>
      </c>
      <c r="D554" s="1020"/>
      <c r="E554" s="805">
        <v>-1.8471370072921465E-2</v>
      </c>
      <c r="F554" s="577"/>
      <c r="G554" s="577"/>
      <c r="H554" s="1020" t="s">
        <v>245</v>
      </c>
      <c r="I554" s="1020"/>
      <c r="J554" s="1020"/>
      <c r="K554" s="577"/>
      <c r="L554" s="577"/>
      <c r="M554" s="1020" t="s">
        <v>245</v>
      </c>
      <c r="N554" s="1020"/>
      <c r="O554" s="1020"/>
      <c r="P554" s="577"/>
      <c r="Q554" s="577"/>
      <c r="Z554" s="341"/>
      <c r="AA554" s="341"/>
      <c r="AB554" s="341"/>
      <c r="AC554" s="341"/>
      <c r="AD554" s="341"/>
      <c r="AE554" s="341"/>
      <c r="AF554" s="341"/>
      <c r="AG554" s="341"/>
      <c r="AH554" s="341"/>
      <c r="AI554" s="341"/>
      <c r="AJ554" s="341"/>
      <c r="AK554" s="341"/>
      <c r="AL554" s="341"/>
      <c r="AM554" s="341"/>
      <c r="AN554" s="341"/>
      <c r="AO554" s="341"/>
      <c r="AP554" s="341"/>
      <c r="AQ554" s="341"/>
      <c r="AR554" s="341"/>
      <c r="AS554" s="341"/>
      <c r="AT554" s="341"/>
      <c r="AU554" s="341"/>
      <c r="AV554" s="341"/>
      <c r="AW554" s="341"/>
      <c r="AX554" s="341"/>
      <c r="AY554" s="341"/>
      <c r="AZ554" s="341"/>
      <c r="BA554" s="343"/>
      <c r="BB554" s="394"/>
      <c r="BC554" s="343"/>
      <c r="BD554" s="343"/>
      <c r="BE554" s="343"/>
      <c r="BF554" s="343"/>
      <c r="BG554" s="343"/>
      <c r="BH554" s="343"/>
      <c r="BI554" s="343"/>
      <c r="BJ554" s="343"/>
      <c r="BK554" s="343"/>
      <c r="BL554" s="343"/>
      <c r="BM554" s="343"/>
      <c r="BN554" s="343"/>
      <c r="BO554" s="343"/>
      <c r="BP554" s="343"/>
      <c r="BQ554" s="343"/>
      <c r="BR554" s="343"/>
      <c r="BS554" s="343"/>
      <c r="BT554" s="343"/>
      <c r="BU554" s="343"/>
      <c r="BV554" s="343"/>
      <c r="BW554" s="343"/>
      <c r="BX554" s="343"/>
      <c r="BY554" s="343"/>
      <c r="BZ554" s="344"/>
      <c r="CA554" s="344"/>
      <c r="CB554" s="344"/>
      <c r="CC554" s="344"/>
      <c r="CD554" s="344"/>
      <c r="CE554" s="344"/>
      <c r="CF554" s="344"/>
      <c r="CG554" s="344"/>
      <c r="CH554" s="344"/>
      <c r="CI554" s="344"/>
      <c r="CJ554" s="344"/>
      <c r="CK554" s="344"/>
      <c r="CL554" s="344"/>
      <c r="CM554" s="344"/>
      <c r="CN554" s="344"/>
      <c r="CO554" s="344"/>
      <c r="CP554" s="344"/>
      <c r="CQ554" s="344"/>
      <c r="CR554" s="344"/>
      <c r="CS554" s="344"/>
      <c r="CT554" s="344"/>
      <c r="CU554" s="344"/>
      <c r="CV554" s="344"/>
      <c r="CW554" s="344"/>
      <c r="CX554" s="344"/>
      <c r="CY554" s="344"/>
      <c r="CZ554" s="344"/>
    </row>
    <row r="555" s="348" customFormat="true" ht="25.15" customHeight="true" x14ac:dyDescent="0.2">
      <c r="C555" s="1020" t="s">
        <v>580</v>
      </c>
      <c r="D555" s="1020"/>
      <c r="E555" s="805">
        <v>7.8529554240263352E-2</v>
      </c>
      <c r="F555" s="577"/>
      <c r="G555" s="577"/>
      <c r="H555" s="1020"/>
      <c r="I555" s="1020"/>
      <c r="J555" s="800" t="s">
        <v>194</v>
      </c>
      <c r="K555" s="577"/>
      <c r="L555" s="577"/>
      <c r="M555" s="1020"/>
      <c r="N555" s="1020"/>
      <c r="O555" s="801" t="s">
        <v>194</v>
      </c>
      <c r="P555" s="577"/>
      <c r="Q555" s="577"/>
      <c r="Z555" s="341"/>
      <c r="AA555" s="341"/>
      <c r="AB555" s="341"/>
      <c r="AC555" s="341"/>
      <c r="AD555" s="341"/>
      <c r="AE555" s="341"/>
      <c r="AF555" s="341"/>
      <c r="AG555" s="341"/>
      <c r="AH555" s="341"/>
      <c r="AI555" s="341"/>
      <c r="AJ555" s="341"/>
      <c r="AK555" s="341"/>
      <c r="AL555" s="341"/>
      <c r="AM555" s="341"/>
      <c r="AN555" s="341"/>
      <c r="AO555" s="341"/>
      <c r="AP555" s="341"/>
      <c r="AQ555" s="341"/>
      <c r="AR555" s="341"/>
      <c r="AS555" s="341"/>
      <c r="AT555" s="341"/>
      <c r="AU555" s="341"/>
      <c r="AV555" s="341"/>
      <c r="AW555" s="341"/>
      <c r="AX555" s="341"/>
      <c r="AY555" s="341"/>
      <c r="AZ555" s="341"/>
      <c r="BA555" s="343"/>
      <c r="BB555" s="394"/>
      <c r="BC555" s="343"/>
      <c r="BD555" s="343"/>
      <c r="BE555" s="343"/>
      <c r="BF555" s="343"/>
      <c r="BG555" s="343"/>
      <c r="BH555" s="343"/>
      <c r="BI555" s="343"/>
      <c r="BJ555" s="343"/>
      <c r="BK555" s="343"/>
      <c r="BL555" s="343"/>
      <c r="BM555" s="343"/>
      <c r="BN555" s="343"/>
      <c r="BO555" s="343"/>
      <c r="BP555" s="343"/>
      <c r="BQ555" s="343"/>
      <c r="BR555" s="343"/>
      <c r="BS555" s="343"/>
      <c r="BT555" s="343"/>
      <c r="BU555" s="343"/>
      <c r="BV555" s="343"/>
      <c r="BW555" s="343"/>
      <c r="BX555" s="343"/>
      <c r="BY555" s="343"/>
      <c r="BZ555" s="344"/>
      <c r="CA555" s="344"/>
      <c r="CB555" s="344"/>
      <c r="CC555" s="344"/>
      <c r="CD555" s="344"/>
      <c r="CE555" s="344"/>
      <c r="CF555" s="344"/>
      <c r="CG555" s="344"/>
      <c r="CH555" s="344"/>
      <c r="CI555" s="344"/>
      <c r="CJ555" s="344"/>
      <c r="CK555" s="344"/>
      <c r="CL555" s="344"/>
      <c r="CM555" s="344"/>
      <c r="CN555" s="344"/>
      <c r="CO555" s="344"/>
      <c r="CP555" s="344"/>
      <c r="CQ555" s="344"/>
      <c r="CR555" s="344"/>
      <c r="CS555" s="344"/>
      <c r="CT555" s="344"/>
      <c r="CU555" s="344"/>
      <c r="CV555" s="344"/>
      <c r="CW555" s="344"/>
      <c r="CX555" s="344"/>
      <c r="CY555" s="344"/>
      <c r="CZ555" s="344"/>
    </row>
    <row r="556" s="348" customFormat="true" ht="25.15" customHeight="true" x14ac:dyDescent="0.2">
      <c r="C556" s="1020" t="s">
        <v>579</v>
      </c>
      <c r="D556" s="1020"/>
      <c r="E556" s="808">
        <v>8.4257574230757887E-2</v>
      </c>
      <c r="F556" s="577"/>
      <c r="G556" s="577"/>
      <c r="H556" s="1020"/>
      <c r="I556" s="1020"/>
      <c r="J556" s="821" t="s">
        <v>195</v>
      </c>
      <c r="K556" s="577"/>
      <c r="L556" s="577"/>
      <c r="M556" s="1020"/>
      <c r="N556" s="1020"/>
      <c r="O556" s="822" t="s">
        <v>195</v>
      </c>
      <c r="P556" s="577"/>
      <c r="Q556" s="577"/>
      <c r="Z556" s="341"/>
      <c r="AA556" s="341"/>
      <c r="AB556" s="341"/>
      <c r="AC556" s="341"/>
      <c r="AD556" s="341"/>
      <c r="AE556" s="341"/>
      <c r="AF556" s="341"/>
      <c r="AG556" s="341"/>
      <c r="AH556" s="341"/>
      <c r="AI556" s="341"/>
      <c r="AJ556" s="341"/>
      <c r="AK556" s="341"/>
      <c r="AL556" s="341"/>
      <c r="AM556" s="341"/>
      <c r="AN556" s="341"/>
      <c r="AO556" s="341"/>
      <c r="AP556" s="341"/>
      <c r="AQ556" s="341"/>
      <c r="AR556" s="341"/>
      <c r="AS556" s="341"/>
      <c r="AT556" s="341"/>
      <c r="AU556" s="341"/>
      <c r="AV556" s="341"/>
      <c r="AW556" s="341"/>
      <c r="AX556" s="341"/>
      <c r="AY556" s="341"/>
      <c r="AZ556" s="341"/>
      <c r="BA556" s="343"/>
      <c r="BB556" s="394"/>
      <c r="BC556" s="343"/>
      <c r="BD556" s="343"/>
      <c r="BE556" s="343"/>
      <c r="BF556" s="343"/>
      <c r="BG556" s="343"/>
      <c r="BH556" s="343"/>
      <c r="BI556" s="343"/>
      <c r="BJ556" s="343"/>
      <c r="BK556" s="343"/>
      <c r="BL556" s="343"/>
      <c r="BM556" s="343"/>
      <c r="BN556" s="343"/>
      <c r="BO556" s="343"/>
      <c r="BP556" s="343"/>
      <c r="BQ556" s="343"/>
      <c r="BR556" s="343"/>
      <c r="BS556" s="343"/>
      <c r="BT556" s="343"/>
      <c r="BU556" s="343"/>
      <c r="BV556" s="343"/>
      <c r="BW556" s="343"/>
      <c r="BX556" s="343"/>
      <c r="BY556" s="343"/>
      <c r="BZ556" s="344"/>
      <c r="CA556" s="344"/>
      <c r="CB556" s="344"/>
      <c r="CC556" s="344"/>
      <c r="CD556" s="344"/>
      <c r="CE556" s="344"/>
      <c r="CF556" s="344"/>
      <c r="CG556" s="344"/>
      <c r="CH556" s="344"/>
      <c r="CI556" s="344"/>
      <c r="CJ556" s="344"/>
      <c r="CK556" s="344"/>
      <c r="CL556" s="344"/>
      <c r="CM556" s="344"/>
      <c r="CN556" s="344"/>
      <c r="CO556" s="344"/>
      <c r="CP556" s="344"/>
      <c r="CQ556" s="344"/>
      <c r="CR556" s="344"/>
      <c r="CS556" s="344"/>
      <c r="CT556" s="344"/>
      <c r="CU556" s="344"/>
      <c r="CV556" s="344"/>
      <c r="CW556" s="344"/>
      <c r="CX556" s="344"/>
      <c r="CY556" s="344"/>
      <c r="CZ556" s="344"/>
    </row>
    <row r="557" s="348" customFormat="true" ht="25.15" customHeight="true" x14ac:dyDescent="0.2">
      <c r="C557" s="1020"/>
      <c r="D557" s="1020"/>
      <c r="E557" s="577"/>
      <c r="F557" s="577"/>
      <c r="G557" s="577"/>
      <c r="H557" s="1020" t="s">
        <v>301</v>
      </c>
      <c r="I557" s="1020"/>
      <c r="J557" s="803">
        <v>3.6678829780252761E-2</v>
      </c>
      <c r="K557" s="577"/>
      <c r="L557" s="577"/>
      <c r="M557" s="1020" t="s">
        <v>301</v>
      </c>
      <c r="N557" s="1020"/>
      <c r="O557" s="804">
        <v>3.6871002318991361E-2</v>
      </c>
      <c r="P557" s="577"/>
      <c r="Q557" s="577"/>
      <c r="Z557" s="341"/>
      <c r="AA557" s="341"/>
      <c r="AB557" s="341"/>
      <c r="AC557" s="341"/>
      <c r="AD557" s="341"/>
      <c r="AE557" s="341"/>
      <c r="AF557" s="341"/>
      <c r="AG557" s="341"/>
      <c r="AH557" s="341"/>
      <c r="AI557" s="341"/>
      <c r="AJ557" s="341"/>
      <c r="AK557" s="341"/>
      <c r="AL557" s="341"/>
      <c r="AM557" s="341"/>
      <c r="AN557" s="341"/>
      <c r="AO557" s="341"/>
      <c r="AP557" s="341"/>
      <c r="AQ557" s="341"/>
      <c r="AR557" s="341"/>
      <c r="AS557" s="341"/>
      <c r="AT557" s="341"/>
      <c r="AU557" s="341"/>
      <c r="AV557" s="341"/>
      <c r="AW557" s="341"/>
      <c r="AX557" s="341"/>
      <c r="AY557" s="341"/>
      <c r="AZ557" s="341"/>
      <c r="BA557" s="343"/>
      <c r="BB557" s="394"/>
      <c r="BC557" s="343"/>
      <c r="BD557" s="343"/>
      <c r="BE557" s="343"/>
      <c r="BF557" s="343"/>
      <c r="BG557" s="343"/>
      <c r="BH557" s="343"/>
      <c r="BI557" s="343"/>
      <c r="BJ557" s="343"/>
      <c r="BK557" s="343"/>
      <c r="BL557" s="343"/>
      <c r="BM557" s="343"/>
      <c r="BN557" s="343"/>
      <c r="BO557" s="343"/>
      <c r="BP557" s="343"/>
      <c r="BQ557" s="343"/>
      <c r="BR557" s="343"/>
      <c r="BS557" s="343"/>
      <c r="BT557" s="343"/>
      <c r="BU557" s="343"/>
      <c r="BV557" s="343"/>
      <c r="BW557" s="343"/>
      <c r="BX557" s="343"/>
      <c r="BY557" s="343"/>
      <c r="BZ557" s="344"/>
      <c r="CA557" s="344"/>
      <c r="CB557" s="344"/>
      <c r="CC557" s="344"/>
      <c r="CD557" s="344"/>
      <c r="CE557" s="344"/>
      <c r="CF557" s="344"/>
      <c r="CG557" s="344"/>
      <c r="CH557" s="344"/>
      <c r="CI557" s="344"/>
      <c r="CJ557" s="344"/>
      <c r="CK557" s="344"/>
      <c r="CL557" s="344"/>
      <c r="CM557" s="344"/>
      <c r="CN557" s="344"/>
      <c r="CO557" s="344"/>
      <c r="CP557" s="344"/>
      <c r="CQ557" s="344"/>
      <c r="CR557" s="344"/>
      <c r="CS557" s="344"/>
      <c r="CT557" s="344"/>
      <c r="CU557" s="344"/>
      <c r="CV557" s="344"/>
      <c r="CW557" s="344"/>
      <c r="CX557" s="344"/>
      <c r="CY557" s="344"/>
      <c r="CZ557" s="344"/>
    </row>
    <row r="558" s="348" customFormat="true" ht="25.15" customHeight="true" x14ac:dyDescent="0.2">
      <c r="C558" s="1020"/>
      <c r="D558" s="1020"/>
      <c r="E558" s="577"/>
      <c r="F558" s="577"/>
      <c r="G558" s="577"/>
      <c r="H558" s="1020" t="s">
        <v>537</v>
      </c>
      <c r="I558" s="1020"/>
      <c r="J558" s="806">
        <v>4.9457243953179318E-2</v>
      </c>
      <c r="K558" s="577"/>
      <c r="L558" s="577"/>
      <c r="M558" s="1020" t="s">
        <v>537</v>
      </c>
      <c r="N558" s="1020"/>
      <c r="O558" s="807">
        <v>9.5285491178190712E-2</v>
      </c>
      <c r="P558" s="577"/>
      <c r="Q558" s="577"/>
      <c r="Z558" s="341"/>
      <c r="AA558" s="341"/>
      <c r="AB558" s="341"/>
      <c r="AC558" s="341"/>
      <c r="AD558" s="341"/>
      <c r="AE558" s="341"/>
      <c r="AF558" s="341"/>
      <c r="AG558" s="341"/>
      <c r="AH558" s="341"/>
      <c r="AI558" s="341"/>
      <c r="AJ558" s="341"/>
      <c r="AK558" s="341"/>
      <c r="AL558" s="341"/>
      <c r="AM558" s="341"/>
      <c r="AN558" s="341"/>
      <c r="AO558" s="341"/>
      <c r="AP558" s="341"/>
      <c r="AQ558" s="341"/>
      <c r="AR558" s="341"/>
      <c r="AS558" s="341"/>
      <c r="AT558" s="341"/>
      <c r="AU558" s="341"/>
      <c r="AV558" s="341"/>
      <c r="AW558" s="341"/>
      <c r="AX558" s="341"/>
      <c r="AY558" s="341"/>
      <c r="AZ558" s="341"/>
      <c r="BA558" s="343"/>
      <c r="BB558" s="394"/>
      <c r="BC558" s="343"/>
      <c r="BD558" s="343"/>
      <c r="BE558" s="343"/>
      <c r="BF558" s="343"/>
      <c r="BG558" s="343"/>
      <c r="BH558" s="343"/>
      <c r="BI558" s="343"/>
      <c r="BJ558" s="343"/>
      <c r="BK558" s="343"/>
      <c r="BL558" s="343"/>
      <c r="BM558" s="343"/>
      <c r="BN558" s="343"/>
      <c r="BO558" s="343"/>
      <c r="BP558" s="343"/>
      <c r="BQ558" s="343"/>
      <c r="BR558" s="343"/>
      <c r="BS558" s="343"/>
      <c r="BT558" s="343"/>
      <c r="BU558" s="343"/>
      <c r="BV558" s="343"/>
      <c r="BW558" s="343"/>
      <c r="BX558" s="343"/>
      <c r="BY558" s="343"/>
      <c r="BZ558" s="344"/>
      <c r="CA558" s="344"/>
      <c r="CB558" s="344"/>
      <c r="CC558" s="344"/>
      <c r="CD558" s="344"/>
      <c r="CE558" s="344"/>
      <c r="CF558" s="344"/>
      <c r="CG558" s="344"/>
      <c r="CH558" s="344"/>
      <c r="CI558" s="344"/>
      <c r="CJ558" s="344"/>
      <c r="CK558" s="344"/>
      <c r="CL558" s="344"/>
      <c r="CM558" s="344"/>
      <c r="CN558" s="344"/>
      <c r="CO558" s="344"/>
      <c r="CP558" s="344"/>
      <c r="CQ558" s="344"/>
      <c r="CR558" s="344"/>
      <c r="CS558" s="344"/>
      <c r="CT558" s="344"/>
      <c r="CU558" s="344"/>
      <c r="CV558" s="344"/>
      <c r="CW558" s="344"/>
      <c r="CX558" s="344"/>
      <c r="CY558" s="344"/>
      <c r="CZ558" s="344"/>
    </row>
    <row r="559" s="348" customFormat="true" ht="25.15" customHeight="true" x14ac:dyDescent="0.2">
      <c r="C559" s="1020" t="s">
        <v>246</v>
      </c>
      <c r="D559" s="1020"/>
      <c r="E559" s="1020"/>
      <c r="F559" s="577"/>
      <c r="G559" s="577"/>
      <c r="H559" s="1020" t="s">
        <v>476</v>
      </c>
      <c r="I559" s="1020"/>
      <c r="J559" s="806">
        <v>-5.9917995002236914E-3</v>
      </c>
      <c r="K559" s="577"/>
      <c r="L559" s="577"/>
      <c r="M559" s="1020" t="s">
        <v>476</v>
      </c>
      <c r="N559" s="1020"/>
      <c r="O559" s="807">
        <v>7.1668656120580333E-3</v>
      </c>
      <c r="P559" s="577"/>
      <c r="Q559" s="577"/>
      <c r="Z559" s="341"/>
      <c r="AA559" s="341"/>
      <c r="AB559" s="341"/>
      <c r="AC559" s="341"/>
      <c r="AD559" s="341"/>
      <c r="AE559" s="341"/>
      <c r="AF559" s="341"/>
      <c r="AG559" s="341"/>
      <c r="AH559" s="341"/>
      <c r="AI559" s="341"/>
      <c r="AJ559" s="341"/>
      <c r="AK559" s="341"/>
      <c r="AL559" s="341"/>
      <c r="AM559" s="341"/>
      <c r="AN559" s="341"/>
      <c r="AO559" s="341"/>
      <c r="AP559" s="341"/>
      <c r="AQ559" s="341"/>
      <c r="AR559" s="341"/>
      <c r="AS559" s="341"/>
      <c r="AT559" s="341"/>
      <c r="AU559" s="341"/>
      <c r="AV559" s="341"/>
      <c r="AW559" s="341"/>
      <c r="AX559" s="341"/>
      <c r="AY559" s="341"/>
      <c r="AZ559" s="341"/>
      <c r="BA559" s="343"/>
      <c r="BB559" s="394"/>
      <c r="BC559" s="343"/>
      <c r="BD559" s="343"/>
      <c r="BE559" s="343"/>
      <c r="BF559" s="343"/>
      <c r="BG559" s="343"/>
      <c r="BH559" s="343"/>
      <c r="BI559" s="343"/>
      <c r="BJ559" s="343"/>
      <c r="BK559" s="343"/>
      <c r="BL559" s="343"/>
      <c r="BM559" s="343"/>
      <c r="BN559" s="343"/>
      <c r="BO559" s="343"/>
      <c r="BP559" s="343"/>
      <c r="BQ559" s="343"/>
      <c r="BR559" s="343"/>
      <c r="BS559" s="343"/>
      <c r="BT559" s="343"/>
      <c r="BU559" s="343"/>
      <c r="BV559" s="343"/>
      <c r="BW559" s="343"/>
      <c r="BX559" s="343"/>
      <c r="BY559" s="343"/>
      <c r="BZ559" s="344"/>
      <c r="CA559" s="344"/>
      <c r="CB559" s="344"/>
      <c r="CC559" s="344"/>
      <c r="CD559" s="344"/>
      <c r="CE559" s="344"/>
      <c r="CF559" s="344"/>
      <c r="CG559" s="344"/>
      <c r="CH559" s="344"/>
      <c r="CI559" s="344"/>
      <c r="CJ559" s="344"/>
      <c r="CK559" s="344"/>
      <c r="CL559" s="344"/>
      <c r="CM559" s="344"/>
      <c r="CN559" s="344"/>
      <c r="CO559" s="344"/>
      <c r="CP559" s="344"/>
      <c r="CQ559" s="344"/>
      <c r="CR559" s="344"/>
      <c r="CS559" s="344"/>
      <c r="CT559" s="344"/>
      <c r="CU559" s="344"/>
      <c r="CV559" s="344"/>
      <c r="CW559" s="344"/>
      <c r="CX559" s="344"/>
      <c r="CY559" s="344"/>
      <c r="CZ559" s="344"/>
    </row>
    <row r="560" s="348" customFormat="true" ht="25.15" customHeight="true" x14ac:dyDescent="0.2">
      <c r="C560" s="1020" t="s">
        <v>194</v>
      </c>
      <c r="D560" s="1020"/>
      <c r="E560" s="823" t="s">
        <v>195</v>
      </c>
      <c r="F560" s="577"/>
      <c r="G560" s="577"/>
      <c r="H560" s="1020" t="s">
        <v>563</v>
      </c>
      <c r="I560" s="1020"/>
      <c r="J560" s="806">
        <v>-1.7519559578769304E-2</v>
      </c>
      <c r="K560" s="577"/>
      <c r="L560" s="577"/>
      <c r="M560" s="1020" t="s">
        <v>563</v>
      </c>
      <c r="N560" s="1020"/>
      <c r="O560" s="807">
        <v>-8.288493886799489E-3</v>
      </c>
      <c r="P560" s="577"/>
      <c r="Q560" s="577"/>
      <c r="Z560" s="341"/>
      <c r="AA560" s="341"/>
      <c r="AB560" s="341"/>
      <c r="AC560" s="341"/>
      <c r="AD560" s="341"/>
      <c r="AE560" s="341"/>
      <c r="AF560" s="341"/>
      <c r="AG560" s="341"/>
      <c r="AH560" s="341"/>
      <c r="AI560" s="341"/>
      <c r="AJ560" s="341"/>
      <c r="AK560" s="341"/>
      <c r="AL560" s="341"/>
      <c r="AM560" s="341"/>
      <c r="AN560" s="341"/>
      <c r="AO560" s="341"/>
      <c r="AP560" s="341"/>
      <c r="AQ560" s="341"/>
      <c r="AR560" s="341"/>
      <c r="AS560" s="341"/>
      <c r="AT560" s="341"/>
      <c r="AU560" s="341"/>
      <c r="AV560" s="341"/>
      <c r="AW560" s="341"/>
      <c r="AX560" s="341"/>
      <c r="AY560" s="341"/>
      <c r="AZ560" s="341"/>
      <c r="BA560" s="343"/>
      <c r="BB560" s="394"/>
      <c r="BC560" s="343"/>
      <c r="BD560" s="343"/>
      <c r="BE560" s="343"/>
      <c r="BF560" s="343"/>
      <c r="BG560" s="343"/>
      <c r="BH560" s="343"/>
      <c r="BI560" s="343"/>
      <c r="BJ560" s="343"/>
      <c r="BK560" s="343"/>
      <c r="BL560" s="343"/>
      <c r="BM560" s="343"/>
      <c r="BN560" s="343"/>
      <c r="BO560" s="343"/>
      <c r="BP560" s="343"/>
      <c r="BQ560" s="343"/>
      <c r="BR560" s="343"/>
      <c r="BS560" s="343"/>
      <c r="BT560" s="343"/>
      <c r="BU560" s="343"/>
      <c r="BV560" s="343"/>
      <c r="BW560" s="343"/>
      <c r="BX560" s="343"/>
      <c r="BY560" s="343"/>
      <c r="BZ560" s="344"/>
      <c r="CA560" s="344"/>
      <c r="CB560" s="344"/>
      <c r="CC560" s="344"/>
      <c r="CD560" s="344"/>
      <c r="CE560" s="344"/>
      <c r="CF560" s="344"/>
      <c r="CG560" s="344"/>
      <c r="CH560" s="344"/>
      <c r="CI560" s="344"/>
      <c r="CJ560" s="344"/>
      <c r="CK560" s="344"/>
      <c r="CL560" s="344"/>
      <c r="CM560" s="344"/>
      <c r="CN560" s="344"/>
      <c r="CO560" s="344"/>
      <c r="CP560" s="344"/>
      <c r="CQ560" s="344"/>
      <c r="CR560" s="344"/>
      <c r="CS560" s="344"/>
      <c r="CT560" s="344"/>
      <c r="CU560" s="344"/>
      <c r="CV560" s="344"/>
      <c r="CW560" s="344"/>
      <c r="CX560" s="344"/>
      <c r="CY560" s="344"/>
      <c r="CZ560" s="344"/>
    </row>
    <row r="561" s="348" customFormat="true" ht="25.15" customHeight="true" x14ac:dyDescent="0.2">
      <c r="C561" s="1020" t="s">
        <v>195</v>
      </c>
      <c r="D561" s="1020"/>
      <c r="E561" s="824">
        <v>1</v>
      </c>
      <c r="F561" s="577"/>
      <c r="G561" s="577"/>
      <c r="H561" s="1020" t="s">
        <v>514</v>
      </c>
      <c r="I561" s="1020"/>
      <c r="J561" s="806">
        <v>-0.10612512824233573</v>
      </c>
      <c r="K561" s="577"/>
      <c r="L561" s="577"/>
      <c r="M561" s="1020" t="s">
        <v>514</v>
      </c>
      <c r="N561" s="1020"/>
      <c r="O561" s="807">
        <v>-0.10526627499022524</v>
      </c>
      <c r="P561" s="577"/>
      <c r="Q561" s="577"/>
      <c r="Z561" s="341"/>
      <c r="AA561" s="341"/>
      <c r="AB561" s="341"/>
      <c r="AC561" s="341"/>
      <c r="AD561" s="341"/>
      <c r="AE561" s="341"/>
      <c r="AF561" s="341"/>
      <c r="AG561" s="341"/>
      <c r="AH561" s="341"/>
      <c r="AI561" s="341"/>
      <c r="AJ561" s="341"/>
      <c r="AK561" s="341"/>
      <c r="AL561" s="341"/>
      <c r="AM561" s="341"/>
      <c r="AN561" s="341"/>
      <c r="AO561" s="341"/>
      <c r="AP561" s="341"/>
      <c r="AQ561" s="341"/>
      <c r="AR561" s="341"/>
      <c r="AS561" s="341"/>
      <c r="AT561" s="341"/>
      <c r="AU561" s="341"/>
      <c r="AV561" s="341"/>
      <c r="AW561" s="341"/>
      <c r="AX561" s="341"/>
      <c r="AY561" s="341"/>
      <c r="AZ561" s="341"/>
      <c r="BA561" s="343"/>
      <c r="BB561" s="394"/>
      <c r="BC561" s="343"/>
      <c r="BD561" s="343"/>
      <c r="BE561" s="343"/>
      <c r="BF561" s="343"/>
      <c r="BG561" s="343"/>
      <c r="BH561" s="343"/>
      <c r="BI561" s="343"/>
      <c r="BJ561" s="343"/>
      <c r="BK561" s="343"/>
      <c r="BL561" s="343"/>
      <c r="BM561" s="343"/>
      <c r="BN561" s="343"/>
      <c r="BO561" s="343"/>
      <c r="BP561" s="343"/>
      <c r="BQ561" s="343"/>
      <c r="BR561" s="343"/>
      <c r="BS561" s="343"/>
      <c r="BT561" s="343"/>
      <c r="BU561" s="343"/>
      <c r="BV561" s="343"/>
      <c r="BW561" s="343"/>
      <c r="BX561" s="343"/>
      <c r="BY561" s="343"/>
      <c r="BZ561" s="344"/>
      <c r="CA561" s="344"/>
      <c r="CB561" s="344"/>
      <c r="CC561" s="344"/>
      <c r="CD561" s="344"/>
      <c r="CE561" s="344"/>
      <c r="CF561" s="344"/>
      <c r="CG561" s="344"/>
      <c r="CH561" s="344"/>
      <c r="CI561" s="344"/>
      <c r="CJ561" s="344"/>
      <c r="CK561" s="344"/>
      <c r="CL561" s="344"/>
      <c r="CM561" s="344"/>
      <c r="CN561" s="344"/>
      <c r="CO561" s="344"/>
      <c r="CP561" s="344"/>
      <c r="CQ561" s="344"/>
      <c r="CR561" s="344"/>
      <c r="CS561" s="344"/>
      <c r="CT561" s="344"/>
      <c r="CU561" s="344"/>
      <c r="CV561" s="344"/>
      <c r="CW561" s="344"/>
      <c r="CX561" s="344"/>
      <c r="CY561" s="344"/>
      <c r="CZ561" s="344"/>
    </row>
    <row r="562" s="348" customFormat="true" ht="25.15" customHeight="true" x14ac:dyDescent="0.2">
      <c r="C562" s="1020"/>
      <c r="D562" s="1020"/>
      <c r="E562" s="577"/>
      <c r="F562" s="577"/>
      <c r="G562" s="577"/>
      <c r="H562" s="1020" t="s">
        <v>564</v>
      </c>
      <c r="I562" s="1020"/>
      <c r="J562" s="806">
        <v>6.6543303986013477E-2</v>
      </c>
      <c r="K562" s="577"/>
      <c r="L562" s="577"/>
      <c r="M562" s="1020" t="s">
        <v>564</v>
      </c>
      <c r="N562" s="1020"/>
      <c r="O562" s="807">
        <v>-4.1000932601617794E-2</v>
      </c>
      <c r="P562" s="577"/>
      <c r="Q562" s="577"/>
      <c r="Z562" s="341"/>
      <c r="AA562" s="341"/>
      <c r="AB562" s="341"/>
      <c r="AC562" s="341"/>
      <c r="AD562" s="341"/>
      <c r="AE562" s="341"/>
      <c r="AF562" s="341"/>
      <c r="AG562" s="341"/>
      <c r="AH562" s="341"/>
      <c r="AI562" s="341"/>
      <c r="AJ562" s="341"/>
      <c r="AK562" s="341"/>
      <c r="AL562" s="341"/>
      <c r="AM562" s="341"/>
      <c r="AN562" s="341"/>
      <c r="AO562" s="341"/>
      <c r="AP562" s="341"/>
      <c r="AQ562" s="341"/>
      <c r="AR562" s="341"/>
      <c r="AS562" s="341"/>
      <c r="AT562" s="341"/>
      <c r="AU562" s="341"/>
      <c r="AV562" s="341"/>
      <c r="AW562" s="341"/>
      <c r="AX562" s="341"/>
      <c r="AY562" s="341"/>
      <c r="AZ562" s="341"/>
      <c r="BA562" s="343"/>
      <c r="BB562" s="394"/>
      <c r="BC562" s="343"/>
      <c r="BD562" s="343"/>
      <c r="BE562" s="343"/>
      <c r="BF562" s="343"/>
      <c r="BG562" s="343"/>
      <c r="BH562" s="343"/>
      <c r="BI562" s="343"/>
      <c r="BJ562" s="343"/>
      <c r="BK562" s="343"/>
      <c r="BL562" s="343"/>
      <c r="BM562" s="343"/>
      <c r="BN562" s="343"/>
      <c r="BO562" s="343"/>
      <c r="BP562" s="343"/>
      <c r="BQ562" s="343"/>
      <c r="BR562" s="343"/>
      <c r="BS562" s="343"/>
      <c r="BT562" s="343"/>
      <c r="BU562" s="343"/>
      <c r="BV562" s="343"/>
      <c r="BW562" s="343"/>
      <c r="BX562" s="343"/>
      <c r="BY562" s="343"/>
      <c r="BZ562" s="344"/>
      <c r="CA562" s="344"/>
      <c r="CB562" s="344"/>
      <c r="CC562" s="344"/>
      <c r="CD562" s="344"/>
      <c r="CE562" s="344"/>
      <c r="CF562" s="344"/>
      <c r="CG562" s="344"/>
      <c r="CH562" s="344"/>
      <c r="CI562" s="344"/>
      <c r="CJ562" s="344"/>
      <c r="CK562" s="344"/>
      <c r="CL562" s="344"/>
      <c r="CM562" s="344"/>
      <c r="CN562" s="344"/>
      <c r="CO562" s="344"/>
      <c r="CP562" s="344"/>
      <c r="CQ562" s="344"/>
      <c r="CR562" s="344"/>
      <c r="CS562" s="344"/>
      <c r="CT562" s="344"/>
      <c r="CU562" s="344"/>
      <c r="CV562" s="344"/>
      <c r="CW562" s="344"/>
      <c r="CX562" s="344"/>
      <c r="CY562" s="344"/>
      <c r="CZ562" s="344"/>
    </row>
    <row r="563" s="348" customFormat="true" ht="25.15" customHeight="true" x14ac:dyDescent="0.2">
      <c r="C563" s="1020"/>
      <c r="D563" s="1020"/>
      <c r="E563" s="577"/>
      <c r="F563" s="577"/>
      <c r="G563" s="577"/>
      <c r="H563" s="1020" t="s">
        <v>521</v>
      </c>
      <c r="I563" s="1020"/>
      <c r="J563" s="806">
        <v>7.2282017534303425E-2</v>
      </c>
      <c r="K563" s="577"/>
      <c r="L563" s="577"/>
      <c r="M563" s="1020" t="s">
        <v>521</v>
      </c>
      <c r="N563" s="1020"/>
      <c r="O563" s="807">
        <v>8.8350292491607377E-2</v>
      </c>
      <c r="P563" s="577"/>
      <c r="Q563" s="577"/>
      <c r="Z563" s="341"/>
      <c r="AA563" s="341"/>
      <c r="AB563" s="341"/>
      <c r="AC563" s="341"/>
      <c r="AD563" s="341"/>
      <c r="AE563" s="341"/>
      <c r="AF563" s="341"/>
      <c r="AG563" s="341"/>
      <c r="AH563" s="341"/>
      <c r="AI563" s="341"/>
      <c r="AJ563" s="341"/>
      <c r="AK563" s="341"/>
      <c r="AL563" s="341"/>
      <c r="AM563" s="341"/>
      <c r="AN563" s="341"/>
      <c r="AO563" s="341"/>
      <c r="AP563" s="341"/>
      <c r="AQ563" s="341"/>
      <c r="AR563" s="341"/>
      <c r="AS563" s="341"/>
      <c r="AT563" s="341"/>
      <c r="AU563" s="341"/>
      <c r="AV563" s="341"/>
      <c r="AW563" s="341"/>
      <c r="AX563" s="341"/>
      <c r="AY563" s="341"/>
      <c r="AZ563" s="341"/>
      <c r="BA563" s="343"/>
      <c r="BB563" s="394"/>
      <c r="BC563" s="343"/>
      <c r="BD563" s="343"/>
      <c r="BE563" s="343"/>
      <c r="BF563" s="343"/>
      <c r="BG563" s="343"/>
      <c r="BH563" s="343"/>
      <c r="BI563" s="343"/>
      <c r="BJ563" s="343"/>
      <c r="BK563" s="343"/>
      <c r="BL563" s="343"/>
      <c r="BM563" s="343"/>
      <c r="BN563" s="343"/>
      <c r="BO563" s="343"/>
      <c r="BP563" s="343"/>
      <c r="BQ563" s="343"/>
      <c r="BR563" s="343"/>
      <c r="BS563" s="343"/>
      <c r="BT563" s="343"/>
      <c r="BU563" s="343"/>
      <c r="BV563" s="343"/>
      <c r="BW563" s="343"/>
      <c r="BX563" s="343"/>
      <c r="BY563" s="343"/>
      <c r="BZ563" s="344"/>
      <c r="CA563" s="344"/>
      <c r="CB563" s="344"/>
      <c r="CC563" s="344"/>
      <c r="CD563" s="344"/>
      <c r="CE563" s="344"/>
      <c r="CF563" s="344"/>
      <c r="CG563" s="344"/>
      <c r="CH563" s="344"/>
      <c r="CI563" s="344"/>
      <c r="CJ563" s="344"/>
      <c r="CK563" s="344"/>
      <c r="CL563" s="344"/>
      <c r="CM563" s="344"/>
      <c r="CN563" s="344"/>
      <c r="CO563" s="344"/>
      <c r="CP563" s="344"/>
      <c r="CQ563" s="344"/>
      <c r="CR563" s="344"/>
      <c r="CS563" s="344"/>
      <c r="CT563" s="344"/>
      <c r="CU563" s="344"/>
      <c r="CV563" s="344"/>
      <c r="CW563" s="344"/>
      <c r="CX563" s="344"/>
      <c r="CY563" s="344"/>
      <c r="CZ563" s="344"/>
    </row>
    <row r="564" s="348" customFormat="true" ht="25.15" customHeight="true" x14ac:dyDescent="0.2">
      <c r="C564" s="1020"/>
      <c r="D564" s="1020"/>
      <c r="E564" s="577"/>
      <c r="F564" s="577"/>
      <c r="G564" s="577"/>
      <c r="H564" s="1020" t="s">
        <v>569</v>
      </c>
      <c r="I564" s="1020"/>
      <c r="J564" s="806">
        <v>3.4795419270327961E-3</v>
      </c>
      <c r="K564" s="577"/>
      <c r="L564" s="577"/>
      <c r="M564" s="1020" t="s">
        <v>569</v>
      </c>
      <c r="N564" s="1020"/>
      <c r="O564" s="807">
        <v>-1.8483842939301099E-3</v>
      </c>
      <c r="P564" s="577"/>
      <c r="Q564" s="577"/>
      <c r="Z564" s="341"/>
      <c r="AA564" s="341"/>
      <c r="AB564" s="341"/>
      <c r="AC564" s="341"/>
      <c r="AD564" s="341"/>
      <c r="AE564" s="341"/>
      <c r="AF564" s="341"/>
      <c r="AG564" s="341"/>
      <c r="AH564" s="341"/>
      <c r="AI564" s="341"/>
      <c r="AJ564" s="341"/>
      <c r="AK564" s="341"/>
      <c r="AL564" s="341"/>
      <c r="AM564" s="341"/>
      <c r="AN564" s="341"/>
      <c r="AO564" s="341"/>
      <c r="AP564" s="341"/>
      <c r="AQ564" s="341"/>
      <c r="AR564" s="341"/>
      <c r="AS564" s="341"/>
      <c r="AT564" s="341"/>
      <c r="AU564" s="341"/>
      <c r="AV564" s="341"/>
      <c r="AW564" s="341"/>
      <c r="AX564" s="341"/>
      <c r="AY564" s="341"/>
      <c r="AZ564" s="341"/>
      <c r="BA564" s="343"/>
      <c r="BB564" s="394"/>
      <c r="BC564" s="343"/>
      <c r="BD564" s="343"/>
      <c r="BE564" s="343"/>
      <c r="BF564" s="343"/>
      <c r="BG564" s="343"/>
      <c r="BH564" s="343"/>
      <c r="BI564" s="343"/>
      <c r="BJ564" s="343"/>
      <c r="BK564" s="343"/>
      <c r="BL564" s="343"/>
      <c r="BM564" s="343"/>
      <c r="BN564" s="343"/>
      <c r="BO564" s="343"/>
      <c r="BP564" s="343"/>
      <c r="BQ564" s="343"/>
      <c r="BR564" s="343"/>
      <c r="BS564" s="343"/>
      <c r="BT564" s="343"/>
      <c r="BU564" s="343"/>
      <c r="BV564" s="343"/>
      <c r="BW564" s="343"/>
      <c r="BX564" s="343"/>
      <c r="BY564" s="343"/>
      <c r="BZ564" s="344"/>
      <c r="CA564" s="344"/>
      <c r="CB564" s="344"/>
      <c r="CC564" s="344"/>
      <c r="CD564" s="344"/>
      <c r="CE564" s="344"/>
      <c r="CF564" s="344"/>
      <c r="CG564" s="344"/>
      <c r="CH564" s="344"/>
      <c r="CI564" s="344"/>
      <c r="CJ564" s="344"/>
      <c r="CK564" s="344"/>
      <c r="CL564" s="344"/>
      <c r="CM564" s="344"/>
      <c r="CN564" s="344"/>
      <c r="CO564" s="344"/>
      <c r="CP564" s="344"/>
      <c r="CQ564" s="344"/>
      <c r="CR564" s="344"/>
      <c r="CS564" s="344"/>
      <c r="CT564" s="344"/>
      <c r="CU564" s="344"/>
      <c r="CV564" s="344"/>
      <c r="CW564" s="344"/>
      <c r="CX564" s="344"/>
      <c r="CY564" s="344"/>
      <c r="CZ564" s="344"/>
    </row>
    <row r="565" s="348" customFormat="true" ht="25.15" customHeight="true" x14ac:dyDescent="0.2">
      <c r="C565" s="1020"/>
      <c r="D565" s="1020"/>
      <c r="E565" s="577"/>
      <c r="F565" s="577"/>
      <c r="G565" s="577"/>
      <c r="H565" s="1020" t="s">
        <v>565</v>
      </c>
      <c r="I565" s="1020"/>
      <c r="J565" s="806">
        <v>-1.4355974299883726E-3</v>
      </c>
      <c r="K565" s="577"/>
      <c r="L565" s="577"/>
      <c r="M565" s="1020" t="s">
        <v>510</v>
      </c>
      <c r="N565" s="1020"/>
      <c r="O565" s="807">
        <v>-0.12237797913225733</v>
      </c>
      <c r="P565" s="577"/>
      <c r="Q565" s="577"/>
      <c r="Z565" s="341"/>
      <c r="AA565" s="341"/>
      <c r="AB565" s="341"/>
      <c r="AC565" s="341"/>
      <c r="AD565" s="341"/>
      <c r="AE565" s="341"/>
      <c r="AF565" s="341"/>
      <c r="AG565" s="341"/>
      <c r="AH565" s="341"/>
      <c r="AI565" s="341"/>
      <c r="AJ565" s="341"/>
      <c r="AK565" s="341"/>
      <c r="AL565" s="341"/>
      <c r="AM565" s="341"/>
      <c r="AN565" s="341"/>
      <c r="AO565" s="341"/>
      <c r="AP565" s="341"/>
      <c r="AQ565" s="341"/>
      <c r="AR565" s="341"/>
      <c r="AS565" s="341"/>
      <c r="AT565" s="341"/>
      <c r="AU565" s="341"/>
      <c r="AV565" s="341"/>
      <c r="AW565" s="341"/>
      <c r="AX565" s="341"/>
      <c r="AY565" s="341"/>
      <c r="AZ565" s="341"/>
      <c r="BA565" s="343"/>
      <c r="BB565" s="394"/>
      <c r="BC565" s="343"/>
      <c r="BD565" s="343"/>
      <c r="BE565" s="343"/>
      <c r="BF565" s="343"/>
      <c r="BG565" s="343"/>
      <c r="BH565" s="343"/>
      <c r="BI565" s="343"/>
      <c r="BJ565" s="343"/>
      <c r="BK565" s="343"/>
      <c r="BL565" s="343"/>
      <c r="BM565" s="343"/>
      <c r="BN565" s="343"/>
      <c r="BO565" s="343"/>
      <c r="BP565" s="343"/>
      <c r="BQ565" s="343"/>
      <c r="BR565" s="343"/>
      <c r="BS565" s="343"/>
      <c r="BT565" s="343"/>
      <c r="BU565" s="343"/>
      <c r="BV565" s="343"/>
      <c r="BW565" s="343"/>
      <c r="BX565" s="343"/>
      <c r="BY565" s="343"/>
      <c r="BZ565" s="344"/>
      <c r="CA565" s="344"/>
      <c r="CB565" s="344"/>
      <c r="CC565" s="344"/>
      <c r="CD565" s="344"/>
      <c r="CE565" s="344"/>
      <c r="CF565" s="344"/>
      <c r="CG565" s="344"/>
      <c r="CH565" s="344"/>
      <c r="CI565" s="344"/>
      <c r="CJ565" s="344"/>
      <c r="CK565" s="344"/>
      <c r="CL565" s="344"/>
      <c r="CM565" s="344"/>
      <c r="CN565" s="344"/>
      <c r="CO565" s="344"/>
      <c r="CP565" s="344"/>
      <c r="CQ565" s="344"/>
      <c r="CR565" s="344"/>
      <c r="CS565" s="344"/>
      <c r="CT565" s="344"/>
      <c r="CU565" s="344"/>
      <c r="CV565" s="344"/>
      <c r="CW565" s="344"/>
      <c r="CX565" s="344"/>
      <c r="CY565" s="344"/>
      <c r="CZ565" s="344"/>
    </row>
    <row r="566" s="348" customFormat="true" ht="25.15" customHeight="true" x14ac:dyDescent="0.2">
      <c r="C566" s="1020"/>
      <c r="D566" s="1020"/>
      <c r="E566" s="577"/>
      <c r="F566" s="577"/>
      <c r="G566" s="577"/>
      <c r="H566" s="1020" t="s">
        <v>510</v>
      </c>
      <c r="I566" s="1020"/>
      <c r="J566" s="806">
        <v>-9.8720737588858604E-2</v>
      </c>
      <c r="K566" s="577"/>
      <c r="L566" s="577"/>
      <c r="M566" s="1020" t="s">
        <v>512</v>
      </c>
      <c r="N566" s="1020"/>
      <c r="O566" s="807">
        <v>0.11500174782087022</v>
      </c>
      <c r="P566" s="577"/>
      <c r="Q566" s="577"/>
      <c r="Z566" s="341"/>
      <c r="AA566" s="341"/>
      <c r="AB566" s="341"/>
      <c r="AC566" s="341"/>
      <c r="AD566" s="341"/>
      <c r="AE566" s="341"/>
      <c r="AF566" s="341"/>
      <c r="AG566" s="341"/>
      <c r="AH566" s="341"/>
      <c r="AI566" s="341"/>
      <c r="AJ566" s="341"/>
      <c r="AK566" s="341"/>
      <c r="AL566" s="341"/>
      <c r="AM566" s="341"/>
      <c r="AN566" s="341"/>
      <c r="AO566" s="341"/>
      <c r="AP566" s="341"/>
      <c r="AQ566" s="341"/>
      <c r="AR566" s="341"/>
      <c r="AS566" s="341"/>
      <c r="AT566" s="341"/>
      <c r="AU566" s="341"/>
      <c r="AV566" s="341"/>
      <c r="AW566" s="341"/>
      <c r="AX566" s="341"/>
      <c r="AY566" s="341"/>
      <c r="AZ566" s="341"/>
      <c r="BA566" s="343"/>
      <c r="BB566" s="394"/>
      <c r="BC566" s="343"/>
      <c r="BD566" s="343"/>
      <c r="BE566" s="343"/>
      <c r="BF566" s="343"/>
      <c r="BG566" s="343"/>
      <c r="BH566" s="343"/>
      <c r="BI566" s="343"/>
      <c r="BJ566" s="343"/>
      <c r="BK566" s="343"/>
      <c r="BL566" s="343"/>
      <c r="BM566" s="343"/>
      <c r="BN566" s="343"/>
      <c r="BO566" s="343"/>
      <c r="BP566" s="343"/>
      <c r="BQ566" s="343"/>
      <c r="BR566" s="343"/>
      <c r="BS566" s="343"/>
      <c r="BT566" s="343"/>
      <c r="BU566" s="343"/>
      <c r="BV566" s="343"/>
      <c r="BW566" s="343"/>
      <c r="BX566" s="343"/>
      <c r="BY566" s="343"/>
      <c r="BZ566" s="344"/>
      <c r="CA566" s="344"/>
      <c r="CB566" s="344"/>
      <c r="CC566" s="344"/>
      <c r="CD566" s="344"/>
      <c r="CE566" s="344"/>
      <c r="CF566" s="344"/>
      <c r="CG566" s="344"/>
      <c r="CH566" s="344"/>
      <c r="CI566" s="344"/>
      <c r="CJ566" s="344"/>
      <c r="CK566" s="344"/>
      <c r="CL566" s="344"/>
      <c r="CM566" s="344"/>
      <c r="CN566" s="344"/>
      <c r="CO566" s="344"/>
      <c r="CP566" s="344"/>
      <c r="CQ566" s="344"/>
      <c r="CR566" s="344"/>
      <c r="CS566" s="344"/>
      <c r="CT566" s="344"/>
      <c r="CU566" s="344"/>
      <c r="CV566" s="344"/>
      <c r="CW566" s="344"/>
      <c r="CX566" s="344"/>
      <c r="CY566" s="344"/>
      <c r="CZ566" s="344"/>
    </row>
    <row r="567" s="348" customFormat="true" ht="25.15" customHeight="true" x14ac:dyDescent="0.2">
      <c r="C567" s="1020"/>
      <c r="D567" s="1020"/>
      <c r="E567" s="577"/>
      <c r="F567" s="577"/>
      <c r="G567" s="577"/>
      <c r="H567" s="1020" t="s">
        <v>512</v>
      </c>
      <c r="I567" s="1020"/>
      <c r="J567" s="806">
        <v>9.1335098910238222E-2</v>
      </c>
      <c r="K567" s="577"/>
      <c r="L567" s="577"/>
      <c r="M567" s="1020" t="s">
        <v>586</v>
      </c>
      <c r="N567" s="1020"/>
      <c r="O567" s="807">
        <v>2.5590835291940318E-2</v>
      </c>
      <c r="P567" s="577"/>
      <c r="Q567" s="577"/>
      <c r="Z567" s="341"/>
      <c r="AA567" s="341"/>
      <c r="AB567" s="341"/>
      <c r="AC567" s="341"/>
      <c r="AD567" s="341"/>
      <c r="AE567" s="341"/>
      <c r="AF567" s="341"/>
      <c r="AG567" s="341"/>
      <c r="AH567" s="341"/>
      <c r="AI567" s="341"/>
      <c r="AJ567" s="341"/>
      <c r="AK567" s="341"/>
      <c r="AL567" s="341"/>
      <c r="AM567" s="341"/>
      <c r="AN567" s="341"/>
      <c r="AO567" s="341"/>
      <c r="AP567" s="341"/>
      <c r="AQ567" s="341"/>
      <c r="AR567" s="341"/>
      <c r="AS567" s="341"/>
      <c r="AT567" s="341"/>
      <c r="AU567" s="341"/>
      <c r="AV567" s="341"/>
      <c r="AW567" s="341"/>
      <c r="AX567" s="341"/>
      <c r="AY567" s="341"/>
      <c r="AZ567" s="341"/>
      <c r="BA567" s="343"/>
      <c r="BB567" s="394"/>
      <c r="BC567" s="343"/>
      <c r="BD567" s="343"/>
      <c r="BE567" s="343"/>
      <c r="BF567" s="343"/>
      <c r="BG567" s="343"/>
      <c r="BH567" s="343"/>
      <c r="BI567" s="343"/>
      <c r="BJ567" s="343"/>
      <c r="BK567" s="343"/>
      <c r="BL567" s="343"/>
      <c r="BM567" s="343"/>
      <c r="BN567" s="343"/>
      <c r="BO567" s="343"/>
      <c r="BP567" s="343"/>
      <c r="BQ567" s="343"/>
      <c r="BR567" s="343"/>
      <c r="BS567" s="343"/>
      <c r="BT567" s="343"/>
      <c r="BU567" s="343"/>
      <c r="BV567" s="343"/>
      <c r="BW567" s="343"/>
      <c r="BX567" s="343"/>
      <c r="BY567" s="343"/>
      <c r="BZ567" s="344"/>
      <c r="CA567" s="344"/>
      <c r="CB567" s="344"/>
      <c r="CC567" s="344"/>
      <c r="CD567" s="344"/>
      <c r="CE567" s="344"/>
      <c r="CF567" s="344"/>
      <c r="CG567" s="344"/>
      <c r="CH567" s="344"/>
      <c r="CI567" s="344"/>
      <c r="CJ567" s="344"/>
      <c r="CK567" s="344"/>
      <c r="CL567" s="344"/>
      <c r="CM567" s="344"/>
      <c r="CN567" s="344"/>
      <c r="CO567" s="344"/>
      <c r="CP567" s="344"/>
      <c r="CQ567" s="344"/>
      <c r="CR567" s="344"/>
      <c r="CS567" s="344"/>
      <c r="CT567" s="344"/>
      <c r="CU567" s="344"/>
      <c r="CV567" s="344"/>
      <c r="CW567" s="344"/>
      <c r="CX567" s="344"/>
      <c r="CY567" s="344"/>
      <c r="CZ567" s="344"/>
    </row>
    <row r="568" s="348" customFormat="true" ht="25.15" customHeight="true" x14ac:dyDescent="0.2">
      <c r="C568" s="1020"/>
      <c r="D568" s="1020"/>
      <c r="E568" s="577"/>
      <c r="F568" s="577"/>
      <c r="G568" s="577"/>
      <c r="H568" s="1020" t="s">
        <v>586</v>
      </c>
      <c r="I568" s="1020"/>
      <c r="J568" s="806">
        <v>3.5600096452846404E-2</v>
      </c>
      <c r="K568" s="577"/>
      <c r="L568" s="577"/>
      <c r="M568" s="1020" t="s">
        <v>555</v>
      </c>
      <c r="N568" s="1020"/>
      <c r="O568" s="807">
        <v>3.300620863541491E-2</v>
      </c>
      <c r="P568" s="577"/>
      <c r="Q568" s="577"/>
      <c r="Z568" s="341"/>
      <c r="AA568" s="341"/>
      <c r="AB568" s="341"/>
      <c r="AC568" s="341"/>
      <c r="AD568" s="341"/>
      <c r="AE568" s="341"/>
      <c r="AF568" s="341"/>
      <c r="AG568" s="341"/>
      <c r="AH568" s="341"/>
      <c r="AI568" s="341"/>
      <c r="AJ568" s="341"/>
      <c r="AK568" s="341"/>
      <c r="AL568" s="341"/>
      <c r="AM568" s="341"/>
      <c r="AN568" s="341"/>
      <c r="AO568" s="341"/>
      <c r="AP568" s="341"/>
      <c r="AQ568" s="341"/>
      <c r="AR568" s="341"/>
      <c r="AS568" s="341"/>
      <c r="AT568" s="341"/>
      <c r="AU568" s="341"/>
      <c r="AV568" s="341"/>
      <c r="AW568" s="341"/>
      <c r="AX568" s="341"/>
      <c r="AY568" s="341"/>
      <c r="AZ568" s="341"/>
      <c r="BA568" s="343"/>
      <c r="BB568" s="394"/>
      <c r="BC568" s="343"/>
      <c r="BD568" s="343"/>
      <c r="BE568" s="343"/>
      <c r="BF568" s="343"/>
      <c r="BG568" s="343"/>
      <c r="BH568" s="343"/>
      <c r="BI568" s="343"/>
      <c r="BJ568" s="343"/>
      <c r="BK568" s="343"/>
      <c r="BL568" s="343"/>
      <c r="BM568" s="343"/>
      <c r="BN568" s="343"/>
      <c r="BO568" s="343"/>
      <c r="BP568" s="343"/>
      <c r="BQ568" s="343"/>
      <c r="BR568" s="343"/>
      <c r="BS568" s="343"/>
      <c r="BT568" s="343"/>
      <c r="BU568" s="343"/>
      <c r="BV568" s="343"/>
      <c r="BW568" s="343"/>
      <c r="BX568" s="343"/>
      <c r="BY568" s="343"/>
      <c r="BZ568" s="344"/>
      <c r="CA568" s="344"/>
      <c r="CB568" s="344"/>
      <c r="CC568" s="344"/>
      <c r="CD568" s="344"/>
      <c r="CE568" s="344"/>
      <c r="CF568" s="344"/>
      <c r="CG568" s="344"/>
      <c r="CH568" s="344"/>
      <c r="CI568" s="344"/>
      <c r="CJ568" s="344"/>
      <c r="CK568" s="344"/>
      <c r="CL568" s="344"/>
      <c r="CM568" s="344"/>
      <c r="CN568" s="344"/>
      <c r="CO568" s="344"/>
      <c r="CP568" s="344"/>
      <c r="CQ568" s="344"/>
      <c r="CR568" s="344"/>
      <c r="CS568" s="344"/>
      <c r="CT568" s="344"/>
      <c r="CU568" s="344"/>
      <c r="CV568" s="344"/>
      <c r="CW568" s="344"/>
      <c r="CX568" s="344"/>
      <c r="CY568" s="344"/>
      <c r="CZ568" s="344"/>
    </row>
    <row r="569" s="348" customFormat="true" ht="25.15" customHeight="true" x14ac:dyDescent="0.2">
      <c r="C569" s="1020"/>
      <c r="D569" s="1020"/>
      <c r="E569" s="577"/>
      <c r="F569" s="577"/>
      <c r="G569" s="577"/>
      <c r="H569" s="1020" t="s">
        <v>555</v>
      </c>
      <c r="I569" s="1020"/>
      <c r="J569" s="806">
        <v>-9.988493728579146E-3</v>
      </c>
      <c r="K569" s="577"/>
      <c r="L569" s="577"/>
      <c r="M569" s="1020" t="s">
        <v>557</v>
      </c>
      <c r="N569" s="1020"/>
      <c r="O569" s="807">
        <v>-6.2209312041726199E-4</v>
      </c>
      <c r="P569" s="577"/>
      <c r="Q569" s="577"/>
      <c r="Z569" s="341"/>
      <c r="AA569" s="341"/>
      <c r="AB569" s="341"/>
      <c r="AC569" s="341"/>
      <c r="AD569" s="341"/>
      <c r="AE569" s="341"/>
      <c r="AF569" s="341"/>
      <c r="AG569" s="341"/>
      <c r="AH569" s="341"/>
      <c r="AI569" s="341"/>
      <c r="AJ569" s="341"/>
      <c r="AK569" s="341"/>
      <c r="AL569" s="341"/>
      <c r="AM569" s="341"/>
      <c r="AN569" s="341"/>
      <c r="AO569" s="341"/>
      <c r="AP569" s="341"/>
      <c r="AQ569" s="341"/>
      <c r="AR569" s="341"/>
      <c r="AS569" s="341"/>
      <c r="AT569" s="341"/>
      <c r="AU569" s="341"/>
      <c r="AV569" s="341"/>
      <c r="AW569" s="341"/>
      <c r="AX569" s="341"/>
      <c r="AY569" s="341"/>
      <c r="AZ569" s="341"/>
      <c r="BA569" s="343"/>
      <c r="BB569" s="394"/>
      <c r="BC569" s="343"/>
      <c r="BD569" s="343"/>
      <c r="BE569" s="343"/>
      <c r="BF569" s="343"/>
      <c r="BG569" s="343"/>
      <c r="BH569" s="343"/>
      <c r="BI569" s="343"/>
      <c r="BJ569" s="343"/>
      <c r="BK569" s="343"/>
      <c r="BL569" s="343"/>
      <c r="BM569" s="343"/>
      <c r="BN569" s="343"/>
      <c r="BO569" s="343"/>
      <c r="BP569" s="343"/>
      <c r="BQ569" s="343"/>
      <c r="BR569" s="343"/>
      <c r="BS569" s="343"/>
      <c r="BT569" s="343"/>
      <c r="BU569" s="343"/>
      <c r="BV569" s="343"/>
      <c r="BW569" s="343"/>
      <c r="BX569" s="343"/>
      <c r="BY569" s="343"/>
      <c r="BZ569" s="344"/>
      <c r="CA569" s="344"/>
      <c r="CB569" s="344"/>
      <c r="CC569" s="344"/>
      <c r="CD569" s="344"/>
      <c r="CE569" s="344"/>
      <c r="CF569" s="344"/>
      <c r="CG569" s="344"/>
      <c r="CH569" s="344"/>
      <c r="CI569" s="344"/>
      <c r="CJ569" s="344"/>
      <c r="CK569" s="344"/>
      <c r="CL569" s="344"/>
      <c r="CM569" s="344"/>
      <c r="CN569" s="344"/>
      <c r="CO569" s="344"/>
      <c r="CP569" s="344"/>
      <c r="CQ569" s="344"/>
      <c r="CR569" s="344"/>
      <c r="CS569" s="344"/>
      <c r="CT569" s="344"/>
      <c r="CU569" s="344"/>
      <c r="CV569" s="344"/>
      <c r="CW569" s="344"/>
      <c r="CX569" s="344"/>
      <c r="CY569" s="344"/>
      <c r="CZ569" s="344"/>
    </row>
    <row r="570" s="348" customFormat="true" ht="25.15" customHeight="true" x14ac:dyDescent="0.2">
      <c r="C570" s="1020"/>
      <c r="D570" s="1020"/>
      <c r="E570" s="577"/>
      <c r="F570" s="577"/>
      <c r="G570" s="577"/>
      <c r="H570" s="1020" t="s">
        <v>557</v>
      </c>
      <c r="I570" s="1020"/>
      <c r="J570" s="806">
        <v>2.7939479601605966E-2</v>
      </c>
      <c r="K570" s="577"/>
      <c r="L570" s="577"/>
      <c r="M570" s="1020" t="s">
        <v>302</v>
      </c>
      <c r="N570" s="1020"/>
      <c r="O570" s="807">
        <v>-1.9797718446803853E-2</v>
      </c>
      <c r="P570" s="577"/>
      <c r="Q570" s="577"/>
      <c r="Z570" s="341"/>
      <c r="AA570" s="341"/>
      <c r="AB570" s="341"/>
      <c r="AC570" s="341"/>
      <c r="AD570" s="341"/>
      <c r="AE570" s="341"/>
      <c r="AF570" s="341"/>
      <c r="AG570" s="341"/>
      <c r="AH570" s="341"/>
      <c r="AI570" s="341"/>
      <c r="AJ570" s="341"/>
      <c r="AK570" s="341"/>
      <c r="AL570" s="341"/>
      <c r="AM570" s="341"/>
      <c r="AN570" s="341"/>
      <c r="AO570" s="341"/>
      <c r="AP570" s="341"/>
      <c r="AQ570" s="341"/>
      <c r="AR570" s="341"/>
      <c r="AS570" s="341"/>
      <c r="AT570" s="341"/>
      <c r="AU570" s="341"/>
      <c r="AV570" s="341"/>
      <c r="AW570" s="341"/>
      <c r="AX570" s="341"/>
      <c r="AY570" s="341"/>
      <c r="AZ570" s="341"/>
      <c r="BA570" s="343"/>
      <c r="BB570" s="394"/>
      <c r="BC570" s="343"/>
      <c r="BD570" s="343"/>
      <c r="BE570" s="343"/>
      <c r="BF570" s="343"/>
      <c r="BG570" s="343"/>
      <c r="BH570" s="343"/>
      <c r="BI570" s="343"/>
      <c r="BJ570" s="343"/>
      <c r="BK570" s="343"/>
      <c r="BL570" s="343"/>
      <c r="BM570" s="343"/>
      <c r="BN570" s="343"/>
      <c r="BO570" s="343"/>
      <c r="BP570" s="343"/>
      <c r="BQ570" s="343"/>
      <c r="BR570" s="343"/>
      <c r="BS570" s="343"/>
      <c r="BT570" s="343"/>
      <c r="BU570" s="343"/>
      <c r="BV570" s="343"/>
      <c r="BW570" s="343"/>
      <c r="BX570" s="343"/>
      <c r="BY570" s="343"/>
      <c r="BZ570" s="344"/>
      <c r="CA570" s="344"/>
      <c r="CB570" s="344"/>
      <c r="CC570" s="344"/>
      <c r="CD570" s="344"/>
      <c r="CE570" s="344"/>
      <c r="CF570" s="344"/>
      <c r="CG570" s="344"/>
      <c r="CH570" s="344"/>
      <c r="CI570" s="344"/>
      <c r="CJ570" s="344"/>
      <c r="CK570" s="344"/>
      <c r="CL570" s="344"/>
      <c r="CM570" s="344"/>
      <c r="CN570" s="344"/>
      <c r="CO570" s="344"/>
      <c r="CP570" s="344"/>
      <c r="CQ570" s="344"/>
      <c r="CR570" s="344"/>
      <c r="CS570" s="344"/>
      <c r="CT570" s="344"/>
      <c r="CU570" s="344"/>
      <c r="CV570" s="344"/>
      <c r="CW570" s="344"/>
      <c r="CX570" s="344"/>
      <c r="CY570" s="344"/>
      <c r="CZ570" s="344"/>
    </row>
    <row r="571" s="348" customFormat="true" ht="25.15" customHeight="true" x14ac:dyDescent="0.2">
      <c r="C571" s="1020"/>
      <c r="D571" s="1020"/>
      <c r="E571" s="577"/>
      <c r="F571" s="577"/>
      <c r="G571" s="577"/>
      <c r="H571" s="1020" t="s">
        <v>302</v>
      </c>
      <c r="I571" s="1020"/>
      <c r="J571" s="806">
        <v>-6.7181292883373329E-3</v>
      </c>
      <c r="K571" s="577"/>
      <c r="L571" s="577"/>
      <c r="M571" s="1020" t="s">
        <v>587</v>
      </c>
      <c r="N571" s="1020"/>
      <c r="O571" s="807">
        <v>1.9917609206054045E-2</v>
      </c>
      <c r="P571" s="577"/>
      <c r="Q571" s="577"/>
      <c r="Z571" s="341"/>
      <c r="AA571" s="341"/>
      <c r="AB571" s="341"/>
      <c r="AC571" s="341"/>
      <c r="AD571" s="341"/>
      <c r="AE571" s="341"/>
      <c r="AF571" s="341"/>
      <c r="AG571" s="341"/>
      <c r="AH571" s="341"/>
      <c r="AI571" s="341"/>
      <c r="AJ571" s="341"/>
      <c r="AK571" s="341"/>
      <c r="AL571" s="341"/>
      <c r="AM571" s="341"/>
      <c r="AN571" s="341"/>
      <c r="AO571" s="341"/>
      <c r="AP571" s="341"/>
      <c r="AQ571" s="341"/>
      <c r="AR571" s="341"/>
      <c r="AS571" s="341"/>
      <c r="AT571" s="341"/>
      <c r="AU571" s="341"/>
      <c r="AV571" s="341"/>
      <c r="AW571" s="341"/>
      <c r="AX571" s="341"/>
      <c r="AY571" s="341"/>
      <c r="AZ571" s="341"/>
      <c r="BA571" s="343"/>
      <c r="BB571" s="394"/>
      <c r="BC571" s="343"/>
      <c r="BD571" s="343"/>
      <c r="BE571" s="343"/>
      <c r="BF571" s="343"/>
      <c r="BG571" s="343"/>
      <c r="BH571" s="343"/>
      <c r="BI571" s="343"/>
      <c r="BJ571" s="343"/>
      <c r="BK571" s="343"/>
      <c r="BL571" s="343"/>
      <c r="BM571" s="343"/>
      <c r="BN571" s="343"/>
      <c r="BO571" s="343"/>
      <c r="BP571" s="343"/>
      <c r="BQ571" s="343"/>
      <c r="BR571" s="343"/>
      <c r="BS571" s="343"/>
      <c r="BT571" s="343"/>
      <c r="BU571" s="343"/>
      <c r="BV571" s="343"/>
      <c r="BW571" s="343"/>
      <c r="BX571" s="343"/>
      <c r="BY571" s="343"/>
      <c r="BZ571" s="344"/>
      <c r="CA571" s="344"/>
      <c r="CB571" s="344"/>
      <c r="CC571" s="344"/>
      <c r="CD571" s="344"/>
      <c r="CE571" s="344"/>
      <c r="CF571" s="344"/>
      <c r="CG571" s="344"/>
      <c r="CH571" s="344"/>
      <c r="CI571" s="344"/>
      <c r="CJ571" s="344"/>
      <c r="CK571" s="344"/>
      <c r="CL571" s="344"/>
      <c r="CM571" s="344"/>
      <c r="CN571" s="344"/>
      <c r="CO571" s="344"/>
      <c r="CP571" s="344"/>
      <c r="CQ571" s="344"/>
      <c r="CR571" s="344"/>
      <c r="CS571" s="344"/>
      <c r="CT571" s="344"/>
      <c r="CU571" s="344"/>
      <c r="CV571" s="344"/>
      <c r="CW571" s="344"/>
      <c r="CX571" s="344"/>
      <c r="CY571" s="344"/>
      <c r="CZ571" s="344"/>
    </row>
    <row r="572" s="348" customFormat="true" ht="25.15" customHeight="true" x14ac:dyDescent="0.2">
      <c r="C572" s="1020"/>
      <c r="D572" s="1020"/>
      <c r="E572" s="577"/>
      <c r="F572" s="577"/>
      <c r="G572" s="577"/>
      <c r="H572" s="1020" t="s">
        <v>587</v>
      </c>
      <c r="I572" s="1020"/>
      <c r="J572" s="806">
        <v>6.6510601695366801E-3</v>
      </c>
      <c r="K572" s="577"/>
      <c r="L572" s="577"/>
      <c r="M572" s="1020" t="s">
        <v>582</v>
      </c>
      <c r="N572" s="1020"/>
      <c r="O572" s="807">
        <v>2.9323788028633706E-2</v>
      </c>
      <c r="P572" s="577"/>
      <c r="Q572" s="577"/>
      <c r="Z572" s="341"/>
      <c r="AA572" s="341"/>
      <c r="AB572" s="341"/>
      <c r="AC572" s="341"/>
      <c r="AD572" s="341"/>
      <c r="AE572" s="341"/>
      <c r="AF572" s="341"/>
      <c r="AG572" s="341"/>
      <c r="AH572" s="341"/>
      <c r="AI572" s="341"/>
      <c r="AJ572" s="341"/>
      <c r="AK572" s="341"/>
      <c r="AL572" s="341"/>
      <c r="AM572" s="341"/>
      <c r="AN572" s="341"/>
      <c r="AO572" s="341"/>
      <c r="AP572" s="341"/>
      <c r="AQ572" s="341"/>
      <c r="AR572" s="341"/>
      <c r="AS572" s="341"/>
      <c r="AT572" s="341"/>
      <c r="AU572" s="341"/>
      <c r="AV572" s="341"/>
      <c r="AW572" s="341"/>
      <c r="AX572" s="341"/>
      <c r="AY572" s="341"/>
      <c r="AZ572" s="341"/>
      <c r="BA572" s="343"/>
      <c r="BB572" s="394"/>
      <c r="BC572" s="343"/>
      <c r="BD572" s="343"/>
      <c r="BE572" s="343"/>
      <c r="BF572" s="343"/>
      <c r="BG572" s="343"/>
      <c r="BH572" s="343"/>
      <c r="BI572" s="343"/>
      <c r="BJ572" s="343"/>
      <c r="BK572" s="343"/>
      <c r="BL572" s="343"/>
      <c r="BM572" s="343"/>
      <c r="BN572" s="343"/>
      <c r="BO572" s="343"/>
      <c r="BP572" s="343"/>
      <c r="BQ572" s="343"/>
      <c r="BR572" s="343"/>
      <c r="BS572" s="343"/>
      <c r="BT572" s="343"/>
      <c r="BU572" s="343"/>
      <c r="BV572" s="343"/>
      <c r="BW572" s="343"/>
      <c r="BX572" s="343"/>
      <c r="BY572" s="343"/>
      <c r="BZ572" s="344"/>
      <c r="CA572" s="344"/>
      <c r="CB572" s="344"/>
      <c r="CC572" s="344"/>
      <c r="CD572" s="344"/>
      <c r="CE572" s="344"/>
      <c r="CF572" s="344"/>
      <c r="CG572" s="344"/>
      <c r="CH572" s="344"/>
      <c r="CI572" s="344"/>
      <c r="CJ572" s="344"/>
      <c r="CK572" s="344"/>
      <c r="CL572" s="344"/>
      <c r="CM572" s="344"/>
      <c r="CN572" s="344"/>
      <c r="CO572" s="344"/>
      <c r="CP572" s="344"/>
      <c r="CQ572" s="344"/>
      <c r="CR572" s="344"/>
      <c r="CS572" s="344"/>
      <c r="CT572" s="344"/>
      <c r="CU572" s="344"/>
      <c r="CV572" s="344"/>
      <c r="CW572" s="344"/>
      <c r="CX572" s="344"/>
      <c r="CY572" s="344"/>
      <c r="CZ572" s="344"/>
    </row>
    <row r="573" s="348" customFormat="true" ht="25.15" customHeight="true" x14ac:dyDescent="0.2">
      <c r="C573" s="1020"/>
      <c r="D573" s="1020"/>
      <c r="E573" s="577"/>
      <c r="F573" s="577"/>
      <c r="G573" s="577"/>
      <c r="H573" s="1020" t="s">
        <v>582</v>
      </c>
      <c r="I573" s="1020"/>
      <c r="J573" s="806">
        <v>3.8046780090723563E-2</v>
      </c>
      <c r="K573" s="577"/>
      <c r="L573" s="577"/>
      <c r="M573" s="1020" t="s">
        <v>542</v>
      </c>
      <c r="N573" s="1020"/>
      <c r="O573" s="807">
        <v>4.6822722477484861E-2</v>
      </c>
      <c r="P573" s="577"/>
      <c r="Q573" s="577"/>
      <c r="Z573" s="341"/>
      <c r="AA573" s="341"/>
      <c r="AB573" s="341"/>
      <c r="AC573" s="341"/>
      <c r="AD573" s="341"/>
      <c r="AE573" s="341"/>
      <c r="AF573" s="341"/>
      <c r="AG573" s="341"/>
      <c r="AH573" s="341"/>
      <c r="AI573" s="341"/>
      <c r="AJ573" s="341"/>
      <c r="AK573" s="341"/>
      <c r="AL573" s="341"/>
      <c r="AM573" s="341"/>
      <c r="AN573" s="341"/>
      <c r="AO573" s="341"/>
      <c r="AP573" s="341"/>
      <c r="AQ573" s="341"/>
      <c r="AR573" s="341"/>
      <c r="AS573" s="341"/>
      <c r="AT573" s="341"/>
      <c r="AU573" s="341"/>
      <c r="AV573" s="341"/>
      <c r="AW573" s="341"/>
      <c r="AX573" s="341"/>
      <c r="AY573" s="341"/>
      <c r="AZ573" s="341"/>
      <c r="BA573" s="343"/>
      <c r="BB573" s="394"/>
      <c r="BC573" s="343"/>
      <c r="BD573" s="343"/>
      <c r="BE573" s="343"/>
      <c r="BF573" s="343"/>
      <c r="BG573" s="343"/>
      <c r="BH573" s="343"/>
      <c r="BI573" s="343"/>
      <c r="BJ573" s="343"/>
      <c r="BK573" s="343"/>
      <c r="BL573" s="343"/>
      <c r="BM573" s="343"/>
      <c r="BN573" s="343"/>
      <c r="BO573" s="343"/>
      <c r="BP573" s="343"/>
      <c r="BQ573" s="343"/>
      <c r="BR573" s="343"/>
      <c r="BS573" s="343"/>
      <c r="BT573" s="343"/>
      <c r="BU573" s="343"/>
      <c r="BV573" s="343"/>
      <c r="BW573" s="343"/>
      <c r="BX573" s="343"/>
      <c r="BY573" s="343"/>
      <c r="BZ573" s="344"/>
      <c r="CA573" s="344"/>
      <c r="CB573" s="344"/>
      <c r="CC573" s="344"/>
      <c r="CD573" s="344"/>
      <c r="CE573" s="344"/>
      <c r="CF573" s="344"/>
      <c r="CG573" s="344"/>
      <c r="CH573" s="344"/>
      <c r="CI573" s="344"/>
      <c r="CJ573" s="344"/>
      <c r="CK573" s="344"/>
      <c r="CL573" s="344"/>
      <c r="CM573" s="344"/>
      <c r="CN573" s="344"/>
      <c r="CO573" s="344"/>
      <c r="CP573" s="344"/>
      <c r="CQ573" s="344"/>
      <c r="CR573" s="344"/>
      <c r="CS573" s="344"/>
      <c r="CT573" s="344"/>
      <c r="CU573" s="344"/>
      <c r="CV573" s="344"/>
      <c r="CW573" s="344"/>
      <c r="CX573" s="344"/>
      <c r="CY573" s="344"/>
      <c r="CZ573" s="344"/>
    </row>
    <row r="574" s="348" customFormat="true" ht="25.15" customHeight="true" x14ac:dyDescent="0.2">
      <c r="C574" s="1020"/>
      <c r="D574" s="1020"/>
      <c r="E574" s="577"/>
      <c r="F574" s="577"/>
      <c r="G574" s="577"/>
      <c r="H574" s="1020" t="s">
        <v>542</v>
      </c>
      <c r="I574" s="1020"/>
      <c r="J574" s="806">
        <v>2.9140217031907077E-2</v>
      </c>
      <c r="K574" s="577"/>
      <c r="L574" s="577"/>
      <c r="M574" s="1020" t="s">
        <v>562</v>
      </c>
      <c r="N574" s="1020"/>
      <c r="O574" s="807">
        <v>-1.010523212941059E-2</v>
      </c>
      <c r="P574" s="577"/>
      <c r="Q574" s="577"/>
      <c r="Z574" s="341"/>
      <c r="AA574" s="341"/>
      <c r="AB574" s="341"/>
      <c r="AC574" s="341"/>
      <c r="AD574" s="341"/>
      <c r="AE574" s="341"/>
      <c r="AF574" s="341"/>
      <c r="AG574" s="341"/>
      <c r="AH574" s="341"/>
      <c r="AI574" s="341"/>
      <c r="AJ574" s="341"/>
      <c r="AK574" s="341"/>
      <c r="AL574" s="341"/>
      <c r="AM574" s="341"/>
      <c r="AN574" s="341"/>
      <c r="AO574" s="341"/>
      <c r="AP574" s="341"/>
      <c r="AQ574" s="341"/>
      <c r="AR574" s="341"/>
      <c r="AS574" s="341"/>
      <c r="AT574" s="341"/>
      <c r="AU574" s="341"/>
      <c r="AV574" s="341"/>
      <c r="AW574" s="341"/>
      <c r="AX574" s="341"/>
      <c r="AY574" s="341"/>
      <c r="AZ574" s="341"/>
      <c r="BA574" s="343"/>
      <c r="BB574" s="394"/>
      <c r="BC574" s="343"/>
      <c r="BD574" s="343"/>
      <c r="BE574" s="343"/>
      <c r="BF574" s="343"/>
      <c r="BG574" s="343"/>
      <c r="BH574" s="343"/>
      <c r="BI574" s="343"/>
      <c r="BJ574" s="343"/>
      <c r="BK574" s="343"/>
      <c r="BL574" s="343"/>
      <c r="BM574" s="343"/>
      <c r="BN574" s="343"/>
      <c r="BO574" s="343"/>
      <c r="BP574" s="343"/>
      <c r="BQ574" s="343"/>
      <c r="BR574" s="343"/>
      <c r="BS574" s="343"/>
      <c r="BT574" s="343"/>
      <c r="BU574" s="343"/>
      <c r="BV574" s="343"/>
      <c r="BW574" s="343"/>
      <c r="BX574" s="343"/>
      <c r="BY574" s="343"/>
      <c r="BZ574" s="344"/>
      <c r="CA574" s="344"/>
      <c r="CB574" s="344"/>
      <c r="CC574" s="344"/>
      <c r="CD574" s="344"/>
      <c r="CE574" s="344"/>
      <c r="CF574" s="344"/>
      <c r="CG574" s="344"/>
      <c r="CH574" s="344"/>
      <c r="CI574" s="344"/>
      <c r="CJ574" s="344"/>
      <c r="CK574" s="344"/>
      <c r="CL574" s="344"/>
      <c r="CM574" s="344"/>
      <c r="CN574" s="344"/>
      <c r="CO574" s="344"/>
      <c r="CP574" s="344"/>
      <c r="CQ574" s="344"/>
      <c r="CR574" s="344"/>
      <c r="CS574" s="344"/>
      <c r="CT574" s="344"/>
      <c r="CU574" s="344"/>
      <c r="CV574" s="344"/>
      <c r="CW574" s="344"/>
      <c r="CX574" s="344"/>
      <c r="CY574" s="344"/>
      <c r="CZ574" s="344"/>
    </row>
    <row r="575" s="348" customFormat="true" ht="25.15" customHeight="true" x14ac:dyDescent="0.2">
      <c r="C575" s="1020"/>
      <c r="D575" s="1020"/>
      <c r="E575" s="577"/>
      <c r="F575" s="577"/>
      <c r="G575" s="577"/>
      <c r="H575" s="1020" t="s">
        <v>562</v>
      </c>
      <c r="I575" s="1020"/>
      <c r="J575" s="806">
        <v>-9.8498071859186593E-3</v>
      </c>
      <c r="K575" s="577"/>
      <c r="L575" s="577"/>
      <c r="M575" s="1020" t="s">
        <v>550</v>
      </c>
      <c r="N575" s="1020"/>
      <c r="O575" s="807">
        <v>3.4874493195660057E-2</v>
      </c>
      <c r="P575" s="577"/>
      <c r="Q575" s="577"/>
      <c r="Z575" s="341"/>
      <c r="AA575" s="341"/>
      <c r="AB575" s="341"/>
      <c r="AC575" s="341"/>
      <c r="AD575" s="341"/>
      <c r="AE575" s="341"/>
      <c r="AF575" s="341"/>
      <c r="AG575" s="341"/>
      <c r="AH575" s="341"/>
      <c r="AI575" s="341"/>
      <c r="AJ575" s="341"/>
      <c r="AK575" s="341"/>
      <c r="AL575" s="341"/>
      <c r="AM575" s="341"/>
      <c r="AN575" s="341"/>
      <c r="AO575" s="341"/>
      <c r="AP575" s="341"/>
      <c r="AQ575" s="341"/>
      <c r="AR575" s="341"/>
      <c r="AS575" s="341"/>
      <c r="AT575" s="341"/>
      <c r="AU575" s="341"/>
      <c r="AV575" s="341"/>
      <c r="AW575" s="341"/>
      <c r="AX575" s="341"/>
      <c r="AY575" s="341"/>
      <c r="AZ575" s="341"/>
      <c r="BA575" s="343"/>
      <c r="BB575" s="394"/>
      <c r="BC575" s="343"/>
      <c r="BD575" s="343"/>
      <c r="BE575" s="343"/>
      <c r="BF575" s="343"/>
      <c r="BG575" s="343"/>
      <c r="BH575" s="343"/>
      <c r="BI575" s="343"/>
      <c r="BJ575" s="343"/>
      <c r="BK575" s="343"/>
      <c r="BL575" s="343"/>
      <c r="BM575" s="343"/>
      <c r="BN575" s="343"/>
      <c r="BO575" s="343"/>
      <c r="BP575" s="343"/>
      <c r="BQ575" s="343"/>
      <c r="BR575" s="343"/>
      <c r="BS575" s="343"/>
      <c r="BT575" s="343"/>
      <c r="BU575" s="343"/>
      <c r="BV575" s="343"/>
      <c r="BW575" s="343"/>
      <c r="BX575" s="343"/>
      <c r="BY575" s="343"/>
      <c r="BZ575" s="344"/>
      <c r="CA575" s="344"/>
      <c r="CB575" s="344"/>
      <c r="CC575" s="344"/>
      <c r="CD575" s="344"/>
      <c r="CE575" s="344"/>
      <c r="CF575" s="344"/>
      <c r="CG575" s="344"/>
      <c r="CH575" s="344"/>
      <c r="CI575" s="344"/>
      <c r="CJ575" s="344"/>
      <c r="CK575" s="344"/>
      <c r="CL575" s="344"/>
      <c r="CM575" s="344"/>
      <c r="CN575" s="344"/>
      <c r="CO575" s="344"/>
      <c r="CP575" s="344"/>
      <c r="CQ575" s="344"/>
      <c r="CR575" s="344"/>
      <c r="CS575" s="344"/>
      <c r="CT575" s="344"/>
      <c r="CU575" s="344"/>
      <c r="CV575" s="344"/>
      <c r="CW575" s="344"/>
      <c r="CX575" s="344"/>
      <c r="CY575" s="344"/>
      <c r="CZ575" s="344"/>
    </row>
    <row r="576" s="348" customFormat="true" ht="25.15" customHeight="true" x14ac:dyDescent="0.2">
      <c r="C576" s="1020"/>
      <c r="D576" s="1020"/>
      <c r="E576" s="577"/>
      <c r="F576" s="577"/>
      <c r="G576" s="577"/>
      <c r="H576" s="1020" t="s">
        <v>550</v>
      </c>
      <c r="I576" s="1020"/>
      <c r="J576" s="806">
        <v>5.3432753641047111E-2</v>
      </c>
      <c r="K576" s="577"/>
      <c r="L576" s="577"/>
      <c r="M576" s="1020" t="s">
        <v>517</v>
      </c>
      <c r="N576" s="1020"/>
      <c r="O576" s="807">
        <v>9.4976287099192883E-2</v>
      </c>
      <c r="P576" s="577"/>
      <c r="Q576" s="577"/>
      <c r="Z576" s="341"/>
      <c r="AA576" s="341"/>
      <c r="AB576" s="341"/>
      <c r="AC576" s="341"/>
      <c r="AD576" s="341"/>
      <c r="AE576" s="341"/>
      <c r="AF576" s="341"/>
      <c r="AG576" s="341"/>
      <c r="AH576" s="341"/>
      <c r="AI576" s="341"/>
      <c r="AJ576" s="341"/>
      <c r="AK576" s="341"/>
      <c r="AL576" s="341"/>
      <c r="AM576" s="341"/>
      <c r="AN576" s="341"/>
      <c r="AO576" s="341"/>
      <c r="AP576" s="341"/>
      <c r="AQ576" s="341"/>
      <c r="AR576" s="341"/>
      <c r="AS576" s="341"/>
      <c r="AT576" s="341"/>
      <c r="AU576" s="341"/>
      <c r="AV576" s="341"/>
      <c r="AW576" s="341"/>
      <c r="AX576" s="341"/>
      <c r="AY576" s="341"/>
      <c r="AZ576" s="341"/>
      <c r="BA576" s="343"/>
      <c r="BB576" s="394"/>
      <c r="BC576" s="343"/>
      <c r="BD576" s="343"/>
      <c r="BE576" s="343"/>
      <c r="BF576" s="343"/>
      <c r="BG576" s="343"/>
      <c r="BH576" s="343"/>
      <c r="BI576" s="343"/>
      <c r="BJ576" s="343"/>
      <c r="BK576" s="343"/>
      <c r="BL576" s="343"/>
      <c r="BM576" s="343"/>
      <c r="BN576" s="343"/>
      <c r="BO576" s="343"/>
      <c r="BP576" s="343"/>
      <c r="BQ576" s="343"/>
      <c r="BR576" s="343"/>
      <c r="BS576" s="343"/>
      <c r="BT576" s="343"/>
      <c r="BU576" s="343"/>
      <c r="BV576" s="343"/>
      <c r="BW576" s="343"/>
      <c r="BX576" s="343"/>
      <c r="BY576" s="343"/>
      <c r="BZ576" s="344"/>
      <c r="CA576" s="344"/>
      <c r="CB576" s="344"/>
      <c r="CC576" s="344"/>
      <c r="CD576" s="344"/>
      <c r="CE576" s="344"/>
      <c r="CF576" s="344"/>
      <c r="CG576" s="344"/>
      <c r="CH576" s="344"/>
      <c r="CI576" s="344"/>
      <c r="CJ576" s="344"/>
      <c r="CK576" s="344"/>
      <c r="CL576" s="344"/>
      <c r="CM576" s="344"/>
      <c r="CN576" s="344"/>
      <c r="CO576" s="344"/>
      <c r="CP576" s="344"/>
      <c r="CQ576" s="344"/>
      <c r="CR576" s="344"/>
      <c r="CS576" s="344"/>
      <c r="CT576" s="344"/>
      <c r="CU576" s="344"/>
      <c r="CV576" s="344"/>
      <c r="CW576" s="344"/>
      <c r="CX576" s="344"/>
      <c r="CY576" s="344"/>
      <c r="CZ576" s="344"/>
    </row>
    <row r="577" s="348" customFormat="true" ht="25.15" customHeight="true" x14ac:dyDescent="0.2">
      <c r="C577" s="1020"/>
      <c r="D577" s="1020"/>
      <c r="E577" s="577"/>
      <c r="F577" s="577"/>
      <c r="G577" s="577"/>
      <c r="H577" s="1020" t="s">
        <v>517</v>
      </c>
      <c r="I577" s="1020"/>
      <c r="J577" s="806">
        <v>9.4774845273044694E-2</v>
      </c>
      <c r="K577" s="577"/>
      <c r="L577" s="577"/>
      <c r="M577" s="1020" t="s">
        <v>554</v>
      </c>
      <c r="N577" s="1020"/>
      <c r="O577" s="807">
        <v>2.1515871602227826E-2</v>
      </c>
      <c r="P577" s="577"/>
      <c r="Q577" s="577"/>
      <c r="Z577" s="341"/>
      <c r="AA577" s="341"/>
      <c r="AB577" s="341"/>
      <c r="AC577" s="341"/>
      <c r="AD577" s="341"/>
      <c r="AE577" s="341"/>
      <c r="AF577" s="341"/>
      <c r="AG577" s="341"/>
      <c r="AH577" s="341"/>
      <c r="AI577" s="341"/>
      <c r="AJ577" s="341"/>
      <c r="AK577" s="341"/>
      <c r="AL577" s="341"/>
      <c r="AM577" s="341"/>
      <c r="AN577" s="341"/>
      <c r="AO577" s="341"/>
      <c r="AP577" s="341"/>
      <c r="AQ577" s="341"/>
      <c r="AR577" s="341"/>
      <c r="AS577" s="341"/>
      <c r="AT577" s="341"/>
      <c r="AU577" s="341"/>
      <c r="AV577" s="341"/>
      <c r="AW577" s="341"/>
      <c r="AX577" s="341"/>
      <c r="AY577" s="341"/>
      <c r="AZ577" s="341"/>
      <c r="BA577" s="343"/>
      <c r="BB577" s="394"/>
      <c r="BC577" s="343"/>
      <c r="BD577" s="343"/>
      <c r="BE577" s="343"/>
      <c r="BF577" s="343"/>
      <c r="BG577" s="343"/>
      <c r="BH577" s="343"/>
      <c r="BI577" s="343"/>
      <c r="BJ577" s="343"/>
      <c r="BK577" s="343"/>
      <c r="BL577" s="343"/>
      <c r="BM577" s="343"/>
      <c r="BN577" s="343"/>
      <c r="BO577" s="343"/>
      <c r="BP577" s="343"/>
      <c r="BQ577" s="343"/>
      <c r="BR577" s="343"/>
      <c r="BS577" s="343"/>
      <c r="BT577" s="343"/>
      <c r="BU577" s="343"/>
      <c r="BV577" s="343"/>
      <c r="BW577" s="343"/>
      <c r="BX577" s="343"/>
      <c r="BY577" s="343"/>
      <c r="BZ577" s="344"/>
      <c r="CA577" s="344"/>
      <c r="CB577" s="344"/>
      <c r="CC577" s="344"/>
      <c r="CD577" s="344"/>
      <c r="CE577" s="344"/>
      <c r="CF577" s="344"/>
      <c r="CG577" s="344"/>
      <c r="CH577" s="344"/>
      <c r="CI577" s="344"/>
      <c r="CJ577" s="344"/>
      <c r="CK577" s="344"/>
      <c r="CL577" s="344"/>
      <c r="CM577" s="344"/>
      <c r="CN577" s="344"/>
      <c r="CO577" s="344"/>
      <c r="CP577" s="344"/>
      <c r="CQ577" s="344"/>
      <c r="CR577" s="344"/>
      <c r="CS577" s="344"/>
      <c r="CT577" s="344"/>
      <c r="CU577" s="344"/>
      <c r="CV577" s="344"/>
      <c r="CW577" s="344"/>
      <c r="CX577" s="344"/>
      <c r="CY577" s="344"/>
      <c r="CZ577" s="344"/>
    </row>
    <row r="578" s="348" customFormat="true" ht="25.15" customHeight="true" x14ac:dyDescent="0.2">
      <c r="C578" s="1020"/>
      <c r="D578" s="1020"/>
      <c r="E578" s="577"/>
      <c r="F578" s="577"/>
      <c r="G578" s="577"/>
      <c r="H578" s="1020" t="s">
        <v>554</v>
      </c>
      <c r="I578" s="1020"/>
      <c r="J578" s="806">
        <v>5.1896698416024718E-3</v>
      </c>
      <c r="K578" s="577"/>
      <c r="L578" s="577"/>
      <c r="M578" s="1020" t="s">
        <v>581</v>
      </c>
      <c r="N578" s="1020"/>
      <c r="O578" s="807">
        <v>5.608704012665202E-2</v>
      </c>
      <c r="P578" s="577"/>
      <c r="Q578" s="577"/>
      <c r="Z578" s="341"/>
      <c r="AA578" s="341"/>
      <c r="AB578" s="341"/>
      <c r="AC578" s="341"/>
      <c r="AD578" s="341"/>
      <c r="AE578" s="341"/>
      <c r="AF578" s="341"/>
      <c r="AG578" s="341"/>
      <c r="AH578" s="341"/>
      <c r="AI578" s="341"/>
      <c r="AJ578" s="341"/>
      <c r="AK578" s="341"/>
      <c r="AL578" s="341"/>
      <c r="AM578" s="341"/>
      <c r="AN578" s="341"/>
      <c r="AO578" s="341"/>
      <c r="AP578" s="341"/>
      <c r="AQ578" s="341"/>
      <c r="AR578" s="341"/>
      <c r="AS578" s="341"/>
      <c r="AT578" s="341"/>
      <c r="AU578" s="341"/>
      <c r="AV578" s="341"/>
      <c r="AW578" s="341"/>
      <c r="AX578" s="341"/>
      <c r="AY578" s="341"/>
      <c r="AZ578" s="341"/>
      <c r="BA578" s="343"/>
      <c r="BB578" s="394"/>
      <c r="BC578" s="343"/>
      <c r="BD578" s="343"/>
      <c r="BE578" s="343"/>
      <c r="BF578" s="343"/>
      <c r="BG578" s="343"/>
      <c r="BH578" s="343"/>
      <c r="BI578" s="343"/>
      <c r="BJ578" s="343"/>
      <c r="BK578" s="343"/>
      <c r="BL578" s="343"/>
      <c r="BM578" s="343"/>
      <c r="BN578" s="343"/>
      <c r="BO578" s="343"/>
      <c r="BP578" s="343"/>
      <c r="BQ578" s="343"/>
      <c r="BR578" s="343"/>
      <c r="BS578" s="343"/>
      <c r="BT578" s="343"/>
      <c r="BU578" s="343"/>
      <c r="BV578" s="343"/>
      <c r="BW578" s="343"/>
      <c r="BX578" s="343"/>
      <c r="BY578" s="343"/>
      <c r="BZ578" s="344"/>
      <c r="CA578" s="344"/>
      <c r="CB578" s="344"/>
      <c r="CC578" s="344"/>
      <c r="CD578" s="344"/>
      <c r="CE578" s="344"/>
      <c r="CF578" s="344"/>
      <c r="CG578" s="344"/>
      <c r="CH578" s="344"/>
      <c r="CI578" s="344"/>
      <c r="CJ578" s="344"/>
      <c r="CK578" s="344"/>
      <c r="CL578" s="344"/>
      <c r="CM578" s="344"/>
      <c r="CN578" s="344"/>
      <c r="CO578" s="344"/>
      <c r="CP578" s="344"/>
      <c r="CQ578" s="344"/>
      <c r="CR578" s="344"/>
      <c r="CS578" s="344"/>
      <c r="CT578" s="344"/>
      <c r="CU578" s="344"/>
      <c r="CV578" s="344"/>
      <c r="CW578" s="344"/>
      <c r="CX578" s="344"/>
      <c r="CY578" s="344"/>
      <c r="CZ578" s="344"/>
    </row>
    <row r="579" s="348" customFormat="true" ht="25.15" customHeight="true" x14ac:dyDescent="0.2">
      <c r="C579" s="1020"/>
      <c r="D579" s="1020"/>
      <c r="E579" s="577"/>
      <c r="F579" s="577"/>
      <c r="G579" s="577"/>
      <c r="H579" s="1020" t="s">
        <v>581</v>
      </c>
      <c r="I579" s="1020"/>
      <c r="J579" s="806">
        <v>7.3250315903766447E-2</v>
      </c>
      <c r="K579" s="577"/>
      <c r="L579" s="577"/>
      <c r="M579" s="1020" t="s">
        <v>511</v>
      </c>
      <c r="N579" s="1020"/>
      <c r="O579" s="807">
        <v>0.11625900413519352</v>
      </c>
      <c r="P579" s="577"/>
      <c r="Q579" s="577"/>
      <c r="Z579" s="341"/>
      <c r="AA579" s="341"/>
      <c r="AB579" s="341"/>
      <c r="AC579" s="341"/>
      <c r="AD579" s="341"/>
      <c r="AE579" s="341"/>
      <c r="AF579" s="341"/>
      <c r="AG579" s="341"/>
      <c r="AH579" s="341"/>
      <c r="AI579" s="341"/>
      <c r="AJ579" s="341"/>
      <c r="AK579" s="341"/>
      <c r="AL579" s="341"/>
      <c r="AM579" s="341"/>
      <c r="AN579" s="341"/>
      <c r="AO579" s="341"/>
      <c r="AP579" s="341"/>
      <c r="AQ579" s="341"/>
      <c r="AR579" s="341"/>
      <c r="AS579" s="341"/>
      <c r="AT579" s="341"/>
      <c r="AU579" s="341"/>
      <c r="AV579" s="341"/>
      <c r="AW579" s="341"/>
      <c r="AX579" s="341"/>
      <c r="AY579" s="341"/>
      <c r="AZ579" s="341"/>
      <c r="BA579" s="343"/>
      <c r="BB579" s="394"/>
      <c r="BC579" s="343"/>
      <c r="BD579" s="343"/>
      <c r="BE579" s="343"/>
      <c r="BF579" s="343"/>
      <c r="BG579" s="343"/>
      <c r="BH579" s="343"/>
      <c r="BI579" s="343"/>
      <c r="BJ579" s="343"/>
      <c r="BK579" s="343"/>
      <c r="BL579" s="343"/>
      <c r="BM579" s="343"/>
      <c r="BN579" s="343"/>
      <c r="BO579" s="343"/>
      <c r="BP579" s="343"/>
      <c r="BQ579" s="343"/>
      <c r="BR579" s="343"/>
      <c r="BS579" s="343"/>
      <c r="BT579" s="343"/>
      <c r="BU579" s="343"/>
      <c r="BV579" s="343"/>
      <c r="BW579" s="343"/>
      <c r="BX579" s="343"/>
      <c r="BY579" s="343"/>
      <c r="BZ579" s="344"/>
      <c r="CA579" s="344"/>
      <c r="CB579" s="344"/>
      <c r="CC579" s="344"/>
      <c r="CD579" s="344"/>
      <c r="CE579" s="344"/>
      <c r="CF579" s="344"/>
      <c r="CG579" s="344"/>
      <c r="CH579" s="344"/>
      <c r="CI579" s="344"/>
      <c r="CJ579" s="344"/>
      <c r="CK579" s="344"/>
      <c r="CL579" s="344"/>
      <c r="CM579" s="344"/>
      <c r="CN579" s="344"/>
      <c r="CO579" s="344"/>
      <c r="CP579" s="344"/>
      <c r="CQ579" s="344"/>
      <c r="CR579" s="344"/>
      <c r="CS579" s="344"/>
      <c r="CT579" s="344"/>
      <c r="CU579" s="344"/>
      <c r="CV579" s="344"/>
      <c r="CW579" s="344"/>
      <c r="CX579" s="344"/>
      <c r="CY579" s="344"/>
      <c r="CZ579" s="344"/>
    </row>
    <row r="580" s="348" customFormat="true" ht="25.15" customHeight="true" x14ac:dyDescent="0.2">
      <c r="C580" s="1020"/>
      <c r="D580" s="1020"/>
      <c r="E580" s="577"/>
      <c r="F580" s="577"/>
      <c r="G580" s="577"/>
      <c r="H580" s="1020" t="s">
        <v>511</v>
      </c>
      <c r="I580" s="1020"/>
      <c r="J580" s="806">
        <v>0.10547362962153729</v>
      </c>
      <c r="K580" s="577"/>
      <c r="L580" s="577"/>
      <c r="M580" s="1020" t="s">
        <v>222</v>
      </c>
      <c r="N580" s="1020"/>
      <c r="O580" s="807">
        <v>1.2870063349845858E-2</v>
      </c>
      <c r="P580" s="577"/>
      <c r="Q580" s="577"/>
      <c r="Z580" s="341"/>
      <c r="AA580" s="341"/>
      <c r="AB580" s="341"/>
      <c r="AC580" s="341"/>
      <c r="AD580" s="341"/>
      <c r="AE580" s="341"/>
      <c r="AF580" s="341"/>
      <c r="AG580" s="341"/>
      <c r="AH580" s="341"/>
      <c r="AI580" s="341"/>
      <c r="AJ580" s="341"/>
      <c r="AK580" s="341"/>
      <c r="AL580" s="341"/>
      <c r="AM580" s="341"/>
      <c r="AN580" s="341"/>
      <c r="AO580" s="341"/>
      <c r="AP580" s="341"/>
      <c r="AQ580" s="341"/>
      <c r="AR580" s="341"/>
      <c r="AS580" s="341"/>
      <c r="AT580" s="341"/>
      <c r="AU580" s="341"/>
      <c r="AV580" s="341"/>
      <c r="AW580" s="341"/>
      <c r="AX580" s="341"/>
      <c r="AY580" s="341"/>
      <c r="AZ580" s="341"/>
      <c r="BA580" s="343"/>
      <c r="BB580" s="394"/>
      <c r="BC580" s="343"/>
      <c r="BD580" s="343"/>
      <c r="BE580" s="343"/>
      <c r="BF580" s="343"/>
      <c r="BG580" s="343"/>
      <c r="BH580" s="343"/>
      <c r="BI580" s="343"/>
      <c r="BJ580" s="343"/>
      <c r="BK580" s="343"/>
      <c r="BL580" s="343"/>
      <c r="BM580" s="343"/>
      <c r="BN580" s="343"/>
      <c r="BO580" s="343"/>
      <c r="BP580" s="343"/>
      <c r="BQ580" s="343"/>
      <c r="BR580" s="343"/>
      <c r="BS580" s="343"/>
      <c r="BT580" s="343"/>
      <c r="BU580" s="343"/>
      <c r="BV580" s="343"/>
      <c r="BW580" s="343"/>
      <c r="BX580" s="343"/>
      <c r="BY580" s="343"/>
      <c r="BZ580" s="344"/>
      <c r="CA580" s="344"/>
      <c r="CB580" s="344"/>
      <c r="CC580" s="344"/>
      <c r="CD580" s="344"/>
      <c r="CE580" s="344"/>
      <c r="CF580" s="344"/>
      <c r="CG580" s="344"/>
      <c r="CH580" s="344"/>
      <c r="CI580" s="344"/>
      <c r="CJ580" s="344"/>
      <c r="CK580" s="344"/>
      <c r="CL580" s="344"/>
      <c r="CM580" s="344"/>
      <c r="CN580" s="344"/>
      <c r="CO580" s="344"/>
      <c r="CP580" s="344"/>
      <c r="CQ580" s="344"/>
      <c r="CR580" s="344"/>
      <c r="CS580" s="344"/>
      <c r="CT580" s="344"/>
      <c r="CU580" s="344"/>
      <c r="CV580" s="344"/>
      <c r="CW580" s="344"/>
      <c r="CX580" s="344"/>
      <c r="CY580" s="344"/>
      <c r="CZ580" s="344"/>
    </row>
    <row r="581" s="348" customFormat="true" ht="25.15" customHeight="true" x14ac:dyDescent="0.2">
      <c r="C581" s="1020"/>
      <c r="D581" s="1020"/>
      <c r="E581" s="577"/>
      <c r="F581" s="577"/>
      <c r="G581" s="577"/>
      <c r="H581" s="1020" t="s">
        <v>222</v>
      </c>
      <c r="I581" s="1020"/>
      <c r="J581" s="806">
        <v>7.7768498822715099E-3</v>
      </c>
      <c r="K581" s="577"/>
      <c r="L581" s="577"/>
      <c r="M581" s="1020" t="s">
        <v>205</v>
      </c>
      <c r="N581" s="1020"/>
      <c r="O581" s="807">
        <v>4.4570772891644433E-2</v>
      </c>
      <c r="P581" s="577"/>
      <c r="Q581" s="577"/>
      <c r="Z581" s="341"/>
      <c r="AA581" s="341"/>
      <c r="AB581" s="341"/>
      <c r="AC581" s="341"/>
      <c r="AD581" s="341"/>
      <c r="AE581" s="341"/>
      <c r="AF581" s="341"/>
      <c r="AG581" s="341"/>
      <c r="AH581" s="341"/>
      <c r="AI581" s="341"/>
      <c r="AJ581" s="341"/>
      <c r="AK581" s="341"/>
      <c r="AL581" s="341"/>
      <c r="AM581" s="341"/>
      <c r="AN581" s="341"/>
      <c r="AO581" s="341"/>
      <c r="AP581" s="341"/>
      <c r="AQ581" s="341"/>
      <c r="AR581" s="341"/>
      <c r="AS581" s="341"/>
      <c r="AT581" s="341"/>
      <c r="AU581" s="341"/>
      <c r="AV581" s="341"/>
      <c r="AW581" s="341"/>
      <c r="AX581" s="341"/>
      <c r="AY581" s="341"/>
      <c r="AZ581" s="341"/>
      <c r="BA581" s="343"/>
      <c r="BB581" s="394"/>
      <c r="BC581" s="343"/>
      <c r="BD581" s="343"/>
      <c r="BE581" s="343"/>
      <c r="BF581" s="343"/>
      <c r="BG581" s="343"/>
      <c r="BH581" s="343"/>
      <c r="BI581" s="343"/>
      <c r="BJ581" s="343"/>
      <c r="BK581" s="343"/>
      <c r="BL581" s="343"/>
      <c r="BM581" s="343"/>
      <c r="BN581" s="343"/>
      <c r="BO581" s="343"/>
      <c r="BP581" s="343"/>
      <c r="BQ581" s="343"/>
      <c r="BR581" s="343"/>
      <c r="BS581" s="343"/>
      <c r="BT581" s="343"/>
      <c r="BU581" s="343"/>
      <c r="BV581" s="343"/>
      <c r="BW581" s="343"/>
      <c r="BX581" s="343"/>
      <c r="BY581" s="343"/>
      <c r="BZ581" s="344"/>
      <c r="CA581" s="344"/>
      <c r="CB581" s="344"/>
      <c r="CC581" s="344"/>
      <c r="CD581" s="344"/>
      <c r="CE581" s="344"/>
      <c r="CF581" s="344"/>
      <c r="CG581" s="344"/>
      <c r="CH581" s="344"/>
      <c r="CI581" s="344"/>
      <c r="CJ581" s="344"/>
      <c r="CK581" s="344"/>
      <c r="CL581" s="344"/>
      <c r="CM581" s="344"/>
      <c r="CN581" s="344"/>
      <c r="CO581" s="344"/>
      <c r="CP581" s="344"/>
      <c r="CQ581" s="344"/>
      <c r="CR581" s="344"/>
      <c r="CS581" s="344"/>
      <c r="CT581" s="344"/>
      <c r="CU581" s="344"/>
      <c r="CV581" s="344"/>
      <c r="CW581" s="344"/>
      <c r="CX581" s="344"/>
      <c r="CY581" s="344"/>
      <c r="CZ581" s="344"/>
    </row>
    <row r="582" s="348" customFormat="true" ht="25.15" customHeight="true" x14ac:dyDescent="0.2">
      <c r="C582" s="1020"/>
      <c r="D582" s="1020"/>
      <c r="E582" s="577"/>
      <c r="F582" s="577"/>
      <c r="G582" s="577"/>
      <c r="H582" s="1020" t="s">
        <v>205</v>
      </c>
      <c r="I582" s="1020"/>
      <c r="J582" s="806">
        <v>2.9254900298910272E-2</v>
      </c>
      <c r="K582" s="577"/>
      <c r="L582" s="577"/>
      <c r="M582" s="1020" t="s">
        <v>528</v>
      </c>
      <c r="N582" s="1020"/>
      <c r="O582" s="807">
        <v>4.3687358758527625E-2</v>
      </c>
      <c r="P582" s="577"/>
      <c r="Q582" s="577"/>
      <c r="Z582" s="341"/>
      <c r="AA582" s="341"/>
      <c r="AB582" s="341"/>
      <c r="AC582" s="341"/>
      <c r="AD582" s="341"/>
      <c r="AE582" s="341"/>
      <c r="AF582" s="341"/>
      <c r="AG582" s="341"/>
      <c r="AH582" s="341"/>
      <c r="AI582" s="341"/>
      <c r="AJ582" s="341"/>
      <c r="AK582" s="341"/>
      <c r="AL582" s="341"/>
      <c r="AM582" s="341"/>
      <c r="AN582" s="341"/>
      <c r="AO582" s="341"/>
      <c r="AP582" s="341"/>
      <c r="AQ582" s="341"/>
      <c r="AR582" s="341"/>
      <c r="AS582" s="341"/>
      <c r="AT582" s="341"/>
      <c r="AU582" s="341"/>
      <c r="AV582" s="341"/>
      <c r="AW582" s="341"/>
      <c r="AX582" s="341"/>
      <c r="AY582" s="341"/>
      <c r="AZ582" s="341"/>
      <c r="BA582" s="343"/>
      <c r="BB582" s="394"/>
      <c r="BC582" s="343"/>
      <c r="BD582" s="343"/>
      <c r="BE582" s="343"/>
      <c r="BF582" s="343"/>
      <c r="BG582" s="343"/>
      <c r="BH582" s="343"/>
      <c r="BI582" s="343"/>
      <c r="BJ582" s="343"/>
      <c r="BK582" s="343"/>
      <c r="BL582" s="343"/>
      <c r="BM582" s="343"/>
      <c r="BN582" s="343"/>
      <c r="BO582" s="343"/>
      <c r="BP582" s="343"/>
      <c r="BQ582" s="343"/>
      <c r="BR582" s="343"/>
      <c r="BS582" s="343"/>
      <c r="BT582" s="343"/>
      <c r="BU582" s="343"/>
      <c r="BV582" s="343"/>
      <c r="BW582" s="343"/>
      <c r="BX582" s="343"/>
      <c r="BY582" s="343"/>
      <c r="BZ582" s="344"/>
      <c r="CA582" s="344"/>
      <c r="CB582" s="344"/>
      <c r="CC582" s="344"/>
      <c r="CD582" s="344"/>
      <c r="CE582" s="344"/>
      <c r="CF582" s="344"/>
      <c r="CG582" s="344"/>
      <c r="CH582" s="344"/>
      <c r="CI582" s="344"/>
      <c r="CJ582" s="344"/>
      <c r="CK582" s="344"/>
      <c r="CL582" s="344"/>
      <c r="CM582" s="344"/>
      <c r="CN582" s="344"/>
      <c r="CO582" s="344"/>
      <c r="CP582" s="344"/>
      <c r="CQ582" s="344"/>
      <c r="CR582" s="344"/>
      <c r="CS582" s="344"/>
      <c r="CT582" s="344"/>
      <c r="CU582" s="344"/>
      <c r="CV582" s="344"/>
      <c r="CW582" s="344"/>
      <c r="CX582" s="344"/>
      <c r="CY582" s="344"/>
      <c r="CZ582" s="344"/>
    </row>
    <row r="583" s="348" customFormat="true" ht="25.15" customHeight="true" x14ac:dyDescent="0.2">
      <c r="C583" s="1020"/>
      <c r="D583" s="1020"/>
      <c r="E583" s="577"/>
      <c r="F583" s="577"/>
      <c r="G583" s="577"/>
      <c r="H583" s="1020" t="s">
        <v>528</v>
      </c>
      <c r="I583" s="1020"/>
      <c r="J583" s="806">
        <v>7.5369250741118124E-2</v>
      </c>
      <c r="K583" s="577"/>
      <c r="L583" s="577"/>
      <c r="M583" s="1020" t="s">
        <v>583</v>
      </c>
      <c r="N583" s="1020"/>
      <c r="O583" s="807">
        <v>5.5082158795721842E-2</v>
      </c>
      <c r="P583" s="577"/>
      <c r="Q583" s="577"/>
      <c r="Z583" s="341"/>
      <c r="AA583" s="341"/>
      <c r="AB583" s="341"/>
      <c r="AC583" s="341"/>
      <c r="AD583" s="341"/>
      <c r="AE583" s="341"/>
      <c r="AF583" s="341"/>
      <c r="AG583" s="341"/>
      <c r="AH583" s="341"/>
      <c r="AI583" s="341"/>
      <c r="AJ583" s="341"/>
      <c r="AK583" s="341"/>
      <c r="AL583" s="341"/>
      <c r="AM583" s="341"/>
      <c r="AN583" s="341"/>
      <c r="AO583" s="341"/>
      <c r="AP583" s="341"/>
      <c r="AQ583" s="341"/>
      <c r="AR583" s="341"/>
      <c r="AS583" s="341"/>
      <c r="AT583" s="341"/>
      <c r="AU583" s="341"/>
      <c r="AV583" s="341"/>
      <c r="AW583" s="341"/>
      <c r="AX583" s="341"/>
      <c r="AY583" s="341"/>
      <c r="AZ583" s="341"/>
      <c r="BA583" s="343"/>
      <c r="BB583" s="394"/>
      <c r="BC583" s="343"/>
      <c r="BD583" s="343"/>
      <c r="BE583" s="343"/>
      <c r="BF583" s="343"/>
      <c r="BG583" s="343"/>
      <c r="BH583" s="343"/>
      <c r="BI583" s="343"/>
      <c r="BJ583" s="343"/>
      <c r="BK583" s="343"/>
      <c r="BL583" s="343"/>
      <c r="BM583" s="343"/>
      <c r="BN583" s="343"/>
      <c r="BO583" s="343"/>
      <c r="BP583" s="343"/>
      <c r="BQ583" s="343"/>
      <c r="BR583" s="343"/>
      <c r="BS583" s="343"/>
      <c r="BT583" s="343"/>
      <c r="BU583" s="343"/>
      <c r="BV583" s="343"/>
      <c r="BW583" s="343"/>
      <c r="BX583" s="343"/>
      <c r="BY583" s="343"/>
      <c r="BZ583" s="344"/>
      <c r="CA583" s="344"/>
      <c r="CB583" s="344"/>
      <c r="CC583" s="344"/>
      <c r="CD583" s="344"/>
      <c r="CE583" s="344"/>
      <c r="CF583" s="344"/>
      <c r="CG583" s="344"/>
      <c r="CH583" s="344"/>
      <c r="CI583" s="344"/>
      <c r="CJ583" s="344"/>
      <c r="CK583" s="344"/>
      <c r="CL583" s="344"/>
      <c r="CM583" s="344"/>
      <c r="CN583" s="344"/>
      <c r="CO583" s="344"/>
      <c r="CP583" s="344"/>
      <c r="CQ583" s="344"/>
      <c r="CR583" s="344"/>
      <c r="CS583" s="344"/>
      <c r="CT583" s="344"/>
      <c r="CU583" s="344"/>
      <c r="CV583" s="344"/>
      <c r="CW583" s="344"/>
      <c r="CX583" s="344"/>
      <c r="CY583" s="344"/>
      <c r="CZ583" s="344"/>
    </row>
    <row r="584" s="348" customFormat="true" ht="25.15" customHeight="true" x14ac:dyDescent="0.2">
      <c r="C584" s="1020"/>
      <c r="D584" s="1020"/>
      <c r="E584" s="577"/>
      <c r="F584" s="577"/>
      <c r="G584" s="577"/>
      <c r="H584" s="1020" t="s">
        <v>583</v>
      </c>
      <c r="I584" s="1020"/>
      <c r="J584" s="806">
        <v>3.6670943315002855E-2</v>
      </c>
      <c r="K584" s="577"/>
      <c r="L584" s="577"/>
      <c r="M584" s="1020" t="s">
        <v>584</v>
      </c>
      <c r="N584" s="1020"/>
      <c r="O584" s="807">
        <v>5.1698678126873197E-2</v>
      </c>
      <c r="P584" s="577"/>
      <c r="Q584" s="577"/>
      <c r="Z584" s="341"/>
      <c r="AA584" s="341"/>
      <c r="AB584" s="341"/>
      <c r="AC584" s="341"/>
      <c r="AD584" s="341"/>
      <c r="AE584" s="341"/>
      <c r="AF584" s="341"/>
      <c r="AG584" s="341"/>
      <c r="AH584" s="341"/>
      <c r="AI584" s="341"/>
      <c r="AJ584" s="341"/>
      <c r="AK584" s="341"/>
      <c r="AL584" s="341"/>
      <c r="AM584" s="341"/>
      <c r="AN584" s="341"/>
      <c r="AO584" s="341"/>
      <c r="AP584" s="341"/>
      <c r="AQ584" s="341"/>
      <c r="AR584" s="341"/>
      <c r="AS584" s="341"/>
      <c r="AT584" s="341"/>
      <c r="AU584" s="341"/>
      <c r="AV584" s="341"/>
      <c r="AW584" s="341"/>
      <c r="AX584" s="341"/>
      <c r="AY584" s="341"/>
      <c r="AZ584" s="341"/>
      <c r="BA584" s="343"/>
      <c r="BB584" s="394"/>
      <c r="BC584" s="343"/>
      <c r="BD584" s="343"/>
      <c r="BE584" s="343"/>
      <c r="BF584" s="343"/>
      <c r="BG584" s="343"/>
      <c r="BH584" s="343"/>
      <c r="BI584" s="343"/>
      <c r="BJ584" s="343"/>
      <c r="BK584" s="343"/>
      <c r="BL584" s="343"/>
      <c r="BM584" s="343"/>
      <c r="BN584" s="343"/>
      <c r="BO584" s="343"/>
      <c r="BP584" s="343"/>
      <c r="BQ584" s="343"/>
      <c r="BR584" s="343"/>
      <c r="BS584" s="343"/>
      <c r="BT584" s="343"/>
      <c r="BU584" s="343"/>
      <c r="BV584" s="343"/>
      <c r="BW584" s="343"/>
      <c r="BX584" s="343"/>
      <c r="BY584" s="343"/>
      <c r="BZ584" s="344"/>
      <c r="CA584" s="344"/>
      <c r="CB584" s="344"/>
      <c r="CC584" s="344"/>
      <c r="CD584" s="344"/>
      <c r="CE584" s="344"/>
      <c r="CF584" s="344"/>
      <c r="CG584" s="344"/>
      <c r="CH584" s="344"/>
      <c r="CI584" s="344"/>
      <c r="CJ584" s="344"/>
      <c r="CK584" s="344"/>
      <c r="CL584" s="344"/>
      <c r="CM584" s="344"/>
      <c r="CN584" s="344"/>
      <c r="CO584" s="344"/>
      <c r="CP584" s="344"/>
      <c r="CQ584" s="344"/>
      <c r="CR584" s="344"/>
      <c r="CS584" s="344"/>
      <c r="CT584" s="344"/>
      <c r="CU584" s="344"/>
      <c r="CV584" s="344"/>
      <c r="CW584" s="344"/>
      <c r="CX584" s="344"/>
      <c r="CY584" s="344"/>
      <c r="CZ584" s="344"/>
    </row>
    <row r="585" s="348" customFormat="true" ht="25.15" customHeight="true" x14ac:dyDescent="0.2">
      <c r="C585" s="1020"/>
      <c r="D585" s="1020"/>
      <c r="E585" s="577"/>
      <c r="F585" s="577"/>
      <c r="G585" s="577"/>
      <c r="H585" s="1020" t="s">
        <v>584</v>
      </c>
      <c r="I585" s="1020"/>
      <c r="J585" s="806">
        <v>4.4282374397356807E-2</v>
      </c>
      <c r="K585" s="577"/>
      <c r="L585" s="577"/>
      <c r="M585" s="1020" t="s">
        <v>525</v>
      </c>
      <c r="N585" s="1020"/>
      <c r="O585" s="807">
        <v>5.1975240912254188E-2</v>
      </c>
      <c r="P585" s="577"/>
      <c r="Q585" s="577"/>
      <c r="Z585" s="341"/>
      <c r="AA585" s="341"/>
      <c r="AB585" s="341"/>
      <c r="AC585" s="341"/>
      <c r="AD585" s="341"/>
      <c r="AE585" s="341"/>
      <c r="AF585" s="341"/>
      <c r="AG585" s="341"/>
      <c r="AH585" s="341"/>
      <c r="AI585" s="341"/>
      <c r="AJ585" s="341"/>
      <c r="AK585" s="341"/>
      <c r="AL585" s="341"/>
      <c r="AM585" s="341"/>
      <c r="AN585" s="341"/>
      <c r="AO585" s="341"/>
      <c r="AP585" s="341"/>
      <c r="AQ585" s="341"/>
      <c r="AR585" s="341"/>
      <c r="AS585" s="341"/>
      <c r="AT585" s="341"/>
      <c r="AU585" s="341"/>
      <c r="AV585" s="341"/>
      <c r="AW585" s="341"/>
      <c r="AX585" s="341"/>
      <c r="AY585" s="341"/>
      <c r="AZ585" s="341"/>
      <c r="BA585" s="343"/>
      <c r="BB585" s="394"/>
      <c r="BC585" s="343"/>
      <c r="BD585" s="343"/>
      <c r="BE585" s="343"/>
      <c r="BF585" s="343"/>
      <c r="BG585" s="343"/>
      <c r="BH585" s="343"/>
      <c r="BI585" s="343"/>
      <c r="BJ585" s="343"/>
      <c r="BK585" s="343"/>
      <c r="BL585" s="343"/>
      <c r="BM585" s="343"/>
      <c r="BN585" s="343"/>
      <c r="BO585" s="343"/>
      <c r="BP585" s="343"/>
      <c r="BQ585" s="343"/>
      <c r="BR585" s="343"/>
      <c r="BS585" s="343"/>
      <c r="BT585" s="343"/>
      <c r="BU585" s="343"/>
      <c r="BV585" s="343"/>
      <c r="BW585" s="343"/>
      <c r="BX585" s="343"/>
      <c r="BY585" s="343"/>
      <c r="BZ585" s="344"/>
      <c r="CA585" s="344"/>
      <c r="CB585" s="344"/>
      <c r="CC585" s="344"/>
      <c r="CD585" s="344"/>
      <c r="CE585" s="344"/>
      <c r="CF585" s="344"/>
      <c r="CG585" s="344"/>
      <c r="CH585" s="344"/>
      <c r="CI585" s="344"/>
      <c r="CJ585" s="344"/>
      <c r="CK585" s="344"/>
      <c r="CL585" s="344"/>
      <c r="CM585" s="344"/>
      <c r="CN585" s="344"/>
      <c r="CO585" s="344"/>
      <c r="CP585" s="344"/>
      <c r="CQ585" s="344"/>
      <c r="CR585" s="344"/>
      <c r="CS585" s="344"/>
      <c r="CT585" s="344"/>
      <c r="CU585" s="344"/>
      <c r="CV585" s="344"/>
      <c r="CW585" s="344"/>
      <c r="CX585" s="344"/>
      <c r="CY585" s="344"/>
      <c r="CZ585" s="344"/>
    </row>
    <row r="586" s="348" customFormat="true" ht="25.15" customHeight="true" x14ac:dyDescent="0.2">
      <c r="C586" s="1020"/>
      <c r="D586" s="1020"/>
      <c r="E586" s="577"/>
      <c r="F586" s="577"/>
      <c r="G586" s="577"/>
      <c r="H586" s="1020" t="s">
        <v>525</v>
      </c>
      <c r="I586" s="1020"/>
      <c r="J586" s="806">
        <v>7.7262072396868331E-2</v>
      </c>
      <c r="K586" s="577"/>
      <c r="L586" s="577"/>
      <c r="M586" s="1020" t="s">
        <v>197</v>
      </c>
      <c r="N586" s="1020"/>
      <c r="O586" s="807">
        <v>0.12727836131891102</v>
      </c>
      <c r="P586" s="577"/>
      <c r="Q586" s="577"/>
      <c r="Z586" s="341"/>
      <c r="AA586" s="341"/>
      <c r="AB586" s="341"/>
      <c r="AC586" s="341"/>
      <c r="AD586" s="341"/>
      <c r="AE586" s="341"/>
      <c r="AF586" s="341"/>
      <c r="AG586" s="341"/>
      <c r="AH586" s="341"/>
      <c r="AI586" s="341"/>
      <c r="AJ586" s="341"/>
      <c r="AK586" s="341"/>
      <c r="AL586" s="341"/>
      <c r="AM586" s="341"/>
      <c r="AN586" s="341"/>
      <c r="AO586" s="341"/>
      <c r="AP586" s="341"/>
      <c r="AQ586" s="341"/>
      <c r="AR586" s="341"/>
      <c r="AS586" s="341"/>
      <c r="AT586" s="341"/>
      <c r="AU586" s="341"/>
      <c r="AV586" s="341"/>
      <c r="AW586" s="341"/>
      <c r="AX586" s="341"/>
      <c r="AY586" s="341"/>
      <c r="AZ586" s="341"/>
      <c r="BA586" s="343"/>
      <c r="BB586" s="394"/>
      <c r="BC586" s="343"/>
      <c r="BD586" s="343"/>
      <c r="BE586" s="343"/>
      <c r="BF586" s="343"/>
      <c r="BG586" s="343"/>
      <c r="BH586" s="343"/>
      <c r="BI586" s="343"/>
      <c r="BJ586" s="343"/>
      <c r="BK586" s="343"/>
      <c r="BL586" s="343"/>
      <c r="BM586" s="343"/>
      <c r="BN586" s="343"/>
      <c r="BO586" s="343"/>
      <c r="BP586" s="343"/>
      <c r="BQ586" s="343"/>
      <c r="BR586" s="343"/>
      <c r="BS586" s="343"/>
      <c r="BT586" s="343"/>
      <c r="BU586" s="343"/>
      <c r="BV586" s="343"/>
      <c r="BW586" s="343"/>
      <c r="BX586" s="343"/>
      <c r="BY586" s="343"/>
      <c r="BZ586" s="344"/>
      <c r="CA586" s="344"/>
      <c r="CB586" s="344"/>
      <c r="CC586" s="344"/>
      <c r="CD586" s="344"/>
      <c r="CE586" s="344"/>
      <c r="CF586" s="344"/>
      <c r="CG586" s="344"/>
      <c r="CH586" s="344"/>
      <c r="CI586" s="344"/>
      <c r="CJ586" s="344"/>
      <c r="CK586" s="344"/>
      <c r="CL586" s="344"/>
      <c r="CM586" s="344"/>
      <c r="CN586" s="344"/>
      <c r="CO586" s="344"/>
      <c r="CP586" s="344"/>
      <c r="CQ586" s="344"/>
      <c r="CR586" s="344"/>
      <c r="CS586" s="344"/>
      <c r="CT586" s="344"/>
      <c r="CU586" s="344"/>
      <c r="CV586" s="344"/>
      <c r="CW586" s="344"/>
      <c r="CX586" s="344"/>
      <c r="CY586" s="344"/>
      <c r="CZ586" s="344"/>
    </row>
    <row r="587" s="348" customFormat="true" ht="25.15" customHeight="true" x14ac:dyDescent="0.2">
      <c r="C587" s="1020"/>
      <c r="D587" s="1020"/>
      <c r="E587" s="577"/>
      <c r="F587" s="577"/>
      <c r="G587" s="577"/>
      <c r="H587" s="1020" t="s">
        <v>197</v>
      </c>
      <c r="I587" s="1020"/>
      <c r="J587" s="806">
        <v>0.11219866811541229</v>
      </c>
      <c r="K587" s="577"/>
      <c r="L587" s="577"/>
      <c r="M587" s="1020" t="s">
        <v>560</v>
      </c>
      <c r="N587" s="1020"/>
      <c r="O587" s="807">
        <v>2.0580571896314414E-2</v>
      </c>
      <c r="P587" s="577"/>
      <c r="Q587" s="577"/>
      <c r="Z587" s="341"/>
      <c r="AA587" s="341"/>
      <c r="AB587" s="341"/>
      <c r="AC587" s="341"/>
      <c r="AD587" s="341"/>
      <c r="AE587" s="341"/>
      <c r="AF587" s="341"/>
      <c r="AG587" s="341"/>
      <c r="AH587" s="341"/>
      <c r="AI587" s="341"/>
      <c r="AJ587" s="341"/>
      <c r="AK587" s="341"/>
      <c r="AL587" s="341"/>
      <c r="AM587" s="341"/>
      <c r="AN587" s="341"/>
      <c r="AO587" s="341"/>
      <c r="AP587" s="341"/>
      <c r="AQ587" s="341"/>
      <c r="AR587" s="341"/>
      <c r="AS587" s="341"/>
      <c r="AT587" s="341"/>
      <c r="AU587" s="341"/>
      <c r="AV587" s="341"/>
      <c r="AW587" s="341"/>
      <c r="AX587" s="341"/>
      <c r="AY587" s="341"/>
      <c r="AZ587" s="341"/>
      <c r="BA587" s="343"/>
      <c r="BB587" s="394"/>
      <c r="BC587" s="343"/>
      <c r="BD587" s="343"/>
      <c r="BE587" s="343"/>
      <c r="BF587" s="343"/>
      <c r="BG587" s="343"/>
      <c r="BH587" s="343"/>
      <c r="BI587" s="343"/>
      <c r="BJ587" s="343"/>
      <c r="BK587" s="343"/>
      <c r="BL587" s="343"/>
      <c r="BM587" s="343"/>
      <c r="BN587" s="343"/>
      <c r="BO587" s="343"/>
      <c r="BP587" s="343"/>
      <c r="BQ587" s="343"/>
      <c r="BR587" s="343"/>
      <c r="BS587" s="343"/>
      <c r="BT587" s="343"/>
      <c r="BU587" s="343"/>
      <c r="BV587" s="343"/>
      <c r="BW587" s="343"/>
      <c r="BX587" s="343"/>
      <c r="BY587" s="343"/>
      <c r="BZ587" s="344"/>
      <c r="CA587" s="344"/>
      <c r="CB587" s="344"/>
      <c r="CC587" s="344"/>
      <c r="CD587" s="344"/>
      <c r="CE587" s="344"/>
      <c r="CF587" s="344"/>
      <c r="CG587" s="344"/>
      <c r="CH587" s="344"/>
      <c r="CI587" s="344"/>
      <c r="CJ587" s="344"/>
      <c r="CK587" s="344"/>
      <c r="CL587" s="344"/>
      <c r="CM587" s="344"/>
      <c r="CN587" s="344"/>
      <c r="CO587" s="344"/>
      <c r="CP587" s="344"/>
      <c r="CQ587" s="344"/>
      <c r="CR587" s="344"/>
      <c r="CS587" s="344"/>
      <c r="CT587" s="344"/>
      <c r="CU587" s="344"/>
      <c r="CV587" s="344"/>
      <c r="CW587" s="344"/>
      <c r="CX587" s="344"/>
      <c r="CY587" s="344"/>
      <c r="CZ587" s="344"/>
    </row>
    <row r="588" s="348" customFormat="true" ht="25.15" customHeight="true" x14ac:dyDescent="0.2">
      <c r="C588" s="1020"/>
      <c r="D588" s="1020"/>
      <c r="E588" s="577"/>
      <c r="F588" s="577"/>
      <c r="G588" s="577"/>
      <c r="H588" s="1020" t="s">
        <v>560</v>
      </c>
      <c r="I588" s="1020"/>
      <c r="J588" s="806">
        <v>4.3468698473308379E-2</v>
      </c>
      <c r="K588" s="577"/>
      <c r="L588" s="577"/>
      <c r="M588" s="1020" t="s">
        <v>208</v>
      </c>
      <c r="N588" s="1020"/>
      <c r="O588" s="807">
        <v>0.13059292371179904</v>
      </c>
      <c r="P588" s="577"/>
      <c r="Q588" s="577"/>
      <c r="Z588" s="341"/>
      <c r="AA588" s="341"/>
      <c r="AB588" s="341"/>
      <c r="AC588" s="341"/>
      <c r="AD588" s="341"/>
      <c r="AE588" s="341"/>
      <c r="AF588" s="341"/>
      <c r="AG588" s="341"/>
      <c r="AH588" s="341"/>
      <c r="AI588" s="341"/>
      <c r="AJ588" s="341"/>
      <c r="AK588" s="341"/>
      <c r="AL588" s="341"/>
      <c r="AM588" s="341"/>
      <c r="AN588" s="341"/>
      <c r="AO588" s="341"/>
      <c r="AP588" s="341"/>
      <c r="AQ588" s="341"/>
      <c r="AR588" s="341"/>
      <c r="AS588" s="341"/>
      <c r="AT588" s="341"/>
      <c r="AU588" s="341"/>
      <c r="AV588" s="341"/>
      <c r="AW588" s="341"/>
      <c r="AX588" s="341"/>
      <c r="AY588" s="341"/>
      <c r="AZ588" s="341"/>
      <c r="BA588" s="343"/>
      <c r="BB588" s="394"/>
      <c r="BC588" s="343"/>
      <c r="BD588" s="343"/>
      <c r="BE588" s="343"/>
      <c r="BF588" s="343"/>
      <c r="BG588" s="343"/>
      <c r="BH588" s="343"/>
      <c r="BI588" s="343"/>
      <c r="BJ588" s="343"/>
      <c r="BK588" s="343"/>
      <c r="BL588" s="343"/>
      <c r="BM588" s="343"/>
      <c r="BN588" s="343"/>
      <c r="BO588" s="343"/>
      <c r="BP588" s="343"/>
      <c r="BQ588" s="343"/>
      <c r="BR588" s="343"/>
      <c r="BS588" s="343"/>
      <c r="BT588" s="343"/>
      <c r="BU588" s="343"/>
      <c r="BV588" s="343"/>
      <c r="BW588" s="343"/>
      <c r="BX588" s="343"/>
      <c r="BY588" s="343"/>
      <c r="BZ588" s="344"/>
      <c r="CA588" s="344"/>
      <c r="CB588" s="344"/>
      <c r="CC588" s="344"/>
      <c r="CD588" s="344"/>
      <c r="CE588" s="344"/>
      <c r="CF588" s="344"/>
      <c r="CG588" s="344"/>
      <c r="CH588" s="344"/>
      <c r="CI588" s="344"/>
      <c r="CJ588" s="344"/>
      <c r="CK588" s="344"/>
      <c r="CL588" s="344"/>
      <c r="CM588" s="344"/>
      <c r="CN588" s="344"/>
      <c r="CO588" s="344"/>
      <c r="CP588" s="344"/>
      <c r="CQ588" s="344"/>
      <c r="CR588" s="344"/>
      <c r="CS588" s="344"/>
      <c r="CT588" s="344"/>
      <c r="CU588" s="344"/>
      <c r="CV588" s="344"/>
      <c r="CW588" s="344"/>
      <c r="CX588" s="344"/>
      <c r="CY588" s="344"/>
      <c r="CZ588" s="344"/>
    </row>
    <row r="589" s="348" customFormat="true" ht="25.15" customHeight="true" x14ac:dyDescent="0.2">
      <c r="C589" s="1020"/>
      <c r="D589" s="1020"/>
      <c r="E589" s="577"/>
      <c r="F589" s="577"/>
      <c r="G589" s="577"/>
      <c r="H589" s="1020" t="s">
        <v>208</v>
      </c>
      <c r="I589" s="1020"/>
      <c r="J589" s="806">
        <v>0.13217484172380162</v>
      </c>
      <c r="K589" s="577"/>
      <c r="L589" s="577"/>
      <c r="M589" s="1020" t="s">
        <v>202</v>
      </c>
      <c r="N589" s="1020"/>
      <c r="O589" s="807">
        <v>-8.0751933777954282E-2</v>
      </c>
      <c r="P589" s="577"/>
      <c r="Q589" s="577"/>
      <c r="Z589" s="341"/>
      <c r="AA589" s="341"/>
      <c r="AB589" s="341"/>
      <c r="AC589" s="341"/>
      <c r="AD589" s="341"/>
      <c r="AE589" s="341"/>
      <c r="AF589" s="341"/>
      <c r="AG589" s="341"/>
      <c r="AH589" s="341"/>
      <c r="AI589" s="341"/>
      <c r="AJ589" s="341"/>
      <c r="AK589" s="341"/>
      <c r="AL589" s="341"/>
      <c r="AM589" s="341"/>
      <c r="AN589" s="341"/>
      <c r="AO589" s="341"/>
      <c r="AP589" s="341"/>
      <c r="AQ589" s="341"/>
      <c r="AR589" s="341"/>
      <c r="AS589" s="341"/>
      <c r="AT589" s="341"/>
      <c r="AU589" s="341"/>
      <c r="AV589" s="341"/>
      <c r="AW589" s="341"/>
      <c r="AX589" s="341"/>
      <c r="AY589" s="341"/>
      <c r="AZ589" s="341"/>
      <c r="BA589" s="343"/>
      <c r="BB589" s="394"/>
      <c r="BC589" s="343"/>
      <c r="BD589" s="343"/>
      <c r="BE589" s="343"/>
      <c r="BF589" s="343"/>
      <c r="BG589" s="343"/>
      <c r="BH589" s="343"/>
      <c r="BI589" s="343"/>
      <c r="BJ589" s="343"/>
      <c r="BK589" s="343"/>
      <c r="BL589" s="343"/>
      <c r="BM589" s="343"/>
      <c r="BN589" s="343"/>
      <c r="BO589" s="343"/>
      <c r="BP589" s="343"/>
      <c r="BQ589" s="343"/>
      <c r="BR589" s="343"/>
      <c r="BS589" s="343"/>
      <c r="BT589" s="343"/>
      <c r="BU589" s="343"/>
      <c r="BV589" s="343"/>
      <c r="BW589" s="343"/>
      <c r="BX589" s="343"/>
      <c r="BY589" s="343"/>
      <c r="BZ589" s="344"/>
      <c r="CA589" s="344"/>
      <c r="CB589" s="344"/>
      <c r="CC589" s="344"/>
      <c r="CD589" s="344"/>
      <c r="CE589" s="344"/>
      <c r="CF589" s="344"/>
      <c r="CG589" s="344"/>
      <c r="CH589" s="344"/>
      <c r="CI589" s="344"/>
      <c r="CJ589" s="344"/>
      <c r="CK589" s="344"/>
      <c r="CL589" s="344"/>
      <c r="CM589" s="344"/>
      <c r="CN589" s="344"/>
      <c r="CO589" s="344"/>
      <c r="CP589" s="344"/>
      <c r="CQ589" s="344"/>
      <c r="CR589" s="344"/>
      <c r="CS589" s="344"/>
      <c r="CT589" s="344"/>
      <c r="CU589" s="344"/>
      <c r="CV589" s="344"/>
      <c r="CW589" s="344"/>
      <c r="CX589" s="344"/>
      <c r="CY589" s="344"/>
      <c r="CZ589" s="344"/>
    </row>
    <row r="590" s="348" customFormat="true" ht="25.15" customHeight="true" x14ac:dyDescent="0.2">
      <c r="C590" s="1020"/>
      <c r="D590" s="1020"/>
      <c r="E590" s="577"/>
      <c r="F590" s="577"/>
      <c r="G590" s="577"/>
      <c r="H590" s="1020" t="s">
        <v>202</v>
      </c>
      <c r="I590" s="1020"/>
      <c r="J590" s="806">
        <v>-0.10587794719087576</v>
      </c>
      <c r="K590" s="577"/>
      <c r="L590" s="577"/>
      <c r="M590" s="1020" t="s">
        <v>553</v>
      </c>
      <c r="N590" s="1020"/>
      <c r="O590" s="807">
        <v>1.8611305768155166E-2</v>
      </c>
      <c r="P590" s="577"/>
      <c r="Q590" s="577"/>
      <c r="Z590" s="341"/>
      <c r="AA590" s="341"/>
      <c r="AB590" s="341"/>
      <c r="AC590" s="341"/>
      <c r="AD590" s="341"/>
      <c r="AE590" s="341"/>
      <c r="AF590" s="341"/>
      <c r="AG590" s="341"/>
      <c r="AH590" s="341"/>
      <c r="AI590" s="341"/>
      <c r="AJ590" s="341"/>
      <c r="AK590" s="341"/>
      <c r="AL590" s="341"/>
      <c r="AM590" s="341"/>
      <c r="AN590" s="341"/>
      <c r="AO590" s="341"/>
      <c r="AP590" s="341"/>
      <c r="AQ590" s="341"/>
      <c r="AR590" s="341"/>
      <c r="AS590" s="341"/>
      <c r="AT590" s="341"/>
      <c r="AU590" s="341"/>
      <c r="AV590" s="341"/>
      <c r="AW590" s="341"/>
      <c r="AX590" s="341"/>
      <c r="AY590" s="341"/>
      <c r="AZ590" s="341"/>
      <c r="BA590" s="343"/>
      <c r="BB590" s="394"/>
      <c r="BC590" s="343"/>
      <c r="BD590" s="343"/>
      <c r="BE590" s="343"/>
      <c r="BF590" s="343"/>
      <c r="BG590" s="343"/>
      <c r="BH590" s="343"/>
      <c r="BI590" s="343"/>
      <c r="BJ590" s="343"/>
      <c r="BK590" s="343"/>
      <c r="BL590" s="343"/>
      <c r="BM590" s="343"/>
      <c r="BN590" s="343"/>
      <c r="BO590" s="343"/>
      <c r="BP590" s="343"/>
      <c r="BQ590" s="343"/>
      <c r="BR590" s="343"/>
      <c r="BS590" s="343"/>
      <c r="BT590" s="343"/>
      <c r="BU590" s="343"/>
      <c r="BV590" s="343"/>
      <c r="BW590" s="343"/>
      <c r="BX590" s="343"/>
      <c r="BY590" s="343"/>
      <c r="BZ590" s="344"/>
      <c r="CA590" s="344"/>
      <c r="CB590" s="344"/>
      <c r="CC590" s="344"/>
      <c r="CD590" s="344"/>
      <c r="CE590" s="344"/>
      <c r="CF590" s="344"/>
      <c r="CG590" s="344"/>
      <c r="CH590" s="344"/>
      <c r="CI590" s="344"/>
      <c r="CJ590" s="344"/>
      <c r="CK590" s="344"/>
      <c r="CL590" s="344"/>
      <c r="CM590" s="344"/>
      <c r="CN590" s="344"/>
      <c r="CO590" s="344"/>
      <c r="CP590" s="344"/>
      <c r="CQ590" s="344"/>
      <c r="CR590" s="344"/>
      <c r="CS590" s="344"/>
      <c r="CT590" s="344"/>
      <c r="CU590" s="344"/>
      <c r="CV590" s="344"/>
      <c r="CW590" s="344"/>
      <c r="CX590" s="344"/>
      <c r="CY590" s="344"/>
      <c r="CZ590" s="344"/>
    </row>
    <row r="591" s="348" customFormat="true" ht="25.15" customHeight="true" x14ac:dyDescent="0.2">
      <c r="C591" s="1020"/>
      <c r="D591" s="1020"/>
      <c r="E591" s="577"/>
      <c r="F591" s="577"/>
      <c r="G591" s="577"/>
      <c r="H591" s="1020" t="s">
        <v>553</v>
      </c>
      <c r="I591" s="1020"/>
      <c r="J591" s="806">
        <v>1.5181562718815468E-2</v>
      </c>
      <c r="K591" s="577"/>
      <c r="L591" s="577"/>
      <c r="M591" s="1020" t="s">
        <v>549</v>
      </c>
      <c r="N591" s="1020"/>
      <c r="O591" s="807">
        <v>2.262414642204414E-2</v>
      </c>
      <c r="P591" s="577"/>
      <c r="Q591" s="577"/>
      <c r="Z591" s="341"/>
      <c r="AA591" s="341"/>
      <c r="AB591" s="341"/>
      <c r="AC591" s="341"/>
      <c r="AD591" s="341"/>
      <c r="AE591" s="341"/>
      <c r="AF591" s="341"/>
      <c r="AG591" s="341"/>
      <c r="AH591" s="341"/>
      <c r="AI591" s="341"/>
      <c r="AJ591" s="341"/>
      <c r="AK591" s="341"/>
      <c r="AL591" s="341"/>
      <c r="AM591" s="341"/>
      <c r="AN591" s="341"/>
      <c r="AO591" s="341"/>
      <c r="AP591" s="341"/>
      <c r="AQ591" s="341"/>
      <c r="AR591" s="341"/>
      <c r="AS591" s="341"/>
      <c r="AT591" s="341"/>
      <c r="AU591" s="341"/>
      <c r="AV591" s="341"/>
      <c r="AW591" s="341"/>
      <c r="AX591" s="341"/>
      <c r="AY591" s="341"/>
      <c r="AZ591" s="341"/>
      <c r="BA591" s="343"/>
      <c r="BB591" s="394"/>
      <c r="BC591" s="343"/>
      <c r="BD591" s="343"/>
      <c r="BE591" s="343"/>
      <c r="BF591" s="343"/>
      <c r="BG591" s="343"/>
      <c r="BH591" s="343"/>
      <c r="BI591" s="343"/>
      <c r="BJ591" s="343"/>
      <c r="BK591" s="343"/>
      <c r="BL591" s="343"/>
      <c r="BM591" s="343"/>
      <c r="BN591" s="343"/>
      <c r="BO591" s="343"/>
      <c r="BP591" s="343"/>
      <c r="BQ591" s="343"/>
      <c r="BR591" s="343"/>
      <c r="BS591" s="343"/>
      <c r="BT591" s="343"/>
      <c r="BU591" s="343"/>
      <c r="BV591" s="343"/>
      <c r="BW591" s="343"/>
      <c r="BX591" s="343"/>
      <c r="BY591" s="343"/>
      <c r="BZ591" s="344"/>
      <c r="CA591" s="344"/>
      <c r="CB591" s="344"/>
      <c r="CC591" s="344"/>
      <c r="CD591" s="344"/>
      <c r="CE591" s="344"/>
      <c r="CF591" s="344"/>
      <c r="CG591" s="344"/>
      <c r="CH591" s="344"/>
      <c r="CI591" s="344"/>
      <c r="CJ591" s="344"/>
      <c r="CK591" s="344"/>
      <c r="CL591" s="344"/>
      <c r="CM591" s="344"/>
      <c r="CN591" s="344"/>
      <c r="CO591" s="344"/>
      <c r="CP591" s="344"/>
      <c r="CQ591" s="344"/>
      <c r="CR591" s="344"/>
      <c r="CS591" s="344"/>
      <c r="CT591" s="344"/>
      <c r="CU591" s="344"/>
      <c r="CV591" s="344"/>
      <c r="CW591" s="344"/>
      <c r="CX591" s="344"/>
      <c r="CY591" s="344"/>
      <c r="CZ591" s="344"/>
    </row>
    <row r="592" s="348" customFormat="true" ht="25.15" customHeight="true" x14ac:dyDescent="0.2">
      <c r="C592" s="1020"/>
      <c r="D592" s="1020"/>
      <c r="E592" s="577"/>
      <c r="F592" s="577"/>
      <c r="G592" s="577"/>
      <c r="H592" s="1020" t="s">
        <v>549</v>
      </c>
      <c r="I592" s="1020"/>
      <c r="J592" s="806">
        <v>-3.0942671560233691E-3</v>
      </c>
      <c r="K592" s="577"/>
      <c r="L592" s="577"/>
      <c r="M592" s="1020" t="s">
        <v>539</v>
      </c>
      <c r="N592" s="1020"/>
      <c r="O592" s="807">
        <v>-5.2235933405341176E-2</v>
      </c>
      <c r="P592" s="577"/>
      <c r="Q592" s="577"/>
      <c r="Z592" s="341"/>
      <c r="AA592" s="341"/>
      <c r="AB592" s="341"/>
      <c r="AC592" s="341"/>
      <c r="AD592" s="341"/>
      <c r="AE592" s="341"/>
      <c r="AF592" s="341"/>
      <c r="AG592" s="341"/>
      <c r="AH592" s="341"/>
      <c r="AI592" s="341"/>
      <c r="AJ592" s="341"/>
      <c r="AK592" s="341"/>
      <c r="AL592" s="341"/>
      <c r="AM592" s="341"/>
      <c r="AN592" s="341"/>
      <c r="AO592" s="341"/>
      <c r="AP592" s="341"/>
      <c r="AQ592" s="341"/>
      <c r="AR592" s="341"/>
      <c r="AS592" s="341"/>
      <c r="AT592" s="341"/>
      <c r="AU592" s="341"/>
      <c r="AV592" s="341"/>
      <c r="AW592" s="341"/>
      <c r="AX592" s="341"/>
      <c r="AY592" s="341"/>
      <c r="AZ592" s="341"/>
      <c r="BA592" s="343"/>
      <c r="BB592" s="394"/>
      <c r="BC592" s="343"/>
      <c r="BD592" s="343"/>
      <c r="BE592" s="343"/>
      <c r="BF592" s="343"/>
      <c r="BG592" s="343"/>
      <c r="BH592" s="343"/>
      <c r="BI592" s="343"/>
      <c r="BJ592" s="343"/>
      <c r="BK592" s="343"/>
      <c r="BL592" s="343"/>
      <c r="BM592" s="343"/>
      <c r="BN592" s="343"/>
      <c r="BO592" s="343"/>
      <c r="BP592" s="343"/>
      <c r="BQ592" s="343"/>
      <c r="BR592" s="343"/>
      <c r="BS592" s="343"/>
      <c r="BT592" s="343"/>
      <c r="BU592" s="343"/>
      <c r="BV592" s="343"/>
      <c r="BW592" s="343"/>
      <c r="BX592" s="343"/>
      <c r="BY592" s="343"/>
      <c r="BZ592" s="344"/>
      <c r="CA592" s="344"/>
      <c r="CB592" s="344"/>
      <c r="CC592" s="344"/>
      <c r="CD592" s="344"/>
      <c r="CE592" s="344"/>
      <c r="CF592" s="344"/>
      <c r="CG592" s="344"/>
      <c r="CH592" s="344"/>
      <c r="CI592" s="344"/>
      <c r="CJ592" s="344"/>
      <c r="CK592" s="344"/>
      <c r="CL592" s="344"/>
      <c r="CM592" s="344"/>
      <c r="CN592" s="344"/>
      <c r="CO592" s="344"/>
      <c r="CP592" s="344"/>
      <c r="CQ592" s="344"/>
      <c r="CR592" s="344"/>
      <c r="CS592" s="344"/>
      <c r="CT592" s="344"/>
      <c r="CU592" s="344"/>
      <c r="CV592" s="344"/>
      <c r="CW592" s="344"/>
      <c r="CX592" s="344"/>
      <c r="CY592" s="344"/>
      <c r="CZ592" s="344"/>
    </row>
    <row r="593" s="348" customFormat="true" ht="25.15" customHeight="true" x14ac:dyDescent="0.2">
      <c r="C593" s="1020"/>
      <c r="D593" s="1020"/>
      <c r="E593" s="577"/>
      <c r="F593" s="577"/>
      <c r="G593" s="577"/>
      <c r="H593" s="1020" t="s">
        <v>539</v>
      </c>
      <c r="I593" s="1020"/>
      <c r="J593" s="806">
        <v>-6.9646524006001326E-2</v>
      </c>
      <c r="K593" s="577"/>
      <c r="L593" s="577"/>
      <c r="M593" s="1020" t="s">
        <v>524</v>
      </c>
      <c r="N593" s="1020"/>
      <c r="O593" s="807">
        <v>7.2299524395723083E-2</v>
      </c>
      <c r="P593" s="577"/>
      <c r="Q593" s="577"/>
      <c r="Z593" s="341"/>
      <c r="AA593" s="341"/>
      <c r="AB593" s="341"/>
      <c r="AC593" s="341"/>
      <c r="AD593" s="341"/>
      <c r="AE593" s="341"/>
      <c r="AF593" s="341"/>
      <c r="AG593" s="341"/>
      <c r="AH593" s="341"/>
      <c r="AI593" s="341"/>
      <c r="AJ593" s="341"/>
      <c r="AK593" s="341"/>
      <c r="AL593" s="341"/>
      <c r="AM593" s="341"/>
      <c r="AN593" s="341"/>
      <c r="AO593" s="341"/>
      <c r="AP593" s="341"/>
      <c r="AQ593" s="341"/>
      <c r="AR593" s="341"/>
      <c r="AS593" s="341"/>
      <c r="AT593" s="341"/>
      <c r="AU593" s="341"/>
      <c r="AV593" s="341"/>
      <c r="AW593" s="341"/>
      <c r="AX593" s="341"/>
      <c r="AY593" s="341"/>
      <c r="AZ593" s="341"/>
      <c r="BA593" s="343"/>
      <c r="BB593" s="394"/>
      <c r="BC593" s="343"/>
      <c r="BD593" s="343"/>
      <c r="BE593" s="343"/>
      <c r="BF593" s="343"/>
      <c r="BG593" s="343"/>
      <c r="BH593" s="343"/>
      <c r="BI593" s="343"/>
      <c r="BJ593" s="343"/>
      <c r="BK593" s="343"/>
      <c r="BL593" s="343"/>
      <c r="BM593" s="343"/>
      <c r="BN593" s="343"/>
      <c r="BO593" s="343"/>
      <c r="BP593" s="343"/>
      <c r="BQ593" s="343"/>
      <c r="BR593" s="343"/>
      <c r="BS593" s="343"/>
      <c r="BT593" s="343"/>
      <c r="BU593" s="343"/>
      <c r="BV593" s="343"/>
      <c r="BW593" s="343"/>
      <c r="BX593" s="343"/>
      <c r="BY593" s="343"/>
      <c r="BZ593" s="344"/>
      <c r="CA593" s="344"/>
      <c r="CB593" s="344"/>
      <c r="CC593" s="344"/>
      <c r="CD593" s="344"/>
      <c r="CE593" s="344"/>
      <c r="CF593" s="344"/>
      <c r="CG593" s="344"/>
      <c r="CH593" s="344"/>
      <c r="CI593" s="344"/>
      <c r="CJ593" s="344"/>
      <c r="CK593" s="344"/>
      <c r="CL593" s="344"/>
      <c r="CM593" s="344"/>
      <c r="CN593" s="344"/>
      <c r="CO593" s="344"/>
      <c r="CP593" s="344"/>
      <c r="CQ593" s="344"/>
      <c r="CR593" s="344"/>
      <c r="CS593" s="344"/>
      <c r="CT593" s="344"/>
      <c r="CU593" s="344"/>
      <c r="CV593" s="344"/>
      <c r="CW593" s="344"/>
      <c r="CX593" s="344"/>
      <c r="CY593" s="344"/>
      <c r="CZ593" s="344"/>
    </row>
    <row r="594" s="348" customFormat="true" ht="25.15" customHeight="true" x14ac:dyDescent="0.2">
      <c r="C594" s="1020"/>
      <c r="D594" s="1020"/>
      <c r="E594" s="577"/>
      <c r="F594" s="577"/>
      <c r="G594" s="577"/>
      <c r="H594" s="1020" t="s">
        <v>524</v>
      </c>
      <c r="I594" s="1020"/>
      <c r="J594" s="806">
        <v>4.9195722996157133E-2</v>
      </c>
      <c r="K594" s="577"/>
      <c r="L594" s="577"/>
      <c r="M594" s="1020" t="s">
        <v>532</v>
      </c>
      <c r="N594" s="1020"/>
      <c r="O594" s="807">
        <v>-2.1848469636483875E-2</v>
      </c>
      <c r="P594" s="577"/>
      <c r="Q594" s="577"/>
      <c r="Z594" s="341"/>
      <c r="AA594" s="341"/>
      <c r="AB594" s="341"/>
      <c r="AC594" s="341"/>
      <c r="AD594" s="341"/>
      <c r="AE594" s="341"/>
      <c r="AF594" s="341"/>
      <c r="AG594" s="341"/>
      <c r="AH594" s="341"/>
      <c r="AI594" s="341"/>
      <c r="AJ594" s="341"/>
      <c r="AK594" s="341"/>
      <c r="AL594" s="341"/>
      <c r="AM594" s="341"/>
      <c r="AN594" s="341"/>
      <c r="AO594" s="341"/>
      <c r="AP594" s="341"/>
      <c r="AQ594" s="341"/>
      <c r="AR594" s="341"/>
      <c r="AS594" s="341"/>
      <c r="AT594" s="341"/>
      <c r="AU594" s="341"/>
      <c r="AV594" s="341"/>
      <c r="AW594" s="341"/>
      <c r="AX594" s="341"/>
      <c r="AY594" s="341"/>
      <c r="AZ594" s="341"/>
      <c r="BA594" s="343"/>
      <c r="BB594" s="394"/>
      <c r="BC594" s="343"/>
      <c r="BD594" s="343"/>
      <c r="BE594" s="343"/>
      <c r="BF594" s="343"/>
      <c r="BG594" s="343"/>
      <c r="BH594" s="343"/>
      <c r="BI594" s="343"/>
      <c r="BJ594" s="343"/>
      <c r="BK594" s="343"/>
      <c r="BL594" s="343"/>
      <c r="BM594" s="343"/>
      <c r="BN594" s="343"/>
      <c r="BO594" s="343"/>
      <c r="BP594" s="343"/>
      <c r="BQ594" s="343"/>
      <c r="BR594" s="343"/>
      <c r="BS594" s="343"/>
      <c r="BT594" s="343"/>
      <c r="BU594" s="343"/>
      <c r="BV594" s="343"/>
      <c r="BW594" s="343"/>
      <c r="BX594" s="343"/>
      <c r="BY594" s="343"/>
      <c r="BZ594" s="344"/>
      <c r="CA594" s="344"/>
      <c r="CB594" s="344"/>
      <c r="CC594" s="344"/>
      <c r="CD594" s="344"/>
      <c r="CE594" s="344"/>
      <c r="CF594" s="344"/>
      <c r="CG594" s="344"/>
      <c r="CH594" s="344"/>
      <c r="CI594" s="344"/>
      <c r="CJ594" s="344"/>
      <c r="CK594" s="344"/>
      <c r="CL594" s="344"/>
      <c r="CM594" s="344"/>
      <c r="CN594" s="344"/>
      <c r="CO594" s="344"/>
      <c r="CP594" s="344"/>
      <c r="CQ594" s="344"/>
      <c r="CR594" s="344"/>
      <c r="CS594" s="344"/>
      <c r="CT594" s="344"/>
      <c r="CU594" s="344"/>
      <c r="CV594" s="344"/>
      <c r="CW594" s="344"/>
      <c r="CX594" s="344"/>
      <c r="CY594" s="344"/>
      <c r="CZ594" s="344"/>
    </row>
    <row r="595" s="348" customFormat="true" ht="25.15" customHeight="true" x14ac:dyDescent="0.2">
      <c r="C595" s="1020"/>
      <c r="D595" s="1020"/>
      <c r="E595" s="577"/>
      <c r="F595" s="577"/>
      <c r="G595" s="577"/>
      <c r="H595" s="1020" t="s">
        <v>532</v>
      </c>
      <c r="I595" s="1020"/>
      <c r="J595" s="806">
        <v>-6.5851969104061922E-2</v>
      </c>
      <c r="K595" s="577"/>
      <c r="L595" s="577"/>
      <c r="M595" s="1020" t="s">
        <v>523</v>
      </c>
      <c r="N595" s="1020"/>
      <c r="O595" s="807">
        <v>8.4786913247111281E-2</v>
      </c>
      <c r="P595" s="577"/>
      <c r="Q595" s="577"/>
      <c r="Z595" s="341"/>
      <c r="AA595" s="341"/>
      <c r="AB595" s="341"/>
      <c r="AC595" s="341"/>
      <c r="AD595" s="341"/>
      <c r="AE595" s="341"/>
      <c r="AF595" s="341"/>
      <c r="AG595" s="341"/>
      <c r="AH595" s="341"/>
      <c r="AI595" s="341"/>
      <c r="AJ595" s="341"/>
      <c r="AK595" s="341"/>
      <c r="AL595" s="341"/>
      <c r="AM595" s="341"/>
      <c r="AN595" s="341"/>
      <c r="AO595" s="341"/>
      <c r="AP595" s="341"/>
      <c r="AQ595" s="341"/>
      <c r="AR595" s="341"/>
      <c r="AS595" s="341"/>
      <c r="AT595" s="341"/>
      <c r="AU595" s="341"/>
      <c r="AV595" s="341"/>
      <c r="AW595" s="341"/>
      <c r="AX595" s="341"/>
      <c r="AY595" s="341"/>
      <c r="AZ595" s="341"/>
      <c r="BA595" s="343"/>
      <c r="BB595" s="394"/>
      <c r="BC595" s="343"/>
      <c r="BD595" s="343"/>
      <c r="BE595" s="343"/>
      <c r="BF595" s="343"/>
      <c r="BG595" s="343"/>
      <c r="BH595" s="343"/>
      <c r="BI595" s="343"/>
      <c r="BJ595" s="343"/>
      <c r="BK595" s="343"/>
      <c r="BL595" s="343"/>
      <c r="BM595" s="343"/>
      <c r="BN595" s="343"/>
      <c r="BO595" s="343"/>
      <c r="BP595" s="343"/>
      <c r="BQ595" s="343"/>
      <c r="BR595" s="343"/>
      <c r="BS595" s="343"/>
      <c r="BT595" s="343"/>
      <c r="BU595" s="343"/>
      <c r="BV595" s="343"/>
      <c r="BW595" s="343"/>
      <c r="BX595" s="343"/>
      <c r="BY595" s="343"/>
      <c r="BZ595" s="344"/>
      <c r="CA595" s="344"/>
      <c r="CB595" s="344"/>
      <c r="CC595" s="344"/>
      <c r="CD595" s="344"/>
      <c r="CE595" s="344"/>
      <c r="CF595" s="344"/>
      <c r="CG595" s="344"/>
      <c r="CH595" s="344"/>
      <c r="CI595" s="344"/>
      <c r="CJ595" s="344"/>
      <c r="CK595" s="344"/>
      <c r="CL595" s="344"/>
      <c r="CM595" s="344"/>
      <c r="CN595" s="344"/>
      <c r="CO595" s="344"/>
      <c r="CP595" s="344"/>
      <c r="CQ595" s="344"/>
      <c r="CR595" s="344"/>
      <c r="CS595" s="344"/>
      <c r="CT595" s="344"/>
      <c r="CU595" s="344"/>
      <c r="CV595" s="344"/>
      <c r="CW595" s="344"/>
      <c r="CX595" s="344"/>
      <c r="CY595" s="344"/>
      <c r="CZ595" s="344"/>
    </row>
    <row r="596" s="348" customFormat="true" ht="25.15" customHeight="true" x14ac:dyDescent="0.2">
      <c r="C596" s="1020"/>
      <c r="D596" s="1020"/>
      <c r="E596" s="577"/>
      <c r="F596" s="577"/>
      <c r="G596" s="577"/>
      <c r="H596" s="1020" t="s">
        <v>523</v>
      </c>
      <c r="I596" s="1020"/>
      <c r="J596" s="806">
        <v>5.5561316733393575E-2</v>
      </c>
      <c r="K596" s="577"/>
      <c r="L596" s="577"/>
      <c r="M596" s="1020" t="s">
        <v>578</v>
      </c>
      <c r="N596" s="1020"/>
      <c r="O596" s="807">
        <v>9.6758216286670834E-2</v>
      </c>
      <c r="P596" s="577"/>
      <c r="Q596" s="577"/>
      <c r="Z596" s="341"/>
      <c r="AA596" s="341"/>
      <c r="AB596" s="341"/>
      <c r="AC596" s="341"/>
      <c r="AD596" s="341"/>
      <c r="AE596" s="341"/>
      <c r="AF596" s="341"/>
      <c r="AG596" s="341"/>
      <c r="AH596" s="341"/>
      <c r="AI596" s="341"/>
      <c r="AJ596" s="341"/>
      <c r="AK596" s="341"/>
      <c r="AL596" s="341"/>
      <c r="AM596" s="341"/>
      <c r="AN596" s="341"/>
      <c r="AO596" s="341"/>
      <c r="AP596" s="341"/>
      <c r="AQ596" s="341"/>
      <c r="AR596" s="341"/>
      <c r="AS596" s="341"/>
      <c r="AT596" s="341"/>
      <c r="AU596" s="341"/>
      <c r="AV596" s="341"/>
      <c r="AW596" s="341"/>
      <c r="AX596" s="341"/>
      <c r="AY596" s="341"/>
      <c r="AZ596" s="341"/>
      <c r="BA596" s="343"/>
      <c r="BB596" s="394"/>
      <c r="BC596" s="343"/>
      <c r="BD596" s="343"/>
      <c r="BE596" s="343"/>
      <c r="BF596" s="343"/>
      <c r="BG596" s="343"/>
      <c r="BH596" s="343"/>
      <c r="BI596" s="343"/>
      <c r="BJ596" s="343"/>
      <c r="BK596" s="343"/>
      <c r="BL596" s="343"/>
      <c r="BM596" s="343"/>
      <c r="BN596" s="343"/>
      <c r="BO596" s="343"/>
      <c r="BP596" s="343"/>
      <c r="BQ596" s="343"/>
      <c r="BR596" s="343"/>
      <c r="BS596" s="343"/>
      <c r="BT596" s="343"/>
      <c r="BU596" s="343"/>
      <c r="BV596" s="343"/>
      <c r="BW596" s="343"/>
      <c r="BX596" s="343"/>
      <c r="BY596" s="343"/>
      <c r="BZ596" s="344"/>
      <c r="CA596" s="344"/>
      <c r="CB596" s="344"/>
      <c r="CC596" s="344"/>
      <c r="CD596" s="344"/>
      <c r="CE596" s="344"/>
      <c r="CF596" s="344"/>
      <c r="CG596" s="344"/>
      <c r="CH596" s="344"/>
      <c r="CI596" s="344"/>
      <c r="CJ596" s="344"/>
      <c r="CK596" s="344"/>
      <c r="CL596" s="344"/>
      <c r="CM596" s="344"/>
      <c r="CN596" s="344"/>
      <c r="CO596" s="344"/>
      <c r="CP596" s="344"/>
      <c r="CQ596" s="344"/>
      <c r="CR596" s="344"/>
      <c r="CS596" s="344"/>
      <c r="CT596" s="344"/>
      <c r="CU596" s="344"/>
      <c r="CV596" s="344"/>
      <c r="CW596" s="344"/>
      <c r="CX596" s="344"/>
      <c r="CY596" s="344"/>
      <c r="CZ596" s="344"/>
    </row>
    <row r="597" s="348" customFormat="true" ht="25.15" customHeight="true" x14ac:dyDescent="0.2">
      <c r="C597" s="1020"/>
      <c r="D597" s="1020"/>
      <c r="E597" s="577"/>
      <c r="F597" s="577"/>
      <c r="G597" s="577"/>
      <c r="H597" s="1020" t="s">
        <v>578</v>
      </c>
      <c r="I597" s="1020"/>
      <c r="J597" s="806">
        <v>7.8489140699065874E-2</v>
      </c>
      <c r="K597" s="577"/>
      <c r="L597" s="577"/>
      <c r="M597" s="1020" t="s">
        <v>588</v>
      </c>
      <c r="N597" s="1020"/>
      <c r="O597" s="807">
        <v>1.6031459095284955E-2</v>
      </c>
      <c r="P597" s="577"/>
      <c r="Q597" s="577"/>
      <c r="Z597" s="341"/>
      <c r="AA597" s="341"/>
      <c r="AB597" s="341"/>
      <c r="AC597" s="341"/>
      <c r="AD597" s="341"/>
      <c r="AE597" s="341"/>
      <c r="AF597" s="341"/>
      <c r="AG597" s="341"/>
      <c r="AH597" s="341"/>
      <c r="AI597" s="341"/>
      <c r="AJ597" s="341"/>
      <c r="AK597" s="341"/>
      <c r="AL597" s="341"/>
      <c r="AM597" s="341"/>
      <c r="AN597" s="341"/>
      <c r="AO597" s="341"/>
      <c r="AP597" s="341"/>
      <c r="AQ597" s="341"/>
      <c r="AR597" s="341"/>
      <c r="AS597" s="341"/>
      <c r="AT597" s="341"/>
      <c r="AU597" s="341"/>
      <c r="AV597" s="341"/>
      <c r="AW597" s="341"/>
      <c r="AX597" s="341"/>
      <c r="AY597" s="341"/>
      <c r="AZ597" s="341"/>
      <c r="BA597" s="343"/>
      <c r="BB597" s="394"/>
      <c r="BC597" s="343"/>
      <c r="BD597" s="343"/>
      <c r="BE597" s="343"/>
      <c r="BF597" s="343"/>
      <c r="BG597" s="343"/>
      <c r="BH597" s="343"/>
      <c r="BI597" s="343"/>
      <c r="BJ597" s="343"/>
      <c r="BK597" s="343"/>
      <c r="BL597" s="343"/>
      <c r="BM597" s="343"/>
      <c r="BN597" s="343"/>
      <c r="BO597" s="343"/>
      <c r="BP597" s="343"/>
      <c r="BQ597" s="343"/>
      <c r="BR597" s="343"/>
      <c r="BS597" s="343"/>
      <c r="BT597" s="343"/>
      <c r="BU597" s="343"/>
      <c r="BV597" s="343"/>
      <c r="BW597" s="343"/>
      <c r="BX597" s="343"/>
      <c r="BY597" s="343"/>
      <c r="BZ597" s="344"/>
      <c r="CA597" s="344"/>
      <c r="CB597" s="344"/>
      <c r="CC597" s="344"/>
      <c r="CD597" s="344"/>
      <c r="CE597" s="344"/>
      <c r="CF597" s="344"/>
      <c r="CG597" s="344"/>
      <c r="CH597" s="344"/>
      <c r="CI597" s="344"/>
      <c r="CJ597" s="344"/>
      <c r="CK597" s="344"/>
      <c r="CL597" s="344"/>
      <c r="CM597" s="344"/>
      <c r="CN597" s="344"/>
      <c r="CO597" s="344"/>
      <c r="CP597" s="344"/>
      <c r="CQ597" s="344"/>
      <c r="CR597" s="344"/>
      <c r="CS597" s="344"/>
      <c r="CT597" s="344"/>
      <c r="CU597" s="344"/>
      <c r="CV597" s="344"/>
      <c r="CW597" s="344"/>
      <c r="CX597" s="344"/>
      <c r="CY597" s="344"/>
      <c r="CZ597" s="344"/>
    </row>
    <row r="598" s="348" customFormat="true" ht="25.15" customHeight="true" x14ac:dyDescent="0.2">
      <c r="C598" s="1020"/>
      <c r="D598" s="1020"/>
      <c r="E598" s="577"/>
      <c r="F598" s="577"/>
      <c r="G598" s="577"/>
      <c r="H598" s="1020" t="s">
        <v>588</v>
      </c>
      <c r="I598" s="1020"/>
      <c r="J598" s="806">
        <v>-4.6028233411449472E-3</v>
      </c>
      <c r="K598" s="577"/>
      <c r="L598" s="577"/>
      <c r="M598" s="1020" t="s">
        <v>589</v>
      </c>
      <c r="N598" s="1020"/>
      <c r="O598" s="807">
        <v>2.1648346039752676E-2</v>
      </c>
      <c r="P598" s="577"/>
      <c r="Q598" s="577"/>
      <c r="Z598" s="341"/>
      <c r="AA598" s="341"/>
      <c r="AB598" s="341"/>
      <c r="AC598" s="341"/>
      <c r="AD598" s="341"/>
      <c r="AE598" s="341"/>
      <c r="AF598" s="341"/>
      <c r="AG598" s="341"/>
      <c r="AH598" s="341"/>
      <c r="AI598" s="341"/>
      <c r="AJ598" s="341"/>
      <c r="AK598" s="341"/>
      <c r="AL598" s="341"/>
      <c r="AM598" s="341"/>
      <c r="AN598" s="341"/>
      <c r="AO598" s="341"/>
      <c r="AP598" s="341"/>
      <c r="AQ598" s="341"/>
      <c r="AR598" s="341"/>
      <c r="AS598" s="341"/>
      <c r="AT598" s="341"/>
      <c r="AU598" s="341"/>
      <c r="AV598" s="341"/>
      <c r="AW598" s="341"/>
      <c r="AX598" s="341"/>
      <c r="AY598" s="341"/>
      <c r="AZ598" s="341"/>
      <c r="BA598" s="343"/>
      <c r="BB598" s="394"/>
      <c r="BC598" s="343"/>
      <c r="BD598" s="343"/>
      <c r="BE598" s="343"/>
      <c r="BF598" s="343"/>
      <c r="BG598" s="343"/>
      <c r="BH598" s="343"/>
      <c r="BI598" s="343"/>
      <c r="BJ598" s="343"/>
      <c r="BK598" s="343"/>
      <c r="BL598" s="343"/>
      <c r="BM598" s="343"/>
      <c r="BN598" s="343"/>
      <c r="BO598" s="343"/>
      <c r="BP598" s="343"/>
      <c r="BQ598" s="343"/>
      <c r="BR598" s="343"/>
      <c r="BS598" s="343"/>
      <c r="BT598" s="343"/>
      <c r="BU598" s="343"/>
      <c r="BV598" s="343"/>
      <c r="BW598" s="343"/>
      <c r="BX598" s="343"/>
      <c r="BY598" s="343"/>
      <c r="BZ598" s="344"/>
      <c r="CA598" s="344"/>
      <c r="CB598" s="344"/>
      <c r="CC598" s="344"/>
      <c r="CD598" s="344"/>
      <c r="CE598" s="344"/>
      <c r="CF598" s="344"/>
      <c r="CG598" s="344"/>
      <c r="CH598" s="344"/>
      <c r="CI598" s="344"/>
      <c r="CJ598" s="344"/>
      <c r="CK598" s="344"/>
      <c r="CL598" s="344"/>
      <c r="CM598" s="344"/>
      <c r="CN598" s="344"/>
      <c r="CO598" s="344"/>
      <c r="CP598" s="344"/>
      <c r="CQ598" s="344"/>
      <c r="CR598" s="344"/>
      <c r="CS598" s="344"/>
      <c r="CT598" s="344"/>
      <c r="CU598" s="344"/>
      <c r="CV598" s="344"/>
      <c r="CW598" s="344"/>
      <c r="CX598" s="344"/>
      <c r="CY598" s="344"/>
      <c r="CZ598" s="344"/>
    </row>
    <row r="599" s="348" customFormat="true" ht="25.15" customHeight="true" x14ac:dyDescent="0.2">
      <c r="C599" s="1020"/>
      <c r="D599" s="1020"/>
      <c r="E599" s="577"/>
      <c r="F599" s="577"/>
      <c r="G599" s="577"/>
      <c r="H599" s="1020" t="s">
        <v>589</v>
      </c>
      <c r="I599" s="1020"/>
      <c r="J599" s="806">
        <v>-2.0347529489554348E-2</v>
      </c>
      <c r="K599" s="577"/>
      <c r="L599" s="577"/>
      <c r="M599" s="1020" t="s">
        <v>585</v>
      </c>
      <c r="N599" s="1020"/>
      <c r="O599" s="807">
        <v>-4.8914255904930329E-2</v>
      </c>
      <c r="P599" s="577"/>
      <c r="Q599" s="577"/>
      <c r="Z599" s="341"/>
      <c r="AA599" s="341"/>
      <c r="AB599" s="341"/>
      <c r="AC599" s="341"/>
      <c r="AD599" s="341"/>
      <c r="AE599" s="341"/>
      <c r="AF599" s="341"/>
      <c r="AG599" s="341"/>
      <c r="AH599" s="341"/>
      <c r="AI599" s="341"/>
      <c r="AJ599" s="341"/>
      <c r="AK599" s="341"/>
      <c r="AL599" s="341"/>
      <c r="AM599" s="341"/>
      <c r="AN599" s="341"/>
      <c r="AO599" s="341"/>
      <c r="AP599" s="341"/>
      <c r="AQ599" s="341"/>
      <c r="AR599" s="341"/>
      <c r="AS599" s="341"/>
      <c r="AT599" s="341"/>
      <c r="AU599" s="341"/>
      <c r="AV599" s="341"/>
      <c r="AW599" s="341"/>
      <c r="AX599" s="341"/>
      <c r="AY599" s="341"/>
      <c r="AZ599" s="341"/>
      <c r="BA599" s="343"/>
      <c r="BB599" s="394"/>
      <c r="BC599" s="343"/>
      <c r="BD599" s="343"/>
      <c r="BE599" s="343"/>
      <c r="BF599" s="343"/>
      <c r="BG599" s="343"/>
      <c r="BH599" s="343"/>
      <c r="BI599" s="343"/>
      <c r="BJ599" s="343"/>
      <c r="BK599" s="343"/>
      <c r="BL599" s="343"/>
      <c r="BM599" s="343"/>
      <c r="BN599" s="343"/>
      <c r="BO599" s="343"/>
      <c r="BP599" s="343"/>
      <c r="BQ599" s="343"/>
      <c r="BR599" s="343"/>
      <c r="BS599" s="343"/>
      <c r="BT599" s="343"/>
      <c r="BU599" s="343"/>
      <c r="BV599" s="343"/>
      <c r="BW599" s="343"/>
      <c r="BX599" s="343"/>
      <c r="BY599" s="343"/>
      <c r="BZ599" s="344"/>
      <c r="CA599" s="344"/>
      <c r="CB599" s="344"/>
      <c r="CC599" s="344"/>
      <c r="CD599" s="344"/>
      <c r="CE599" s="344"/>
      <c r="CF599" s="344"/>
      <c r="CG599" s="344"/>
      <c r="CH599" s="344"/>
      <c r="CI599" s="344"/>
      <c r="CJ599" s="344"/>
      <c r="CK599" s="344"/>
      <c r="CL599" s="344"/>
      <c r="CM599" s="344"/>
      <c r="CN599" s="344"/>
      <c r="CO599" s="344"/>
      <c r="CP599" s="344"/>
      <c r="CQ599" s="344"/>
      <c r="CR599" s="344"/>
      <c r="CS599" s="344"/>
      <c r="CT599" s="344"/>
      <c r="CU599" s="344"/>
      <c r="CV599" s="344"/>
      <c r="CW599" s="344"/>
      <c r="CX599" s="344"/>
      <c r="CY599" s="344"/>
      <c r="CZ599" s="344"/>
    </row>
    <row r="600" s="348" customFormat="true" ht="25.15" customHeight="true" x14ac:dyDescent="0.2">
      <c r="C600" s="1020"/>
      <c r="D600" s="1020"/>
      <c r="E600" s="577"/>
      <c r="F600" s="577"/>
      <c r="G600" s="577"/>
      <c r="H600" s="1020" t="s">
        <v>585</v>
      </c>
      <c r="I600" s="1020"/>
      <c r="J600" s="806">
        <v>-3.7525683847476232E-2</v>
      </c>
      <c r="K600" s="577"/>
      <c r="L600" s="577"/>
      <c r="M600" s="1020" t="s">
        <v>580</v>
      </c>
      <c r="N600" s="1020"/>
      <c r="O600" s="807">
        <v>4.0414818162206642E-2</v>
      </c>
      <c r="P600" s="577"/>
      <c r="Q600" s="577"/>
      <c r="Z600" s="341"/>
      <c r="AA600" s="341"/>
      <c r="AB600" s="341"/>
      <c r="AC600" s="341"/>
      <c r="AD600" s="341"/>
      <c r="AE600" s="341"/>
      <c r="AF600" s="341"/>
      <c r="AG600" s="341"/>
      <c r="AH600" s="341"/>
      <c r="AI600" s="341"/>
      <c r="AJ600" s="341"/>
      <c r="AK600" s="341"/>
      <c r="AL600" s="341"/>
      <c r="AM600" s="341"/>
      <c r="AN600" s="341"/>
      <c r="AO600" s="341"/>
      <c r="AP600" s="341"/>
      <c r="AQ600" s="341"/>
      <c r="AR600" s="341"/>
      <c r="AS600" s="341"/>
      <c r="AT600" s="341"/>
      <c r="AU600" s="341"/>
      <c r="AV600" s="341"/>
      <c r="AW600" s="341"/>
      <c r="AX600" s="341"/>
      <c r="AY600" s="341"/>
      <c r="AZ600" s="341"/>
      <c r="BA600" s="343"/>
      <c r="BB600" s="394"/>
      <c r="BC600" s="343"/>
      <c r="BD600" s="343"/>
      <c r="BE600" s="343"/>
      <c r="BF600" s="343"/>
      <c r="BG600" s="343"/>
      <c r="BH600" s="343"/>
      <c r="BI600" s="343"/>
      <c r="BJ600" s="343"/>
      <c r="BK600" s="343"/>
      <c r="BL600" s="343"/>
      <c r="BM600" s="343"/>
      <c r="BN600" s="343"/>
      <c r="BO600" s="343"/>
      <c r="BP600" s="343"/>
      <c r="BQ600" s="343"/>
      <c r="BR600" s="343"/>
      <c r="BS600" s="343"/>
      <c r="BT600" s="343"/>
      <c r="BU600" s="343"/>
      <c r="BV600" s="343"/>
      <c r="BW600" s="343"/>
      <c r="BX600" s="343"/>
      <c r="BY600" s="343"/>
      <c r="BZ600" s="344"/>
      <c r="CA600" s="344"/>
      <c r="CB600" s="344"/>
      <c r="CC600" s="344"/>
      <c r="CD600" s="344"/>
      <c r="CE600" s="344"/>
      <c r="CF600" s="344"/>
      <c r="CG600" s="344"/>
      <c r="CH600" s="344"/>
      <c r="CI600" s="344"/>
      <c r="CJ600" s="344"/>
      <c r="CK600" s="344"/>
      <c r="CL600" s="344"/>
      <c r="CM600" s="344"/>
      <c r="CN600" s="344"/>
      <c r="CO600" s="344"/>
      <c r="CP600" s="344"/>
      <c r="CQ600" s="344"/>
      <c r="CR600" s="344"/>
      <c r="CS600" s="344"/>
      <c r="CT600" s="344"/>
      <c r="CU600" s="344"/>
      <c r="CV600" s="344"/>
      <c r="CW600" s="344"/>
      <c r="CX600" s="344"/>
      <c r="CY600" s="344"/>
      <c r="CZ600" s="344"/>
    </row>
    <row r="601" s="348" customFormat="true" ht="25.15" customHeight="true" x14ac:dyDescent="0.2">
      <c r="C601" s="1020"/>
      <c r="D601" s="1020"/>
      <c r="E601" s="577"/>
      <c r="F601" s="577"/>
      <c r="G601" s="577"/>
      <c r="H601" s="1020" t="s">
        <v>580</v>
      </c>
      <c r="I601" s="1020"/>
      <c r="J601" s="806">
        <v>8.2418231908449865E-2</v>
      </c>
      <c r="K601" s="577"/>
      <c r="L601" s="577"/>
      <c r="M601" s="1020" t="s">
        <v>579</v>
      </c>
      <c r="N601" s="1020"/>
      <c r="O601" s="807">
        <v>5.057115650712548E-2</v>
      </c>
      <c r="P601" s="577"/>
      <c r="Q601" s="577"/>
      <c r="Z601" s="341"/>
      <c r="AA601" s="341"/>
      <c r="AB601" s="341"/>
      <c r="AC601" s="341"/>
      <c r="AD601" s="341"/>
      <c r="AE601" s="341"/>
      <c r="AF601" s="341"/>
      <c r="AG601" s="341"/>
      <c r="AH601" s="341"/>
      <c r="AI601" s="341"/>
      <c r="AJ601" s="341"/>
      <c r="AK601" s="341"/>
      <c r="AL601" s="341"/>
      <c r="AM601" s="341"/>
      <c r="AN601" s="341"/>
      <c r="AO601" s="341"/>
      <c r="AP601" s="341"/>
      <c r="AQ601" s="341"/>
      <c r="AR601" s="341"/>
      <c r="AS601" s="341"/>
      <c r="AT601" s="341"/>
      <c r="AU601" s="341"/>
      <c r="AV601" s="341"/>
      <c r="AW601" s="341"/>
      <c r="AX601" s="341"/>
      <c r="AY601" s="341"/>
      <c r="AZ601" s="341"/>
      <c r="BA601" s="343"/>
      <c r="BB601" s="394"/>
      <c r="BC601" s="343"/>
      <c r="BD601" s="343"/>
      <c r="BE601" s="343"/>
      <c r="BF601" s="343"/>
      <c r="BG601" s="343"/>
      <c r="BH601" s="343"/>
      <c r="BI601" s="343"/>
      <c r="BJ601" s="343"/>
      <c r="BK601" s="343"/>
      <c r="BL601" s="343"/>
      <c r="BM601" s="343"/>
      <c r="BN601" s="343"/>
      <c r="BO601" s="343"/>
      <c r="BP601" s="343"/>
      <c r="BQ601" s="343"/>
      <c r="BR601" s="343"/>
      <c r="BS601" s="343"/>
      <c r="BT601" s="343"/>
      <c r="BU601" s="343"/>
      <c r="BV601" s="343"/>
      <c r="BW601" s="343"/>
      <c r="BX601" s="343"/>
      <c r="BY601" s="343"/>
      <c r="BZ601" s="344"/>
      <c r="CA601" s="344"/>
      <c r="CB601" s="344"/>
      <c r="CC601" s="344"/>
      <c r="CD601" s="344"/>
      <c r="CE601" s="344"/>
      <c r="CF601" s="344"/>
      <c r="CG601" s="344"/>
      <c r="CH601" s="344"/>
      <c r="CI601" s="344"/>
      <c r="CJ601" s="344"/>
      <c r="CK601" s="344"/>
      <c r="CL601" s="344"/>
      <c r="CM601" s="344"/>
      <c r="CN601" s="344"/>
      <c r="CO601" s="344"/>
      <c r="CP601" s="344"/>
      <c r="CQ601" s="344"/>
      <c r="CR601" s="344"/>
      <c r="CS601" s="344"/>
      <c r="CT601" s="344"/>
      <c r="CU601" s="344"/>
      <c r="CV601" s="344"/>
      <c r="CW601" s="344"/>
      <c r="CX601" s="344"/>
      <c r="CY601" s="344"/>
      <c r="CZ601" s="344"/>
    </row>
    <row r="602" s="348" customFormat="true" ht="25.15" customHeight="true" x14ac:dyDescent="0.2">
      <c r="C602" s="1020"/>
      <c r="D602" s="1020"/>
      <c r="E602" s="577"/>
      <c r="F602" s="577"/>
      <c r="G602" s="577"/>
      <c r="H602" s="1020" t="s">
        <v>579</v>
      </c>
      <c r="I602" s="1020"/>
      <c r="J602" s="806">
        <v>8.6588693132421443E-2</v>
      </c>
      <c r="K602" s="577"/>
      <c r="L602" s="577"/>
      <c r="M602" s="1020" t="s">
        <v>369</v>
      </c>
      <c r="N602" s="1020"/>
      <c r="O602" s="807">
        <v>6.6553493054148649E-2</v>
      </c>
      <c r="P602" s="577"/>
      <c r="Q602" s="577"/>
      <c r="Z602" s="341"/>
      <c r="AA602" s="341"/>
      <c r="AB602" s="341"/>
      <c r="AC602" s="341"/>
      <c r="AD602" s="341"/>
      <c r="AE602" s="341"/>
      <c r="AF602" s="341"/>
      <c r="AG602" s="341"/>
      <c r="AH602" s="341"/>
      <c r="AI602" s="341"/>
      <c r="AJ602" s="341"/>
      <c r="AK602" s="341"/>
      <c r="AL602" s="341"/>
      <c r="AM602" s="341"/>
      <c r="AN602" s="341"/>
      <c r="AO602" s="341"/>
      <c r="AP602" s="341"/>
      <c r="AQ602" s="341"/>
      <c r="AR602" s="341"/>
      <c r="AS602" s="341"/>
      <c r="AT602" s="341"/>
      <c r="AU602" s="341"/>
      <c r="AV602" s="341"/>
      <c r="AW602" s="341"/>
      <c r="AX602" s="341"/>
      <c r="AY602" s="341"/>
      <c r="AZ602" s="341"/>
      <c r="BA602" s="343"/>
      <c r="BB602" s="394"/>
      <c r="BC602" s="343"/>
      <c r="BD602" s="343"/>
      <c r="BE602" s="343"/>
      <c r="BF602" s="343"/>
      <c r="BG602" s="343"/>
      <c r="BH602" s="343"/>
      <c r="BI602" s="343"/>
      <c r="BJ602" s="343"/>
      <c r="BK602" s="343"/>
      <c r="BL602" s="343"/>
      <c r="BM602" s="343"/>
      <c r="BN602" s="343"/>
      <c r="BO602" s="343"/>
      <c r="BP602" s="343"/>
      <c r="BQ602" s="343"/>
      <c r="BR602" s="343"/>
      <c r="BS602" s="343"/>
      <c r="BT602" s="343"/>
      <c r="BU602" s="343"/>
      <c r="BV602" s="343"/>
      <c r="BW602" s="343"/>
      <c r="BX602" s="343"/>
      <c r="BY602" s="343"/>
      <c r="BZ602" s="344"/>
      <c r="CA602" s="344"/>
      <c r="CB602" s="344"/>
      <c r="CC602" s="344"/>
      <c r="CD602" s="344"/>
      <c r="CE602" s="344"/>
      <c r="CF602" s="344"/>
      <c r="CG602" s="344"/>
      <c r="CH602" s="344"/>
      <c r="CI602" s="344"/>
      <c r="CJ602" s="344"/>
      <c r="CK602" s="344"/>
      <c r="CL602" s="344"/>
      <c r="CM602" s="344"/>
      <c r="CN602" s="344"/>
      <c r="CO602" s="344"/>
      <c r="CP602" s="344"/>
      <c r="CQ602" s="344"/>
      <c r="CR602" s="344"/>
      <c r="CS602" s="344"/>
      <c r="CT602" s="344"/>
      <c r="CU602" s="344"/>
      <c r="CV602" s="344"/>
      <c r="CW602" s="344"/>
      <c r="CX602" s="344"/>
      <c r="CY602" s="344"/>
      <c r="CZ602" s="344"/>
    </row>
    <row r="603" s="348" customFormat="true" ht="25.15" customHeight="true" x14ac:dyDescent="0.2">
      <c r="C603" s="1020"/>
      <c r="D603" s="1020"/>
      <c r="E603" s="577"/>
      <c r="F603" s="577"/>
      <c r="G603" s="577"/>
      <c r="H603" s="1020" t="s">
        <v>369</v>
      </c>
      <c r="I603" s="1020"/>
      <c r="J603" s="806">
        <v>3.1307465606466606E-2</v>
      </c>
      <c r="K603" s="577"/>
      <c r="L603" s="577"/>
      <c r="M603" s="1020" t="s">
        <v>543</v>
      </c>
      <c r="N603" s="1020"/>
      <c r="O603" s="807">
        <v>6.7531663622791657E-2</v>
      </c>
      <c r="P603" s="577"/>
      <c r="Q603" s="577"/>
      <c r="Z603" s="341"/>
      <c r="AA603" s="341"/>
      <c r="AB603" s="341"/>
      <c r="AC603" s="341"/>
      <c r="AD603" s="341"/>
      <c r="AE603" s="341"/>
      <c r="AF603" s="341"/>
      <c r="AG603" s="341"/>
      <c r="AH603" s="341"/>
      <c r="AI603" s="341"/>
      <c r="AJ603" s="341"/>
      <c r="AK603" s="341"/>
      <c r="AL603" s="341"/>
      <c r="AM603" s="341"/>
      <c r="AN603" s="341"/>
      <c r="AO603" s="341"/>
      <c r="AP603" s="341"/>
      <c r="AQ603" s="341"/>
      <c r="AR603" s="341"/>
      <c r="AS603" s="341"/>
      <c r="AT603" s="341"/>
      <c r="AU603" s="341"/>
      <c r="AV603" s="341"/>
      <c r="AW603" s="341"/>
      <c r="AX603" s="341"/>
      <c r="AY603" s="341"/>
      <c r="AZ603" s="341"/>
      <c r="BA603" s="343"/>
      <c r="BB603" s="394"/>
      <c r="BC603" s="343"/>
      <c r="BD603" s="343"/>
      <c r="BE603" s="343"/>
      <c r="BF603" s="343"/>
      <c r="BG603" s="343"/>
      <c r="BH603" s="343"/>
      <c r="BI603" s="343"/>
      <c r="BJ603" s="343"/>
      <c r="BK603" s="343"/>
      <c r="BL603" s="343"/>
      <c r="BM603" s="343"/>
      <c r="BN603" s="343"/>
      <c r="BO603" s="343"/>
      <c r="BP603" s="343"/>
      <c r="BQ603" s="343"/>
      <c r="BR603" s="343"/>
      <c r="BS603" s="343"/>
      <c r="BT603" s="343"/>
      <c r="BU603" s="343"/>
      <c r="BV603" s="343"/>
      <c r="BW603" s="343"/>
      <c r="BX603" s="343"/>
      <c r="BY603" s="343"/>
      <c r="BZ603" s="344"/>
      <c r="CA603" s="344"/>
      <c r="CB603" s="344"/>
      <c r="CC603" s="344"/>
      <c r="CD603" s="344"/>
      <c r="CE603" s="344"/>
      <c r="CF603" s="344"/>
      <c r="CG603" s="344"/>
      <c r="CH603" s="344"/>
      <c r="CI603" s="344"/>
      <c r="CJ603" s="344"/>
      <c r="CK603" s="344"/>
      <c r="CL603" s="344"/>
      <c r="CM603" s="344"/>
      <c r="CN603" s="344"/>
      <c r="CO603" s="344"/>
      <c r="CP603" s="344"/>
      <c r="CQ603" s="344"/>
      <c r="CR603" s="344"/>
      <c r="CS603" s="344"/>
      <c r="CT603" s="344"/>
      <c r="CU603" s="344"/>
      <c r="CV603" s="344"/>
      <c r="CW603" s="344"/>
      <c r="CX603" s="344"/>
      <c r="CY603" s="344"/>
      <c r="CZ603" s="344"/>
    </row>
    <row r="604" s="348" customFormat="true" ht="25.15" customHeight="true" x14ac:dyDescent="0.2">
      <c r="C604" s="1020"/>
      <c r="D604" s="1020"/>
      <c r="E604" s="577"/>
      <c r="F604" s="577"/>
      <c r="G604" s="577"/>
      <c r="H604" s="1020" t="s">
        <v>543</v>
      </c>
      <c r="I604" s="1020"/>
      <c r="J604" s="806">
        <v>4.8766202096582119E-2</v>
      </c>
      <c r="K604" s="577"/>
      <c r="L604" s="577"/>
      <c r="M604" s="1020" t="s">
        <v>551</v>
      </c>
      <c r="N604" s="1020"/>
      <c r="O604" s="807">
        <v>1.1681465095592973E-2</v>
      </c>
      <c r="P604" s="577"/>
      <c r="Q604" s="577"/>
      <c r="Z604" s="341"/>
      <c r="AA604" s="341"/>
      <c r="AB604" s="341"/>
      <c r="AC604" s="341"/>
      <c r="AD604" s="341"/>
      <c r="AE604" s="341"/>
      <c r="AF604" s="341"/>
      <c r="AG604" s="341"/>
      <c r="AH604" s="341"/>
      <c r="AI604" s="341"/>
      <c r="AJ604" s="341"/>
      <c r="AK604" s="341"/>
      <c r="AL604" s="341"/>
      <c r="AM604" s="341"/>
      <c r="AN604" s="341"/>
      <c r="AO604" s="341"/>
      <c r="AP604" s="341"/>
      <c r="AQ604" s="341"/>
      <c r="AR604" s="341"/>
      <c r="AS604" s="341"/>
      <c r="AT604" s="341"/>
      <c r="AU604" s="341"/>
      <c r="AV604" s="341"/>
      <c r="AW604" s="341"/>
      <c r="AX604" s="341"/>
      <c r="AY604" s="341"/>
      <c r="AZ604" s="341"/>
      <c r="BA604" s="344"/>
      <c r="BB604" s="395"/>
      <c r="BC604" s="344"/>
      <c r="BD604" s="344"/>
      <c r="BE604" s="344"/>
      <c r="BF604" s="344"/>
      <c r="BG604" s="344"/>
      <c r="BH604" s="344"/>
      <c r="BI604" s="344"/>
      <c r="BJ604" s="344"/>
      <c r="BK604" s="344"/>
      <c r="BL604" s="344"/>
      <c r="BM604" s="344"/>
      <c r="BN604" s="344"/>
      <c r="BO604" s="344"/>
      <c r="BP604" s="344"/>
      <c r="BQ604" s="344"/>
      <c r="BR604" s="344"/>
      <c r="BS604" s="344"/>
      <c r="BT604" s="344"/>
      <c r="BU604" s="344"/>
      <c r="BV604" s="344"/>
      <c r="BW604" s="344"/>
      <c r="BX604" s="344"/>
      <c r="BY604" s="344"/>
      <c r="BZ604" s="344"/>
      <c r="CA604" s="344"/>
      <c r="CB604" s="344"/>
      <c r="CC604" s="344"/>
      <c r="CD604" s="344"/>
      <c r="CE604" s="344"/>
      <c r="CF604" s="344"/>
      <c r="CG604" s="344"/>
      <c r="CH604" s="344"/>
      <c r="CI604" s="344"/>
      <c r="CJ604" s="344"/>
      <c r="CK604" s="344"/>
      <c r="CL604" s="344"/>
      <c r="CM604" s="344"/>
      <c r="CN604" s="344"/>
      <c r="CO604" s="344"/>
      <c r="CP604" s="344"/>
      <c r="CQ604" s="344"/>
      <c r="CR604" s="344"/>
      <c r="CS604" s="344"/>
      <c r="CT604" s="344"/>
      <c r="CU604" s="344"/>
      <c r="CV604" s="344"/>
      <c r="CW604" s="344"/>
      <c r="CX604" s="344"/>
      <c r="CY604" s="344"/>
      <c r="CZ604" s="344"/>
    </row>
    <row r="605" s="348" customFormat="true" ht="25.15" customHeight="true" x14ac:dyDescent="0.2">
      <c r="C605" s="1020"/>
      <c r="D605" s="1020"/>
      <c r="E605" s="577"/>
      <c r="F605" s="577"/>
      <c r="G605" s="577"/>
      <c r="H605" s="1020" t="s">
        <v>551</v>
      </c>
      <c r="I605" s="1020"/>
      <c r="J605" s="806">
        <v>9.5596051283980011E-3</v>
      </c>
      <c r="K605" s="577"/>
      <c r="L605" s="577"/>
      <c r="M605" s="1020" t="s">
        <v>367</v>
      </c>
      <c r="N605" s="1020"/>
      <c r="O605" s="807">
        <v>7.6787146246352384E-2</v>
      </c>
      <c r="P605" s="577"/>
      <c r="Q605" s="577"/>
      <c r="Z605" s="341"/>
      <c r="AA605" s="341"/>
      <c r="AB605" s="341"/>
      <c r="AC605" s="341"/>
      <c r="AD605" s="341"/>
      <c r="AE605" s="341"/>
      <c r="AF605" s="341"/>
      <c r="AG605" s="341"/>
      <c r="AH605" s="341"/>
      <c r="AI605" s="341"/>
      <c r="AJ605" s="341"/>
      <c r="AK605" s="341"/>
      <c r="AL605" s="341"/>
      <c r="AM605" s="341"/>
      <c r="AN605" s="341"/>
      <c r="AO605" s="341"/>
      <c r="AP605" s="341"/>
      <c r="AQ605" s="341"/>
      <c r="AR605" s="341"/>
      <c r="AS605" s="341"/>
      <c r="AT605" s="341"/>
      <c r="AU605" s="341"/>
      <c r="AV605" s="341"/>
      <c r="AW605" s="341"/>
      <c r="AX605" s="341"/>
      <c r="AY605" s="341"/>
      <c r="AZ605" s="341"/>
      <c r="BA605" s="344"/>
      <c r="BB605" s="395"/>
      <c r="BC605" s="344"/>
      <c r="BD605" s="344"/>
      <c r="BE605" s="344"/>
      <c r="BF605" s="344"/>
      <c r="BG605" s="344"/>
      <c r="BH605" s="344"/>
      <c r="BI605" s="344"/>
      <c r="BJ605" s="344"/>
      <c r="BK605" s="344"/>
      <c r="BL605" s="344"/>
      <c r="BM605" s="344"/>
      <c r="BN605" s="344"/>
      <c r="BO605" s="344"/>
      <c r="BP605" s="344"/>
      <c r="BQ605" s="344"/>
      <c r="BR605" s="344"/>
      <c r="BS605" s="344"/>
      <c r="BT605" s="344"/>
      <c r="BU605" s="344"/>
      <c r="BV605" s="344"/>
      <c r="BW605" s="344"/>
      <c r="BX605" s="344"/>
      <c r="BY605" s="344"/>
      <c r="BZ605" s="344"/>
      <c r="CA605" s="344"/>
      <c r="CB605" s="344"/>
      <c r="CC605" s="344"/>
      <c r="CD605" s="344"/>
      <c r="CE605" s="344"/>
      <c r="CF605" s="344"/>
      <c r="CG605" s="344"/>
      <c r="CH605" s="344"/>
      <c r="CI605" s="344"/>
      <c r="CJ605" s="344"/>
      <c r="CK605" s="344"/>
      <c r="CL605" s="344"/>
      <c r="CM605" s="344"/>
      <c r="CN605" s="344"/>
      <c r="CO605" s="344"/>
      <c r="CP605" s="344"/>
      <c r="CQ605" s="344"/>
      <c r="CR605" s="344"/>
      <c r="CS605" s="344"/>
      <c r="CT605" s="344"/>
      <c r="CU605" s="344"/>
      <c r="CV605" s="344"/>
      <c r="CW605" s="344"/>
      <c r="CX605" s="344"/>
      <c r="CY605" s="344"/>
      <c r="CZ605" s="344"/>
    </row>
    <row r="606" s="348" customFormat="true" ht="25.15" customHeight="true" x14ac:dyDescent="0.2">
      <c r="C606" s="1020"/>
      <c r="D606" s="1020"/>
      <c r="E606" s="577"/>
      <c r="F606" s="577"/>
      <c r="G606" s="577"/>
      <c r="H606" s="1020" t="s">
        <v>367</v>
      </c>
      <c r="I606" s="1020"/>
      <c r="J606" s="806">
        <v>4.6287406213594957E-2</v>
      </c>
      <c r="K606" s="577"/>
      <c r="L606" s="577"/>
      <c r="M606" s="1020" t="s">
        <v>522</v>
      </c>
      <c r="N606" s="1020"/>
      <c r="O606" s="807">
        <v>5.6367753364773655E-2</v>
      </c>
      <c r="P606" s="577"/>
      <c r="Q606" s="577"/>
      <c r="Z606" s="341"/>
      <c r="AA606" s="341"/>
      <c r="AB606" s="341"/>
      <c r="AC606" s="341"/>
      <c r="AD606" s="341"/>
      <c r="AE606" s="341"/>
      <c r="AF606" s="341"/>
      <c r="AG606" s="341"/>
      <c r="AH606" s="341"/>
      <c r="AI606" s="341"/>
      <c r="AJ606" s="341"/>
      <c r="AK606" s="341"/>
      <c r="AL606" s="341"/>
      <c r="AM606" s="341"/>
      <c r="AN606" s="341"/>
      <c r="AO606" s="341"/>
      <c r="AP606" s="341"/>
      <c r="AQ606" s="341"/>
      <c r="AR606" s="341"/>
      <c r="AS606" s="341"/>
      <c r="AT606" s="341"/>
      <c r="AU606" s="341"/>
      <c r="AV606" s="341"/>
      <c r="AW606" s="341"/>
      <c r="AX606" s="341"/>
      <c r="AY606" s="341"/>
      <c r="AZ606" s="341"/>
      <c r="BA606" s="344"/>
      <c r="BB606" s="395"/>
      <c r="BC606" s="344"/>
      <c r="BD606" s="344"/>
      <c r="BE606" s="344"/>
      <c r="BF606" s="344"/>
      <c r="BG606" s="344"/>
      <c r="BH606" s="344"/>
      <c r="BI606" s="344"/>
      <c r="BJ606" s="344"/>
      <c r="BK606" s="344"/>
      <c r="BL606" s="344"/>
      <c r="BM606" s="344"/>
      <c r="BN606" s="344"/>
      <c r="BO606" s="344"/>
      <c r="BP606" s="344"/>
      <c r="BQ606" s="344"/>
      <c r="BR606" s="344"/>
      <c r="BS606" s="344"/>
      <c r="BT606" s="344"/>
      <c r="BU606" s="344"/>
      <c r="BV606" s="344"/>
      <c r="BW606" s="344"/>
      <c r="BX606" s="344"/>
      <c r="BY606" s="344"/>
      <c r="BZ606" s="344"/>
      <c r="CA606" s="344"/>
      <c r="CB606" s="344"/>
      <c r="CC606" s="344"/>
      <c r="CD606" s="344"/>
      <c r="CE606" s="344"/>
      <c r="CF606" s="344"/>
      <c r="CG606" s="344"/>
      <c r="CH606" s="344"/>
      <c r="CI606" s="344"/>
      <c r="CJ606" s="344"/>
      <c r="CK606" s="344"/>
      <c r="CL606" s="344"/>
      <c r="CM606" s="344"/>
      <c r="CN606" s="344"/>
      <c r="CO606" s="344"/>
      <c r="CP606" s="344"/>
      <c r="CQ606" s="344"/>
      <c r="CR606" s="344"/>
      <c r="CS606" s="344"/>
      <c r="CT606" s="344"/>
      <c r="CU606" s="344"/>
      <c r="CV606" s="344"/>
      <c r="CW606" s="344"/>
      <c r="CX606" s="344"/>
      <c r="CY606" s="344"/>
      <c r="CZ606" s="344"/>
    </row>
    <row r="607" s="348" customFormat="true" ht="25.15" customHeight="true" x14ac:dyDescent="0.2">
      <c r="C607" s="1020"/>
      <c r="D607" s="1020"/>
      <c r="E607" s="577"/>
      <c r="F607" s="577"/>
      <c r="G607" s="577"/>
      <c r="H607" s="1020" t="s">
        <v>522</v>
      </c>
      <c r="I607" s="1020"/>
      <c r="J607" s="806">
        <v>4.2906918879967441E-2</v>
      </c>
      <c r="K607" s="577"/>
      <c r="L607" s="577"/>
      <c r="M607" s="1020" t="s">
        <v>546</v>
      </c>
      <c r="N607" s="1020"/>
      <c r="O607" s="807">
        <v>9.3940954847486942E-3</v>
      </c>
      <c r="P607" s="577"/>
      <c r="Q607" s="577"/>
      <c r="Z607" s="341"/>
      <c r="AA607" s="341"/>
      <c r="AB607" s="341"/>
      <c r="AC607" s="341"/>
      <c r="AD607" s="341"/>
      <c r="AE607" s="341"/>
      <c r="AF607" s="341"/>
      <c r="AG607" s="341"/>
      <c r="AH607" s="341"/>
      <c r="AI607" s="341"/>
      <c r="AJ607" s="341"/>
      <c r="AK607" s="341"/>
      <c r="AL607" s="341"/>
      <c r="AM607" s="341"/>
      <c r="AN607" s="341"/>
      <c r="AO607" s="341"/>
      <c r="AP607" s="341"/>
      <c r="AQ607" s="341"/>
      <c r="AR607" s="341"/>
      <c r="AS607" s="341"/>
      <c r="AT607" s="341"/>
      <c r="AU607" s="341"/>
      <c r="AV607" s="341"/>
      <c r="AW607" s="341"/>
      <c r="AX607" s="341"/>
      <c r="AY607" s="341"/>
      <c r="AZ607" s="341"/>
      <c r="BA607" s="344"/>
      <c r="BB607" s="395"/>
      <c r="BC607" s="344"/>
      <c r="BD607" s="344"/>
      <c r="BE607" s="344"/>
      <c r="BF607" s="344"/>
      <c r="BG607" s="344"/>
      <c r="BH607" s="344"/>
      <c r="BI607" s="344"/>
      <c r="BJ607" s="344"/>
      <c r="BK607" s="344"/>
      <c r="BL607" s="344"/>
      <c r="BM607" s="344"/>
      <c r="BN607" s="344"/>
      <c r="BO607" s="344"/>
      <c r="BP607" s="344"/>
      <c r="BQ607" s="344"/>
      <c r="BR607" s="344"/>
      <c r="BS607" s="344"/>
      <c r="BT607" s="344"/>
      <c r="BU607" s="344"/>
      <c r="BV607" s="344"/>
      <c r="BW607" s="344"/>
      <c r="BX607" s="344"/>
      <c r="BY607" s="344"/>
      <c r="BZ607" s="344"/>
      <c r="CA607" s="344"/>
      <c r="CB607" s="344"/>
      <c r="CC607" s="344"/>
      <c r="CD607" s="344"/>
      <c r="CE607" s="344"/>
      <c r="CF607" s="344"/>
      <c r="CG607" s="344"/>
      <c r="CH607" s="344"/>
      <c r="CI607" s="344"/>
      <c r="CJ607" s="344"/>
      <c r="CK607" s="344"/>
      <c r="CL607" s="344"/>
      <c r="CM607" s="344"/>
      <c r="CN607" s="344"/>
      <c r="CO607" s="344"/>
      <c r="CP607" s="344"/>
      <c r="CQ607" s="344"/>
      <c r="CR607" s="344"/>
      <c r="CS607" s="344"/>
      <c r="CT607" s="344"/>
      <c r="CU607" s="344"/>
      <c r="CV607" s="344"/>
      <c r="CW607" s="344"/>
      <c r="CX607" s="344"/>
      <c r="CY607" s="344"/>
      <c r="CZ607" s="344"/>
    </row>
    <row r="608" s="348" customFormat="true" ht="25.15" customHeight="true" x14ac:dyDescent="0.2">
      <c r="C608" s="1020"/>
      <c r="D608" s="1020"/>
      <c r="E608" s="577"/>
      <c r="F608" s="577"/>
      <c r="G608" s="577"/>
      <c r="H608" s="1020" t="s">
        <v>546</v>
      </c>
      <c r="I608" s="1020"/>
      <c r="J608" s="806">
        <v>1.0999957748497418E-2</v>
      </c>
      <c r="K608" s="577"/>
      <c r="L608" s="577"/>
      <c r="M608" s="1020" t="s">
        <v>359</v>
      </c>
      <c r="N608" s="1020"/>
      <c r="O608" s="807">
        <v>9.6584152069764284E-2</v>
      </c>
      <c r="P608" s="577"/>
      <c r="Q608" s="577"/>
      <c r="Z608" s="341"/>
      <c r="AA608" s="341"/>
      <c r="AB608" s="341"/>
      <c r="AC608" s="341"/>
      <c r="AD608" s="341"/>
      <c r="AE608" s="341"/>
      <c r="AF608" s="341"/>
      <c r="AG608" s="341"/>
      <c r="AH608" s="341"/>
      <c r="AI608" s="341"/>
      <c r="AJ608" s="341"/>
      <c r="AK608" s="341"/>
      <c r="AL608" s="341"/>
      <c r="AM608" s="341"/>
      <c r="AN608" s="341"/>
      <c r="AO608" s="341"/>
      <c r="AP608" s="341"/>
      <c r="AQ608" s="341"/>
      <c r="AR608" s="341"/>
      <c r="AS608" s="341"/>
      <c r="AT608" s="341"/>
      <c r="AU608" s="341"/>
      <c r="AV608" s="341"/>
      <c r="AW608" s="341"/>
      <c r="AX608" s="341"/>
      <c r="AY608" s="341"/>
      <c r="AZ608" s="341"/>
      <c r="BA608" s="344"/>
      <c r="BB608" s="395"/>
      <c r="BC608" s="344"/>
      <c r="BD608" s="344"/>
      <c r="BE608" s="344"/>
      <c r="BF608" s="344"/>
      <c r="BG608" s="344"/>
      <c r="BH608" s="344"/>
      <c r="BI608" s="344"/>
      <c r="BJ608" s="344"/>
      <c r="BK608" s="344"/>
      <c r="BL608" s="344"/>
      <c r="BM608" s="344"/>
      <c r="BN608" s="344"/>
      <c r="BO608" s="344"/>
      <c r="BP608" s="344"/>
      <c r="BQ608" s="344"/>
      <c r="BR608" s="344"/>
      <c r="BS608" s="344"/>
      <c r="BT608" s="344"/>
      <c r="BU608" s="344"/>
      <c r="BV608" s="344"/>
      <c r="BW608" s="344"/>
      <c r="BX608" s="344"/>
      <c r="BY608" s="344"/>
      <c r="BZ608" s="344"/>
      <c r="CA608" s="344"/>
      <c r="CB608" s="344"/>
      <c r="CC608" s="344"/>
      <c r="CD608" s="344"/>
      <c r="CE608" s="344"/>
      <c r="CF608" s="344"/>
      <c r="CG608" s="344"/>
      <c r="CH608" s="344"/>
      <c r="CI608" s="344"/>
      <c r="CJ608" s="344"/>
      <c r="CK608" s="344"/>
      <c r="CL608" s="344"/>
      <c r="CM608" s="344"/>
      <c r="CN608" s="344"/>
      <c r="CO608" s="344"/>
      <c r="CP608" s="344"/>
      <c r="CQ608" s="344"/>
      <c r="CR608" s="344"/>
      <c r="CS608" s="344"/>
      <c r="CT608" s="344"/>
      <c r="CU608" s="344"/>
      <c r="CV608" s="344"/>
      <c r="CW608" s="344"/>
      <c r="CX608" s="344"/>
      <c r="CY608" s="344"/>
      <c r="CZ608" s="344"/>
    </row>
    <row r="609" s="348" customFormat="true" ht="25.15" customHeight="true" x14ac:dyDescent="0.2">
      <c r="C609" s="1020"/>
      <c r="D609" s="1020"/>
      <c r="E609" s="577"/>
      <c r="F609" s="577"/>
      <c r="G609" s="577"/>
      <c r="H609" s="1020" t="s">
        <v>359</v>
      </c>
      <c r="I609" s="1020"/>
      <c r="J609" s="806">
        <v>5.6848907475743858E-2</v>
      </c>
      <c r="K609" s="577"/>
      <c r="L609" s="577"/>
      <c r="M609" s="1020" t="s">
        <v>536</v>
      </c>
      <c r="N609" s="1020"/>
      <c r="O609" s="807">
        <v>4.1715776106609259E-2</v>
      </c>
      <c r="P609" s="577"/>
      <c r="Q609" s="577"/>
      <c r="Z609" s="341"/>
      <c r="AA609" s="341"/>
      <c r="AB609" s="341"/>
      <c r="AC609" s="341"/>
      <c r="AD609" s="341"/>
      <c r="AE609" s="341"/>
      <c r="AF609" s="341"/>
      <c r="AG609" s="341"/>
      <c r="AH609" s="341"/>
      <c r="AI609" s="341"/>
      <c r="AJ609" s="341"/>
      <c r="AK609" s="341"/>
      <c r="AL609" s="341"/>
      <c r="AM609" s="341"/>
      <c r="AN609" s="341"/>
      <c r="AO609" s="341"/>
      <c r="AP609" s="341"/>
      <c r="AQ609" s="341"/>
      <c r="AR609" s="341"/>
      <c r="AS609" s="341"/>
      <c r="AT609" s="341"/>
      <c r="AU609" s="341"/>
      <c r="AV609" s="341"/>
      <c r="AW609" s="341"/>
      <c r="AX609" s="341"/>
      <c r="AY609" s="341"/>
      <c r="AZ609" s="341"/>
      <c r="BA609" s="344"/>
      <c r="BB609" s="395"/>
      <c r="BC609" s="344"/>
      <c r="BD609" s="344"/>
      <c r="BE609" s="344"/>
      <c r="BF609" s="344"/>
      <c r="BG609" s="344"/>
      <c r="BH609" s="344"/>
      <c r="BI609" s="344"/>
      <c r="BJ609" s="344"/>
      <c r="BK609" s="344"/>
      <c r="BL609" s="344"/>
      <c r="BM609" s="344"/>
      <c r="BN609" s="344"/>
      <c r="BO609" s="344"/>
      <c r="BP609" s="344"/>
      <c r="BQ609" s="344"/>
      <c r="BR609" s="344"/>
      <c r="BS609" s="344"/>
      <c r="BT609" s="344"/>
      <c r="BU609" s="344"/>
      <c r="BV609" s="344"/>
      <c r="BW609" s="344"/>
      <c r="BX609" s="344"/>
      <c r="BY609" s="344"/>
      <c r="BZ609" s="344"/>
      <c r="CA609" s="344"/>
      <c r="CB609" s="344"/>
      <c r="CC609" s="344"/>
      <c r="CD609" s="344"/>
      <c r="CE609" s="344"/>
      <c r="CF609" s="344"/>
      <c r="CG609" s="344"/>
      <c r="CH609" s="344"/>
      <c r="CI609" s="344"/>
      <c r="CJ609" s="344"/>
      <c r="CK609" s="344"/>
      <c r="CL609" s="344"/>
      <c r="CM609" s="344"/>
      <c r="CN609" s="344"/>
      <c r="CO609" s="344"/>
      <c r="CP609" s="344"/>
      <c r="CQ609" s="344"/>
      <c r="CR609" s="344"/>
      <c r="CS609" s="344"/>
      <c r="CT609" s="344"/>
      <c r="CU609" s="344"/>
      <c r="CV609" s="344"/>
      <c r="CW609" s="344"/>
      <c r="CX609" s="344"/>
      <c r="CY609" s="344"/>
      <c r="CZ609" s="344"/>
    </row>
    <row r="610" s="348" customFormat="true" ht="25.15" customHeight="true" x14ac:dyDescent="0.2">
      <c r="C610" s="1020"/>
      <c r="D610" s="1020"/>
      <c r="E610" s="577"/>
      <c r="F610" s="577"/>
      <c r="G610" s="577"/>
      <c r="H610" s="1020" t="s">
        <v>536</v>
      </c>
      <c r="I610" s="1020"/>
      <c r="J610" s="806">
        <v>3.0383361035527846E-2</v>
      </c>
      <c r="K610" s="577"/>
      <c r="L610" s="577"/>
      <c r="M610" s="1020" t="s">
        <v>567</v>
      </c>
      <c r="N610" s="1020"/>
      <c r="O610" s="807">
        <v>3.0407835357328587E-3</v>
      </c>
      <c r="P610" s="577"/>
      <c r="Q610" s="577"/>
      <c r="Z610" s="341"/>
      <c r="AA610" s="341"/>
      <c r="AB610" s="341"/>
      <c r="AC610" s="341"/>
      <c r="AD610" s="341"/>
      <c r="AE610" s="341"/>
      <c r="AF610" s="341"/>
      <c r="AG610" s="341"/>
      <c r="AH610" s="341"/>
      <c r="AI610" s="341"/>
      <c r="AJ610" s="341"/>
      <c r="AK610" s="341"/>
      <c r="AL610" s="341"/>
      <c r="AM610" s="341"/>
      <c r="AN610" s="341"/>
      <c r="AO610" s="341"/>
      <c r="AP610" s="341"/>
      <c r="AQ610" s="341"/>
      <c r="AR610" s="341"/>
      <c r="AS610" s="341"/>
      <c r="AT610" s="341"/>
      <c r="AU610" s="341"/>
      <c r="AV610" s="341"/>
      <c r="AW610" s="341"/>
      <c r="AX610" s="341"/>
      <c r="AY610" s="341"/>
      <c r="AZ610" s="341"/>
      <c r="BA610" s="344"/>
      <c r="BB610" s="395"/>
      <c r="BC610" s="344"/>
      <c r="BD610" s="344"/>
      <c r="BE610" s="344"/>
      <c r="BF610" s="344"/>
      <c r="BG610" s="344"/>
      <c r="BH610" s="344"/>
      <c r="BI610" s="344"/>
      <c r="BJ610" s="344"/>
      <c r="BK610" s="344"/>
      <c r="BL610" s="344"/>
      <c r="BM610" s="344"/>
      <c r="BN610" s="344"/>
      <c r="BO610" s="344"/>
      <c r="BP610" s="344"/>
      <c r="BQ610" s="344"/>
      <c r="BR610" s="344"/>
      <c r="BS610" s="344"/>
      <c r="BT610" s="344"/>
      <c r="BU610" s="344"/>
      <c r="BV610" s="344"/>
      <c r="BW610" s="344"/>
      <c r="BX610" s="344"/>
      <c r="BY610" s="344"/>
      <c r="BZ610" s="344"/>
      <c r="CA610" s="344"/>
      <c r="CB610" s="344"/>
      <c r="CC610" s="344"/>
      <c r="CD610" s="344"/>
      <c r="CE610" s="344"/>
      <c r="CF610" s="344"/>
      <c r="CG610" s="344"/>
      <c r="CH610" s="344"/>
      <c r="CI610" s="344"/>
      <c r="CJ610" s="344"/>
      <c r="CK610" s="344"/>
      <c r="CL610" s="344"/>
      <c r="CM610" s="344"/>
      <c r="CN610" s="344"/>
      <c r="CO610" s="344"/>
      <c r="CP610" s="344"/>
      <c r="CQ610" s="344"/>
      <c r="CR610" s="344"/>
      <c r="CS610" s="344"/>
      <c r="CT610" s="344"/>
      <c r="CU610" s="344"/>
      <c r="CV610" s="344"/>
      <c r="CW610" s="344"/>
      <c r="CX610" s="344"/>
      <c r="CY610" s="344"/>
      <c r="CZ610" s="344"/>
    </row>
    <row r="611" s="348" customFormat="true" ht="25.15" customHeight="true" x14ac:dyDescent="0.2">
      <c r="C611" s="1020"/>
      <c r="D611" s="1020"/>
      <c r="E611" s="577"/>
      <c r="F611" s="577"/>
      <c r="G611" s="577"/>
      <c r="H611" s="1020" t="s">
        <v>529</v>
      </c>
      <c r="I611" s="1020"/>
      <c r="J611" s="806">
        <v>4.012844215302757E-2</v>
      </c>
      <c r="K611" s="577"/>
      <c r="L611" s="577"/>
      <c r="M611" s="1020" t="s">
        <v>529</v>
      </c>
      <c r="N611" s="1020"/>
      <c r="O611" s="807">
        <v>6.6260627186899429E-2</v>
      </c>
      <c r="P611" s="577"/>
      <c r="Q611" s="577"/>
      <c r="Z611" s="341"/>
      <c r="AA611" s="341"/>
      <c r="AB611" s="341"/>
      <c r="AC611" s="341"/>
      <c r="AD611" s="341"/>
      <c r="AE611" s="341"/>
      <c r="AF611" s="341"/>
      <c r="AG611" s="341"/>
      <c r="AH611" s="341"/>
      <c r="AI611" s="341"/>
      <c r="AJ611" s="341"/>
      <c r="AK611" s="341"/>
      <c r="AL611" s="341"/>
      <c r="AM611" s="341"/>
      <c r="AN611" s="341"/>
      <c r="AO611" s="341"/>
      <c r="AP611" s="341"/>
      <c r="AQ611" s="341"/>
      <c r="AR611" s="341"/>
      <c r="AS611" s="341"/>
      <c r="AT611" s="341"/>
      <c r="AU611" s="341"/>
      <c r="AV611" s="341"/>
      <c r="AW611" s="341"/>
      <c r="AX611" s="341"/>
      <c r="AY611" s="341"/>
      <c r="AZ611" s="341"/>
      <c r="BA611" s="344"/>
      <c r="BB611" s="395"/>
      <c r="BC611" s="344"/>
      <c r="BD611" s="344"/>
      <c r="BE611" s="344"/>
      <c r="BF611" s="344"/>
      <c r="BG611" s="344"/>
      <c r="BH611" s="344"/>
      <c r="BI611" s="344"/>
      <c r="BJ611" s="344"/>
      <c r="BK611" s="344"/>
      <c r="BL611" s="344"/>
      <c r="BM611" s="344"/>
      <c r="BN611" s="344"/>
      <c r="BO611" s="344"/>
      <c r="BP611" s="344"/>
      <c r="BQ611" s="344"/>
      <c r="BR611" s="344"/>
      <c r="BS611" s="344"/>
      <c r="BT611" s="344"/>
      <c r="BU611" s="344"/>
      <c r="BV611" s="344"/>
      <c r="BW611" s="344"/>
      <c r="BX611" s="344"/>
      <c r="BY611" s="344"/>
      <c r="BZ611" s="344"/>
      <c r="CA611" s="344"/>
      <c r="CB611" s="344"/>
      <c r="CC611" s="344"/>
      <c r="CD611" s="344"/>
      <c r="CE611" s="344"/>
      <c r="CF611" s="344"/>
      <c r="CG611" s="344"/>
      <c r="CH611" s="344"/>
      <c r="CI611" s="344"/>
      <c r="CJ611" s="344"/>
      <c r="CK611" s="344"/>
      <c r="CL611" s="344"/>
      <c r="CM611" s="344"/>
      <c r="CN611" s="344"/>
      <c r="CO611" s="344"/>
      <c r="CP611" s="344"/>
      <c r="CQ611" s="344"/>
      <c r="CR611" s="344"/>
      <c r="CS611" s="344"/>
      <c r="CT611" s="344"/>
      <c r="CU611" s="344"/>
      <c r="CV611" s="344"/>
      <c r="CW611" s="344"/>
      <c r="CX611" s="344"/>
      <c r="CY611" s="344"/>
      <c r="CZ611" s="344"/>
    </row>
    <row r="612" s="348" customFormat="true" ht="25.15" customHeight="true" x14ac:dyDescent="0.2">
      <c r="C612" s="1020"/>
      <c r="D612" s="1020"/>
      <c r="E612" s="577"/>
      <c r="F612" s="577"/>
      <c r="G612" s="577"/>
      <c r="H612" s="1020" t="s">
        <v>556</v>
      </c>
      <c r="I612" s="1020"/>
      <c r="J612" s="806">
        <v>1.9010708480283266E-2</v>
      </c>
      <c r="K612" s="577"/>
      <c r="L612" s="577"/>
      <c r="M612" s="1020" t="s">
        <v>556</v>
      </c>
      <c r="N612" s="1020"/>
      <c r="O612" s="807">
        <v>2.0744909963383313E-2</v>
      </c>
      <c r="P612" s="577"/>
      <c r="Q612" s="577"/>
      <c r="Z612" s="341"/>
      <c r="AA612" s="341"/>
      <c r="AB612" s="341"/>
      <c r="AC612" s="341"/>
      <c r="AD612" s="341"/>
      <c r="AE612" s="341"/>
      <c r="AF612" s="341"/>
      <c r="AG612" s="341"/>
      <c r="AH612" s="341"/>
      <c r="AI612" s="341"/>
      <c r="AJ612" s="341"/>
      <c r="AK612" s="341"/>
      <c r="AL612" s="341"/>
      <c r="AM612" s="341"/>
      <c r="AN612" s="341"/>
      <c r="AO612" s="341"/>
      <c r="AP612" s="341"/>
      <c r="AQ612" s="341"/>
      <c r="AR612" s="341"/>
      <c r="AS612" s="341"/>
      <c r="AT612" s="341"/>
      <c r="AU612" s="341"/>
      <c r="AV612" s="341"/>
      <c r="AW612" s="341"/>
      <c r="AX612" s="341"/>
      <c r="AY612" s="341"/>
      <c r="AZ612" s="341"/>
      <c r="BA612" s="344"/>
      <c r="BB612" s="395"/>
      <c r="BC612" s="344"/>
      <c r="BD612" s="344"/>
      <c r="BE612" s="344"/>
      <c r="BF612" s="344"/>
      <c r="BG612" s="344"/>
      <c r="BH612" s="344"/>
      <c r="BI612" s="344"/>
      <c r="BJ612" s="344"/>
      <c r="BK612" s="344"/>
      <c r="BL612" s="344"/>
      <c r="BM612" s="344"/>
      <c r="BN612" s="344"/>
      <c r="BO612" s="344"/>
      <c r="BP612" s="344"/>
      <c r="BQ612" s="344"/>
      <c r="BR612" s="344"/>
      <c r="BS612" s="344"/>
      <c r="BT612" s="344"/>
      <c r="BU612" s="344"/>
      <c r="BV612" s="344"/>
      <c r="BW612" s="344"/>
      <c r="BX612" s="344"/>
      <c r="BY612" s="344"/>
      <c r="BZ612" s="344"/>
      <c r="CA612" s="344"/>
      <c r="CB612" s="344"/>
      <c r="CC612" s="344"/>
      <c r="CD612" s="344"/>
      <c r="CE612" s="344"/>
      <c r="CF612" s="344"/>
      <c r="CG612" s="344"/>
      <c r="CH612" s="344"/>
      <c r="CI612" s="344"/>
      <c r="CJ612" s="344"/>
      <c r="CK612" s="344"/>
      <c r="CL612" s="344"/>
      <c r="CM612" s="344"/>
      <c r="CN612" s="344"/>
      <c r="CO612" s="344"/>
      <c r="CP612" s="344"/>
      <c r="CQ612" s="344"/>
      <c r="CR612" s="344"/>
      <c r="CS612" s="344"/>
      <c r="CT612" s="344"/>
      <c r="CU612" s="344"/>
      <c r="CV612" s="344"/>
      <c r="CW612" s="344"/>
      <c r="CX612" s="344"/>
      <c r="CY612" s="344"/>
      <c r="CZ612" s="344"/>
    </row>
    <row r="613" s="348" customFormat="true" ht="25.15" customHeight="true" x14ac:dyDescent="0.2">
      <c r="C613" s="1020"/>
      <c r="D613" s="1020"/>
      <c r="E613" s="577"/>
      <c r="F613" s="577"/>
      <c r="G613" s="577"/>
      <c r="H613" s="1020" t="s">
        <v>541</v>
      </c>
      <c r="I613" s="1020"/>
      <c r="J613" s="806">
        <v>2.1895897672236792E-2</v>
      </c>
      <c r="K613" s="577"/>
      <c r="L613" s="577"/>
      <c r="M613" s="1020" t="s">
        <v>541</v>
      </c>
      <c r="N613" s="1020"/>
      <c r="O613" s="807">
        <v>7.2311682221963495E-3</v>
      </c>
      <c r="P613" s="577"/>
      <c r="Q613" s="577"/>
      <c r="Z613" s="341"/>
      <c r="AA613" s="341"/>
      <c r="AB613" s="341"/>
      <c r="AC613" s="341"/>
      <c r="AD613" s="341"/>
      <c r="AE613" s="341"/>
      <c r="AF613" s="341"/>
      <c r="AG613" s="341"/>
      <c r="AH613" s="341"/>
      <c r="AI613" s="341"/>
      <c r="AJ613" s="341"/>
      <c r="AK613" s="341"/>
      <c r="AL613" s="341"/>
      <c r="AM613" s="341"/>
      <c r="AN613" s="341"/>
      <c r="AO613" s="341"/>
      <c r="AP613" s="341"/>
      <c r="AQ613" s="341"/>
      <c r="AR613" s="341"/>
      <c r="AS613" s="341"/>
      <c r="AT613" s="341"/>
      <c r="AU613" s="341"/>
      <c r="AV613" s="341"/>
      <c r="AW613" s="341"/>
      <c r="AX613" s="341"/>
      <c r="AY613" s="341"/>
      <c r="AZ613" s="341"/>
      <c r="BA613" s="344"/>
      <c r="BB613" s="395"/>
      <c r="BC613" s="344"/>
      <c r="BD613" s="344"/>
      <c r="BE613" s="344"/>
      <c r="BF613" s="344"/>
      <c r="BG613" s="344"/>
      <c r="BH613" s="344"/>
      <c r="BI613" s="344"/>
      <c r="BJ613" s="344"/>
      <c r="BK613" s="344"/>
      <c r="BL613" s="344"/>
      <c r="BM613" s="344"/>
      <c r="BN613" s="344"/>
      <c r="BO613" s="344"/>
      <c r="BP613" s="344"/>
      <c r="BQ613" s="344"/>
      <c r="BR613" s="344"/>
      <c r="BS613" s="344"/>
      <c r="BT613" s="344"/>
      <c r="BU613" s="344"/>
      <c r="BV613" s="344"/>
      <c r="BW613" s="344"/>
      <c r="BX613" s="344"/>
      <c r="BY613" s="344"/>
      <c r="BZ613" s="344"/>
      <c r="CA613" s="344"/>
      <c r="CB613" s="344"/>
      <c r="CC613" s="344"/>
      <c r="CD613" s="344"/>
      <c r="CE613" s="344"/>
      <c r="CF613" s="344"/>
      <c r="CG613" s="344"/>
      <c r="CH613" s="344"/>
      <c r="CI613" s="344"/>
      <c r="CJ613" s="344"/>
      <c r="CK613" s="344"/>
      <c r="CL613" s="344"/>
      <c r="CM613" s="344"/>
      <c r="CN613" s="344"/>
      <c r="CO613" s="344"/>
      <c r="CP613" s="344"/>
      <c r="CQ613" s="344"/>
      <c r="CR613" s="344"/>
      <c r="CS613" s="344"/>
      <c r="CT613" s="344"/>
      <c r="CU613" s="344"/>
      <c r="CV613" s="344"/>
      <c r="CW613" s="344"/>
      <c r="CX613" s="344"/>
      <c r="CY613" s="344"/>
      <c r="CZ613" s="344"/>
    </row>
    <row r="614" s="348" customFormat="true" ht="25.15" customHeight="true" x14ac:dyDescent="0.2">
      <c r="C614" s="1020"/>
      <c r="D614" s="1020"/>
      <c r="E614" s="577"/>
      <c r="F614" s="577"/>
      <c r="G614" s="577"/>
      <c r="H614" s="1020" t="s">
        <v>530</v>
      </c>
      <c r="I614" s="1020"/>
      <c r="J614" s="806">
        <v>4.0367248845430678E-2</v>
      </c>
      <c r="K614" s="577"/>
      <c r="L614" s="577"/>
      <c r="M614" s="1020" t="s">
        <v>530</v>
      </c>
      <c r="N614" s="1020"/>
      <c r="O614" s="807">
        <v>4.7177634388319754E-2</v>
      </c>
      <c r="P614" s="577"/>
      <c r="Q614" s="577"/>
      <c r="Z614" s="341"/>
      <c r="AA614" s="341"/>
      <c r="AB614" s="341"/>
      <c r="AC614" s="341"/>
      <c r="AD614" s="341"/>
      <c r="AE614" s="341"/>
      <c r="AF614" s="341"/>
      <c r="AG614" s="341"/>
      <c r="AH614" s="341"/>
      <c r="AI614" s="341"/>
      <c r="AJ614" s="341"/>
      <c r="AK614" s="341"/>
      <c r="AL614" s="341"/>
      <c r="AM614" s="341"/>
      <c r="AN614" s="341"/>
      <c r="AO614" s="341"/>
      <c r="AP614" s="341"/>
      <c r="AQ614" s="341"/>
      <c r="AR614" s="341"/>
      <c r="AS614" s="341"/>
      <c r="AT614" s="341"/>
      <c r="AU614" s="341"/>
      <c r="AV614" s="341"/>
      <c r="AW614" s="341"/>
      <c r="AX614" s="341"/>
      <c r="AY614" s="341"/>
      <c r="AZ614" s="341"/>
      <c r="BA614" s="344"/>
      <c r="BB614" s="395"/>
      <c r="BC614" s="344"/>
      <c r="BD614" s="344"/>
      <c r="BE614" s="344"/>
      <c r="BF614" s="344"/>
      <c r="BG614" s="344"/>
      <c r="BH614" s="344"/>
      <c r="BI614" s="344"/>
      <c r="BJ614" s="344"/>
      <c r="BK614" s="344"/>
      <c r="BL614" s="344"/>
      <c r="BM614" s="344"/>
      <c r="BN614" s="344"/>
      <c r="BO614" s="344"/>
      <c r="BP614" s="344"/>
      <c r="BQ614" s="344"/>
      <c r="BR614" s="344"/>
      <c r="BS614" s="344"/>
      <c r="BT614" s="344"/>
      <c r="BU614" s="344"/>
      <c r="BV614" s="344"/>
      <c r="BW614" s="344"/>
      <c r="BX614" s="344"/>
      <c r="BY614" s="344"/>
      <c r="BZ614" s="344"/>
      <c r="CA614" s="344"/>
      <c r="CB614" s="344"/>
      <c r="CC614" s="344"/>
      <c r="CD614" s="344"/>
      <c r="CE614" s="344"/>
      <c r="CF614" s="344"/>
      <c r="CG614" s="344"/>
      <c r="CH614" s="344"/>
      <c r="CI614" s="344"/>
      <c r="CJ614" s="344"/>
      <c r="CK614" s="344"/>
      <c r="CL614" s="344"/>
      <c r="CM614" s="344"/>
      <c r="CN614" s="344"/>
      <c r="CO614" s="344"/>
      <c r="CP614" s="344"/>
      <c r="CQ614" s="344"/>
      <c r="CR614" s="344"/>
      <c r="CS614" s="344"/>
      <c r="CT614" s="344"/>
      <c r="CU614" s="344"/>
      <c r="CV614" s="344"/>
      <c r="CW614" s="344"/>
      <c r="CX614" s="344"/>
      <c r="CY614" s="344"/>
      <c r="CZ614" s="344"/>
    </row>
    <row r="615" s="348" customFormat="true" ht="25.15" customHeight="true" x14ac:dyDescent="0.2">
      <c r="C615" s="1020"/>
      <c r="D615" s="1020"/>
      <c r="E615" s="577"/>
      <c r="F615" s="577"/>
      <c r="G615" s="577"/>
      <c r="H615" s="1020" t="s">
        <v>558</v>
      </c>
      <c r="I615" s="1020"/>
      <c r="J615" s="806">
        <v>1.1597963607446308E-2</v>
      </c>
      <c r="K615" s="577"/>
      <c r="L615" s="577"/>
      <c r="M615" s="1020" t="s">
        <v>558</v>
      </c>
      <c r="N615" s="1020"/>
      <c r="O615" s="807">
        <v>1.6303758045379538E-2</v>
      </c>
      <c r="P615" s="577"/>
      <c r="Q615" s="577"/>
      <c r="Z615" s="341"/>
      <c r="AA615" s="341"/>
      <c r="AB615" s="341"/>
      <c r="AC615" s="341"/>
      <c r="AD615" s="341"/>
      <c r="AE615" s="341"/>
      <c r="AF615" s="341"/>
      <c r="AG615" s="341"/>
      <c r="AH615" s="341"/>
      <c r="AI615" s="341"/>
      <c r="AJ615" s="341"/>
      <c r="AK615" s="341"/>
      <c r="AL615" s="341"/>
      <c r="AM615" s="341"/>
      <c r="AN615" s="341"/>
      <c r="AO615" s="341"/>
      <c r="AP615" s="341"/>
      <c r="AQ615" s="341"/>
      <c r="AR615" s="341"/>
      <c r="AS615" s="341"/>
      <c r="AT615" s="341"/>
      <c r="AU615" s="341"/>
      <c r="AV615" s="341"/>
      <c r="AW615" s="341"/>
      <c r="AX615" s="341"/>
      <c r="AY615" s="341"/>
      <c r="AZ615" s="341"/>
      <c r="BA615" s="344"/>
      <c r="BB615" s="395"/>
      <c r="BC615" s="344"/>
      <c r="BD615" s="344"/>
      <c r="BE615" s="344"/>
      <c r="BF615" s="344"/>
      <c r="BG615" s="344"/>
      <c r="BH615" s="344"/>
      <c r="BI615" s="344"/>
      <c r="BJ615" s="344"/>
      <c r="BK615" s="344"/>
      <c r="BL615" s="344"/>
      <c r="BM615" s="344"/>
      <c r="BN615" s="344"/>
      <c r="BO615" s="344"/>
      <c r="BP615" s="344"/>
      <c r="BQ615" s="344"/>
      <c r="BR615" s="344"/>
      <c r="BS615" s="344"/>
      <c r="BT615" s="344"/>
      <c r="BU615" s="344"/>
      <c r="BV615" s="344"/>
      <c r="BW615" s="344"/>
      <c r="BX615" s="344"/>
      <c r="BY615" s="344"/>
      <c r="BZ615" s="344"/>
      <c r="CA615" s="344"/>
      <c r="CB615" s="344"/>
      <c r="CC615" s="344"/>
      <c r="CD615" s="344"/>
      <c r="CE615" s="344"/>
      <c r="CF615" s="344"/>
      <c r="CG615" s="344"/>
      <c r="CH615" s="344"/>
      <c r="CI615" s="344"/>
      <c r="CJ615" s="344"/>
      <c r="CK615" s="344"/>
      <c r="CL615" s="344"/>
      <c r="CM615" s="344"/>
      <c r="CN615" s="344"/>
      <c r="CO615" s="344"/>
      <c r="CP615" s="344"/>
      <c r="CQ615" s="344"/>
      <c r="CR615" s="344"/>
      <c r="CS615" s="344"/>
      <c r="CT615" s="344"/>
      <c r="CU615" s="344"/>
      <c r="CV615" s="344"/>
      <c r="CW615" s="344"/>
      <c r="CX615" s="344"/>
      <c r="CY615" s="344"/>
      <c r="CZ615" s="344"/>
    </row>
    <row r="616" s="348" customFormat="true" ht="25.15" customHeight="true" x14ac:dyDescent="0.2">
      <c r="C616" s="1020"/>
      <c r="D616" s="1020"/>
      <c r="E616" s="577"/>
      <c r="F616" s="577"/>
      <c r="G616" s="577"/>
      <c r="H616" s="1020" t="s">
        <v>548</v>
      </c>
      <c r="I616" s="1020"/>
      <c r="J616" s="806">
        <v>1.1189849060273802E-2</v>
      </c>
      <c r="K616" s="577"/>
      <c r="L616" s="577"/>
      <c r="M616" s="1020" t="s">
        <v>548</v>
      </c>
      <c r="N616" s="1020"/>
      <c r="O616" s="807">
        <v>5.5681454927010484E-3</v>
      </c>
      <c r="P616" s="577"/>
      <c r="Q616" s="577"/>
      <c r="Z616" s="341"/>
      <c r="AA616" s="341"/>
      <c r="AB616" s="341"/>
      <c r="AC616" s="341"/>
      <c r="AD616" s="341"/>
      <c r="AE616" s="341"/>
      <c r="AF616" s="341"/>
      <c r="AG616" s="341"/>
      <c r="AH616" s="341"/>
      <c r="AI616" s="341"/>
      <c r="AJ616" s="341"/>
      <c r="AK616" s="341"/>
      <c r="AL616" s="341"/>
      <c r="AM616" s="341"/>
      <c r="AN616" s="341"/>
      <c r="AO616" s="341"/>
      <c r="AP616" s="341"/>
      <c r="AQ616" s="341"/>
      <c r="AR616" s="341"/>
      <c r="AS616" s="341"/>
      <c r="AT616" s="341"/>
      <c r="AU616" s="341"/>
      <c r="AV616" s="341"/>
      <c r="AW616" s="341"/>
      <c r="AX616" s="341"/>
      <c r="AY616" s="341"/>
      <c r="AZ616" s="341"/>
      <c r="BA616" s="344"/>
      <c r="BB616" s="395"/>
      <c r="BC616" s="344"/>
      <c r="BD616" s="344"/>
      <c r="BE616" s="344"/>
      <c r="BF616" s="344"/>
      <c r="BG616" s="344"/>
      <c r="BH616" s="344"/>
      <c r="BI616" s="344"/>
      <c r="BJ616" s="344"/>
      <c r="BK616" s="344"/>
      <c r="BL616" s="344"/>
      <c r="BM616" s="344"/>
      <c r="BN616" s="344"/>
      <c r="BO616" s="344"/>
      <c r="BP616" s="344"/>
      <c r="BQ616" s="344"/>
      <c r="BR616" s="344"/>
      <c r="BS616" s="344"/>
      <c r="BT616" s="344"/>
      <c r="BU616" s="344"/>
      <c r="BV616" s="344"/>
      <c r="BW616" s="344"/>
      <c r="BX616" s="344"/>
      <c r="BY616" s="344"/>
      <c r="BZ616" s="344"/>
      <c r="CA616" s="344"/>
      <c r="CB616" s="344"/>
      <c r="CC616" s="344"/>
      <c r="CD616" s="344"/>
      <c r="CE616" s="344"/>
      <c r="CF616" s="344"/>
      <c r="CG616" s="344"/>
      <c r="CH616" s="344"/>
      <c r="CI616" s="344"/>
      <c r="CJ616" s="344"/>
      <c r="CK616" s="344"/>
      <c r="CL616" s="344"/>
      <c r="CM616" s="344"/>
      <c r="CN616" s="344"/>
      <c r="CO616" s="344"/>
      <c r="CP616" s="344"/>
      <c r="CQ616" s="344"/>
      <c r="CR616" s="344"/>
      <c r="CS616" s="344"/>
      <c r="CT616" s="344"/>
      <c r="CU616" s="344"/>
      <c r="CV616" s="344"/>
      <c r="CW616" s="344"/>
      <c r="CX616" s="344"/>
      <c r="CY616" s="344"/>
      <c r="CZ616" s="344"/>
    </row>
    <row r="617" s="348" customFormat="true" ht="25.15" customHeight="true" x14ac:dyDescent="0.2">
      <c r="C617" s="1020"/>
      <c r="D617" s="1020"/>
      <c r="E617" s="577"/>
      <c r="F617" s="577"/>
      <c r="G617" s="577"/>
      <c r="H617" s="1020" t="s">
        <v>381</v>
      </c>
      <c r="I617" s="1020"/>
      <c r="J617" s="806">
        <v>3.53475011456734E-2</v>
      </c>
      <c r="K617" s="577"/>
      <c r="L617" s="577"/>
      <c r="M617" s="1020" t="s">
        <v>381</v>
      </c>
      <c r="N617" s="1020"/>
      <c r="O617" s="807">
        <v>5.339384877789223E-2</v>
      </c>
      <c r="P617" s="577"/>
      <c r="Q617" s="577"/>
      <c r="Z617" s="341"/>
      <c r="AA617" s="341"/>
      <c r="AB617" s="341"/>
      <c r="AC617" s="341"/>
      <c r="AD617" s="341"/>
      <c r="AE617" s="341"/>
      <c r="AF617" s="341"/>
      <c r="AG617" s="341"/>
      <c r="AH617" s="341"/>
      <c r="AI617" s="341"/>
      <c r="AJ617" s="341"/>
      <c r="AK617" s="341"/>
      <c r="AL617" s="341"/>
      <c r="AM617" s="341"/>
      <c r="AN617" s="341"/>
      <c r="AO617" s="341"/>
      <c r="AP617" s="341"/>
      <c r="AQ617" s="341"/>
      <c r="AR617" s="341"/>
      <c r="AS617" s="341"/>
      <c r="AT617" s="341"/>
      <c r="AU617" s="341"/>
      <c r="AV617" s="341"/>
      <c r="AW617" s="341"/>
      <c r="AX617" s="341"/>
      <c r="AY617" s="341"/>
      <c r="AZ617" s="341"/>
      <c r="BA617" s="344"/>
      <c r="BB617" s="395"/>
      <c r="BC617" s="344"/>
      <c r="BD617" s="344"/>
      <c r="BE617" s="344"/>
      <c r="BF617" s="344"/>
      <c r="BG617" s="344"/>
      <c r="BH617" s="344"/>
      <c r="BI617" s="344"/>
      <c r="BJ617" s="344"/>
      <c r="BK617" s="344"/>
      <c r="BL617" s="344"/>
      <c r="BM617" s="344"/>
      <c r="BN617" s="344"/>
      <c r="BO617" s="344"/>
      <c r="BP617" s="344"/>
      <c r="BQ617" s="344"/>
      <c r="BR617" s="344"/>
      <c r="BS617" s="344"/>
      <c r="BT617" s="344"/>
      <c r="BU617" s="344"/>
      <c r="BV617" s="344"/>
      <c r="BW617" s="344"/>
      <c r="BX617" s="344"/>
      <c r="BY617" s="344"/>
      <c r="BZ617" s="344"/>
      <c r="CA617" s="344"/>
      <c r="CB617" s="344"/>
      <c r="CC617" s="344"/>
      <c r="CD617" s="344"/>
      <c r="CE617" s="344"/>
      <c r="CF617" s="344"/>
      <c r="CG617" s="344"/>
      <c r="CH617" s="344"/>
      <c r="CI617" s="344"/>
      <c r="CJ617" s="344"/>
      <c r="CK617" s="344"/>
      <c r="CL617" s="344"/>
      <c r="CM617" s="344"/>
      <c r="CN617" s="344"/>
      <c r="CO617" s="344"/>
      <c r="CP617" s="344"/>
      <c r="CQ617" s="344"/>
      <c r="CR617" s="344"/>
      <c r="CS617" s="344"/>
      <c r="CT617" s="344"/>
      <c r="CU617" s="344"/>
      <c r="CV617" s="344"/>
      <c r="CW617" s="344"/>
      <c r="CX617" s="344"/>
      <c r="CY617" s="344"/>
      <c r="CZ617" s="344"/>
    </row>
    <row r="618" s="348" customFormat="true" ht="25.15" customHeight="true" x14ac:dyDescent="0.2">
      <c r="C618" s="1020"/>
      <c r="D618" s="1020"/>
      <c r="E618" s="577"/>
      <c r="F618" s="577"/>
      <c r="G618" s="577"/>
      <c r="H618" s="1020" t="s">
        <v>381</v>
      </c>
      <c r="I618" s="1020"/>
      <c r="J618" s="806">
        <v>4.7419042991293167E-2</v>
      </c>
      <c r="K618" s="577"/>
      <c r="L618" s="577"/>
      <c r="M618" s="1020" t="s">
        <v>381</v>
      </c>
      <c r="N618" s="1020"/>
      <c r="O618" s="807">
        <v>3.7983876698687469E-2</v>
      </c>
      <c r="P618" s="577"/>
      <c r="Q618" s="577"/>
      <c r="Z618" s="341"/>
      <c r="AA618" s="341"/>
      <c r="AB618" s="341"/>
      <c r="AC618" s="341"/>
      <c r="AD618" s="341"/>
      <c r="AE618" s="341"/>
      <c r="AF618" s="341"/>
      <c r="AG618" s="341"/>
      <c r="AH618" s="341"/>
      <c r="AI618" s="341"/>
      <c r="AJ618" s="341"/>
      <c r="AK618" s="341"/>
      <c r="AL618" s="341"/>
      <c r="AM618" s="341"/>
      <c r="AN618" s="341"/>
      <c r="AO618" s="341"/>
      <c r="AP618" s="341"/>
      <c r="AQ618" s="341"/>
      <c r="AR618" s="341"/>
      <c r="AS618" s="341"/>
      <c r="AT618" s="341"/>
      <c r="AU618" s="341"/>
      <c r="AV618" s="341"/>
      <c r="AW618" s="341"/>
      <c r="AX618" s="341"/>
      <c r="AY618" s="341"/>
      <c r="AZ618" s="341"/>
      <c r="BA618" s="344"/>
      <c r="BB618" s="395"/>
      <c r="BC618" s="344"/>
      <c r="BD618" s="344"/>
      <c r="BE618" s="344"/>
      <c r="BF618" s="344"/>
      <c r="BG618" s="344"/>
      <c r="BH618" s="344"/>
      <c r="BI618" s="344"/>
      <c r="BJ618" s="344"/>
      <c r="BK618" s="344"/>
      <c r="BL618" s="344"/>
      <c r="BM618" s="344"/>
      <c r="BN618" s="344"/>
      <c r="BO618" s="344"/>
      <c r="BP618" s="344"/>
      <c r="BQ618" s="344"/>
      <c r="BR618" s="344"/>
      <c r="BS618" s="344"/>
      <c r="BT618" s="344"/>
      <c r="BU618" s="344"/>
      <c r="BV618" s="344"/>
      <c r="BW618" s="344"/>
      <c r="BX618" s="344"/>
      <c r="BY618" s="344"/>
      <c r="BZ618" s="344"/>
      <c r="CA618" s="344"/>
      <c r="CB618" s="344"/>
      <c r="CC618" s="344"/>
      <c r="CD618" s="344"/>
      <c r="CE618" s="344"/>
      <c r="CF618" s="344"/>
      <c r="CG618" s="344"/>
      <c r="CH618" s="344"/>
      <c r="CI618" s="344"/>
      <c r="CJ618" s="344"/>
      <c r="CK618" s="344"/>
      <c r="CL618" s="344"/>
      <c r="CM618" s="344"/>
      <c r="CN618" s="344"/>
      <c r="CO618" s="344"/>
      <c r="CP618" s="344"/>
      <c r="CQ618" s="344"/>
      <c r="CR618" s="344"/>
      <c r="CS618" s="344"/>
      <c r="CT618" s="344"/>
      <c r="CU618" s="344"/>
      <c r="CV618" s="344"/>
      <c r="CW618" s="344"/>
      <c r="CX618" s="344"/>
      <c r="CY618" s="344"/>
      <c r="CZ618" s="344"/>
    </row>
    <row r="619" s="348" customFormat="true" ht="25.15" customHeight="true" x14ac:dyDescent="0.2">
      <c r="C619" s="1020"/>
      <c r="D619" s="1020"/>
      <c r="E619" s="577"/>
      <c r="F619" s="577"/>
      <c r="G619" s="577"/>
      <c r="H619" s="1020" t="s">
        <v>368</v>
      </c>
      <c r="I619" s="1020"/>
      <c r="J619" s="806">
        <v>1.9544064513181802E-2</v>
      </c>
      <c r="K619" s="577"/>
      <c r="L619" s="577"/>
      <c r="M619" s="1020" t="s">
        <v>368</v>
      </c>
      <c r="N619" s="1020"/>
      <c r="O619" s="807">
        <v>2.0155151472637425E-2</v>
      </c>
      <c r="P619" s="577"/>
      <c r="Q619" s="577"/>
      <c r="Z619" s="341"/>
      <c r="AA619" s="341"/>
      <c r="AB619" s="341"/>
      <c r="AC619" s="341"/>
      <c r="AD619" s="341"/>
      <c r="AE619" s="341"/>
      <c r="AF619" s="341"/>
      <c r="AG619" s="341"/>
      <c r="AH619" s="341"/>
      <c r="AI619" s="341"/>
      <c r="AJ619" s="341"/>
      <c r="AK619" s="341"/>
      <c r="AL619" s="341"/>
      <c r="AM619" s="341"/>
      <c r="AN619" s="341"/>
      <c r="AO619" s="341"/>
      <c r="AP619" s="341"/>
      <c r="AQ619" s="341"/>
      <c r="AR619" s="341"/>
      <c r="AS619" s="341"/>
      <c r="AT619" s="341"/>
      <c r="AU619" s="341"/>
      <c r="AV619" s="341"/>
      <c r="AW619" s="341"/>
      <c r="AX619" s="341"/>
      <c r="AY619" s="341"/>
      <c r="AZ619" s="341"/>
      <c r="BA619" s="344"/>
      <c r="BB619" s="395"/>
      <c r="BC619" s="344"/>
      <c r="BD619" s="344"/>
      <c r="BE619" s="344"/>
      <c r="BF619" s="344"/>
      <c r="BG619" s="344"/>
      <c r="BH619" s="344"/>
      <c r="BI619" s="344"/>
      <c r="BJ619" s="344"/>
      <c r="BK619" s="344"/>
      <c r="BL619" s="344"/>
      <c r="BM619" s="344"/>
      <c r="BN619" s="344"/>
      <c r="BO619" s="344"/>
      <c r="BP619" s="344"/>
      <c r="BQ619" s="344"/>
      <c r="BR619" s="344"/>
      <c r="BS619" s="344"/>
      <c r="BT619" s="344"/>
      <c r="BU619" s="344"/>
      <c r="BV619" s="344"/>
      <c r="BW619" s="344"/>
      <c r="BX619" s="344"/>
      <c r="BY619" s="344"/>
      <c r="BZ619" s="344"/>
      <c r="CA619" s="344"/>
      <c r="CB619" s="344"/>
      <c r="CC619" s="344"/>
      <c r="CD619" s="344"/>
      <c r="CE619" s="344"/>
      <c r="CF619" s="344"/>
      <c r="CG619" s="344"/>
      <c r="CH619" s="344"/>
      <c r="CI619" s="344"/>
      <c r="CJ619" s="344"/>
      <c r="CK619" s="344"/>
      <c r="CL619" s="344"/>
      <c r="CM619" s="344"/>
      <c r="CN619" s="344"/>
      <c r="CO619" s="344"/>
      <c r="CP619" s="344"/>
      <c r="CQ619" s="344"/>
      <c r="CR619" s="344"/>
      <c r="CS619" s="344"/>
      <c r="CT619" s="344"/>
      <c r="CU619" s="344"/>
      <c r="CV619" s="344"/>
      <c r="CW619" s="344"/>
      <c r="CX619" s="344"/>
      <c r="CY619" s="344"/>
      <c r="CZ619" s="344"/>
    </row>
    <row r="620" s="348" customFormat="true" ht="25.15" customHeight="true" x14ac:dyDescent="0.2">
      <c r="C620" s="1020"/>
      <c r="D620" s="1020"/>
      <c r="E620" s="577"/>
      <c r="F620" s="577"/>
      <c r="G620" s="577"/>
      <c r="H620" s="1020" t="s">
        <v>533</v>
      </c>
      <c r="I620" s="1020"/>
      <c r="J620" s="806">
        <v>3.2609378223289923E-2</v>
      </c>
      <c r="K620" s="577"/>
      <c r="L620" s="577"/>
      <c r="M620" s="1020" t="s">
        <v>533</v>
      </c>
      <c r="N620" s="1020"/>
      <c r="O620" s="807">
        <v>4.9692172889750044E-2</v>
      </c>
      <c r="P620" s="577"/>
      <c r="Q620" s="577"/>
      <c r="Z620" s="341"/>
      <c r="AA620" s="341"/>
      <c r="AB620" s="341"/>
      <c r="AC620" s="341"/>
      <c r="AD620" s="341"/>
      <c r="AE620" s="341"/>
      <c r="AF620" s="341"/>
      <c r="AG620" s="341"/>
      <c r="AH620" s="341"/>
      <c r="AI620" s="341"/>
      <c r="AJ620" s="341"/>
      <c r="AK620" s="341"/>
      <c r="AL620" s="341"/>
      <c r="AM620" s="341"/>
      <c r="AN620" s="341"/>
      <c r="AO620" s="341"/>
      <c r="AP620" s="341"/>
      <c r="AQ620" s="341"/>
      <c r="AR620" s="341"/>
      <c r="AS620" s="341"/>
      <c r="AT620" s="341"/>
      <c r="AU620" s="341"/>
      <c r="AV620" s="341"/>
      <c r="AW620" s="341"/>
      <c r="AX620" s="341"/>
      <c r="AY620" s="341"/>
      <c r="AZ620" s="341"/>
      <c r="BA620" s="344"/>
      <c r="BB620" s="395"/>
      <c r="BC620" s="344"/>
      <c r="BD620" s="344"/>
      <c r="BE620" s="344"/>
      <c r="BF620" s="344"/>
      <c r="BG620" s="344"/>
      <c r="BH620" s="344"/>
      <c r="BI620" s="344"/>
      <c r="BJ620" s="344"/>
      <c r="BK620" s="344"/>
      <c r="BL620" s="344"/>
      <c r="BM620" s="344"/>
      <c r="BN620" s="344"/>
      <c r="BO620" s="344"/>
      <c r="BP620" s="344"/>
      <c r="BQ620" s="344"/>
      <c r="BR620" s="344"/>
      <c r="BS620" s="344"/>
      <c r="BT620" s="344"/>
      <c r="BU620" s="344"/>
      <c r="BV620" s="344"/>
      <c r="BW620" s="344"/>
      <c r="BX620" s="344"/>
      <c r="BY620" s="344"/>
      <c r="BZ620" s="344"/>
      <c r="CA620" s="344"/>
      <c r="CB620" s="344"/>
      <c r="CC620" s="344"/>
      <c r="CD620" s="344"/>
      <c r="CE620" s="344"/>
      <c r="CF620" s="344"/>
      <c r="CG620" s="344"/>
      <c r="CH620" s="344"/>
      <c r="CI620" s="344"/>
      <c r="CJ620" s="344"/>
      <c r="CK620" s="344"/>
      <c r="CL620" s="344"/>
      <c r="CM620" s="344"/>
      <c r="CN620" s="344"/>
      <c r="CO620" s="344"/>
      <c r="CP620" s="344"/>
      <c r="CQ620" s="344"/>
      <c r="CR620" s="344"/>
      <c r="CS620" s="344"/>
      <c r="CT620" s="344"/>
      <c r="CU620" s="344"/>
      <c r="CV620" s="344"/>
      <c r="CW620" s="344"/>
      <c r="CX620" s="344"/>
      <c r="CY620" s="344"/>
      <c r="CZ620" s="344"/>
    </row>
    <row r="621" s="348" customFormat="true" ht="25.15" customHeight="true" x14ac:dyDescent="0.2">
      <c r="C621" s="1020"/>
      <c r="D621" s="1020"/>
      <c r="E621" s="577"/>
      <c r="F621" s="577"/>
      <c r="G621" s="577"/>
      <c r="H621" s="1020" t="s">
        <v>533</v>
      </c>
      <c r="I621" s="1020"/>
      <c r="J621" s="806">
        <v>2.7062598830874623E-2</v>
      </c>
      <c r="K621" s="577"/>
      <c r="L621" s="577"/>
      <c r="M621" s="1020" t="s">
        <v>533</v>
      </c>
      <c r="N621" s="1020"/>
      <c r="O621" s="807">
        <v>1.921418201955305E-2</v>
      </c>
      <c r="P621" s="577"/>
      <c r="Q621" s="577"/>
      <c r="Z621" s="341"/>
      <c r="AA621" s="341"/>
      <c r="AB621" s="341"/>
      <c r="AC621" s="341"/>
      <c r="AD621" s="341"/>
      <c r="AE621" s="341"/>
      <c r="AF621" s="341"/>
      <c r="AG621" s="341"/>
      <c r="AH621" s="341"/>
      <c r="AI621" s="341"/>
      <c r="AJ621" s="341"/>
      <c r="AK621" s="341"/>
      <c r="AL621" s="341"/>
      <c r="AM621" s="341"/>
      <c r="AN621" s="341"/>
      <c r="AO621" s="341"/>
      <c r="AP621" s="341"/>
      <c r="AQ621" s="341"/>
      <c r="AR621" s="341"/>
      <c r="AS621" s="341"/>
      <c r="AT621" s="341"/>
      <c r="AU621" s="341"/>
      <c r="AV621" s="341"/>
      <c r="AW621" s="341"/>
      <c r="AX621" s="341"/>
      <c r="AY621" s="341"/>
      <c r="AZ621" s="341"/>
      <c r="BA621" s="344"/>
      <c r="BB621" s="395"/>
      <c r="BC621" s="344"/>
      <c r="BD621" s="344"/>
      <c r="BE621" s="344"/>
      <c r="BF621" s="344"/>
      <c r="BG621" s="344"/>
      <c r="BH621" s="344"/>
      <c r="BI621" s="344"/>
      <c r="BJ621" s="344"/>
      <c r="BK621" s="344"/>
      <c r="BL621" s="344"/>
      <c r="BM621" s="344"/>
      <c r="BN621" s="344"/>
      <c r="BO621" s="344"/>
      <c r="BP621" s="344"/>
      <c r="BQ621" s="344"/>
      <c r="BR621" s="344"/>
      <c r="BS621" s="344"/>
      <c r="BT621" s="344"/>
      <c r="BU621" s="344"/>
      <c r="BV621" s="344"/>
      <c r="BW621" s="344"/>
      <c r="BX621" s="344"/>
      <c r="BY621" s="344"/>
      <c r="BZ621" s="344"/>
      <c r="CA621" s="344"/>
      <c r="CB621" s="344"/>
      <c r="CC621" s="344"/>
      <c r="CD621" s="344"/>
      <c r="CE621" s="344"/>
      <c r="CF621" s="344"/>
      <c r="CG621" s="344"/>
      <c r="CH621" s="344"/>
      <c r="CI621" s="344"/>
      <c r="CJ621" s="344"/>
      <c r="CK621" s="344"/>
      <c r="CL621" s="344"/>
      <c r="CM621" s="344"/>
      <c r="CN621" s="344"/>
      <c r="CO621" s="344"/>
      <c r="CP621" s="344"/>
      <c r="CQ621" s="344"/>
      <c r="CR621" s="344"/>
      <c r="CS621" s="344"/>
      <c r="CT621" s="344"/>
      <c r="CU621" s="344"/>
      <c r="CV621" s="344"/>
      <c r="CW621" s="344"/>
      <c r="CX621" s="344"/>
      <c r="CY621" s="344"/>
      <c r="CZ621" s="344"/>
    </row>
    <row r="622" s="348" customFormat="true" ht="25.15" customHeight="true" x14ac:dyDescent="0.2">
      <c r="C622" s="1020"/>
      <c r="D622" s="1020"/>
      <c r="E622" s="577"/>
      <c r="F622" s="577"/>
      <c r="G622" s="577"/>
      <c r="H622" s="1020" t="s">
        <v>566</v>
      </c>
      <c r="I622" s="1020"/>
      <c r="J622" s="806">
        <v>9.6352180264792711E-3</v>
      </c>
      <c r="K622" s="577"/>
      <c r="L622" s="577"/>
      <c r="M622" s="1020" t="s">
        <v>566</v>
      </c>
      <c r="N622" s="1020"/>
      <c r="O622" s="807">
        <v>1.7858038293862876E-3</v>
      </c>
      <c r="P622" s="577"/>
      <c r="Q622" s="577"/>
      <c r="Z622" s="341"/>
      <c r="AA622" s="341"/>
      <c r="AB622" s="341"/>
      <c r="AC622" s="341"/>
      <c r="AD622" s="341"/>
      <c r="AE622" s="341"/>
      <c r="AF622" s="341"/>
      <c r="AG622" s="341"/>
      <c r="AH622" s="341"/>
      <c r="AI622" s="341"/>
      <c r="AJ622" s="341"/>
      <c r="AK622" s="341"/>
      <c r="AL622" s="341"/>
      <c r="AM622" s="341"/>
      <c r="AN622" s="341"/>
      <c r="AO622" s="341"/>
      <c r="AP622" s="341"/>
      <c r="AQ622" s="341"/>
      <c r="AR622" s="341"/>
      <c r="AS622" s="341"/>
      <c r="AT622" s="341"/>
      <c r="AU622" s="341"/>
      <c r="AV622" s="341"/>
      <c r="AW622" s="341"/>
      <c r="AX622" s="341"/>
      <c r="AY622" s="341"/>
      <c r="AZ622" s="341"/>
      <c r="BA622" s="344"/>
      <c r="BB622" s="395"/>
      <c r="BC622" s="344"/>
      <c r="BD622" s="344"/>
      <c r="BE622" s="344"/>
      <c r="BF622" s="344"/>
      <c r="BG622" s="344"/>
      <c r="BH622" s="344"/>
      <c r="BI622" s="344"/>
      <c r="BJ622" s="344"/>
      <c r="BK622" s="344"/>
      <c r="BL622" s="344"/>
      <c r="BM622" s="344"/>
      <c r="BN622" s="344"/>
      <c r="BO622" s="344"/>
      <c r="BP622" s="344"/>
      <c r="BQ622" s="344"/>
      <c r="BR622" s="344"/>
      <c r="BS622" s="344"/>
      <c r="BT622" s="344"/>
      <c r="BU622" s="344"/>
      <c r="BV622" s="344"/>
      <c r="BW622" s="344"/>
      <c r="BX622" s="344"/>
      <c r="BY622" s="344"/>
      <c r="BZ622" s="344"/>
      <c r="CA622" s="344"/>
      <c r="CB622" s="344"/>
      <c r="CC622" s="344"/>
      <c r="CD622" s="344"/>
      <c r="CE622" s="344"/>
      <c r="CF622" s="344"/>
      <c r="CG622" s="344"/>
      <c r="CH622" s="344"/>
      <c r="CI622" s="344"/>
      <c r="CJ622" s="344"/>
      <c r="CK622" s="344"/>
      <c r="CL622" s="344"/>
      <c r="CM622" s="344"/>
      <c r="CN622" s="344"/>
      <c r="CO622" s="344"/>
      <c r="CP622" s="344"/>
      <c r="CQ622" s="344"/>
      <c r="CR622" s="344"/>
      <c r="CS622" s="344"/>
      <c r="CT622" s="344"/>
      <c r="CU622" s="344"/>
      <c r="CV622" s="344"/>
      <c r="CW622" s="344"/>
      <c r="CX622" s="344"/>
      <c r="CY622" s="344"/>
      <c r="CZ622" s="344"/>
    </row>
    <row r="623" s="348" customFormat="true" ht="25.15" customHeight="true" x14ac:dyDescent="0.2">
      <c r="C623" s="1020"/>
      <c r="D623" s="1020"/>
      <c r="E623" s="577"/>
      <c r="F623" s="577"/>
      <c r="G623" s="577"/>
      <c r="H623" s="1020" t="s">
        <v>559</v>
      </c>
      <c r="I623" s="1020"/>
      <c r="J623" s="806">
        <v>3.0382891391668238E-2</v>
      </c>
      <c r="K623" s="577"/>
      <c r="L623" s="577"/>
      <c r="M623" s="1020" t="s">
        <v>559</v>
      </c>
      <c r="N623" s="1020"/>
      <c r="O623" s="807">
        <v>4.6796262883970971E-2</v>
      </c>
      <c r="P623" s="577"/>
      <c r="Q623" s="577"/>
      <c r="Z623" s="341"/>
      <c r="AA623" s="341"/>
      <c r="AB623" s="341"/>
      <c r="AC623" s="341"/>
      <c r="AD623" s="341"/>
      <c r="AE623" s="341"/>
      <c r="AF623" s="341"/>
      <c r="AG623" s="341"/>
      <c r="AH623" s="341"/>
      <c r="AI623" s="341"/>
      <c r="AJ623" s="341"/>
      <c r="AK623" s="341"/>
      <c r="AL623" s="341"/>
      <c r="AM623" s="341"/>
      <c r="AN623" s="341"/>
      <c r="AO623" s="341"/>
      <c r="AP623" s="341"/>
      <c r="AQ623" s="341"/>
      <c r="AR623" s="341"/>
      <c r="AS623" s="341"/>
      <c r="AT623" s="341"/>
      <c r="AU623" s="341"/>
      <c r="AV623" s="341"/>
      <c r="AW623" s="341"/>
      <c r="AX623" s="341"/>
      <c r="AY623" s="341"/>
      <c r="AZ623" s="341"/>
      <c r="BA623" s="344"/>
      <c r="BB623" s="395"/>
      <c r="BC623" s="344"/>
      <c r="BD623" s="344"/>
      <c r="BE623" s="344"/>
      <c r="BF623" s="344"/>
      <c r="BG623" s="344"/>
      <c r="BH623" s="344"/>
      <c r="BI623" s="344"/>
      <c r="BJ623" s="344"/>
      <c r="BK623" s="344"/>
      <c r="BL623" s="344"/>
      <c r="BM623" s="344"/>
      <c r="BN623" s="344"/>
      <c r="BO623" s="344"/>
      <c r="BP623" s="344"/>
      <c r="BQ623" s="344"/>
      <c r="BR623" s="344"/>
      <c r="BS623" s="344"/>
      <c r="BT623" s="344"/>
      <c r="BU623" s="344"/>
      <c r="BV623" s="344"/>
      <c r="BW623" s="344"/>
      <c r="BX623" s="344"/>
      <c r="BY623" s="344"/>
      <c r="BZ623" s="344"/>
      <c r="CA623" s="344"/>
      <c r="CB623" s="344"/>
      <c r="CC623" s="344"/>
      <c r="CD623" s="344"/>
      <c r="CE623" s="344"/>
      <c r="CF623" s="344"/>
      <c r="CG623" s="344"/>
      <c r="CH623" s="344"/>
      <c r="CI623" s="344"/>
      <c r="CJ623" s="344"/>
      <c r="CK623" s="344"/>
      <c r="CL623" s="344"/>
      <c r="CM623" s="344"/>
      <c r="CN623" s="344"/>
      <c r="CO623" s="344"/>
      <c r="CP623" s="344"/>
      <c r="CQ623" s="344"/>
      <c r="CR623" s="344"/>
      <c r="CS623" s="344"/>
      <c r="CT623" s="344"/>
      <c r="CU623" s="344"/>
      <c r="CV623" s="344"/>
      <c r="CW623" s="344"/>
      <c r="CX623" s="344"/>
      <c r="CY623" s="344"/>
      <c r="CZ623" s="344"/>
    </row>
    <row r="624" s="348" customFormat="true" ht="25.15" customHeight="true" x14ac:dyDescent="0.2">
      <c r="C624" s="1020"/>
      <c r="D624" s="1020"/>
      <c r="E624" s="577"/>
      <c r="F624" s="577"/>
      <c r="G624" s="577"/>
      <c r="H624" s="1020" t="s">
        <v>544</v>
      </c>
      <c r="I624" s="1020"/>
      <c r="J624" s="806">
        <v>3.582881547991542E-2</v>
      </c>
      <c r="K624" s="577"/>
      <c r="L624" s="577"/>
      <c r="M624" s="1020" t="s">
        <v>544</v>
      </c>
      <c r="N624" s="1020"/>
      <c r="O624" s="807">
        <v>3.6592749675925691E-2</v>
      </c>
      <c r="P624" s="577"/>
      <c r="Q624" s="577"/>
      <c r="Z624" s="341"/>
      <c r="AA624" s="341"/>
      <c r="AB624" s="341"/>
      <c r="AC624" s="341"/>
      <c r="AD624" s="341"/>
      <c r="AE624" s="341"/>
      <c r="AF624" s="341"/>
      <c r="AG624" s="341"/>
      <c r="AH624" s="341"/>
      <c r="AI624" s="341"/>
      <c r="AJ624" s="341"/>
      <c r="AK624" s="341"/>
      <c r="AL624" s="341"/>
      <c r="AM624" s="341"/>
      <c r="AN624" s="341"/>
      <c r="AO624" s="341"/>
      <c r="AP624" s="341"/>
      <c r="AQ624" s="341"/>
      <c r="AR624" s="341"/>
      <c r="AS624" s="341"/>
      <c r="AT624" s="341"/>
      <c r="AU624" s="341"/>
      <c r="AV624" s="341"/>
      <c r="AW624" s="341"/>
      <c r="AX624" s="341"/>
      <c r="AY624" s="341"/>
      <c r="AZ624" s="341"/>
      <c r="BA624" s="344"/>
      <c r="BB624" s="395"/>
      <c r="BC624" s="344"/>
      <c r="BD624" s="344"/>
      <c r="BE624" s="344"/>
      <c r="BF624" s="344"/>
      <c r="BG624" s="344"/>
      <c r="BH624" s="344"/>
      <c r="BI624" s="344"/>
      <c r="BJ624" s="344"/>
      <c r="BK624" s="344"/>
      <c r="BL624" s="344"/>
      <c r="BM624" s="344"/>
      <c r="BN624" s="344"/>
      <c r="BO624" s="344"/>
      <c r="BP624" s="344"/>
      <c r="BQ624" s="344"/>
      <c r="BR624" s="344"/>
      <c r="BS624" s="344"/>
      <c r="BT624" s="344"/>
      <c r="BU624" s="344"/>
      <c r="BV624" s="344"/>
      <c r="BW624" s="344"/>
      <c r="BX624" s="344"/>
      <c r="BY624" s="344"/>
      <c r="BZ624" s="344"/>
      <c r="CA624" s="344"/>
      <c r="CB624" s="344"/>
      <c r="CC624" s="344"/>
      <c r="CD624" s="344"/>
      <c r="CE624" s="344"/>
      <c r="CF624" s="344"/>
      <c r="CG624" s="344"/>
      <c r="CH624" s="344"/>
      <c r="CI624" s="344"/>
      <c r="CJ624" s="344"/>
      <c r="CK624" s="344"/>
      <c r="CL624" s="344"/>
      <c r="CM624" s="344"/>
      <c r="CN624" s="344"/>
      <c r="CO624" s="344"/>
      <c r="CP624" s="344"/>
      <c r="CQ624" s="344"/>
      <c r="CR624" s="344"/>
      <c r="CS624" s="344"/>
      <c r="CT624" s="344"/>
      <c r="CU624" s="344"/>
      <c r="CV624" s="344"/>
      <c r="CW624" s="344"/>
      <c r="CX624" s="344"/>
      <c r="CY624" s="344"/>
      <c r="CZ624" s="344"/>
    </row>
    <row r="625" s="348" customFormat="true" ht="25.15" customHeight="true" x14ac:dyDescent="0.2">
      <c r="C625" s="1020"/>
      <c r="D625" s="1020"/>
      <c r="E625" s="577"/>
      <c r="F625" s="577"/>
      <c r="G625" s="577"/>
      <c r="H625" s="1020" t="s">
        <v>526</v>
      </c>
      <c r="I625" s="1020"/>
      <c r="J625" s="809">
        <v>1.7896390066859492E-2</v>
      </c>
      <c r="K625" s="577"/>
      <c r="L625" s="577"/>
      <c r="M625" s="1020" t="s">
        <v>526</v>
      </c>
      <c r="N625" s="1020"/>
      <c r="O625" s="810">
        <v>2.1322015897131633E-2</v>
      </c>
      <c r="P625" s="577"/>
      <c r="Q625" s="577"/>
      <c r="Z625" s="341"/>
      <c r="AA625" s="341"/>
      <c r="AB625" s="341"/>
      <c r="AC625" s="341"/>
      <c r="AD625" s="341"/>
      <c r="AE625" s="341"/>
      <c r="AF625" s="341"/>
      <c r="AG625" s="341"/>
      <c r="AH625" s="341"/>
      <c r="AI625" s="341"/>
      <c r="AJ625" s="341"/>
      <c r="AK625" s="341"/>
      <c r="AL625" s="341"/>
      <c r="AM625" s="341"/>
      <c r="AN625" s="341"/>
      <c r="AO625" s="341"/>
      <c r="AP625" s="341"/>
      <c r="AQ625" s="341"/>
      <c r="AR625" s="341"/>
      <c r="AS625" s="341"/>
      <c r="AT625" s="341"/>
      <c r="AU625" s="341"/>
      <c r="AV625" s="341"/>
      <c r="AW625" s="341"/>
      <c r="AX625" s="341"/>
      <c r="AY625" s="341"/>
      <c r="AZ625" s="341"/>
      <c r="BA625" s="344"/>
      <c r="BB625" s="395"/>
      <c r="BC625" s="344"/>
      <c r="BD625" s="344"/>
      <c r="BE625" s="344"/>
      <c r="BF625" s="344"/>
      <c r="BG625" s="344"/>
      <c r="BH625" s="344"/>
      <c r="BI625" s="344"/>
      <c r="BJ625" s="344"/>
      <c r="BK625" s="344"/>
      <c r="BL625" s="344"/>
      <c r="BM625" s="344"/>
      <c r="BN625" s="344"/>
      <c r="BO625" s="344"/>
      <c r="BP625" s="344"/>
      <c r="BQ625" s="344"/>
      <c r="BR625" s="344"/>
      <c r="BS625" s="344"/>
      <c r="BT625" s="344"/>
      <c r="BU625" s="344"/>
      <c r="BV625" s="344"/>
      <c r="BW625" s="344"/>
      <c r="BX625" s="344"/>
      <c r="BY625" s="344"/>
      <c r="BZ625" s="344"/>
      <c r="CA625" s="344"/>
      <c r="CB625" s="344"/>
      <c r="CC625" s="344"/>
      <c r="CD625" s="344"/>
      <c r="CE625" s="344"/>
      <c r="CF625" s="344"/>
      <c r="CG625" s="344"/>
      <c r="CH625" s="344"/>
      <c r="CI625" s="344"/>
      <c r="CJ625" s="344"/>
      <c r="CK625" s="344"/>
      <c r="CL625" s="344"/>
      <c r="CM625" s="344"/>
      <c r="CN625" s="344"/>
      <c r="CO625" s="344"/>
      <c r="CP625" s="344"/>
      <c r="CQ625" s="344"/>
      <c r="CR625" s="344"/>
      <c r="CS625" s="344"/>
      <c r="CT625" s="344"/>
      <c r="CU625" s="344"/>
      <c r="CV625" s="344"/>
      <c r="CW625" s="344"/>
      <c r="CX625" s="344"/>
      <c r="CY625" s="344"/>
      <c r="CZ625" s="344"/>
    </row>
    <row r="626" s="348" customFormat="true" ht="25.15" customHeight="true" x14ac:dyDescent="0.2">
      <c r="C626" s="1020"/>
      <c r="D626" s="1020"/>
      <c r="E626" s="577"/>
      <c r="F626" s="577"/>
      <c r="G626" s="577"/>
      <c r="H626" s="1020"/>
      <c r="I626" s="1020"/>
      <c r="J626" s="577"/>
      <c r="K626" s="577"/>
      <c r="L626" s="577"/>
      <c r="M626" s="1020"/>
      <c r="N626" s="1020"/>
      <c r="O626" s="577"/>
      <c r="P626" s="577"/>
      <c r="Q626" s="577"/>
      <c r="Z626" s="341"/>
      <c r="AA626" s="341"/>
      <c r="AB626" s="341"/>
      <c r="AC626" s="341"/>
      <c r="AD626" s="341"/>
      <c r="AE626" s="341"/>
      <c r="AF626" s="341"/>
      <c r="AG626" s="341"/>
      <c r="AH626" s="341"/>
      <c r="AI626" s="341"/>
      <c r="AJ626" s="341"/>
      <c r="AK626" s="341"/>
      <c r="AL626" s="341"/>
      <c r="AM626" s="341"/>
      <c r="AN626" s="341"/>
      <c r="AO626" s="341"/>
      <c r="AP626" s="341"/>
      <c r="AQ626" s="341"/>
      <c r="AR626" s="341"/>
      <c r="AS626" s="341"/>
      <c r="AT626" s="341"/>
      <c r="AU626" s="341"/>
      <c r="AV626" s="341"/>
      <c r="AW626" s="341"/>
      <c r="AX626" s="341"/>
      <c r="AY626" s="341"/>
      <c r="AZ626" s="341"/>
      <c r="BA626" s="344"/>
      <c r="BB626" s="395"/>
      <c r="BC626" s="344"/>
      <c r="BD626" s="344"/>
      <c r="BE626" s="344"/>
      <c r="BF626" s="344"/>
      <c r="BG626" s="344"/>
      <c r="BH626" s="344"/>
      <c r="BI626" s="344"/>
      <c r="BJ626" s="344"/>
      <c r="BK626" s="344"/>
      <c r="BL626" s="344"/>
      <c r="BM626" s="344"/>
      <c r="BN626" s="344"/>
      <c r="BO626" s="344"/>
      <c r="BP626" s="344"/>
      <c r="BQ626" s="344"/>
      <c r="BR626" s="344"/>
      <c r="BS626" s="344"/>
      <c r="BT626" s="344"/>
      <c r="BU626" s="344"/>
      <c r="BV626" s="344"/>
      <c r="BW626" s="344"/>
      <c r="BX626" s="344"/>
      <c r="BY626" s="344"/>
      <c r="BZ626" s="344"/>
      <c r="CA626" s="344"/>
      <c r="CB626" s="344"/>
      <c r="CC626" s="344"/>
      <c r="CD626" s="344"/>
      <c r="CE626" s="344"/>
      <c r="CF626" s="344"/>
      <c r="CG626" s="344"/>
      <c r="CH626" s="344"/>
      <c r="CI626" s="344"/>
      <c r="CJ626" s="344"/>
      <c r="CK626" s="344"/>
      <c r="CL626" s="344"/>
      <c r="CM626" s="344"/>
      <c r="CN626" s="344"/>
      <c r="CO626" s="344"/>
      <c r="CP626" s="344"/>
      <c r="CQ626" s="344"/>
      <c r="CR626" s="344"/>
      <c r="CS626" s="344"/>
      <c r="CT626" s="344"/>
      <c r="CU626" s="344"/>
      <c r="CV626" s="344"/>
      <c r="CW626" s="344"/>
      <c r="CX626" s="344"/>
      <c r="CY626" s="344"/>
      <c r="CZ626" s="344"/>
    </row>
    <row r="627" s="348" customFormat="true" ht="25.15" customHeight="true" x14ac:dyDescent="0.2">
      <c r="C627" s="1020"/>
      <c r="D627" s="1020"/>
      <c r="E627" s="577"/>
      <c r="F627" s="577"/>
      <c r="G627" s="577"/>
      <c r="H627" s="1020"/>
      <c r="I627" s="1020"/>
      <c r="J627" s="577"/>
      <c r="K627" s="577"/>
      <c r="L627" s="577"/>
      <c r="M627" s="1020"/>
      <c r="N627" s="1020"/>
      <c r="O627" s="577"/>
      <c r="P627" s="577"/>
      <c r="Q627" s="577"/>
      <c r="Z627" s="341"/>
      <c r="AA627" s="341"/>
      <c r="AB627" s="341"/>
      <c r="AC627" s="341"/>
      <c r="AD627" s="341"/>
      <c r="AE627" s="341"/>
      <c r="AF627" s="341"/>
      <c r="AG627" s="341"/>
      <c r="AH627" s="341"/>
      <c r="AI627" s="341"/>
      <c r="AJ627" s="341"/>
      <c r="AK627" s="341"/>
      <c r="AL627" s="341"/>
      <c r="AM627" s="341"/>
      <c r="AN627" s="341"/>
      <c r="AO627" s="341"/>
      <c r="AP627" s="341"/>
      <c r="AQ627" s="341"/>
      <c r="AR627" s="341"/>
      <c r="AS627" s="341"/>
      <c r="AT627" s="341"/>
      <c r="AU627" s="341"/>
      <c r="AV627" s="341"/>
      <c r="AW627" s="341"/>
      <c r="AX627" s="341"/>
      <c r="AY627" s="341"/>
      <c r="AZ627" s="341"/>
      <c r="BA627" s="344"/>
      <c r="BB627" s="395"/>
      <c r="BC627" s="344"/>
      <c r="BD627" s="344"/>
      <c r="BE627" s="344"/>
      <c r="BF627" s="344"/>
      <c r="BG627" s="344"/>
      <c r="BH627" s="344"/>
      <c r="BI627" s="344"/>
      <c r="BJ627" s="344"/>
      <c r="BK627" s="344"/>
      <c r="BL627" s="344"/>
      <c r="BM627" s="344"/>
      <c r="BN627" s="344"/>
      <c r="BO627" s="344"/>
      <c r="BP627" s="344"/>
      <c r="BQ627" s="344"/>
      <c r="BR627" s="344"/>
      <c r="BS627" s="344"/>
      <c r="BT627" s="344"/>
      <c r="BU627" s="344"/>
      <c r="BV627" s="344"/>
      <c r="BW627" s="344"/>
      <c r="BX627" s="344"/>
      <c r="BY627" s="344"/>
      <c r="BZ627" s="344"/>
      <c r="CA627" s="344"/>
      <c r="CB627" s="344"/>
      <c r="CC627" s="344"/>
      <c r="CD627" s="344"/>
      <c r="CE627" s="344"/>
      <c r="CF627" s="344"/>
      <c r="CG627" s="344"/>
      <c r="CH627" s="344"/>
      <c r="CI627" s="344"/>
      <c r="CJ627" s="344"/>
      <c r="CK627" s="344"/>
      <c r="CL627" s="344"/>
      <c r="CM627" s="344"/>
      <c r="CN627" s="344"/>
      <c r="CO627" s="344"/>
      <c r="CP627" s="344"/>
      <c r="CQ627" s="344"/>
      <c r="CR627" s="344"/>
      <c r="CS627" s="344"/>
      <c r="CT627" s="344"/>
      <c r="CU627" s="344"/>
      <c r="CV627" s="344"/>
      <c r="CW627" s="344"/>
      <c r="CX627" s="344"/>
      <c r="CY627" s="344"/>
      <c r="CZ627" s="344"/>
    </row>
    <row r="628" s="348" customFormat="true" ht="25.15" customHeight="true" x14ac:dyDescent="0.2">
      <c r="C628" s="1020"/>
      <c r="D628" s="1020"/>
      <c r="E628" s="577"/>
      <c r="F628" s="577"/>
      <c r="G628" s="577"/>
      <c r="H628" s="1020" t="s">
        <v>246</v>
      </c>
      <c r="I628" s="1020"/>
      <c r="J628" s="1020"/>
      <c r="K628" s="577"/>
      <c r="L628" s="577"/>
      <c r="M628" s="1020" t="s">
        <v>246</v>
      </c>
      <c r="N628" s="1020"/>
      <c r="O628" s="1020"/>
      <c r="P628" s="577"/>
      <c r="Q628" s="577"/>
      <c r="Z628" s="341"/>
      <c r="AA628" s="341"/>
      <c r="AB628" s="341"/>
      <c r="AC628" s="341"/>
      <c r="AD628" s="341"/>
      <c r="AE628" s="341"/>
      <c r="AF628" s="341"/>
      <c r="AG628" s="341"/>
      <c r="AH628" s="341"/>
      <c r="AI628" s="341"/>
      <c r="AJ628" s="341"/>
      <c r="AK628" s="341"/>
      <c r="AL628" s="341"/>
      <c r="AM628" s="341"/>
      <c r="AN628" s="341"/>
      <c r="AO628" s="341"/>
      <c r="AP628" s="341"/>
      <c r="AQ628" s="341"/>
      <c r="AR628" s="341"/>
      <c r="AS628" s="341"/>
      <c r="AT628" s="341"/>
      <c r="AU628" s="341"/>
      <c r="AV628" s="341"/>
      <c r="AW628" s="341"/>
      <c r="AX628" s="341"/>
      <c r="AY628" s="341"/>
      <c r="AZ628" s="341"/>
      <c r="BA628" s="344"/>
      <c r="BB628" s="395"/>
      <c r="BC628" s="344"/>
      <c r="BD628" s="344"/>
      <c r="BE628" s="344"/>
      <c r="BF628" s="344"/>
      <c r="BG628" s="344"/>
      <c r="BH628" s="344"/>
      <c r="BI628" s="344"/>
      <c r="BJ628" s="344"/>
      <c r="BK628" s="344"/>
      <c r="BL628" s="344"/>
      <c r="BM628" s="344"/>
      <c r="BN628" s="344"/>
      <c r="BO628" s="344"/>
      <c r="BP628" s="344"/>
      <c r="BQ628" s="344"/>
      <c r="BR628" s="344"/>
      <c r="BS628" s="344"/>
      <c r="BT628" s="344"/>
      <c r="BU628" s="344"/>
      <c r="BV628" s="344"/>
      <c r="BW628" s="344"/>
      <c r="BX628" s="344"/>
      <c r="BY628" s="344"/>
      <c r="BZ628" s="344"/>
      <c r="CA628" s="344"/>
      <c r="CB628" s="344"/>
      <c r="CC628" s="344"/>
      <c r="CD628" s="344"/>
      <c r="CE628" s="344"/>
      <c r="CF628" s="344"/>
      <c r="CG628" s="344"/>
      <c r="CH628" s="344"/>
      <c r="CI628" s="344"/>
      <c r="CJ628" s="344"/>
      <c r="CK628" s="344"/>
      <c r="CL628" s="344"/>
      <c r="CM628" s="344"/>
      <c r="CN628" s="344"/>
      <c r="CO628" s="344"/>
      <c r="CP628" s="344"/>
      <c r="CQ628" s="344"/>
      <c r="CR628" s="344"/>
      <c r="CS628" s="344"/>
      <c r="CT628" s="344"/>
      <c r="CU628" s="344"/>
      <c r="CV628" s="344"/>
      <c r="CW628" s="344"/>
      <c r="CX628" s="344"/>
      <c r="CY628" s="344"/>
      <c r="CZ628" s="344"/>
    </row>
    <row r="629" s="348" customFormat="true" ht="25.15" customHeight="true" x14ac:dyDescent="0.2">
      <c r="C629" s="1020"/>
      <c r="D629" s="1020"/>
      <c r="E629" s="577"/>
      <c r="F629" s="577"/>
      <c r="G629" s="577"/>
      <c r="H629" s="1020" t="s">
        <v>194</v>
      </c>
      <c r="I629" s="1020"/>
      <c r="J629" s="825" t="s">
        <v>195</v>
      </c>
      <c r="K629" s="577"/>
      <c r="L629" s="577"/>
      <c r="M629" s="1020" t="s">
        <v>194</v>
      </c>
      <c r="N629" s="1020"/>
      <c r="O629" s="826" t="s">
        <v>195</v>
      </c>
      <c r="P629" s="577"/>
      <c r="Q629" s="577"/>
      <c r="Z629" s="341"/>
      <c r="AA629" s="341"/>
      <c r="AB629" s="341"/>
      <c r="AC629" s="341"/>
      <c r="AD629" s="341"/>
      <c r="AE629" s="341"/>
      <c r="AF629" s="341"/>
      <c r="AG629" s="341"/>
      <c r="AH629" s="341"/>
      <c r="AI629" s="341"/>
      <c r="AJ629" s="341"/>
      <c r="AK629" s="341"/>
      <c r="AL629" s="341"/>
      <c r="AM629" s="341"/>
      <c r="AN629" s="341"/>
      <c r="AO629" s="341"/>
      <c r="AP629" s="341"/>
      <c r="AQ629" s="341"/>
      <c r="AR629" s="341"/>
      <c r="AS629" s="341"/>
      <c r="AT629" s="341"/>
      <c r="AU629" s="341"/>
      <c r="AV629" s="341"/>
      <c r="AW629" s="341"/>
      <c r="AX629" s="341"/>
      <c r="AY629" s="341"/>
      <c r="AZ629" s="341"/>
      <c r="BA629" s="344"/>
      <c r="BB629" s="395"/>
      <c r="BC629" s="344"/>
      <c r="BD629" s="344"/>
      <c r="BE629" s="344"/>
      <c r="BF629" s="344"/>
      <c r="BG629" s="344"/>
      <c r="BH629" s="344"/>
      <c r="BI629" s="344"/>
      <c r="BJ629" s="344"/>
      <c r="BK629" s="344"/>
      <c r="BL629" s="344"/>
      <c r="BM629" s="344"/>
      <c r="BN629" s="344"/>
      <c r="BO629" s="344"/>
      <c r="BP629" s="344"/>
      <c r="BQ629" s="344"/>
      <c r="BR629" s="344"/>
      <c r="BS629" s="344"/>
      <c r="BT629" s="344"/>
      <c r="BU629" s="344"/>
      <c r="BV629" s="344"/>
      <c r="BW629" s="344"/>
      <c r="BX629" s="344"/>
      <c r="BY629" s="344"/>
      <c r="BZ629" s="344"/>
      <c r="CA629" s="344"/>
      <c r="CB629" s="344"/>
      <c r="CC629" s="344"/>
      <c r="CD629" s="344"/>
      <c r="CE629" s="344"/>
      <c r="CF629" s="344"/>
      <c r="CG629" s="344"/>
      <c r="CH629" s="344"/>
      <c r="CI629" s="344"/>
      <c r="CJ629" s="344"/>
      <c r="CK629" s="344"/>
      <c r="CL629" s="344"/>
      <c r="CM629" s="344"/>
      <c r="CN629" s="344"/>
      <c r="CO629" s="344"/>
      <c r="CP629" s="344"/>
      <c r="CQ629" s="344"/>
      <c r="CR629" s="344"/>
      <c r="CS629" s="344"/>
      <c r="CT629" s="344"/>
      <c r="CU629" s="344"/>
      <c r="CV629" s="344"/>
      <c r="CW629" s="344"/>
      <c r="CX629" s="344"/>
      <c r="CY629" s="344"/>
      <c r="CZ629" s="344"/>
    </row>
    <row r="630" s="348" customFormat="true" ht="25.15" customHeight="true" x14ac:dyDescent="0.2">
      <c r="C630" s="1020"/>
      <c r="D630" s="1020"/>
      <c r="E630" s="577"/>
      <c r="F630" s="577"/>
      <c r="G630" s="577"/>
      <c r="H630" s="1020" t="s">
        <v>195</v>
      </c>
      <c r="I630" s="1020"/>
      <c r="J630" s="827">
        <v>1.0000000000000002</v>
      </c>
      <c r="K630" s="577"/>
      <c r="L630" s="577"/>
      <c r="M630" s="1020" t="s">
        <v>195</v>
      </c>
      <c r="N630" s="1020"/>
      <c r="O630" s="828">
        <v>1.0000000000000002</v>
      </c>
      <c r="P630" s="577"/>
      <c r="Q630" s="577"/>
      <c r="Z630" s="341"/>
      <c r="AA630" s="341"/>
      <c r="AB630" s="341"/>
      <c r="AC630" s="341"/>
      <c r="AD630" s="341"/>
      <c r="AE630" s="341"/>
      <c r="AF630" s="341"/>
      <c r="AG630" s="341"/>
      <c r="AH630" s="341"/>
      <c r="AI630" s="341"/>
      <c r="AJ630" s="341"/>
      <c r="AK630" s="341"/>
      <c r="AL630" s="341"/>
      <c r="AM630" s="341"/>
      <c r="AN630" s="341"/>
      <c r="AO630" s="341"/>
      <c r="AP630" s="341"/>
      <c r="AQ630" s="341"/>
      <c r="AR630" s="341"/>
      <c r="AS630" s="341"/>
      <c r="AT630" s="341"/>
      <c r="AU630" s="341"/>
      <c r="AV630" s="341"/>
      <c r="AW630" s="341"/>
      <c r="AX630" s="341"/>
      <c r="AY630" s="341"/>
      <c r="AZ630" s="341"/>
      <c r="BA630" s="344"/>
      <c r="BB630" s="395"/>
      <c r="BC630" s="344"/>
      <c r="BD630" s="344"/>
      <c r="BE630" s="344"/>
      <c r="BF630" s="344"/>
      <c r="BG630" s="344"/>
      <c r="BH630" s="344"/>
      <c r="BI630" s="344"/>
      <c r="BJ630" s="344"/>
      <c r="BK630" s="344"/>
      <c r="BL630" s="344"/>
      <c r="BM630" s="344"/>
      <c r="BN630" s="344"/>
      <c r="BO630" s="344"/>
      <c r="BP630" s="344"/>
      <c r="BQ630" s="344"/>
      <c r="BR630" s="344"/>
      <c r="BS630" s="344"/>
      <c r="BT630" s="344"/>
      <c r="BU630" s="344"/>
      <c r="BV630" s="344"/>
      <c r="BW630" s="344"/>
      <c r="BX630" s="344"/>
      <c r="BY630" s="344"/>
      <c r="BZ630" s="344"/>
      <c r="CA630" s="344"/>
      <c r="CB630" s="344"/>
      <c r="CC630" s="344"/>
      <c r="CD630" s="344"/>
      <c r="CE630" s="344"/>
      <c r="CF630" s="344"/>
      <c r="CG630" s="344"/>
      <c r="CH630" s="344"/>
      <c r="CI630" s="344"/>
      <c r="CJ630" s="344"/>
      <c r="CK630" s="344"/>
      <c r="CL630" s="344"/>
      <c r="CM630" s="344"/>
      <c r="CN630" s="344"/>
      <c r="CO630" s="344"/>
      <c r="CP630" s="344"/>
      <c r="CQ630" s="344"/>
      <c r="CR630" s="344"/>
      <c r="CS630" s="344"/>
      <c r="CT630" s="344"/>
      <c r="CU630" s="344"/>
      <c r="CV630" s="344"/>
      <c r="CW630" s="344"/>
      <c r="CX630" s="344"/>
      <c r="CY630" s="344"/>
      <c r="CZ630" s="344"/>
    </row>
    <row r="631" s="348" customFormat="true" ht="25.15" customHeight="true" x14ac:dyDescent="0.2">
      <c r="C631" s="1020"/>
      <c r="D631" s="1020"/>
      <c r="E631" s="577"/>
      <c r="F631" s="577"/>
      <c r="G631" s="577"/>
      <c r="H631" s="1020"/>
      <c r="I631" s="1020"/>
      <c r="J631" s="577"/>
      <c r="K631" s="577"/>
      <c r="L631" s="577"/>
      <c r="M631" s="1020"/>
      <c r="N631" s="1020"/>
      <c r="O631" s="577"/>
      <c r="P631" s="577"/>
      <c r="Q631" s="577"/>
      <c r="Z631" s="341"/>
      <c r="AA631" s="341"/>
      <c r="AB631" s="341"/>
      <c r="AC631" s="341"/>
      <c r="AD631" s="341"/>
      <c r="AE631" s="341"/>
      <c r="AF631" s="341"/>
      <c r="AG631" s="341"/>
      <c r="AH631" s="341"/>
      <c r="AI631" s="341"/>
      <c r="AJ631" s="341"/>
      <c r="AK631" s="341"/>
      <c r="AL631" s="341"/>
      <c r="AM631" s="341"/>
      <c r="AN631" s="341"/>
      <c r="AO631" s="341"/>
      <c r="AP631" s="341"/>
      <c r="AQ631" s="341"/>
      <c r="AR631" s="341"/>
      <c r="AS631" s="341"/>
      <c r="AT631" s="341"/>
      <c r="AU631" s="341"/>
      <c r="AV631" s="341"/>
      <c r="AW631" s="341"/>
      <c r="AX631" s="341"/>
      <c r="AY631" s="341"/>
      <c r="AZ631" s="341"/>
      <c r="BA631" s="344"/>
      <c r="BB631" s="395"/>
      <c r="BC631" s="344"/>
      <c r="BD631" s="344"/>
      <c r="BE631" s="344"/>
      <c r="BF631" s="344"/>
      <c r="BG631" s="344"/>
      <c r="BH631" s="344"/>
      <c r="BI631" s="344"/>
      <c r="BJ631" s="344"/>
      <c r="BK631" s="344"/>
      <c r="BL631" s="344"/>
      <c r="BM631" s="344"/>
      <c r="BN631" s="344"/>
      <c r="BO631" s="344"/>
      <c r="BP631" s="344"/>
      <c r="BQ631" s="344"/>
      <c r="BR631" s="344"/>
      <c r="BS631" s="344"/>
      <c r="BT631" s="344"/>
      <c r="BU631" s="344"/>
      <c r="BV631" s="344"/>
      <c r="BW631" s="344"/>
      <c r="BX631" s="344"/>
      <c r="BY631" s="344"/>
      <c r="BZ631" s="344"/>
      <c r="CA631" s="344"/>
      <c r="CB631" s="344"/>
      <c r="CC631" s="344"/>
      <c r="CD631" s="344"/>
      <c r="CE631" s="344"/>
      <c r="CF631" s="344"/>
      <c r="CG631" s="344"/>
      <c r="CH631" s="344"/>
      <c r="CI631" s="344"/>
      <c r="CJ631" s="344"/>
      <c r="CK631" s="344"/>
      <c r="CL631" s="344"/>
      <c r="CM631" s="344"/>
      <c r="CN631" s="344"/>
      <c r="CO631" s="344"/>
      <c r="CP631" s="344"/>
      <c r="CQ631" s="344"/>
      <c r="CR631" s="344"/>
      <c r="CS631" s="344"/>
      <c r="CT631" s="344"/>
      <c r="CU631" s="344"/>
      <c r="CV631" s="344"/>
      <c r="CW631" s="344"/>
      <c r="CX631" s="344"/>
      <c r="CY631" s="344"/>
      <c r="CZ631" s="344"/>
    </row>
    <row r="632" s="348" customFormat="true" ht="25.15" customHeight="true" x14ac:dyDescent="0.2">
      <c r="C632" s="1028"/>
      <c r="D632" s="1020"/>
      <c r="E632" s="577"/>
      <c r="F632" s="577"/>
      <c r="G632" s="577"/>
      <c r="H632" s="1020" t="s">
        <v>529</v>
      </c>
      <c r="I632" s="1020"/>
      <c r="J632" s="829">
        <v>6.4182099254553149E-2</v>
      </c>
      <c r="K632" s="577"/>
      <c r="L632" s="577"/>
      <c r="M632" s="1020" t="s">
        <v>529</v>
      </c>
      <c r="N632" s="1020"/>
      <c r="O632" s="830">
        <v>6.7570410898926722E-2</v>
      </c>
      <c r="P632" s="577"/>
      <c r="Q632" s="577"/>
      <c r="Z632" s="341"/>
      <c r="AA632" s="341"/>
      <c r="AB632" s="341"/>
      <c r="AC632" s="341"/>
      <c r="AD632" s="341"/>
      <c r="AE632" s="341"/>
      <c r="AF632" s="341"/>
      <c r="AG632" s="341"/>
      <c r="AH632" s="341"/>
      <c r="AI632" s="341"/>
      <c r="AJ632" s="341"/>
      <c r="AK632" s="341"/>
      <c r="AL632" s="341"/>
      <c r="AM632" s="341"/>
      <c r="AN632" s="341"/>
      <c r="AO632" s="341"/>
      <c r="AP632" s="341"/>
      <c r="AQ632" s="341"/>
      <c r="AR632" s="341"/>
      <c r="AS632" s="341"/>
      <c r="AT632" s="341"/>
      <c r="AU632" s="341"/>
      <c r="AV632" s="341"/>
      <c r="AW632" s="341"/>
      <c r="AX632" s="341"/>
      <c r="AY632" s="341"/>
      <c r="AZ632" s="341"/>
      <c r="BA632" s="344"/>
      <c r="BB632" s="395"/>
      <c r="BC632" s="344"/>
      <c r="BD632" s="344"/>
      <c r="BE632" s="344"/>
      <c r="BF632" s="344"/>
      <c r="BG632" s="344"/>
      <c r="BH632" s="344"/>
      <c r="BI632" s="344"/>
      <c r="BJ632" s="344"/>
      <c r="BK632" s="344"/>
      <c r="BL632" s="344"/>
      <c r="BM632" s="344"/>
      <c r="BN632" s="344"/>
      <c r="BO632" s="344"/>
      <c r="BP632" s="344"/>
      <c r="BQ632" s="344"/>
      <c r="BR632" s="344"/>
      <c r="BS632" s="344"/>
      <c r="BT632" s="344"/>
      <c r="BU632" s="344"/>
      <c r="BV632" s="344"/>
      <c r="BW632" s="344"/>
      <c r="BX632" s="344"/>
      <c r="BY632" s="344"/>
      <c r="BZ632" s="344"/>
      <c r="CA632" s="344"/>
      <c r="CB632" s="344"/>
      <c r="CC632" s="344"/>
      <c r="CD632" s="344"/>
      <c r="CE632" s="344"/>
      <c r="CF632" s="344"/>
      <c r="CG632" s="344"/>
      <c r="CH632" s="344"/>
      <c r="CI632" s="344"/>
      <c r="CJ632" s="344"/>
      <c r="CK632" s="344"/>
      <c r="CL632" s="344"/>
      <c r="CM632" s="344"/>
      <c r="CN632" s="344"/>
      <c r="CO632" s="344"/>
      <c r="CP632" s="344"/>
      <c r="CQ632" s="344"/>
      <c r="CR632" s="344"/>
      <c r="CS632" s="344"/>
      <c r="CT632" s="344"/>
      <c r="CU632" s="344"/>
      <c r="CV632" s="344"/>
      <c r="CW632" s="344"/>
      <c r="CX632" s="344"/>
      <c r="CY632" s="344"/>
      <c r="CZ632" s="344"/>
    </row>
    <row r="633" s="348" customFormat="true" ht="25.15" customHeight="true" x14ac:dyDescent="0.2">
      <c r="C633" s="1028"/>
      <c r="D633" s="1020"/>
      <c r="E633" s="577"/>
      <c r="F633" s="577"/>
      <c r="G633" s="577"/>
      <c r="H633" s="1020" t="s">
        <v>556</v>
      </c>
      <c r="I633" s="1020"/>
      <c r="J633" s="829">
        <v>3.3060435015715178E-2</v>
      </c>
      <c r="K633" s="577"/>
      <c r="L633" s="577"/>
      <c r="M633" s="1020" t="s">
        <v>556</v>
      </c>
      <c r="N633" s="1020"/>
      <c r="O633" s="830">
        <v>2.8736876711153263E-2</v>
      </c>
      <c r="P633" s="577"/>
      <c r="Q633" s="577"/>
      <c r="Z633" s="341"/>
      <c r="AA633" s="341"/>
      <c r="AB633" s="341"/>
      <c r="AC633" s="341"/>
      <c r="AD633" s="341"/>
      <c r="AE633" s="341"/>
      <c r="AF633" s="341"/>
      <c r="AG633" s="341"/>
      <c r="AH633" s="341"/>
      <c r="AI633" s="341"/>
      <c r="AJ633" s="341"/>
      <c r="AK633" s="341"/>
      <c r="AL633" s="341"/>
      <c r="AM633" s="341"/>
      <c r="AN633" s="341"/>
      <c r="AO633" s="341"/>
      <c r="AP633" s="341"/>
      <c r="AQ633" s="341"/>
      <c r="AR633" s="341"/>
      <c r="AS633" s="341"/>
      <c r="AT633" s="341"/>
      <c r="AU633" s="341"/>
      <c r="AV633" s="341"/>
      <c r="AW633" s="341"/>
      <c r="AX633" s="341"/>
      <c r="AY633" s="341"/>
      <c r="AZ633" s="341"/>
      <c r="BA633" s="344"/>
      <c r="BB633" s="395"/>
      <c r="BC633" s="344"/>
      <c r="BD633" s="344"/>
      <c r="BE633" s="344"/>
      <c r="BF633" s="344"/>
      <c r="BG633" s="344"/>
      <c r="BH633" s="344"/>
      <c r="BI633" s="344"/>
      <c r="BJ633" s="344"/>
      <c r="BK633" s="344"/>
      <c r="BL633" s="344"/>
      <c r="BM633" s="344"/>
      <c r="BN633" s="344"/>
      <c r="BO633" s="344"/>
      <c r="BP633" s="344"/>
      <c r="BQ633" s="344"/>
      <c r="BR633" s="344"/>
      <c r="BS633" s="344"/>
      <c r="BT633" s="344"/>
      <c r="BU633" s="344"/>
      <c r="BV633" s="344"/>
      <c r="BW633" s="344"/>
      <c r="BX633" s="344"/>
      <c r="BY633" s="344"/>
      <c r="BZ633" s="344"/>
      <c r="CA633" s="344"/>
      <c r="CB633" s="344"/>
      <c r="CC633" s="344"/>
      <c r="CD633" s="344"/>
      <c r="CE633" s="344"/>
      <c r="CF633" s="344"/>
      <c r="CG633" s="344"/>
      <c r="CH633" s="344"/>
      <c r="CI633" s="344"/>
      <c r="CJ633" s="344"/>
      <c r="CK633" s="344"/>
      <c r="CL633" s="344"/>
      <c r="CM633" s="344"/>
      <c r="CN633" s="344"/>
      <c r="CO633" s="344"/>
      <c r="CP633" s="344"/>
      <c r="CQ633" s="344"/>
      <c r="CR633" s="344"/>
      <c r="CS633" s="344"/>
      <c r="CT633" s="344"/>
      <c r="CU633" s="344"/>
      <c r="CV633" s="344"/>
      <c r="CW633" s="344"/>
      <c r="CX633" s="344"/>
      <c r="CY633" s="344"/>
      <c r="CZ633" s="344"/>
    </row>
    <row r="634" s="348" customFormat="true" ht="25.15" customHeight="true" x14ac:dyDescent="0.2">
      <c r="C634" s="1028"/>
      <c r="D634" s="1020"/>
      <c r="E634" s="577"/>
      <c r="F634" s="577"/>
      <c r="G634" s="577"/>
      <c r="H634" s="1020" t="s">
        <v>541</v>
      </c>
      <c r="I634" s="1020"/>
      <c r="J634" s="829">
        <v>3.7035872296569496E-2</v>
      </c>
      <c r="K634" s="577"/>
      <c r="L634" s="577"/>
      <c r="M634" s="1020" t="s">
        <v>541</v>
      </c>
      <c r="N634" s="1020"/>
      <c r="O634" s="830">
        <v>1.3674877905598607E-2</v>
      </c>
      <c r="P634" s="577"/>
      <c r="Q634" s="577"/>
      <c r="Z634" s="341"/>
      <c r="AA634" s="341"/>
      <c r="AB634" s="341"/>
      <c r="AC634" s="341"/>
      <c r="AD634" s="341"/>
      <c r="AE634" s="341"/>
      <c r="AF634" s="341"/>
      <c r="AG634" s="341"/>
      <c r="AH634" s="341"/>
      <c r="AI634" s="341"/>
      <c r="AJ634" s="341"/>
      <c r="AK634" s="341"/>
      <c r="AL634" s="341"/>
      <c r="AM634" s="341"/>
      <c r="AN634" s="341"/>
      <c r="AO634" s="341"/>
      <c r="AP634" s="341"/>
      <c r="AQ634" s="341"/>
      <c r="AR634" s="341"/>
      <c r="AS634" s="341"/>
      <c r="AT634" s="341"/>
      <c r="AU634" s="341"/>
      <c r="AV634" s="341"/>
      <c r="AW634" s="341"/>
      <c r="AX634" s="341"/>
      <c r="AY634" s="341"/>
      <c r="AZ634" s="341"/>
      <c r="BA634" s="344"/>
      <c r="BB634" s="395"/>
      <c r="BC634" s="344"/>
      <c r="BD634" s="344"/>
      <c r="BE634" s="344"/>
      <c r="BF634" s="344"/>
      <c r="BG634" s="344"/>
      <c r="BH634" s="344"/>
      <c r="BI634" s="344"/>
      <c r="BJ634" s="344"/>
      <c r="BK634" s="344"/>
      <c r="BL634" s="344"/>
      <c r="BM634" s="344"/>
      <c r="BN634" s="344"/>
      <c r="BO634" s="344"/>
      <c r="BP634" s="344"/>
      <c r="BQ634" s="344"/>
      <c r="BR634" s="344"/>
      <c r="BS634" s="344"/>
      <c r="BT634" s="344"/>
      <c r="BU634" s="344"/>
      <c r="BV634" s="344"/>
      <c r="BW634" s="344"/>
      <c r="BX634" s="344"/>
      <c r="BY634" s="344"/>
      <c r="BZ634" s="344"/>
      <c r="CA634" s="344"/>
      <c r="CB634" s="344"/>
      <c r="CC634" s="344"/>
      <c r="CD634" s="344"/>
      <c r="CE634" s="344"/>
      <c r="CF634" s="344"/>
      <c r="CG634" s="344"/>
      <c r="CH634" s="344"/>
      <c r="CI634" s="344"/>
      <c r="CJ634" s="344"/>
      <c r="CK634" s="344"/>
      <c r="CL634" s="344"/>
      <c r="CM634" s="344"/>
      <c r="CN634" s="344"/>
      <c r="CO634" s="344"/>
      <c r="CP634" s="344"/>
      <c r="CQ634" s="344"/>
      <c r="CR634" s="344"/>
      <c r="CS634" s="344"/>
      <c r="CT634" s="344"/>
      <c r="CU634" s="344"/>
      <c r="CV634" s="344"/>
      <c r="CW634" s="344"/>
      <c r="CX634" s="344"/>
      <c r="CY634" s="344"/>
      <c r="CZ634" s="344"/>
    </row>
    <row r="635" s="348" customFormat="true" ht="25.15" customHeight="true" x14ac:dyDescent="0.2">
      <c r="C635" s="1028"/>
      <c r="D635" s="1020"/>
      <c r="E635" s="577"/>
      <c r="F635" s="577"/>
      <c r="G635" s="577"/>
      <c r="H635" s="1020" t="s">
        <v>365</v>
      </c>
      <c r="I635" s="1020"/>
      <c r="J635" s="829">
        <v>0.11037709705146023</v>
      </c>
      <c r="K635" s="577"/>
      <c r="L635" s="577"/>
      <c r="M635" s="1020" t="s">
        <v>365</v>
      </c>
      <c r="N635" s="1020"/>
      <c r="O635" s="830">
        <v>0.13734221463230897</v>
      </c>
      <c r="P635" s="577"/>
      <c r="Q635" s="577"/>
      <c r="Z635" s="341"/>
      <c r="AA635" s="341"/>
      <c r="AB635" s="341"/>
      <c r="AC635" s="341"/>
      <c r="AD635" s="341"/>
      <c r="AE635" s="341"/>
      <c r="AF635" s="341"/>
      <c r="AG635" s="341"/>
      <c r="AH635" s="341"/>
      <c r="AI635" s="341"/>
      <c r="AJ635" s="341"/>
      <c r="AK635" s="341"/>
      <c r="AL635" s="341"/>
      <c r="AM635" s="341"/>
      <c r="AN635" s="341"/>
      <c r="AO635" s="341"/>
      <c r="AP635" s="341"/>
      <c r="AQ635" s="341"/>
      <c r="AR635" s="341"/>
      <c r="AS635" s="341"/>
      <c r="AT635" s="341"/>
      <c r="AU635" s="341"/>
      <c r="AV635" s="341"/>
      <c r="AW635" s="341"/>
      <c r="AX635" s="341"/>
      <c r="AY635" s="341"/>
      <c r="AZ635" s="341"/>
      <c r="BA635" s="344"/>
      <c r="BB635" s="395"/>
      <c r="BC635" s="344"/>
      <c r="BD635" s="344"/>
      <c r="BE635" s="344"/>
      <c r="BF635" s="344"/>
      <c r="BG635" s="344"/>
      <c r="BH635" s="344"/>
      <c r="BI635" s="344"/>
      <c r="BJ635" s="344"/>
      <c r="BK635" s="344"/>
      <c r="BL635" s="344"/>
      <c r="BM635" s="344"/>
      <c r="BN635" s="344"/>
      <c r="BO635" s="344"/>
      <c r="BP635" s="344"/>
      <c r="BQ635" s="344"/>
      <c r="BR635" s="344"/>
      <c r="BS635" s="344"/>
      <c r="BT635" s="344"/>
      <c r="BU635" s="344"/>
      <c r="BV635" s="344"/>
      <c r="BW635" s="344"/>
      <c r="BX635" s="344"/>
      <c r="BY635" s="344"/>
      <c r="BZ635" s="344"/>
      <c r="CA635" s="344"/>
      <c r="CB635" s="344"/>
      <c r="CC635" s="344"/>
      <c r="CD635" s="344"/>
      <c r="CE635" s="344"/>
      <c r="CF635" s="344"/>
      <c r="CG635" s="344"/>
      <c r="CH635" s="344"/>
      <c r="CI635" s="344"/>
      <c r="CJ635" s="344"/>
      <c r="CK635" s="344"/>
      <c r="CL635" s="344"/>
      <c r="CM635" s="344"/>
      <c r="CN635" s="344"/>
      <c r="CO635" s="344"/>
      <c r="CP635" s="344"/>
      <c r="CQ635" s="344"/>
      <c r="CR635" s="344"/>
      <c r="CS635" s="344"/>
      <c r="CT635" s="344"/>
      <c r="CU635" s="344"/>
      <c r="CV635" s="344"/>
      <c r="CW635" s="344"/>
      <c r="CX635" s="344"/>
      <c r="CY635" s="344"/>
      <c r="CZ635" s="344"/>
    </row>
    <row r="636" s="348" customFormat="true" ht="25.15" customHeight="true" x14ac:dyDescent="0.2">
      <c r="C636" s="1028"/>
      <c r="D636" s="1020"/>
      <c r="E636" s="577"/>
      <c r="F636" s="577"/>
      <c r="G636" s="577"/>
      <c r="H636" s="1020" t="s">
        <v>530</v>
      </c>
      <c r="I636" s="1020"/>
      <c r="J636" s="829">
        <v>6.449894448075591E-2</v>
      </c>
      <c r="K636" s="577"/>
      <c r="L636" s="577"/>
      <c r="M636" s="1020" t="s">
        <v>530</v>
      </c>
      <c r="N636" s="1020"/>
      <c r="O636" s="830">
        <v>5.2146116021485556E-2</v>
      </c>
      <c r="P636" s="577"/>
      <c r="Q636" s="577"/>
      <c r="Z636" s="341"/>
      <c r="AA636" s="341"/>
      <c r="AB636" s="341"/>
      <c r="AC636" s="341"/>
      <c r="AD636" s="341"/>
      <c r="AE636" s="341"/>
      <c r="AF636" s="341"/>
      <c r="AG636" s="341"/>
      <c r="AH636" s="341"/>
      <c r="AI636" s="341"/>
      <c r="AJ636" s="341"/>
      <c r="AK636" s="341"/>
      <c r="AL636" s="341"/>
      <c r="AM636" s="341"/>
      <c r="AN636" s="341"/>
      <c r="AO636" s="341"/>
      <c r="AP636" s="341"/>
      <c r="AQ636" s="341"/>
      <c r="AR636" s="341"/>
      <c r="AS636" s="341"/>
      <c r="AT636" s="341"/>
      <c r="AU636" s="341"/>
      <c r="AV636" s="341"/>
      <c r="AW636" s="341"/>
      <c r="AX636" s="341"/>
      <c r="AY636" s="341"/>
      <c r="AZ636" s="341"/>
      <c r="BA636" s="344"/>
      <c r="BB636" s="395"/>
      <c r="BC636" s="344"/>
      <c r="BD636" s="344"/>
      <c r="BE636" s="344"/>
      <c r="BF636" s="344"/>
      <c r="BG636" s="344"/>
      <c r="BH636" s="344"/>
      <c r="BI636" s="344"/>
      <c r="BJ636" s="344"/>
      <c r="BK636" s="344"/>
      <c r="BL636" s="344"/>
      <c r="BM636" s="344"/>
      <c r="BN636" s="344"/>
      <c r="BO636" s="344"/>
      <c r="BP636" s="344"/>
      <c r="BQ636" s="344"/>
      <c r="BR636" s="344"/>
      <c r="BS636" s="344"/>
      <c r="BT636" s="344"/>
      <c r="BU636" s="344"/>
      <c r="BV636" s="344"/>
      <c r="BW636" s="344"/>
      <c r="BX636" s="344"/>
      <c r="BY636" s="344"/>
      <c r="BZ636" s="344"/>
      <c r="CA636" s="344"/>
      <c r="CB636" s="344"/>
      <c r="CC636" s="344"/>
      <c r="CD636" s="344"/>
      <c r="CE636" s="344"/>
      <c r="CF636" s="344"/>
      <c r="CG636" s="344"/>
      <c r="CH636" s="344"/>
      <c r="CI636" s="344"/>
      <c r="CJ636" s="344"/>
      <c r="CK636" s="344"/>
      <c r="CL636" s="344"/>
      <c r="CM636" s="344"/>
      <c r="CN636" s="344"/>
      <c r="CO636" s="344"/>
      <c r="CP636" s="344"/>
      <c r="CQ636" s="344"/>
      <c r="CR636" s="344"/>
      <c r="CS636" s="344"/>
      <c r="CT636" s="344"/>
      <c r="CU636" s="344"/>
      <c r="CV636" s="344"/>
      <c r="CW636" s="344"/>
      <c r="CX636" s="344"/>
      <c r="CY636" s="344"/>
      <c r="CZ636" s="344"/>
    </row>
    <row r="637" s="348" customFormat="true" ht="25.15" customHeight="true" x14ac:dyDescent="0.2">
      <c r="C637" s="1028"/>
      <c r="D637" s="1020"/>
      <c r="E637" s="577"/>
      <c r="F637" s="577"/>
      <c r="G637" s="577"/>
      <c r="H637" s="1020" t="s">
        <v>558</v>
      </c>
      <c r="I637" s="1020"/>
      <c r="J637" s="829">
        <v>2.955836499736246E-2</v>
      </c>
      <c r="K637" s="577"/>
      <c r="L637" s="577"/>
      <c r="M637" s="1020" t="s">
        <v>558</v>
      </c>
      <c r="N637" s="1020"/>
      <c r="O637" s="830">
        <v>2.2565911457935732E-2</v>
      </c>
      <c r="P637" s="577"/>
      <c r="Q637" s="577"/>
      <c r="Z637" s="341"/>
      <c r="AA637" s="341"/>
      <c r="AB637" s="341"/>
      <c r="AC637" s="341"/>
      <c r="AD637" s="341"/>
      <c r="AE637" s="341"/>
      <c r="AF637" s="341"/>
      <c r="AG637" s="341"/>
      <c r="AH637" s="341"/>
      <c r="AI637" s="341"/>
      <c r="AJ637" s="341"/>
      <c r="AK637" s="341"/>
      <c r="AL637" s="341"/>
      <c r="AM637" s="341"/>
      <c r="AN637" s="341"/>
      <c r="AO637" s="341"/>
      <c r="AP637" s="341"/>
      <c r="AQ637" s="341"/>
      <c r="AR637" s="341"/>
      <c r="AS637" s="341"/>
      <c r="AT637" s="341"/>
      <c r="AU637" s="341"/>
      <c r="AV637" s="341"/>
      <c r="AW637" s="341"/>
      <c r="AX637" s="341"/>
      <c r="AY637" s="341"/>
      <c r="AZ637" s="341"/>
      <c r="BA637" s="344"/>
      <c r="BB637" s="395"/>
      <c r="BC637" s="344"/>
      <c r="BD637" s="344"/>
      <c r="BE637" s="344"/>
      <c r="BF637" s="344"/>
      <c r="BG637" s="344"/>
      <c r="BH637" s="344"/>
      <c r="BI637" s="344"/>
      <c r="BJ637" s="344"/>
      <c r="BK637" s="344"/>
      <c r="BL637" s="344"/>
      <c r="BM637" s="344"/>
      <c r="BN637" s="344"/>
      <c r="BO637" s="344"/>
      <c r="BP637" s="344"/>
      <c r="BQ637" s="344"/>
      <c r="BR637" s="344"/>
      <c r="BS637" s="344"/>
      <c r="BT637" s="344"/>
      <c r="BU637" s="344"/>
      <c r="BV637" s="344"/>
      <c r="BW637" s="344"/>
      <c r="BX637" s="344"/>
      <c r="BY637" s="344"/>
      <c r="BZ637" s="344"/>
      <c r="CA637" s="344"/>
      <c r="CB637" s="344"/>
      <c r="CC637" s="344"/>
      <c r="CD637" s="344"/>
      <c r="CE637" s="344"/>
      <c r="CF637" s="344"/>
      <c r="CG637" s="344"/>
      <c r="CH637" s="344"/>
      <c r="CI637" s="344"/>
      <c r="CJ637" s="344"/>
      <c r="CK637" s="344"/>
      <c r="CL637" s="344"/>
      <c r="CM637" s="344"/>
      <c r="CN637" s="344"/>
      <c r="CO637" s="344"/>
      <c r="CP637" s="344"/>
      <c r="CQ637" s="344"/>
      <c r="CR637" s="344"/>
      <c r="CS637" s="344"/>
      <c r="CT637" s="344"/>
      <c r="CU637" s="344"/>
      <c r="CV637" s="344"/>
      <c r="CW637" s="344"/>
      <c r="CX637" s="344"/>
      <c r="CY637" s="344"/>
      <c r="CZ637" s="344"/>
    </row>
    <row r="638" s="348" customFormat="true" ht="25.15" customHeight="true" x14ac:dyDescent="0.2">
      <c r="C638" s="1028"/>
      <c r="D638" s="1020"/>
      <c r="E638" s="577"/>
      <c r="F638" s="577"/>
      <c r="G638" s="577"/>
      <c r="H638" s="1020" t="s">
        <v>548</v>
      </c>
      <c r="I638" s="1020"/>
      <c r="J638" s="829">
        <v>2.0441193557734678E-2</v>
      </c>
      <c r="K638" s="577"/>
      <c r="L638" s="577"/>
      <c r="M638" s="1020" t="s">
        <v>548</v>
      </c>
      <c r="N638" s="1020"/>
      <c r="O638" s="830">
        <v>1.1608089981947489E-2</v>
      </c>
      <c r="P638" s="577"/>
      <c r="Q638" s="577"/>
      <c r="Z638" s="341"/>
      <c r="AA638" s="341"/>
      <c r="AB638" s="341"/>
      <c r="AC638" s="341"/>
      <c r="AD638" s="341"/>
      <c r="AE638" s="341"/>
      <c r="AF638" s="341"/>
      <c r="AG638" s="341"/>
      <c r="AH638" s="341"/>
      <c r="AI638" s="341"/>
      <c r="AJ638" s="341"/>
      <c r="AK638" s="341"/>
      <c r="AL638" s="341"/>
      <c r="AM638" s="341"/>
      <c r="AN638" s="341"/>
      <c r="AO638" s="341"/>
      <c r="AP638" s="341"/>
      <c r="AQ638" s="341"/>
      <c r="AR638" s="341"/>
      <c r="AS638" s="341"/>
      <c r="AT638" s="341"/>
      <c r="AU638" s="341"/>
      <c r="AV638" s="341"/>
      <c r="AW638" s="341"/>
      <c r="AX638" s="341"/>
      <c r="AY638" s="341"/>
      <c r="AZ638" s="341"/>
      <c r="BA638" s="344"/>
      <c r="BB638" s="395"/>
      <c r="BC638" s="344"/>
      <c r="BD638" s="344"/>
      <c r="BE638" s="344"/>
      <c r="BF638" s="344"/>
      <c r="BG638" s="344"/>
      <c r="BH638" s="344"/>
      <c r="BI638" s="344"/>
      <c r="BJ638" s="344"/>
      <c r="BK638" s="344"/>
      <c r="BL638" s="344"/>
      <c r="BM638" s="344"/>
      <c r="BN638" s="344"/>
      <c r="BO638" s="344"/>
      <c r="BP638" s="344"/>
      <c r="BQ638" s="344"/>
      <c r="BR638" s="344"/>
      <c r="BS638" s="344"/>
      <c r="BT638" s="344"/>
      <c r="BU638" s="344"/>
      <c r="BV638" s="344"/>
      <c r="BW638" s="344"/>
      <c r="BX638" s="344"/>
      <c r="BY638" s="344"/>
      <c r="BZ638" s="344"/>
      <c r="CA638" s="344"/>
      <c r="CB638" s="344"/>
      <c r="CC638" s="344"/>
      <c r="CD638" s="344"/>
      <c r="CE638" s="344"/>
      <c r="CF638" s="344"/>
      <c r="CG638" s="344"/>
      <c r="CH638" s="344"/>
      <c r="CI638" s="344"/>
      <c r="CJ638" s="344"/>
      <c r="CK638" s="344"/>
      <c r="CL638" s="344"/>
      <c r="CM638" s="344"/>
      <c r="CN638" s="344"/>
      <c r="CO638" s="344"/>
      <c r="CP638" s="344"/>
      <c r="CQ638" s="344"/>
      <c r="CR638" s="344"/>
      <c r="CS638" s="344"/>
      <c r="CT638" s="344"/>
      <c r="CU638" s="344"/>
      <c r="CV638" s="344"/>
      <c r="CW638" s="344"/>
      <c r="CX638" s="344"/>
      <c r="CY638" s="344"/>
      <c r="CZ638" s="344"/>
    </row>
    <row r="639" s="348" customFormat="true" ht="25.15" customHeight="true" x14ac:dyDescent="0.2">
      <c r="C639" s="1028"/>
      <c r="D639" s="1020"/>
      <c r="E639" s="577"/>
      <c r="F639" s="577"/>
      <c r="G639" s="577"/>
      <c r="H639" s="1020" t="s">
        <v>358</v>
      </c>
      <c r="I639" s="1020"/>
      <c r="J639" s="829">
        <v>2.0291589015615376E-2</v>
      </c>
      <c r="K639" s="577"/>
      <c r="L639" s="577"/>
      <c r="M639" s="1020" t="s">
        <v>358</v>
      </c>
      <c r="N639" s="1020"/>
      <c r="O639" s="830">
        <v>2.577843269099904E-2</v>
      </c>
      <c r="P639" s="577"/>
      <c r="Q639" s="577"/>
      <c r="Z639" s="341"/>
      <c r="AA639" s="341"/>
      <c r="AB639" s="341"/>
      <c r="AC639" s="341"/>
      <c r="AD639" s="341"/>
      <c r="AE639" s="341"/>
      <c r="AF639" s="341"/>
      <c r="AG639" s="341"/>
      <c r="AH639" s="341"/>
      <c r="AI639" s="341"/>
      <c r="AJ639" s="341"/>
      <c r="AK639" s="341"/>
      <c r="AL639" s="341"/>
      <c r="AM639" s="341"/>
      <c r="AN639" s="341"/>
      <c r="AO639" s="341"/>
      <c r="AP639" s="341"/>
      <c r="AQ639" s="341"/>
      <c r="AR639" s="341"/>
      <c r="AS639" s="341"/>
      <c r="AT639" s="341"/>
      <c r="AU639" s="341"/>
      <c r="AV639" s="341"/>
      <c r="AW639" s="341"/>
      <c r="AX639" s="341"/>
      <c r="AY639" s="341"/>
      <c r="AZ639" s="341"/>
      <c r="BA639" s="344"/>
      <c r="BB639" s="395"/>
      <c r="BC639" s="344"/>
      <c r="BD639" s="344"/>
      <c r="BE639" s="344"/>
      <c r="BF639" s="344"/>
      <c r="BG639" s="344"/>
      <c r="BH639" s="344"/>
      <c r="BI639" s="344"/>
      <c r="BJ639" s="344"/>
      <c r="BK639" s="344"/>
      <c r="BL639" s="344"/>
      <c r="BM639" s="344"/>
      <c r="BN639" s="344"/>
      <c r="BO639" s="344"/>
      <c r="BP639" s="344"/>
      <c r="BQ639" s="344"/>
      <c r="BR639" s="344"/>
      <c r="BS639" s="344"/>
      <c r="BT639" s="344"/>
      <c r="BU639" s="344"/>
      <c r="BV639" s="344"/>
      <c r="BW639" s="344"/>
      <c r="BX639" s="344"/>
      <c r="BY639" s="344"/>
      <c r="BZ639" s="344"/>
      <c r="CA639" s="344"/>
      <c r="CB639" s="344"/>
      <c r="CC639" s="344"/>
      <c r="CD639" s="344"/>
      <c r="CE639" s="344"/>
      <c r="CF639" s="344"/>
      <c r="CG639" s="344"/>
      <c r="CH639" s="344"/>
      <c r="CI639" s="344"/>
      <c r="CJ639" s="344"/>
      <c r="CK639" s="344"/>
      <c r="CL639" s="344"/>
      <c r="CM639" s="344"/>
      <c r="CN639" s="344"/>
      <c r="CO639" s="344"/>
      <c r="CP639" s="344"/>
      <c r="CQ639" s="344"/>
      <c r="CR639" s="344"/>
      <c r="CS639" s="344"/>
      <c r="CT639" s="344"/>
      <c r="CU639" s="344"/>
      <c r="CV639" s="344"/>
      <c r="CW639" s="344"/>
      <c r="CX639" s="344"/>
      <c r="CY639" s="344"/>
      <c r="CZ639" s="344"/>
    </row>
    <row r="640" s="348" customFormat="true" ht="25.15" customHeight="true" x14ac:dyDescent="0.2">
      <c r="C640" s="1028"/>
      <c r="D640" s="1020"/>
      <c r="E640" s="577"/>
      <c r="F640" s="577"/>
      <c r="G640" s="577"/>
      <c r="H640" s="1020" t="s">
        <v>381</v>
      </c>
      <c r="I640" s="1020"/>
      <c r="J640" s="829">
        <v>4.7774048559340344E-2</v>
      </c>
      <c r="K640" s="577"/>
      <c r="L640" s="577"/>
      <c r="M640" s="1020" t="s">
        <v>381</v>
      </c>
      <c r="N640" s="1020"/>
      <c r="O640" s="830">
        <v>5.3868849953631712E-2</v>
      </c>
      <c r="P640" s="577"/>
      <c r="Q640" s="577"/>
      <c r="Z640" s="341"/>
      <c r="AA640" s="341"/>
      <c r="AB640" s="341"/>
      <c r="AC640" s="341"/>
      <c r="AD640" s="341"/>
      <c r="AE640" s="341"/>
      <c r="AF640" s="341"/>
      <c r="AG640" s="341"/>
      <c r="AH640" s="341"/>
      <c r="AI640" s="341"/>
      <c r="AJ640" s="341"/>
      <c r="AK640" s="341"/>
      <c r="AL640" s="341"/>
      <c r="AM640" s="341"/>
      <c r="AN640" s="341"/>
      <c r="AO640" s="341"/>
      <c r="AP640" s="341"/>
      <c r="AQ640" s="341"/>
      <c r="AR640" s="341"/>
      <c r="AS640" s="341"/>
      <c r="AT640" s="341"/>
      <c r="AU640" s="341"/>
      <c r="AV640" s="341"/>
      <c r="AW640" s="341"/>
      <c r="AX640" s="341"/>
      <c r="AY640" s="341"/>
      <c r="AZ640" s="341"/>
      <c r="BA640" s="344"/>
      <c r="BB640" s="395"/>
      <c r="BC640" s="344"/>
      <c r="BD640" s="344"/>
      <c r="BE640" s="344"/>
      <c r="BF640" s="344"/>
      <c r="BG640" s="344"/>
      <c r="BH640" s="344"/>
      <c r="BI640" s="344"/>
      <c r="BJ640" s="344"/>
      <c r="BK640" s="344"/>
      <c r="BL640" s="344"/>
      <c r="BM640" s="344"/>
      <c r="BN640" s="344"/>
      <c r="BO640" s="344"/>
      <c r="BP640" s="344"/>
      <c r="BQ640" s="344"/>
      <c r="BR640" s="344"/>
      <c r="BS640" s="344"/>
      <c r="BT640" s="344"/>
      <c r="BU640" s="344"/>
      <c r="BV640" s="344"/>
      <c r="BW640" s="344"/>
      <c r="BX640" s="344"/>
      <c r="BY640" s="344"/>
      <c r="BZ640" s="344"/>
      <c r="CA640" s="344"/>
      <c r="CB640" s="344"/>
      <c r="CC640" s="344"/>
      <c r="CD640" s="344"/>
      <c r="CE640" s="344"/>
      <c r="CF640" s="344"/>
      <c r="CG640" s="344"/>
      <c r="CH640" s="344"/>
      <c r="CI640" s="344"/>
      <c r="CJ640" s="344"/>
      <c r="CK640" s="344"/>
      <c r="CL640" s="344"/>
      <c r="CM640" s="344"/>
      <c r="CN640" s="344"/>
      <c r="CO640" s="344"/>
      <c r="CP640" s="344"/>
      <c r="CQ640" s="344"/>
      <c r="CR640" s="344"/>
      <c r="CS640" s="344"/>
      <c r="CT640" s="344"/>
      <c r="CU640" s="344"/>
      <c r="CV640" s="344"/>
      <c r="CW640" s="344"/>
      <c r="CX640" s="344"/>
      <c r="CY640" s="344"/>
      <c r="CZ640" s="344"/>
    </row>
    <row r="641" s="348" customFormat="true" ht="25.15" customHeight="true" x14ac:dyDescent="0.2">
      <c r="C641" s="1028"/>
      <c r="D641" s="1020"/>
      <c r="E641" s="577"/>
      <c r="F641" s="577"/>
      <c r="G641" s="577"/>
      <c r="H641" s="1020" t="s">
        <v>381</v>
      </c>
      <c r="I641" s="1020"/>
      <c r="J641" s="829">
        <v>6.6703945787352475E-2</v>
      </c>
      <c r="K641" s="577"/>
      <c r="L641" s="577"/>
      <c r="M641" s="1020" t="s">
        <v>381</v>
      </c>
      <c r="N641" s="1020"/>
      <c r="O641" s="830">
        <v>5.6945057850414205E-2</v>
      </c>
      <c r="P641" s="577"/>
      <c r="Q641" s="577"/>
      <c r="Z641" s="341"/>
      <c r="AA641" s="341"/>
      <c r="AB641" s="341"/>
      <c r="AC641" s="341"/>
      <c r="AD641" s="341"/>
      <c r="AE641" s="341"/>
      <c r="AF641" s="341"/>
      <c r="AG641" s="341"/>
      <c r="AH641" s="341"/>
      <c r="AI641" s="341"/>
      <c r="AJ641" s="341"/>
      <c r="AK641" s="341"/>
      <c r="AL641" s="341"/>
      <c r="AM641" s="341"/>
      <c r="AN641" s="341"/>
      <c r="AO641" s="341"/>
      <c r="AP641" s="341"/>
      <c r="AQ641" s="341"/>
      <c r="AR641" s="341"/>
      <c r="AS641" s="341"/>
      <c r="AT641" s="341"/>
      <c r="AU641" s="341"/>
      <c r="AV641" s="341"/>
      <c r="AW641" s="341"/>
      <c r="AX641" s="341"/>
      <c r="AY641" s="341"/>
      <c r="AZ641" s="341"/>
      <c r="BA641" s="344"/>
      <c r="BB641" s="395"/>
      <c r="BC641" s="344"/>
      <c r="BD641" s="344"/>
      <c r="BE641" s="344"/>
      <c r="BF641" s="344"/>
      <c r="BG641" s="344"/>
      <c r="BH641" s="344"/>
      <c r="BI641" s="344"/>
      <c r="BJ641" s="344"/>
      <c r="BK641" s="344"/>
      <c r="BL641" s="344"/>
      <c r="BM641" s="344"/>
      <c r="BN641" s="344"/>
      <c r="BO641" s="344"/>
      <c r="BP641" s="344"/>
      <c r="BQ641" s="344"/>
      <c r="BR641" s="344"/>
      <c r="BS641" s="344"/>
      <c r="BT641" s="344"/>
      <c r="BU641" s="344"/>
      <c r="BV641" s="344"/>
      <c r="BW641" s="344"/>
      <c r="BX641" s="344"/>
      <c r="BY641" s="344"/>
      <c r="BZ641" s="344"/>
      <c r="CA641" s="344"/>
      <c r="CB641" s="344"/>
      <c r="CC641" s="344"/>
      <c r="CD641" s="344"/>
      <c r="CE641" s="344"/>
      <c r="CF641" s="344"/>
      <c r="CG641" s="344"/>
      <c r="CH641" s="344"/>
      <c r="CI641" s="344"/>
      <c r="CJ641" s="344"/>
      <c r="CK641" s="344"/>
      <c r="CL641" s="344"/>
      <c r="CM641" s="344"/>
      <c r="CN641" s="344"/>
      <c r="CO641" s="344"/>
      <c r="CP641" s="344"/>
      <c r="CQ641" s="344"/>
      <c r="CR641" s="344"/>
      <c r="CS641" s="344"/>
      <c r="CT641" s="344"/>
      <c r="CU641" s="344"/>
      <c r="CV641" s="344"/>
      <c r="CW641" s="344"/>
      <c r="CX641" s="344"/>
      <c r="CY641" s="344"/>
      <c r="CZ641" s="344"/>
    </row>
    <row r="642" s="348" customFormat="true" ht="25.15" customHeight="true" x14ac:dyDescent="0.2">
      <c r="C642" s="1028"/>
      <c r="D642" s="1020"/>
      <c r="E642" s="577"/>
      <c r="F642" s="577"/>
      <c r="G642" s="577"/>
      <c r="H642" s="1020" t="s">
        <v>368</v>
      </c>
      <c r="I642" s="1020"/>
      <c r="J642" s="829">
        <v>3.0871112601590346E-2</v>
      </c>
      <c r="K642" s="577"/>
      <c r="L642" s="577"/>
      <c r="M642" s="1020" t="s">
        <v>368</v>
      </c>
      <c r="N642" s="1020"/>
      <c r="O642" s="830">
        <v>3.4730492731344251E-2</v>
      </c>
      <c r="P642" s="577"/>
      <c r="Q642" s="577"/>
      <c r="Z642" s="341"/>
      <c r="AA642" s="341"/>
      <c r="AB642" s="341"/>
      <c r="AC642" s="341"/>
      <c r="AD642" s="341"/>
      <c r="AE642" s="341"/>
      <c r="AF642" s="341"/>
      <c r="AG642" s="341"/>
      <c r="AH642" s="341"/>
      <c r="AI642" s="341"/>
      <c r="AJ642" s="341"/>
      <c r="AK642" s="341"/>
      <c r="AL642" s="341"/>
      <c r="AM642" s="341"/>
      <c r="AN642" s="341"/>
      <c r="AO642" s="341"/>
      <c r="AP642" s="341"/>
      <c r="AQ642" s="341"/>
      <c r="AR642" s="341"/>
      <c r="AS642" s="341"/>
      <c r="AT642" s="341"/>
      <c r="AU642" s="341"/>
      <c r="AV642" s="341"/>
      <c r="AW642" s="341"/>
      <c r="AX642" s="341"/>
      <c r="AY642" s="341"/>
      <c r="AZ642" s="341"/>
      <c r="BA642" s="344"/>
      <c r="BB642" s="395"/>
      <c r="BC642" s="344"/>
      <c r="BD642" s="344"/>
      <c r="BE642" s="344"/>
      <c r="BF642" s="344"/>
      <c r="BG642" s="344"/>
      <c r="BH642" s="344"/>
      <c r="BI642" s="344"/>
      <c r="BJ642" s="344"/>
      <c r="BK642" s="344"/>
      <c r="BL642" s="344"/>
      <c r="BM642" s="344"/>
      <c r="BN642" s="344"/>
      <c r="BO642" s="344"/>
      <c r="BP642" s="344"/>
      <c r="BQ642" s="344"/>
      <c r="BR642" s="344"/>
      <c r="BS642" s="344"/>
      <c r="BT642" s="344"/>
      <c r="BU642" s="344"/>
      <c r="BV642" s="344"/>
      <c r="BW642" s="344"/>
      <c r="BX642" s="344"/>
      <c r="BY642" s="344"/>
      <c r="BZ642" s="344"/>
      <c r="CA642" s="344"/>
      <c r="CB642" s="344"/>
      <c r="CC642" s="344"/>
      <c r="CD642" s="344"/>
      <c r="CE642" s="344"/>
      <c r="CF642" s="344"/>
      <c r="CG642" s="344"/>
      <c r="CH642" s="344"/>
      <c r="CI642" s="344"/>
      <c r="CJ642" s="344"/>
      <c r="CK642" s="344"/>
      <c r="CL642" s="344"/>
      <c r="CM642" s="344"/>
      <c r="CN642" s="344"/>
      <c r="CO642" s="344"/>
      <c r="CP642" s="344"/>
      <c r="CQ642" s="344"/>
      <c r="CR642" s="344"/>
      <c r="CS642" s="344"/>
      <c r="CT642" s="344"/>
      <c r="CU642" s="344"/>
      <c r="CV642" s="344"/>
      <c r="CW642" s="344"/>
      <c r="CX642" s="344"/>
      <c r="CY642" s="344"/>
      <c r="CZ642" s="344"/>
    </row>
    <row r="643" s="348" customFormat="true" ht="25.15" customHeight="true" x14ac:dyDescent="0.2">
      <c r="C643" s="1028"/>
      <c r="D643" s="1020"/>
      <c r="E643" s="577"/>
      <c r="F643" s="577"/>
      <c r="G643" s="577"/>
      <c r="H643" s="1020" t="s">
        <v>590</v>
      </c>
      <c r="I643" s="1020"/>
      <c r="J643" s="829">
        <v>7.3246176943976504E-2</v>
      </c>
      <c r="K643" s="577"/>
      <c r="L643" s="577"/>
      <c r="M643" s="1020" t="s">
        <v>590</v>
      </c>
      <c r="N643" s="1020"/>
      <c r="O643" s="830">
        <v>7.6435602435912339E-2</v>
      </c>
      <c r="P643" s="577"/>
      <c r="Q643" s="577"/>
      <c r="Z643" s="341"/>
      <c r="AA643" s="341"/>
      <c r="AB643" s="341"/>
      <c r="AC643" s="341"/>
      <c r="AD643" s="341"/>
      <c r="AE643" s="341"/>
      <c r="AF643" s="341"/>
      <c r="AG643" s="341"/>
      <c r="AH643" s="341"/>
      <c r="AI643" s="341"/>
      <c r="AJ643" s="341"/>
      <c r="AK643" s="341"/>
      <c r="AL643" s="341"/>
      <c r="AM643" s="341"/>
      <c r="AN643" s="341"/>
      <c r="AO643" s="341"/>
      <c r="AP643" s="341"/>
      <c r="AQ643" s="341"/>
      <c r="AR643" s="341"/>
      <c r="AS643" s="341"/>
      <c r="AT643" s="341"/>
      <c r="AU643" s="341"/>
      <c r="AV643" s="341"/>
      <c r="AW643" s="341"/>
      <c r="AX643" s="341"/>
      <c r="AY643" s="341"/>
      <c r="AZ643" s="341"/>
      <c r="BA643" s="344"/>
      <c r="BB643" s="395"/>
      <c r="BC643" s="344"/>
      <c r="BD643" s="344"/>
      <c r="BE643" s="344"/>
      <c r="BF643" s="344"/>
      <c r="BG643" s="344"/>
      <c r="BH643" s="344"/>
      <c r="BI643" s="344"/>
      <c r="BJ643" s="344"/>
      <c r="BK643" s="344"/>
      <c r="BL643" s="344"/>
      <c r="BM643" s="344"/>
      <c r="BN643" s="344"/>
      <c r="BO643" s="344"/>
      <c r="BP643" s="344"/>
      <c r="BQ643" s="344"/>
      <c r="BR643" s="344"/>
      <c r="BS643" s="344"/>
      <c r="BT643" s="344"/>
      <c r="BU643" s="344"/>
      <c r="BV643" s="344"/>
      <c r="BW643" s="344"/>
      <c r="BX643" s="344"/>
      <c r="BY643" s="344"/>
      <c r="BZ643" s="344"/>
      <c r="CA643" s="344"/>
      <c r="CB643" s="344"/>
      <c r="CC643" s="344"/>
      <c r="CD643" s="344"/>
      <c r="CE643" s="344"/>
      <c r="CF643" s="344"/>
      <c r="CG643" s="344"/>
      <c r="CH643" s="344"/>
      <c r="CI643" s="344"/>
      <c r="CJ643" s="344"/>
      <c r="CK643" s="344"/>
      <c r="CL643" s="344"/>
      <c r="CM643" s="344"/>
      <c r="CN643" s="344"/>
      <c r="CO643" s="344"/>
      <c r="CP643" s="344"/>
      <c r="CQ643" s="344"/>
      <c r="CR643" s="344"/>
      <c r="CS643" s="344"/>
      <c r="CT643" s="344"/>
      <c r="CU643" s="344"/>
      <c r="CV643" s="344"/>
      <c r="CW643" s="344"/>
      <c r="CX643" s="344"/>
      <c r="CY643" s="344"/>
      <c r="CZ643" s="344"/>
    </row>
    <row r="644" s="348" customFormat="true" ht="25.15" customHeight="true" x14ac:dyDescent="0.2">
      <c r="C644" s="1028"/>
      <c r="D644" s="1020"/>
      <c r="E644" s="577"/>
      <c r="F644" s="577"/>
      <c r="G644" s="577"/>
      <c r="H644" s="1020" t="s">
        <v>533</v>
      </c>
      <c r="I644" s="1020"/>
      <c r="J644" s="829">
        <v>3.8016326123310677E-2</v>
      </c>
      <c r="K644" s="577"/>
      <c r="L644" s="577"/>
      <c r="M644" s="1020" t="s">
        <v>533</v>
      </c>
      <c r="N644" s="1020"/>
      <c r="O644" s="830">
        <v>4.852320748599994E-2</v>
      </c>
      <c r="P644" s="577"/>
      <c r="Q644" s="577"/>
      <c r="Z644" s="341"/>
      <c r="AA644" s="341"/>
      <c r="AB644" s="341"/>
      <c r="AC644" s="341"/>
      <c r="AD644" s="341"/>
      <c r="AE644" s="341"/>
      <c r="AF644" s="341"/>
      <c r="AG644" s="341"/>
      <c r="AH644" s="341"/>
      <c r="AI644" s="341"/>
      <c r="AJ644" s="341"/>
      <c r="AK644" s="341"/>
      <c r="AL644" s="341"/>
      <c r="AM644" s="341"/>
      <c r="AN644" s="341"/>
      <c r="AO644" s="341"/>
      <c r="AP644" s="341"/>
      <c r="AQ644" s="341"/>
      <c r="AR644" s="341"/>
      <c r="AS644" s="341"/>
      <c r="AT644" s="341"/>
      <c r="AU644" s="341"/>
      <c r="AV644" s="341"/>
      <c r="AW644" s="341"/>
      <c r="AX644" s="341"/>
      <c r="AY644" s="341"/>
      <c r="AZ644" s="341"/>
      <c r="BA644" s="344"/>
      <c r="BB644" s="395"/>
      <c r="BC644" s="344"/>
      <c r="BD644" s="344"/>
      <c r="BE644" s="344"/>
      <c r="BF644" s="344"/>
      <c r="BG644" s="344"/>
      <c r="BH644" s="344"/>
      <c r="BI644" s="344"/>
      <c r="BJ644" s="344"/>
      <c r="BK644" s="344"/>
      <c r="BL644" s="344"/>
      <c r="BM644" s="344"/>
      <c r="BN644" s="344"/>
      <c r="BO644" s="344"/>
      <c r="BP644" s="344"/>
      <c r="BQ644" s="344"/>
      <c r="BR644" s="344"/>
      <c r="BS644" s="344"/>
      <c r="BT644" s="344"/>
      <c r="BU644" s="344"/>
      <c r="BV644" s="344"/>
      <c r="BW644" s="344"/>
      <c r="BX644" s="344"/>
      <c r="BY644" s="344"/>
      <c r="BZ644" s="344"/>
      <c r="CA644" s="344"/>
      <c r="CB644" s="344"/>
      <c r="CC644" s="344"/>
      <c r="CD644" s="344"/>
      <c r="CE644" s="344"/>
      <c r="CF644" s="344"/>
      <c r="CG644" s="344"/>
      <c r="CH644" s="344"/>
      <c r="CI644" s="344"/>
      <c r="CJ644" s="344"/>
      <c r="CK644" s="344"/>
      <c r="CL644" s="344"/>
      <c r="CM644" s="344"/>
      <c r="CN644" s="344"/>
      <c r="CO644" s="344"/>
      <c r="CP644" s="344"/>
      <c r="CQ644" s="344"/>
      <c r="CR644" s="344"/>
      <c r="CS644" s="344"/>
      <c r="CT644" s="344"/>
      <c r="CU644" s="344"/>
      <c r="CV644" s="344"/>
      <c r="CW644" s="344"/>
      <c r="CX644" s="344"/>
      <c r="CY644" s="344"/>
      <c r="CZ644" s="344"/>
    </row>
    <row r="645" s="348" customFormat="true" ht="25.15" customHeight="true" x14ac:dyDescent="0.2">
      <c r="C645" s="1028"/>
      <c r="D645" s="1020"/>
      <c r="E645" s="577"/>
      <c r="F645" s="577"/>
      <c r="G645" s="577"/>
      <c r="H645" s="1020" t="s">
        <v>533</v>
      </c>
      <c r="I645" s="1020"/>
      <c r="J645" s="829">
        <v>3.7211332456660862E-2</v>
      </c>
      <c r="K645" s="577"/>
      <c r="L645" s="577"/>
      <c r="M645" s="1020" t="s">
        <v>533</v>
      </c>
      <c r="N645" s="1020"/>
      <c r="O645" s="830">
        <v>2.4279385681625743E-2</v>
      </c>
      <c r="P645" s="577"/>
      <c r="Q645" s="577"/>
      <c r="Z645" s="341"/>
      <c r="AA645" s="341"/>
      <c r="AB645" s="341"/>
      <c r="AC645" s="341"/>
      <c r="AD645" s="341"/>
      <c r="AE645" s="341"/>
      <c r="AF645" s="341"/>
      <c r="AG645" s="341"/>
      <c r="AH645" s="341"/>
      <c r="AI645" s="341"/>
      <c r="AJ645" s="341"/>
      <c r="AK645" s="341"/>
      <c r="AL645" s="341"/>
      <c r="AM645" s="341"/>
      <c r="AN645" s="341"/>
      <c r="AO645" s="341"/>
      <c r="AP645" s="341"/>
      <c r="AQ645" s="341"/>
      <c r="AR645" s="341"/>
      <c r="AS645" s="341"/>
      <c r="AT645" s="341"/>
      <c r="AU645" s="341"/>
      <c r="AV645" s="341"/>
      <c r="AW645" s="341"/>
      <c r="AX645" s="341"/>
      <c r="AY645" s="341"/>
      <c r="AZ645" s="341"/>
      <c r="BA645" s="344"/>
      <c r="BB645" s="395"/>
      <c r="BC645" s="344"/>
      <c r="BD645" s="344"/>
      <c r="BE645" s="344"/>
      <c r="BF645" s="344"/>
      <c r="BG645" s="344"/>
      <c r="BH645" s="344"/>
      <c r="BI645" s="344"/>
      <c r="BJ645" s="344"/>
      <c r="BK645" s="344"/>
      <c r="BL645" s="344"/>
      <c r="BM645" s="344"/>
      <c r="BN645" s="344"/>
      <c r="BO645" s="344"/>
      <c r="BP645" s="344"/>
      <c r="BQ645" s="344"/>
      <c r="BR645" s="344"/>
      <c r="BS645" s="344"/>
      <c r="BT645" s="344"/>
      <c r="BU645" s="344"/>
      <c r="BV645" s="344"/>
      <c r="BW645" s="344"/>
      <c r="BX645" s="344"/>
      <c r="BY645" s="344"/>
      <c r="BZ645" s="344"/>
      <c r="CA645" s="344"/>
      <c r="CB645" s="344"/>
      <c r="CC645" s="344"/>
      <c r="CD645" s="344"/>
      <c r="CE645" s="344"/>
      <c r="CF645" s="344"/>
      <c r="CG645" s="344"/>
      <c r="CH645" s="344"/>
      <c r="CI645" s="344"/>
      <c r="CJ645" s="344"/>
      <c r="CK645" s="344"/>
      <c r="CL645" s="344"/>
      <c r="CM645" s="344"/>
      <c r="CN645" s="344"/>
      <c r="CO645" s="344"/>
      <c r="CP645" s="344"/>
      <c r="CQ645" s="344"/>
      <c r="CR645" s="344"/>
      <c r="CS645" s="344"/>
      <c r="CT645" s="344"/>
      <c r="CU645" s="344"/>
      <c r="CV645" s="344"/>
      <c r="CW645" s="344"/>
      <c r="CX645" s="344"/>
      <c r="CY645" s="344"/>
      <c r="CZ645" s="344"/>
    </row>
    <row r="646" s="348" customFormat="true" ht="25.15" customHeight="true" x14ac:dyDescent="0.2">
      <c r="C646" s="1028"/>
      <c r="D646" s="1020"/>
      <c r="E646" s="577"/>
      <c r="F646" s="577"/>
      <c r="G646" s="577"/>
      <c r="H646" s="1020" t="s">
        <v>566</v>
      </c>
      <c r="I646" s="1020"/>
      <c r="J646" s="829">
        <v>1.6514480183884767E-2</v>
      </c>
      <c r="K646" s="577"/>
      <c r="L646" s="577"/>
      <c r="M646" s="1020" t="s">
        <v>566</v>
      </c>
      <c r="N646" s="1020"/>
      <c r="O646" s="830">
        <v>7.2256517319638129E-3</v>
      </c>
      <c r="P646" s="577"/>
      <c r="Q646" s="577"/>
      <c r="Z646" s="341"/>
      <c r="AA646" s="341"/>
      <c r="AB646" s="341"/>
      <c r="AC646" s="341"/>
      <c r="AD646" s="341"/>
      <c r="AE646" s="341"/>
      <c r="AF646" s="341"/>
      <c r="AG646" s="341"/>
      <c r="AH646" s="341"/>
      <c r="AI646" s="341"/>
      <c r="AJ646" s="341"/>
      <c r="AK646" s="341"/>
      <c r="AL646" s="341"/>
      <c r="AM646" s="341"/>
      <c r="AN646" s="341"/>
      <c r="AO646" s="341"/>
      <c r="AP646" s="341"/>
      <c r="AQ646" s="341"/>
      <c r="AR646" s="341"/>
      <c r="AS646" s="341"/>
      <c r="AT646" s="341"/>
      <c r="AU646" s="341"/>
      <c r="AV646" s="341"/>
      <c r="AW646" s="341"/>
      <c r="AX646" s="341"/>
      <c r="AY646" s="341"/>
      <c r="AZ646" s="341"/>
      <c r="BA646" s="344"/>
      <c r="BB646" s="395"/>
      <c r="BC646" s="344"/>
      <c r="BD646" s="344"/>
      <c r="BE646" s="344"/>
      <c r="BF646" s="344"/>
      <c r="BG646" s="344"/>
      <c r="BH646" s="344"/>
      <c r="BI646" s="344"/>
      <c r="BJ646" s="344"/>
      <c r="BK646" s="344"/>
      <c r="BL646" s="344"/>
      <c r="BM646" s="344"/>
      <c r="BN646" s="344"/>
      <c r="BO646" s="344"/>
      <c r="BP646" s="344"/>
      <c r="BQ646" s="344"/>
      <c r="BR646" s="344"/>
      <c r="BS646" s="344"/>
      <c r="BT646" s="344"/>
      <c r="BU646" s="344"/>
      <c r="BV646" s="344"/>
      <c r="BW646" s="344"/>
      <c r="BX646" s="344"/>
      <c r="BY646" s="344"/>
      <c r="BZ646" s="344"/>
      <c r="CA646" s="344"/>
      <c r="CB646" s="344"/>
      <c r="CC646" s="344"/>
      <c r="CD646" s="344"/>
      <c r="CE646" s="344"/>
      <c r="CF646" s="344"/>
      <c r="CG646" s="344"/>
      <c r="CH646" s="344"/>
      <c r="CI646" s="344"/>
      <c r="CJ646" s="344"/>
      <c r="CK646" s="344"/>
      <c r="CL646" s="344"/>
      <c r="CM646" s="344"/>
      <c r="CN646" s="344"/>
      <c r="CO646" s="344"/>
      <c r="CP646" s="344"/>
      <c r="CQ646" s="344"/>
      <c r="CR646" s="344"/>
      <c r="CS646" s="344"/>
      <c r="CT646" s="344"/>
      <c r="CU646" s="344"/>
      <c r="CV646" s="344"/>
      <c r="CW646" s="344"/>
      <c r="CX646" s="344"/>
      <c r="CY646" s="344"/>
      <c r="CZ646" s="344"/>
    </row>
    <row r="647" s="348" customFormat="true" ht="25.15" customHeight="true" x14ac:dyDescent="0.2">
      <c r="C647" s="1028"/>
      <c r="D647" s="1020"/>
      <c r="E647" s="577"/>
      <c r="F647" s="577"/>
      <c r="G647" s="577"/>
      <c r="H647" s="1020" t="s">
        <v>591</v>
      </c>
      <c r="I647" s="1020"/>
      <c r="J647" s="829">
        <v>5.8464727868758309E-2</v>
      </c>
      <c r="K647" s="577"/>
      <c r="L647" s="577"/>
      <c r="M647" s="1020" t="s">
        <v>591</v>
      </c>
      <c r="N647" s="1020"/>
      <c r="O647" s="830">
        <v>4.4608863061168534E-2</v>
      </c>
      <c r="P647" s="577"/>
      <c r="Q647" s="577"/>
      <c r="Z647" s="341"/>
      <c r="AA647" s="341"/>
      <c r="AB647" s="341"/>
      <c r="AC647" s="341"/>
      <c r="AD647" s="341"/>
      <c r="AE647" s="341"/>
      <c r="AF647" s="341"/>
      <c r="AG647" s="341"/>
      <c r="AH647" s="341"/>
      <c r="AI647" s="341"/>
      <c r="AJ647" s="341"/>
      <c r="AK647" s="341"/>
      <c r="AL647" s="341"/>
      <c r="AM647" s="341"/>
      <c r="AN647" s="341"/>
      <c r="AO647" s="341"/>
      <c r="AP647" s="341"/>
      <c r="AQ647" s="341"/>
      <c r="AR647" s="341"/>
      <c r="AS647" s="341"/>
      <c r="AT647" s="341"/>
      <c r="AU647" s="341"/>
      <c r="AV647" s="341"/>
      <c r="AW647" s="341"/>
      <c r="AX647" s="341"/>
      <c r="AY647" s="341"/>
      <c r="AZ647" s="341"/>
      <c r="BA647" s="344"/>
      <c r="BB647" s="395"/>
      <c r="BC647" s="344"/>
      <c r="BD647" s="344"/>
      <c r="BE647" s="344"/>
      <c r="BF647" s="344"/>
      <c r="BG647" s="344"/>
      <c r="BH647" s="344"/>
      <c r="BI647" s="344"/>
      <c r="BJ647" s="344"/>
      <c r="BK647" s="344"/>
      <c r="BL647" s="344"/>
      <c r="BM647" s="344"/>
      <c r="BN647" s="344"/>
      <c r="BO647" s="344"/>
      <c r="BP647" s="344"/>
      <c r="BQ647" s="344"/>
      <c r="BR647" s="344"/>
      <c r="BS647" s="344"/>
      <c r="BT647" s="344"/>
      <c r="BU647" s="344"/>
      <c r="BV647" s="344"/>
      <c r="BW647" s="344"/>
      <c r="BX647" s="344"/>
      <c r="BY647" s="344"/>
      <c r="BZ647" s="344"/>
      <c r="CA647" s="344"/>
      <c r="CB647" s="344"/>
      <c r="CC647" s="344"/>
      <c r="CD647" s="344"/>
      <c r="CE647" s="344"/>
      <c r="CF647" s="344"/>
      <c r="CG647" s="344"/>
      <c r="CH647" s="344"/>
      <c r="CI647" s="344"/>
      <c r="CJ647" s="344"/>
      <c r="CK647" s="344"/>
      <c r="CL647" s="344"/>
      <c r="CM647" s="344"/>
      <c r="CN647" s="344"/>
      <c r="CO647" s="344"/>
      <c r="CP647" s="344"/>
      <c r="CQ647" s="344"/>
      <c r="CR647" s="344"/>
      <c r="CS647" s="344"/>
      <c r="CT647" s="344"/>
      <c r="CU647" s="344"/>
      <c r="CV647" s="344"/>
      <c r="CW647" s="344"/>
      <c r="CX647" s="344"/>
      <c r="CY647" s="344"/>
      <c r="CZ647" s="344"/>
    </row>
    <row r="648" s="348" customFormat="true" ht="25.15" customHeight="true" x14ac:dyDescent="0.2">
      <c r="C648" s="1028"/>
      <c r="D648" s="1020"/>
      <c r="E648" s="577"/>
      <c r="F648" s="577"/>
      <c r="G648" s="577"/>
      <c r="H648" s="1020" t="s">
        <v>559</v>
      </c>
      <c r="I648" s="1020"/>
      <c r="J648" s="829">
        <v>3.6379245602860419E-2</v>
      </c>
      <c r="K648" s="577"/>
      <c r="L648" s="577"/>
      <c r="M648" s="1020" t="s">
        <v>559</v>
      </c>
      <c r="N648" s="1020"/>
      <c r="O648" s="830">
        <v>4.9971568561611321E-2</v>
      </c>
      <c r="P648" s="577"/>
      <c r="Q648" s="577"/>
      <c r="Z648" s="341"/>
      <c r="AA648" s="341"/>
      <c r="AB648" s="341"/>
      <c r="AC648" s="341"/>
      <c r="AD648" s="341"/>
      <c r="AE648" s="341"/>
      <c r="AF648" s="341"/>
      <c r="AG648" s="341"/>
      <c r="AH648" s="341"/>
      <c r="AI648" s="341"/>
      <c r="AJ648" s="341"/>
      <c r="AK648" s="341"/>
      <c r="AL648" s="341"/>
      <c r="AM648" s="341"/>
      <c r="AN648" s="341"/>
      <c r="AO648" s="341"/>
      <c r="AP648" s="341"/>
      <c r="AQ648" s="341"/>
      <c r="AR648" s="341"/>
      <c r="AS648" s="341"/>
      <c r="AT648" s="341"/>
      <c r="AU648" s="341"/>
      <c r="AV648" s="341"/>
      <c r="AW648" s="341"/>
      <c r="AX648" s="341"/>
      <c r="AY648" s="341"/>
      <c r="AZ648" s="341"/>
      <c r="BA648" s="344"/>
      <c r="BB648" s="395"/>
      <c r="BC648" s="344"/>
      <c r="BD648" s="344"/>
      <c r="BE648" s="344"/>
      <c r="BF648" s="344"/>
      <c r="BG648" s="344"/>
      <c r="BH648" s="344"/>
      <c r="BI648" s="344"/>
      <c r="BJ648" s="344"/>
      <c r="BK648" s="344"/>
      <c r="BL648" s="344"/>
      <c r="BM648" s="344"/>
      <c r="BN648" s="344"/>
      <c r="BO648" s="344"/>
      <c r="BP648" s="344"/>
      <c r="BQ648" s="344"/>
      <c r="BR648" s="344"/>
      <c r="BS648" s="344"/>
      <c r="BT648" s="344"/>
      <c r="BU648" s="344"/>
      <c r="BV648" s="344"/>
      <c r="BW648" s="344"/>
      <c r="BX648" s="344"/>
      <c r="BY648" s="344"/>
      <c r="BZ648" s="344"/>
      <c r="CA648" s="344"/>
      <c r="CB648" s="344"/>
      <c r="CC648" s="344"/>
      <c r="CD648" s="344"/>
      <c r="CE648" s="344"/>
      <c r="CF648" s="344"/>
      <c r="CG648" s="344"/>
      <c r="CH648" s="344"/>
      <c r="CI648" s="344"/>
      <c r="CJ648" s="344"/>
      <c r="CK648" s="344"/>
      <c r="CL648" s="344"/>
      <c r="CM648" s="344"/>
      <c r="CN648" s="344"/>
      <c r="CO648" s="344"/>
      <c r="CP648" s="344"/>
      <c r="CQ648" s="344"/>
      <c r="CR648" s="344"/>
      <c r="CS648" s="344"/>
      <c r="CT648" s="344"/>
      <c r="CU648" s="344"/>
      <c r="CV648" s="344"/>
      <c r="CW648" s="344"/>
      <c r="CX648" s="344"/>
      <c r="CY648" s="344"/>
      <c r="CZ648" s="344"/>
    </row>
    <row r="649" s="348" customFormat="true" ht="25.15" customHeight="true" x14ac:dyDescent="0.2">
      <c r="C649" s="1028"/>
      <c r="D649" s="1020"/>
      <c r="E649" s="577"/>
      <c r="F649" s="577"/>
      <c r="G649" s="577"/>
      <c r="H649" s="1020" t="s">
        <v>544</v>
      </c>
      <c r="I649" s="1020"/>
      <c r="J649" s="829">
        <v>5.1708709123479087E-2</v>
      </c>
      <c r="K649" s="577"/>
      <c r="L649" s="577"/>
      <c r="M649" s="1020" t="s">
        <v>544</v>
      </c>
      <c r="N649" s="1020"/>
      <c r="O649" s="830">
        <v>5.2668555133241646E-2</v>
      </c>
      <c r="P649" s="577"/>
      <c r="Q649" s="577"/>
      <c r="Z649" s="341"/>
      <c r="AA649" s="341"/>
      <c r="AB649" s="341"/>
      <c r="AC649" s="341"/>
      <c r="AD649" s="341"/>
      <c r="AE649" s="341"/>
      <c r="AF649" s="341"/>
      <c r="AG649" s="341"/>
      <c r="AH649" s="341"/>
      <c r="AI649" s="341"/>
      <c r="AJ649" s="341"/>
      <c r="AK649" s="341"/>
      <c r="AL649" s="341"/>
      <c r="AM649" s="341"/>
      <c r="AN649" s="341"/>
      <c r="AO649" s="341"/>
      <c r="AP649" s="341"/>
      <c r="AQ649" s="341"/>
      <c r="AR649" s="341"/>
      <c r="AS649" s="341"/>
      <c r="AT649" s="341"/>
      <c r="AU649" s="341"/>
      <c r="AV649" s="341"/>
      <c r="AW649" s="341"/>
      <c r="AX649" s="341"/>
      <c r="AY649" s="341"/>
      <c r="AZ649" s="341"/>
      <c r="BA649" s="344"/>
      <c r="BB649" s="395"/>
      <c r="BC649" s="344"/>
      <c r="BD649" s="344"/>
      <c r="BE649" s="344"/>
      <c r="BF649" s="344"/>
      <c r="BG649" s="344"/>
      <c r="BH649" s="344"/>
      <c r="BI649" s="344"/>
      <c r="BJ649" s="344"/>
      <c r="BK649" s="344"/>
      <c r="BL649" s="344"/>
      <c r="BM649" s="344"/>
      <c r="BN649" s="344"/>
      <c r="BO649" s="344"/>
      <c r="BP649" s="344"/>
      <c r="BQ649" s="344"/>
      <c r="BR649" s="344"/>
      <c r="BS649" s="344"/>
      <c r="BT649" s="344"/>
      <c r="BU649" s="344"/>
      <c r="BV649" s="344"/>
      <c r="BW649" s="344"/>
      <c r="BX649" s="344"/>
      <c r="BY649" s="344"/>
      <c r="BZ649" s="344"/>
      <c r="CA649" s="344"/>
      <c r="CB649" s="344"/>
      <c r="CC649" s="344"/>
      <c r="CD649" s="344"/>
      <c r="CE649" s="344"/>
      <c r="CF649" s="344"/>
      <c r="CG649" s="344"/>
      <c r="CH649" s="344"/>
      <c r="CI649" s="344"/>
      <c r="CJ649" s="344"/>
      <c r="CK649" s="344"/>
      <c r="CL649" s="344"/>
      <c r="CM649" s="344"/>
      <c r="CN649" s="344"/>
      <c r="CO649" s="344"/>
      <c r="CP649" s="344"/>
      <c r="CQ649" s="344"/>
      <c r="CR649" s="344"/>
      <c r="CS649" s="344"/>
      <c r="CT649" s="344"/>
      <c r="CU649" s="344"/>
      <c r="CV649" s="344"/>
      <c r="CW649" s="344"/>
      <c r="CX649" s="344"/>
      <c r="CY649" s="344"/>
      <c r="CZ649" s="344"/>
    </row>
    <row r="650" s="348" customFormat="true" ht="25.15" customHeight="true" x14ac:dyDescent="0.2">
      <c r="C650" s="1028"/>
      <c r="D650" s="1020"/>
      <c r="E650" s="577"/>
      <c r="F650" s="577"/>
      <c r="G650" s="577"/>
      <c r="H650" s="1020" t="s">
        <v>526</v>
      </c>
      <c r="I650" s="1020"/>
      <c r="J650" s="831">
        <v>2.670069269542515E-2</v>
      </c>
      <c r="K650" s="577"/>
      <c r="L650" s="577"/>
      <c r="M650" s="1020" t="s">
        <v>526</v>
      </c>
      <c r="N650" s="1020"/>
      <c r="O650" s="832">
        <v>3.0269630679621733E-2</v>
      </c>
      <c r="P650" s="577"/>
      <c r="Q650" s="577"/>
      <c r="Z650" s="341"/>
      <c r="AA650" s="341"/>
      <c r="AB650" s="341"/>
      <c r="AC650" s="341"/>
      <c r="AD650" s="341"/>
      <c r="AE650" s="341"/>
      <c r="AF650" s="341"/>
      <c r="AG650" s="341"/>
      <c r="AH650" s="341"/>
      <c r="AI650" s="341"/>
      <c r="AJ650" s="341"/>
      <c r="AK650" s="341"/>
      <c r="AL650" s="341"/>
      <c r="AM650" s="341"/>
      <c r="AN650" s="341"/>
      <c r="AO650" s="341"/>
      <c r="AP650" s="341"/>
      <c r="AQ650" s="341"/>
      <c r="AR650" s="341"/>
      <c r="AS650" s="341"/>
      <c r="AT650" s="341"/>
      <c r="AU650" s="341"/>
      <c r="AV650" s="341"/>
      <c r="AW650" s="341"/>
      <c r="AX650" s="341"/>
      <c r="AY650" s="341"/>
      <c r="AZ650" s="341"/>
      <c r="BA650" s="344"/>
      <c r="BB650" s="395"/>
      <c r="BC650" s="344"/>
      <c r="BD650" s="344"/>
      <c r="BE650" s="344"/>
      <c r="BF650" s="344"/>
      <c r="BG650" s="344"/>
      <c r="BH650" s="344"/>
      <c r="BI650" s="344"/>
      <c r="BJ650" s="344"/>
      <c r="BK650" s="344"/>
      <c r="BL650" s="344"/>
      <c r="BM650" s="344"/>
      <c r="BN650" s="344"/>
      <c r="BO650" s="344"/>
      <c r="BP650" s="344"/>
      <c r="BQ650" s="344"/>
      <c r="BR650" s="344"/>
      <c r="BS650" s="344"/>
      <c r="BT650" s="344"/>
      <c r="BU650" s="344"/>
      <c r="BV650" s="344"/>
      <c r="BW650" s="344"/>
      <c r="BX650" s="344"/>
      <c r="BY650" s="344"/>
      <c r="BZ650" s="344"/>
      <c r="CA650" s="344"/>
      <c r="CB650" s="344"/>
      <c r="CC650" s="344"/>
      <c r="CD650" s="344"/>
      <c r="CE650" s="344"/>
      <c r="CF650" s="344"/>
      <c r="CG650" s="344"/>
      <c r="CH650" s="344"/>
      <c r="CI650" s="344"/>
      <c r="CJ650" s="344"/>
      <c r="CK650" s="344"/>
      <c r="CL650" s="344"/>
      <c r="CM650" s="344"/>
      <c r="CN650" s="344"/>
      <c r="CO650" s="344"/>
      <c r="CP650" s="344"/>
      <c r="CQ650" s="344"/>
      <c r="CR650" s="344"/>
      <c r="CS650" s="344"/>
      <c r="CT650" s="344"/>
      <c r="CU650" s="344"/>
      <c r="CV650" s="344"/>
      <c r="CW650" s="344"/>
      <c r="CX650" s="344"/>
      <c r="CY650" s="344"/>
      <c r="CZ650" s="344"/>
    </row>
    <row r="651" s="348" customFormat="true" ht="25.15" customHeight="true" x14ac:dyDescent="0.2">
      <c r="C651" s="1028"/>
      <c r="D651" s="1020"/>
      <c r="E651" s="577"/>
      <c r="F651" s="577"/>
      <c r="G651" s="577"/>
      <c r="H651" s="1020"/>
      <c r="I651" s="1020"/>
      <c r="J651" s="577"/>
      <c r="K651" s="577"/>
      <c r="L651" s="577"/>
      <c r="M651" s="1020"/>
      <c r="N651" s="1020"/>
      <c r="O651" s="577"/>
      <c r="P651" s="577"/>
      <c r="Q651" s="577"/>
      <c r="Z651" s="341"/>
      <c r="AA651" s="341"/>
      <c r="AB651" s="341"/>
      <c r="AC651" s="341"/>
      <c r="AD651" s="341"/>
      <c r="AE651" s="341"/>
      <c r="AF651" s="341"/>
      <c r="AG651" s="341"/>
      <c r="AH651" s="341"/>
      <c r="AI651" s="341"/>
      <c r="AJ651" s="341"/>
      <c r="AK651" s="341"/>
      <c r="AL651" s="341"/>
      <c r="AM651" s="341"/>
      <c r="AN651" s="341"/>
      <c r="AO651" s="341"/>
      <c r="AP651" s="341"/>
      <c r="AQ651" s="341"/>
      <c r="AR651" s="341"/>
      <c r="AS651" s="341"/>
      <c r="AT651" s="341"/>
      <c r="AU651" s="341"/>
      <c r="AV651" s="341"/>
      <c r="AW651" s="341"/>
      <c r="AX651" s="341"/>
      <c r="AY651" s="341"/>
      <c r="AZ651" s="341"/>
      <c r="BA651" s="344"/>
      <c r="BB651" s="395"/>
      <c r="BC651" s="344"/>
      <c r="BD651" s="344"/>
      <c r="BE651" s="344"/>
      <c r="BF651" s="344"/>
      <c r="BG651" s="344"/>
      <c r="BH651" s="344"/>
      <c r="BI651" s="344"/>
      <c r="BJ651" s="344"/>
      <c r="BK651" s="344"/>
      <c r="BL651" s="344"/>
      <c r="BM651" s="344"/>
      <c r="BN651" s="344"/>
      <c r="BO651" s="344"/>
      <c r="BP651" s="344"/>
      <c r="BQ651" s="344"/>
      <c r="BR651" s="344"/>
      <c r="BS651" s="344"/>
      <c r="BT651" s="344"/>
      <c r="BU651" s="344"/>
      <c r="BV651" s="344"/>
      <c r="BW651" s="344"/>
      <c r="BX651" s="344"/>
      <c r="BY651" s="344"/>
      <c r="BZ651" s="344"/>
      <c r="CA651" s="344"/>
      <c r="CB651" s="344"/>
      <c r="CC651" s="344"/>
      <c r="CD651" s="344"/>
      <c r="CE651" s="344"/>
      <c r="CF651" s="344"/>
      <c r="CG651" s="344"/>
      <c r="CH651" s="344"/>
      <c r="CI651" s="344"/>
      <c r="CJ651" s="344"/>
      <c r="CK651" s="344"/>
      <c r="CL651" s="344"/>
      <c r="CM651" s="344"/>
      <c r="CN651" s="344"/>
      <c r="CO651" s="344"/>
      <c r="CP651" s="344"/>
      <c r="CQ651" s="344"/>
      <c r="CR651" s="344"/>
      <c r="CS651" s="344"/>
      <c r="CT651" s="344"/>
      <c r="CU651" s="344"/>
      <c r="CV651" s="344"/>
      <c r="CW651" s="344"/>
      <c r="CX651" s="344"/>
      <c r="CY651" s="344"/>
      <c r="CZ651" s="344"/>
    </row>
    <row r="652" s="348" customFormat="true" ht="25.15" customHeight="true" x14ac:dyDescent="0.2">
      <c r="C652" s="1028"/>
      <c r="D652" s="1020"/>
      <c r="E652" s="577"/>
      <c r="F652" s="577"/>
      <c r="G652" s="577"/>
      <c r="H652" s="1020"/>
      <c r="I652" s="1020"/>
      <c r="J652" s="577"/>
      <c r="K652" s="577"/>
      <c r="L652" s="577"/>
      <c r="M652" s="1020"/>
      <c r="N652" s="1020"/>
      <c r="O652" s="577"/>
      <c r="P652" s="577"/>
      <c r="Q652" s="577"/>
      <c r="Z652" s="341"/>
      <c r="AA652" s="341"/>
      <c r="AB652" s="341"/>
      <c r="AC652" s="341"/>
      <c r="AD652" s="341"/>
      <c r="AE652" s="341"/>
      <c r="AF652" s="341"/>
      <c r="AG652" s="341"/>
      <c r="AH652" s="341"/>
      <c r="AI652" s="341"/>
      <c r="AJ652" s="341"/>
      <c r="AK652" s="341"/>
      <c r="AL652" s="341"/>
      <c r="AM652" s="341"/>
      <c r="AN652" s="341"/>
      <c r="AO652" s="341"/>
      <c r="AP652" s="341"/>
      <c r="AQ652" s="341"/>
      <c r="AR652" s="341"/>
      <c r="AS652" s="341"/>
      <c r="AT652" s="341"/>
      <c r="AU652" s="341"/>
      <c r="AV652" s="341"/>
      <c r="AW652" s="341"/>
      <c r="AX652" s="341"/>
      <c r="AY652" s="341"/>
      <c r="AZ652" s="341"/>
      <c r="BA652" s="344"/>
      <c r="BB652" s="395"/>
      <c r="BC652" s="344"/>
      <c r="BD652" s="344"/>
      <c r="BE652" s="344"/>
      <c r="BF652" s="344"/>
      <c r="BG652" s="344"/>
      <c r="BH652" s="344"/>
      <c r="BI652" s="344"/>
      <c r="BJ652" s="344"/>
      <c r="BK652" s="344"/>
      <c r="BL652" s="344"/>
      <c r="BM652" s="344"/>
      <c r="BN652" s="344"/>
      <c r="BO652" s="344"/>
      <c r="BP652" s="344"/>
      <c r="BQ652" s="344"/>
      <c r="BR652" s="344"/>
      <c r="BS652" s="344"/>
      <c r="BT652" s="344"/>
      <c r="BU652" s="344"/>
      <c r="BV652" s="344"/>
      <c r="BW652" s="344"/>
      <c r="BX652" s="344"/>
      <c r="BY652" s="344"/>
      <c r="BZ652" s="344"/>
      <c r="CA652" s="344"/>
      <c r="CB652" s="344"/>
      <c r="CC652" s="344"/>
      <c r="CD652" s="344"/>
      <c r="CE652" s="344"/>
      <c r="CF652" s="344"/>
      <c r="CG652" s="344"/>
      <c r="CH652" s="344"/>
      <c r="CI652" s="344"/>
      <c r="CJ652" s="344"/>
      <c r="CK652" s="344"/>
      <c r="CL652" s="344"/>
      <c r="CM652" s="344"/>
      <c r="CN652" s="344"/>
      <c r="CO652" s="344"/>
      <c r="CP652" s="344"/>
      <c r="CQ652" s="344"/>
      <c r="CR652" s="344"/>
      <c r="CS652" s="344"/>
      <c r="CT652" s="344"/>
      <c r="CU652" s="344"/>
      <c r="CV652" s="344"/>
      <c r="CW652" s="344"/>
      <c r="CX652" s="344"/>
      <c r="CY652" s="344"/>
      <c r="CZ652" s="344"/>
    </row>
    <row r="653" s="348" customFormat="true" ht="25.15" customHeight="true" x14ac:dyDescent="0.2">
      <c r="C653" s="1028"/>
      <c r="D653" s="1020"/>
      <c r="E653" s="577"/>
      <c r="F653" s="577"/>
      <c r="G653" s="577"/>
      <c r="H653" s="1020" t="s">
        <v>246</v>
      </c>
      <c r="I653" s="1020"/>
      <c r="J653" s="1020"/>
      <c r="K653" s="577"/>
      <c r="L653" s="577"/>
      <c r="M653" s="1020" t="s">
        <v>246</v>
      </c>
      <c r="N653" s="1020"/>
      <c r="O653" s="1020"/>
      <c r="P653" s="577"/>
      <c r="Q653" s="577"/>
      <c r="Z653" s="341"/>
      <c r="AA653" s="341"/>
      <c r="AB653" s="341"/>
      <c r="AC653" s="341"/>
      <c r="AD653" s="341"/>
      <c r="AE653" s="341"/>
      <c r="AF653" s="341"/>
      <c r="AG653" s="341"/>
      <c r="AH653" s="341"/>
      <c r="AI653" s="341"/>
      <c r="AJ653" s="341"/>
      <c r="AK653" s="341"/>
      <c r="AL653" s="341"/>
      <c r="AM653" s="341"/>
      <c r="AN653" s="341"/>
      <c r="AO653" s="341"/>
      <c r="AP653" s="341"/>
      <c r="AQ653" s="341"/>
      <c r="AR653" s="341"/>
      <c r="AS653" s="341"/>
      <c r="AT653" s="341"/>
      <c r="AU653" s="341"/>
      <c r="AV653" s="341"/>
      <c r="AW653" s="341"/>
      <c r="AX653" s="341"/>
      <c r="AY653" s="341"/>
      <c r="AZ653" s="341"/>
      <c r="BA653" s="344"/>
      <c r="BB653" s="395"/>
      <c r="BC653" s="344"/>
      <c r="BD653" s="344"/>
      <c r="BE653" s="344"/>
      <c r="BF653" s="344"/>
      <c r="BG653" s="344"/>
      <c r="BH653" s="344"/>
      <c r="BI653" s="344"/>
      <c r="BJ653" s="344"/>
      <c r="BK653" s="344"/>
      <c r="BL653" s="344"/>
      <c r="BM653" s="344"/>
      <c r="BN653" s="344"/>
      <c r="BO653" s="344"/>
      <c r="BP653" s="344"/>
      <c r="BQ653" s="344"/>
      <c r="BR653" s="344"/>
      <c r="BS653" s="344"/>
      <c r="BT653" s="344"/>
      <c r="BU653" s="344"/>
      <c r="BV653" s="344"/>
      <c r="BW653" s="344"/>
      <c r="BX653" s="344"/>
      <c r="BY653" s="344"/>
      <c r="BZ653" s="344"/>
      <c r="CA653" s="344"/>
      <c r="CB653" s="344"/>
      <c r="CC653" s="344"/>
      <c r="CD653" s="344"/>
      <c r="CE653" s="344"/>
      <c r="CF653" s="344"/>
      <c r="CG653" s="344"/>
      <c r="CH653" s="344"/>
      <c r="CI653" s="344"/>
      <c r="CJ653" s="344"/>
      <c r="CK653" s="344"/>
      <c r="CL653" s="344"/>
      <c r="CM653" s="344"/>
      <c r="CN653" s="344"/>
      <c r="CO653" s="344"/>
      <c r="CP653" s="344"/>
      <c r="CQ653" s="344"/>
      <c r="CR653" s="344"/>
      <c r="CS653" s="344"/>
      <c r="CT653" s="344"/>
      <c r="CU653" s="344"/>
      <c r="CV653" s="344"/>
      <c r="CW653" s="344"/>
      <c r="CX653" s="344"/>
      <c r="CY653" s="344"/>
      <c r="CZ653" s="344"/>
    </row>
    <row r="654" s="348" customFormat="true" ht="25.15" customHeight="true" x14ac:dyDescent="0.2">
      <c r="C654" s="1028"/>
      <c r="D654" s="1020"/>
      <c r="E654" s="577"/>
      <c r="F654" s="577"/>
      <c r="G654" s="577"/>
      <c r="H654" s="1020" t="s">
        <v>194</v>
      </c>
      <c r="I654" s="1020"/>
      <c r="J654" s="833" t="s">
        <v>195</v>
      </c>
      <c r="K654" s="577"/>
      <c r="L654" s="577"/>
      <c r="M654" s="1020" t="s">
        <v>194</v>
      </c>
      <c r="N654" s="1020"/>
      <c r="O654" s="834" t="s">
        <v>195</v>
      </c>
      <c r="P654" s="577"/>
      <c r="Q654" s="577"/>
      <c r="Z654" s="341"/>
      <c r="AA654" s="341"/>
      <c r="AB654" s="341"/>
      <c r="AC654" s="341"/>
      <c r="AD654" s="341"/>
      <c r="AE654" s="341"/>
      <c r="AF654" s="341"/>
      <c r="AG654" s="341"/>
      <c r="AH654" s="341"/>
      <c r="AI654" s="341"/>
      <c r="AJ654" s="341"/>
      <c r="AK654" s="341"/>
      <c r="AL654" s="341"/>
      <c r="AM654" s="341"/>
      <c r="AN654" s="341"/>
      <c r="AO654" s="341"/>
      <c r="AP654" s="341"/>
      <c r="AQ654" s="341"/>
      <c r="AR654" s="341"/>
      <c r="AS654" s="341"/>
      <c r="AT654" s="341"/>
      <c r="AU654" s="341"/>
      <c r="AV654" s="341"/>
      <c r="AW654" s="341"/>
      <c r="AX654" s="341"/>
      <c r="AY654" s="341"/>
      <c r="AZ654" s="341"/>
      <c r="BA654" s="344"/>
      <c r="BB654" s="395"/>
      <c r="BC654" s="344"/>
      <c r="BD654" s="344"/>
      <c r="BE654" s="344"/>
      <c r="BF654" s="344"/>
      <c r="BG654" s="344"/>
      <c r="BH654" s="344"/>
      <c r="BI654" s="344"/>
      <c r="BJ654" s="344"/>
      <c r="BK654" s="344"/>
      <c r="BL654" s="344"/>
      <c r="BM654" s="344"/>
      <c r="BN654" s="344"/>
      <c r="BO654" s="344"/>
      <c r="BP654" s="344"/>
      <c r="BQ654" s="344"/>
      <c r="BR654" s="344"/>
      <c r="BS654" s="344"/>
      <c r="BT654" s="344"/>
      <c r="BU654" s="344"/>
      <c r="BV654" s="344"/>
      <c r="BW654" s="344"/>
      <c r="BX654" s="344"/>
      <c r="BY654" s="344"/>
      <c r="BZ654" s="344"/>
      <c r="CA654" s="344"/>
      <c r="CB654" s="344"/>
      <c r="CC654" s="344"/>
      <c r="CD654" s="344"/>
      <c r="CE654" s="344"/>
      <c r="CF654" s="344"/>
      <c r="CG654" s="344"/>
      <c r="CH654" s="344"/>
      <c r="CI654" s="344"/>
      <c r="CJ654" s="344"/>
      <c r="CK654" s="344"/>
      <c r="CL654" s="344"/>
      <c r="CM654" s="344"/>
      <c r="CN654" s="344"/>
      <c r="CO654" s="344"/>
      <c r="CP654" s="344"/>
      <c r="CQ654" s="344"/>
      <c r="CR654" s="344"/>
      <c r="CS654" s="344"/>
      <c r="CT654" s="344"/>
      <c r="CU654" s="344"/>
      <c r="CV654" s="344"/>
      <c r="CW654" s="344"/>
      <c r="CX654" s="344"/>
      <c r="CY654" s="344"/>
      <c r="CZ654" s="344"/>
    </row>
    <row r="655" s="348" customFormat="true" ht="25.15" customHeight="true" x14ac:dyDescent="0.2">
      <c r="C655" s="1028"/>
      <c r="D655" s="1020"/>
      <c r="E655" s="577"/>
      <c r="F655" s="577"/>
      <c r="G655" s="577"/>
      <c r="H655" s="1020" t="s">
        <v>195</v>
      </c>
      <c r="I655" s="1020"/>
      <c r="J655" s="835">
        <v>0.99999999999999967</v>
      </c>
      <c r="K655" s="577"/>
      <c r="L655" s="577"/>
      <c r="M655" s="1020" t="s">
        <v>195</v>
      </c>
      <c r="N655" s="1020"/>
      <c r="O655" s="836">
        <v>1</v>
      </c>
      <c r="P655" s="577"/>
      <c r="Q655" s="577"/>
      <c r="Z655" s="341"/>
      <c r="AA655" s="341"/>
      <c r="AB655" s="341"/>
      <c r="AC655" s="341"/>
      <c r="AD655" s="341"/>
      <c r="AE655" s="341"/>
      <c r="AF655" s="341"/>
      <c r="AG655" s="341"/>
      <c r="AH655" s="341"/>
      <c r="AI655" s="341"/>
      <c r="AJ655" s="341"/>
      <c r="AK655" s="341"/>
      <c r="AL655" s="341"/>
      <c r="AM655" s="341"/>
      <c r="AN655" s="341"/>
      <c r="AO655" s="341"/>
      <c r="AP655" s="341"/>
      <c r="AQ655" s="341"/>
      <c r="AR655" s="341"/>
      <c r="AS655" s="341"/>
      <c r="AT655" s="341"/>
      <c r="AU655" s="341"/>
      <c r="AV655" s="341"/>
      <c r="AW655" s="341"/>
      <c r="AX655" s="341"/>
      <c r="AY655" s="341"/>
      <c r="AZ655" s="341"/>
      <c r="BA655" s="344"/>
      <c r="BB655" s="395"/>
      <c r="BC655" s="344"/>
      <c r="BD655" s="344"/>
      <c r="BE655" s="344"/>
      <c r="BF655" s="344"/>
      <c r="BG655" s="344"/>
      <c r="BH655" s="344"/>
      <c r="BI655" s="344"/>
      <c r="BJ655" s="344"/>
      <c r="BK655" s="344"/>
      <c r="BL655" s="344"/>
      <c r="BM655" s="344"/>
      <c r="BN655" s="344"/>
      <c r="BO655" s="344"/>
      <c r="BP655" s="344"/>
      <c r="BQ655" s="344"/>
      <c r="BR655" s="344"/>
      <c r="BS655" s="344"/>
      <c r="BT655" s="344"/>
      <c r="BU655" s="344"/>
      <c r="BV655" s="344"/>
      <c r="BW655" s="344"/>
      <c r="BX655" s="344"/>
      <c r="BY655" s="344"/>
      <c r="BZ655" s="344"/>
      <c r="CA655" s="344"/>
      <c r="CB655" s="344"/>
      <c r="CC655" s="344"/>
      <c r="CD655" s="344"/>
      <c r="CE655" s="344"/>
      <c r="CF655" s="344"/>
      <c r="CG655" s="344"/>
      <c r="CH655" s="344"/>
      <c r="CI655" s="344"/>
      <c r="CJ655" s="344"/>
      <c r="CK655" s="344"/>
      <c r="CL655" s="344"/>
      <c r="CM655" s="344"/>
      <c r="CN655" s="344"/>
      <c r="CO655" s="344"/>
      <c r="CP655" s="344"/>
      <c r="CQ655" s="344"/>
      <c r="CR655" s="344"/>
      <c r="CS655" s="344"/>
      <c r="CT655" s="344"/>
      <c r="CU655" s="344"/>
      <c r="CV655" s="344"/>
      <c r="CW655" s="344"/>
      <c r="CX655" s="344"/>
      <c r="CY655" s="344"/>
      <c r="CZ655" s="344"/>
    </row>
    <row r="656" s="348" customFormat="true" ht="25.15" customHeight="true" x14ac:dyDescent="0.2">
      <c r="C656" s="1028"/>
      <c r="D656" s="1020"/>
      <c r="E656" s="577"/>
      <c r="F656" s="577"/>
      <c r="G656" s="577"/>
      <c r="H656" s="1020"/>
      <c r="I656" s="1020"/>
      <c r="J656" s="577"/>
      <c r="K656" s="577"/>
      <c r="L656" s="577"/>
      <c r="M656" s="1020"/>
      <c r="N656" s="1020"/>
      <c r="O656" s="577"/>
      <c r="P656" s="577"/>
      <c r="Q656" s="577"/>
      <c r="Z656" s="341"/>
      <c r="AA656" s="341"/>
      <c r="AB656" s="341"/>
      <c r="AC656" s="341"/>
      <c r="AD656" s="341"/>
      <c r="AE656" s="341"/>
      <c r="AF656" s="341"/>
      <c r="AG656" s="341"/>
      <c r="AH656" s="341"/>
      <c r="AI656" s="341"/>
      <c r="AJ656" s="341"/>
      <c r="AK656" s="341"/>
      <c r="AL656" s="341"/>
      <c r="AM656" s="341"/>
      <c r="AN656" s="341"/>
      <c r="AO656" s="341"/>
      <c r="AP656" s="341"/>
      <c r="AQ656" s="341"/>
      <c r="AR656" s="341"/>
      <c r="AS656" s="341"/>
      <c r="AT656" s="341"/>
      <c r="AU656" s="341"/>
      <c r="AV656" s="341"/>
      <c r="AW656" s="341"/>
      <c r="AX656" s="341"/>
      <c r="AY656" s="341"/>
      <c r="AZ656" s="341"/>
      <c r="BA656" s="344"/>
      <c r="BB656" s="395"/>
      <c r="BC656" s="344"/>
      <c r="BD656" s="344"/>
      <c r="BE656" s="344"/>
      <c r="BF656" s="344"/>
      <c r="BG656" s="344"/>
      <c r="BH656" s="344"/>
      <c r="BI656" s="344"/>
      <c r="BJ656" s="344"/>
      <c r="BK656" s="344"/>
      <c r="BL656" s="344"/>
      <c r="BM656" s="344"/>
      <c r="BN656" s="344"/>
      <c r="BO656" s="344"/>
      <c r="BP656" s="344"/>
      <c r="BQ656" s="344"/>
      <c r="BR656" s="344"/>
      <c r="BS656" s="344"/>
      <c r="BT656" s="344"/>
      <c r="BU656" s="344"/>
      <c r="BV656" s="344"/>
      <c r="BW656" s="344"/>
      <c r="BX656" s="344"/>
      <c r="BY656" s="344"/>
      <c r="BZ656" s="344"/>
      <c r="CA656" s="344"/>
      <c r="CB656" s="344"/>
      <c r="CC656" s="344"/>
      <c r="CD656" s="344"/>
      <c r="CE656" s="344"/>
      <c r="CF656" s="344"/>
      <c r="CG656" s="344"/>
      <c r="CH656" s="344"/>
      <c r="CI656" s="344"/>
      <c r="CJ656" s="344"/>
      <c r="CK656" s="344"/>
      <c r="CL656" s="344"/>
      <c r="CM656" s="344"/>
      <c r="CN656" s="344"/>
      <c r="CO656" s="344"/>
      <c r="CP656" s="344"/>
      <c r="CQ656" s="344"/>
      <c r="CR656" s="344"/>
      <c r="CS656" s="344"/>
      <c r="CT656" s="344"/>
      <c r="CU656" s="344"/>
      <c r="CV656" s="344"/>
      <c r="CW656" s="344"/>
      <c r="CX656" s="344"/>
      <c r="CY656" s="344"/>
      <c r="CZ656" s="344"/>
    </row>
    <row r="657" s="348" customFormat="true" ht="25.15" customHeight="true" x14ac:dyDescent="0.2">
      <c r="C657" s="1028"/>
      <c r="D657" s="1020"/>
      <c r="E657" s="577"/>
      <c r="F657" s="577"/>
      <c r="G657" s="577"/>
      <c r="H657" s="1020"/>
      <c r="I657" s="1020"/>
      <c r="J657" s="577"/>
      <c r="K657" s="577"/>
      <c r="L657" s="577"/>
      <c r="M657" s="1020"/>
      <c r="N657" s="1020"/>
      <c r="O657" s="577"/>
      <c r="P657" s="577"/>
      <c r="Q657" s="577"/>
      <c r="Z657" s="341"/>
      <c r="AA657" s="341"/>
      <c r="AB657" s="341"/>
      <c r="AC657" s="341"/>
      <c r="AD657" s="341"/>
      <c r="AE657" s="341"/>
      <c r="AF657" s="341"/>
      <c r="AG657" s="341"/>
      <c r="AH657" s="341"/>
      <c r="AI657" s="341"/>
      <c r="AJ657" s="341"/>
      <c r="AK657" s="341"/>
      <c r="AL657" s="341"/>
      <c r="AM657" s="341"/>
      <c r="AN657" s="341"/>
      <c r="AO657" s="341"/>
      <c r="AP657" s="341"/>
      <c r="AQ657" s="341"/>
      <c r="AR657" s="341"/>
      <c r="AS657" s="341"/>
      <c r="AT657" s="341"/>
      <c r="AU657" s="341"/>
      <c r="AV657" s="341"/>
      <c r="AW657" s="341"/>
      <c r="AX657" s="341"/>
      <c r="AY657" s="341"/>
      <c r="AZ657" s="341"/>
      <c r="BA657" s="344"/>
      <c r="BB657" s="395"/>
      <c r="BC657" s="344"/>
      <c r="BD657" s="344"/>
      <c r="BE657" s="344"/>
      <c r="BF657" s="344"/>
      <c r="BG657" s="344"/>
      <c r="BH657" s="344"/>
      <c r="BI657" s="344"/>
      <c r="BJ657" s="344"/>
      <c r="BK657" s="344"/>
      <c r="BL657" s="344"/>
      <c r="BM657" s="344"/>
      <c r="BN657" s="344"/>
      <c r="BO657" s="344"/>
      <c r="BP657" s="344"/>
      <c r="BQ657" s="344"/>
      <c r="BR657" s="344"/>
      <c r="BS657" s="344"/>
      <c r="BT657" s="344"/>
      <c r="BU657" s="344"/>
      <c r="BV657" s="344"/>
      <c r="BW657" s="344"/>
      <c r="BX657" s="344"/>
      <c r="BY657" s="344"/>
      <c r="BZ657" s="344"/>
      <c r="CA657" s="344"/>
      <c r="CB657" s="344"/>
      <c r="CC657" s="344"/>
      <c r="CD657" s="344"/>
      <c r="CE657" s="344"/>
      <c r="CF657" s="344"/>
      <c r="CG657" s="344"/>
      <c r="CH657" s="344"/>
      <c r="CI657" s="344"/>
      <c r="CJ657" s="344"/>
      <c r="CK657" s="344"/>
      <c r="CL657" s="344"/>
      <c r="CM657" s="344"/>
      <c r="CN657" s="344"/>
      <c r="CO657" s="344"/>
      <c r="CP657" s="344"/>
      <c r="CQ657" s="344"/>
      <c r="CR657" s="344"/>
      <c r="CS657" s="344"/>
      <c r="CT657" s="344"/>
      <c r="CU657" s="344"/>
      <c r="CV657" s="344"/>
      <c r="CW657" s="344"/>
      <c r="CX657" s="344"/>
      <c r="CY657" s="344"/>
      <c r="CZ657" s="344"/>
    </row>
    <row r="658" s="348" customFormat="true" ht="25.15" customHeight="true" x14ac:dyDescent="0.2">
      <c r="C658" s="1028"/>
      <c r="D658" s="1020"/>
      <c r="E658" s="577"/>
      <c r="F658" s="577"/>
      <c r="G658" s="577"/>
      <c r="H658" s="1020"/>
      <c r="I658" s="1020"/>
      <c r="J658" s="577"/>
      <c r="K658" s="577"/>
      <c r="L658" s="577"/>
      <c r="M658" s="1020"/>
      <c r="N658" s="1020"/>
      <c r="O658" s="577"/>
      <c r="P658" s="577"/>
      <c r="Q658" s="577"/>
      <c r="Z658" s="341"/>
      <c r="AA658" s="341"/>
      <c r="AB658" s="341"/>
      <c r="AC658" s="341"/>
      <c r="AD658" s="341"/>
      <c r="AE658" s="341"/>
      <c r="AF658" s="341"/>
      <c r="AG658" s="341"/>
      <c r="AH658" s="341"/>
      <c r="AI658" s="341"/>
      <c r="AJ658" s="341"/>
      <c r="AK658" s="341"/>
      <c r="AL658" s="341"/>
      <c r="AM658" s="341"/>
      <c r="AN658" s="341"/>
      <c r="AO658" s="341"/>
      <c r="AP658" s="341"/>
      <c r="AQ658" s="341"/>
      <c r="AR658" s="341"/>
      <c r="AS658" s="341"/>
      <c r="AT658" s="341"/>
      <c r="AU658" s="341"/>
      <c r="AV658" s="341"/>
      <c r="AW658" s="341"/>
      <c r="AX658" s="341"/>
      <c r="AY658" s="341"/>
      <c r="AZ658" s="341"/>
      <c r="BA658" s="344"/>
      <c r="BB658" s="395"/>
      <c r="BC658" s="344"/>
      <c r="BD658" s="344"/>
      <c r="BE658" s="344"/>
      <c r="BF658" s="344"/>
      <c r="BG658" s="344"/>
      <c r="BH658" s="344"/>
      <c r="BI658" s="344"/>
      <c r="BJ658" s="344"/>
      <c r="BK658" s="344"/>
      <c r="BL658" s="344"/>
      <c r="BM658" s="344"/>
      <c r="BN658" s="344"/>
      <c r="BO658" s="344"/>
      <c r="BP658" s="344"/>
      <c r="BQ658" s="344"/>
      <c r="BR658" s="344"/>
      <c r="BS658" s="344"/>
      <c r="BT658" s="344"/>
      <c r="BU658" s="344"/>
      <c r="BV658" s="344"/>
      <c r="BW658" s="344"/>
      <c r="BX658" s="344"/>
      <c r="BY658" s="344"/>
      <c r="BZ658" s="344"/>
      <c r="CA658" s="344"/>
      <c r="CB658" s="344"/>
      <c r="CC658" s="344"/>
      <c r="CD658" s="344"/>
      <c r="CE658" s="344"/>
      <c r="CF658" s="344"/>
      <c r="CG658" s="344"/>
      <c r="CH658" s="344"/>
      <c r="CI658" s="344"/>
      <c r="CJ658" s="344"/>
      <c r="CK658" s="344"/>
      <c r="CL658" s="344"/>
      <c r="CM658" s="344"/>
      <c r="CN658" s="344"/>
      <c r="CO658" s="344"/>
      <c r="CP658" s="344"/>
      <c r="CQ658" s="344"/>
      <c r="CR658" s="344"/>
      <c r="CS658" s="344"/>
      <c r="CT658" s="344"/>
      <c r="CU658" s="344"/>
      <c r="CV658" s="344"/>
      <c r="CW658" s="344"/>
      <c r="CX658" s="344"/>
      <c r="CY658" s="344"/>
      <c r="CZ658" s="344"/>
    </row>
    <row r="659" s="348" customFormat="true" ht="25.15" customHeight="true" x14ac:dyDescent="0.2">
      <c r="C659" s="1028"/>
      <c r="D659" s="1020"/>
      <c r="E659" s="577"/>
      <c r="F659" s="577"/>
      <c r="G659" s="577"/>
      <c r="H659" s="1020"/>
      <c r="I659" s="1020"/>
      <c r="J659" s="577"/>
      <c r="K659" s="577"/>
      <c r="L659" s="577"/>
      <c r="M659" s="1020"/>
      <c r="N659" s="1020"/>
      <c r="O659" s="577"/>
      <c r="P659" s="577"/>
      <c r="Q659" s="577"/>
      <c r="Z659" s="341"/>
      <c r="AA659" s="341"/>
      <c r="AB659" s="341"/>
      <c r="AC659" s="341"/>
      <c r="AD659" s="341"/>
      <c r="AE659" s="341"/>
      <c r="AF659" s="341"/>
      <c r="AG659" s="341"/>
      <c r="AH659" s="341"/>
      <c r="AI659" s="341"/>
      <c r="AJ659" s="341"/>
      <c r="AK659" s="341"/>
      <c r="AL659" s="341"/>
      <c r="AM659" s="341"/>
      <c r="AN659" s="341"/>
      <c r="AO659" s="341"/>
      <c r="AP659" s="341"/>
      <c r="AQ659" s="341"/>
      <c r="AR659" s="341"/>
      <c r="AS659" s="341"/>
      <c r="AT659" s="341"/>
      <c r="AU659" s="341"/>
      <c r="AV659" s="341"/>
      <c r="AW659" s="341"/>
      <c r="AX659" s="341"/>
      <c r="AY659" s="341"/>
      <c r="AZ659" s="341"/>
      <c r="BA659" s="344"/>
      <c r="BB659" s="395"/>
      <c r="BC659" s="344"/>
      <c r="BD659" s="344"/>
      <c r="BE659" s="344"/>
      <c r="BF659" s="344"/>
      <c r="BG659" s="344"/>
      <c r="BH659" s="344"/>
      <c r="BI659" s="344"/>
      <c r="BJ659" s="344"/>
      <c r="BK659" s="344"/>
      <c r="BL659" s="344"/>
      <c r="BM659" s="344"/>
      <c r="BN659" s="344"/>
      <c r="BO659" s="344"/>
      <c r="BP659" s="344"/>
      <c r="BQ659" s="344"/>
      <c r="BR659" s="344"/>
      <c r="BS659" s="344"/>
      <c r="BT659" s="344"/>
      <c r="BU659" s="344"/>
      <c r="BV659" s="344"/>
      <c r="BW659" s="344"/>
      <c r="BX659" s="344"/>
      <c r="BY659" s="344"/>
      <c r="BZ659" s="344"/>
      <c r="CA659" s="344"/>
      <c r="CB659" s="344"/>
      <c r="CC659" s="344"/>
      <c r="CD659" s="344"/>
      <c r="CE659" s="344"/>
      <c r="CF659" s="344"/>
      <c r="CG659" s="344"/>
      <c r="CH659" s="344"/>
      <c r="CI659" s="344"/>
      <c r="CJ659" s="344"/>
      <c r="CK659" s="344"/>
      <c r="CL659" s="344"/>
      <c r="CM659" s="344"/>
      <c r="CN659" s="344"/>
      <c r="CO659" s="344"/>
      <c r="CP659" s="344"/>
      <c r="CQ659" s="344"/>
      <c r="CR659" s="344"/>
      <c r="CS659" s="344"/>
      <c r="CT659" s="344"/>
      <c r="CU659" s="344"/>
      <c r="CV659" s="344"/>
      <c r="CW659" s="344"/>
      <c r="CX659" s="344"/>
      <c r="CY659" s="344"/>
      <c r="CZ659" s="344"/>
    </row>
    <row r="660" s="348" customFormat="true" ht="25.15" customHeight="true" x14ac:dyDescent="0.2">
      <c r="C660" s="1028"/>
      <c r="D660" s="1020"/>
      <c r="E660" s="561"/>
      <c r="F660" s="561"/>
      <c r="G660" s="561"/>
      <c r="H660" s="1028"/>
      <c r="I660" s="1020"/>
      <c r="J660" s="561"/>
      <c r="K660" s="561"/>
      <c r="L660" s="561"/>
      <c r="M660" s="1028"/>
      <c r="N660" s="1020"/>
      <c r="O660" s="561"/>
      <c r="P660" s="561"/>
      <c r="Q660" s="561"/>
      <c r="Z660" s="341"/>
      <c r="AA660" s="341"/>
      <c r="AB660" s="341"/>
      <c r="AC660" s="341"/>
      <c r="AD660" s="341"/>
      <c r="AE660" s="341"/>
      <c r="AF660" s="341"/>
      <c r="AG660" s="341"/>
      <c r="AH660" s="341"/>
      <c r="AI660" s="341"/>
      <c r="AJ660" s="341"/>
      <c r="AK660" s="341"/>
      <c r="AL660" s="341"/>
      <c r="AM660" s="341"/>
      <c r="AN660" s="341"/>
      <c r="AO660" s="341"/>
      <c r="AP660" s="341"/>
      <c r="AQ660" s="341"/>
      <c r="AR660" s="341"/>
      <c r="AS660" s="341"/>
      <c r="AT660" s="341"/>
      <c r="AU660" s="341"/>
      <c r="AV660" s="341"/>
      <c r="AW660" s="341"/>
      <c r="AX660" s="341"/>
      <c r="AY660" s="341"/>
      <c r="AZ660" s="341"/>
      <c r="BA660" s="344"/>
      <c r="BB660" s="395"/>
      <c r="BC660" s="344"/>
      <c r="BD660" s="344"/>
      <c r="BE660" s="344"/>
      <c r="BF660" s="344"/>
      <c r="BG660" s="344"/>
      <c r="BH660" s="344"/>
      <c r="BI660" s="344"/>
      <c r="BJ660" s="344"/>
      <c r="BK660" s="344"/>
      <c r="BL660" s="344"/>
      <c r="BM660" s="344"/>
      <c r="BN660" s="344"/>
      <c r="BO660" s="344"/>
      <c r="BP660" s="344"/>
      <c r="BQ660" s="344"/>
      <c r="BR660" s="344"/>
      <c r="BS660" s="344"/>
      <c r="BT660" s="344"/>
      <c r="BU660" s="344"/>
      <c r="BV660" s="344"/>
      <c r="BW660" s="344"/>
      <c r="BX660" s="344"/>
      <c r="BY660" s="344"/>
      <c r="BZ660" s="344"/>
      <c r="CA660" s="344"/>
      <c r="CB660" s="344"/>
      <c r="CC660" s="344"/>
      <c r="CD660" s="344"/>
      <c r="CE660" s="344"/>
      <c r="CF660" s="344"/>
      <c r="CG660" s="344"/>
      <c r="CH660" s="344"/>
      <c r="CI660" s="344"/>
      <c r="CJ660" s="344"/>
      <c r="CK660" s="344"/>
      <c r="CL660" s="344"/>
      <c r="CM660" s="344"/>
      <c r="CN660" s="344"/>
      <c r="CO660" s="344"/>
      <c r="CP660" s="344"/>
      <c r="CQ660" s="344"/>
      <c r="CR660" s="344"/>
      <c r="CS660" s="344"/>
      <c r="CT660" s="344"/>
      <c r="CU660" s="344"/>
      <c r="CV660" s="344"/>
      <c r="CW660" s="344"/>
      <c r="CX660" s="344"/>
      <c r="CY660" s="344"/>
      <c r="CZ660" s="344"/>
    </row>
    <row r="661" s="348" customFormat="true" ht="25.15" customHeight="true" x14ac:dyDescent="0.2">
      <c r="C661" s="1028"/>
      <c r="D661" s="1020"/>
      <c r="E661" s="561"/>
      <c r="F661" s="561"/>
      <c r="G661" s="561"/>
      <c r="H661" s="1028"/>
      <c r="I661" s="1020"/>
      <c r="J661" s="561"/>
      <c r="K661" s="561"/>
      <c r="L661" s="561"/>
      <c r="M661" s="1028"/>
      <c r="N661" s="1020"/>
      <c r="O661" s="561"/>
      <c r="P661" s="561"/>
      <c r="Q661" s="561"/>
      <c r="Z661" s="341"/>
      <c r="AA661" s="341"/>
      <c r="AB661" s="341"/>
      <c r="AC661" s="341"/>
      <c r="AD661" s="341"/>
      <c r="AE661" s="341"/>
      <c r="AF661" s="341"/>
      <c r="AG661" s="341"/>
      <c r="AH661" s="341"/>
      <c r="AI661" s="341"/>
      <c r="AJ661" s="341"/>
      <c r="AK661" s="341"/>
      <c r="AL661" s="341"/>
      <c r="AM661" s="341"/>
      <c r="AN661" s="341"/>
      <c r="AO661" s="341"/>
      <c r="AP661" s="341"/>
      <c r="AQ661" s="341"/>
      <c r="AR661" s="341"/>
      <c r="AS661" s="341"/>
      <c r="AT661" s="341"/>
      <c r="AU661" s="341"/>
      <c r="AV661" s="341"/>
      <c r="AW661" s="341"/>
      <c r="AX661" s="341"/>
      <c r="AY661" s="341"/>
      <c r="AZ661" s="341"/>
      <c r="BA661" s="344"/>
      <c r="BB661" s="395"/>
      <c r="BC661" s="344"/>
      <c r="BD661" s="344"/>
      <c r="BE661" s="344"/>
      <c r="BF661" s="344"/>
      <c r="BG661" s="344"/>
      <c r="BH661" s="344"/>
      <c r="BI661" s="344"/>
      <c r="BJ661" s="344"/>
      <c r="BK661" s="344"/>
      <c r="BL661" s="344"/>
      <c r="BM661" s="344"/>
      <c r="BN661" s="344"/>
      <c r="BO661" s="344"/>
      <c r="BP661" s="344"/>
      <c r="BQ661" s="344"/>
      <c r="BR661" s="344"/>
      <c r="BS661" s="344"/>
      <c r="BT661" s="344"/>
      <c r="BU661" s="344"/>
      <c r="BV661" s="344"/>
      <c r="BW661" s="344"/>
      <c r="BX661" s="344"/>
      <c r="BY661" s="344"/>
      <c r="BZ661" s="344"/>
      <c r="CA661" s="344"/>
      <c r="CB661" s="344"/>
      <c r="CC661" s="344"/>
      <c r="CD661" s="344"/>
      <c r="CE661" s="344"/>
      <c r="CF661" s="344"/>
      <c r="CG661" s="344"/>
      <c r="CH661" s="344"/>
      <c r="CI661" s="344"/>
      <c r="CJ661" s="344"/>
      <c r="CK661" s="344"/>
      <c r="CL661" s="344"/>
      <c r="CM661" s="344"/>
      <c r="CN661" s="344"/>
      <c r="CO661" s="344"/>
      <c r="CP661" s="344"/>
      <c r="CQ661" s="344"/>
      <c r="CR661" s="344"/>
      <c r="CS661" s="344"/>
      <c r="CT661" s="344"/>
      <c r="CU661" s="344"/>
      <c r="CV661" s="344"/>
      <c r="CW661" s="344"/>
      <c r="CX661" s="344"/>
      <c r="CY661" s="344"/>
      <c r="CZ661" s="344"/>
    </row>
    <row r="662" s="348" customFormat="true" ht="25.15" customHeight="true" x14ac:dyDescent="0.2">
      <c r="C662" s="1028"/>
      <c r="D662" s="1020"/>
      <c r="E662" s="561"/>
      <c r="F662" s="561"/>
      <c r="G662" s="561"/>
      <c r="H662" s="1028"/>
      <c r="I662" s="1020"/>
      <c r="J662" s="561"/>
      <c r="K662" s="561"/>
      <c r="L662" s="561"/>
      <c r="M662" s="1028"/>
      <c r="N662" s="1020"/>
      <c r="O662" s="561"/>
      <c r="P662" s="561"/>
      <c r="Q662" s="561"/>
      <c r="Z662" s="341"/>
      <c r="AA662" s="341"/>
      <c r="AB662" s="341"/>
      <c r="AC662" s="341"/>
      <c r="AD662" s="341"/>
      <c r="AE662" s="341"/>
      <c r="AF662" s="341"/>
      <c r="AG662" s="341"/>
      <c r="AH662" s="341"/>
      <c r="AI662" s="341"/>
      <c r="AJ662" s="341"/>
      <c r="AK662" s="341"/>
      <c r="AL662" s="341"/>
      <c r="AM662" s="341"/>
      <c r="AN662" s="341"/>
      <c r="AO662" s="341"/>
      <c r="AP662" s="341"/>
      <c r="AQ662" s="341"/>
      <c r="AR662" s="341"/>
      <c r="AS662" s="341"/>
      <c r="AT662" s="341"/>
      <c r="AU662" s="341"/>
      <c r="AV662" s="341"/>
      <c r="AW662" s="341"/>
      <c r="AX662" s="341"/>
      <c r="AY662" s="341"/>
      <c r="AZ662" s="341"/>
      <c r="BA662" s="344"/>
      <c r="BB662" s="395"/>
      <c r="BC662" s="344"/>
      <c r="BD662" s="344"/>
      <c r="BE662" s="344"/>
      <c r="BF662" s="344"/>
      <c r="BG662" s="344"/>
      <c r="BH662" s="344"/>
      <c r="BI662" s="344"/>
      <c r="BJ662" s="344"/>
      <c r="BK662" s="344"/>
      <c r="BL662" s="344"/>
      <c r="BM662" s="344"/>
      <c r="BN662" s="344"/>
      <c r="BO662" s="344"/>
      <c r="BP662" s="344"/>
      <c r="BQ662" s="344"/>
      <c r="BR662" s="344"/>
      <c r="BS662" s="344"/>
      <c r="BT662" s="344"/>
      <c r="BU662" s="344"/>
      <c r="BV662" s="344"/>
      <c r="BW662" s="344"/>
      <c r="BX662" s="344"/>
      <c r="BY662" s="344"/>
      <c r="BZ662" s="344"/>
      <c r="CA662" s="344"/>
      <c r="CB662" s="344"/>
      <c r="CC662" s="344"/>
      <c r="CD662" s="344"/>
      <c r="CE662" s="344"/>
      <c r="CF662" s="344"/>
      <c r="CG662" s="344"/>
      <c r="CH662" s="344"/>
      <c r="CI662" s="344"/>
      <c r="CJ662" s="344"/>
      <c r="CK662" s="344"/>
      <c r="CL662" s="344"/>
      <c r="CM662" s="344"/>
      <c r="CN662" s="344"/>
      <c r="CO662" s="344"/>
      <c r="CP662" s="344"/>
      <c r="CQ662" s="344"/>
      <c r="CR662" s="344"/>
      <c r="CS662" s="344"/>
      <c r="CT662" s="344"/>
      <c r="CU662" s="344"/>
      <c r="CV662" s="344"/>
      <c r="CW662" s="344"/>
      <c r="CX662" s="344"/>
      <c r="CY662" s="344"/>
      <c r="CZ662" s="344"/>
    </row>
    <row r="663" s="348" customFormat="true" ht="25.15" customHeight="true" x14ac:dyDescent="0.2">
      <c r="C663" s="1028"/>
      <c r="D663" s="1020"/>
      <c r="E663" s="561"/>
      <c r="F663" s="561"/>
      <c r="G663" s="561"/>
      <c r="H663" s="1028"/>
      <c r="I663" s="1020"/>
      <c r="J663" s="561"/>
      <c r="K663" s="561"/>
      <c r="L663" s="561"/>
      <c r="M663" s="1028"/>
      <c r="N663" s="1020"/>
      <c r="O663" s="561"/>
      <c r="P663" s="561"/>
      <c r="Q663" s="561"/>
      <c r="Z663" s="341"/>
      <c r="AA663" s="341"/>
      <c r="AB663" s="341"/>
      <c r="AC663" s="341"/>
      <c r="AD663" s="341"/>
      <c r="AE663" s="341"/>
      <c r="AF663" s="341"/>
      <c r="AG663" s="341"/>
      <c r="AH663" s="341"/>
      <c r="AI663" s="341"/>
      <c r="AJ663" s="341"/>
      <c r="AK663" s="341"/>
      <c r="AL663" s="341"/>
      <c r="AM663" s="341"/>
      <c r="AN663" s="341"/>
      <c r="AO663" s="341"/>
      <c r="AP663" s="341"/>
      <c r="AQ663" s="341"/>
      <c r="AR663" s="341"/>
      <c r="AS663" s="341"/>
      <c r="AT663" s="341"/>
      <c r="AU663" s="341"/>
      <c r="AV663" s="341"/>
      <c r="AW663" s="341"/>
      <c r="AX663" s="341"/>
      <c r="AY663" s="341"/>
      <c r="AZ663" s="341"/>
      <c r="BA663" s="344"/>
      <c r="BB663" s="395"/>
      <c r="BC663" s="344"/>
      <c r="BD663" s="344"/>
      <c r="BE663" s="344"/>
      <c r="BF663" s="344"/>
      <c r="BG663" s="344"/>
      <c r="BH663" s="344"/>
      <c r="BI663" s="344"/>
      <c r="BJ663" s="344"/>
      <c r="BK663" s="344"/>
      <c r="BL663" s="344"/>
      <c r="BM663" s="344"/>
      <c r="BN663" s="344"/>
      <c r="BO663" s="344"/>
      <c r="BP663" s="344"/>
      <c r="BQ663" s="344"/>
      <c r="BR663" s="344"/>
      <c r="BS663" s="344"/>
      <c r="BT663" s="344"/>
      <c r="BU663" s="344"/>
      <c r="BV663" s="344"/>
      <c r="BW663" s="344"/>
      <c r="BX663" s="344"/>
      <c r="BY663" s="344"/>
      <c r="BZ663" s="344"/>
      <c r="CA663" s="344"/>
      <c r="CB663" s="344"/>
      <c r="CC663" s="344"/>
      <c r="CD663" s="344"/>
      <c r="CE663" s="344"/>
      <c r="CF663" s="344"/>
      <c r="CG663" s="344"/>
      <c r="CH663" s="344"/>
      <c r="CI663" s="344"/>
      <c r="CJ663" s="344"/>
      <c r="CK663" s="344"/>
      <c r="CL663" s="344"/>
      <c r="CM663" s="344"/>
      <c r="CN663" s="344"/>
      <c r="CO663" s="344"/>
      <c r="CP663" s="344"/>
      <c r="CQ663" s="344"/>
      <c r="CR663" s="344"/>
      <c r="CS663" s="344"/>
      <c r="CT663" s="344"/>
      <c r="CU663" s="344"/>
      <c r="CV663" s="344"/>
      <c r="CW663" s="344"/>
      <c r="CX663" s="344"/>
      <c r="CY663" s="344"/>
      <c r="CZ663" s="344"/>
    </row>
    <row r="664" s="348" customFormat="true" ht="25.15" customHeight="true" x14ac:dyDescent="0.2">
      <c r="C664" s="1028"/>
      <c r="D664" s="1020"/>
      <c r="E664" s="561"/>
      <c r="F664" s="561"/>
      <c r="G664" s="561"/>
      <c r="H664" s="1028"/>
      <c r="I664" s="1020"/>
      <c r="J664" s="561"/>
      <c r="K664" s="561"/>
      <c r="L664" s="561"/>
      <c r="M664" s="1028"/>
      <c r="N664" s="1020"/>
      <c r="O664" s="561"/>
      <c r="P664" s="561"/>
      <c r="Q664" s="561"/>
      <c r="Z664" s="341"/>
      <c r="AA664" s="341"/>
      <c r="AB664" s="341"/>
      <c r="AC664" s="341"/>
      <c r="AD664" s="341"/>
      <c r="AE664" s="341"/>
      <c r="AF664" s="341"/>
      <c r="AG664" s="341"/>
      <c r="AH664" s="341"/>
      <c r="AI664" s="341"/>
      <c r="AJ664" s="341"/>
      <c r="AK664" s="341"/>
      <c r="AL664" s="341"/>
      <c r="AM664" s="341"/>
      <c r="AN664" s="341"/>
      <c r="AO664" s="341"/>
      <c r="AP664" s="341"/>
      <c r="AQ664" s="341"/>
      <c r="AR664" s="341"/>
      <c r="AS664" s="341"/>
      <c r="AT664" s="341"/>
      <c r="AU664" s="341"/>
      <c r="AV664" s="341"/>
      <c r="AW664" s="341"/>
      <c r="AX664" s="341"/>
      <c r="AY664" s="341"/>
      <c r="AZ664" s="341"/>
      <c r="BA664" s="344"/>
      <c r="BB664" s="395"/>
      <c r="BC664" s="344"/>
      <c r="BD664" s="344"/>
      <c r="BE664" s="344"/>
      <c r="BF664" s="344"/>
      <c r="BG664" s="344"/>
      <c r="BH664" s="344"/>
      <c r="BI664" s="344"/>
      <c r="BJ664" s="344"/>
      <c r="BK664" s="344"/>
      <c r="BL664" s="344"/>
      <c r="BM664" s="344"/>
      <c r="BN664" s="344"/>
      <c r="BO664" s="344"/>
      <c r="BP664" s="344"/>
      <c r="BQ664" s="344"/>
      <c r="BR664" s="344"/>
      <c r="BS664" s="344"/>
      <c r="BT664" s="344"/>
      <c r="BU664" s="344"/>
      <c r="BV664" s="344"/>
      <c r="BW664" s="344"/>
      <c r="BX664" s="344"/>
      <c r="BY664" s="344"/>
      <c r="BZ664" s="344"/>
      <c r="CA664" s="344"/>
      <c r="CB664" s="344"/>
      <c r="CC664" s="344"/>
      <c r="CD664" s="344"/>
      <c r="CE664" s="344"/>
      <c r="CF664" s="344"/>
      <c r="CG664" s="344"/>
      <c r="CH664" s="344"/>
      <c r="CI664" s="344"/>
      <c r="CJ664" s="344"/>
      <c r="CK664" s="344"/>
      <c r="CL664" s="344"/>
      <c r="CM664" s="344"/>
      <c r="CN664" s="344"/>
      <c r="CO664" s="344"/>
      <c r="CP664" s="344"/>
      <c r="CQ664" s="344"/>
      <c r="CR664" s="344"/>
      <c r="CS664" s="344"/>
      <c r="CT664" s="344"/>
      <c r="CU664" s="344"/>
      <c r="CV664" s="344"/>
      <c r="CW664" s="344"/>
      <c r="CX664" s="344"/>
      <c r="CY664" s="344"/>
      <c r="CZ664" s="344"/>
    </row>
    <row r="665" s="348" customFormat="true" ht="25.15" customHeight="true" x14ac:dyDescent="0.2">
      <c r="C665" s="1028"/>
      <c r="D665" s="1020"/>
      <c r="E665" s="561"/>
      <c r="F665" s="561"/>
      <c r="G665" s="561"/>
      <c r="H665" s="1028"/>
      <c r="I665" s="1020"/>
      <c r="J665" s="561"/>
      <c r="K665" s="561"/>
      <c r="L665" s="561"/>
      <c r="M665" s="1028"/>
      <c r="N665" s="1020"/>
      <c r="O665" s="561"/>
      <c r="P665" s="561"/>
      <c r="Q665" s="561"/>
      <c r="Z665" s="341"/>
      <c r="AA665" s="341"/>
      <c r="AB665" s="341"/>
      <c r="AC665" s="341"/>
      <c r="AD665" s="341"/>
      <c r="AE665" s="341"/>
      <c r="AF665" s="341"/>
      <c r="AG665" s="341"/>
      <c r="AH665" s="341"/>
      <c r="AI665" s="341"/>
      <c r="AJ665" s="341"/>
      <c r="AK665" s="341"/>
      <c r="AL665" s="341"/>
      <c r="AM665" s="341"/>
      <c r="AN665" s="341"/>
      <c r="AO665" s="341"/>
      <c r="AP665" s="341"/>
      <c r="AQ665" s="341"/>
      <c r="AR665" s="341"/>
      <c r="AS665" s="341"/>
      <c r="AT665" s="341"/>
      <c r="AU665" s="341"/>
      <c r="AV665" s="341"/>
      <c r="AW665" s="341"/>
      <c r="AX665" s="341"/>
      <c r="AY665" s="341"/>
      <c r="AZ665" s="341"/>
      <c r="BA665" s="344"/>
      <c r="BB665" s="395"/>
      <c r="BC665" s="344"/>
      <c r="BD665" s="344"/>
      <c r="BE665" s="344"/>
      <c r="BF665" s="344"/>
      <c r="BG665" s="344"/>
      <c r="BH665" s="344"/>
      <c r="BI665" s="344"/>
      <c r="BJ665" s="344"/>
      <c r="BK665" s="344"/>
      <c r="BL665" s="344"/>
      <c r="BM665" s="344"/>
      <c r="BN665" s="344"/>
      <c r="BO665" s="344"/>
      <c r="BP665" s="344"/>
      <c r="BQ665" s="344"/>
      <c r="BR665" s="344"/>
      <c r="BS665" s="344"/>
      <c r="BT665" s="344"/>
      <c r="BU665" s="344"/>
      <c r="BV665" s="344"/>
      <c r="BW665" s="344"/>
      <c r="BX665" s="344"/>
      <c r="BY665" s="344"/>
      <c r="BZ665" s="344"/>
      <c r="CA665" s="344"/>
      <c r="CB665" s="344"/>
      <c r="CC665" s="344"/>
      <c r="CD665" s="344"/>
      <c r="CE665" s="344"/>
      <c r="CF665" s="344"/>
      <c r="CG665" s="344"/>
      <c r="CH665" s="344"/>
      <c r="CI665" s="344"/>
      <c r="CJ665" s="344"/>
      <c r="CK665" s="344"/>
      <c r="CL665" s="344"/>
      <c r="CM665" s="344"/>
      <c r="CN665" s="344"/>
      <c r="CO665" s="344"/>
      <c r="CP665" s="344"/>
      <c r="CQ665" s="344"/>
      <c r="CR665" s="344"/>
      <c r="CS665" s="344"/>
      <c r="CT665" s="344"/>
      <c r="CU665" s="344"/>
      <c r="CV665" s="344"/>
      <c r="CW665" s="344"/>
      <c r="CX665" s="344"/>
      <c r="CY665" s="344"/>
      <c r="CZ665" s="344"/>
    </row>
    <row r="666" s="348" customFormat="true" ht="25.15" customHeight="true" x14ac:dyDescent="0.2">
      <c r="C666" s="1028"/>
      <c r="D666" s="1020"/>
      <c r="E666" s="561"/>
      <c r="F666" s="561"/>
      <c r="G666" s="561"/>
      <c r="H666" s="1028"/>
      <c r="I666" s="1020"/>
      <c r="J666" s="561"/>
      <c r="K666" s="561"/>
      <c r="L666" s="561"/>
      <c r="M666" s="1028"/>
      <c r="N666" s="1020"/>
      <c r="O666" s="561"/>
      <c r="P666" s="561"/>
      <c r="Q666" s="561"/>
      <c r="Z666" s="341"/>
      <c r="AA666" s="341"/>
      <c r="AB666" s="341"/>
      <c r="AC666" s="341"/>
      <c r="AD666" s="341"/>
      <c r="AE666" s="341"/>
      <c r="AF666" s="341"/>
      <c r="AG666" s="341"/>
      <c r="AH666" s="341"/>
      <c r="AI666" s="341"/>
      <c r="AJ666" s="341"/>
      <c r="AK666" s="341"/>
      <c r="AL666" s="341"/>
      <c r="AM666" s="341"/>
      <c r="AN666" s="341"/>
      <c r="AO666" s="341"/>
      <c r="AP666" s="341"/>
      <c r="AQ666" s="341"/>
      <c r="AR666" s="341"/>
      <c r="AS666" s="341"/>
      <c r="AT666" s="341"/>
      <c r="AU666" s="341"/>
      <c r="AV666" s="341"/>
      <c r="AW666" s="341"/>
      <c r="AX666" s="341"/>
      <c r="AY666" s="341"/>
      <c r="AZ666" s="341"/>
      <c r="BA666" s="344"/>
      <c r="BB666" s="395"/>
      <c r="BC666" s="344"/>
      <c r="BD666" s="344"/>
      <c r="BE666" s="344"/>
      <c r="BF666" s="344"/>
      <c r="BG666" s="344"/>
      <c r="BH666" s="344"/>
      <c r="BI666" s="344"/>
      <c r="BJ666" s="344"/>
      <c r="BK666" s="344"/>
      <c r="BL666" s="344"/>
      <c r="BM666" s="344"/>
      <c r="BN666" s="344"/>
      <c r="BO666" s="344"/>
      <c r="BP666" s="344"/>
      <c r="BQ666" s="344"/>
      <c r="BR666" s="344"/>
      <c r="BS666" s="344"/>
      <c r="BT666" s="344"/>
      <c r="BU666" s="344"/>
      <c r="BV666" s="344"/>
      <c r="BW666" s="344"/>
      <c r="BX666" s="344"/>
      <c r="BY666" s="344"/>
      <c r="BZ666" s="344"/>
      <c r="CA666" s="344"/>
      <c r="CB666" s="344"/>
      <c r="CC666" s="344"/>
      <c r="CD666" s="344"/>
      <c r="CE666" s="344"/>
      <c r="CF666" s="344"/>
      <c r="CG666" s="344"/>
      <c r="CH666" s="344"/>
      <c r="CI666" s="344"/>
      <c r="CJ666" s="344"/>
      <c r="CK666" s="344"/>
      <c r="CL666" s="344"/>
      <c r="CM666" s="344"/>
      <c r="CN666" s="344"/>
      <c r="CO666" s="344"/>
      <c r="CP666" s="344"/>
      <c r="CQ666" s="344"/>
      <c r="CR666" s="344"/>
      <c r="CS666" s="344"/>
      <c r="CT666" s="344"/>
      <c r="CU666" s="344"/>
      <c r="CV666" s="344"/>
      <c r="CW666" s="344"/>
      <c r="CX666" s="344"/>
      <c r="CY666" s="344"/>
      <c r="CZ666" s="344"/>
    </row>
    <row r="667" s="348" customFormat="true" ht="25.15" customHeight="true" x14ac:dyDescent="0.2">
      <c r="C667" s="1028"/>
      <c r="D667" s="1020"/>
      <c r="E667" s="561"/>
      <c r="F667" s="561"/>
      <c r="G667" s="561"/>
      <c r="H667" s="1028"/>
      <c r="I667" s="1020"/>
      <c r="J667" s="561"/>
      <c r="K667" s="561"/>
      <c r="L667" s="561"/>
      <c r="M667" s="1028"/>
      <c r="N667" s="1020"/>
      <c r="O667" s="561"/>
      <c r="P667" s="561"/>
      <c r="Q667" s="561"/>
      <c r="Z667" s="341"/>
      <c r="AA667" s="341"/>
      <c r="AB667" s="341"/>
      <c r="AC667" s="341"/>
      <c r="AD667" s="341"/>
      <c r="AE667" s="341"/>
      <c r="AF667" s="341"/>
      <c r="AG667" s="341"/>
      <c r="AH667" s="341"/>
      <c r="AI667" s="341"/>
      <c r="AJ667" s="341"/>
      <c r="AK667" s="341"/>
      <c r="AL667" s="341"/>
      <c r="AM667" s="341"/>
      <c r="AN667" s="341"/>
      <c r="AO667" s="341"/>
      <c r="AP667" s="341"/>
      <c r="AQ667" s="341"/>
      <c r="AR667" s="341"/>
      <c r="AS667" s="341"/>
      <c r="AT667" s="341"/>
      <c r="AU667" s="341"/>
      <c r="AV667" s="341"/>
      <c r="AW667" s="341"/>
      <c r="AX667" s="341"/>
      <c r="AY667" s="341"/>
      <c r="AZ667" s="341"/>
      <c r="BA667" s="344"/>
      <c r="BB667" s="395"/>
      <c r="BC667" s="344"/>
      <c r="BD667" s="344"/>
      <c r="BE667" s="344"/>
      <c r="BF667" s="344"/>
      <c r="BG667" s="344"/>
      <c r="BH667" s="344"/>
      <c r="BI667" s="344"/>
      <c r="BJ667" s="344"/>
      <c r="BK667" s="344"/>
      <c r="BL667" s="344"/>
      <c r="BM667" s="344"/>
      <c r="BN667" s="344"/>
      <c r="BO667" s="344"/>
      <c r="BP667" s="344"/>
      <c r="BQ667" s="344"/>
      <c r="BR667" s="344"/>
      <c r="BS667" s="344"/>
      <c r="BT667" s="344"/>
      <c r="BU667" s="344"/>
      <c r="BV667" s="344"/>
      <c r="BW667" s="344"/>
      <c r="BX667" s="344"/>
      <c r="BY667" s="344"/>
      <c r="BZ667" s="344"/>
      <c r="CA667" s="344"/>
      <c r="CB667" s="344"/>
      <c r="CC667" s="344"/>
      <c r="CD667" s="344"/>
      <c r="CE667" s="344"/>
      <c r="CF667" s="344"/>
      <c r="CG667" s="344"/>
      <c r="CH667" s="344"/>
      <c r="CI667" s="344"/>
      <c r="CJ667" s="344"/>
      <c r="CK667" s="344"/>
      <c r="CL667" s="344"/>
      <c r="CM667" s="344"/>
      <c r="CN667" s="344"/>
      <c r="CO667" s="344"/>
      <c r="CP667" s="344"/>
      <c r="CQ667" s="344"/>
      <c r="CR667" s="344"/>
      <c r="CS667" s="344"/>
      <c r="CT667" s="344"/>
      <c r="CU667" s="344"/>
      <c r="CV667" s="344"/>
      <c r="CW667" s="344"/>
      <c r="CX667" s="344"/>
      <c r="CY667" s="344"/>
      <c r="CZ667" s="344"/>
    </row>
    <row r="668" s="348" customFormat="true" ht="25.15" customHeight="true" x14ac:dyDescent="0.2">
      <c r="C668" s="1028"/>
      <c r="D668" s="1020"/>
      <c r="E668" s="561"/>
      <c r="F668" s="561"/>
      <c r="G668" s="561"/>
      <c r="H668" s="1028"/>
      <c r="I668" s="1020"/>
      <c r="J668" s="561"/>
      <c r="K668" s="561"/>
      <c r="L668" s="561"/>
      <c r="M668" s="1028"/>
      <c r="N668" s="1020"/>
      <c r="O668" s="561"/>
      <c r="P668" s="561"/>
      <c r="Q668" s="561"/>
      <c r="Z668" s="341"/>
      <c r="AA668" s="341"/>
      <c r="AB668" s="341"/>
      <c r="AC668" s="341"/>
      <c r="AD668" s="341"/>
      <c r="AE668" s="341"/>
      <c r="AF668" s="341"/>
      <c r="AG668" s="341"/>
      <c r="AH668" s="341"/>
      <c r="AI668" s="341"/>
      <c r="AJ668" s="341"/>
      <c r="AK668" s="341"/>
      <c r="AL668" s="341"/>
      <c r="AM668" s="341"/>
      <c r="AN668" s="341"/>
      <c r="AO668" s="341"/>
      <c r="AP668" s="341"/>
      <c r="AQ668" s="341"/>
      <c r="AR668" s="341"/>
      <c r="AS668" s="341"/>
      <c r="AT668" s="341"/>
      <c r="AU668" s="341"/>
      <c r="AV668" s="341"/>
      <c r="AW668" s="341"/>
      <c r="AX668" s="341"/>
      <c r="AY668" s="341"/>
      <c r="AZ668" s="341"/>
      <c r="BA668" s="344"/>
      <c r="BB668" s="395"/>
      <c r="BC668" s="344"/>
      <c r="BD668" s="344"/>
      <c r="BE668" s="344"/>
      <c r="BF668" s="344"/>
      <c r="BG668" s="344"/>
      <c r="BH668" s="344"/>
      <c r="BI668" s="344"/>
      <c r="BJ668" s="344"/>
      <c r="BK668" s="344"/>
      <c r="BL668" s="344"/>
      <c r="BM668" s="344"/>
      <c r="BN668" s="344"/>
      <c r="BO668" s="344"/>
      <c r="BP668" s="344"/>
      <c r="BQ668" s="344"/>
      <c r="BR668" s="344"/>
      <c r="BS668" s="344"/>
      <c r="BT668" s="344"/>
      <c r="BU668" s="344"/>
      <c r="BV668" s="344"/>
      <c r="BW668" s="344"/>
      <c r="BX668" s="344"/>
      <c r="BY668" s="344"/>
      <c r="BZ668" s="344"/>
      <c r="CA668" s="344"/>
      <c r="CB668" s="344"/>
      <c r="CC668" s="344"/>
      <c r="CD668" s="344"/>
      <c r="CE668" s="344"/>
      <c r="CF668" s="344"/>
      <c r="CG668" s="344"/>
      <c r="CH668" s="344"/>
      <c r="CI668" s="344"/>
      <c r="CJ668" s="344"/>
      <c r="CK668" s="344"/>
      <c r="CL668" s="344"/>
      <c r="CM668" s="344"/>
      <c r="CN668" s="344"/>
      <c r="CO668" s="344"/>
      <c r="CP668" s="344"/>
      <c r="CQ668" s="344"/>
      <c r="CR668" s="344"/>
      <c r="CS668" s="344"/>
      <c r="CT668" s="344"/>
      <c r="CU668" s="344"/>
      <c r="CV668" s="344"/>
      <c r="CW668" s="344"/>
      <c r="CX668" s="344"/>
      <c r="CY668" s="344"/>
      <c r="CZ668" s="344"/>
    </row>
    <row r="669" s="348" customFormat="true" ht="25.15" customHeight="true" x14ac:dyDescent="0.2">
      <c r="C669" s="1028"/>
      <c r="D669" s="1020"/>
      <c r="E669" s="561"/>
      <c r="F669" s="561"/>
      <c r="G669" s="561"/>
      <c r="H669" s="1028"/>
      <c r="I669" s="1020"/>
      <c r="J669" s="561"/>
      <c r="K669" s="561"/>
      <c r="L669" s="561"/>
      <c r="M669" s="1028"/>
      <c r="N669" s="1020"/>
      <c r="O669" s="561"/>
      <c r="P669" s="561"/>
      <c r="Q669" s="561"/>
      <c r="Z669" s="341"/>
      <c r="AA669" s="341"/>
      <c r="AB669" s="341"/>
      <c r="AC669" s="341"/>
      <c r="AD669" s="341"/>
      <c r="AE669" s="341"/>
      <c r="AF669" s="341"/>
      <c r="AG669" s="341"/>
      <c r="AH669" s="341"/>
      <c r="AI669" s="341"/>
      <c r="AJ669" s="341"/>
      <c r="AK669" s="341"/>
      <c r="AL669" s="341"/>
      <c r="AM669" s="341"/>
      <c r="AN669" s="341"/>
      <c r="AO669" s="341"/>
      <c r="AP669" s="341"/>
      <c r="AQ669" s="341"/>
      <c r="AR669" s="341"/>
      <c r="AS669" s="341"/>
      <c r="AT669" s="341"/>
      <c r="AU669" s="341"/>
      <c r="AV669" s="341"/>
      <c r="AW669" s="341"/>
      <c r="AX669" s="341"/>
      <c r="AY669" s="341"/>
      <c r="AZ669" s="341"/>
      <c r="BA669" s="344"/>
      <c r="BB669" s="395"/>
      <c r="BC669" s="344"/>
      <c r="BD669" s="344"/>
      <c r="BE669" s="344"/>
      <c r="BF669" s="344"/>
      <c r="BG669" s="344"/>
      <c r="BH669" s="344"/>
      <c r="BI669" s="344"/>
      <c r="BJ669" s="344"/>
      <c r="BK669" s="344"/>
      <c r="BL669" s="344"/>
      <c r="BM669" s="344"/>
      <c r="BN669" s="344"/>
      <c r="BO669" s="344"/>
      <c r="BP669" s="344"/>
      <c r="BQ669" s="344"/>
      <c r="BR669" s="344"/>
      <c r="BS669" s="344"/>
      <c r="BT669" s="344"/>
      <c r="BU669" s="344"/>
      <c r="BV669" s="344"/>
      <c r="BW669" s="344"/>
      <c r="BX669" s="344"/>
      <c r="BY669" s="344"/>
      <c r="BZ669" s="344"/>
      <c r="CA669" s="344"/>
      <c r="CB669" s="344"/>
      <c r="CC669" s="344"/>
      <c r="CD669" s="344"/>
      <c r="CE669" s="344"/>
      <c r="CF669" s="344"/>
      <c r="CG669" s="344"/>
      <c r="CH669" s="344"/>
      <c r="CI669" s="344"/>
      <c r="CJ669" s="344"/>
      <c r="CK669" s="344"/>
      <c r="CL669" s="344"/>
      <c r="CM669" s="344"/>
      <c r="CN669" s="344"/>
      <c r="CO669" s="344"/>
      <c r="CP669" s="344"/>
      <c r="CQ669" s="344"/>
      <c r="CR669" s="344"/>
      <c r="CS669" s="344"/>
      <c r="CT669" s="344"/>
      <c r="CU669" s="344"/>
      <c r="CV669" s="344"/>
      <c r="CW669" s="344"/>
      <c r="CX669" s="344"/>
      <c r="CY669" s="344"/>
      <c r="CZ669" s="344"/>
    </row>
    <row r="670" s="348" customFormat="true" ht="25.15" customHeight="true" x14ac:dyDescent="0.2">
      <c r="C670" s="1028"/>
      <c r="D670" s="1020"/>
      <c r="E670" s="561"/>
      <c r="F670" s="561"/>
      <c r="G670" s="561"/>
      <c r="H670" s="1028"/>
      <c r="I670" s="1020"/>
      <c r="J670" s="561"/>
      <c r="K670" s="561"/>
      <c r="L670" s="561"/>
      <c r="M670" s="1028"/>
      <c r="N670" s="1020"/>
      <c r="O670" s="561"/>
      <c r="P670" s="561"/>
      <c r="Q670" s="561"/>
      <c r="Z670" s="341"/>
      <c r="AA670" s="341"/>
      <c r="AB670" s="341"/>
      <c r="AC670" s="341"/>
      <c r="AD670" s="341"/>
      <c r="AE670" s="341"/>
      <c r="AF670" s="341"/>
      <c r="AG670" s="341"/>
      <c r="AH670" s="341"/>
      <c r="AI670" s="341"/>
      <c r="AJ670" s="341"/>
      <c r="AK670" s="341"/>
      <c r="AL670" s="341"/>
      <c r="AM670" s="341"/>
      <c r="AN670" s="341"/>
      <c r="AO670" s="341"/>
      <c r="AP670" s="341"/>
      <c r="AQ670" s="341"/>
      <c r="AR670" s="341"/>
      <c r="AS670" s="341"/>
      <c r="AT670" s="341"/>
      <c r="AU670" s="341"/>
      <c r="AV670" s="341"/>
      <c r="AW670" s="341"/>
      <c r="AX670" s="341"/>
      <c r="AY670" s="341"/>
      <c r="AZ670" s="341"/>
      <c r="BA670" s="344"/>
      <c r="BB670" s="395"/>
      <c r="BC670" s="344"/>
      <c r="BD670" s="344"/>
      <c r="BE670" s="344"/>
      <c r="BF670" s="344"/>
      <c r="BG670" s="344"/>
      <c r="BH670" s="344"/>
      <c r="BI670" s="344"/>
      <c r="BJ670" s="344"/>
      <c r="BK670" s="344"/>
      <c r="BL670" s="344"/>
      <c r="BM670" s="344"/>
      <c r="BN670" s="344"/>
      <c r="BO670" s="344"/>
      <c r="BP670" s="344"/>
      <c r="BQ670" s="344"/>
      <c r="BR670" s="344"/>
      <c r="BS670" s="344"/>
      <c r="BT670" s="344"/>
      <c r="BU670" s="344"/>
      <c r="BV670" s="344"/>
      <c r="BW670" s="344"/>
      <c r="BX670" s="344"/>
      <c r="BY670" s="344"/>
      <c r="BZ670" s="344"/>
      <c r="CA670" s="344"/>
      <c r="CB670" s="344"/>
      <c r="CC670" s="344"/>
      <c r="CD670" s="344"/>
      <c r="CE670" s="344"/>
      <c r="CF670" s="344"/>
      <c r="CG670" s="344"/>
      <c r="CH670" s="344"/>
      <c r="CI670" s="344"/>
      <c r="CJ670" s="344"/>
      <c r="CK670" s="344"/>
      <c r="CL670" s="344"/>
      <c r="CM670" s="344"/>
      <c r="CN670" s="344"/>
      <c r="CO670" s="344"/>
      <c r="CP670" s="344"/>
      <c r="CQ670" s="344"/>
      <c r="CR670" s="344"/>
      <c r="CS670" s="344"/>
      <c r="CT670" s="344"/>
      <c r="CU670" s="344"/>
      <c r="CV670" s="344"/>
      <c r="CW670" s="344"/>
      <c r="CX670" s="344"/>
      <c r="CY670" s="344"/>
      <c r="CZ670" s="344"/>
    </row>
    <row r="671" s="348" customFormat="true" ht="25.15" customHeight="true" x14ac:dyDescent="0.2">
      <c r="C671" s="1028"/>
      <c r="D671" s="1020"/>
      <c r="E671" s="561"/>
      <c r="F671" s="561"/>
      <c r="G671" s="561"/>
      <c r="H671" s="1028"/>
      <c r="I671" s="1020"/>
      <c r="J671" s="561"/>
      <c r="K671" s="561"/>
      <c r="L671" s="561"/>
      <c r="M671" s="1028"/>
      <c r="N671" s="1020"/>
      <c r="O671" s="561"/>
      <c r="P671" s="561"/>
      <c r="Q671" s="561"/>
      <c r="Z671" s="341"/>
      <c r="AA671" s="341"/>
      <c r="AB671" s="341"/>
      <c r="AC671" s="341"/>
      <c r="AD671" s="341"/>
      <c r="AE671" s="341"/>
      <c r="AF671" s="341"/>
      <c r="AG671" s="341"/>
      <c r="AH671" s="341"/>
      <c r="AI671" s="341"/>
      <c r="AJ671" s="341"/>
      <c r="AK671" s="341"/>
      <c r="AL671" s="341"/>
      <c r="AM671" s="341"/>
      <c r="AN671" s="341"/>
      <c r="AO671" s="341"/>
      <c r="AP671" s="341"/>
      <c r="AQ671" s="341"/>
      <c r="AR671" s="341"/>
      <c r="AS671" s="341"/>
      <c r="AT671" s="341"/>
      <c r="AU671" s="341"/>
      <c r="AV671" s="341"/>
      <c r="AW671" s="341"/>
      <c r="AX671" s="341"/>
      <c r="AY671" s="341"/>
      <c r="AZ671" s="341"/>
      <c r="BA671" s="344"/>
      <c r="BB671" s="395"/>
      <c r="BC671" s="344"/>
      <c r="BD671" s="344"/>
      <c r="BE671" s="344"/>
      <c r="BF671" s="344"/>
      <c r="BG671" s="344"/>
      <c r="BH671" s="344"/>
      <c r="BI671" s="344"/>
      <c r="BJ671" s="344"/>
      <c r="BK671" s="344"/>
      <c r="BL671" s="344"/>
      <c r="BM671" s="344"/>
      <c r="BN671" s="344"/>
      <c r="BO671" s="344"/>
      <c r="BP671" s="344"/>
      <c r="BQ671" s="344"/>
      <c r="BR671" s="344"/>
      <c r="BS671" s="344"/>
      <c r="BT671" s="344"/>
      <c r="BU671" s="344"/>
      <c r="BV671" s="344"/>
      <c r="BW671" s="344"/>
      <c r="BX671" s="344"/>
      <c r="BY671" s="344"/>
      <c r="BZ671" s="344"/>
      <c r="CA671" s="344"/>
      <c r="CB671" s="344"/>
      <c r="CC671" s="344"/>
      <c r="CD671" s="344"/>
      <c r="CE671" s="344"/>
      <c r="CF671" s="344"/>
      <c r="CG671" s="344"/>
      <c r="CH671" s="344"/>
      <c r="CI671" s="344"/>
      <c r="CJ671" s="344"/>
      <c r="CK671" s="344"/>
      <c r="CL671" s="344"/>
      <c r="CM671" s="344"/>
      <c r="CN671" s="344"/>
      <c r="CO671" s="344"/>
      <c r="CP671" s="344"/>
      <c r="CQ671" s="344"/>
      <c r="CR671" s="344"/>
      <c r="CS671" s="344"/>
      <c r="CT671" s="344"/>
      <c r="CU671" s="344"/>
      <c r="CV671" s="344"/>
      <c r="CW671" s="344"/>
      <c r="CX671" s="344"/>
      <c r="CY671" s="344"/>
      <c r="CZ671" s="344"/>
    </row>
    <row r="672" s="348" customFormat="true" ht="25.15" customHeight="true" x14ac:dyDescent="0.2">
      <c r="C672" s="1028"/>
      <c r="D672" s="1020"/>
      <c r="E672" s="561"/>
      <c r="F672" s="561"/>
      <c r="G672" s="561"/>
      <c r="H672" s="1028"/>
      <c r="I672" s="1020"/>
      <c r="J672" s="561"/>
      <c r="K672" s="561"/>
      <c r="L672" s="561"/>
      <c r="M672" s="1028"/>
      <c r="N672" s="1020"/>
      <c r="O672" s="561"/>
      <c r="P672" s="561"/>
      <c r="Q672" s="561"/>
      <c r="Z672" s="341"/>
      <c r="AA672" s="341"/>
      <c r="AB672" s="341"/>
      <c r="AC672" s="341"/>
      <c r="AD672" s="341"/>
      <c r="AE672" s="341"/>
      <c r="AF672" s="341"/>
      <c r="AG672" s="341"/>
      <c r="AH672" s="341"/>
      <c r="AI672" s="341"/>
      <c r="AJ672" s="341"/>
      <c r="AK672" s="341"/>
      <c r="AL672" s="341"/>
      <c r="AM672" s="341"/>
      <c r="AN672" s="341"/>
      <c r="AO672" s="341"/>
      <c r="AP672" s="341"/>
      <c r="AQ672" s="341"/>
      <c r="AR672" s="341"/>
      <c r="AS672" s="341"/>
      <c r="AT672" s="341"/>
      <c r="AU672" s="341"/>
      <c r="AV672" s="341"/>
      <c r="AW672" s="341"/>
      <c r="AX672" s="341"/>
      <c r="AY672" s="341"/>
      <c r="AZ672" s="341"/>
      <c r="BA672" s="344"/>
      <c r="BB672" s="395"/>
      <c r="BC672" s="344"/>
      <c r="BD672" s="344"/>
      <c r="BE672" s="344"/>
      <c r="BF672" s="344"/>
      <c r="BG672" s="344"/>
      <c r="BH672" s="344"/>
      <c r="BI672" s="344"/>
      <c r="BJ672" s="344"/>
      <c r="BK672" s="344"/>
      <c r="BL672" s="344"/>
      <c r="BM672" s="344"/>
      <c r="BN672" s="344"/>
      <c r="BO672" s="344"/>
      <c r="BP672" s="344"/>
      <c r="BQ672" s="344"/>
      <c r="BR672" s="344"/>
      <c r="BS672" s="344"/>
      <c r="BT672" s="344"/>
      <c r="BU672" s="344"/>
      <c r="BV672" s="344"/>
      <c r="BW672" s="344"/>
      <c r="BX672" s="344"/>
      <c r="BY672" s="344"/>
      <c r="BZ672" s="344"/>
      <c r="CA672" s="344"/>
      <c r="CB672" s="344"/>
      <c r="CC672" s="344"/>
      <c r="CD672" s="344"/>
      <c r="CE672" s="344"/>
      <c r="CF672" s="344"/>
      <c r="CG672" s="344"/>
      <c r="CH672" s="344"/>
      <c r="CI672" s="344"/>
      <c r="CJ672" s="344"/>
      <c r="CK672" s="344"/>
      <c r="CL672" s="344"/>
      <c r="CM672" s="344"/>
      <c r="CN672" s="344"/>
      <c r="CO672" s="344"/>
      <c r="CP672" s="344"/>
      <c r="CQ672" s="344"/>
      <c r="CR672" s="344"/>
      <c r="CS672" s="344"/>
      <c r="CT672" s="344"/>
      <c r="CU672" s="344"/>
      <c r="CV672" s="344"/>
      <c r="CW672" s="344"/>
      <c r="CX672" s="344"/>
      <c r="CY672" s="344"/>
      <c r="CZ672" s="344"/>
    </row>
    <row r="673" s="348" customFormat="true" ht="25.15" customHeight="true" x14ac:dyDescent="0.2">
      <c r="C673" s="1028"/>
      <c r="D673" s="1020"/>
      <c r="E673" s="561"/>
      <c r="F673" s="561"/>
      <c r="G673" s="561"/>
      <c r="H673" s="1028"/>
      <c r="I673" s="1020"/>
      <c r="J673" s="561"/>
      <c r="K673" s="561"/>
      <c r="L673" s="561"/>
      <c r="M673" s="1028"/>
      <c r="N673" s="1020"/>
      <c r="O673" s="561"/>
      <c r="P673" s="561"/>
      <c r="Q673" s="561"/>
      <c r="Z673" s="341"/>
      <c r="AA673" s="341"/>
      <c r="AB673" s="341"/>
      <c r="AC673" s="341"/>
      <c r="AD673" s="341"/>
      <c r="AE673" s="341"/>
      <c r="AF673" s="341"/>
      <c r="AG673" s="341"/>
      <c r="AH673" s="341"/>
      <c r="AI673" s="341"/>
      <c r="AJ673" s="341"/>
      <c r="AK673" s="341"/>
      <c r="AL673" s="341"/>
      <c r="AM673" s="341"/>
      <c r="AN673" s="341"/>
      <c r="AO673" s="341"/>
      <c r="AP673" s="341"/>
      <c r="AQ673" s="341"/>
      <c r="AR673" s="341"/>
      <c r="AS673" s="341"/>
      <c r="AT673" s="341"/>
      <c r="AU673" s="341"/>
      <c r="AV673" s="341"/>
      <c r="AW673" s="341"/>
      <c r="AX673" s="341"/>
      <c r="AY673" s="341"/>
      <c r="AZ673" s="341"/>
      <c r="BA673" s="344"/>
      <c r="BB673" s="395"/>
      <c r="BC673" s="344"/>
      <c r="BD673" s="344"/>
      <c r="BE673" s="344"/>
      <c r="BF673" s="344"/>
      <c r="BG673" s="344"/>
      <c r="BH673" s="344"/>
      <c r="BI673" s="344"/>
      <c r="BJ673" s="344"/>
      <c r="BK673" s="344"/>
      <c r="BL673" s="344"/>
      <c r="BM673" s="344"/>
      <c r="BN673" s="344"/>
      <c r="BO673" s="344"/>
      <c r="BP673" s="344"/>
      <c r="BQ673" s="344"/>
      <c r="BR673" s="344"/>
      <c r="BS673" s="344"/>
      <c r="BT673" s="344"/>
      <c r="BU673" s="344"/>
      <c r="BV673" s="344"/>
      <c r="BW673" s="344"/>
      <c r="BX673" s="344"/>
      <c r="BY673" s="344"/>
      <c r="BZ673" s="344"/>
      <c r="CA673" s="344"/>
      <c r="CB673" s="344"/>
      <c r="CC673" s="344"/>
      <c r="CD673" s="344"/>
      <c r="CE673" s="344"/>
      <c r="CF673" s="344"/>
      <c r="CG673" s="344"/>
      <c r="CH673" s="344"/>
      <c r="CI673" s="344"/>
      <c r="CJ673" s="344"/>
      <c r="CK673" s="344"/>
      <c r="CL673" s="344"/>
      <c r="CM673" s="344"/>
      <c r="CN673" s="344"/>
      <c r="CO673" s="344"/>
      <c r="CP673" s="344"/>
      <c r="CQ673" s="344"/>
      <c r="CR673" s="344"/>
      <c r="CS673" s="344"/>
      <c r="CT673" s="344"/>
      <c r="CU673" s="344"/>
      <c r="CV673" s="344"/>
      <c r="CW673" s="344"/>
      <c r="CX673" s="344"/>
      <c r="CY673" s="344"/>
      <c r="CZ673" s="344"/>
    </row>
    <row r="674" s="348" customFormat="true" ht="25.15" customHeight="true" x14ac:dyDescent="0.2">
      <c r="C674" s="1028"/>
      <c r="D674" s="1020"/>
      <c r="E674" s="561"/>
      <c r="F674" s="561"/>
      <c r="G674" s="561"/>
      <c r="H674" s="1028"/>
      <c r="I674" s="1020"/>
      <c r="J674" s="561"/>
      <c r="K674" s="561"/>
      <c r="L674" s="561"/>
      <c r="M674" s="1028"/>
      <c r="N674" s="1020"/>
      <c r="O674" s="561"/>
      <c r="P674" s="561"/>
      <c r="Q674" s="561"/>
      <c r="Z674" s="341"/>
      <c r="AA674" s="341"/>
      <c r="AB674" s="341"/>
      <c r="AC674" s="341"/>
      <c r="AD674" s="341"/>
      <c r="AE674" s="341"/>
      <c r="AF674" s="341"/>
      <c r="AG674" s="341"/>
      <c r="AH674" s="341"/>
      <c r="AI674" s="341"/>
      <c r="AJ674" s="341"/>
      <c r="AK674" s="341"/>
      <c r="AL674" s="341"/>
      <c r="AM674" s="341"/>
      <c r="AN674" s="341"/>
      <c r="AO674" s="341"/>
      <c r="AP674" s="341"/>
      <c r="AQ674" s="341"/>
      <c r="AR674" s="341"/>
      <c r="AS674" s="341"/>
      <c r="AT674" s="341"/>
      <c r="AU674" s="341"/>
      <c r="AV674" s="341"/>
      <c r="AW674" s="341"/>
      <c r="AX674" s="341"/>
      <c r="AY674" s="341"/>
      <c r="AZ674" s="341"/>
      <c r="BA674" s="344"/>
      <c r="BB674" s="395"/>
      <c r="BC674" s="344"/>
      <c r="BD674" s="344"/>
      <c r="BE674" s="344"/>
      <c r="BF674" s="344"/>
      <c r="BG674" s="344"/>
      <c r="BH674" s="344"/>
      <c r="BI674" s="344"/>
      <c r="BJ674" s="344"/>
      <c r="BK674" s="344"/>
      <c r="BL674" s="344"/>
      <c r="BM674" s="344"/>
      <c r="BN674" s="344"/>
      <c r="BO674" s="344"/>
      <c r="BP674" s="344"/>
      <c r="BQ674" s="344"/>
      <c r="BR674" s="344"/>
      <c r="BS674" s="344"/>
      <c r="BT674" s="344"/>
      <c r="BU674" s="344"/>
      <c r="BV674" s="344"/>
      <c r="BW674" s="344"/>
      <c r="BX674" s="344"/>
      <c r="BY674" s="344"/>
      <c r="BZ674" s="344"/>
      <c r="CA674" s="344"/>
      <c r="CB674" s="344"/>
      <c r="CC674" s="344"/>
      <c r="CD674" s="344"/>
      <c r="CE674" s="344"/>
      <c r="CF674" s="344"/>
      <c r="CG674" s="344"/>
      <c r="CH674" s="344"/>
      <c r="CI674" s="344"/>
      <c r="CJ674" s="344"/>
      <c r="CK674" s="344"/>
      <c r="CL674" s="344"/>
      <c r="CM674" s="344"/>
      <c r="CN674" s="344"/>
      <c r="CO674" s="344"/>
      <c r="CP674" s="344"/>
      <c r="CQ674" s="344"/>
      <c r="CR674" s="344"/>
      <c r="CS674" s="344"/>
      <c r="CT674" s="344"/>
      <c r="CU674" s="344"/>
      <c r="CV674" s="344"/>
      <c r="CW674" s="344"/>
      <c r="CX674" s="344"/>
      <c r="CY674" s="344"/>
      <c r="CZ674" s="344"/>
    </row>
    <row r="675" s="348" customFormat="true" ht="25.15" customHeight="true" x14ac:dyDescent="0.2">
      <c r="C675" s="1028"/>
      <c r="D675" s="1020"/>
      <c r="E675" s="561"/>
      <c r="F675" s="561"/>
      <c r="G675" s="561"/>
      <c r="H675" s="1028"/>
      <c r="I675" s="1020"/>
      <c r="J675" s="561"/>
      <c r="K675" s="561"/>
      <c r="L675" s="561"/>
      <c r="M675" s="1028"/>
      <c r="N675" s="1020"/>
      <c r="O675" s="561"/>
      <c r="P675" s="561"/>
      <c r="Q675" s="561"/>
      <c r="Z675" s="341"/>
      <c r="AA675" s="341"/>
      <c r="AB675" s="341"/>
      <c r="AC675" s="341"/>
      <c r="AD675" s="341"/>
      <c r="AE675" s="341"/>
      <c r="AF675" s="341"/>
      <c r="AG675" s="341"/>
      <c r="AH675" s="341"/>
      <c r="AI675" s="341"/>
      <c r="AJ675" s="341"/>
      <c r="AK675" s="341"/>
      <c r="AL675" s="341"/>
      <c r="AM675" s="341"/>
      <c r="AN675" s="341"/>
      <c r="AO675" s="341"/>
      <c r="AP675" s="341"/>
      <c r="AQ675" s="341"/>
      <c r="AR675" s="341"/>
      <c r="AS675" s="341"/>
      <c r="AT675" s="341"/>
      <c r="AU675" s="341"/>
      <c r="AV675" s="341"/>
      <c r="AW675" s="341"/>
      <c r="AX675" s="341"/>
      <c r="AY675" s="341"/>
      <c r="AZ675" s="341"/>
      <c r="BA675" s="344"/>
      <c r="BB675" s="395"/>
      <c r="BC675" s="344"/>
      <c r="BD675" s="344"/>
      <c r="BE675" s="344"/>
      <c r="BF675" s="344"/>
      <c r="BG675" s="344"/>
      <c r="BH675" s="344"/>
      <c r="BI675" s="344"/>
      <c r="BJ675" s="344"/>
      <c r="BK675" s="344"/>
      <c r="BL675" s="344"/>
      <c r="BM675" s="344"/>
      <c r="BN675" s="344"/>
      <c r="BO675" s="344"/>
      <c r="BP675" s="344"/>
      <c r="BQ675" s="344"/>
      <c r="BR675" s="344"/>
      <c r="BS675" s="344"/>
      <c r="BT675" s="344"/>
      <c r="BU675" s="344"/>
      <c r="BV675" s="344"/>
      <c r="BW675" s="344"/>
      <c r="BX675" s="344"/>
      <c r="BY675" s="344"/>
      <c r="BZ675" s="344"/>
      <c r="CA675" s="344"/>
      <c r="CB675" s="344"/>
      <c r="CC675" s="344"/>
      <c r="CD675" s="344"/>
      <c r="CE675" s="344"/>
      <c r="CF675" s="344"/>
      <c r="CG675" s="344"/>
      <c r="CH675" s="344"/>
      <c r="CI675" s="344"/>
      <c r="CJ675" s="344"/>
      <c r="CK675" s="344"/>
      <c r="CL675" s="344"/>
      <c r="CM675" s="344"/>
      <c r="CN675" s="344"/>
      <c r="CO675" s="344"/>
      <c r="CP675" s="344"/>
      <c r="CQ675" s="344"/>
      <c r="CR675" s="344"/>
      <c r="CS675" s="344"/>
      <c r="CT675" s="344"/>
      <c r="CU675" s="344"/>
      <c r="CV675" s="344"/>
      <c r="CW675" s="344"/>
      <c r="CX675" s="344"/>
      <c r="CY675" s="344"/>
      <c r="CZ675" s="344"/>
    </row>
    <row r="676" s="348" customFormat="true" ht="25.15" customHeight="true" x14ac:dyDescent="0.2">
      <c r="C676" s="1028"/>
      <c r="D676" s="1020"/>
      <c r="E676" s="561"/>
      <c r="F676" s="561"/>
      <c r="G676" s="561"/>
      <c r="H676" s="1028"/>
      <c r="I676" s="1020"/>
      <c r="J676" s="561"/>
      <c r="K676" s="561"/>
      <c r="L676" s="561"/>
      <c r="M676" s="1028"/>
      <c r="N676" s="1020"/>
      <c r="O676" s="561"/>
      <c r="P676" s="561"/>
      <c r="Q676" s="561"/>
      <c r="Z676" s="341"/>
      <c r="AA676" s="341"/>
      <c r="AB676" s="341"/>
      <c r="AC676" s="341"/>
      <c r="AD676" s="341"/>
      <c r="AE676" s="341"/>
      <c r="AF676" s="341"/>
      <c r="AG676" s="341"/>
      <c r="AH676" s="341"/>
      <c r="AI676" s="341"/>
      <c r="AJ676" s="341"/>
      <c r="AK676" s="341"/>
      <c r="AL676" s="341"/>
      <c r="AM676" s="341"/>
      <c r="AN676" s="341"/>
      <c r="AO676" s="341"/>
      <c r="AP676" s="341"/>
      <c r="AQ676" s="341"/>
      <c r="AR676" s="341"/>
      <c r="AS676" s="341"/>
      <c r="AT676" s="341"/>
      <c r="AU676" s="341"/>
      <c r="AV676" s="341"/>
      <c r="AW676" s="341"/>
      <c r="AX676" s="341"/>
      <c r="AY676" s="341"/>
      <c r="AZ676" s="341"/>
      <c r="BA676" s="344"/>
      <c r="BB676" s="395"/>
      <c r="BC676" s="344"/>
      <c r="BD676" s="344"/>
      <c r="BE676" s="344"/>
      <c r="BF676" s="344"/>
      <c r="BG676" s="344"/>
      <c r="BH676" s="344"/>
      <c r="BI676" s="344"/>
      <c r="BJ676" s="344"/>
      <c r="BK676" s="344"/>
      <c r="BL676" s="344"/>
      <c r="BM676" s="344"/>
      <c r="BN676" s="344"/>
      <c r="BO676" s="344"/>
      <c r="BP676" s="344"/>
      <c r="BQ676" s="344"/>
      <c r="BR676" s="344"/>
      <c r="BS676" s="344"/>
      <c r="BT676" s="344"/>
      <c r="BU676" s="344"/>
      <c r="BV676" s="344"/>
      <c r="BW676" s="344"/>
      <c r="BX676" s="344"/>
      <c r="BY676" s="344"/>
      <c r="BZ676" s="344"/>
      <c r="CA676" s="344"/>
      <c r="CB676" s="344"/>
      <c r="CC676" s="344"/>
      <c r="CD676" s="344"/>
      <c r="CE676" s="344"/>
      <c r="CF676" s="344"/>
      <c r="CG676" s="344"/>
      <c r="CH676" s="344"/>
      <c r="CI676" s="344"/>
      <c r="CJ676" s="344"/>
      <c r="CK676" s="344"/>
      <c r="CL676" s="344"/>
      <c r="CM676" s="344"/>
      <c r="CN676" s="344"/>
      <c r="CO676" s="344"/>
      <c r="CP676" s="344"/>
      <c r="CQ676" s="344"/>
      <c r="CR676" s="344"/>
      <c r="CS676" s="344"/>
      <c r="CT676" s="344"/>
      <c r="CU676" s="344"/>
      <c r="CV676" s="344"/>
      <c r="CW676" s="344"/>
      <c r="CX676" s="344"/>
      <c r="CY676" s="344"/>
      <c r="CZ676" s="344"/>
    </row>
    <row r="677" s="348" customFormat="true" ht="25.15" customHeight="true" x14ac:dyDescent="0.2">
      <c r="C677" s="1028"/>
      <c r="D677" s="1020"/>
      <c r="E677" s="561"/>
      <c r="F677" s="561"/>
      <c r="G677" s="561"/>
      <c r="H677" s="1028"/>
      <c r="I677" s="1020"/>
      <c r="J677" s="561"/>
      <c r="K677" s="561"/>
      <c r="L677" s="561"/>
      <c r="M677" s="1028"/>
      <c r="N677" s="1020"/>
      <c r="O677" s="561"/>
      <c r="P677" s="561"/>
      <c r="Q677" s="561"/>
      <c r="Z677" s="341"/>
      <c r="AA677" s="341"/>
      <c r="AB677" s="341"/>
      <c r="AC677" s="341"/>
      <c r="AD677" s="341"/>
      <c r="AE677" s="341"/>
      <c r="AF677" s="341"/>
      <c r="AG677" s="341"/>
      <c r="AH677" s="341"/>
      <c r="AI677" s="341"/>
      <c r="AJ677" s="341"/>
      <c r="AK677" s="341"/>
      <c r="AL677" s="341"/>
      <c r="AM677" s="341"/>
      <c r="AN677" s="341"/>
      <c r="AO677" s="341"/>
      <c r="AP677" s="341"/>
      <c r="AQ677" s="341"/>
      <c r="AR677" s="341"/>
      <c r="AS677" s="341"/>
      <c r="AT677" s="341"/>
      <c r="AU677" s="341"/>
      <c r="AV677" s="341"/>
      <c r="AW677" s="341"/>
      <c r="AX677" s="341"/>
      <c r="AY677" s="341"/>
      <c r="AZ677" s="341"/>
      <c r="BA677" s="344"/>
      <c r="BB677" s="395"/>
      <c r="BC677" s="344"/>
      <c r="BD677" s="344"/>
      <c r="BE677" s="344"/>
      <c r="BF677" s="344"/>
      <c r="BG677" s="344"/>
      <c r="BH677" s="344"/>
      <c r="BI677" s="344"/>
      <c r="BJ677" s="344"/>
      <c r="BK677" s="344"/>
      <c r="BL677" s="344"/>
      <c r="BM677" s="344"/>
      <c r="BN677" s="344"/>
      <c r="BO677" s="344"/>
      <c r="BP677" s="344"/>
      <c r="BQ677" s="344"/>
      <c r="BR677" s="344"/>
      <c r="BS677" s="344"/>
      <c r="BT677" s="344"/>
      <c r="BU677" s="344"/>
      <c r="BV677" s="344"/>
      <c r="BW677" s="344"/>
      <c r="BX677" s="344"/>
      <c r="BY677" s="344"/>
      <c r="BZ677" s="344"/>
      <c r="CA677" s="344"/>
      <c r="CB677" s="344"/>
      <c r="CC677" s="344"/>
      <c r="CD677" s="344"/>
      <c r="CE677" s="344"/>
      <c r="CF677" s="344"/>
      <c r="CG677" s="344"/>
      <c r="CH677" s="344"/>
      <c r="CI677" s="344"/>
      <c r="CJ677" s="344"/>
      <c r="CK677" s="344"/>
      <c r="CL677" s="344"/>
      <c r="CM677" s="344"/>
      <c r="CN677" s="344"/>
      <c r="CO677" s="344"/>
      <c r="CP677" s="344"/>
      <c r="CQ677" s="344"/>
      <c r="CR677" s="344"/>
      <c r="CS677" s="344"/>
      <c r="CT677" s="344"/>
      <c r="CU677" s="344"/>
      <c r="CV677" s="344"/>
      <c r="CW677" s="344"/>
      <c r="CX677" s="344"/>
      <c r="CY677" s="344"/>
      <c r="CZ677" s="344"/>
    </row>
    <row r="678" s="348" customFormat="true" ht="25.15" customHeight="true" x14ac:dyDescent="0.2">
      <c r="C678" s="1028"/>
      <c r="D678" s="1020"/>
      <c r="E678" s="561"/>
      <c r="F678" s="561"/>
      <c r="G678" s="561"/>
      <c r="H678" s="1028"/>
      <c r="I678" s="1020"/>
      <c r="J678" s="561"/>
      <c r="K678" s="561"/>
      <c r="L678" s="561"/>
      <c r="M678" s="1028"/>
      <c r="N678" s="1020"/>
      <c r="O678" s="561"/>
      <c r="P678" s="561"/>
      <c r="Q678" s="561"/>
      <c r="Z678" s="341"/>
      <c r="AA678" s="341"/>
      <c r="AB678" s="341"/>
      <c r="AC678" s="341"/>
      <c r="AD678" s="341"/>
      <c r="AE678" s="341"/>
      <c r="AF678" s="341"/>
      <c r="AG678" s="341"/>
      <c r="AH678" s="341"/>
      <c r="AI678" s="341"/>
      <c r="AJ678" s="341"/>
      <c r="AK678" s="341"/>
      <c r="AL678" s="341"/>
      <c r="AM678" s="341"/>
      <c r="AN678" s="341"/>
      <c r="AO678" s="341"/>
      <c r="AP678" s="341"/>
      <c r="AQ678" s="341"/>
      <c r="AR678" s="341"/>
      <c r="AS678" s="341"/>
      <c r="AT678" s="341"/>
      <c r="AU678" s="341"/>
      <c r="AV678" s="341"/>
      <c r="AW678" s="341"/>
      <c r="AX678" s="341"/>
      <c r="AY678" s="341"/>
      <c r="AZ678" s="341"/>
      <c r="BA678" s="344"/>
      <c r="BB678" s="395"/>
      <c r="BC678" s="344"/>
      <c r="BD678" s="344"/>
      <c r="BE678" s="344"/>
      <c r="BF678" s="344"/>
      <c r="BG678" s="344"/>
      <c r="BH678" s="344"/>
      <c r="BI678" s="344"/>
      <c r="BJ678" s="344"/>
      <c r="BK678" s="344"/>
      <c r="BL678" s="344"/>
      <c r="BM678" s="344"/>
      <c r="BN678" s="344"/>
      <c r="BO678" s="344"/>
      <c r="BP678" s="344"/>
      <c r="BQ678" s="344"/>
      <c r="BR678" s="344"/>
      <c r="BS678" s="344"/>
      <c r="BT678" s="344"/>
      <c r="BU678" s="344"/>
      <c r="BV678" s="344"/>
      <c r="BW678" s="344"/>
      <c r="BX678" s="344"/>
      <c r="BY678" s="344"/>
      <c r="BZ678" s="344"/>
      <c r="CA678" s="344"/>
      <c r="CB678" s="344"/>
      <c r="CC678" s="344"/>
      <c r="CD678" s="344"/>
      <c r="CE678" s="344"/>
      <c r="CF678" s="344"/>
      <c r="CG678" s="344"/>
      <c r="CH678" s="344"/>
      <c r="CI678" s="344"/>
      <c r="CJ678" s="344"/>
      <c r="CK678" s="344"/>
      <c r="CL678" s="344"/>
      <c r="CM678" s="344"/>
      <c r="CN678" s="344"/>
      <c r="CO678" s="344"/>
      <c r="CP678" s="344"/>
      <c r="CQ678" s="344"/>
      <c r="CR678" s="344"/>
      <c r="CS678" s="344"/>
      <c r="CT678" s="344"/>
      <c r="CU678" s="344"/>
      <c r="CV678" s="344"/>
      <c r="CW678" s="344"/>
      <c r="CX678" s="344"/>
      <c r="CY678" s="344"/>
      <c r="CZ678" s="344"/>
    </row>
    <row r="679" s="348" customFormat="true" ht="25.15" customHeight="true" x14ac:dyDescent="0.2">
      <c r="C679" s="1028"/>
      <c r="D679" s="1020"/>
      <c r="E679" s="561"/>
      <c r="F679" s="561"/>
      <c r="G679" s="561"/>
      <c r="H679" s="1028"/>
      <c r="I679" s="1020"/>
      <c r="J679" s="561"/>
      <c r="K679" s="561"/>
      <c r="L679" s="561"/>
      <c r="M679" s="1028"/>
      <c r="N679" s="1020"/>
      <c r="O679" s="561"/>
      <c r="P679" s="561"/>
      <c r="Q679" s="561"/>
      <c r="Z679" s="341"/>
      <c r="AA679" s="341"/>
      <c r="AB679" s="341"/>
      <c r="AC679" s="341"/>
      <c r="AD679" s="341"/>
      <c r="AE679" s="341"/>
      <c r="AF679" s="341"/>
      <c r="AG679" s="341"/>
      <c r="AH679" s="341"/>
      <c r="AI679" s="341"/>
      <c r="AJ679" s="341"/>
      <c r="AK679" s="341"/>
      <c r="AL679" s="341"/>
      <c r="AM679" s="341"/>
      <c r="AN679" s="341"/>
      <c r="AO679" s="341"/>
      <c r="AP679" s="341"/>
      <c r="AQ679" s="341"/>
      <c r="AR679" s="341"/>
      <c r="AS679" s="341"/>
      <c r="AT679" s="341"/>
      <c r="AU679" s="341"/>
      <c r="AV679" s="341"/>
      <c r="AW679" s="341"/>
      <c r="AX679" s="341"/>
      <c r="AY679" s="341"/>
      <c r="AZ679" s="341"/>
      <c r="BA679" s="344"/>
      <c r="BB679" s="395"/>
      <c r="BC679" s="344"/>
      <c r="BD679" s="344"/>
      <c r="BE679" s="344"/>
      <c r="BF679" s="344"/>
      <c r="BG679" s="344"/>
      <c r="BH679" s="344"/>
      <c r="BI679" s="344"/>
      <c r="BJ679" s="344"/>
      <c r="BK679" s="344"/>
      <c r="BL679" s="344"/>
      <c r="BM679" s="344"/>
      <c r="BN679" s="344"/>
      <c r="BO679" s="344"/>
      <c r="BP679" s="344"/>
      <c r="BQ679" s="344"/>
      <c r="BR679" s="344"/>
      <c r="BS679" s="344"/>
      <c r="BT679" s="344"/>
      <c r="BU679" s="344"/>
      <c r="BV679" s="344"/>
      <c r="BW679" s="344"/>
      <c r="BX679" s="344"/>
      <c r="BY679" s="344"/>
      <c r="BZ679" s="344"/>
      <c r="CA679" s="344"/>
      <c r="CB679" s="344"/>
      <c r="CC679" s="344"/>
      <c r="CD679" s="344"/>
      <c r="CE679" s="344"/>
      <c r="CF679" s="344"/>
      <c r="CG679" s="344"/>
      <c r="CH679" s="344"/>
      <c r="CI679" s="344"/>
      <c r="CJ679" s="344"/>
      <c r="CK679" s="344"/>
      <c r="CL679" s="344"/>
      <c r="CM679" s="344"/>
      <c r="CN679" s="344"/>
      <c r="CO679" s="344"/>
      <c r="CP679" s="344"/>
      <c r="CQ679" s="344"/>
      <c r="CR679" s="344"/>
      <c r="CS679" s="344"/>
      <c r="CT679" s="344"/>
      <c r="CU679" s="344"/>
      <c r="CV679" s="344"/>
      <c r="CW679" s="344"/>
      <c r="CX679" s="344"/>
      <c r="CY679" s="344"/>
      <c r="CZ679" s="344"/>
    </row>
    <row r="680" s="348" customFormat="true" ht="25.15" customHeight="true" x14ac:dyDescent="0.2">
      <c r="C680" s="1028"/>
      <c r="D680" s="1020"/>
      <c r="E680" s="561"/>
      <c r="F680" s="561"/>
      <c r="G680" s="561"/>
      <c r="H680" s="1028"/>
      <c r="I680" s="1020"/>
      <c r="J680" s="561"/>
      <c r="K680" s="561"/>
      <c r="L680" s="561"/>
      <c r="M680" s="1028"/>
      <c r="N680" s="1020"/>
      <c r="O680" s="561"/>
      <c r="P680" s="561"/>
      <c r="Q680" s="561"/>
      <c r="Z680" s="341"/>
      <c r="AA680" s="341"/>
      <c r="AB680" s="341"/>
      <c r="AC680" s="341"/>
      <c r="AD680" s="341"/>
      <c r="AE680" s="341"/>
      <c r="AF680" s="341"/>
      <c r="AG680" s="341"/>
      <c r="AH680" s="341"/>
      <c r="AI680" s="341"/>
      <c r="AJ680" s="341"/>
      <c r="AK680" s="341"/>
      <c r="AL680" s="341"/>
      <c r="AM680" s="341"/>
      <c r="AN680" s="341"/>
      <c r="AO680" s="341"/>
      <c r="AP680" s="341"/>
      <c r="AQ680" s="341"/>
      <c r="AR680" s="341"/>
      <c r="AS680" s="341"/>
      <c r="AT680" s="341"/>
      <c r="AU680" s="341"/>
      <c r="AV680" s="341"/>
      <c r="AW680" s="341"/>
      <c r="AX680" s="341"/>
      <c r="AY680" s="341"/>
      <c r="AZ680" s="341"/>
      <c r="BA680" s="344"/>
      <c r="BB680" s="395"/>
      <c r="BC680" s="344"/>
      <c r="BD680" s="344"/>
      <c r="BE680" s="344"/>
      <c r="BF680" s="344"/>
      <c r="BG680" s="344"/>
      <c r="BH680" s="344"/>
      <c r="BI680" s="344"/>
      <c r="BJ680" s="344"/>
      <c r="BK680" s="344"/>
      <c r="BL680" s="344"/>
      <c r="BM680" s="344"/>
      <c r="BN680" s="344"/>
      <c r="BO680" s="344"/>
      <c r="BP680" s="344"/>
      <c r="BQ680" s="344"/>
      <c r="BR680" s="344"/>
      <c r="BS680" s="344"/>
      <c r="BT680" s="344"/>
      <c r="BU680" s="344"/>
      <c r="BV680" s="344"/>
      <c r="BW680" s="344"/>
      <c r="BX680" s="344"/>
      <c r="BY680" s="344"/>
      <c r="BZ680" s="344"/>
      <c r="CA680" s="344"/>
      <c r="CB680" s="344"/>
      <c r="CC680" s="344"/>
      <c r="CD680" s="344"/>
      <c r="CE680" s="344"/>
      <c r="CF680" s="344"/>
      <c r="CG680" s="344"/>
      <c r="CH680" s="344"/>
      <c r="CI680" s="344"/>
      <c r="CJ680" s="344"/>
      <c r="CK680" s="344"/>
      <c r="CL680" s="344"/>
      <c r="CM680" s="344"/>
      <c r="CN680" s="344"/>
      <c r="CO680" s="344"/>
      <c r="CP680" s="344"/>
      <c r="CQ680" s="344"/>
      <c r="CR680" s="344"/>
      <c r="CS680" s="344"/>
      <c r="CT680" s="344"/>
      <c r="CU680" s="344"/>
      <c r="CV680" s="344"/>
      <c r="CW680" s="344"/>
      <c r="CX680" s="344"/>
      <c r="CY680" s="344"/>
      <c r="CZ680" s="344"/>
    </row>
    <row r="681" s="348" customFormat="true" ht="25.15" customHeight="true" x14ac:dyDescent="0.2">
      <c r="C681" s="1028"/>
      <c r="D681" s="1020"/>
      <c r="E681" s="561"/>
      <c r="F681" s="561"/>
      <c r="G681" s="561"/>
      <c r="H681" s="1028"/>
      <c r="I681" s="1020"/>
      <c r="J681" s="561"/>
      <c r="K681" s="561"/>
      <c r="L681" s="561"/>
      <c r="M681" s="1028"/>
      <c r="N681" s="1020"/>
      <c r="O681" s="561"/>
      <c r="P681" s="561"/>
      <c r="Q681" s="561"/>
      <c r="Z681" s="341"/>
      <c r="AA681" s="341"/>
      <c r="AB681" s="341"/>
      <c r="AC681" s="341"/>
      <c r="AD681" s="341"/>
      <c r="AE681" s="341"/>
      <c r="AF681" s="341"/>
      <c r="AG681" s="341"/>
      <c r="AH681" s="341"/>
      <c r="AI681" s="341"/>
      <c r="AJ681" s="341"/>
      <c r="AK681" s="341"/>
      <c r="AL681" s="341"/>
      <c r="AM681" s="341"/>
      <c r="AN681" s="341"/>
      <c r="AO681" s="341"/>
      <c r="AP681" s="341"/>
      <c r="AQ681" s="341"/>
      <c r="AR681" s="341"/>
      <c r="AS681" s="341"/>
      <c r="AT681" s="341"/>
      <c r="AU681" s="341"/>
      <c r="AV681" s="341"/>
      <c r="AW681" s="341"/>
      <c r="AX681" s="341"/>
      <c r="AY681" s="341"/>
      <c r="AZ681" s="341"/>
      <c r="BA681" s="344"/>
      <c r="BB681" s="395"/>
      <c r="BC681" s="344"/>
      <c r="BD681" s="344"/>
      <c r="BE681" s="344"/>
      <c r="BF681" s="344"/>
      <c r="BG681" s="344"/>
      <c r="BH681" s="344"/>
      <c r="BI681" s="344"/>
      <c r="BJ681" s="344"/>
      <c r="BK681" s="344"/>
      <c r="BL681" s="344"/>
      <c r="BM681" s="344"/>
      <c r="BN681" s="344"/>
      <c r="BO681" s="344"/>
      <c r="BP681" s="344"/>
      <c r="BQ681" s="344"/>
      <c r="BR681" s="344"/>
      <c r="BS681" s="344"/>
      <c r="BT681" s="344"/>
      <c r="BU681" s="344"/>
      <c r="BV681" s="344"/>
      <c r="BW681" s="344"/>
      <c r="BX681" s="344"/>
      <c r="BY681" s="344"/>
      <c r="BZ681" s="344"/>
      <c r="CA681" s="344"/>
      <c r="CB681" s="344"/>
      <c r="CC681" s="344"/>
      <c r="CD681" s="344"/>
      <c r="CE681" s="344"/>
      <c r="CF681" s="344"/>
      <c r="CG681" s="344"/>
      <c r="CH681" s="344"/>
      <c r="CI681" s="344"/>
      <c r="CJ681" s="344"/>
      <c r="CK681" s="344"/>
      <c r="CL681" s="344"/>
      <c r="CM681" s="344"/>
      <c r="CN681" s="344"/>
      <c r="CO681" s="344"/>
      <c r="CP681" s="344"/>
      <c r="CQ681" s="344"/>
      <c r="CR681" s="344"/>
      <c r="CS681" s="344"/>
      <c r="CT681" s="344"/>
      <c r="CU681" s="344"/>
      <c r="CV681" s="344"/>
      <c r="CW681" s="344"/>
      <c r="CX681" s="344"/>
      <c r="CY681" s="344"/>
      <c r="CZ681" s="344"/>
    </row>
    <row r="682" s="348" customFormat="true" ht="25.15" customHeight="true" x14ac:dyDescent="0.2">
      <c r="C682" s="1028"/>
      <c r="D682" s="1020"/>
      <c r="E682" s="561"/>
      <c r="F682" s="561"/>
      <c r="G682" s="561"/>
      <c r="H682" s="1028"/>
      <c r="I682" s="1020"/>
      <c r="J682" s="561"/>
      <c r="K682" s="561"/>
      <c r="L682" s="561"/>
      <c r="M682" s="1028"/>
      <c r="N682" s="1020"/>
      <c r="O682" s="561"/>
      <c r="P682" s="561"/>
      <c r="Q682" s="561"/>
      <c r="Z682" s="341"/>
      <c r="AA682" s="341"/>
      <c r="AB682" s="341"/>
      <c r="AC682" s="341"/>
      <c r="AD682" s="341"/>
      <c r="AE682" s="341"/>
      <c r="AF682" s="341"/>
      <c r="AG682" s="341"/>
      <c r="AH682" s="341"/>
      <c r="AI682" s="341"/>
      <c r="AJ682" s="341"/>
      <c r="AK682" s="341"/>
      <c r="AL682" s="341"/>
      <c r="AM682" s="341"/>
      <c r="AN682" s="341"/>
      <c r="AO682" s="341"/>
      <c r="AP682" s="341"/>
      <c r="AQ682" s="341"/>
      <c r="AR682" s="341"/>
      <c r="AS682" s="341"/>
      <c r="AT682" s="341"/>
      <c r="AU682" s="341"/>
      <c r="AV682" s="341"/>
      <c r="AW682" s="341"/>
      <c r="AX682" s="341"/>
      <c r="AY682" s="341"/>
      <c r="AZ682" s="341"/>
      <c r="BA682" s="344"/>
      <c r="BB682" s="395"/>
      <c r="BC682" s="344"/>
      <c r="BD682" s="344"/>
      <c r="BE682" s="344"/>
      <c r="BF682" s="344"/>
      <c r="BG682" s="344"/>
      <c r="BH682" s="344"/>
      <c r="BI682" s="344"/>
      <c r="BJ682" s="344"/>
      <c r="BK682" s="344"/>
      <c r="BL682" s="344"/>
      <c r="BM682" s="344"/>
      <c r="BN682" s="344"/>
      <c r="BO682" s="344"/>
      <c r="BP682" s="344"/>
      <c r="BQ682" s="344"/>
      <c r="BR682" s="344"/>
      <c r="BS682" s="344"/>
      <c r="BT682" s="344"/>
      <c r="BU682" s="344"/>
      <c r="BV682" s="344"/>
      <c r="BW682" s="344"/>
      <c r="BX682" s="344"/>
      <c r="BY682" s="344"/>
      <c r="BZ682" s="344"/>
      <c r="CA682" s="344"/>
      <c r="CB682" s="344"/>
      <c r="CC682" s="344"/>
      <c r="CD682" s="344"/>
      <c r="CE682" s="344"/>
      <c r="CF682" s="344"/>
      <c r="CG682" s="344"/>
      <c r="CH682" s="344"/>
      <c r="CI682" s="344"/>
      <c r="CJ682" s="344"/>
      <c r="CK682" s="344"/>
      <c r="CL682" s="344"/>
      <c r="CM682" s="344"/>
      <c r="CN682" s="344"/>
      <c r="CO682" s="344"/>
      <c r="CP682" s="344"/>
      <c r="CQ682" s="344"/>
      <c r="CR682" s="344"/>
      <c r="CS682" s="344"/>
      <c r="CT682" s="344"/>
      <c r="CU682" s="344"/>
      <c r="CV682" s="344"/>
      <c r="CW682" s="344"/>
      <c r="CX682" s="344"/>
      <c r="CY682" s="344"/>
      <c r="CZ682" s="344"/>
    </row>
    <row r="683" s="348" customFormat="true" ht="25.15" customHeight="true" x14ac:dyDescent="0.2">
      <c r="C683" s="1028"/>
      <c r="D683" s="1020"/>
      <c r="E683" s="561"/>
      <c r="F683" s="561"/>
      <c r="G683" s="561"/>
      <c r="H683" s="1028"/>
      <c r="I683" s="1020"/>
      <c r="J683" s="561"/>
      <c r="K683" s="561"/>
      <c r="L683" s="561"/>
      <c r="M683" s="1028"/>
      <c r="N683" s="1020"/>
      <c r="O683" s="561"/>
      <c r="P683" s="561"/>
      <c r="Q683" s="561"/>
      <c r="Z683" s="341"/>
      <c r="AA683" s="341"/>
      <c r="AB683" s="341"/>
      <c r="AC683" s="341"/>
      <c r="AD683" s="341"/>
      <c r="AE683" s="341"/>
      <c r="AF683" s="341"/>
      <c r="AG683" s="341"/>
      <c r="AH683" s="341"/>
      <c r="AI683" s="341"/>
      <c r="AJ683" s="341"/>
      <c r="AK683" s="341"/>
      <c r="AL683" s="341"/>
      <c r="AM683" s="341"/>
      <c r="AN683" s="341"/>
      <c r="AO683" s="341"/>
      <c r="AP683" s="341"/>
      <c r="AQ683" s="341"/>
      <c r="AR683" s="341"/>
      <c r="AS683" s="341"/>
      <c r="AT683" s="341"/>
      <c r="AU683" s="341"/>
      <c r="AV683" s="341"/>
      <c r="AW683" s="341"/>
      <c r="AX683" s="341"/>
      <c r="AY683" s="341"/>
      <c r="AZ683" s="341"/>
      <c r="BA683" s="344"/>
      <c r="BB683" s="395"/>
      <c r="BC683" s="344"/>
      <c r="BD683" s="344"/>
      <c r="BE683" s="344"/>
      <c r="BF683" s="344"/>
      <c r="BG683" s="344"/>
      <c r="BH683" s="344"/>
      <c r="BI683" s="344"/>
      <c r="BJ683" s="344"/>
      <c r="BK683" s="344"/>
      <c r="BL683" s="344"/>
      <c r="BM683" s="344"/>
      <c r="BN683" s="344"/>
      <c r="BO683" s="344"/>
      <c r="BP683" s="344"/>
      <c r="BQ683" s="344"/>
      <c r="BR683" s="344"/>
      <c r="BS683" s="344"/>
      <c r="BT683" s="344"/>
      <c r="BU683" s="344"/>
      <c r="BV683" s="344"/>
      <c r="BW683" s="344"/>
      <c r="BX683" s="344"/>
      <c r="BY683" s="344"/>
      <c r="BZ683" s="344"/>
      <c r="CA683" s="344"/>
      <c r="CB683" s="344"/>
      <c r="CC683" s="344"/>
      <c r="CD683" s="344"/>
      <c r="CE683" s="344"/>
      <c r="CF683" s="344"/>
      <c r="CG683" s="344"/>
      <c r="CH683" s="344"/>
      <c r="CI683" s="344"/>
      <c r="CJ683" s="344"/>
      <c r="CK683" s="344"/>
      <c r="CL683" s="344"/>
      <c r="CM683" s="344"/>
      <c r="CN683" s="344"/>
      <c r="CO683" s="344"/>
      <c r="CP683" s="344"/>
      <c r="CQ683" s="344"/>
      <c r="CR683" s="344"/>
      <c r="CS683" s="344"/>
      <c r="CT683" s="344"/>
      <c r="CU683" s="344"/>
      <c r="CV683" s="344"/>
      <c r="CW683" s="344"/>
      <c r="CX683" s="344"/>
      <c r="CY683" s="344"/>
      <c r="CZ683" s="344"/>
    </row>
    <row r="684" s="348" customFormat="true" ht="25.15" customHeight="true" x14ac:dyDescent="0.2">
      <c r="C684" s="1028"/>
      <c r="D684" s="1020"/>
      <c r="E684" s="561"/>
      <c r="F684" s="561"/>
      <c r="G684" s="561"/>
      <c r="H684" s="1028"/>
      <c r="I684" s="1020"/>
      <c r="J684" s="561"/>
      <c r="K684" s="561"/>
      <c r="L684" s="561"/>
      <c r="M684" s="1028"/>
      <c r="N684" s="1020"/>
      <c r="O684" s="561"/>
      <c r="P684" s="561"/>
      <c r="Q684" s="561"/>
      <c r="Z684" s="341"/>
      <c r="AA684" s="341"/>
      <c r="AB684" s="341"/>
      <c r="AC684" s="341"/>
      <c r="AD684" s="341"/>
      <c r="AE684" s="341"/>
      <c r="AF684" s="341"/>
      <c r="AG684" s="341"/>
      <c r="AH684" s="341"/>
      <c r="AI684" s="341"/>
      <c r="AJ684" s="341"/>
      <c r="AK684" s="341"/>
      <c r="AL684" s="341"/>
      <c r="AM684" s="341"/>
      <c r="AN684" s="341"/>
      <c r="AO684" s="341"/>
      <c r="AP684" s="341"/>
      <c r="AQ684" s="341"/>
      <c r="AR684" s="341"/>
      <c r="AS684" s="341"/>
      <c r="AT684" s="341"/>
      <c r="AU684" s="341"/>
      <c r="AV684" s="341"/>
      <c r="AW684" s="341"/>
      <c r="AX684" s="341"/>
      <c r="AY684" s="341"/>
      <c r="AZ684" s="341"/>
      <c r="BA684" s="344"/>
      <c r="BB684" s="395"/>
      <c r="BC684" s="344"/>
      <c r="BD684" s="344"/>
      <c r="BE684" s="344"/>
      <c r="BF684" s="344"/>
      <c r="BG684" s="344"/>
      <c r="BH684" s="344"/>
      <c r="BI684" s="344"/>
      <c r="BJ684" s="344"/>
      <c r="BK684" s="344"/>
      <c r="BL684" s="344"/>
      <c r="BM684" s="344"/>
      <c r="BN684" s="344"/>
      <c r="BO684" s="344"/>
      <c r="BP684" s="344"/>
      <c r="BQ684" s="344"/>
      <c r="BR684" s="344"/>
      <c r="BS684" s="344"/>
      <c r="BT684" s="344"/>
      <c r="BU684" s="344"/>
      <c r="BV684" s="344"/>
      <c r="BW684" s="344"/>
      <c r="BX684" s="344"/>
      <c r="BY684" s="344"/>
      <c r="BZ684" s="344"/>
      <c r="CA684" s="344"/>
      <c r="CB684" s="344"/>
      <c r="CC684" s="344"/>
      <c r="CD684" s="344"/>
      <c r="CE684" s="344"/>
      <c r="CF684" s="344"/>
      <c r="CG684" s="344"/>
      <c r="CH684" s="344"/>
      <c r="CI684" s="344"/>
      <c r="CJ684" s="344"/>
      <c r="CK684" s="344"/>
      <c r="CL684" s="344"/>
      <c r="CM684" s="344"/>
      <c r="CN684" s="344"/>
      <c r="CO684" s="344"/>
      <c r="CP684" s="344"/>
      <c r="CQ684" s="344"/>
      <c r="CR684" s="344"/>
      <c r="CS684" s="344"/>
      <c r="CT684" s="344"/>
      <c r="CU684" s="344"/>
      <c r="CV684" s="344"/>
      <c r="CW684" s="344"/>
      <c r="CX684" s="344"/>
      <c r="CY684" s="344"/>
      <c r="CZ684" s="344"/>
    </row>
    <row r="685" s="348" customFormat="true" ht="25.15" customHeight="true" x14ac:dyDescent="0.2">
      <c r="C685" s="1028"/>
      <c r="D685" s="1020"/>
      <c r="E685" s="561"/>
      <c r="F685" s="561"/>
      <c r="G685" s="561"/>
      <c r="H685" s="1028"/>
      <c r="I685" s="1020"/>
      <c r="J685" s="561"/>
      <c r="K685" s="561"/>
      <c r="L685" s="561"/>
      <c r="M685" s="1028"/>
      <c r="N685" s="1020"/>
      <c r="O685" s="561"/>
      <c r="P685" s="561"/>
      <c r="Q685" s="561"/>
      <c r="Z685" s="341"/>
      <c r="AA685" s="341"/>
      <c r="AB685" s="341"/>
      <c r="AC685" s="341"/>
      <c r="AD685" s="341"/>
      <c r="AE685" s="341"/>
      <c r="AF685" s="341"/>
      <c r="AG685" s="341"/>
      <c r="AH685" s="341"/>
      <c r="AI685" s="341"/>
      <c r="AJ685" s="341"/>
      <c r="AK685" s="341"/>
      <c r="AL685" s="341"/>
      <c r="AM685" s="341"/>
      <c r="AN685" s="341"/>
      <c r="AO685" s="341"/>
      <c r="AP685" s="341"/>
      <c r="AQ685" s="341"/>
      <c r="AR685" s="341"/>
      <c r="AS685" s="341"/>
      <c r="AT685" s="341"/>
      <c r="AU685" s="341"/>
      <c r="AV685" s="341"/>
      <c r="AW685" s="341"/>
      <c r="AX685" s="341"/>
      <c r="AY685" s="341"/>
      <c r="AZ685" s="341"/>
      <c r="BA685" s="344"/>
      <c r="BB685" s="395"/>
      <c r="BC685" s="344"/>
      <c r="BD685" s="344"/>
      <c r="BE685" s="344"/>
      <c r="BF685" s="344"/>
      <c r="BG685" s="344"/>
      <c r="BH685" s="344"/>
      <c r="BI685" s="344"/>
      <c r="BJ685" s="344"/>
      <c r="BK685" s="344"/>
      <c r="BL685" s="344"/>
      <c r="BM685" s="344"/>
      <c r="BN685" s="344"/>
      <c r="BO685" s="344"/>
      <c r="BP685" s="344"/>
      <c r="BQ685" s="344"/>
      <c r="BR685" s="344"/>
      <c r="BS685" s="344"/>
      <c r="BT685" s="344"/>
      <c r="BU685" s="344"/>
      <c r="BV685" s="344"/>
      <c r="BW685" s="344"/>
      <c r="BX685" s="344"/>
      <c r="BY685" s="344"/>
      <c r="BZ685" s="344"/>
      <c r="CA685" s="344"/>
      <c r="CB685" s="344"/>
      <c r="CC685" s="344"/>
      <c r="CD685" s="344"/>
      <c r="CE685" s="344"/>
      <c r="CF685" s="344"/>
      <c r="CG685" s="344"/>
      <c r="CH685" s="344"/>
      <c r="CI685" s="344"/>
      <c r="CJ685" s="344"/>
      <c r="CK685" s="344"/>
      <c r="CL685" s="344"/>
      <c r="CM685" s="344"/>
      <c r="CN685" s="344"/>
      <c r="CO685" s="344"/>
      <c r="CP685" s="344"/>
      <c r="CQ685" s="344"/>
      <c r="CR685" s="344"/>
      <c r="CS685" s="344"/>
      <c r="CT685" s="344"/>
      <c r="CU685" s="344"/>
      <c r="CV685" s="344"/>
      <c r="CW685" s="344"/>
      <c r="CX685" s="344"/>
      <c r="CY685" s="344"/>
      <c r="CZ685" s="344"/>
    </row>
    <row r="686" s="348" customFormat="true" ht="25.15" customHeight="true" x14ac:dyDescent="0.2">
      <c r="C686" s="1028"/>
      <c r="D686" s="1020"/>
      <c r="E686" s="561"/>
      <c r="F686" s="561"/>
      <c r="G686" s="561"/>
      <c r="H686" s="1028"/>
      <c r="I686" s="1020"/>
      <c r="J686" s="561"/>
      <c r="K686" s="561"/>
      <c r="L686" s="561"/>
      <c r="M686" s="1028"/>
      <c r="N686" s="1020"/>
      <c r="O686" s="561"/>
      <c r="P686" s="561"/>
      <c r="Q686" s="561"/>
      <c r="Z686" s="341"/>
      <c r="AA686" s="341"/>
      <c r="AB686" s="341"/>
      <c r="AC686" s="341"/>
      <c r="AD686" s="341"/>
      <c r="AE686" s="341"/>
      <c r="AF686" s="341"/>
      <c r="AG686" s="341"/>
      <c r="AH686" s="341"/>
      <c r="AI686" s="341"/>
      <c r="AJ686" s="341"/>
      <c r="AK686" s="341"/>
      <c r="AL686" s="341"/>
      <c r="AM686" s="341"/>
      <c r="AN686" s="341"/>
      <c r="AO686" s="341"/>
      <c r="AP686" s="341"/>
      <c r="AQ686" s="341"/>
      <c r="AR686" s="341"/>
      <c r="AS686" s="341"/>
      <c r="AT686" s="341"/>
      <c r="AU686" s="341"/>
      <c r="AV686" s="341"/>
      <c r="AW686" s="341"/>
      <c r="AX686" s="341"/>
      <c r="AY686" s="341"/>
      <c r="AZ686" s="341"/>
      <c r="BA686" s="344"/>
      <c r="BB686" s="395"/>
      <c r="BC686" s="344"/>
      <c r="BD686" s="344"/>
      <c r="BE686" s="344"/>
      <c r="BF686" s="344"/>
      <c r="BG686" s="344"/>
      <c r="BH686" s="344"/>
      <c r="BI686" s="344"/>
      <c r="BJ686" s="344"/>
      <c r="BK686" s="344"/>
      <c r="BL686" s="344"/>
      <c r="BM686" s="344"/>
      <c r="BN686" s="344"/>
      <c r="BO686" s="344"/>
      <c r="BP686" s="344"/>
      <c r="BQ686" s="344"/>
      <c r="BR686" s="344"/>
      <c r="BS686" s="344"/>
      <c r="BT686" s="344"/>
      <c r="BU686" s="344"/>
      <c r="BV686" s="344"/>
      <c r="BW686" s="344"/>
      <c r="BX686" s="344"/>
      <c r="BY686" s="344"/>
      <c r="BZ686" s="344"/>
      <c r="CA686" s="344"/>
      <c r="CB686" s="344"/>
      <c r="CC686" s="344"/>
      <c r="CD686" s="344"/>
      <c r="CE686" s="344"/>
      <c r="CF686" s="344"/>
      <c r="CG686" s="344"/>
      <c r="CH686" s="344"/>
      <c r="CI686" s="344"/>
      <c r="CJ686" s="344"/>
      <c r="CK686" s="344"/>
      <c r="CL686" s="344"/>
      <c r="CM686" s="344"/>
      <c r="CN686" s="344"/>
      <c r="CO686" s="344"/>
      <c r="CP686" s="344"/>
      <c r="CQ686" s="344"/>
      <c r="CR686" s="344"/>
      <c r="CS686" s="344"/>
      <c r="CT686" s="344"/>
      <c r="CU686" s="344"/>
      <c r="CV686" s="344"/>
      <c r="CW686" s="344"/>
      <c r="CX686" s="344"/>
      <c r="CY686" s="344"/>
      <c r="CZ686" s="344"/>
    </row>
    <row r="687" s="348" customFormat="true" ht="25.15" customHeight="true" x14ac:dyDescent="0.2">
      <c r="C687" s="1028"/>
      <c r="D687" s="1020"/>
      <c r="E687" s="561"/>
      <c r="F687" s="561"/>
      <c r="G687" s="561"/>
      <c r="H687" s="1028"/>
      <c r="I687" s="1020"/>
      <c r="J687" s="561"/>
      <c r="K687" s="561"/>
      <c r="L687" s="561"/>
      <c r="M687" s="1028"/>
      <c r="N687" s="1020"/>
      <c r="O687" s="561"/>
      <c r="P687" s="561"/>
      <c r="Q687" s="561"/>
      <c r="Z687" s="341"/>
      <c r="AA687" s="341"/>
      <c r="AB687" s="341"/>
      <c r="AC687" s="341"/>
      <c r="AD687" s="341"/>
      <c r="AE687" s="341"/>
      <c r="AF687" s="341"/>
      <c r="AG687" s="341"/>
      <c r="AH687" s="341"/>
      <c r="AI687" s="341"/>
      <c r="AJ687" s="341"/>
      <c r="AK687" s="341"/>
      <c r="AL687" s="341"/>
      <c r="AM687" s="341"/>
      <c r="AN687" s="341"/>
      <c r="AO687" s="341"/>
      <c r="AP687" s="341"/>
      <c r="AQ687" s="341"/>
      <c r="AR687" s="341"/>
      <c r="AS687" s="341"/>
      <c r="AT687" s="341"/>
      <c r="AU687" s="341"/>
      <c r="AV687" s="341"/>
      <c r="AW687" s="341"/>
      <c r="AX687" s="341"/>
      <c r="AY687" s="341"/>
      <c r="AZ687" s="341"/>
      <c r="BA687" s="344"/>
      <c r="BB687" s="395"/>
      <c r="BC687" s="344"/>
      <c r="BD687" s="344"/>
      <c r="BE687" s="344"/>
      <c r="BF687" s="344"/>
      <c r="BG687" s="344"/>
      <c r="BH687" s="344"/>
      <c r="BI687" s="344"/>
      <c r="BJ687" s="344"/>
      <c r="BK687" s="344"/>
      <c r="BL687" s="344"/>
      <c r="BM687" s="344"/>
      <c r="BN687" s="344"/>
      <c r="BO687" s="344"/>
      <c r="BP687" s="344"/>
      <c r="BQ687" s="344"/>
      <c r="BR687" s="344"/>
      <c r="BS687" s="344"/>
      <c r="BT687" s="344"/>
      <c r="BU687" s="344"/>
      <c r="BV687" s="344"/>
      <c r="BW687" s="344"/>
      <c r="BX687" s="344"/>
      <c r="BY687" s="344"/>
      <c r="BZ687" s="344"/>
      <c r="CA687" s="344"/>
      <c r="CB687" s="344"/>
      <c r="CC687" s="344"/>
      <c r="CD687" s="344"/>
      <c r="CE687" s="344"/>
      <c r="CF687" s="344"/>
      <c r="CG687" s="344"/>
      <c r="CH687" s="344"/>
      <c r="CI687" s="344"/>
      <c r="CJ687" s="344"/>
      <c r="CK687" s="344"/>
      <c r="CL687" s="344"/>
      <c r="CM687" s="344"/>
      <c r="CN687" s="344"/>
      <c r="CO687" s="344"/>
      <c r="CP687" s="344"/>
      <c r="CQ687" s="344"/>
      <c r="CR687" s="344"/>
      <c r="CS687" s="344"/>
      <c r="CT687" s="344"/>
      <c r="CU687" s="344"/>
      <c r="CV687" s="344"/>
      <c r="CW687" s="344"/>
      <c r="CX687" s="344"/>
      <c r="CY687" s="344"/>
      <c r="CZ687" s="344"/>
    </row>
    <row r="688" s="348" customFormat="true" ht="25.15" customHeight="true" x14ac:dyDescent="0.2">
      <c r="C688" s="1028"/>
      <c r="D688" s="1020"/>
      <c r="E688" s="561"/>
      <c r="F688" s="561"/>
      <c r="G688" s="561"/>
      <c r="H688" s="1028"/>
      <c r="I688" s="1020"/>
      <c r="J688" s="561"/>
      <c r="K688" s="561"/>
      <c r="L688" s="561"/>
      <c r="M688" s="1028"/>
      <c r="N688" s="1020"/>
      <c r="O688" s="561"/>
      <c r="P688" s="561"/>
      <c r="Q688" s="561"/>
      <c r="Z688" s="341"/>
      <c r="AA688" s="341"/>
      <c r="AB688" s="341"/>
      <c r="AC688" s="341"/>
      <c r="AD688" s="341"/>
      <c r="AE688" s="341"/>
      <c r="AF688" s="341"/>
      <c r="AG688" s="341"/>
      <c r="AH688" s="341"/>
      <c r="AI688" s="341"/>
      <c r="AJ688" s="341"/>
      <c r="AK688" s="341"/>
      <c r="AL688" s="341"/>
      <c r="AM688" s="341"/>
      <c r="AN688" s="341"/>
      <c r="AO688" s="341"/>
      <c r="AP688" s="341"/>
      <c r="AQ688" s="341"/>
      <c r="AR688" s="341"/>
      <c r="AS688" s="341"/>
      <c r="AT688" s="341"/>
      <c r="AU688" s="341"/>
      <c r="AV688" s="341"/>
      <c r="AW688" s="341"/>
      <c r="AX688" s="341"/>
      <c r="AY688" s="341"/>
      <c r="AZ688" s="341"/>
      <c r="BA688" s="344"/>
      <c r="BB688" s="395"/>
      <c r="BC688" s="344"/>
      <c r="BD688" s="344"/>
      <c r="BE688" s="344"/>
      <c r="BF688" s="344"/>
      <c r="BG688" s="344"/>
      <c r="BH688" s="344"/>
      <c r="BI688" s="344"/>
      <c r="BJ688" s="344"/>
      <c r="BK688" s="344"/>
      <c r="BL688" s="344"/>
      <c r="BM688" s="344"/>
      <c r="BN688" s="344"/>
      <c r="BO688" s="344"/>
      <c r="BP688" s="344"/>
      <c r="BQ688" s="344"/>
      <c r="BR688" s="344"/>
      <c r="BS688" s="344"/>
      <c r="BT688" s="344"/>
      <c r="BU688" s="344"/>
      <c r="BV688" s="344"/>
      <c r="BW688" s="344"/>
      <c r="BX688" s="344"/>
      <c r="BY688" s="344"/>
      <c r="BZ688" s="344"/>
      <c r="CA688" s="344"/>
      <c r="CB688" s="344"/>
      <c r="CC688" s="344"/>
      <c r="CD688" s="344"/>
      <c r="CE688" s="344"/>
      <c r="CF688" s="344"/>
      <c r="CG688" s="344"/>
      <c r="CH688" s="344"/>
      <c r="CI688" s="344"/>
      <c r="CJ688" s="344"/>
      <c r="CK688" s="344"/>
      <c r="CL688" s="344"/>
      <c r="CM688" s="344"/>
      <c r="CN688" s="344"/>
      <c r="CO688" s="344"/>
      <c r="CP688" s="344"/>
      <c r="CQ688" s="344"/>
      <c r="CR688" s="344"/>
      <c r="CS688" s="344"/>
      <c r="CT688" s="344"/>
      <c r="CU688" s="344"/>
      <c r="CV688" s="344"/>
      <c r="CW688" s="344"/>
      <c r="CX688" s="344"/>
      <c r="CY688" s="344"/>
      <c r="CZ688" s="344"/>
    </row>
    <row r="689" s="348" customFormat="true" ht="25.15" customHeight="true" x14ac:dyDescent="0.2">
      <c r="C689" s="1028"/>
      <c r="D689" s="1020"/>
      <c r="E689" s="561"/>
      <c r="F689" s="561"/>
      <c r="G689" s="561"/>
      <c r="H689" s="1028"/>
      <c r="I689" s="1020"/>
      <c r="J689" s="561"/>
      <c r="K689" s="561"/>
      <c r="L689" s="561"/>
      <c r="M689" s="1028"/>
      <c r="N689" s="1020"/>
      <c r="O689" s="561"/>
      <c r="P689" s="561"/>
      <c r="Q689" s="561"/>
      <c r="Z689" s="341"/>
      <c r="AA689" s="341"/>
      <c r="AB689" s="341"/>
      <c r="AC689" s="341"/>
      <c r="AD689" s="341"/>
      <c r="AE689" s="341"/>
      <c r="AF689" s="341"/>
      <c r="AG689" s="341"/>
      <c r="AH689" s="341"/>
      <c r="AI689" s="341"/>
      <c r="AJ689" s="341"/>
      <c r="AK689" s="341"/>
      <c r="AL689" s="341"/>
      <c r="AM689" s="341"/>
      <c r="AN689" s="341"/>
      <c r="AO689" s="341"/>
      <c r="AP689" s="341"/>
      <c r="AQ689" s="341"/>
      <c r="AR689" s="341"/>
      <c r="AS689" s="341"/>
      <c r="AT689" s="341"/>
      <c r="AU689" s="341"/>
      <c r="AV689" s="341"/>
      <c r="AW689" s="341"/>
      <c r="AX689" s="341"/>
      <c r="AY689" s="341"/>
      <c r="AZ689" s="341"/>
      <c r="BA689" s="344"/>
      <c r="BB689" s="395"/>
      <c r="BC689" s="344"/>
      <c r="BD689" s="344"/>
      <c r="BE689" s="344"/>
      <c r="BF689" s="344"/>
      <c r="BG689" s="344"/>
      <c r="BH689" s="344"/>
      <c r="BI689" s="344"/>
      <c r="BJ689" s="344"/>
      <c r="BK689" s="344"/>
      <c r="BL689" s="344"/>
      <c r="BM689" s="344"/>
      <c r="BN689" s="344"/>
      <c r="BO689" s="344"/>
      <c r="BP689" s="344"/>
      <c r="BQ689" s="344"/>
      <c r="BR689" s="344"/>
      <c r="BS689" s="344"/>
      <c r="BT689" s="344"/>
      <c r="BU689" s="344"/>
      <c r="BV689" s="344"/>
      <c r="BW689" s="344"/>
      <c r="BX689" s="344"/>
      <c r="BY689" s="344"/>
      <c r="BZ689" s="344"/>
      <c r="CA689" s="344"/>
      <c r="CB689" s="344"/>
      <c r="CC689" s="344"/>
      <c r="CD689" s="344"/>
      <c r="CE689" s="344"/>
      <c r="CF689" s="344"/>
      <c r="CG689" s="344"/>
      <c r="CH689" s="344"/>
      <c r="CI689" s="344"/>
      <c r="CJ689" s="344"/>
      <c r="CK689" s="344"/>
      <c r="CL689" s="344"/>
      <c r="CM689" s="344"/>
      <c r="CN689" s="344"/>
      <c r="CO689" s="344"/>
      <c r="CP689" s="344"/>
      <c r="CQ689" s="344"/>
      <c r="CR689" s="344"/>
      <c r="CS689" s="344"/>
      <c r="CT689" s="344"/>
      <c r="CU689" s="344"/>
      <c r="CV689" s="344"/>
      <c r="CW689" s="344"/>
      <c r="CX689" s="344"/>
      <c r="CY689" s="344"/>
      <c r="CZ689" s="344"/>
    </row>
    <row r="690" s="348" customFormat="true" ht="25.15" customHeight="true" x14ac:dyDescent="0.2">
      <c r="C690" s="1028"/>
      <c r="D690" s="1020"/>
      <c r="E690" s="561"/>
      <c r="F690" s="561"/>
      <c r="G690" s="561"/>
      <c r="H690" s="1028"/>
      <c r="I690" s="1020"/>
      <c r="J690" s="561"/>
      <c r="K690" s="561"/>
      <c r="L690" s="561"/>
      <c r="M690" s="1028"/>
      <c r="N690" s="1020"/>
      <c r="O690" s="561"/>
      <c r="P690" s="561"/>
      <c r="Q690" s="561"/>
      <c r="Z690" s="341"/>
      <c r="AA690" s="341"/>
      <c r="AB690" s="341"/>
      <c r="AC690" s="341"/>
      <c r="AD690" s="341"/>
      <c r="AE690" s="341"/>
      <c r="AF690" s="341"/>
      <c r="AG690" s="341"/>
      <c r="AH690" s="341"/>
      <c r="AI690" s="341"/>
      <c r="AJ690" s="341"/>
      <c r="AK690" s="341"/>
      <c r="AL690" s="341"/>
      <c r="AM690" s="341"/>
      <c r="AN690" s="341"/>
      <c r="AO690" s="341"/>
      <c r="AP690" s="341"/>
      <c r="AQ690" s="341"/>
      <c r="AR690" s="341"/>
      <c r="AS690" s="341"/>
      <c r="AT690" s="341"/>
      <c r="AU690" s="341"/>
      <c r="AV690" s="341"/>
      <c r="AW690" s="341"/>
      <c r="AX690" s="341"/>
      <c r="AY690" s="341"/>
      <c r="AZ690" s="341"/>
      <c r="BA690" s="344"/>
      <c r="BB690" s="395"/>
      <c r="BC690" s="344"/>
      <c r="BD690" s="344"/>
      <c r="BE690" s="344"/>
      <c r="BF690" s="344"/>
      <c r="BG690" s="344"/>
      <c r="BH690" s="344"/>
      <c r="BI690" s="344"/>
      <c r="BJ690" s="344"/>
      <c r="BK690" s="344"/>
      <c r="BL690" s="344"/>
      <c r="BM690" s="344"/>
      <c r="BN690" s="344"/>
      <c r="BO690" s="344"/>
      <c r="BP690" s="344"/>
      <c r="BQ690" s="344"/>
      <c r="BR690" s="344"/>
      <c r="BS690" s="344"/>
      <c r="BT690" s="344"/>
      <c r="BU690" s="344"/>
      <c r="BV690" s="344"/>
      <c r="BW690" s="344"/>
      <c r="BX690" s="344"/>
      <c r="BY690" s="344"/>
      <c r="BZ690" s="344"/>
      <c r="CA690" s="344"/>
      <c r="CB690" s="344"/>
      <c r="CC690" s="344"/>
      <c r="CD690" s="344"/>
      <c r="CE690" s="344"/>
      <c r="CF690" s="344"/>
      <c r="CG690" s="344"/>
      <c r="CH690" s="344"/>
      <c r="CI690" s="344"/>
      <c r="CJ690" s="344"/>
      <c r="CK690" s="344"/>
      <c r="CL690" s="344"/>
      <c r="CM690" s="344"/>
      <c r="CN690" s="344"/>
      <c r="CO690" s="344"/>
      <c r="CP690" s="344"/>
      <c r="CQ690" s="344"/>
      <c r="CR690" s="344"/>
      <c r="CS690" s="344"/>
      <c r="CT690" s="344"/>
      <c r="CU690" s="344"/>
      <c r="CV690" s="344"/>
      <c r="CW690" s="344"/>
      <c r="CX690" s="344"/>
      <c r="CY690" s="344"/>
      <c r="CZ690" s="344"/>
    </row>
    <row r="691" s="348" customFormat="true" ht="25.15" customHeight="true" x14ac:dyDescent="0.2">
      <c r="C691" s="1028"/>
      <c r="D691" s="1020"/>
      <c r="E691" s="561"/>
      <c r="F691" s="561"/>
      <c r="G691" s="561"/>
      <c r="H691" s="1028"/>
      <c r="I691" s="1020"/>
      <c r="J691" s="561"/>
      <c r="K691" s="561"/>
      <c r="L691" s="561"/>
      <c r="M691" s="1028"/>
      <c r="N691" s="1020"/>
      <c r="O691" s="561"/>
      <c r="P691" s="561"/>
      <c r="Q691" s="561"/>
      <c r="Z691" s="341"/>
      <c r="AA691" s="341"/>
      <c r="AB691" s="341"/>
      <c r="AC691" s="341"/>
      <c r="AD691" s="341"/>
      <c r="AE691" s="341"/>
      <c r="AF691" s="341"/>
      <c r="AG691" s="341"/>
      <c r="AH691" s="341"/>
      <c r="AI691" s="341"/>
      <c r="AJ691" s="341"/>
      <c r="AK691" s="341"/>
      <c r="AL691" s="341"/>
      <c r="AM691" s="341"/>
      <c r="AN691" s="341"/>
      <c r="AO691" s="341"/>
      <c r="AP691" s="341"/>
      <c r="AQ691" s="341"/>
      <c r="AR691" s="341"/>
      <c r="AS691" s="341"/>
      <c r="AT691" s="341"/>
      <c r="AU691" s="341"/>
      <c r="AV691" s="341"/>
      <c r="AW691" s="341"/>
      <c r="AX691" s="341"/>
      <c r="AY691" s="341"/>
      <c r="AZ691" s="341"/>
      <c r="BA691" s="344"/>
      <c r="BB691" s="395"/>
      <c r="BC691" s="344"/>
      <c r="BD691" s="344"/>
      <c r="BE691" s="344"/>
      <c r="BF691" s="344"/>
      <c r="BG691" s="344"/>
      <c r="BH691" s="344"/>
      <c r="BI691" s="344"/>
      <c r="BJ691" s="344"/>
      <c r="BK691" s="344"/>
      <c r="BL691" s="344"/>
      <c r="BM691" s="344"/>
      <c r="BN691" s="344"/>
      <c r="BO691" s="344"/>
      <c r="BP691" s="344"/>
      <c r="BQ691" s="344"/>
      <c r="BR691" s="344"/>
      <c r="BS691" s="344"/>
      <c r="BT691" s="344"/>
      <c r="BU691" s="344"/>
      <c r="BV691" s="344"/>
      <c r="BW691" s="344"/>
      <c r="BX691" s="344"/>
      <c r="BY691" s="344"/>
      <c r="BZ691" s="344"/>
      <c r="CA691" s="344"/>
      <c r="CB691" s="344"/>
      <c r="CC691" s="344"/>
      <c r="CD691" s="344"/>
      <c r="CE691" s="344"/>
      <c r="CF691" s="344"/>
      <c r="CG691" s="344"/>
      <c r="CH691" s="344"/>
      <c r="CI691" s="344"/>
      <c r="CJ691" s="344"/>
      <c r="CK691" s="344"/>
      <c r="CL691" s="344"/>
      <c r="CM691" s="344"/>
      <c r="CN691" s="344"/>
      <c r="CO691" s="344"/>
      <c r="CP691" s="344"/>
      <c r="CQ691" s="344"/>
      <c r="CR691" s="344"/>
      <c r="CS691" s="344"/>
      <c r="CT691" s="344"/>
      <c r="CU691" s="344"/>
      <c r="CV691" s="344"/>
      <c r="CW691" s="344"/>
      <c r="CX691" s="344"/>
      <c r="CY691" s="344"/>
      <c r="CZ691" s="344"/>
    </row>
    <row r="692" s="348" customFormat="true" ht="25.15" customHeight="true" x14ac:dyDescent="0.2">
      <c r="C692" s="1028"/>
      <c r="D692" s="1020"/>
      <c r="E692" s="561"/>
      <c r="F692" s="561"/>
      <c r="G692" s="561"/>
      <c r="H692" s="1028"/>
      <c r="I692" s="1020"/>
      <c r="J692" s="561"/>
      <c r="K692" s="561"/>
      <c r="L692" s="561"/>
      <c r="M692" s="1028"/>
      <c r="N692" s="1020"/>
      <c r="O692" s="561"/>
      <c r="P692" s="561"/>
      <c r="Q692" s="561"/>
      <c r="Z692" s="341"/>
      <c r="AA692" s="341"/>
      <c r="AB692" s="341"/>
      <c r="AC692" s="341"/>
      <c r="AD692" s="341"/>
      <c r="AE692" s="341"/>
      <c r="AF692" s="341"/>
      <c r="AG692" s="341"/>
      <c r="AH692" s="341"/>
      <c r="AI692" s="341"/>
      <c r="AJ692" s="341"/>
      <c r="AK692" s="341"/>
      <c r="AL692" s="341"/>
      <c r="AM692" s="341"/>
      <c r="AN692" s="341"/>
      <c r="AO692" s="341"/>
      <c r="AP692" s="341"/>
      <c r="AQ692" s="341"/>
      <c r="AR692" s="341"/>
      <c r="AS692" s="341"/>
      <c r="AT692" s="341"/>
      <c r="AU692" s="341"/>
      <c r="AV692" s="341"/>
      <c r="AW692" s="341"/>
      <c r="AX692" s="341"/>
      <c r="AY692" s="341"/>
      <c r="AZ692" s="341"/>
      <c r="BA692" s="344"/>
      <c r="BB692" s="395"/>
      <c r="BC692" s="344"/>
      <c r="BD692" s="344"/>
      <c r="BE692" s="344"/>
      <c r="BF692" s="344"/>
      <c r="BG692" s="344"/>
      <c r="BH692" s="344"/>
      <c r="BI692" s="344"/>
      <c r="BJ692" s="344"/>
      <c r="BK692" s="344"/>
      <c r="BL692" s="344"/>
      <c r="BM692" s="344"/>
      <c r="BN692" s="344"/>
      <c r="BO692" s="344"/>
      <c r="BP692" s="344"/>
      <c r="BQ692" s="344"/>
      <c r="BR692" s="344"/>
      <c r="BS692" s="344"/>
      <c r="BT692" s="344"/>
      <c r="BU692" s="344"/>
      <c r="BV692" s="344"/>
      <c r="BW692" s="344"/>
      <c r="BX692" s="344"/>
      <c r="BY692" s="344"/>
      <c r="BZ692" s="344"/>
      <c r="CA692" s="344"/>
      <c r="CB692" s="344"/>
      <c r="CC692" s="344"/>
      <c r="CD692" s="344"/>
      <c r="CE692" s="344"/>
      <c r="CF692" s="344"/>
      <c r="CG692" s="344"/>
      <c r="CH692" s="344"/>
      <c r="CI692" s="344"/>
      <c r="CJ692" s="344"/>
      <c r="CK692" s="344"/>
      <c r="CL692" s="344"/>
      <c r="CM692" s="344"/>
      <c r="CN692" s="344"/>
      <c r="CO692" s="344"/>
      <c r="CP692" s="344"/>
      <c r="CQ692" s="344"/>
      <c r="CR692" s="344"/>
      <c r="CS692" s="344"/>
      <c r="CT692" s="344"/>
      <c r="CU692" s="344"/>
      <c r="CV692" s="344"/>
      <c r="CW692" s="344"/>
      <c r="CX692" s="344"/>
      <c r="CY692" s="344"/>
      <c r="CZ692" s="344"/>
    </row>
    <row r="693" s="348" customFormat="true" ht="25.15" customHeight="true" x14ac:dyDescent="0.2">
      <c r="C693" s="1028"/>
      <c r="D693" s="1020"/>
      <c r="E693" s="561"/>
      <c r="F693" s="561"/>
      <c r="G693" s="561"/>
      <c r="H693" s="1028"/>
      <c r="I693" s="1020"/>
      <c r="J693" s="561"/>
      <c r="K693" s="561"/>
      <c r="L693" s="561"/>
      <c r="M693" s="1028"/>
      <c r="N693" s="1020"/>
      <c r="O693" s="561"/>
      <c r="P693" s="561"/>
      <c r="Q693" s="561"/>
      <c r="Z693" s="341"/>
      <c r="AA693" s="341"/>
      <c r="AB693" s="341"/>
      <c r="AC693" s="341"/>
      <c r="AD693" s="341"/>
      <c r="AE693" s="341"/>
      <c r="AF693" s="341"/>
      <c r="AG693" s="341"/>
      <c r="AH693" s="341"/>
      <c r="AI693" s="341"/>
      <c r="AJ693" s="341"/>
      <c r="AK693" s="341"/>
      <c r="AL693" s="341"/>
      <c r="AM693" s="341"/>
      <c r="AN693" s="341"/>
      <c r="AO693" s="341"/>
      <c r="AP693" s="341"/>
      <c r="AQ693" s="341"/>
      <c r="AR693" s="341"/>
      <c r="AS693" s="341"/>
      <c r="AT693" s="341"/>
      <c r="AU693" s="341"/>
      <c r="AV693" s="341"/>
      <c r="AW693" s="341"/>
      <c r="AX693" s="341"/>
      <c r="AY693" s="341"/>
      <c r="AZ693" s="341"/>
      <c r="BA693" s="344"/>
      <c r="BB693" s="395"/>
      <c r="BC693" s="344"/>
      <c r="BD693" s="344"/>
      <c r="BE693" s="344"/>
      <c r="BF693" s="344"/>
      <c r="BG693" s="344"/>
      <c r="BH693" s="344"/>
      <c r="BI693" s="344"/>
      <c r="BJ693" s="344"/>
      <c r="BK693" s="344"/>
      <c r="BL693" s="344"/>
      <c r="BM693" s="344"/>
      <c r="BN693" s="344"/>
      <c r="BO693" s="344"/>
      <c r="BP693" s="344"/>
      <c r="BQ693" s="344"/>
      <c r="BR693" s="344"/>
      <c r="BS693" s="344"/>
      <c r="BT693" s="344"/>
      <c r="BU693" s="344"/>
      <c r="BV693" s="344"/>
      <c r="BW693" s="344"/>
      <c r="BX693" s="344"/>
      <c r="BY693" s="344"/>
      <c r="BZ693" s="344"/>
      <c r="CA693" s="344"/>
      <c r="CB693" s="344"/>
      <c r="CC693" s="344"/>
      <c r="CD693" s="344"/>
      <c r="CE693" s="344"/>
      <c r="CF693" s="344"/>
      <c r="CG693" s="344"/>
      <c r="CH693" s="344"/>
      <c r="CI693" s="344"/>
      <c r="CJ693" s="344"/>
      <c r="CK693" s="344"/>
      <c r="CL693" s="344"/>
      <c r="CM693" s="344"/>
      <c r="CN693" s="344"/>
      <c r="CO693" s="344"/>
      <c r="CP693" s="344"/>
      <c r="CQ693" s="344"/>
      <c r="CR693" s="344"/>
      <c r="CS693" s="344"/>
      <c r="CT693" s="344"/>
      <c r="CU693" s="344"/>
      <c r="CV693" s="344"/>
      <c r="CW693" s="344"/>
      <c r="CX693" s="344"/>
      <c r="CY693" s="344"/>
      <c r="CZ693" s="344"/>
    </row>
    <row r="694" s="348" customFormat="true" ht="25.15" customHeight="true" x14ac:dyDescent="0.2">
      <c r="C694" s="1028"/>
      <c r="D694" s="1020"/>
      <c r="E694" s="561"/>
      <c r="F694" s="561"/>
      <c r="G694" s="561"/>
      <c r="H694" s="1028"/>
      <c r="I694" s="1020"/>
      <c r="J694" s="561"/>
      <c r="K694" s="561"/>
      <c r="L694" s="561"/>
      <c r="M694" s="1028"/>
      <c r="N694" s="1020"/>
      <c r="O694" s="561"/>
      <c r="P694" s="561"/>
      <c r="Q694" s="561"/>
      <c r="Z694" s="341"/>
      <c r="AA694" s="341"/>
      <c r="AB694" s="341"/>
      <c r="AC694" s="341"/>
      <c r="AD694" s="341"/>
      <c r="AE694" s="341"/>
      <c r="AF694" s="341"/>
      <c r="AG694" s="341"/>
      <c r="AH694" s="341"/>
      <c r="AI694" s="341"/>
      <c r="AJ694" s="341"/>
      <c r="AK694" s="341"/>
      <c r="AL694" s="341"/>
      <c r="AM694" s="341"/>
      <c r="AN694" s="341"/>
      <c r="AO694" s="341"/>
      <c r="AP694" s="341"/>
      <c r="AQ694" s="341"/>
      <c r="AR694" s="341"/>
      <c r="AS694" s="341"/>
      <c r="AT694" s="341"/>
      <c r="AU694" s="341"/>
      <c r="AV694" s="341"/>
      <c r="AW694" s="341"/>
      <c r="AX694" s="341"/>
      <c r="AY694" s="341"/>
      <c r="AZ694" s="341"/>
      <c r="BA694" s="344"/>
      <c r="BB694" s="395"/>
      <c r="BC694" s="344"/>
      <c r="BD694" s="344"/>
      <c r="BE694" s="344"/>
      <c r="BF694" s="344"/>
      <c r="BG694" s="344"/>
      <c r="BH694" s="344"/>
      <c r="BI694" s="344"/>
      <c r="BJ694" s="344"/>
      <c r="BK694" s="344"/>
      <c r="BL694" s="344"/>
      <c r="BM694" s="344"/>
      <c r="BN694" s="344"/>
      <c r="BO694" s="344"/>
      <c r="BP694" s="344"/>
      <c r="BQ694" s="344"/>
      <c r="BR694" s="344"/>
      <c r="BS694" s="344"/>
      <c r="BT694" s="344"/>
      <c r="BU694" s="344"/>
      <c r="BV694" s="344"/>
      <c r="BW694" s="344"/>
      <c r="BX694" s="344"/>
      <c r="BY694" s="344"/>
      <c r="BZ694" s="344"/>
      <c r="CA694" s="344"/>
      <c r="CB694" s="344"/>
      <c r="CC694" s="344"/>
      <c r="CD694" s="344"/>
      <c r="CE694" s="344"/>
      <c r="CF694" s="344"/>
      <c r="CG694" s="344"/>
      <c r="CH694" s="344"/>
      <c r="CI694" s="344"/>
      <c r="CJ694" s="344"/>
      <c r="CK694" s="344"/>
      <c r="CL694" s="344"/>
      <c r="CM694" s="344"/>
      <c r="CN694" s="344"/>
      <c r="CO694" s="344"/>
      <c r="CP694" s="344"/>
      <c r="CQ694" s="344"/>
      <c r="CR694" s="344"/>
      <c r="CS694" s="344"/>
      <c r="CT694" s="344"/>
      <c r="CU694" s="344"/>
      <c r="CV694" s="344"/>
      <c r="CW694" s="344"/>
      <c r="CX694" s="344"/>
      <c r="CY694" s="344"/>
      <c r="CZ694" s="344"/>
    </row>
    <row r="695" s="348" customFormat="true" ht="25.15" customHeight="true" x14ac:dyDescent="0.2">
      <c r="C695" s="1028"/>
      <c r="D695" s="1020"/>
      <c r="E695" s="561"/>
      <c r="F695" s="561"/>
      <c r="G695" s="561"/>
      <c r="H695" s="1028"/>
      <c r="I695" s="1020"/>
      <c r="J695" s="561"/>
      <c r="K695" s="561"/>
      <c r="L695" s="561"/>
      <c r="M695" s="1028"/>
      <c r="N695" s="1020"/>
      <c r="O695" s="561"/>
      <c r="P695" s="561"/>
      <c r="Q695" s="561"/>
      <c r="Z695" s="341"/>
      <c r="AA695" s="341"/>
      <c r="AB695" s="341"/>
      <c r="AC695" s="341"/>
      <c r="AD695" s="341"/>
      <c r="AE695" s="341"/>
      <c r="AF695" s="341"/>
      <c r="AG695" s="341"/>
      <c r="AH695" s="341"/>
      <c r="AI695" s="341"/>
      <c r="AJ695" s="341"/>
      <c r="AK695" s="341"/>
      <c r="AL695" s="341"/>
      <c r="AM695" s="341"/>
      <c r="AN695" s="341"/>
      <c r="AO695" s="341"/>
      <c r="AP695" s="341"/>
      <c r="AQ695" s="341"/>
      <c r="AR695" s="341"/>
      <c r="AS695" s="341"/>
      <c r="AT695" s="341"/>
      <c r="AU695" s="341"/>
      <c r="AV695" s="341"/>
      <c r="AW695" s="341"/>
      <c r="AX695" s="341"/>
      <c r="AY695" s="341"/>
      <c r="AZ695" s="341"/>
      <c r="BA695" s="344"/>
      <c r="BB695" s="395"/>
      <c r="BC695" s="344"/>
      <c r="BD695" s="344"/>
      <c r="BE695" s="344"/>
      <c r="BF695" s="344"/>
      <c r="BG695" s="344"/>
      <c r="BH695" s="344"/>
      <c r="BI695" s="344"/>
      <c r="BJ695" s="344"/>
      <c r="BK695" s="344"/>
      <c r="BL695" s="344"/>
      <c r="BM695" s="344"/>
      <c r="BN695" s="344"/>
      <c r="BO695" s="344"/>
      <c r="BP695" s="344"/>
      <c r="BQ695" s="344"/>
      <c r="BR695" s="344"/>
      <c r="BS695" s="344"/>
      <c r="BT695" s="344"/>
      <c r="BU695" s="344"/>
      <c r="BV695" s="344"/>
      <c r="BW695" s="344"/>
      <c r="BX695" s="344"/>
      <c r="BY695" s="344"/>
      <c r="BZ695" s="344"/>
      <c r="CA695" s="344"/>
      <c r="CB695" s="344"/>
      <c r="CC695" s="344"/>
      <c r="CD695" s="344"/>
      <c r="CE695" s="344"/>
      <c r="CF695" s="344"/>
      <c r="CG695" s="344"/>
      <c r="CH695" s="344"/>
      <c r="CI695" s="344"/>
      <c r="CJ695" s="344"/>
      <c r="CK695" s="344"/>
      <c r="CL695" s="344"/>
      <c r="CM695" s="344"/>
      <c r="CN695" s="344"/>
      <c r="CO695" s="344"/>
      <c r="CP695" s="344"/>
      <c r="CQ695" s="344"/>
      <c r="CR695" s="344"/>
      <c r="CS695" s="344"/>
      <c r="CT695" s="344"/>
      <c r="CU695" s="344"/>
      <c r="CV695" s="344"/>
      <c r="CW695" s="344"/>
      <c r="CX695" s="344"/>
      <c r="CY695" s="344"/>
      <c r="CZ695" s="344"/>
    </row>
    <row r="696" s="348" customFormat="true" ht="25.15" customHeight="true" x14ac:dyDescent="0.2">
      <c r="C696" s="1028"/>
      <c r="D696" s="1020"/>
      <c r="E696" s="561"/>
      <c r="F696" s="561"/>
      <c r="G696" s="561"/>
      <c r="H696" s="1028"/>
      <c r="I696" s="1020"/>
      <c r="J696" s="561"/>
      <c r="K696" s="561"/>
      <c r="L696" s="561"/>
      <c r="M696" s="1028"/>
      <c r="N696" s="1020"/>
      <c r="O696" s="561"/>
      <c r="P696" s="561"/>
      <c r="Q696" s="561"/>
      <c r="Z696" s="341"/>
      <c r="AA696" s="341"/>
      <c r="AB696" s="341"/>
      <c r="AC696" s="341"/>
      <c r="AD696" s="341"/>
      <c r="AE696" s="341"/>
      <c r="AF696" s="341"/>
      <c r="AG696" s="341"/>
      <c r="AH696" s="341"/>
      <c r="AI696" s="341"/>
      <c r="AJ696" s="341"/>
      <c r="AK696" s="341"/>
      <c r="AL696" s="341"/>
      <c r="AM696" s="341"/>
      <c r="AN696" s="341"/>
      <c r="AO696" s="341"/>
      <c r="AP696" s="341"/>
      <c r="AQ696" s="341"/>
      <c r="AR696" s="341"/>
      <c r="AS696" s="341"/>
      <c r="AT696" s="341"/>
      <c r="AU696" s="341"/>
      <c r="AV696" s="341"/>
      <c r="AW696" s="341"/>
      <c r="AX696" s="341"/>
      <c r="AY696" s="341"/>
      <c r="AZ696" s="341"/>
      <c r="BA696" s="344"/>
      <c r="BB696" s="395"/>
      <c r="BC696" s="344"/>
      <c r="BD696" s="344"/>
      <c r="BE696" s="344"/>
      <c r="BF696" s="344"/>
      <c r="BG696" s="344"/>
      <c r="BH696" s="344"/>
      <c r="BI696" s="344"/>
      <c r="BJ696" s="344"/>
      <c r="BK696" s="344"/>
      <c r="BL696" s="344"/>
      <c r="BM696" s="344"/>
      <c r="BN696" s="344"/>
      <c r="BO696" s="344"/>
      <c r="BP696" s="344"/>
      <c r="BQ696" s="344"/>
      <c r="BR696" s="344"/>
      <c r="BS696" s="344"/>
      <c r="BT696" s="344"/>
      <c r="BU696" s="344"/>
      <c r="BV696" s="344"/>
      <c r="BW696" s="344"/>
      <c r="BX696" s="344"/>
      <c r="BY696" s="344"/>
      <c r="BZ696" s="344"/>
      <c r="CA696" s="344"/>
      <c r="CB696" s="344"/>
      <c r="CC696" s="344"/>
      <c r="CD696" s="344"/>
      <c r="CE696" s="344"/>
      <c r="CF696" s="344"/>
      <c r="CG696" s="344"/>
      <c r="CH696" s="344"/>
      <c r="CI696" s="344"/>
      <c r="CJ696" s="344"/>
      <c r="CK696" s="344"/>
      <c r="CL696" s="344"/>
      <c r="CM696" s="344"/>
      <c r="CN696" s="344"/>
      <c r="CO696" s="344"/>
      <c r="CP696" s="344"/>
      <c r="CQ696" s="344"/>
      <c r="CR696" s="344"/>
      <c r="CS696" s="344"/>
      <c r="CT696" s="344"/>
      <c r="CU696" s="344"/>
      <c r="CV696" s="344"/>
      <c r="CW696" s="344"/>
      <c r="CX696" s="344"/>
      <c r="CY696" s="344"/>
      <c r="CZ696" s="344"/>
    </row>
    <row r="697" s="348" customFormat="true" ht="25.15" customHeight="true" x14ac:dyDescent="0.2">
      <c r="C697" s="1028"/>
      <c r="D697" s="1020"/>
      <c r="E697" s="561"/>
      <c r="F697" s="561"/>
      <c r="G697" s="561"/>
      <c r="H697" s="1028"/>
      <c r="I697" s="1020"/>
      <c r="J697" s="561"/>
      <c r="K697" s="561"/>
      <c r="L697" s="561"/>
      <c r="M697" s="1028"/>
      <c r="N697" s="1020"/>
      <c r="O697" s="561"/>
      <c r="P697" s="561"/>
      <c r="Q697" s="561"/>
      <c r="Z697" s="341"/>
      <c r="AA697" s="341"/>
      <c r="AB697" s="341"/>
      <c r="AC697" s="341"/>
      <c r="AD697" s="341"/>
      <c r="AE697" s="341"/>
      <c r="AF697" s="341"/>
      <c r="AG697" s="341"/>
      <c r="AH697" s="341"/>
      <c r="AI697" s="341"/>
      <c r="AJ697" s="341"/>
      <c r="AK697" s="341"/>
      <c r="AL697" s="341"/>
      <c r="AM697" s="341"/>
      <c r="AN697" s="341"/>
      <c r="AO697" s="341"/>
      <c r="AP697" s="341"/>
      <c r="AQ697" s="341"/>
      <c r="AR697" s="341"/>
      <c r="AS697" s="341"/>
      <c r="AT697" s="341"/>
      <c r="AU697" s="341"/>
      <c r="AV697" s="341"/>
      <c r="AW697" s="341"/>
      <c r="AX697" s="341"/>
      <c r="AY697" s="341"/>
      <c r="AZ697" s="341"/>
      <c r="BA697" s="344"/>
      <c r="BB697" s="395"/>
      <c r="BC697" s="344"/>
      <c r="BD697" s="344"/>
      <c r="BE697" s="344"/>
      <c r="BF697" s="344"/>
      <c r="BG697" s="344"/>
      <c r="BH697" s="344"/>
      <c r="BI697" s="344"/>
      <c r="BJ697" s="344"/>
      <c r="BK697" s="344"/>
      <c r="BL697" s="344"/>
      <c r="BM697" s="344"/>
      <c r="BN697" s="344"/>
      <c r="BO697" s="344"/>
      <c r="BP697" s="344"/>
      <c r="BQ697" s="344"/>
      <c r="BR697" s="344"/>
      <c r="BS697" s="344"/>
      <c r="BT697" s="344"/>
      <c r="BU697" s="344"/>
      <c r="BV697" s="344"/>
      <c r="BW697" s="344"/>
      <c r="BX697" s="344"/>
      <c r="BY697" s="344"/>
      <c r="BZ697" s="344"/>
      <c r="CA697" s="344"/>
      <c r="CB697" s="344"/>
      <c r="CC697" s="344"/>
      <c r="CD697" s="344"/>
      <c r="CE697" s="344"/>
      <c r="CF697" s="344"/>
      <c r="CG697" s="344"/>
      <c r="CH697" s="344"/>
      <c r="CI697" s="344"/>
      <c r="CJ697" s="344"/>
      <c r="CK697" s="344"/>
      <c r="CL697" s="344"/>
      <c r="CM697" s="344"/>
      <c r="CN697" s="344"/>
      <c r="CO697" s="344"/>
      <c r="CP697" s="344"/>
      <c r="CQ697" s="344"/>
      <c r="CR697" s="344"/>
      <c r="CS697" s="344"/>
      <c r="CT697" s="344"/>
      <c r="CU697" s="344"/>
      <c r="CV697" s="344"/>
      <c r="CW697" s="344"/>
      <c r="CX697" s="344"/>
      <c r="CY697" s="344"/>
      <c r="CZ697" s="344"/>
    </row>
    <row r="698" s="348" customFormat="true" ht="25.15" customHeight="true" x14ac:dyDescent="0.2">
      <c r="C698" s="1028"/>
      <c r="D698" s="1020"/>
      <c r="E698" s="561"/>
      <c r="F698" s="561"/>
      <c r="G698" s="561"/>
      <c r="H698" s="1028"/>
      <c r="I698" s="1020"/>
      <c r="J698" s="561"/>
      <c r="K698" s="561"/>
      <c r="L698" s="561"/>
      <c r="M698" s="1028"/>
      <c r="N698" s="1020"/>
      <c r="O698" s="561"/>
      <c r="P698" s="561"/>
      <c r="Q698" s="561"/>
      <c r="Z698" s="341"/>
      <c r="AA698" s="341"/>
      <c r="AB698" s="341"/>
      <c r="AC698" s="341"/>
      <c r="AD698" s="341"/>
      <c r="AE698" s="341"/>
      <c r="AF698" s="341"/>
      <c r="AG698" s="341"/>
      <c r="AH698" s="341"/>
      <c r="AI698" s="341"/>
      <c r="AJ698" s="341"/>
      <c r="AK698" s="341"/>
      <c r="AL698" s="341"/>
      <c r="AM698" s="341"/>
      <c r="AN698" s="341"/>
      <c r="AO698" s="341"/>
      <c r="AP698" s="341"/>
      <c r="AQ698" s="341"/>
      <c r="AR698" s="341"/>
      <c r="AS698" s="341"/>
      <c r="AT698" s="341"/>
      <c r="AU698" s="341"/>
      <c r="AV698" s="341"/>
      <c r="AW698" s="341"/>
      <c r="AX698" s="341"/>
      <c r="AY698" s="341"/>
      <c r="AZ698" s="341"/>
      <c r="BA698" s="344"/>
      <c r="BB698" s="395"/>
      <c r="BC698" s="344"/>
      <c r="BD698" s="344"/>
      <c r="BE698" s="344"/>
      <c r="BF698" s="344"/>
      <c r="BG698" s="344"/>
      <c r="BH698" s="344"/>
      <c r="BI698" s="344"/>
      <c r="BJ698" s="344"/>
      <c r="BK698" s="344"/>
      <c r="BL698" s="344"/>
      <c r="BM698" s="344"/>
      <c r="BN698" s="344"/>
      <c r="BO698" s="344"/>
      <c r="BP698" s="344"/>
      <c r="BQ698" s="344"/>
      <c r="BR698" s="344"/>
      <c r="BS698" s="344"/>
      <c r="BT698" s="344"/>
      <c r="BU698" s="344"/>
      <c r="BV698" s="344"/>
      <c r="BW698" s="344"/>
      <c r="BX698" s="344"/>
      <c r="BY698" s="344"/>
      <c r="BZ698" s="344"/>
      <c r="CA698" s="344"/>
      <c r="CB698" s="344"/>
      <c r="CC698" s="344"/>
      <c r="CD698" s="344"/>
      <c r="CE698" s="344"/>
      <c r="CF698" s="344"/>
      <c r="CG698" s="344"/>
      <c r="CH698" s="344"/>
      <c r="CI698" s="344"/>
      <c r="CJ698" s="344"/>
      <c r="CK698" s="344"/>
      <c r="CL698" s="344"/>
      <c r="CM698" s="344"/>
      <c r="CN698" s="344"/>
      <c r="CO698" s="344"/>
      <c r="CP698" s="344"/>
      <c r="CQ698" s="344"/>
      <c r="CR698" s="344"/>
      <c r="CS698" s="344"/>
      <c r="CT698" s="344"/>
      <c r="CU698" s="344"/>
      <c r="CV698" s="344"/>
      <c r="CW698" s="344"/>
      <c r="CX698" s="344"/>
      <c r="CY698" s="344"/>
      <c r="CZ698" s="344"/>
    </row>
    <row r="699" s="348" customFormat="true" ht="25.15" customHeight="true" x14ac:dyDescent="0.2">
      <c r="C699" s="1028"/>
      <c r="D699" s="1020"/>
      <c r="E699" s="561"/>
      <c r="F699" s="561"/>
      <c r="G699" s="561"/>
      <c r="H699" s="1028"/>
      <c r="I699" s="1020"/>
      <c r="J699" s="561"/>
      <c r="K699" s="561"/>
      <c r="L699" s="561"/>
      <c r="M699" s="1028"/>
      <c r="N699" s="1020"/>
      <c r="O699" s="561"/>
      <c r="P699" s="561"/>
      <c r="Q699" s="561"/>
      <c r="Z699" s="341"/>
      <c r="AA699" s="341"/>
      <c r="AB699" s="341"/>
      <c r="AC699" s="341"/>
      <c r="AD699" s="341"/>
      <c r="AE699" s="341"/>
      <c r="AF699" s="341"/>
      <c r="AG699" s="341"/>
      <c r="AH699" s="341"/>
      <c r="AI699" s="341"/>
      <c r="AJ699" s="341"/>
      <c r="AK699" s="341"/>
      <c r="AL699" s="341"/>
      <c r="AM699" s="341"/>
      <c r="AN699" s="341"/>
      <c r="AO699" s="341"/>
      <c r="AP699" s="341"/>
      <c r="AQ699" s="341"/>
      <c r="AR699" s="341"/>
      <c r="AS699" s="341"/>
      <c r="AT699" s="341"/>
      <c r="AU699" s="341"/>
      <c r="AV699" s="341"/>
      <c r="AW699" s="341"/>
      <c r="AX699" s="341"/>
      <c r="AY699" s="341"/>
      <c r="AZ699" s="341"/>
      <c r="BA699" s="344"/>
      <c r="BB699" s="395"/>
      <c r="BC699" s="344"/>
      <c r="BD699" s="344"/>
      <c r="BE699" s="344"/>
      <c r="BF699" s="344"/>
      <c r="BG699" s="344"/>
      <c r="BH699" s="344"/>
      <c r="BI699" s="344"/>
      <c r="BJ699" s="344"/>
      <c r="BK699" s="344"/>
      <c r="BL699" s="344"/>
      <c r="BM699" s="344"/>
      <c r="BN699" s="344"/>
      <c r="BO699" s="344"/>
      <c r="BP699" s="344"/>
      <c r="BQ699" s="344"/>
      <c r="BR699" s="344"/>
      <c r="BS699" s="344"/>
      <c r="BT699" s="344"/>
      <c r="BU699" s="344"/>
      <c r="BV699" s="344"/>
      <c r="BW699" s="344"/>
      <c r="BX699" s="344"/>
      <c r="BY699" s="344"/>
      <c r="BZ699" s="344"/>
      <c r="CA699" s="344"/>
      <c r="CB699" s="344"/>
      <c r="CC699" s="344"/>
      <c r="CD699" s="344"/>
      <c r="CE699" s="344"/>
      <c r="CF699" s="344"/>
      <c r="CG699" s="344"/>
      <c r="CH699" s="344"/>
      <c r="CI699" s="344"/>
      <c r="CJ699" s="344"/>
      <c r="CK699" s="344"/>
      <c r="CL699" s="344"/>
      <c r="CM699" s="344"/>
      <c r="CN699" s="344"/>
      <c r="CO699" s="344"/>
      <c r="CP699" s="344"/>
      <c r="CQ699" s="344"/>
      <c r="CR699" s="344"/>
      <c r="CS699" s="344"/>
      <c r="CT699" s="344"/>
      <c r="CU699" s="344"/>
      <c r="CV699" s="344"/>
      <c r="CW699" s="344"/>
      <c r="CX699" s="344"/>
      <c r="CY699" s="344"/>
      <c r="CZ699" s="344"/>
    </row>
    <row r="700" s="348" customFormat="true" ht="25.15" customHeight="true" x14ac:dyDescent="0.2">
      <c r="C700" s="1028"/>
      <c r="D700" s="1020"/>
      <c r="E700" s="561"/>
      <c r="F700" s="561"/>
      <c r="G700" s="561"/>
      <c r="H700" s="1028"/>
      <c r="I700" s="1020"/>
      <c r="J700" s="561"/>
      <c r="K700" s="561"/>
      <c r="L700" s="561"/>
      <c r="M700" s="1028"/>
      <c r="N700" s="1020"/>
      <c r="O700" s="561"/>
      <c r="P700" s="561"/>
      <c r="Q700" s="561"/>
      <c r="Z700" s="341"/>
      <c r="AA700" s="341"/>
      <c r="AB700" s="341"/>
      <c r="AC700" s="341"/>
      <c r="AD700" s="341"/>
      <c r="AE700" s="341"/>
      <c r="AF700" s="341"/>
      <c r="AG700" s="341"/>
      <c r="AH700" s="341"/>
      <c r="AI700" s="341"/>
      <c r="AJ700" s="341"/>
      <c r="AK700" s="341"/>
      <c r="AL700" s="341"/>
      <c r="AM700" s="341"/>
      <c r="AN700" s="341"/>
      <c r="AO700" s="341"/>
      <c r="AP700" s="341"/>
      <c r="AQ700" s="341"/>
      <c r="AR700" s="341"/>
      <c r="AS700" s="341"/>
      <c r="AT700" s="341"/>
      <c r="AU700" s="341"/>
      <c r="AV700" s="341"/>
      <c r="AW700" s="341"/>
      <c r="AX700" s="341"/>
      <c r="AY700" s="341"/>
      <c r="AZ700" s="341"/>
      <c r="BA700" s="344"/>
      <c r="BB700" s="395"/>
      <c r="BC700" s="344"/>
      <c r="BD700" s="344"/>
      <c r="BE700" s="344"/>
      <c r="BF700" s="344"/>
      <c r="BG700" s="344"/>
      <c r="BH700" s="344"/>
      <c r="BI700" s="344"/>
      <c r="BJ700" s="344"/>
      <c r="BK700" s="344"/>
      <c r="BL700" s="344"/>
      <c r="BM700" s="344"/>
      <c r="BN700" s="344"/>
      <c r="BO700" s="344"/>
      <c r="BP700" s="344"/>
      <c r="BQ700" s="344"/>
      <c r="BR700" s="344"/>
      <c r="BS700" s="344"/>
      <c r="BT700" s="344"/>
      <c r="BU700" s="344"/>
      <c r="BV700" s="344"/>
      <c r="BW700" s="344"/>
      <c r="BX700" s="344"/>
      <c r="BY700" s="344"/>
      <c r="BZ700" s="344"/>
      <c r="CA700" s="344"/>
      <c r="CB700" s="344"/>
      <c r="CC700" s="344"/>
      <c r="CD700" s="344"/>
      <c r="CE700" s="344"/>
      <c r="CF700" s="344"/>
      <c r="CG700" s="344"/>
      <c r="CH700" s="344"/>
      <c r="CI700" s="344"/>
      <c r="CJ700" s="344"/>
      <c r="CK700" s="344"/>
      <c r="CL700" s="344"/>
      <c r="CM700" s="344"/>
      <c r="CN700" s="344"/>
      <c r="CO700" s="344"/>
      <c r="CP700" s="344"/>
      <c r="CQ700" s="344"/>
      <c r="CR700" s="344"/>
      <c r="CS700" s="344"/>
      <c r="CT700" s="344"/>
      <c r="CU700" s="344"/>
      <c r="CV700" s="344"/>
      <c r="CW700" s="344"/>
      <c r="CX700" s="344"/>
      <c r="CY700" s="344"/>
      <c r="CZ700" s="344"/>
    </row>
    <row r="701" ht="25.15" customHeight="true" x14ac:dyDescent="0.2">
      <c r="C701" s="1020"/>
      <c r="D701" s="1020"/>
      <c r="E701" s="577"/>
      <c r="F701" s="577"/>
      <c r="G701" s="577"/>
      <c r="H701" s="1020"/>
      <c r="I701" s="1020"/>
      <c r="J701" s="577"/>
      <c r="K701" s="577"/>
      <c r="L701" s="577"/>
      <c r="M701" s="1020"/>
      <c r="N701" s="1020"/>
      <c r="O701" s="577"/>
      <c r="P701" s="577"/>
      <c r="Q701" s="577"/>
      <c r="BA701" s="344"/>
      <c r="BB701" s="395"/>
      <c r="BC701" s="344"/>
      <c r="BD701" s="344"/>
      <c r="BE701" s="344"/>
      <c r="BF701" s="344"/>
      <c r="BG701" s="344"/>
      <c r="BH701" s="344"/>
      <c r="BI701" s="344"/>
      <c r="BJ701" s="344"/>
      <c r="BK701" s="344"/>
      <c r="BL701" s="344"/>
      <c r="BM701" s="344"/>
      <c r="BN701" s="344"/>
      <c r="BO701" s="344"/>
      <c r="BP701" s="344"/>
      <c r="BQ701" s="344"/>
      <c r="BR701" s="344"/>
      <c r="BS701" s="344"/>
      <c r="BT701" s="344"/>
      <c r="BU701" s="344"/>
      <c r="BV701" s="344"/>
      <c r="BW701" s="344"/>
      <c r="BX701" s="344"/>
      <c r="BY701" s="344"/>
      <c r="BZ701" s="344"/>
      <c r="CA701" s="344"/>
      <c r="CB701" s="344"/>
      <c r="CC701" s="344"/>
      <c r="CD701" s="344"/>
      <c r="CE701" s="344"/>
      <c r="CF701" s="344"/>
      <c r="CG701" s="344"/>
      <c r="CH701" s="344"/>
      <c r="CI701" s="344"/>
      <c r="CJ701" s="344"/>
      <c r="CK701" s="344"/>
      <c r="CL701" s="344"/>
      <c r="CM701" s="344"/>
      <c r="CN701" s="344"/>
      <c r="CO701" s="344"/>
      <c r="CP701" s="344"/>
      <c r="CQ701" s="344"/>
      <c r="CR701" s="344"/>
      <c r="CS701" s="344"/>
      <c r="CT701" s="344"/>
      <c r="CU701" s="344"/>
      <c r="CV701" s="344"/>
      <c r="CW701" s="344"/>
      <c r="CX701" s="344"/>
      <c r="CY701" s="344"/>
      <c r="CZ701" s="344"/>
    </row>
    <row r="702" ht="25.15" customHeight="true" x14ac:dyDescent="0.2">
      <c r="C702" s="1020"/>
      <c r="D702" s="1020"/>
      <c r="E702" s="577"/>
      <c r="F702" s="577"/>
      <c r="G702" s="577"/>
      <c r="H702" s="1020"/>
      <c r="I702" s="1020"/>
      <c r="J702" s="577"/>
      <c r="K702" s="577"/>
      <c r="L702" s="577"/>
      <c r="M702" s="1020"/>
      <c r="N702" s="1020"/>
      <c r="O702" s="577"/>
      <c r="P702" s="577"/>
      <c r="Q702" s="577"/>
      <c r="BA702" s="344"/>
      <c r="BB702" s="395"/>
      <c r="BC702" s="344"/>
      <c r="BD702" s="344"/>
      <c r="BE702" s="344"/>
      <c r="BF702" s="344"/>
      <c r="BG702" s="344"/>
      <c r="BH702" s="344"/>
      <c r="BI702" s="344"/>
      <c r="BJ702" s="344"/>
      <c r="BK702" s="344"/>
      <c r="BL702" s="344"/>
      <c r="BM702" s="344"/>
      <c r="BN702" s="344"/>
      <c r="BO702" s="344"/>
      <c r="BP702" s="344"/>
      <c r="BQ702" s="344"/>
      <c r="BR702" s="344"/>
      <c r="BS702" s="344"/>
      <c r="BT702" s="344"/>
      <c r="BU702" s="344"/>
      <c r="BV702" s="344"/>
      <c r="BW702" s="344"/>
      <c r="BX702" s="344"/>
      <c r="BY702" s="344"/>
      <c r="BZ702" s="344"/>
      <c r="CA702" s="344"/>
      <c r="CB702" s="344"/>
      <c r="CC702" s="344"/>
      <c r="CD702" s="344"/>
      <c r="CE702" s="344"/>
      <c r="CF702" s="344"/>
      <c r="CG702" s="344"/>
      <c r="CH702" s="344"/>
      <c r="CI702" s="344"/>
      <c r="CJ702" s="344"/>
      <c r="CK702" s="344"/>
      <c r="CL702" s="344"/>
      <c r="CM702" s="344"/>
      <c r="CN702" s="344"/>
      <c r="CO702" s="344"/>
      <c r="CP702" s="344"/>
      <c r="CQ702" s="344"/>
      <c r="CR702" s="344"/>
      <c r="CS702" s="344"/>
      <c r="CT702" s="344"/>
      <c r="CU702" s="344"/>
      <c r="CV702" s="344"/>
      <c r="CW702" s="344"/>
      <c r="CX702" s="344"/>
      <c r="CY702" s="344"/>
      <c r="CZ702" s="344"/>
    </row>
    <row r="703" ht="25.15" customHeight="true" x14ac:dyDescent="0.2">
      <c r="C703" s="1020"/>
      <c r="D703" s="1020"/>
      <c r="E703" s="577"/>
      <c r="F703" s="577"/>
      <c r="G703" s="577"/>
      <c r="H703" s="1020"/>
      <c r="I703" s="1020"/>
      <c r="J703" s="577"/>
      <c r="K703" s="577"/>
      <c r="L703" s="577"/>
      <c r="M703" s="1020"/>
      <c r="N703" s="1020"/>
      <c r="O703" s="577"/>
      <c r="P703" s="577"/>
      <c r="Q703" s="577"/>
      <c r="BA703" s="344"/>
      <c r="BB703" s="395"/>
      <c r="BC703" s="344"/>
      <c r="BD703" s="344"/>
      <c r="BE703" s="344"/>
      <c r="BF703" s="344"/>
      <c r="BG703" s="344"/>
      <c r="BH703" s="344"/>
      <c r="BI703" s="344"/>
      <c r="BJ703" s="344"/>
      <c r="BK703" s="344"/>
      <c r="BL703" s="344"/>
      <c r="BM703" s="344"/>
      <c r="BN703" s="344"/>
      <c r="BO703" s="344"/>
      <c r="BP703" s="344"/>
      <c r="BQ703" s="344"/>
      <c r="BR703" s="344"/>
      <c r="BS703" s="344"/>
      <c r="BT703" s="344"/>
      <c r="BU703" s="344"/>
      <c r="BV703" s="344"/>
      <c r="BW703" s="344"/>
      <c r="BX703" s="344"/>
      <c r="BY703" s="344"/>
      <c r="BZ703" s="344"/>
      <c r="CA703" s="344"/>
      <c r="CB703" s="344"/>
      <c r="CC703" s="344"/>
      <c r="CD703" s="344"/>
      <c r="CE703" s="344"/>
      <c r="CF703" s="344"/>
      <c r="CG703" s="344"/>
      <c r="CH703" s="344"/>
      <c r="CI703" s="344"/>
      <c r="CJ703" s="344"/>
      <c r="CK703" s="344"/>
      <c r="CL703" s="344"/>
      <c r="CM703" s="344"/>
      <c r="CN703" s="344"/>
      <c r="CO703" s="344"/>
      <c r="CP703" s="344"/>
      <c r="CQ703" s="344"/>
      <c r="CR703" s="344"/>
      <c r="CS703" s="344"/>
      <c r="CT703" s="344"/>
      <c r="CU703" s="344"/>
      <c r="CV703" s="344"/>
      <c r="CW703" s="344"/>
      <c r="CX703" s="344"/>
      <c r="CY703" s="344"/>
      <c r="CZ703" s="344"/>
    </row>
    <row r="704" ht="25.15" customHeight="true" x14ac:dyDescent="0.2">
      <c r="C704" s="1020"/>
      <c r="D704" s="1020"/>
      <c r="E704" s="577"/>
      <c r="F704" s="577"/>
      <c r="G704" s="577"/>
      <c r="H704" s="1020"/>
      <c r="I704" s="1020"/>
      <c r="J704" s="577"/>
      <c r="K704" s="577"/>
      <c r="L704" s="577"/>
      <c r="M704" s="1020"/>
      <c r="N704" s="1020"/>
      <c r="O704" s="577"/>
      <c r="P704" s="577"/>
      <c r="Q704" s="577"/>
      <c r="BA704" s="344"/>
      <c r="BB704" s="395"/>
      <c r="BC704" s="344"/>
      <c r="BD704" s="344"/>
      <c r="BE704" s="344"/>
      <c r="BF704" s="344"/>
      <c r="BG704" s="344"/>
      <c r="BH704" s="344"/>
      <c r="BI704" s="344"/>
      <c r="BJ704" s="344"/>
      <c r="BK704" s="344"/>
      <c r="BL704" s="344"/>
      <c r="BM704" s="344"/>
      <c r="BN704" s="344"/>
      <c r="BO704" s="344"/>
      <c r="BP704" s="344"/>
      <c r="BQ704" s="344"/>
      <c r="BR704" s="344"/>
      <c r="BS704" s="344"/>
      <c r="BT704" s="344"/>
      <c r="BU704" s="344"/>
      <c r="BV704" s="344"/>
      <c r="BW704" s="344"/>
      <c r="BX704" s="344"/>
      <c r="BY704" s="344"/>
      <c r="BZ704" s="344"/>
      <c r="CA704" s="344"/>
      <c r="CB704" s="344"/>
      <c r="CC704" s="344"/>
      <c r="CD704" s="344"/>
      <c r="CE704" s="344"/>
      <c r="CF704" s="344"/>
      <c r="CG704" s="344"/>
      <c r="CH704" s="344"/>
      <c r="CI704" s="344"/>
      <c r="CJ704" s="344"/>
      <c r="CK704" s="344"/>
      <c r="CL704" s="344"/>
      <c r="CM704" s="344"/>
      <c r="CN704" s="344"/>
      <c r="CO704" s="344"/>
      <c r="CP704" s="344"/>
      <c r="CQ704" s="344"/>
      <c r="CR704" s="344"/>
      <c r="CS704" s="344"/>
      <c r="CT704" s="344"/>
      <c r="CU704" s="344"/>
      <c r="CV704" s="344"/>
      <c r="CW704" s="344"/>
      <c r="CX704" s="344"/>
      <c r="CY704" s="344"/>
      <c r="CZ704" s="344"/>
    </row>
    <row r="705" ht="25.15" customHeight="true" x14ac:dyDescent="0.2">
      <c r="C705" s="1020"/>
      <c r="D705" s="1020"/>
      <c r="E705" s="577"/>
      <c r="F705" s="577"/>
      <c r="G705" s="577"/>
      <c r="H705" s="1020"/>
      <c r="I705" s="1020"/>
      <c r="J705" s="577"/>
      <c r="K705" s="577"/>
      <c r="L705" s="577"/>
      <c r="M705" s="1020"/>
      <c r="N705" s="1020"/>
      <c r="O705" s="577"/>
      <c r="P705" s="577"/>
      <c r="Q705" s="577"/>
      <c r="BA705" s="344"/>
      <c r="BB705" s="395"/>
      <c r="BC705" s="344"/>
      <c r="BD705" s="344"/>
      <c r="BE705" s="344"/>
      <c r="BF705" s="344"/>
      <c r="BG705" s="344"/>
      <c r="BH705" s="344"/>
      <c r="BI705" s="344"/>
      <c r="BJ705" s="344"/>
      <c r="BK705" s="344"/>
      <c r="BL705" s="344"/>
      <c r="BM705" s="344"/>
      <c r="BN705" s="344"/>
      <c r="BO705" s="344"/>
      <c r="BP705" s="344"/>
      <c r="BQ705" s="344"/>
      <c r="BR705" s="344"/>
      <c r="BS705" s="344"/>
      <c r="BT705" s="344"/>
      <c r="BU705" s="344"/>
      <c r="BV705" s="344"/>
      <c r="BW705" s="344"/>
      <c r="BX705" s="344"/>
      <c r="BY705" s="344"/>
      <c r="BZ705" s="344"/>
      <c r="CA705" s="344"/>
      <c r="CB705" s="344"/>
      <c r="CC705" s="344"/>
      <c r="CD705" s="344"/>
      <c r="CE705" s="344"/>
      <c r="CF705" s="344"/>
      <c r="CG705" s="344"/>
      <c r="CH705" s="344"/>
      <c r="CI705" s="344"/>
      <c r="CJ705" s="344"/>
      <c r="CK705" s="344"/>
      <c r="CL705" s="344"/>
      <c r="CM705" s="344"/>
      <c r="CN705" s="344"/>
      <c r="CO705" s="344"/>
      <c r="CP705" s="344"/>
      <c r="CQ705" s="344"/>
      <c r="CR705" s="344"/>
      <c r="CS705" s="344"/>
      <c r="CT705" s="344"/>
      <c r="CU705" s="344"/>
      <c r="CV705" s="344"/>
      <c r="CW705" s="344"/>
      <c r="CX705" s="344"/>
      <c r="CY705" s="344"/>
      <c r="CZ705" s="344"/>
    </row>
    <row r="706" ht="25.15" customHeight="true" x14ac:dyDescent="0.2">
      <c r="C706" s="1020"/>
      <c r="D706" s="1020"/>
      <c r="E706" s="577"/>
      <c r="F706" s="577"/>
      <c r="G706" s="577"/>
      <c r="H706" s="1020"/>
      <c r="I706" s="1020"/>
      <c r="J706" s="577"/>
      <c r="K706" s="577"/>
      <c r="L706" s="577"/>
      <c r="M706" s="1020"/>
      <c r="N706" s="1020"/>
      <c r="O706" s="577"/>
      <c r="P706" s="577"/>
      <c r="Q706" s="577"/>
      <c r="BA706" s="344"/>
      <c r="BB706" s="395"/>
      <c r="BC706" s="344"/>
      <c r="BD706" s="344"/>
      <c r="BE706" s="344"/>
      <c r="BF706" s="344"/>
      <c r="BG706" s="344"/>
      <c r="BH706" s="344"/>
      <c r="BI706" s="344"/>
      <c r="BJ706" s="344"/>
      <c r="BK706" s="344"/>
      <c r="BL706" s="344"/>
      <c r="BM706" s="344"/>
      <c r="BN706" s="344"/>
      <c r="BO706" s="344"/>
      <c r="BP706" s="344"/>
      <c r="BQ706" s="344"/>
      <c r="BR706" s="344"/>
      <c r="BS706" s="344"/>
      <c r="BT706" s="344"/>
      <c r="BU706" s="344"/>
      <c r="BV706" s="344"/>
      <c r="BW706" s="344"/>
      <c r="BX706" s="344"/>
      <c r="BY706" s="344"/>
      <c r="BZ706" s="344"/>
      <c r="CA706" s="344"/>
      <c r="CB706" s="344"/>
      <c r="CC706" s="344"/>
      <c r="CD706" s="344"/>
      <c r="CE706" s="344"/>
      <c r="CF706" s="344"/>
      <c r="CG706" s="344"/>
      <c r="CH706" s="344"/>
      <c r="CI706" s="344"/>
      <c r="CJ706" s="344"/>
      <c r="CK706" s="344"/>
      <c r="CL706" s="344"/>
      <c r="CM706" s="344"/>
      <c r="CN706" s="344"/>
      <c r="CO706" s="344"/>
      <c r="CP706" s="344"/>
      <c r="CQ706" s="344"/>
      <c r="CR706" s="344"/>
      <c r="CS706" s="344"/>
      <c r="CT706" s="344"/>
      <c r="CU706" s="344"/>
      <c r="CV706" s="344"/>
      <c r="CW706" s="344"/>
      <c r="CX706" s="344"/>
      <c r="CY706" s="344"/>
      <c r="CZ706" s="344"/>
    </row>
    <row r="707" ht="25.15" customHeight="true" x14ac:dyDescent="0.2">
      <c r="C707" s="1020"/>
      <c r="D707" s="1020"/>
      <c r="E707" s="577"/>
      <c r="F707" s="577"/>
      <c r="G707" s="577"/>
      <c r="H707" s="1020"/>
      <c r="I707" s="1020"/>
      <c r="J707" s="577"/>
      <c r="K707" s="577"/>
      <c r="L707" s="577"/>
      <c r="M707" s="1020"/>
      <c r="N707" s="1020"/>
      <c r="O707" s="577"/>
      <c r="P707" s="577"/>
      <c r="Q707" s="577"/>
      <c r="BA707" s="344"/>
      <c r="BB707" s="395"/>
      <c r="BC707" s="344"/>
      <c r="BD707" s="344"/>
      <c r="BE707" s="344"/>
      <c r="BF707" s="344"/>
      <c r="BG707" s="344"/>
      <c r="BH707" s="344"/>
      <c r="BI707" s="344"/>
      <c r="BJ707" s="344"/>
      <c r="BK707" s="344"/>
      <c r="BL707" s="344"/>
      <c r="BM707" s="344"/>
      <c r="BN707" s="344"/>
      <c r="BO707" s="344"/>
      <c r="BP707" s="344"/>
      <c r="BQ707" s="344"/>
      <c r="BR707" s="344"/>
      <c r="BS707" s="344"/>
      <c r="BT707" s="344"/>
      <c r="BU707" s="344"/>
      <c r="BV707" s="344"/>
      <c r="BW707" s="344"/>
      <c r="BX707" s="344"/>
      <c r="BY707" s="344"/>
      <c r="BZ707" s="344"/>
      <c r="CA707" s="344"/>
      <c r="CB707" s="344"/>
      <c r="CC707" s="344"/>
      <c r="CD707" s="344"/>
      <c r="CE707" s="344"/>
      <c r="CF707" s="344"/>
      <c r="CG707" s="344"/>
      <c r="CH707" s="344"/>
      <c r="CI707" s="344"/>
      <c r="CJ707" s="344"/>
      <c r="CK707" s="344"/>
      <c r="CL707" s="344"/>
      <c r="CM707" s="344"/>
      <c r="CN707" s="344"/>
      <c r="CO707" s="344"/>
      <c r="CP707" s="344"/>
      <c r="CQ707" s="344"/>
      <c r="CR707" s="344"/>
      <c r="CS707" s="344"/>
      <c r="CT707" s="344"/>
      <c r="CU707" s="344"/>
      <c r="CV707" s="344"/>
      <c r="CW707" s="344"/>
      <c r="CX707" s="344"/>
      <c r="CY707" s="344"/>
      <c r="CZ707" s="344"/>
    </row>
    <row r="708" ht="25.15" customHeight="true" x14ac:dyDescent="0.2">
      <c r="C708" s="1020"/>
      <c r="D708" s="1020"/>
      <c r="E708" s="577"/>
      <c r="F708" s="577"/>
      <c r="G708" s="577"/>
      <c r="H708" s="1020"/>
      <c r="I708" s="1020"/>
      <c r="J708" s="577"/>
      <c r="K708" s="577"/>
      <c r="L708" s="577"/>
      <c r="M708" s="1020"/>
      <c r="N708" s="1020"/>
      <c r="O708" s="577"/>
      <c r="P708" s="577"/>
      <c r="Q708" s="577"/>
      <c r="BA708" s="344"/>
      <c r="BB708" s="395"/>
      <c r="BC708" s="344"/>
      <c r="BD708" s="344"/>
      <c r="BE708" s="344"/>
      <c r="BF708" s="344"/>
      <c r="BG708" s="344"/>
      <c r="BH708" s="344"/>
      <c r="BI708" s="344"/>
      <c r="BJ708" s="344"/>
      <c r="BK708" s="344"/>
      <c r="BL708" s="344"/>
      <c r="BM708" s="344"/>
      <c r="BN708" s="344"/>
      <c r="BO708" s="344"/>
      <c r="BP708" s="344"/>
      <c r="BQ708" s="344"/>
      <c r="BR708" s="344"/>
      <c r="BS708" s="344"/>
      <c r="BT708" s="344"/>
      <c r="BU708" s="344"/>
      <c r="BV708" s="344"/>
      <c r="BW708" s="344"/>
      <c r="BX708" s="344"/>
      <c r="BY708" s="344"/>
      <c r="BZ708" s="344"/>
      <c r="CA708" s="344"/>
      <c r="CB708" s="344"/>
      <c r="CC708" s="344"/>
      <c r="CD708" s="344"/>
      <c r="CE708" s="344"/>
      <c r="CF708" s="344"/>
      <c r="CG708" s="344"/>
      <c r="CH708" s="344"/>
      <c r="CI708" s="344"/>
      <c r="CJ708" s="344"/>
      <c r="CK708" s="344"/>
      <c r="CL708" s="344"/>
      <c r="CM708" s="344"/>
      <c r="CN708" s="344"/>
      <c r="CO708" s="344"/>
      <c r="CP708" s="344"/>
      <c r="CQ708" s="344"/>
      <c r="CR708" s="344"/>
      <c r="CS708" s="344"/>
      <c r="CT708" s="344"/>
      <c r="CU708" s="344"/>
      <c r="CV708" s="344"/>
      <c r="CW708" s="344"/>
      <c r="CX708" s="344"/>
      <c r="CY708" s="344"/>
      <c r="CZ708" s="344"/>
    </row>
    <row r="709" ht="25.15" customHeight="true" x14ac:dyDescent="0.2">
      <c r="C709" s="1020"/>
      <c r="D709" s="1020"/>
      <c r="E709" s="577"/>
      <c r="F709" s="577"/>
      <c r="G709" s="577"/>
      <c r="H709" s="1020"/>
      <c r="I709" s="1020"/>
      <c r="J709" s="577"/>
      <c r="K709" s="577"/>
      <c r="L709" s="577"/>
      <c r="M709" s="1020"/>
      <c r="N709" s="1020"/>
      <c r="O709" s="577"/>
      <c r="P709" s="577"/>
      <c r="Q709" s="577"/>
      <c r="BA709" s="344"/>
      <c r="BB709" s="395"/>
      <c r="BC709" s="344"/>
      <c r="BD709" s="344"/>
      <c r="BE709" s="344"/>
      <c r="BF709" s="344"/>
      <c r="BG709" s="344"/>
      <c r="BH709" s="344"/>
      <c r="BI709" s="344"/>
      <c r="BJ709" s="344"/>
      <c r="BK709" s="344"/>
      <c r="BL709" s="344"/>
      <c r="BM709" s="344"/>
      <c r="BN709" s="344"/>
      <c r="BO709" s="344"/>
      <c r="BP709" s="344"/>
      <c r="BQ709" s="344"/>
      <c r="BR709" s="344"/>
      <c r="BS709" s="344"/>
      <c r="BT709" s="344"/>
      <c r="BU709" s="344"/>
      <c r="BV709" s="344"/>
      <c r="BW709" s="344"/>
      <c r="BX709" s="344"/>
      <c r="BY709" s="344"/>
      <c r="BZ709" s="344"/>
      <c r="CA709" s="344"/>
      <c r="CB709" s="344"/>
      <c r="CC709" s="344"/>
      <c r="CD709" s="344"/>
      <c r="CE709" s="344"/>
      <c r="CF709" s="344"/>
      <c r="CG709" s="344"/>
      <c r="CH709" s="344"/>
      <c r="CI709" s="344"/>
      <c r="CJ709" s="344"/>
      <c r="CK709" s="344"/>
      <c r="CL709" s="344"/>
      <c r="CM709" s="344"/>
      <c r="CN709" s="344"/>
      <c r="CO709" s="344"/>
      <c r="CP709" s="344"/>
      <c r="CQ709" s="344"/>
      <c r="CR709" s="344"/>
      <c r="CS709" s="344"/>
      <c r="CT709" s="344"/>
      <c r="CU709" s="344"/>
      <c r="CV709" s="344"/>
      <c r="CW709" s="344"/>
      <c r="CX709" s="344"/>
      <c r="CY709" s="344"/>
      <c r="CZ709" s="344"/>
    </row>
    <row r="710" ht="25.15" customHeight="true" x14ac:dyDescent="0.2">
      <c r="C710" s="1020"/>
      <c r="D710" s="1020"/>
      <c r="E710" s="577"/>
      <c r="F710" s="577"/>
      <c r="G710" s="577"/>
      <c r="H710" s="1020"/>
      <c r="I710" s="1020"/>
      <c r="J710" s="577"/>
      <c r="K710" s="577"/>
      <c r="L710" s="577"/>
      <c r="M710" s="1020"/>
      <c r="N710" s="1020"/>
      <c r="O710" s="577"/>
      <c r="P710" s="577"/>
      <c r="Q710" s="577"/>
      <c r="BA710" s="344"/>
      <c r="BB710" s="395"/>
      <c r="BC710" s="344"/>
      <c r="BD710" s="344"/>
      <c r="BE710" s="344"/>
      <c r="BF710" s="344"/>
      <c r="BG710" s="344"/>
      <c r="BH710" s="344"/>
      <c r="BI710" s="344"/>
      <c r="BJ710" s="344"/>
      <c r="BK710" s="344"/>
      <c r="BL710" s="344"/>
      <c r="BM710" s="344"/>
      <c r="BN710" s="344"/>
      <c r="BO710" s="344"/>
      <c r="BP710" s="344"/>
      <c r="BQ710" s="344"/>
      <c r="BR710" s="344"/>
      <c r="BS710" s="344"/>
      <c r="BT710" s="344"/>
      <c r="BU710" s="344"/>
      <c r="BV710" s="344"/>
      <c r="BW710" s="344"/>
      <c r="BX710" s="344"/>
      <c r="BY710" s="344"/>
      <c r="BZ710" s="344"/>
      <c r="CA710" s="344"/>
      <c r="CB710" s="344"/>
      <c r="CC710" s="344"/>
      <c r="CD710" s="344"/>
      <c r="CE710" s="344"/>
      <c r="CF710" s="344"/>
      <c r="CG710" s="344"/>
      <c r="CH710" s="344"/>
      <c r="CI710" s="344"/>
      <c r="CJ710" s="344"/>
      <c r="CK710" s="344"/>
      <c r="CL710" s="344"/>
      <c r="CM710" s="344"/>
      <c r="CN710" s="344"/>
      <c r="CO710" s="344"/>
      <c r="CP710" s="344"/>
      <c r="CQ710" s="344"/>
      <c r="CR710" s="344"/>
      <c r="CS710" s="344"/>
      <c r="CT710" s="344"/>
      <c r="CU710" s="344"/>
      <c r="CV710" s="344"/>
      <c r="CW710" s="344"/>
      <c r="CX710" s="344"/>
      <c r="CY710" s="344"/>
      <c r="CZ710" s="344"/>
    </row>
    <row r="711" ht="25.15" customHeight="true" x14ac:dyDescent="0.2">
      <c r="C711" s="1020"/>
      <c r="D711" s="1020"/>
      <c r="E711" s="577"/>
      <c r="F711" s="577"/>
      <c r="G711" s="577"/>
      <c r="H711" s="1020"/>
      <c r="I711" s="1020"/>
      <c r="J711" s="577"/>
      <c r="K711" s="577"/>
      <c r="L711" s="577"/>
      <c r="M711" s="1020"/>
      <c r="N711" s="1020"/>
      <c r="O711" s="577"/>
      <c r="P711" s="577"/>
      <c r="Q711" s="577"/>
      <c r="BA711" s="344"/>
      <c r="BB711" s="395"/>
      <c r="BC711" s="344"/>
      <c r="BD711" s="344"/>
      <c r="BE711" s="344"/>
      <c r="BF711" s="344"/>
      <c r="BG711" s="344"/>
      <c r="BH711" s="344"/>
      <c r="BI711" s="344"/>
      <c r="BJ711" s="344"/>
      <c r="BK711" s="344"/>
      <c r="BL711" s="344"/>
      <c r="BM711" s="344"/>
      <c r="BN711" s="344"/>
      <c r="BO711" s="344"/>
      <c r="BP711" s="344"/>
      <c r="BQ711" s="344"/>
      <c r="BR711" s="344"/>
      <c r="BS711" s="344"/>
      <c r="BT711" s="344"/>
      <c r="BU711" s="344"/>
      <c r="BV711" s="344"/>
      <c r="BW711" s="344"/>
      <c r="BX711" s="344"/>
      <c r="BY711" s="344"/>
      <c r="BZ711" s="344"/>
      <c r="CA711" s="344"/>
      <c r="CB711" s="344"/>
      <c r="CC711" s="344"/>
      <c r="CD711" s="344"/>
      <c r="CE711" s="344"/>
      <c r="CF711" s="344"/>
      <c r="CG711" s="344"/>
      <c r="CH711" s="344"/>
      <c r="CI711" s="344"/>
      <c r="CJ711" s="344"/>
      <c r="CK711" s="344"/>
      <c r="CL711" s="344"/>
      <c r="CM711" s="344"/>
      <c r="CN711" s="344"/>
      <c r="CO711" s="344"/>
      <c r="CP711" s="344"/>
      <c r="CQ711" s="344"/>
      <c r="CR711" s="344"/>
      <c r="CS711" s="344"/>
      <c r="CT711" s="344"/>
      <c r="CU711" s="344"/>
      <c r="CV711" s="344"/>
      <c r="CW711" s="344"/>
      <c r="CX711" s="344"/>
      <c r="CY711" s="344"/>
      <c r="CZ711" s="344"/>
    </row>
    <row r="712" ht="25.15" customHeight="true" x14ac:dyDescent="0.2">
      <c r="C712" s="1020"/>
      <c r="D712" s="1020"/>
      <c r="E712" s="577"/>
      <c r="F712" s="577"/>
      <c r="G712" s="577"/>
      <c r="H712" s="1020"/>
      <c r="I712" s="1020"/>
      <c r="J712" s="577"/>
      <c r="K712" s="577"/>
      <c r="L712" s="577"/>
      <c r="M712" s="1020"/>
      <c r="N712" s="1020"/>
      <c r="O712" s="577"/>
      <c r="P712" s="577"/>
      <c r="Q712" s="577"/>
      <c r="BA712" s="344"/>
      <c r="BB712" s="395"/>
      <c r="BC712" s="344"/>
      <c r="BD712" s="344"/>
      <c r="BE712" s="344"/>
      <c r="BF712" s="344"/>
      <c r="BG712" s="344"/>
      <c r="BH712" s="344"/>
      <c r="BI712" s="344"/>
      <c r="BJ712" s="344"/>
      <c r="BK712" s="344"/>
      <c r="BL712" s="344"/>
      <c r="BM712" s="344"/>
      <c r="BN712" s="344"/>
      <c r="BO712" s="344"/>
      <c r="BP712" s="344"/>
      <c r="BQ712" s="344"/>
      <c r="BR712" s="344"/>
      <c r="BS712" s="344"/>
      <c r="BT712" s="344"/>
      <c r="BU712" s="344"/>
      <c r="BV712" s="344"/>
      <c r="BW712" s="344"/>
      <c r="BX712" s="344"/>
      <c r="BY712" s="344"/>
      <c r="BZ712" s="344"/>
      <c r="CA712" s="344"/>
      <c r="CB712" s="344"/>
      <c r="CC712" s="344"/>
      <c r="CD712" s="344"/>
      <c r="CE712" s="344"/>
      <c r="CF712" s="344"/>
      <c r="CG712" s="344"/>
      <c r="CH712" s="344"/>
      <c r="CI712" s="344"/>
      <c r="CJ712" s="344"/>
      <c r="CK712" s="344"/>
      <c r="CL712" s="344"/>
      <c r="CM712" s="344"/>
      <c r="CN712" s="344"/>
      <c r="CO712" s="344"/>
      <c r="CP712" s="344"/>
      <c r="CQ712" s="344"/>
      <c r="CR712" s="344"/>
      <c r="CS712" s="344"/>
      <c r="CT712" s="344"/>
      <c r="CU712" s="344"/>
      <c r="CV712" s="344"/>
      <c r="CW712" s="344"/>
      <c r="CX712" s="344"/>
      <c r="CY712" s="344"/>
      <c r="CZ712" s="344"/>
    </row>
    <row r="713" ht="25.15" customHeight="true" x14ac:dyDescent="0.2">
      <c r="C713" s="1020"/>
      <c r="D713" s="1020"/>
      <c r="E713" s="577"/>
      <c r="F713" s="577"/>
      <c r="G713" s="577"/>
      <c r="H713" s="1020"/>
      <c r="I713" s="1020"/>
      <c r="J713" s="577"/>
      <c r="K713" s="577"/>
      <c r="L713" s="577"/>
      <c r="M713" s="1020"/>
      <c r="N713" s="1020"/>
      <c r="O713" s="577"/>
      <c r="P713" s="577"/>
      <c r="Q713" s="577"/>
      <c r="BA713" s="344"/>
      <c r="BB713" s="395"/>
      <c r="BC713" s="344"/>
      <c r="BD713" s="344"/>
      <c r="BE713" s="344"/>
      <c r="BF713" s="344"/>
      <c r="BG713" s="344"/>
      <c r="BH713" s="344"/>
      <c r="BI713" s="344"/>
      <c r="BJ713" s="344"/>
      <c r="BK713" s="344"/>
      <c r="BL713" s="344"/>
      <c r="BM713" s="344"/>
      <c r="BN713" s="344"/>
      <c r="BO713" s="344"/>
      <c r="BP713" s="344"/>
      <c r="BQ713" s="344"/>
      <c r="BR713" s="344"/>
      <c r="BS713" s="344"/>
      <c r="BT713" s="344"/>
      <c r="BU713" s="344"/>
      <c r="BV713" s="344"/>
      <c r="BW713" s="344"/>
      <c r="BX713" s="344"/>
      <c r="BY713" s="344"/>
      <c r="BZ713" s="344"/>
      <c r="CA713" s="344"/>
      <c r="CB713" s="344"/>
      <c r="CC713" s="344"/>
      <c r="CD713" s="344"/>
      <c r="CE713" s="344"/>
      <c r="CF713" s="344"/>
      <c r="CG713" s="344"/>
      <c r="CH713" s="344"/>
      <c r="CI713" s="344"/>
      <c r="CJ713" s="344"/>
      <c r="CK713" s="344"/>
      <c r="CL713" s="344"/>
      <c r="CM713" s="344"/>
      <c r="CN713" s="344"/>
      <c r="CO713" s="344"/>
      <c r="CP713" s="344"/>
      <c r="CQ713" s="344"/>
      <c r="CR713" s="344"/>
      <c r="CS713" s="344"/>
      <c r="CT713" s="344"/>
      <c r="CU713" s="344"/>
      <c r="CV713" s="344"/>
      <c r="CW713" s="344"/>
      <c r="CX713" s="344"/>
      <c r="CY713" s="344"/>
      <c r="CZ713" s="344"/>
    </row>
    <row r="714" ht="25.15" customHeight="true" x14ac:dyDescent="0.2">
      <c r="C714" s="1020"/>
      <c r="D714" s="1020"/>
      <c r="E714" s="577"/>
      <c r="F714" s="577"/>
      <c r="G714" s="577"/>
      <c r="H714" s="1020"/>
      <c r="I714" s="1020"/>
      <c r="J714" s="577"/>
      <c r="K714" s="577"/>
      <c r="L714" s="577"/>
      <c r="M714" s="1020"/>
      <c r="N714" s="1020"/>
      <c r="O714" s="577"/>
      <c r="P714" s="577"/>
      <c r="Q714" s="577"/>
      <c r="BA714" s="344"/>
      <c r="BB714" s="395"/>
      <c r="BC714" s="344"/>
      <c r="BD714" s="344"/>
      <c r="BE714" s="344"/>
      <c r="BF714" s="344"/>
      <c r="BG714" s="344"/>
      <c r="BH714" s="344"/>
      <c r="BI714" s="344"/>
      <c r="BJ714" s="344"/>
      <c r="BK714" s="344"/>
      <c r="BL714" s="344"/>
      <c r="BM714" s="344"/>
      <c r="BN714" s="344"/>
      <c r="BO714" s="344"/>
      <c r="BP714" s="344"/>
      <c r="BQ714" s="344"/>
      <c r="BR714" s="344"/>
      <c r="BS714" s="344"/>
      <c r="BT714" s="344"/>
      <c r="BU714" s="344"/>
      <c r="BV714" s="344"/>
      <c r="BW714" s="344"/>
      <c r="BX714" s="344"/>
      <c r="BY714" s="344"/>
      <c r="BZ714" s="344"/>
      <c r="CA714" s="344"/>
      <c r="CB714" s="344"/>
      <c r="CC714" s="344"/>
      <c r="CD714" s="344"/>
      <c r="CE714" s="344"/>
      <c r="CF714" s="344"/>
      <c r="CG714" s="344"/>
      <c r="CH714" s="344"/>
      <c r="CI714" s="344"/>
      <c r="CJ714" s="344"/>
      <c r="CK714" s="344"/>
      <c r="CL714" s="344"/>
      <c r="CM714" s="344"/>
      <c r="CN714" s="344"/>
      <c r="CO714" s="344"/>
      <c r="CP714" s="344"/>
      <c r="CQ714" s="344"/>
      <c r="CR714" s="344"/>
      <c r="CS714" s="344"/>
      <c r="CT714" s="344"/>
      <c r="CU714" s="344"/>
      <c r="CV714" s="344"/>
      <c r="CW714" s="344"/>
      <c r="CX714" s="344"/>
      <c r="CY714" s="344"/>
      <c r="CZ714" s="344"/>
    </row>
    <row r="715" ht="25.15" customHeight="true" x14ac:dyDescent="0.2">
      <c r="C715" s="1020"/>
      <c r="D715" s="1020"/>
      <c r="E715" s="577"/>
      <c r="F715" s="577"/>
      <c r="G715" s="577"/>
      <c r="H715" s="1020"/>
      <c r="I715" s="1020"/>
      <c r="J715" s="577"/>
      <c r="K715" s="577"/>
      <c r="L715" s="577"/>
      <c r="M715" s="1020"/>
      <c r="N715" s="1020"/>
      <c r="O715" s="577"/>
      <c r="P715" s="577"/>
      <c r="Q715" s="577"/>
      <c r="BA715" s="344"/>
      <c r="BB715" s="395"/>
      <c r="BC715" s="344"/>
      <c r="BD715" s="344"/>
      <c r="BE715" s="344"/>
      <c r="BF715" s="344"/>
      <c r="BG715" s="344"/>
      <c r="BH715" s="344"/>
      <c r="BI715" s="344"/>
      <c r="BJ715" s="344"/>
      <c r="BK715" s="344"/>
      <c r="BL715" s="344"/>
      <c r="BM715" s="344"/>
      <c r="BN715" s="344"/>
      <c r="BO715" s="344"/>
      <c r="BP715" s="344"/>
      <c r="BQ715" s="344"/>
      <c r="BR715" s="344"/>
      <c r="BS715" s="344"/>
      <c r="BT715" s="344"/>
      <c r="BU715" s="344"/>
      <c r="BV715" s="344"/>
      <c r="BW715" s="344"/>
      <c r="BX715" s="344"/>
      <c r="BY715" s="344"/>
      <c r="BZ715" s="344"/>
      <c r="CA715" s="344"/>
      <c r="CB715" s="344"/>
      <c r="CC715" s="344"/>
      <c r="CD715" s="344"/>
      <c r="CE715" s="344"/>
      <c r="CF715" s="344"/>
      <c r="CG715" s="344"/>
      <c r="CH715" s="344"/>
      <c r="CI715" s="344"/>
      <c r="CJ715" s="344"/>
      <c r="CK715" s="344"/>
      <c r="CL715" s="344"/>
      <c r="CM715" s="344"/>
      <c r="CN715" s="344"/>
      <c r="CO715" s="344"/>
      <c r="CP715" s="344"/>
      <c r="CQ715" s="344"/>
      <c r="CR715" s="344"/>
      <c r="CS715" s="344"/>
      <c r="CT715" s="344"/>
      <c r="CU715" s="344"/>
      <c r="CV715" s="344"/>
      <c r="CW715" s="344"/>
      <c r="CX715" s="344"/>
      <c r="CY715" s="344"/>
      <c r="CZ715" s="344"/>
    </row>
    <row r="716" ht="25.15" customHeight="true" x14ac:dyDescent="0.2">
      <c r="C716" s="1020"/>
      <c r="D716" s="1020"/>
      <c r="E716" s="577"/>
      <c r="F716" s="577"/>
      <c r="G716" s="577"/>
      <c r="H716" s="1020"/>
      <c r="I716" s="1020"/>
      <c r="J716" s="577"/>
      <c r="K716" s="577"/>
      <c r="L716" s="577"/>
      <c r="M716" s="1020"/>
      <c r="N716" s="1020"/>
      <c r="O716" s="577"/>
      <c r="P716" s="577"/>
      <c r="Q716" s="577"/>
      <c r="BA716" s="344"/>
      <c r="BB716" s="395"/>
      <c r="BC716" s="344"/>
      <c r="BD716" s="344"/>
      <c r="BE716" s="344"/>
      <c r="BF716" s="344"/>
      <c r="BG716" s="344"/>
      <c r="BH716" s="344"/>
      <c r="BI716" s="344"/>
      <c r="BJ716" s="344"/>
      <c r="BK716" s="344"/>
      <c r="BL716" s="344"/>
      <c r="BM716" s="344"/>
      <c r="BN716" s="344"/>
      <c r="BO716" s="344"/>
      <c r="BP716" s="344"/>
      <c r="BQ716" s="344"/>
      <c r="BR716" s="344"/>
      <c r="BS716" s="344"/>
      <c r="BT716" s="344"/>
      <c r="BU716" s="344"/>
      <c r="BV716" s="344"/>
      <c r="BW716" s="344"/>
      <c r="BX716" s="344"/>
      <c r="BY716" s="344"/>
      <c r="BZ716" s="344"/>
      <c r="CA716" s="344"/>
      <c r="CB716" s="344"/>
      <c r="CC716" s="344"/>
      <c r="CD716" s="344"/>
      <c r="CE716" s="344"/>
      <c r="CF716" s="344"/>
      <c r="CG716" s="344"/>
      <c r="CH716" s="344"/>
      <c r="CI716" s="344"/>
      <c r="CJ716" s="344"/>
      <c r="CK716" s="344"/>
      <c r="CL716" s="344"/>
      <c r="CM716" s="344"/>
      <c r="CN716" s="344"/>
      <c r="CO716" s="344"/>
      <c r="CP716" s="344"/>
      <c r="CQ716" s="344"/>
      <c r="CR716" s="344"/>
      <c r="CS716" s="344"/>
      <c r="CT716" s="344"/>
      <c r="CU716" s="344"/>
      <c r="CV716" s="344"/>
      <c r="CW716" s="344"/>
      <c r="CX716" s="344"/>
      <c r="CY716" s="344"/>
      <c r="CZ716" s="344"/>
    </row>
    <row r="717" ht="25.15" customHeight="true" x14ac:dyDescent="0.2">
      <c r="C717" s="1020"/>
      <c r="D717" s="1020"/>
      <c r="E717" s="577"/>
      <c r="F717" s="577"/>
      <c r="G717" s="577"/>
      <c r="H717" s="1020"/>
      <c r="I717" s="1020"/>
      <c r="J717" s="577"/>
      <c r="K717" s="577"/>
      <c r="L717" s="577"/>
      <c r="M717" s="1020"/>
      <c r="N717" s="1020"/>
      <c r="O717" s="577"/>
      <c r="P717" s="577"/>
      <c r="Q717" s="577"/>
      <c r="BA717" s="344"/>
      <c r="BB717" s="395"/>
      <c r="BC717" s="344"/>
      <c r="BD717" s="344"/>
      <c r="BE717" s="344"/>
      <c r="BF717" s="344"/>
      <c r="BG717" s="344"/>
      <c r="BH717" s="344"/>
      <c r="BI717" s="344"/>
      <c r="BJ717" s="344"/>
      <c r="BK717" s="344"/>
      <c r="BL717" s="344"/>
      <c r="BM717" s="344"/>
      <c r="BN717" s="344"/>
      <c r="BO717" s="344"/>
      <c r="BP717" s="344"/>
      <c r="BQ717" s="344"/>
      <c r="BR717" s="344"/>
      <c r="BS717" s="344"/>
      <c r="BT717" s="344"/>
      <c r="BU717" s="344"/>
      <c r="BV717" s="344"/>
      <c r="BW717" s="344"/>
      <c r="BX717" s="344"/>
      <c r="BY717" s="344"/>
      <c r="BZ717" s="344"/>
      <c r="CA717" s="344"/>
      <c r="CB717" s="344"/>
      <c r="CC717" s="344"/>
      <c r="CD717" s="344"/>
      <c r="CE717" s="344"/>
      <c r="CF717" s="344"/>
      <c r="CG717" s="344"/>
      <c r="CH717" s="344"/>
      <c r="CI717" s="344"/>
      <c r="CJ717" s="344"/>
      <c r="CK717" s="344"/>
      <c r="CL717" s="344"/>
      <c r="CM717" s="344"/>
      <c r="CN717" s="344"/>
      <c r="CO717" s="344"/>
      <c r="CP717" s="344"/>
      <c r="CQ717" s="344"/>
      <c r="CR717" s="344"/>
      <c r="CS717" s="344"/>
      <c r="CT717" s="344"/>
      <c r="CU717" s="344"/>
      <c r="CV717" s="344"/>
      <c r="CW717" s="344"/>
      <c r="CX717" s="344"/>
      <c r="CY717" s="344"/>
      <c r="CZ717" s="344"/>
    </row>
    <row r="718" ht="25.15" customHeight="true" x14ac:dyDescent="0.2">
      <c r="C718" s="1020"/>
      <c r="D718" s="1020"/>
      <c r="E718" s="577"/>
      <c r="F718" s="577"/>
      <c r="G718" s="577"/>
      <c r="H718" s="1020"/>
      <c r="I718" s="1020"/>
      <c r="J718" s="577"/>
      <c r="K718" s="577"/>
      <c r="L718" s="577"/>
      <c r="M718" s="1020"/>
      <c r="N718" s="1020"/>
      <c r="O718" s="577"/>
      <c r="P718" s="577"/>
      <c r="Q718" s="577"/>
      <c r="BA718" s="344"/>
      <c r="BB718" s="395"/>
      <c r="BC718" s="344"/>
      <c r="BD718" s="344"/>
      <c r="BE718" s="344"/>
      <c r="BF718" s="344"/>
      <c r="BG718" s="344"/>
      <c r="BH718" s="344"/>
      <c r="BI718" s="344"/>
      <c r="BJ718" s="344"/>
      <c r="BK718" s="344"/>
      <c r="BL718" s="344"/>
      <c r="BM718" s="344"/>
      <c r="BN718" s="344"/>
      <c r="BO718" s="344"/>
      <c r="BP718" s="344"/>
      <c r="BQ718" s="344"/>
      <c r="BR718" s="344"/>
      <c r="BS718" s="344"/>
      <c r="BT718" s="344"/>
      <c r="BU718" s="344"/>
      <c r="BV718" s="344"/>
      <c r="BW718" s="344"/>
      <c r="BX718" s="344"/>
      <c r="BY718" s="344"/>
      <c r="BZ718" s="344"/>
      <c r="CA718" s="344"/>
      <c r="CB718" s="344"/>
      <c r="CC718" s="344"/>
      <c r="CD718" s="344"/>
      <c r="CE718" s="344"/>
      <c r="CF718" s="344"/>
      <c r="CG718" s="344"/>
      <c r="CH718" s="344"/>
      <c r="CI718" s="344"/>
      <c r="CJ718" s="344"/>
      <c r="CK718" s="344"/>
      <c r="CL718" s="344"/>
      <c r="CM718" s="344"/>
      <c r="CN718" s="344"/>
      <c r="CO718" s="344"/>
      <c r="CP718" s="344"/>
      <c r="CQ718" s="344"/>
      <c r="CR718" s="344"/>
      <c r="CS718" s="344"/>
      <c r="CT718" s="344"/>
      <c r="CU718" s="344"/>
      <c r="CV718" s="344"/>
      <c r="CW718" s="344"/>
      <c r="CX718" s="344"/>
      <c r="CY718" s="344"/>
      <c r="CZ718" s="344"/>
    </row>
    <row r="719" ht="25.15" customHeight="true" x14ac:dyDescent="0.2">
      <c r="C719" s="1020"/>
      <c r="D719" s="1020"/>
      <c r="E719" s="577"/>
      <c r="F719" s="577"/>
      <c r="G719" s="577"/>
      <c r="H719" s="1020"/>
      <c r="I719" s="1020"/>
      <c r="J719" s="577"/>
      <c r="K719" s="577"/>
      <c r="L719" s="577"/>
      <c r="M719" s="1020"/>
      <c r="N719" s="1020"/>
      <c r="O719" s="577"/>
      <c r="P719" s="577"/>
      <c r="Q719" s="577"/>
      <c r="BA719" s="344"/>
      <c r="BB719" s="395"/>
      <c r="BC719" s="344"/>
      <c r="BD719" s="344"/>
      <c r="BE719" s="344"/>
      <c r="BF719" s="344"/>
      <c r="BG719" s="344"/>
      <c r="BH719" s="344"/>
      <c r="BI719" s="344"/>
      <c r="BJ719" s="344"/>
      <c r="BK719" s="344"/>
      <c r="BL719" s="344"/>
      <c r="BM719" s="344"/>
      <c r="BN719" s="344"/>
      <c r="BO719" s="344"/>
      <c r="BP719" s="344"/>
      <c r="BQ719" s="344"/>
      <c r="BR719" s="344"/>
      <c r="BS719" s="344"/>
      <c r="BT719" s="344"/>
      <c r="BU719" s="344"/>
      <c r="BV719" s="344"/>
      <c r="BW719" s="344"/>
      <c r="BX719" s="344"/>
      <c r="BY719" s="344"/>
      <c r="BZ719" s="344"/>
      <c r="CA719" s="344"/>
      <c r="CB719" s="344"/>
      <c r="CC719" s="344"/>
      <c r="CD719" s="344"/>
      <c r="CE719" s="344"/>
      <c r="CF719" s="344"/>
      <c r="CG719" s="344"/>
      <c r="CH719" s="344"/>
      <c r="CI719" s="344"/>
      <c r="CJ719" s="344"/>
      <c r="CK719" s="344"/>
      <c r="CL719" s="344"/>
      <c r="CM719" s="344"/>
      <c r="CN719" s="344"/>
      <c r="CO719" s="344"/>
      <c r="CP719" s="344"/>
      <c r="CQ719" s="344"/>
      <c r="CR719" s="344"/>
      <c r="CS719" s="344"/>
      <c r="CT719" s="344"/>
      <c r="CU719" s="344"/>
      <c r="CV719" s="344"/>
      <c r="CW719" s="344"/>
      <c r="CX719" s="344"/>
      <c r="CY719" s="344"/>
      <c r="CZ719" s="344"/>
    </row>
    <row r="720" ht="25.15" customHeight="true" x14ac:dyDescent="0.2">
      <c r="C720" s="1020"/>
      <c r="D720" s="1020"/>
      <c r="E720" s="577"/>
      <c r="F720" s="577"/>
      <c r="G720" s="577"/>
      <c r="H720" s="1020"/>
      <c r="I720" s="1020"/>
      <c r="J720" s="577"/>
      <c r="K720" s="577"/>
      <c r="L720" s="577"/>
      <c r="M720" s="1020"/>
      <c r="N720" s="1020"/>
      <c r="O720" s="577"/>
      <c r="P720" s="577"/>
      <c r="Q720" s="577"/>
      <c r="BA720" s="344"/>
      <c r="BB720" s="395"/>
      <c r="BC720" s="344"/>
      <c r="BD720" s="344"/>
      <c r="BE720" s="344"/>
      <c r="BF720" s="344"/>
      <c r="BG720" s="344"/>
      <c r="BH720" s="344"/>
      <c r="BI720" s="344"/>
      <c r="BJ720" s="344"/>
      <c r="BK720" s="344"/>
      <c r="BL720" s="344"/>
      <c r="BM720" s="344"/>
      <c r="BN720" s="344"/>
      <c r="BO720" s="344"/>
      <c r="BP720" s="344"/>
      <c r="BQ720" s="344"/>
      <c r="BR720" s="344"/>
      <c r="BS720" s="344"/>
      <c r="BT720" s="344"/>
      <c r="BU720" s="344"/>
      <c r="BV720" s="344"/>
      <c r="BW720" s="344"/>
      <c r="BX720" s="344"/>
      <c r="BY720" s="344"/>
      <c r="BZ720" s="344"/>
      <c r="CA720" s="344"/>
      <c r="CB720" s="344"/>
      <c r="CC720" s="344"/>
      <c r="CD720" s="344"/>
      <c r="CE720" s="344"/>
      <c r="CF720" s="344"/>
      <c r="CG720" s="344"/>
      <c r="CH720" s="344"/>
      <c r="CI720" s="344"/>
      <c r="CJ720" s="344"/>
      <c r="CK720" s="344"/>
      <c r="CL720" s="344"/>
      <c r="CM720" s="344"/>
      <c r="CN720" s="344"/>
      <c r="CO720" s="344"/>
      <c r="CP720" s="344"/>
      <c r="CQ720" s="344"/>
      <c r="CR720" s="344"/>
      <c r="CS720" s="344"/>
      <c r="CT720" s="344"/>
      <c r="CU720" s="344"/>
      <c r="CV720" s="344"/>
      <c r="CW720" s="344"/>
      <c r="CX720" s="344"/>
      <c r="CY720" s="344"/>
      <c r="CZ720" s="344"/>
    </row>
    <row r="721" ht="25.15" customHeight="true" x14ac:dyDescent="0.2">
      <c r="C721" s="1020"/>
      <c r="D721" s="1020"/>
      <c r="E721" s="577"/>
      <c r="F721" s="577"/>
      <c r="G721" s="577"/>
      <c r="H721" s="1020"/>
      <c r="I721" s="1020"/>
      <c r="J721" s="577"/>
      <c r="K721" s="577"/>
      <c r="L721" s="577"/>
      <c r="M721" s="1020"/>
      <c r="N721" s="1020"/>
      <c r="O721" s="577"/>
      <c r="P721" s="577"/>
      <c r="Q721" s="577"/>
      <c r="BA721" s="344"/>
      <c r="BB721" s="395"/>
      <c r="BC721" s="344"/>
      <c r="BD721" s="344"/>
      <c r="BE721" s="344"/>
      <c r="BF721" s="344"/>
      <c r="BG721" s="344"/>
      <c r="BH721" s="344"/>
      <c r="BI721" s="344"/>
      <c r="BJ721" s="344"/>
      <c r="BK721" s="344"/>
      <c r="BL721" s="344"/>
      <c r="BM721" s="344"/>
      <c r="BN721" s="344"/>
      <c r="BO721" s="344"/>
      <c r="BP721" s="344"/>
      <c r="BQ721" s="344"/>
      <c r="BR721" s="344"/>
      <c r="BS721" s="344"/>
      <c r="BT721" s="344"/>
      <c r="BU721" s="344"/>
      <c r="BV721" s="344"/>
      <c r="BW721" s="344"/>
      <c r="BX721" s="344"/>
      <c r="BY721" s="344"/>
      <c r="BZ721" s="344"/>
      <c r="CA721" s="344"/>
      <c r="CB721" s="344"/>
      <c r="CC721" s="344"/>
      <c r="CD721" s="344"/>
      <c r="CE721" s="344"/>
      <c r="CF721" s="344"/>
      <c r="CG721" s="344"/>
      <c r="CH721" s="344"/>
      <c r="CI721" s="344"/>
      <c r="CJ721" s="344"/>
      <c r="CK721" s="344"/>
      <c r="CL721" s="344"/>
      <c r="CM721" s="344"/>
      <c r="CN721" s="344"/>
      <c r="CO721" s="344"/>
      <c r="CP721" s="344"/>
      <c r="CQ721" s="344"/>
      <c r="CR721" s="344"/>
      <c r="CS721" s="344"/>
      <c r="CT721" s="344"/>
      <c r="CU721" s="344"/>
      <c r="CV721" s="344"/>
      <c r="CW721" s="344"/>
      <c r="CX721" s="344"/>
      <c r="CY721" s="344"/>
      <c r="CZ721" s="344"/>
    </row>
    <row r="722" ht="25.15" customHeight="true" x14ac:dyDescent="0.2">
      <c r="C722" s="1020"/>
      <c r="D722" s="1020"/>
      <c r="E722" s="577"/>
      <c r="F722" s="577"/>
      <c r="G722" s="577"/>
      <c r="H722" s="1020"/>
      <c r="I722" s="1020"/>
      <c r="J722" s="577"/>
      <c r="K722" s="577"/>
      <c r="L722" s="577"/>
      <c r="M722" s="1020"/>
      <c r="N722" s="1020"/>
      <c r="O722" s="577"/>
      <c r="P722" s="577"/>
      <c r="Q722" s="577"/>
      <c r="BA722" s="344"/>
      <c r="BB722" s="395"/>
      <c r="BC722" s="344"/>
      <c r="BD722" s="344"/>
      <c r="BE722" s="344"/>
      <c r="BF722" s="344"/>
      <c r="BG722" s="344"/>
      <c r="BH722" s="344"/>
      <c r="BI722" s="344"/>
      <c r="BJ722" s="344"/>
      <c r="BK722" s="344"/>
      <c r="BL722" s="344"/>
      <c r="BM722" s="344"/>
      <c r="BN722" s="344"/>
      <c r="BO722" s="344"/>
      <c r="BP722" s="344"/>
      <c r="BQ722" s="344"/>
      <c r="BR722" s="344"/>
      <c r="BS722" s="344"/>
      <c r="BT722" s="344"/>
      <c r="BU722" s="344"/>
      <c r="BV722" s="344"/>
      <c r="BW722" s="344"/>
      <c r="BX722" s="344"/>
      <c r="BY722" s="344"/>
      <c r="BZ722" s="344"/>
      <c r="CA722" s="344"/>
      <c r="CB722" s="344"/>
      <c r="CC722" s="344"/>
      <c r="CD722" s="344"/>
      <c r="CE722" s="344"/>
      <c r="CF722" s="344"/>
      <c r="CG722" s="344"/>
      <c r="CH722" s="344"/>
      <c r="CI722" s="344"/>
      <c r="CJ722" s="344"/>
      <c r="CK722" s="344"/>
      <c r="CL722" s="344"/>
      <c r="CM722" s="344"/>
      <c r="CN722" s="344"/>
      <c r="CO722" s="344"/>
      <c r="CP722" s="344"/>
      <c r="CQ722" s="344"/>
      <c r="CR722" s="344"/>
      <c r="CS722" s="344"/>
      <c r="CT722" s="344"/>
      <c r="CU722" s="344"/>
      <c r="CV722" s="344"/>
      <c r="CW722" s="344"/>
      <c r="CX722" s="344"/>
      <c r="CY722" s="344"/>
      <c r="CZ722" s="344"/>
    </row>
    <row r="723" ht="25.15" customHeight="true" x14ac:dyDescent="0.2">
      <c r="C723" s="1020"/>
      <c r="D723" s="1020"/>
      <c r="E723" s="577"/>
      <c r="F723" s="577"/>
      <c r="G723" s="577"/>
      <c r="H723" s="1020"/>
      <c r="I723" s="1020"/>
      <c r="J723" s="577"/>
      <c r="K723" s="577"/>
      <c r="L723" s="577"/>
      <c r="M723" s="1020"/>
      <c r="N723" s="1020"/>
      <c r="O723" s="577"/>
      <c r="P723" s="577"/>
      <c r="Q723" s="577"/>
      <c r="BA723" s="344"/>
      <c r="BB723" s="395"/>
      <c r="BC723" s="344"/>
      <c r="BD723" s="344"/>
      <c r="BE723" s="344"/>
      <c r="BF723" s="344"/>
      <c r="BG723" s="344"/>
      <c r="BH723" s="344"/>
      <c r="BI723" s="344"/>
      <c r="BJ723" s="344"/>
      <c r="BK723" s="344"/>
      <c r="BL723" s="344"/>
      <c r="BM723" s="344"/>
      <c r="BN723" s="344"/>
      <c r="BO723" s="344"/>
      <c r="BP723" s="344"/>
      <c r="BQ723" s="344"/>
      <c r="BR723" s="344"/>
      <c r="BS723" s="344"/>
      <c r="BT723" s="344"/>
      <c r="BU723" s="344"/>
      <c r="BV723" s="344"/>
      <c r="BW723" s="344"/>
      <c r="BX723" s="344"/>
      <c r="BY723" s="344"/>
      <c r="BZ723" s="344"/>
      <c r="CA723" s="344"/>
      <c r="CB723" s="344"/>
      <c r="CC723" s="344"/>
      <c r="CD723" s="344"/>
      <c r="CE723" s="344"/>
      <c r="CF723" s="344"/>
      <c r="CG723" s="344"/>
      <c r="CH723" s="344"/>
      <c r="CI723" s="344"/>
      <c r="CJ723" s="344"/>
      <c r="CK723" s="344"/>
      <c r="CL723" s="344"/>
      <c r="CM723" s="344"/>
      <c r="CN723" s="344"/>
      <c r="CO723" s="344"/>
      <c r="CP723" s="344"/>
      <c r="CQ723" s="344"/>
      <c r="CR723" s="344"/>
      <c r="CS723" s="344"/>
      <c r="CT723" s="344"/>
      <c r="CU723" s="344"/>
      <c r="CV723" s="344"/>
      <c r="CW723" s="344"/>
      <c r="CX723" s="344"/>
      <c r="CY723" s="344"/>
      <c r="CZ723" s="344"/>
    </row>
    <row r="724" ht="25.15" customHeight="true" x14ac:dyDescent="0.2">
      <c r="C724" s="1020"/>
      <c r="D724" s="1020"/>
      <c r="E724" s="577"/>
      <c r="F724" s="577"/>
      <c r="G724" s="577"/>
      <c r="H724" s="1020"/>
      <c r="I724" s="1020"/>
      <c r="J724" s="577"/>
      <c r="K724" s="577"/>
      <c r="L724" s="577"/>
      <c r="M724" s="1020"/>
      <c r="N724" s="1020"/>
      <c r="O724" s="577"/>
      <c r="P724" s="577"/>
      <c r="Q724" s="577"/>
      <c r="BA724" s="344"/>
      <c r="BB724" s="395"/>
      <c r="BC724" s="344"/>
      <c r="BD724" s="344"/>
      <c r="BE724" s="344"/>
      <c r="BF724" s="344"/>
      <c r="BG724" s="344"/>
      <c r="BH724" s="344"/>
      <c r="BI724" s="344"/>
      <c r="BJ724" s="344"/>
      <c r="BK724" s="344"/>
      <c r="BL724" s="344"/>
      <c r="BM724" s="344"/>
      <c r="BN724" s="344"/>
      <c r="BO724" s="344"/>
      <c r="BP724" s="344"/>
      <c r="BQ724" s="344"/>
      <c r="BR724" s="344"/>
      <c r="BS724" s="344"/>
      <c r="BT724" s="344"/>
      <c r="BU724" s="344"/>
      <c r="BV724" s="344"/>
      <c r="BW724" s="344"/>
      <c r="BX724" s="344"/>
      <c r="BY724" s="344"/>
      <c r="BZ724" s="344"/>
      <c r="CA724" s="344"/>
      <c r="CB724" s="344"/>
      <c r="CC724" s="344"/>
      <c r="CD724" s="344"/>
      <c r="CE724" s="344"/>
      <c r="CF724" s="344"/>
      <c r="CG724" s="344"/>
      <c r="CH724" s="344"/>
      <c r="CI724" s="344"/>
      <c r="CJ724" s="344"/>
      <c r="CK724" s="344"/>
      <c r="CL724" s="344"/>
      <c r="CM724" s="344"/>
      <c r="CN724" s="344"/>
      <c r="CO724" s="344"/>
      <c r="CP724" s="344"/>
      <c r="CQ724" s="344"/>
      <c r="CR724" s="344"/>
      <c r="CS724" s="344"/>
      <c r="CT724" s="344"/>
      <c r="CU724" s="344"/>
      <c r="CV724" s="344"/>
      <c r="CW724" s="344"/>
      <c r="CX724" s="344"/>
      <c r="CY724" s="344"/>
      <c r="CZ724" s="344"/>
    </row>
    <row r="725" ht="25.15" customHeight="true" x14ac:dyDescent="0.2">
      <c r="C725" s="1020"/>
      <c r="D725" s="1020"/>
      <c r="E725" s="577"/>
      <c r="F725" s="577"/>
      <c r="G725" s="577"/>
      <c r="H725" s="1020"/>
      <c r="I725" s="1020"/>
      <c r="J725" s="577"/>
      <c r="K725" s="577"/>
      <c r="L725" s="577"/>
      <c r="M725" s="1020"/>
      <c r="N725" s="1020"/>
      <c r="O725" s="577"/>
      <c r="P725" s="577"/>
      <c r="Q725" s="577"/>
      <c r="BA725" s="344"/>
      <c r="BB725" s="395"/>
      <c r="BC725" s="344"/>
      <c r="BD725" s="344"/>
      <c r="BE725" s="344"/>
      <c r="BF725" s="344"/>
      <c r="BG725" s="344"/>
      <c r="BH725" s="344"/>
      <c r="BI725" s="344"/>
      <c r="BJ725" s="344"/>
      <c r="BK725" s="344"/>
      <c r="BL725" s="344"/>
      <c r="BM725" s="344"/>
      <c r="BN725" s="344"/>
      <c r="BO725" s="344"/>
      <c r="BP725" s="344"/>
      <c r="BQ725" s="344"/>
      <c r="BR725" s="344"/>
      <c r="BS725" s="344"/>
      <c r="BT725" s="344"/>
      <c r="BU725" s="344"/>
      <c r="BV725" s="344"/>
      <c r="BW725" s="344"/>
      <c r="BX725" s="344"/>
      <c r="BY725" s="344"/>
      <c r="BZ725" s="344"/>
      <c r="CA725" s="344"/>
      <c r="CB725" s="344"/>
      <c r="CC725" s="344"/>
      <c r="CD725" s="344"/>
      <c r="CE725" s="344"/>
      <c r="CF725" s="344"/>
      <c r="CG725" s="344"/>
      <c r="CH725" s="344"/>
      <c r="CI725" s="344"/>
      <c r="CJ725" s="344"/>
      <c r="CK725" s="344"/>
      <c r="CL725" s="344"/>
      <c r="CM725" s="344"/>
      <c r="CN725" s="344"/>
      <c r="CO725" s="344"/>
      <c r="CP725" s="344"/>
      <c r="CQ725" s="344"/>
      <c r="CR725" s="344"/>
      <c r="CS725" s="344"/>
      <c r="CT725" s="344"/>
      <c r="CU725" s="344"/>
      <c r="CV725" s="344"/>
      <c r="CW725" s="344"/>
      <c r="CX725" s="344"/>
      <c r="CY725" s="344"/>
      <c r="CZ725" s="344"/>
    </row>
    <row r="726" ht="25.15" customHeight="true" x14ac:dyDescent="0.2">
      <c r="C726" s="1020"/>
      <c r="D726" s="1020"/>
      <c r="E726" s="577"/>
      <c r="F726" s="577"/>
      <c r="G726" s="577"/>
      <c r="H726" s="1020"/>
      <c r="I726" s="1020"/>
      <c r="J726" s="577"/>
      <c r="K726" s="577"/>
      <c r="L726" s="577"/>
      <c r="M726" s="1020"/>
      <c r="N726" s="1020"/>
      <c r="O726" s="577"/>
      <c r="P726" s="577"/>
      <c r="Q726" s="577"/>
      <c r="BA726" s="344"/>
      <c r="BB726" s="395"/>
      <c r="BC726" s="344"/>
      <c r="BD726" s="344"/>
      <c r="BE726" s="344"/>
      <c r="BF726" s="344"/>
      <c r="BG726" s="344"/>
      <c r="BH726" s="344"/>
      <c r="BI726" s="344"/>
      <c r="BJ726" s="344"/>
      <c r="BK726" s="344"/>
      <c r="BL726" s="344"/>
      <c r="BM726" s="344"/>
      <c r="BN726" s="344"/>
      <c r="BO726" s="344"/>
      <c r="BP726" s="344"/>
      <c r="BQ726" s="344"/>
      <c r="BR726" s="344"/>
      <c r="BS726" s="344"/>
      <c r="BT726" s="344"/>
      <c r="BU726" s="344"/>
      <c r="BV726" s="344"/>
      <c r="BW726" s="344"/>
      <c r="BX726" s="344"/>
      <c r="BY726" s="344"/>
      <c r="BZ726" s="344"/>
      <c r="CA726" s="344"/>
      <c r="CB726" s="344"/>
      <c r="CC726" s="344"/>
      <c r="CD726" s="344"/>
      <c r="CE726" s="344"/>
      <c r="CF726" s="344"/>
      <c r="CG726" s="344"/>
      <c r="CH726" s="344"/>
      <c r="CI726" s="344"/>
      <c r="CJ726" s="344"/>
      <c r="CK726" s="344"/>
      <c r="CL726" s="344"/>
      <c r="CM726" s="344"/>
      <c r="CN726" s="344"/>
      <c r="CO726" s="344"/>
      <c r="CP726" s="344"/>
      <c r="CQ726" s="344"/>
      <c r="CR726" s="344"/>
      <c r="CS726" s="344"/>
      <c r="CT726" s="344"/>
      <c r="CU726" s="344"/>
      <c r="CV726" s="344"/>
      <c r="CW726" s="344"/>
      <c r="CX726" s="344"/>
      <c r="CY726" s="344"/>
      <c r="CZ726" s="344"/>
    </row>
    <row r="727" ht="25.15" customHeight="true" x14ac:dyDescent="0.2">
      <c r="C727" s="1020"/>
      <c r="D727" s="1020"/>
      <c r="E727" s="577"/>
      <c r="F727" s="577"/>
      <c r="G727" s="577"/>
      <c r="H727" s="1020"/>
      <c r="I727" s="1020"/>
      <c r="J727" s="577"/>
      <c r="K727" s="577"/>
      <c r="L727" s="577"/>
      <c r="M727" s="1020"/>
      <c r="N727" s="1020"/>
      <c r="O727" s="577"/>
      <c r="P727" s="577"/>
      <c r="Q727" s="577"/>
      <c r="BA727" s="344"/>
      <c r="BB727" s="395"/>
      <c r="BC727" s="344"/>
      <c r="BD727" s="344"/>
      <c r="BE727" s="344"/>
      <c r="BF727" s="344"/>
      <c r="BG727" s="344"/>
      <c r="BH727" s="344"/>
      <c r="BI727" s="344"/>
      <c r="BJ727" s="344"/>
      <c r="BK727" s="344"/>
      <c r="BL727" s="344"/>
      <c r="BM727" s="344"/>
      <c r="BN727" s="344"/>
      <c r="BO727" s="344"/>
      <c r="BP727" s="344"/>
      <c r="BQ727" s="344"/>
      <c r="BR727" s="344"/>
      <c r="BS727" s="344"/>
      <c r="BT727" s="344"/>
      <c r="BU727" s="344"/>
      <c r="BV727" s="344"/>
      <c r="BW727" s="344"/>
      <c r="BX727" s="344"/>
      <c r="BY727" s="344"/>
      <c r="BZ727" s="344"/>
      <c r="CA727" s="344"/>
      <c r="CB727" s="344"/>
      <c r="CC727" s="344"/>
      <c r="CD727" s="344"/>
      <c r="CE727" s="344"/>
      <c r="CF727" s="344"/>
      <c r="CG727" s="344"/>
      <c r="CH727" s="344"/>
      <c r="CI727" s="344"/>
      <c r="CJ727" s="344"/>
      <c r="CK727" s="344"/>
      <c r="CL727" s="344"/>
      <c r="CM727" s="344"/>
      <c r="CN727" s="344"/>
      <c r="CO727" s="344"/>
      <c r="CP727" s="344"/>
      <c r="CQ727" s="344"/>
      <c r="CR727" s="344"/>
      <c r="CS727" s="344"/>
      <c r="CT727" s="344"/>
      <c r="CU727" s="344"/>
      <c r="CV727" s="344"/>
      <c r="CW727" s="344"/>
      <c r="CX727" s="344"/>
      <c r="CY727" s="344"/>
      <c r="CZ727" s="344"/>
    </row>
    <row r="728" ht="25.15" customHeight="true" x14ac:dyDescent="0.2">
      <c r="C728" s="1020"/>
      <c r="D728" s="1020"/>
      <c r="E728" s="577"/>
      <c r="F728" s="577"/>
      <c r="G728" s="577"/>
      <c r="H728" s="1020"/>
      <c r="I728" s="1020"/>
      <c r="J728" s="577"/>
      <c r="K728" s="577"/>
      <c r="L728" s="577"/>
      <c r="M728" s="1020"/>
      <c r="N728" s="1020"/>
      <c r="O728" s="577"/>
      <c r="P728" s="577"/>
      <c r="Q728" s="577"/>
      <c r="BA728" s="344"/>
      <c r="BB728" s="395"/>
      <c r="BC728" s="344"/>
      <c r="BD728" s="344"/>
      <c r="BE728" s="344"/>
      <c r="BF728" s="344"/>
      <c r="BG728" s="344"/>
      <c r="BH728" s="344"/>
      <c r="BI728" s="344"/>
      <c r="BJ728" s="344"/>
      <c r="BK728" s="344"/>
      <c r="BL728" s="344"/>
      <c r="BM728" s="344"/>
      <c r="BN728" s="344"/>
      <c r="BO728" s="344"/>
      <c r="BP728" s="344"/>
      <c r="BQ728" s="344"/>
      <c r="BR728" s="344"/>
      <c r="BS728" s="344"/>
      <c r="BT728" s="344"/>
      <c r="BU728" s="344"/>
      <c r="BV728" s="344"/>
      <c r="BW728" s="344"/>
      <c r="BX728" s="344"/>
      <c r="BY728" s="344"/>
      <c r="BZ728" s="344"/>
      <c r="CA728" s="344"/>
      <c r="CB728" s="344"/>
      <c r="CC728" s="344"/>
      <c r="CD728" s="344"/>
      <c r="CE728" s="344"/>
      <c r="CF728" s="344"/>
      <c r="CG728" s="344"/>
      <c r="CH728" s="344"/>
      <c r="CI728" s="344"/>
      <c r="CJ728" s="344"/>
      <c r="CK728" s="344"/>
      <c r="CL728" s="344"/>
      <c r="CM728" s="344"/>
      <c r="CN728" s="344"/>
      <c r="CO728" s="344"/>
      <c r="CP728" s="344"/>
      <c r="CQ728" s="344"/>
      <c r="CR728" s="344"/>
      <c r="CS728" s="344"/>
      <c r="CT728" s="344"/>
      <c r="CU728" s="344"/>
      <c r="CV728" s="344"/>
      <c r="CW728" s="344"/>
      <c r="CX728" s="344"/>
      <c r="CY728" s="344"/>
      <c r="CZ728" s="344"/>
    </row>
    <row r="729" ht="25.15" customHeight="true" x14ac:dyDescent="0.2">
      <c r="C729" s="1020"/>
      <c r="D729" s="1020"/>
      <c r="E729" s="577"/>
      <c r="F729" s="577"/>
      <c r="G729" s="577"/>
      <c r="H729" s="1020"/>
      <c r="I729" s="1020"/>
      <c r="J729" s="577"/>
      <c r="K729" s="577"/>
      <c r="L729" s="577"/>
      <c r="M729" s="1020"/>
      <c r="N729" s="1020"/>
      <c r="O729" s="577"/>
      <c r="P729" s="577"/>
      <c r="Q729" s="577"/>
      <c r="BA729" s="344"/>
      <c r="BB729" s="395"/>
      <c r="BC729" s="344"/>
      <c r="BD729" s="344"/>
      <c r="BE729" s="344"/>
      <c r="BF729" s="344"/>
      <c r="BG729" s="344"/>
      <c r="BH729" s="344"/>
      <c r="BI729" s="344"/>
      <c r="BJ729" s="344"/>
      <c r="BK729" s="344"/>
      <c r="BL729" s="344"/>
      <c r="BM729" s="344"/>
      <c r="BN729" s="344"/>
      <c r="BO729" s="344"/>
      <c r="BP729" s="344"/>
      <c r="BQ729" s="344"/>
      <c r="BR729" s="344"/>
      <c r="BS729" s="344"/>
      <c r="BT729" s="344"/>
      <c r="BU729" s="344"/>
      <c r="BV729" s="344"/>
      <c r="BW729" s="344"/>
      <c r="BX729" s="344"/>
      <c r="BY729" s="344"/>
      <c r="BZ729" s="344"/>
      <c r="CA729" s="344"/>
      <c r="CB729" s="344"/>
      <c r="CC729" s="344"/>
      <c r="CD729" s="344"/>
      <c r="CE729" s="344"/>
      <c r="CF729" s="344"/>
      <c r="CG729" s="344"/>
      <c r="CH729" s="344"/>
      <c r="CI729" s="344"/>
      <c r="CJ729" s="344"/>
      <c r="CK729" s="344"/>
      <c r="CL729" s="344"/>
      <c r="CM729" s="344"/>
      <c r="CN729" s="344"/>
      <c r="CO729" s="344"/>
      <c r="CP729" s="344"/>
      <c r="CQ729" s="344"/>
      <c r="CR729" s="344"/>
      <c r="CS729" s="344"/>
      <c r="CT729" s="344"/>
      <c r="CU729" s="344"/>
      <c r="CV729" s="344"/>
      <c r="CW729" s="344"/>
      <c r="CX729" s="344"/>
      <c r="CY729" s="344"/>
      <c r="CZ729" s="344"/>
    </row>
    <row r="730" ht="25.15" customHeight="true" x14ac:dyDescent="0.2">
      <c r="C730" s="1020"/>
      <c r="D730" s="1020"/>
      <c r="E730" s="577"/>
      <c r="F730" s="577"/>
      <c r="G730" s="577"/>
      <c r="H730" s="1020"/>
      <c r="I730" s="1020"/>
      <c r="J730" s="577"/>
      <c r="K730" s="577"/>
      <c r="L730" s="577"/>
      <c r="M730" s="1020"/>
      <c r="N730" s="1020"/>
      <c r="O730" s="577"/>
      <c r="P730" s="577"/>
      <c r="Q730" s="577"/>
      <c r="BA730" s="344"/>
      <c r="BB730" s="395"/>
      <c r="BC730" s="344"/>
      <c r="BD730" s="344"/>
      <c r="BE730" s="344"/>
      <c r="BF730" s="344"/>
      <c r="BG730" s="344"/>
      <c r="BH730" s="344"/>
      <c r="BI730" s="344"/>
      <c r="BJ730" s="344"/>
      <c r="BK730" s="344"/>
      <c r="BL730" s="344"/>
      <c r="BM730" s="344"/>
      <c r="BN730" s="344"/>
      <c r="BO730" s="344"/>
      <c r="BP730" s="344"/>
      <c r="BQ730" s="344"/>
      <c r="BR730" s="344"/>
      <c r="BS730" s="344"/>
      <c r="BT730" s="344"/>
      <c r="BU730" s="344"/>
      <c r="BV730" s="344"/>
      <c r="BW730" s="344"/>
      <c r="BX730" s="344"/>
      <c r="BY730" s="344"/>
      <c r="BZ730" s="344"/>
      <c r="CA730" s="344"/>
      <c r="CB730" s="344"/>
      <c r="CC730" s="344"/>
      <c r="CD730" s="344"/>
      <c r="CE730" s="344"/>
      <c r="CF730" s="344"/>
      <c r="CG730" s="344"/>
      <c r="CH730" s="344"/>
      <c r="CI730" s="344"/>
      <c r="CJ730" s="344"/>
      <c r="CK730" s="344"/>
      <c r="CL730" s="344"/>
      <c r="CM730" s="344"/>
      <c r="CN730" s="344"/>
      <c r="CO730" s="344"/>
      <c r="CP730" s="344"/>
      <c r="CQ730" s="344"/>
      <c r="CR730" s="344"/>
      <c r="CS730" s="344"/>
      <c r="CT730" s="344"/>
      <c r="CU730" s="344"/>
      <c r="CV730" s="344"/>
      <c r="CW730" s="344"/>
      <c r="CX730" s="344"/>
      <c r="CY730" s="344"/>
      <c r="CZ730" s="344"/>
    </row>
    <row r="731" ht="25.15" customHeight="true" x14ac:dyDescent="0.2">
      <c r="C731" s="1020"/>
      <c r="D731" s="1020"/>
      <c r="E731" s="577"/>
      <c r="F731" s="577"/>
      <c r="G731" s="577"/>
      <c r="H731" s="1020"/>
      <c r="I731" s="1020"/>
      <c r="J731" s="577"/>
      <c r="K731" s="577"/>
      <c r="L731" s="577"/>
      <c r="M731" s="1020"/>
      <c r="N731" s="1020"/>
      <c r="O731" s="577"/>
      <c r="P731" s="577"/>
      <c r="Q731" s="577"/>
      <c r="BA731" s="344"/>
      <c r="BB731" s="395"/>
      <c r="BC731" s="344"/>
      <c r="BD731" s="344"/>
      <c r="BE731" s="344"/>
      <c r="BF731" s="344"/>
      <c r="BG731" s="344"/>
      <c r="BH731" s="344"/>
      <c r="BI731" s="344"/>
      <c r="BJ731" s="344"/>
      <c r="BK731" s="344"/>
      <c r="BL731" s="344"/>
      <c r="BM731" s="344"/>
      <c r="BN731" s="344"/>
      <c r="BO731" s="344"/>
      <c r="BP731" s="344"/>
      <c r="BQ731" s="344"/>
      <c r="BR731" s="344"/>
      <c r="BS731" s="344"/>
      <c r="BT731" s="344"/>
      <c r="BU731" s="344"/>
      <c r="BV731" s="344"/>
      <c r="BW731" s="344"/>
      <c r="BX731" s="344"/>
      <c r="BY731" s="344"/>
      <c r="BZ731" s="344"/>
      <c r="CA731" s="344"/>
      <c r="CB731" s="344"/>
      <c r="CC731" s="344"/>
      <c r="CD731" s="344"/>
      <c r="CE731" s="344"/>
      <c r="CF731" s="344"/>
      <c r="CG731" s="344"/>
      <c r="CH731" s="344"/>
      <c r="CI731" s="344"/>
      <c r="CJ731" s="344"/>
      <c r="CK731" s="344"/>
      <c r="CL731" s="344"/>
      <c r="CM731" s="344"/>
      <c r="CN731" s="344"/>
      <c r="CO731" s="344"/>
      <c r="CP731" s="344"/>
      <c r="CQ731" s="344"/>
      <c r="CR731" s="344"/>
      <c r="CS731" s="344"/>
      <c r="CT731" s="344"/>
      <c r="CU731" s="344"/>
      <c r="CV731" s="344"/>
      <c r="CW731" s="344"/>
      <c r="CX731" s="344"/>
      <c r="CY731" s="344"/>
      <c r="CZ731" s="344"/>
    </row>
    <row r="732" ht="25.15" customHeight="true" x14ac:dyDescent="0.2">
      <c r="C732" s="1020"/>
      <c r="D732" s="1020"/>
      <c r="E732" s="577"/>
      <c r="F732" s="577"/>
      <c r="G732" s="577"/>
      <c r="H732" s="1020"/>
      <c r="I732" s="1020"/>
      <c r="J732" s="577"/>
      <c r="K732" s="577"/>
      <c r="L732" s="577"/>
      <c r="M732" s="1020"/>
      <c r="N732" s="1020"/>
      <c r="O732" s="577"/>
      <c r="P732" s="577"/>
      <c r="Q732" s="577"/>
      <c r="BA732" s="344"/>
      <c r="BB732" s="395"/>
      <c r="BC732" s="344"/>
      <c r="BD732" s="344"/>
      <c r="BE732" s="344"/>
      <c r="BF732" s="344"/>
      <c r="BG732" s="344"/>
      <c r="BH732" s="344"/>
      <c r="BI732" s="344"/>
      <c r="BJ732" s="344"/>
      <c r="BK732" s="344"/>
      <c r="BL732" s="344"/>
      <c r="BM732" s="344"/>
      <c r="BN732" s="344"/>
      <c r="BO732" s="344"/>
      <c r="BP732" s="344"/>
      <c r="BQ732" s="344"/>
      <c r="BR732" s="344"/>
      <c r="BS732" s="344"/>
      <c r="BT732" s="344"/>
      <c r="BU732" s="344"/>
      <c r="BV732" s="344"/>
      <c r="BW732" s="344"/>
      <c r="BX732" s="344"/>
      <c r="BY732" s="344"/>
      <c r="BZ732" s="344"/>
      <c r="CA732" s="344"/>
      <c r="CB732" s="344"/>
      <c r="CC732" s="344"/>
      <c r="CD732" s="344"/>
      <c r="CE732" s="344"/>
      <c r="CF732" s="344"/>
      <c r="CG732" s="344"/>
      <c r="CH732" s="344"/>
      <c r="CI732" s="344"/>
      <c r="CJ732" s="344"/>
      <c r="CK732" s="344"/>
      <c r="CL732" s="344"/>
      <c r="CM732" s="344"/>
      <c r="CN732" s="344"/>
      <c r="CO732" s="344"/>
      <c r="CP732" s="344"/>
      <c r="CQ732" s="344"/>
      <c r="CR732" s="344"/>
      <c r="CS732" s="344"/>
      <c r="CT732" s="344"/>
      <c r="CU732" s="344"/>
      <c r="CV732" s="344"/>
      <c r="CW732" s="344"/>
      <c r="CX732" s="344"/>
      <c r="CY732" s="344"/>
      <c r="CZ732" s="344"/>
    </row>
    <row r="733" ht="25.15" customHeight="true" x14ac:dyDescent="0.2">
      <c r="C733" s="1020"/>
      <c r="D733" s="1020"/>
      <c r="E733" s="577"/>
      <c r="F733" s="577"/>
      <c r="G733" s="577"/>
      <c r="H733" s="1020"/>
      <c r="I733" s="1020"/>
      <c r="J733" s="577"/>
      <c r="K733" s="577"/>
      <c r="L733" s="577"/>
      <c r="M733" s="1020"/>
      <c r="N733" s="1020"/>
      <c r="O733" s="577"/>
      <c r="P733" s="577"/>
      <c r="Q733" s="577"/>
      <c r="BA733" s="344"/>
      <c r="BB733" s="395"/>
      <c r="BC733" s="344"/>
      <c r="BD733" s="344"/>
      <c r="BE733" s="344"/>
      <c r="BF733" s="344"/>
      <c r="BG733" s="344"/>
      <c r="BH733" s="344"/>
      <c r="BI733" s="344"/>
      <c r="BJ733" s="344"/>
      <c r="BK733" s="344"/>
      <c r="BL733" s="344"/>
      <c r="BM733" s="344"/>
      <c r="BN733" s="344"/>
      <c r="BO733" s="344"/>
      <c r="BP733" s="344"/>
      <c r="BQ733" s="344"/>
      <c r="BR733" s="344"/>
      <c r="BS733" s="344"/>
      <c r="BT733" s="344"/>
      <c r="BU733" s="344"/>
      <c r="BV733" s="344"/>
      <c r="BW733" s="344"/>
      <c r="BX733" s="344"/>
      <c r="BY733" s="344"/>
      <c r="BZ733" s="344"/>
      <c r="CA733" s="344"/>
      <c r="CB733" s="344"/>
      <c r="CC733" s="344"/>
      <c r="CD733" s="344"/>
      <c r="CE733" s="344"/>
      <c r="CF733" s="344"/>
      <c r="CG733" s="344"/>
      <c r="CH733" s="344"/>
      <c r="CI733" s="344"/>
      <c r="CJ733" s="344"/>
      <c r="CK733" s="344"/>
      <c r="CL733" s="344"/>
      <c r="CM733" s="344"/>
      <c r="CN733" s="344"/>
      <c r="CO733" s="344"/>
      <c r="CP733" s="344"/>
      <c r="CQ733" s="344"/>
      <c r="CR733" s="344"/>
      <c r="CS733" s="344"/>
      <c r="CT733" s="344"/>
      <c r="CU733" s="344"/>
      <c r="CV733" s="344"/>
      <c r="CW733" s="344"/>
      <c r="CX733" s="344"/>
      <c r="CY733" s="344"/>
      <c r="CZ733" s="344"/>
    </row>
    <row r="734" ht="25.15" customHeight="true" x14ac:dyDescent="0.2">
      <c r="C734" s="1020"/>
      <c r="D734" s="1020"/>
      <c r="E734" s="577"/>
      <c r="F734" s="577"/>
      <c r="G734" s="577"/>
      <c r="H734" s="1020"/>
      <c r="I734" s="1020"/>
      <c r="J734" s="577"/>
      <c r="K734" s="577"/>
      <c r="L734" s="577"/>
      <c r="M734" s="1020"/>
      <c r="N734" s="1020"/>
      <c r="O734" s="577"/>
      <c r="P734" s="577"/>
      <c r="Q734" s="577"/>
      <c r="BA734" s="344"/>
      <c r="BB734" s="395"/>
      <c r="BC734" s="344"/>
      <c r="BD734" s="344"/>
      <c r="BE734" s="344"/>
      <c r="BF734" s="344"/>
      <c r="BG734" s="344"/>
      <c r="BH734" s="344"/>
      <c r="BI734" s="344"/>
      <c r="BJ734" s="344"/>
      <c r="BK734" s="344"/>
      <c r="BL734" s="344"/>
      <c r="BM734" s="344"/>
      <c r="BN734" s="344"/>
      <c r="BO734" s="344"/>
      <c r="BP734" s="344"/>
      <c r="BQ734" s="344"/>
      <c r="BR734" s="344"/>
      <c r="BS734" s="344"/>
      <c r="BT734" s="344"/>
      <c r="BU734" s="344"/>
      <c r="BV734" s="344"/>
      <c r="BW734" s="344"/>
      <c r="BX734" s="344"/>
      <c r="BY734" s="344"/>
      <c r="BZ734" s="344"/>
      <c r="CA734" s="344"/>
      <c r="CB734" s="344"/>
      <c r="CC734" s="344"/>
      <c r="CD734" s="344"/>
      <c r="CE734" s="344"/>
      <c r="CF734" s="344"/>
      <c r="CG734" s="344"/>
      <c r="CH734" s="344"/>
      <c r="CI734" s="344"/>
      <c r="CJ734" s="344"/>
      <c r="CK734" s="344"/>
      <c r="CL734" s="344"/>
      <c r="CM734" s="344"/>
      <c r="CN734" s="344"/>
      <c r="CO734" s="344"/>
      <c r="CP734" s="344"/>
      <c r="CQ734" s="344"/>
      <c r="CR734" s="344"/>
      <c r="CS734" s="344"/>
      <c r="CT734" s="344"/>
      <c r="CU734" s="344"/>
      <c r="CV734" s="344"/>
      <c r="CW734" s="344"/>
      <c r="CX734" s="344"/>
      <c r="CY734" s="344"/>
      <c r="CZ734" s="344"/>
    </row>
    <row r="735" ht="25.15" customHeight="true" x14ac:dyDescent="0.2">
      <c r="C735" s="1020"/>
      <c r="D735" s="1020"/>
      <c r="E735" s="577"/>
      <c r="F735" s="577"/>
      <c r="G735" s="577"/>
      <c r="H735" s="1020"/>
      <c r="I735" s="1020"/>
      <c r="J735" s="577"/>
      <c r="K735" s="577"/>
      <c r="L735" s="577"/>
      <c r="M735" s="1020"/>
      <c r="N735" s="1020"/>
      <c r="O735" s="577"/>
      <c r="P735" s="577"/>
      <c r="Q735" s="577"/>
      <c r="BA735" s="344"/>
      <c r="BB735" s="395"/>
      <c r="BC735" s="344"/>
      <c r="BD735" s="344"/>
      <c r="BE735" s="344"/>
      <c r="BF735" s="344"/>
      <c r="BG735" s="344"/>
      <c r="BH735" s="344"/>
      <c r="BI735" s="344"/>
      <c r="BJ735" s="344"/>
      <c r="BK735" s="344"/>
      <c r="BL735" s="344"/>
      <c r="BM735" s="344"/>
      <c r="BN735" s="344"/>
      <c r="BO735" s="344"/>
      <c r="BP735" s="344"/>
      <c r="BQ735" s="344"/>
      <c r="BR735" s="344"/>
      <c r="BS735" s="344"/>
      <c r="BT735" s="344"/>
      <c r="BU735" s="344"/>
      <c r="BV735" s="344"/>
      <c r="BW735" s="344"/>
      <c r="BX735" s="344"/>
      <c r="BY735" s="344"/>
      <c r="BZ735" s="344"/>
      <c r="CA735" s="344"/>
      <c r="CB735" s="344"/>
      <c r="CC735" s="344"/>
      <c r="CD735" s="344"/>
      <c r="CE735" s="344"/>
      <c r="CF735" s="344"/>
      <c r="CG735" s="344"/>
      <c r="CH735" s="344"/>
      <c r="CI735" s="344"/>
      <c r="CJ735" s="344"/>
      <c r="CK735" s="344"/>
      <c r="CL735" s="344"/>
      <c r="CM735" s="344"/>
      <c r="CN735" s="344"/>
      <c r="CO735" s="344"/>
      <c r="CP735" s="344"/>
      <c r="CQ735" s="344"/>
      <c r="CR735" s="344"/>
      <c r="CS735" s="344"/>
      <c r="CT735" s="344"/>
      <c r="CU735" s="344"/>
      <c r="CV735" s="344"/>
      <c r="CW735" s="344"/>
      <c r="CX735" s="344"/>
      <c r="CY735" s="344"/>
      <c r="CZ735" s="344"/>
    </row>
    <row r="736" ht="25.15" customHeight="true" x14ac:dyDescent="0.2">
      <c r="C736" s="1020"/>
      <c r="D736" s="1020"/>
      <c r="E736" s="577"/>
      <c r="F736" s="577"/>
      <c r="G736" s="577"/>
      <c r="H736" s="1020"/>
      <c r="I736" s="1020"/>
      <c r="J736" s="577"/>
      <c r="K736" s="577"/>
      <c r="L736" s="577"/>
      <c r="M736" s="1020"/>
      <c r="N736" s="1020"/>
      <c r="O736" s="577"/>
      <c r="P736" s="577"/>
      <c r="Q736" s="577"/>
      <c r="BA736" s="344"/>
      <c r="BB736" s="395"/>
      <c r="BC736" s="344"/>
      <c r="BD736" s="344"/>
      <c r="BE736" s="344"/>
      <c r="BF736" s="344"/>
      <c r="BG736" s="344"/>
      <c r="BH736" s="344"/>
      <c r="BI736" s="344"/>
      <c r="BJ736" s="344"/>
      <c r="BK736" s="344"/>
      <c r="BL736" s="344"/>
      <c r="BM736" s="344"/>
      <c r="BN736" s="344"/>
      <c r="BO736" s="344"/>
      <c r="BP736" s="344"/>
      <c r="BQ736" s="344"/>
      <c r="BR736" s="344"/>
      <c r="BS736" s="344"/>
      <c r="BT736" s="344"/>
      <c r="BU736" s="344"/>
      <c r="BV736" s="344"/>
      <c r="BW736" s="344"/>
      <c r="BX736" s="344"/>
      <c r="BY736" s="344"/>
      <c r="BZ736" s="344"/>
      <c r="CA736" s="344"/>
      <c r="CB736" s="344"/>
      <c r="CC736" s="344"/>
      <c r="CD736" s="344"/>
      <c r="CE736" s="344"/>
      <c r="CF736" s="344"/>
      <c r="CG736" s="344"/>
      <c r="CH736" s="344"/>
      <c r="CI736" s="344"/>
      <c r="CJ736" s="344"/>
      <c r="CK736" s="344"/>
      <c r="CL736" s="344"/>
      <c r="CM736" s="344"/>
      <c r="CN736" s="344"/>
      <c r="CO736" s="344"/>
      <c r="CP736" s="344"/>
      <c r="CQ736" s="344"/>
      <c r="CR736" s="344"/>
      <c r="CS736" s="344"/>
      <c r="CT736" s="344"/>
      <c r="CU736" s="344"/>
      <c r="CV736" s="344"/>
      <c r="CW736" s="344"/>
      <c r="CX736" s="344"/>
      <c r="CY736" s="344"/>
      <c r="CZ736" s="344"/>
    </row>
    <row r="737" ht="25.15" customHeight="true" x14ac:dyDescent="0.2">
      <c r="C737" s="1020"/>
      <c r="D737" s="1020"/>
      <c r="E737" s="577"/>
      <c r="F737" s="577"/>
      <c r="G737" s="577"/>
      <c r="H737" s="1020"/>
      <c r="I737" s="1020"/>
      <c r="J737" s="577"/>
      <c r="K737" s="577"/>
      <c r="L737" s="577"/>
      <c r="M737" s="1020"/>
      <c r="N737" s="1020"/>
      <c r="O737" s="577"/>
      <c r="P737" s="577"/>
      <c r="Q737" s="577"/>
      <c r="BA737" s="344"/>
      <c r="BB737" s="395"/>
      <c r="BC737" s="344"/>
      <c r="BD737" s="344"/>
      <c r="BE737" s="344"/>
      <c r="BF737" s="344"/>
      <c r="BG737" s="344"/>
      <c r="BH737" s="344"/>
      <c r="BI737" s="344"/>
      <c r="BJ737" s="344"/>
      <c r="BK737" s="344"/>
      <c r="BL737" s="344"/>
      <c r="BM737" s="344"/>
      <c r="BN737" s="344"/>
      <c r="BO737" s="344"/>
      <c r="BP737" s="344"/>
      <c r="BQ737" s="344"/>
      <c r="BR737" s="344"/>
      <c r="BS737" s="344"/>
      <c r="BT737" s="344"/>
      <c r="BU737" s="344"/>
      <c r="BV737" s="344"/>
      <c r="BW737" s="344"/>
      <c r="BX737" s="344"/>
      <c r="BY737" s="344"/>
      <c r="BZ737" s="344"/>
      <c r="CA737" s="344"/>
      <c r="CB737" s="344"/>
      <c r="CC737" s="344"/>
      <c r="CD737" s="344"/>
      <c r="CE737" s="344"/>
      <c r="CF737" s="344"/>
      <c r="CG737" s="344"/>
      <c r="CH737" s="344"/>
      <c r="CI737" s="344"/>
      <c r="CJ737" s="344"/>
      <c r="CK737" s="344"/>
      <c r="CL737" s="344"/>
      <c r="CM737" s="344"/>
      <c r="CN737" s="344"/>
      <c r="CO737" s="344"/>
      <c r="CP737" s="344"/>
      <c r="CQ737" s="344"/>
      <c r="CR737" s="344"/>
      <c r="CS737" s="344"/>
      <c r="CT737" s="344"/>
      <c r="CU737" s="344"/>
      <c r="CV737" s="344"/>
      <c r="CW737" s="344"/>
      <c r="CX737" s="344"/>
      <c r="CY737" s="344"/>
      <c r="CZ737" s="344"/>
    </row>
    <row r="738" ht="25.15" customHeight="true" x14ac:dyDescent="0.2">
      <c r="C738" s="1020"/>
      <c r="D738" s="1020"/>
      <c r="E738" s="577"/>
      <c r="F738" s="577"/>
      <c r="G738" s="577"/>
      <c r="H738" s="1020"/>
      <c r="I738" s="1020"/>
      <c r="J738" s="577"/>
      <c r="K738" s="577"/>
      <c r="L738" s="577"/>
      <c r="M738" s="1020"/>
      <c r="N738" s="1020"/>
      <c r="O738" s="577"/>
      <c r="P738" s="577"/>
      <c r="Q738" s="577"/>
      <c r="BA738" s="344"/>
      <c r="BB738" s="395"/>
      <c r="BC738" s="344"/>
      <c r="BD738" s="344"/>
      <c r="BE738" s="344"/>
      <c r="BF738" s="344"/>
      <c r="BG738" s="344"/>
      <c r="BH738" s="344"/>
      <c r="BI738" s="344"/>
      <c r="BJ738" s="344"/>
      <c r="BK738" s="344"/>
      <c r="BL738" s="344"/>
      <c r="BM738" s="344"/>
      <c r="BN738" s="344"/>
      <c r="BO738" s="344"/>
      <c r="BP738" s="344"/>
      <c r="BQ738" s="344"/>
      <c r="BR738" s="344"/>
      <c r="BS738" s="344"/>
      <c r="BT738" s="344"/>
      <c r="BU738" s="344"/>
      <c r="BV738" s="344"/>
      <c r="BW738" s="344"/>
      <c r="BX738" s="344"/>
      <c r="BY738" s="344"/>
      <c r="BZ738" s="344"/>
      <c r="CA738" s="344"/>
      <c r="CB738" s="344"/>
      <c r="CC738" s="344"/>
      <c r="CD738" s="344"/>
      <c r="CE738" s="344"/>
      <c r="CF738" s="344"/>
      <c r="CG738" s="344"/>
      <c r="CH738" s="344"/>
      <c r="CI738" s="344"/>
      <c r="CJ738" s="344"/>
      <c r="CK738" s="344"/>
      <c r="CL738" s="344"/>
      <c r="CM738" s="344"/>
      <c r="CN738" s="344"/>
      <c r="CO738" s="344"/>
      <c r="CP738" s="344"/>
      <c r="CQ738" s="344"/>
      <c r="CR738" s="344"/>
      <c r="CS738" s="344"/>
      <c r="CT738" s="344"/>
      <c r="CU738" s="344"/>
      <c r="CV738" s="344"/>
      <c r="CW738" s="344"/>
      <c r="CX738" s="344"/>
      <c r="CY738" s="344"/>
      <c r="CZ738" s="344"/>
    </row>
    <row r="739" ht="25.15" customHeight="true" x14ac:dyDescent="0.2">
      <c r="C739" s="1020"/>
      <c r="D739" s="1020"/>
      <c r="E739" s="577"/>
      <c r="F739" s="577"/>
      <c r="G739" s="577"/>
      <c r="H739" s="1020"/>
      <c r="I739" s="1020"/>
      <c r="J739" s="577"/>
      <c r="K739" s="577"/>
      <c r="L739" s="577"/>
      <c r="M739" s="1020"/>
      <c r="N739" s="1020"/>
      <c r="O739" s="577"/>
      <c r="P739" s="577"/>
      <c r="Q739" s="577"/>
      <c r="BA739" s="344"/>
      <c r="BB739" s="395"/>
      <c r="BC739" s="344"/>
      <c r="BD739" s="344"/>
      <c r="BE739" s="344"/>
      <c r="BF739" s="344"/>
      <c r="BG739" s="344"/>
      <c r="BH739" s="344"/>
      <c r="BI739" s="344"/>
      <c r="BJ739" s="344"/>
      <c r="BK739" s="344"/>
      <c r="BL739" s="344"/>
      <c r="BM739" s="344"/>
      <c r="BN739" s="344"/>
      <c r="BO739" s="344"/>
      <c r="BP739" s="344"/>
      <c r="BQ739" s="344"/>
      <c r="BR739" s="344"/>
      <c r="BS739" s="344"/>
      <c r="BT739" s="344"/>
      <c r="BU739" s="344"/>
      <c r="BV739" s="344"/>
      <c r="BW739" s="344"/>
      <c r="BX739" s="344"/>
      <c r="BY739" s="344"/>
      <c r="BZ739" s="344"/>
      <c r="CA739" s="344"/>
      <c r="CB739" s="344"/>
      <c r="CC739" s="344"/>
      <c r="CD739" s="344"/>
      <c r="CE739" s="344"/>
      <c r="CF739" s="344"/>
      <c r="CG739" s="344"/>
      <c r="CH739" s="344"/>
      <c r="CI739" s="344"/>
      <c r="CJ739" s="344"/>
      <c r="CK739" s="344"/>
      <c r="CL739" s="344"/>
      <c r="CM739" s="344"/>
      <c r="CN739" s="344"/>
      <c r="CO739" s="344"/>
      <c r="CP739" s="344"/>
      <c r="CQ739" s="344"/>
      <c r="CR739" s="344"/>
      <c r="CS739" s="344"/>
      <c r="CT739" s="344"/>
      <c r="CU739" s="344"/>
      <c r="CV739" s="344"/>
      <c r="CW739" s="344"/>
      <c r="CX739" s="344"/>
      <c r="CY739" s="344"/>
      <c r="CZ739" s="344"/>
    </row>
    <row r="740" ht="25.15" customHeight="true" x14ac:dyDescent="0.2">
      <c r="C740" s="1020"/>
      <c r="D740" s="1020"/>
      <c r="E740" s="577"/>
      <c r="F740" s="577"/>
      <c r="G740" s="577"/>
      <c r="H740" s="1020"/>
      <c r="I740" s="1020"/>
      <c r="J740" s="577"/>
      <c r="K740" s="577"/>
      <c r="L740" s="577"/>
      <c r="M740" s="1020"/>
      <c r="N740" s="1020"/>
      <c r="O740" s="577"/>
      <c r="P740" s="577"/>
      <c r="Q740" s="577"/>
      <c r="BA740" s="344"/>
      <c r="BB740" s="395"/>
      <c r="BC740" s="344"/>
      <c r="BD740" s="344"/>
      <c r="BE740" s="344"/>
      <c r="BF740" s="344"/>
      <c r="BG740" s="344"/>
      <c r="BH740" s="344"/>
      <c r="BI740" s="344"/>
      <c r="BJ740" s="344"/>
      <c r="BK740" s="344"/>
      <c r="BL740" s="344"/>
      <c r="BM740" s="344"/>
      <c r="BN740" s="344"/>
      <c r="BO740" s="344"/>
      <c r="BP740" s="344"/>
      <c r="BQ740" s="344"/>
      <c r="BR740" s="344"/>
      <c r="BS740" s="344"/>
      <c r="BT740" s="344"/>
      <c r="BU740" s="344"/>
      <c r="BV740" s="344"/>
      <c r="BW740" s="344"/>
      <c r="BX740" s="344"/>
      <c r="BY740" s="344"/>
      <c r="BZ740" s="344"/>
      <c r="CA740" s="344"/>
      <c r="CB740" s="344"/>
      <c r="CC740" s="344"/>
      <c r="CD740" s="344"/>
      <c r="CE740" s="344"/>
      <c r="CF740" s="344"/>
      <c r="CG740" s="344"/>
      <c r="CH740" s="344"/>
      <c r="CI740" s="344"/>
      <c r="CJ740" s="344"/>
      <c r="CK740" s="344"/>
      <c r="CL740" s="344"/>
      <c r="CM740" s="344"/>
      <c r="CN740" s="344"/>
      <c r="CO740" s="344"/>
      <c r="CP740" s="344"/>
      <c r="CQ740" s="344"/>
      <c r="CR740" s="344"/>
      <c r="CS740" s="344"/>
      <c r="CT740" s="344"/>
      <c r="CU740" s="344"/>
      <c r="CV740" s="344"/>
      <c r="CW740" s="344"/>
      <c r="CX740" s="344"/>
      <c r="CY740" s="344"/>
      <c r="CZ740" s="344"/>
    </row>
    <row r="741" ht="25.15" customHeight="true" x14ac:dyDescent="0.2">
      <c r="C741" s="1020"/>
      <c r="D741" s="1020"/>
      <c r="E741" s="577"/>
      <c r="F741" s="577"/>
      <c r="G741" s="577"/>
      <c r="H741" s="1020"/>
      <c r="I741" s="1020"/>
      <c r="J741" s="577"/>
      <c r="K741" s="577"/>
      <c r="L741" s="577"/>
      <c r="M741" s="1020"/>
      <c r="N741" s="1020"/>
      <c r="O741" s="577"/>
      <c r="P741" s="577"/>
      <c r="Q741" s="577"/>
      <c r="BA741" s="344"/>
      <c r="BB741" s="395"/>
      <c r="BC741" s="344"/>
      <c r="BD741" s="344"/>
      <c r="BE741" s="344"/>
      <c r="BF741" s="344"/>
      <c r="BG741" s="344"/>
      <c r="BH741" s="344"/>
      <c r="BI741" s="344"/>
      <c r="BJ741" s="344"/>
      <c r="BK741" s="344"/>
      <c r="BL741" s="344"/>
      <c r="BM741" s="344"/>
      <c r="BN741" s="344"/>
      <c r="BO741" s="344"/>
      <c r="BP741" s="344"/>
      <c r="BQ741" s="344"/>
      <c r="BR741" s="344"/>
      <c r="BS741" s="344"/>
      <c r="BT741" s="344"/>
      <c r="BU741" s="344"/>
      <c r="BV741" s="344"/>
      <c r="BW741" s="344"/>
      <c r="BX741" s="344"/>
      <c r="BY741" s="344"/>
      <c r="BZ741" s="344"/>
      <c r="CA741" s="344"/>
      <c r="CB741" s="344"/>
      <c r="CC741" s="344"/>
      <c r="CD741" s="344"/>
      <c r="CE741" s="344"/>
      <c r="CF741" s="344"/>
      <c r="CG741" s="344"/>
      <c r="CH741" s="344"/>
      <c r="CI741" s="344"/>
      <c r="CJ741" s="344"/>
      <c r="CK741" s="344"/>
      <c r="CL741" s="344"/>
      <c r="CM741" s="344"/>
      <c r="CN741" s="344"/>
      <c r="CO741" s="344"/>
      <c r="CP741" s="344"/>
      <c r="CQ741" s="344"/>
      <c r="CR741" s="344"/>
      <c r="CS741" s="344"/>
      <c r="CT741" s="344"/>
      <c r="CU741" s="344"/>
      <c r="CV741" s="344"/>
      <c r="CW741" s="344"/>
      <c r="CX741" s="344"/>
      <c r="CY741" s="344"/>
      <c r="CZ741" s="344"/>
    </row>
    <row r="742" ht="25.15" customHeight="true" x14ac:dyDescent="0.2">
      <c r="C742" s="1020"/>
      <c r="D742" s="1020"/>
      <c r="E742" s="577"/>
      <c r="F742" s="577"/>
      <c r="G742" s="577"/>
      <c r="H742" s="1020"/>
      <c r="I742" s="1020"/>
      <c r="J742" s="577"/>
      <c r="K742" s="577"/>
      <c r="L742" s="577"/>
      <c r="M742" s="1020"/>
      <c r="N742" s="1020"/>
      <c r="O742" s="577"/>
      <c r="P742" s="577"/>
      <c r="Q742" s="577"/>
      <c r="BA742" s="344"/>
      <c r="BB742" s="395"/>
      <c r="BC742" s="344"/>
      <c r="BD742" s="344"/>
      <c r="BE742" s="344"/>
      <c r="BF742" s="344"/>
      <c r="BG742" s="344"/>
      <c r="BH742" s="344"/>
      <c r="BI742" s="344"/>
      <c r="BJ742" s="344"/>
      <c r="BK742" s="344"/>
      <c r="BL742" s="344"/>
      <c r="BM742" s="344"/>
      <c r="BN742" s="344"/>
      <c r="BO742" s="344"/>
      <c r="BP742" s="344"/>
      <c r="BQ742" s="344"/>
      <c r="BR742" s="344"/>
      <c r="BS742" s="344"/>
      <c r="BT742" s="344"/>
      <c r="BU742" s="344"/>
      <c r="BV742" s="344"/>
      <c r="BW742" s="344"/>
      <c r="BX742" s="344"/>
      <c r="BY742" s="344"/>
      <c r="BZ742" s="344"/>
      <c r="CA742" s="344"/>
      <c r="CB742" s="344"/>
      <c r="CC742" s="344"/>
      <c r="CD742" s="344"/>
      <c r="CE742" s="344"/>
      <c r="CF742" s="344"/>
      <c r="CG742" s="344"/>
      <c r="CH742" s="344"/>
      <c r="CI742" s="344"/>
      <c r="CJ742" s="344"/>
      <c r="CK742" s="344"/>
      <c r="CL742" s="344"/>
      <c r="CM742" s="344"/>
      <c r="CN742" s="344"/>
      <c r="CO742" s="344"/>
      <c r="CP742" s="344"/>
      <c r="CQ742" s="344"/>
      <c r="CR742" s="344"/>
      <c r="CS742" s="344"/>
      <c r="CT742" s="344"/>
      <c r="CU742" s="344"/>
      <c r="CV742" s="344"/>
      <c r="CW742" s="344"/>
      <c r="CX742" s="344"/>
      <c r="CY742" s="344"/>
      <c r="CZ742" s="344"/>
    </row>
    <row r="743" ht="25.15" customHeight="true" x14ac:dyDescent="0.2">
      <c r="C743" s="1020"/>
      <c r="D743" s="1020"/>
      <c r="E743" s="577"/>
      <c r="F743" s="577"/>
      <c r="G743" s="577"/>
      <c r="H743" s="1020"/>
      <c r="I743" s="1020"/>
      <c r="J743" s="577"/>
      <c r="K743" s="577"/>
      <c r="L743" s="577"/>
      <c r="M743" s="1020"/>
      <c r="N743" s="1020"/>
      <c r="O743" s="577"/>
      <c r="P743" s="577"/>
      <c r="Q743" s="577"/>
      <c r="BA743" s="344"/>
      <c r="BB743" s="395"/>
      <c r="BC743" s="344"/>
      <c r="BD743" s="344"/>
      <c r="BE743" s="344"/>
      <c r="BF743" s="344"/>
      <c r="BG743" s="344"/>
      <c r="BH743" s="344"/>
      <c r="BI743" s="344"/>
      <c r="BJ743" s="344"/>
      <c r="BK743" s="344"/>
      <c r="BL743" s="344"/>
      <c r="BM743" s="344"/>
      <c r="BN743" s="344"/>
      <c r="BO743" s="344"/>
      <c r="BP743" s="344"/>
      <c r="BQ743" s="344"/>
      <c r="BR743" s="344"/>
      <c r="BS743" s="344"/>
      <c r="BT743" s="344"/>
      <c r="BU743" s="344"/>
      <c r="BV743" s="344"/>
      <c r="BW743" s="344"/>
      <c r="BX743" s="344"/>
      <c r="BY743" s="344"/>
      <c r="BZ743" s="344"/>
      <c r="CA743" s="344"/>
      <c r="CB743" s="344"/>
      <c r="CC743" s="344"/>
      <c r="CD743" s="344"/>
      <c r="CE743" s="344"/>
      <c r="CF743" s="344"/>
      <c r="CG743" s="344"/>
      <c r="CH743" s="344"/>
      <c r="CI743" s="344"/>
      <c r="CJ743" s="344"/>
      <c r="CK743" s="344"/>
      <c r="CL743" s="344"/>
      <c r="CM743" s="344"/>
      <c r="CN743" s="344"/>
      <c r="CO743" s="344"/>
      <c r="CP743" s="344"/>
      <c r="CQ743" s="344"/>
      <c r="CR743" s="344"/>
      <c r="CS743" s="344"/>
      <c r="CT743" s="344"/>
      <c r="CU743" s="344"/>
      <c r="CV743" s="344"/>
      <c r="CW743" s="344"/>
      <c r="CX743" s="344"/>
      <c r="CY743" s="344"/>
      <c r="CZ743" s="344"/>
    </row>
    <row r="744" ht="25.15" customHeight="true" x14ac:dyDescent="0.2">
      <c r="C744" s="1020"/>
      <c r="D744" s="1020"/>
      <c r="E744" s="577"/>
      <c r="F744" s="577"/>
      <c r="G744" s="577"/>
      <c r="H744" s="1020"/>
      <c r="I744" s="1020"/>
      <c r="J744" s="577"/>
      <c r="K744" s="577"/>
      <c r="L744" s="577"/>
      <c r="M744" s="1020"/>
      <c r="N744" s="1020"/>
      <c r="O744" s="577"/>
      <c r="P744" s="577"/>
      <c r="Q744" s="577"/>
      <c r="BA744" s="344"/>
      <c r="BB744" s="395"/>
      <c r="BC744" s="344"/>
      <c r="BD744" s="344"/>
      <c r="BE744" s="344"/>
      <c r="BF744" s="344"/>
      <c r="BG744" s="344"/>
      <c r="BH744" s="344"/>
      <c r="BI744" s="344"/>
      <c r="BJ744" s="344"/>
      <c r="BK744" s="344"/>
      <c r="BL744" s="344"/>
      <c r="BM744" s="344"/>
      <c r="BN744" s="344"/>
      <c r="BO744" s="344"/>
      <c r="BP744" s="344"/>
      <c r="BQ744" s="344"/>
      <c r="BR744" s="344"/>
      <c r="BS744" s="344"/>
      <c r="BT744" s="344"/>
      <c r="BU744" s="344"/>
      <c r="BV744" s="344"/>
      <c r="BW744" s="344"/>
      <c r="BX744" s="344"/>
      <c r="BY744" s="344"/>
      <c r="BZ744" s="344"/>
      <c r="CA744" s="344"/>
      <c r="CB744" s="344"/>
      <c r="CC744" s="344"/>
      <c r="CD744" s="344"/>
      <c r="CE744" s="344"/>
      <c r="CF744" s="344"/>
      <c r="CG744" s="344"/>
      <c r="CH744" s="344"/>
      <c r="CI744" s="344"/>
      <c r="CJ744" s="344"/>
      <c r="CK744" s="344"/>
      <c r="CL744" s="344"/>
      <c r="CM744" s="344"/>
      <c r="CN744" s="344"/>
      <c r="CO744" s="344"/>
      <c r="CP744" s="344"/>
      <c r="CQ744" s="344"/>
      <c r="CR744" s="344"/>
      <c r="CS744" s="344"/>
      <c r="CT744" s="344"/>
      <c r="CU744" s="344"/>
      <c r="CV744" s="344"/>
      <c r="CW744" s="344"/>
      <c r="CX744" s="344"/>
      <c r="CY744" s="344"/>
      <c r="CZ744" s="344"/>
    </row>
    <row r="745" ht="25.15" customHeight="true" x14ac:dyDescent="0.2">
      <c r="C745" s="1020"/>
      <c r="D745" s="1020"/>
      <c r="E745" s="577"/>
      <c r="F745" s="577"/>
      <c r="G745" s="577"/>
      <c r="H745" s="1020"/>
      <c r="I745" s="1020"/>
      <c r="J745" s="577"/>
      <c r="K745" s="577"/>
      <c r="L745" s="577"/>
      <c r="M745" s="1020"/>
      <c r="N745" s="1020"/>
      <c r="O745" s="577"/>
      <c r="P745" s="577"/>
      <c r="Q745" s="577"/>
      <c r="BA745" s="344"/>
      <c r="BB745" s="395"/>
      <c r="BC745" s="344"/>
      <c r="BD745" s="344"/>
      <c r="BE745" s="344"/>
      <c r="BF745" s="344"/>
      <c r="BG745" s="344"/>
      <c r="BH745" s="344"/>
      <c r="BI745" s="344"/>
      <c r="BJ745" s="344"/>
      <c r="BK745" s="344"/>
      <c r="BL745" s="344"/>
      <c r="BM745" s="344"/>
      <c r="BN745" s="344"/>
      <c r="BO745" s="344"/>
      <c r="BP745" s="344"/>
      <c r="BQ745" s="344"/>
      <c r="BR745" s="344"/>
      <c r="BS745" s="344"/>
      <c r="BT745" s="344"/>
      <c r="BU745" s="344"/>
      <c r="BV745" s="344"/>
      <c r="BW745" s="344"/>
      <c r="BX745" s="344"/>
      <c r="BY745" s="344"/>
      <c r="BZ745" s="344"/>
      <c r="CA745" s="344"/>
      <c r="CB745" s="344"/>
      <c r="CC745" s="344"/>
      <c r="CD745" s="344"/>
      <c r="CE745" s="344"/>
      <c r="CF745" s="344"/>
      <c r="CG745" s="344"/>
      <c r="CH745" s="344"/>
      <c r="CI745" s="344"/>
      <c r="CJ745" s="344"/>
      <c r="CK745" s="344"/>
      <c r="CL745" s="344"/>
      <c r="CM745" s="344"/>
      <c r="CN745" s="344"/>
      <c r="CO745" s="344"/>
      <c r="CP745" s="344"/>
      <c r="CQ745" s="344"/>
      <c r="CR745" s="344"/>
      <c r="CS745" s="344"/>
      <c r="CT745" s="344"/>
      <c r="CU745" s="344"/>
      <c r="CV745" s="344"/>
      <c r="CW745" s="344"/>
      <c r="CX745" s="344"/>
      <c r="CY745" s="344"/>
      <c r="CZ745" s="344"/>
    </row>
    <row r="746" ht="25.15" customHeight="true" x14ac:dyDescent="0.2">
      <c r="C746" s="1020"/>
      <c r="D746" s="1020"/>
      <c r="E746" s="577"/>
      <c r="F746" s="577"/>
      <c r="G746" s="577"/>
      <c r="H746" s="1020"/>
      <c r="I746" s="1020"/>
      <c r="J746" s="577"/>
      <c r="K746" s="577"/>
      <c r="L746" s="577"/>
      <c r="M746" s="1020"/>
      <c r="N746" s="1020"/>
      <c r="O746" s="577"/>
      <c r="P746" s="577"/>
      <c r="Q746" s="577"/>
      <c r="BA746" s="344"/>
      <c r="BB746" s="395"/>
      <c r="BC746" s="344"/>
      <c r="BD746" s="344"/>
      <c r="BE746" s="344"/>
      <c r="BF746" s="344"/>
      <c r="BG746" s="344"/>
      <c r="BH746" s="344"/>
      <c r="BI746" s="344"/>
      <c r="BJ746" s="344"/>
      <c r="BK746" s="344"/>
      <c r="BL746" s="344"/>
      <c r="BM746" s="344"/>
      <c r="BN746" s="344"/>
      <c r="BO746" s="344"/>
      <c r="BP746" s="344"/>
      <c r="BQ746" s="344"/>
      <c r="BR746" s="344"/>
      <c r="BS746" s="344"/>
      <c r="BT746" s="344"/>
      <c r="BU746" s="344"/>
      <c r="BV746" s="344"/>
      <c r="BW746" s="344"/>
      <c r="BX746" s="344"/>
      <c r="BY746" s="344"/>
      <c r="BZ746" s="344"/>
      <c r="CA746" s="344"/>
      <c r="CB746" s="344"/>
      <c r="CC746" s="344"/>
      <c r="CD746" s="344"/>
      <c r="CE746" s="344"/>
      <c r="CF746" s="344"/>
      <c r="CG746" s="344"/>
      <c r="CH746" s="344"/>
      <c r="CI746" s="344"/>
      <c r="CJ746" s="344"/>
      <c r="CK746" s="344"/>
      <c r="CL746" s="344"/>
      <c r="CM746" s="344"/>
      <c r="CN746" s="344"/>
      <c r="CO746" s="344"/>
      <c r="CP746" s="344"/>
      <c r="CQ746" s="344"/>
      <c r="CR746" s="344"/>
      <c r="CS746" s="344"/>
      <c r="CT746" s="344"/>
      <c r="CU746" s="344"/>
      <c r="CV746" s="344"/>
      <c r="CW746" s="344"/>
      <c r="CX746" s="344"/>
      <c r="CY746" s="344"/>
      <c r="CZ746" s="344"/>
    </row>
    <row r="747" ht="25.15" customHeight="true" x14ac:dyDescent="0.2">
      <c r="C747" s="1020"/>
      <c r="D747" s="1020"/>
      <c r="E747" s="577"/>
      <c r="F747" s="577"/>
      <c r="G747" s="577"/>
      <c r="H747" s="1020"/>
      <c r="I747" s="1020"/>
      <c r="J747" s="577"/>
      <c r="K747" s="577"/>
      <c r="L747" s="577"/>
      <c r="M747" s="1020"/>
      <c r="N747" s="1020"/>
      <c r="O747" s="577"/>
      <c r="P747" s="577"/>
      <c r="Q747" s="577"/>
      <c r="BA747" s="344"/>
      <c r="BB747" s="395"/>
      <c r="BC747" s="344"/>
      <c r="BD747" s="344"/>
      <c r="BE747" s="344"/>
      <c r="BF747" s="344"/>
      <c r="BG747" s="344"/>
      <c r="BH747" s="344"/>
      <c r="BI747" s="344"/>
      <c r="BJ747" s="344"/>
      <c r="BK747" s="344"/>
      <c r="BL747" s="344"/>
      <c r="BM747" s="344"/>
      <c r="BN747" s="344"/>
      <c r="BO747" s="344"/>
      <c r="BP747" s="344"/>
      <c r="BQ747" s="344"/>
      <c r="BR747" s="344"/>
      <c r="BS747" s="344"/>
      <c r="BT747" s="344"/>
      <c r="BU747" s="344"/>
      <c r="BV747" s="344"/>
      <c r="BW747" s="344"/>
      <c r="BX747" s="344"/>
      <c r="BY747" s="344"/>
      <c r="BZ747" s="344"/>
      <c r="CA747" s="344"/>
      <c r="CB747" s="344"/>
      <c r="CC747" s="344"/>
      <c r="CD747" s="344"/>
      <c r="CE747" s="344"/>
      <c r="CF747" s="344"/>
      <c r="CG747" s="344"/>
      <c r="CH747" s="344"/>
      <c r="CI747" s="344"/>
      <c r="CJ747" s="344"/>
      <c r="CK747" s="344"/>
      <c r="CL747" s="344"/>
      <c r="CM747" s="344"/>
      <c r="CN747" s="344"/>
      <c r="CO747" s="344"/>
      <c r="CP747" s="344"/>
      <c r="CQ747" s="344"/>
      <c r="CR747" s="344"/>
      <c r="CS747" s="344"/>
      <c r="CT747" s="344"/>
      <c r="CU747" s="344"/>
      <c r="CV747" s="344"/>
      <c r="CW747" s="344"/>
      <c r="CX747" s="344"/>
      <c r="CY747" s="344"/>
      <c r="CZ747" s="344"/>
    </row>
    <row r="748" ht="25.15" customHeight="true" x14ac:dyDescent="0.2">
      <c r="C748" s="1020"/>
      <c r="D748" s="1020"/>
      <c r="E748" s="577"/>
      <c r="F748" s="577"/>
      <c r="G748" s="577"/>
      <c r="H748" s="1020"/>
      <c r="I748" s="1020"/>
      <c r="J748" s="577"/>
      <c r="K748" s="577"/>
      <c r="L748" s="577"/>
      <c r="M748" s="1020"/>
      <c r="N748" s="1020"/>
      <c r="O748" s="577"/>
      <c r="P748" s="577"/>
      <c r="Q748" s="577"/>
      <c r="BA748" s="344"/>
      <c r="BB748" s="395"/>
      <c r="BC748" s="344"/>
      <c r="BD748" s="344"/>
      <c r="BE748" s="344"/>
      <c r="BF748" s="344"/>
      <c r="BG748" s="344"/>
      <c r="BH748" s="344"/>
      <c r="BI748" s="344"/>
      <c r="BJ748" s="344"/>
      <c r="BK748" s="344"/>
      <c r="BL748" s="344"/>
      <c r="BM748" s="344"/>
      <c r="BN748" s="344"/>
      <c r="BO748" s="344"/>
      <c r="BP748" s="344"/>
      <c r="BQ748" s="344"/>
      <c r="BR748" s="344"/>
      <c r="BS748" s="344"/>
      <c r="BT748" s="344"/>
      <c r="BU748" s="344"/>
      <c r="BV748" s="344"/>
      <c r="BW748" s="344"/>
      <c r="BX748" s="344"/>
      <c r="BY748" s="344"/>
      <c r="BZ748" s="344"/>
      <c r="CA748" s="344"/>
      <c r="CB748" s="344"/>
      <c r="CC748" s="344"/>
      <c r="CD748" s="344"/>
      <c r="CE748" s="344"/>
      <c r="CF748" s="344"/>
      <c r="CG748" s="344"/>
      <c r="CH748" s="344"/>
      <c r="CI748" s="344"/>
      <c r="CJ748" s="344"/>
      <c r="CK748" s="344"/>
      <c r="CL748" s="344"/>
      <c r="CM748" s="344"/>
      <c r="CN748" s="344"/>
      <c r="CO748" s="344"/>
      <c r="CP748" s="344"/>
      <c r="CQ748" s="344"/>
      <c r="CR748" s="344"/>
      <c r="CS748" s="344"/>
      <c r="CT748" s="344"/>
      <c r="CU748" s="344"/>
      <c r="CV748" s="344"/>
      <c r="CW748" s="344"/>
      <c r="CX748" s="344"/>
      <c r="CY748" s="344"/>
      <c r="CZ748" s="344"/>
    </row>
    <row r="749" ht="25.15" customHeight="true" x14ac:dyDescent="0.2">
      <c r="C749" s="1020"/>
      <c r="D749" s="1020"/>
      <c r="E749" s="577"/>
      <c r="F749" s="577"/>
      <c r="G749" s="577"/>
      <c r="H749" s="1020"/>
      <c r="I749" s="1020"/>
      <c r="J749" s="577"/>
      <c r="K749" s="577"/>
      <c r="L749" s="577"/>
      <c r="M749" s="1020"/>
      <c r="N749" s="1020"/>
      <c r="O749" s="577"/>
      <c r="P749" s="577"/>
      <c r="Q749" s="577"/>
      <c r="BA749" s="344"/>
      <c r="BB749" s="395"/>
      <c r="BC749" s="344"/>
      <c r="BD749" s="344"/>
      <c r="BE749" s="344"/>
      <c r="BF749" s="344"/>
      <c r="BG749" s="344"/>
      <c r="BH749" s="344"/>
      <c r="BI749" s="344"/>
      <c r="BJ749" s="344"/>
      <c r="BK749" s="344"/>
      <c r="BL749" s="344"/>
      <c r="BM749" s="344"/>
      <c r="BN749" s="344"/>
      <c r="BO749" s="344"/>
      <c r="BP749" s="344"/>
      <c r="BQ749" s="344"/>
      <c r="BR749" s="344"/>
      <c r="BS749" s="344"/>
      <c r="BT749" s="344"/>
      <c r="BU749" s="344"/>
      <c r="BV749" s="344"/>
      <c r="BW749" s="344"/>
      <c r="BX749" s="344"/>
      <c r="BY749" s="344"/>
      <c r="BZ749" s="344"/>
      <c r="CA749" s="344"/>
      <c r="CB749" s="344"/>
      <c r="CC749" s="344"/>
      <c r="CD749" s="344"/>
      <c r="CE749" s="344"/>
      <c r="CF749" s="344"/>
      <c r="CG749" s="344"/>
      <c r="CH749" s="344"/>
      <c r="CI749" s="344"/>
      <c r="CJ749" s="344"/>
      <c r="CK749" s="344"/>
      <c r="CL749" s="344"/>
      <c r="CM749" s="344"/>
      <c r="CN749" s="344"/>
      <c r="CO749" s="344"/>
      <c r="CP749" s="344"/>
      <c r="CQ749" s="344"/>
      <c r="CR749" s="344"/>
      <c r="CS749" s="344"/>
      <c r="CT749" s="344"/>
      <c r="CU749" s="344"/>
      <c r="CV749" s="344"/>
      <c r="CW749" s="344"/>
      <c r="CX749" s="344"/>
      <c r="CY749" s="344"/>
      <c r="CZ749" s="344"/>
    </row>
    <row r="750" ht="25.15" customHeight="true" x14ac:dyDescent="0.2">
      <c r="C750" s="1020"/>
      <c r="D750" s="1020"/>
      <c r="E750" s="577"/>
      <c r="F750" s="577"/>
      <c r="G750" s="577"/>
      <c r="H750" s="1020"/>
      <c r="I750" s="1020"/>
      <c r="J750" s="577"/>
      <c r="K750" s="577"/>
      <c r="L750" s="577"/>
      <c r="M750" s="1020"/>
      <c r="N750" s="1020"/>
      <c r="O750" s="577"/>
      <c r="P750" s="577"/>
      <c r="Q750" s="577"/>
      <c r="BA750" s="344"/>
      <c r="BB750" s="395"/>
      <c r="BC750" s="344"/>
      <c r="BD750" s="344"/>
      <c r="BE750" s="344"/>
      <c r="BF750" s="344"/>
      <c r="BG750" s="344"/>
      <c r="BH750" s="344"/>
      <c r="BI750" s="344"/>
      <c r="BJ750" s="344"/>
      <c r="BK750" s="344"/>
      <c r="BL750" s="344"/>
      <c r="BM750" s="344"/>
      <c r="BN750" s="344"/>
      <c r="BO750" s="344"/>
      <c r="BP750" s="344"/>
      <c r="BQ750" s="344"/>
      <c r="BR750" s="344"/>
      <c r="BS750" s="344"/>
      <c r="BT750" s="344"/>
      <c r="BU750" s="344"/>
      <c r="BV750" s="344"/>
      <c r="BW750" s="344"/>
      <c r="BX750" s="344"/>
      <c r="BY750" s="344"/>
      <c r="BZ750" s="344"/>
      <c r="CA750" s="344"/>
      <c r="CB750" s="344"/>
      <c r="CC750" s="344"/>
      <c r="CD750" s="344"/>
      <c r="CE750" s="344"/>
      <c r="CF750" s="344"/>
      <c r="CG750" s="344"/>
      <c r="CH750" s="344"/>
      <c r="CI750" s="344"/>
      <c r="CJ750" s="344"/>
      <c r="CK750" s="344"/>
      <c r="CL750" s="344"/>
      <c r="CM750" s="344"/>
      <c r="CN750" s="344"/>
      <c r="CO750" s="344"/>
      <c r="CP750" s="344"/>
      <c r="CQ750" s="344"/>
      <c r="CR750" s="344"/>
      <c r="CS750" s="344"/>
      <c r="CT750" s="344"/>
      <c r="CU750" s="344"/>
      <c r="CV750" s="344"/>
      <c r="CW750" s="344"/>
      <c r="CX750" s="344"/>
      <c r="CY750" s="344"/>
      <c r="CZ750" s="344"/>
    </row>
    <row r="751" ht="25.15" customHeight="true" x14ac:dyDescent="0.2">
      <c r="C751" s="1020"/>
      <c r="D751" s="1020"/>
      <c r="E751" s="577"/>
      <c r="F751" s="577"/>
      <c r="G751" s="577"/>
      <c r="H751" s="1020"/>
      <c r="I751" s="1020"/>
      <c r="J751" s="577"/>
      <c r="K751" s="577"/>
      <c r="L751" s="577"/>
      <c r="M751" s="1020"/>
      <c r="N751" s="1020"/>
      <c r="O751" s="577"/>
      <c r="P751" s="577"/>
      <c r="Q751" s="577"/>
      <c r="BA751" s="344"/>
      <c r="BB751" s="395"/>
      <c r="BC751" s="344"/>
      <c r="BD751" s="344"/>
      <c r="BE751" s="344"/>
      <c r="BF751" s="344"/>
      <c r="BG751" s="344"/>
      <c r="BH751" s="344"/>
      <c r="BI751" s="344"/>
      <c r="BJ751" s="344"/>
      <c r="BK751" s="344"/>
      <c r="BL751" s="344"/>
      <c r="BM751" s="344"/>
      <c r="BN751" s="344"/>
      <c r="BO751" s="344"/>
      <c r="BP751" s="344"/>
      <c r="BQ751" s="344"/>
      <c r="BR751" s="344"/>
      <c r="BS751" s="344"/>
      <c r="BT751" s="344"/>
      <c r="BU751" s="344"/>
      <c r="BV751" s="344"/>
      <c r="BW751" s="344"/>
      <c r="BX751" s="344"/>
      <c r="BY751" s="344"/>
      <c r="BZ751" s="344"/>
      <c r="CA751" s="344"/>
      <c r="CB751" s="344"/>
      <c r="CC751" s="344"/>
      <c r="CD751" s="344"/>
      <c r="CE751" s="344"/>
      <c r="CF751" s="344"/>
      <c r="CG751" s="344"/>
      <c r="CH751" s="344"/>
      <c r="CI751" s="344"/>
      <c r="CJ751" s="344"/>
      <c r="CK751" s="344"/>
      <c r="CL751" s="344"/>
      <c r="CM751" s="344"/>
      <c r="CN751" s="344"/>
      <c r="CO751" s="344"/>
      <c r="CP751" s="344"/>
      <c r="CQ751" s="344"/>
      <c r="CR751" s="344"/>
      <c r="CS751" s="344"/>
      <c r="CT751" s="344"/>
      <c r="CU751" s="344"/>
      <c r="CV751" s="344"/>
      <c r="CW751" s="344"/>
      <c r="CX751" s="344"/>
      <c r="CY751" s="344"/>
      <c r="CZ751" s="344"/>
    </row>
    <row r="752" ht="25.15" customHeight="true" x14ac:dyDescent="0.2">
      <c r="C752" s="1020"/>
      <c r="D752" s="1020"/>
      <c r="E752" s="577"/>
      <c r="F752" s="577"/>
      <c r="G752" s="577"/>
      <c r="H752" s="1020"/>
      <c r="I752" s="1020"/>
      <c r="J752" s="577"/>
      <c r="K752" s="577"/>
      <c r="L752" s="577"/>
      <c r="M752" s="1020"/>
      <c r="N752" s="1020"/>
      <c r="O752" s="577"/>
      <c r="P752" s="577"/>
      <c r="Q752" s="577"/>
      <c r="BA752" s="344"/>
      <c r="BB752" s="395"/>
      <c r="BC752" s="344"/>
      <c r="BD752" s="344"/>
      <c r="BE752" s="344"/>
      <c r="BF752" s="344"/>
      <c r="BG752" s="344"/>
      <c r="BH752" s="344"/>
      <c r="BI752" s="344"/>
      <c r="BJ752" s="344"/>
      <c r="BK752" s="344"/>
      <c r="BL752" s="344"/>
      <c r="BM752" s="344"/>
      <c r="BN752" s="344"/>
      <c r="BO752" s="344"/>
      <c r="BP752" s="344"/>
      <c r="BQ752" s="344"/>
      <c r="BR752" s="344"/>
      <c r="BS752" s="344"/>
      <c r="BT752" s="344"/>
      <c r="BU752" s="344"/>
      <c r="BV752" s="344"/>
      <c r="BW752" s="344"/>
      <c r="BX752" s="344"/>
      <c r="BY752" s="344"/>
      <c r="BZ752" s="344"/>
      <c r="CA752" s="344"/>
      <c r="CB752" s="344"/>
      <c r="CC752" s="344"/>
      <c r="CD752" s="344"/>
      <c r="CE752" s="344"/>
      <c r="CF752" s="344"/>
      <c r="CG752" s="344"/>
      <c r="CH752" s="344"/>
      <c r="CI752" s="344"/>
      <c r="CJ752" s="344"/>
      <c r="CK752" s="344"/>
      <c r="CL752" s="344"/>
      <c r="CM752" s="344"/>
      <c r="CN752" s="344"/>
      <c r="CO752" s="344"/>
      <c r="CP752" s="344"/>
      <c r="CQ752" s="344"/>
      <c r="CR752" s="344"/>
      <c r="CS752" s="344"/>
      <c r="CT752" s="344"/>
      <c r="CU752" s="344"/>
      <c r="CV752" s="344"/>
      <c r="CW752" s="344"/>
      <c r="CX752" s="344"/>
      <c r="CY752" s="344"/>
      <c r="CZ752" s="344"/>
    </row>
    <row r="753" ht="25.15" customHeight="true" x14ac:dyDescent="0.2">
      <c r="C753" s="1020"/>
      <c r="D753" s="1020"/>
      <c r="E753" s="577"/>
      <c r="F753" s="577"/>
      <c r="G753" s="577"/>
      <c r="H753" s="1020"/>
      <c r="I753" s="1020"/>
      <c r="J753" s="577"/>
      <c r="K753" s="577"/>
      <c r="L753" s="577"/>
      <c r="M753" s="1020"/>
      <c r="N753" s="1020"/>
      <c r="O753" s="577"/>
      <c r="P753" s="577"/>
      <c r="Q753" s="577"/>
      <c r="BA753" s="344"/>
      <c r="BB753" s="395"/>
      <c r="BC753" s="344"/>
      <c r="BD753" s="344"/>
      <c r="BE753" s="344"/>
      <c r="BF753" s="344"/>
      <c r="BG753" s="344"/>
      <c r="BH753" s="344"/>
      <c r="BI753" s="344"/>
      <c r="BJ753" s="344"/>
      <c r="BK753" s="344"/>
      <c r="BL753" s="344"/>
      <c r="BM753" s="344"/>
      <c r="BN753" s="344"/>
      <c r="BO753" s="344"/>
      <c r="BP753" s="344"/>
      <c r="BQ753" s="344"/>
      <c r="BR753" s="344"/>
      <c r="BS753" s="344"/>
      <c r="BT753" s="344"/>
      <c r="BU753" s="344"/>
      <c r="BV753" s="344"/>
      <c r="BW753" s="344"/>
      <c r="BX753" s="344"/>
      <c r="BY753" s="344"/>
      <c r="BZ753" s="344"/>
      <c r="CA753" s="344"/>
      <c r="CB753" s="344"/>
      <c r="CC753" s="344"/>
      <c r="CD753" s="344"/>
      <c r="CE753" s="344"/>
      <c r="CF753" s="344"/>
      <c r="CG753" s="344"/>
      <c r="CH753" s="344"/>
      <c r="CI753" s="344"/>
      <c r="CJ753" s="344"/>
      <c r="CK753" s="344"/>
      <c r="CL753" s="344"/>
      <c r="CM753" s="344"/>
      <c r="CN753" s="344"/>
      <c r="CO753" s="344"/>
      <c r="CP753" s="344"/>
      <c r="CQ753" s="344"/>
      <c r="CR753" s="344"/>
      <c r="CS753" s="344"/>
      <c r="CT753" s="344"/>
      <c r="CU753" s="344"/>
      <c r="CV753" s="344"/>
      <c r="CW753" s="344"/>
      <c r="CX753" s="344"/>
      <c r="CY753" s="344"/>
      <c r="CZ753" s="344"/>
    </row>
    <row r="754" ht="25.15" customHeight="true" x14ac:dyDescent="0.2">
      <c r="C754" s="1020"/>
      <c r="D754" s="1020"/>
      <c r="E754" s="577"/>
      <c r="F754" s="577"/>
      <c r="G754" s="577"/>
      <c r="H754" s="1020"/>
      <c r="I754" s="1020"/>
      <c r="J754" s="577"/>
      <c r="K754" s="577"/>
      <c r="L754" s="577"/>
      <c r="M754" s="1020"/>
      <c r="N754" s="1020"/>
      <c r="O754" s="577"/>
      <c r="P754" s="577"/>
      <c r="Q754" s="577"/>
      <c r="BA754" s="344"/>
      <c r="BB754" s="395"/>
      <c r="BC754" s="344"/>
      <c r="BD754" s="344"/>
      <c r="BE754" s="344"/>
      <c r="BF754" s="344"/>
      <c r="BG754" s="344"/>
      <c r="BH754" s="344"/>
      <c r="BI754" s="344"/>
      <c r="BJ754" s="344"/>
      <c r="BK754" s="344"/>
      <c r="BL754" s="344"/>
      <c r="BM754" s="344"/>
      <c r="BN754" s="344"/>
      <c r="BO754" s="344"/>
      <c r="BP754" s="344"/>
      <c r="BQ754" s="344"/>
      <c r="BR754" s="344"/>
      <c r="BS754" s="344"/>
      <c r="BT754" s="344"/>
      <c r="BU754" s="344"/>
      <c r="BV754" s="344"/>
      <c r="BW754" s="344"/>
      <c r="BX754" s="344"/>
      <c r="BY754" s="344"/>
      <c r="BZ754" s="344"/>
      <c r="CA754" s="344"/>
      <c r="CB754" s="344"/>
      <c r="CC754" s="344"/>
      <c r="CD754" s="344"/>
      <c r="CE754" s="344"/>
      <c r="CF754" s="344"/>
      <c r="CG754" s="344"/>
      <c r="CH754" s="344"/>
      <c r="CI754" s="344"/>
      <c r="CJ754" s="344"/>
      <c r="CK754" s="344"/>
      <c r="CL754" s="344"/>
      <c r="CM754" s="344"/>
      <c r="CN754" s="344"/>
      <c r="CO754" s="344"/>
      <c r="CP754" s="344"/>
      <c r="CQ754" s="344"/>
      <c r="CR754" s="344"/>
      <c r="CS754" s="344"/>
      <c r="CT754" s="344"/>
      <c r="CU754" s="344"/>
      <c r="CV754" s="344"/>
      <c r="CW754" s="344"/>
      <c r="CX754" s="344"/>
      <c r="CY754" s="344"/>
      <c r="CZ754" s="344"/>
    </row>
    <row r="755" ht="25.15" customHeight="true" x14ac:dyDescent="0.2">
      <c r="C755" s="1020"/>
      <c r="D755" s="1020"/>
      <c r="E755" s="577"/>
      <c r="F755" s="577"/>
      <c r="G755" s="577"/>
      <c r="H755" s="1020"/>
      <c r="I755" s="1020"/>
      <c r="J755" s="577"/>
      <c r="K755" s="577"/>
      <c r="L755" s="577"/>
      <c r="M755" s="1020"/>
      <c r="N755" s="1020"/>
      <c r="O755" s="577"/>
      <c r="P755" s="577"/>
      <c r="Q755" s="577"/>
      <c r="BA755" s="344"/>
      <c r="BB755" s="395"/>
      <c r="BC755" s="344"/>
      <c r="BD755" s="344"/>
      <c r="BE755" s="344"/>
      <c r="BF755" s="344"/>
      <c r="BG755" s="344"/>
      <c r="BH755" s="344"/>
      <c r="BI755" s="344"/>
      <c r="BJ755" s="344"/>
      <c r="BK755" s="344"/>
      <c r="BL755" s="344"/>
      <c r="BM755" s="344"/>
      <c r="BN755" s="344"/>
      <c r="BO755" s="344"/>
      <c r="BP755" s="344"/>
      <c r="BQ755" s="344"/>
      <c r="BR755" s="344"/>
      <c r="BS755" s="344"/>
      <c r="BT755" s="344"/>
      <c r="BU755" s="344"/>
      <c r="BV755" s="344"/>
      <c r="BW755" s="344"/>
      <c r="BX755" s="344"/>
      <c r="BY755" s="344"/>
      <c r="BZ755" s="344"/>
      <c r="CA755" s="344"/>
      <c r="CB755" s="344"/>
      <c r="CC755" s="344"/>
      <c r="CD755" s="344"/>
      <c r="CE755" s="344"/>
      <c r="CF755" s="344"/>
      <c r="CG755" s="344"/>
      <c r="CH755" s="344"/>
      <c r="CI755" s="344"/>
      <c r="CJ755" s="344"/>
      <c r="CK755" s="344"/>
      <c r="CL755" s="344"/>
      <c r="CM755" s="344"/>
      <c r="CN755" s="344"/>
      <c r="CO755" s="344"/>
      <c r="CP755" s="344"/>
      <c r="CQ755" s="344"/>
      <c r="CR755" s="344"/>
      <c r="CS755" s="344"/>
      <c r="CT755" s="344"/>
      <c r="CU755" s="344"/>
      <c r="CV755" s="344"/>
      <c r="CW755" s="344"/>
      <c r="CX755" s="344"/>
      <c r="CY755" s="344"/>
      <c r="CZ755" s="344"/>
    </row>
    <row r="756" ht="25.15" customHeight="true" x14ac:dyDescent="0.2">
      <c r="C756" s="1020"/>
      <c r="D756" s="1020"/>
      <c r="E756" s="577"/>
      <c r="F756" s="577"/>
      <c r="G756" s="577"/>
      <c r="H756" s="1020"/>
      <c r="I756" s="1020"/>
      <c r="J756" s="577"/>
      <c r="K756" s="577"/>
      <c r="L756" s="577"/>
      <c r="M756" s="1020"/>
      <c r="N756" s="1020"/>
      <c r="O756" s="577"/>
      <c r="P756" s="577"/>
      <c r="Q756" s="577"/>
      <c r="BA756" s="344"/>
      <c r="BB756" s="395"/>
      <c r="BC756" s="344"/>
      <c r="BD756" s="344"/>
      <c r="BE756" s="344"/>
      <c r="BF756" s="344"/>
      <c r="BG756" s="344"/>
      <c r="BH756" s="344"/>
      <c r="BI756" s="344"/>
      <c r="BJ756" s="344"/>
      <c r="BK756" s="344"/>
      <c r="BL756" s="344"/>
      <c r="BM756" s="344"/>
      <c r="BN756" s="344"/>
      <c r="BO756" s="344"/>
      <c r="BP756" s="344"/>
      <c r="BQ756" s="344"/>
      <c r="BR756" s="344"/>
      <c r="BS756" s="344"/>
      <c r="BT756" s="344"/>
      <c r="BU756" s="344"/>
      <c r="BV756" s="344"/>
      <c r="BW756" s="344"/>
      <c r="BX756" s="344"/>
      <c r="BY756" s="344"/>
      <c r="BZ756" s="344"/>
      <c r="CA756" s="344"/>
      <c r="CB756" s="344"/>
      <c r="CC756" s="344"/>
      <c r="CD756" s="344"/>
      <c r="CE756" s="344"/>
      <c r="CF756" s="344"/>
      <c r="CG756" s="344"/>
      <c r="CH756" s="344"/>
      <c r="CI756" s="344"/>
      <c r="CJ756" s="344"/>
      <c r="CK756" s="344"/>
      <c r="CL756" s="344"/>
      <c r="CM756" s="344"/>
      <c r="CN756" s="344"/>
      <c r="CO756" s="344"/>
      <c r="CP756" s="344"/>
      <c r="CQ756" s="344"/>
      <c r="CR756" s="344"/>
      <c r="CS756" s="344"/>
      <c r="CT756" s="344"/>
      <c r="CU756" s="344"/>
      <c r="CV756" s="344"/>
      <c r="CW756" s="344"/>
      <c r="CX756" s="344"/>
      <c r="CY756" s="344"/>
      <c r="CZ756" s="344"/>
    </row>
    <row r="757" ht="25.15" customHeight="true" x14ac:dyDescent="0.2">
      <c r="C757" s="1020"/>
      <c r="D757" s="1020"/>
      <c r="E757" s="577"/>
      <c r="F757" s="577"/>
      <c r="G757" s="577"/>
      <c r="H757" s="1020"/>
      <c r="I757" s="1020"/>
      <c r="J757" s="577"/>
      <c r="K757" s="577"/>
      <c r="L757" s="577"/>
      <c r="M757" s="1020"/>
      <c r="N757" s="1020"/>
      <c r="O757" s="577"/>
      <c r="P757" s="577"/>
      <c r="Q757" s="577"/>
      <c r="BA757" s="344"/>
      <c r="BB757" s="395"/>
      <c r="BC757" s="344"/>
      <c r="BD757" s="344"/>
      <c r="BE757" s="344"/>
      <c r="BF757" s="344"/>
      <c r="BG757" s="344"/>
      <c r="BH757" s="344"/>
      <c r="BI757" s="344"/>
      <c r="BJ757" s="344"/>
      <c r="BK757" s="344"/>
      <c r="BL757" s="344"/>
      <c r="BM757" s="344"/>
      <c r="BN757" s="344"/>
      <c r="BO757" s="344"/>
      <c r="BP757" s="344"/>
      <c r="BQ757" s="344"/>
      <c r="BR757" s="344"/>
      <c r="BS757" s="344"/>
      <c r="BT757" s="344"/>
      <c r="BU757" s="344"/>
      <c r="BV757" s="344"/>
      <c r="BW757" s="344"/>
      <c r="BX757" s="344"/>
      <c r="BY757" s="344"/>
      <c r="BZ757" s="344"/>
      <c r="CA757" s="344"/>
      <c r="CB757" s="344"/>
      <c r="CC757" s="344"/>
      <c r="CD757" s="344"/>
      <c r="CE757" s="344"/>
      <c r="CF757" s="344"/>
      <c r="CG757" s="344"/>
      <c r="CH757" s="344"/>
      <c r="CI757" s="344"/>
      <c r="CJ757" s="344"/>
      <c r="CK757" s="344"/>
      <c r="CL757" s="344"/>
      <c r="CM757" s="344"/>
      <c r="CN757" s="344"/>
      <c r="CO757" s="344"/>
      <c r="CP757" s="344"/>
      <c r="CQ757" s="344"/>
      <c r="CR757" s="344"/>
      <c r="CS757" s="344"/>
      <c r="CT757" s="344"/>
      <c r="CU757" s="344"/>
      <c r="CV757" s="344"/>
      <c r="CW757" s="344"/>
      <c r="CX757" s="344"/>
      <c r="CY757" s="344"/>
      <c r="CZ757" s="344"/>
    </row>
    <row r="758" ht="25.15" customHeight="true" x14ac:dyDescent="0.2">
      <c r="C758" s="1020"/>
      <c r="D758" s="1020"/>
      <c r="E758" s="577"/>
      <c r="F758" s="577"/>
      <c r="G758" s="577"/>
      <c r="H758" s="1020"/>
      <c r="I758" s="1020"/>
      <c r="J758" s="577"/>
      <c r="K758" s="577"/>
      <c r="L758" s="577"/>
      <c r="M758" s="1020"/>
      <c r="N758" s="1020"/>
      <c r="O758" s="577"/>
      <c r="P758" s="577"/>
      <c r="Q758" s="577"/>
      <c r="BA758" s="344"/>
      <c r="BB758" s="395"/>
      <c r="BC758" s="344"/>
      <c r="BD758" s="344"/>
      <c r="BE758" s="344"/>
      <c r="BF758" s="344"/>
      <c r="BG758" s="344"/>
      <c r="BH758" s="344"/>
      <c r="BI758" s="344"/>
      <c r="BJ758" s="344"/>
      <c r="BK758" s="344"/>
      <c r="BL758" s="344"/>
      <c r="BM758" s="344"/>
      <c r="BN758" s="344"/>
      <c r="BO758" s="344"/>
      <c r="BP758" s="344"/>
      <c r="BQ758" s="344"/>
      <c r="BR758" s="344"/>
      <c r="BS758" s="344"/>
      <c r="BT758" s="344"/>
      <c r="BU758" s="344"/>
      <c r="BV758" s="344"/>
      <c r="BW758" s="344"/>
      <c r="BX758" s="344"/>
      <c r="BY758" s="344"/>
      <c r="BZ758" s="344"/>
      <c r="CA758" s="344"/>
      <c r="CB758" s="344"/>
      <c r="CC758" s="344"/>
      <c r="CD758" s="344"/>
      <c r="CE758" s="344"/>
      <c r="CF758" s="344"/>
      <c r="CG758" s="344"/>
      <c r="CH758" s="344"/>
      <c r="CI758" s="344"/>
      <c r="CJ758" s="344"/>
      <c r="CK758" s="344"/>
      <c r="CL758" s="344"/>
      <c r="CM758" s="344"/>
      <c r="CN758" s="344"/>
      <c r="CO758" s="344"/>
      <c r="CP758" s="344"/>
      <c r="CQ758" s="344"/>
      <c r="CR758" s="344"/>
      <c r="CS758" s="344"/>
      <c r="CT758" s="344"/>
      <c r="CU758" s="344"/>
      <c r="CV758" s="344"/>
      <c r="CW758" s="344"/>
      <c r="CX758" s="344"/>
      <c r="CY758" s="344"/>
      <c r="CZ758" s="344"/>
    </row>
    <row r="759" ht="25.15" customHeight="true" x14ac:dyDescent="0.2">
      <c r="C759" s="1020"/>
      <c r="D759" s="1020"/>
      <c r="E759" s="577"/>
      <c r="F759" s="577"/>
      <c r="G759" s="577"/>
      <c r="H759" s="1020"/>
      <c r="I759" s="1020"/>
      <c r="J759" s="577"/>
      <c r="K759" s="577"/>
      <c r="L759" s="577"/>
      <c r="M759" s="1020"/>
      <c r="N759" s="1020"/>
      <c r="O759" s="577"/>
      <c r="P759" s="577"/>
      <c r="Q759" s="577"/>
      <c r="BA759" s="344"/>
      <c r="BB759" s="395"/>
      <c r="BC759" s="344"/>
      <c r="BD759" s="344"/>
      <c r="BE759" s="344"/>
      <c r="BF759" s="344"/>
      <c r="BG759" s="344"/>
      <c r="BH759" s="344"/>
      <c r="BI759" s="344"/>
      <c r="BJ759" s="344"/>
      <c r="BK759" s="344"/>
      <c r="BL759" s="344"/>
      <c r="BM759" s="344"/>
      <c r="BN759" s="344"/>
      <c r="BO759" s="344"/>
      <c r="BP759" s="344"/>
      <c r="BQ759" s="344"/>
      <c r="BR759" s="344"/>
      <c r="BS759" s="344"/>
      <c r="BT759" s="344"/>
      <c r="BU759" s="344"/>
      <c r="BV759" s="344"/>
      <c r="BW759" s="344"/>
      <c r="BX759" s="344"/>
      <c r="BY759" s="344"/>
      <c r="BZ759" s="344"/>
      <c r="CA759" s="344"/>
      <c r="CB759" s="344"/>
      <c r="CC759" s="344"/>
      <c r="CD759" s="344"/>
      <c r="CE759" s="344"/>
      <c r="CF759" s="344"/>
      <c r="CG759" s="344"/>
      <c r="CH759" s="344"/>
      <c r="CI759" s="344"/>
      <c r="CJ759" s="344"/>
      <c r="CK759" s="344"/>
      <c r="CL759" s="344"/>
      <c r="CM759" s="344"/>
      <c r="CN759" s="344"/>
      <c r="CO759" s="344"/>
      <c r="CP759" s="344"/>
      <c r="CQ759" s="344"/>
      <c r="CR759" s="344"/>
      <c r="CS759" s="344"/>
      <c r="CT759" s="344"/>
      <c r="CU759" s="344"/>
      <c r="CV759" s="344"/>
      <c r="CW759" s="344"/>
      <c r="CX759" s="344"/>
      <c r="CY759" s="344"/>
      <c r="CZ759" s="344"/>
    </row>
    <row r="760" ht="25.15" customHeight="true" x14ac:dyDescent="0.2">
      <c r="C760" s="1020"/>
      <c r="D760" s="1020"/>
      <c r="E760" s="577"/>
      <c r="F760" s="577"/>
      <c r="G760" s="577"/>
      <c r="H760" s="1020"/>
      <c r="I760" s="1020"/>
      <c r="J760" s="577"/>
      <c r="K760" s="577"/>
      <c r="L760" s="577"/>
      <c r="M760" s="1020"/>
      <c r="N760" s="1020"/>
      <c r="O760" s="577"/>
      <c r="P760" s="577"/>
      <c r="Q760" s="577"/>
      <c r="BA760" s="344"/>
      <c r="BB760" s="395"/>
      <c r="BC760" s="344"/>
      <c r="BD760" s="344"/>
      <c r="BE760" s="344"/>
      <c r="BF760" s="344"/>
      <c r="BG760" s="344"/>
      <c r="BH760" s="344"/>
      <c r="BI760" s="344"/>
      <c r="BJ760" s="344"/>
      <c r="BK760" s="344"/>
      <c r="BL760" s="344"/>
      <c r="BM760" s="344"/>
      <c r="BN760" s="344"/>
      <c r="BO760" s="344"/>
      <c r="BP760" s="344"/>
      <c r="BQ760" s="344"/>
      <c r="BR760" s="344"/>
      <c r="BS760" s="344"/>
      <c r="BT760" s="344"/>
      <c r="BU760" s="344"/>
      <c r="BV760" s="344"/>
      <c r="BW760" s="344"/>
      <c r="BX760" s="344"/>
      <c r="BY760" s="344"/>
      <c r="BZ760" s="344"/>
      <c r="CA760" s="344"/>
      <c r="CB760" s="344"/>
      <c r="CC760" s="344"/>
      <c r="CD760" s="344"/>
      <c r="CE760" s="344"/>
      <c r="CF760" s="344"/>
      <c r="CG760" s="344"/>
      <c r="CH760" s="344"/>
      <c r="CI760" s="344"/>
      <c r="CJ760" s="344"/>
      <c r="CK760" s="344"/>
      <c r="CL760" s="344"/>
      <c r="CM760" s="344"/>
      <c r="CN760" s="344"/>
      <c r="CO760" s="344"/>
      <c r="CP760" s="344"/>
      <c r="CQ760" s="344"/>
      <c r="CR760" s="344"/>
      <c r="CS760" s="344"/>
      <c r="CT760" s="344"/>
      <c r="CU760" s="344"/>
      <c r="CV760" s="344"/>
      <c r="CW760" s="344"/>
      <c r="CX760" s="344"/>
      <c r="CY760" s="344"/>
      <c r="CZ760" s="344"/>
    </row>
    <row r="761" ht="25.15" customHeight="true" x14ac:dyDescent="0.2">
      <c r="C761" s="1020"/>
      <c r="D761" s="1020"/>
      <c r="E761" s="577"/>
      <c r="F761" s="577"/>
      <c r="G761" s="577"/>
      <c r="H761" s="1020"/>
      <c r="I761" s="1020"/>
      <c r="J761" s="577"/>
      <c r="K761" s="577"/>
      <c r="L761" s="577"/>
      <c r="M761" s="1020"/>
      <c r="N761" s="1020"/>
      <c r="O761" s="577"/>
      <c r="P761" s="577"/>
      <c r="Q761" s="577"/>
      <c r="BA761" s="344"/>
      <c r="BB761" s="395"/>
      <c r="BC761" s="344"/>
      <c r="BD761" s="344"/>
      <c r="BE761" s="344"/>
      <c r="BF761" s="344"/>
      <c r="BG761" s="344"/>
      <c r="BH761" s="344"/>
      <c r="BI761" s="344"/>
      <c r="BJ761" s="344"/>
      <c r="BK761" s="344"/>
      <c r="BL761" s="344"/>
      <c r="BM761" s="344"/>
      <c r="BN761" s="344"/>
      <c r="BO761" s="344"/>
      <c r="BP761" s="344"/>
      <c r="BQ761" s="344"/>
      <c r="BR761" s="344"/>
      <c r="BS761" s="344"/>
      <c r="BT761" s="344"/>
      <c r="BU761" s="344"/>
      <c r="BV761" s="344"/>
      <c r="BW761" s="344"/>
      <c r="BX761" s="344"/>
      <c r="BY761" s="344"/>
      <c r="BZ761" s="344"/>
      <c r="CA761" s="344"/>
      <c r="CB761" s="344"/>
      <c r="CC761" s="344"/>
      <c r="CD761" s="344"/>
      <c r="CE761" s="344"/>
      <c r="CF761" s="344"/>
      <c r="CG761" s="344"/>
      <c r="CH761" s="344"/>
      <c r="CI761" s="344"/>
      <c r="CJ761" s="344"/>
      <c r="CK761" s="344"/>
      <c r="CL761" s="344"/>
      <c r="CM761" s="344"/>
      <c r="CN761" s="344"/>
      <c r="CO761" s="344"/>
      <c r="CP761" s="344"/>
      <c r="CQ761" s="344"/>
      <c r="CR761" s="344"/>
      <c r="CS761" s="344"/>
      <c r="CT761" s="344"/>
      <c r="CU761" s="344"/>
      <c r="CV761" s="344"/>
      <c r="CW761" s="344"/>
      <c r="CX761" s="344"/>
      <c r="CY761" s="344"/>
      <c r="CZ761" s="344"/>
    </row>
    <row r="762" ht="25.15" customHeight="true" x14ac:dyDescent="0.2">
      <c r="C762" s="1020"/>
      <c r="D762" s="1020"/>
      <c r="E762" s="577"/>
      <c r="F762" s="577"/>
      <c r="G762" s="577"/>
      <c r="H762" s="1020"/>
      <c r="I762" s="1020"/>
      <c r="J762" s="577"/>
      <c r="K762" s="577"/>
      <c r="L762" s="577"/>
      <c r="M762" s="1020"/>
      <c r="N762" s="1020"/>
      <c r="O762" s="577"/>
      <c r="P762" s="577"/>
      <c r="Q762" s="577"/>
      <c r="BA762" s="344"/>
      <c r="BB762" s="395"/>
      <c r="BC762" s="344"/>
      <c r="BD762" s="344"/>
      <c r="BE762" s="344"/>
      <c r="BF762" s="344"/>
      <c r="BG762" s="344"/>
      <c r="BH762" s="344"/>
      <c r="BI762" s="344"/>
      <c r="BJ762" s="344"/>
      <c r="BK762" s="344"/>
      <c r="BL762" s="344"/>
      <c r="BM762" s="344"/>
      <c r="BN762" s="344"/>
      <c r="BO762" s="344"/>
      <c r="BP762" s="344"/>
      <c r="BQ762" s="344"/>
      <c r="BR762" s="344"/>
      <c r="BS762" s="344"/>
      <c r="BT762" s="344"/>
      <c r="BU762" s="344"/>
      <c r="BV762" s="344"/>
      <c r="BW762" s="344"/>
      <c r="BX762" s="344"/>
      <c r="BY762" s="344"/>
      <c r="BZ762" s="344"/>
      <c r="CA762" s="344"/>
      <c r="CB762" s="344"/>
      <c r="CC762" s="344"/>
      <c r="CD762" s="344"/>
      <c r="CE762" s="344"/>
      <c r="CF762" s="344"/>
      <c r="CG762" s="344"/>
      <c r="CH762" s="344"/>
      <c r="CI762" s="344"/>
      <c r="CJ762" s="344"/>
      <c r="CK762" s="344"/>
      <c r="CL762" s="344"/>
      <c r="CM762" s="344"/>
      <c r="CN762" s="344"/>
      <c r="CO762" s="344"/>
      <c r="CP762" s="344"/>
      <c r="CQ762" s="344"/>
      <c r="CR762" s="344"/>
      <c r="CS762" s="344"/>
      <c r="CT762" s="344"/>
      <c r="CU762" s="344"/>
      <c r="CV762" s="344"/>
      <c r="CW762" s="344"/>
      <c r="CX762" s="344"/>
      <c r="CY762" s="344"/>
      <c r="CZ762" s="344"/>
    </row>
    <row r="763" ht="25.15" customHeight="true" x14ac:dyDescent="0.2">
      <c r="C763" s="1020"/>
      <c r="D763" s="1020"/>
      <c r="E763" s="577"/>
      <c r="F763" s="577"/>
      <c r="G763" s="577"/>
      <c r="H763" s="1020"/>
      <c r="I763" s="1020"/>
      <c r="J763" s="577"/>
      <c r="K763" s="577"/>
      <c r="L763" s="577"/>
      <c r="M763" s="1020"/>
      <c r="N763" s="1020"/>
      <c r="O763" s="577"/>
      <c r="P763" s="577"/>
      <c r="Q763" s="577"/>
      <c r="BA763" s="344"/>
      <c r="BB763" s="395"/>
      <c r="BC763" s="344"/>
      <c r="BD763" s="344"/>
      <c r="BE763" s="344"/>
      <c r="BF763" s="344"/>
      <c r="BG763" s="344"/>
      <c r="BH763" s="344"/>
      <c r="BI763" s="344"/>
      <c r="BJ763" s="344"/>
      <c r="BK763" s="344"/>
      <c r="BL763" s="344"/>
      <c r="BM763" s="344"/>
      <c r="BN763" s="344"/>
      <c r="BO763" s="344"/>
      <c r="BP763" s="344"/>
      <c r="BQ763" s="344"/>
      <c r="BR763" s="344"/>
      <c r="BS763" s="344"/>
      <c r="BT763" s="344"/>
      <c r="BU763" s="344"/>
      <c r="BV763" s="344"/>
      <c r="BW763" s="344"/>
      <c r="BX763" s="344"/>
      <c r="BY763" s="344"/>
      <c r="BZ763" s="344"/>
      <c r="CA763" s="344"/>
      <c r="CB763" s="344"/>
      <c r="CC763" s="344"/>
      <c r="CD763" s="344"/>
      <c r="CE763" s="344"/>
      <c r="CF763" s="344"/>
      <c r="CG763" s="344"/>
      <c r="CH763" s="344"/>
      <c r="CI763" s="344"/>
      <c r="CJ763" s="344"/>
      <c r="CK763" s="344"/>
      <c r="CL763" s="344"/>
      <c r="CM763" s="344"/>
      <c r="CN763" s="344"/>
      <c r="CO763" s="344"/>
      <c r="CP763" s="344"/>
      <c r="CQ763" s="344"/>
      <c r="CR763" s="344"/>
      <c r="CS763" s="344"/>
      <c r="CT763" s="344"/>
      <c r="CU763" s="344"/>
      <c r="CV763" s="344"/>
      <c r="CW763" s="344"/>
      <c r="CX763" s="344"/>
      <c r="CY763" s="344"/>
      <c r="CZ763" s="344"/>
    </row>
    <row r="764" ht="25.15" customHeight="true" x14ac:dyDescent="0.2">
      <c r="C764" s="1020"/>
      <c r="D764" s="1020"/>
      <c r="E764" s="577"/>
      <c r="F764" s="577"/>
      <c r="G764" s="577"/>
      <c r="H764" s="1020"/>
      <c r="I764" s="1020"/>
      <c r="J764" s="577"/>
      <c r="K764" s="577"/>
      <c r="L764" s="577"/>
      <c r="M764" s="1020"/>
      <c r="N764" s="1020"/>
      <c r="O764" s="577"/>
      <c r="P764" s="577"/>
      <c r="Q764" s="577"/>
      <c r="BA764" s="344"/>
      <c r="BB764" s="395"/>
      <c r="BC764" s="344"/>
      <c r="BD764" s="344"/>
      <c r="BE764" s="344"/>
      <c r="BF764" s="344"/>
      <c r="BG764" s="344"/>
      <c r="BH764" s="344"/>
      <c r="BI764" s="344"/>
      <c r="BJ764" s="344"/>
      <c r="BK764" s="344"/>
      <c r="BL764" s="344"/>
      <c r="BM764" s="344"/>
      <c r="BN764" s="344"/>
      <c r="BO764" s="344"/>
      <c r="BP764" s="344"/>
      <c r="BQ764" s="344"/>
      <c r="BR764" s="344"/>
      <c r="BS764" s="344"/>
      <c r="BT764" s="344"/>
      <c r="BU764" s="344"/>
      <c r="BV764" s="344"/>
      <c r="BW764" s="344"/>
      <c r="BX764" s="344"/>
      <c r="BY764" s="344"/>
      <c r="BZ764" s="344"/>
      <c r="CA764" s="344"/>
      <c r="CB764" s="344"/>
      <c r="CC764" s="344"/>
      <c r="CD764" s="344"/>
      <c r="CE764" s="344"/>
      <c r="CF764" s="344"/>
      <c r="CG764" s="344"/>
      <c r="CH764" s="344"/>
      <c r="CI764" s="344"/>
      <c r="CJ764" s="344"/>
      <c r="CK764" s="344"/>
      <c r="CL764" s="344"/>
      <c r="CM764" s="344"/>
      <c r="CN764" s="344"/>
      <c r="CO764" s="344"/>
      <c r="CP764" s="344"/>
      <c r="CQ764" s="344"/>
      <c r="CR764" s="344"/>
      <c r="CS764" s="344"/>
      <c r="CT764" s="344"/>
      <c r="CU764" s="344"/>
      <c r="CV764" s="344"/>
      <c r="CW764" s="344"/>
      <c r="CX764" s="344"/>
      <c r="CY764" s="344"/>
      <c r="CZ764" s="344"/>
    </row>
    <row r="765" ht="25.15" customHeight="true" x14ac:dyDescent="0.2">
      <c r="C765" s="1020"/>
      <c r="D765" s="1020"/>
      <c r="E765" s="577"/>
      <c r="F765" s="577"/>
      <c r="G765" s="577"/>
      <c r="H765" s="1020"/>
      <c r="I765" s="1020"/>
      <c r="J765" s="577"/>
      <c r="K765" s="577"/>
      <c r="L765" s="577"/>
      <c r="M765" s="1020"/>
      <c r="N765" s="1020"/>
      <c r="O765" s="577"/>
      <c r="P765" s="577"/>
      <c r="Q765" s="577"/>
      <c r="BA765" s="344"/>
      <c r="BB765" s="395"/>
      <c r="BC765" s="344"/>
      <c r="BD765" s="344"/>
      <c r="BE765" s="344"/>
      <c r="BF765" s="344"/>
      <c r="BG765" s="344"/>
      <c r="BH765" s="344"/>
      <c r="BI765" s="344"/>
      <c r="BJ765" s="344"/>
      <c r="BK765" s="344"/>
      <c r="BL765" s="344"/>
      <c r="BM765" s="344"/>
      <c r="BN765" s="344"/>
      <c r="BO765" s="344"/>
      <c r="BP765" s="344"/>
      <c r="BQ765" s="344"/>
      <c r="BR765" s="344"/>
      <c r="BS765" s="344"/>
      <c r="BT765" s="344"/>
      <c r="BU765" s="344"/>
      <c r="BV765" s="344"/>
      <c r="BW765" s="344"/>
      <c r="BX765" s="344"/>
      <c r="BY765" s="344"/>
      <c r="BZ765" s="344"/>
      <c r="CA765" s="344"/>
      <c r="CB765" s="344"/>
      <c r="CC765" s="344"/>
      <c r="CD765" s="344"/>
      <c r="CE765" s="344"/>
      <c r="CF765" s="344"/>
      <c r="CG765" s="344"/>
      <c r="CH765" s="344"/>
      <c r="CI765" s="344"/>
      <c r="CJ765" s="344"/>
      <c r="CK765" s="344"/>
      <c r="CL765" s="344"/>
      <c r="CM765" s="344"/>
      <c r="CN765" s="344"/>
      <c r="CO765" s="344"/>
      <c r="CP765" s="344"/>
      <c r="CQ765" s="344"/>
      <c r="CR765" s="344"/>
      <c r="CS765" s="344"/>
      <c r="CT765" s="344"/>
      <c r="CU765" s="344"/>
      <c r="CV765" s="344"/>
      <c r="CW765" s="344"/>
      <c r="CX765" s="344"/>
      <c r="CY765" s="344"/>
      <c r="CZ765" s="344"/>
    </row>
    <row r="766" ht="25.15" customHeight="true" x14ac:dyDescent="0.2">
      <c r="C766" s="1020"/>
      <c r="D766" s="1020"/>
      <c r="E766" s="577"/>
      <c r="F766" s="577"/>
      <c r="G766" s="577"/>
      <c r="H766" s="1020"/>
      <c r="I766" s="1020"/>
      <c r="J766" s="577"/>
      <c r="K766" s="577"/>
      <c r="L766" s="577"/>
      <c r="M766" s="1020"/>
      <c r="N766" s="1020"/>
      <c r="O766" s="577"/>
      <c r="P766" s="577"/>
      <c r="Q766" s="577"/>
      <c r="BA766" s="344"/>
      <c r="BB766" s="395"/>
      <c r="BC766" s="344"/>
      <c r="BD766" s="344"/>
      <c r="BE766" s="344"/>
      <c r="BF766" s="344"/>
      <c r="BG766" s="344"/>
      <c r="BH766" s="344"/>
      <c r="BI766" s="344"/>
      <c r="BJ766" s="344"/>
      <c r="BK766" s="344"/>
      <c r="BL766" s="344"/>
      <c r="BM766" s="344"/>
      <c r="BN766" s="344"/>
      <c r="BO766" s="344"/>
      <c r="BP766" s="344"/>
      <c r="BQ766" s="344"/>
      <c r="BR766" s="344"/>
      <c r="BS766" s="344"/>
      <c r="BT766" s="344"/>
      <c r="BU766" s="344"/>
      <c r="BV766" s="344"/>
      <c r="BW766" s="344"/>
      <c r="BX766" s="344"/>
      <c r="BY766" s="344"/>
      <c r="BZ766" s="344"/>
      <c r="CA766" s="344"/>
      <c r="CB766" s="344"/>
      <c r="CC766" s="344"/>
      <c r="CD766" s="344"/>
      <c r="CE766" s="344"/>
      <c r="CF766" s="344"/>
      <c r="CG766" s="344"/>
      <c r="CH766" s="344"/>
      <c r="CI766" s="344"/>
      <c r="CJ766" s="344"/>
      <c r="CK766" s="344"/>
      <c r="CL766" s="344"/>
      <c r="CM766" s="344"/>
      <c r="CN766" s="344"/>
      <c r="CO766" s="344"/>
      <c r="CP766" s="344"/>
      <c r="CQ766" s="344"/>
      <c r="CR766" s="344"/>
      <c r="CS766" s="344"/>
      <c r="CT766" s="344"/>
      <c r="CU766" s="344"/>
      <c r="CV766" s="344"/>
      <c r="CW766" s="344"/>
      <c r="CX766" s="344"/>
      <c r="CY766" s="344"/>
      <c r="CZ766" s="344"/>
    </row>
    <row r="767" ht="25.15" customHeight="true" x14ac:dyDescent="0.2">
      <c r="C767" s="1020"/>
      <c r="D767" s="1020"/>
      <c r="E767" s="577"/>
      <c r="F767" s="577"/>
      <c r="G767" s="577"/>
      <c r="H767" s="1020"/>
      <c r="I767" s="1020"/>
      <c r="J767" s="577"/>
      <c r="K767" s="577"/>
      <c r="L767" s="577"/>
      <c r="M767" s="1020"/>
      <c r="N767" s="1020"/>
      <c r="O767" s="577"/>
      <c r="P767" s="577"/>
      <c r="Q767" s="577"/>
      <c r="BA767" s="344"/>
      <c r="BB767" s="395"/>
      <c r="BC767" s="344"/>
      <c r="BD767" s="344"/>
      <c r="BE767" s="344"/>
      <c r="BF767" s="344"/>
      <c r="BG767" s="344"/>
      <c r="BH767" s="344"/>
      <c r="BI767" s="344"/>
      <c r="BJ767" s="344"/>
      <c r="BK767" s="344"/>
      <c r="BL767" s="344"/>
      <c r="BM767" s="344"/>
      <c r="BN767" s="344"/>
      <c r="BO767" s="344"/>
      <c r="BP767" s="344"/>
      <c r="BQ767" s="344"/>
      <c r="BR767" s="344"/>
      <c r="BS767" s="344"/>
      <c r="BT767" s="344"/>
      <c r="BU767" s="344"/>
      <c r="BV767" s="344"/>
      <c r="BW767" s="344"/>
      <c r="BX767" s="344"/>
      <c r="BY767" s="344"/>
      <c r="BZ767" s="344"/>
      <c r="CA767" s="344"/>
      <c r="CB767" s="344"/>
      <c r="CC767" s="344"/>
      <c r="CD767" s="344"/>
      <c r="CE767" s="344"/>
      <c r="CF767" s="344"/>
      <c r="CG767" s="344"/>
      <c r="CH767" s="344"/>
      <c r="CI767" s="344"/>
      <c r="CJ767" s="344"/>
      <c r="CK767" s="344"/>
      <c r="CL767" s="344"/>
      <c r="CM767" s="344"/>
      <c r="CN767" s="344"/>
      <c r="CO767" s="344"/>
      <c r="CP767" s="344"/>
      <c r="CQ767" s="344"/>
      <c r="CR767" s="344"/>
      <c r="CS767" s="344"/>
      <c r="CT767" s="344"/>
      <c r="CU767" s="344"/>
      <c r="CV767" s="344"/>
      <c r="CW767" s="344"/>
      <c r="CX767" s="344"/>
      <c r="CY767" s="344"/>
      <c r="CZ767" s="344"/>
    </row>
    <row r="768" ht="25.15" customHeight="true" x14ac:dyDescent="0.2">
      <c r="C768" s="1020"/>
      <c r="D768" s="1020"/>
      <c r="E768" s="577"/>
      <c r="F768" s="577"/>
      <c r="G768" s="577"/>
      <c r="H768" s="1020"/>
      <c r="I768" s="1020"/>
      <c r="J768" s="577"/>
      <c r="K768" s="577"/>
      <c r="L768" s="577"/>
      <c r="M768" s="1020"/>
      <c r="N768" s="1020"/>
      <c r="O768" s="577"/>
      <c r="P768" s="577"/>
      <c r="Q768" s="577"/>
      <c r="BA768" s="342"/>
      <c r="BB768" s="396"/>
      <c r="BC768" s="342"/>
      <c r="BD768" s="342"/>
      <c r="BE768" s="342"/>
      <c r="BF768" s="342"/>
      <c r="BG768" s="342"/>
      <c r="BH768" s="342"/>
      <c r="BI768" s="342"/>
      <c r="BJ768" s="342"/>
      <c r="BK768" s="342"/>
      <c r="BL768" s="342"/>
      <c r="BM768" s="342"/>
      <c r="BN768" s="342"/>
      <c r="BO768" s="342"/>
      <c r="BP768" s="342"/>
      <c r="BQ768" s="342"/>
      <c r="BR768" s="342"/>
      <c r="BS768" s="342"/>
      <c r="BT768" s="342"/>
      <c r="BU768" s="342"/>
      <c r="BV768" s="342"/>
      <c r="BW768" s="342"/>
      <c r="BX768" s="342"/>
      <c r="BY768" s="342"/>
      <c r="BZ768" s="342"/>
      <c r="CA768" s="342"/>
      <c r="CB768" s="342"/>
      <c r="CC768" s="342"/>
      <c r="CD768" s="342"/>
      <c r="CE768" s="342"/>
      <c r="CF768" s="342"/>
      <c r="CG768" s="342"/>
      <c r="CH768" s="342"/>
      <c r="CI768" s="342"/>
      <c r="CJ768" s="342"/>
      <c r="CK768" s="342"/>
      <c r="CL768" s="342"/>
      <c r="CM768" s="342"/>
      <c r="CN768" s="342"/>
      <c r="CO768" s="342"/>
      <c r="CP768" s="342"/>
      <c r="CQ768" s="342"/>
      <c r="CR768" s="342"/>
      <c r="CS768" s="342"/>
      <c r="CT768" s="342"/>
      <c r="CU768" s="342"/>
      <c r="CV768" s="342"/>
      <c r="CW768" s="342"/>
      <c r="CX768" s="342"/>
      <c r="CY768" s="342"/>
      <c r="CZ768" s="342"/>
    </row>
    <row r="769" ht="25.15" customHeight="true" x14ac:dyDescent="0.2">
      <c r="C769" s="1020"/>
      <c r="D769" s="1020"/>
      <c r="E769" s="577"/>
      <c r="F769" s="577"/>
      <c r="G769" s="577"/>
      <c r="H769" s="1020"/>
      <c r="I769" s="1020"/>
      <c r="J769" s="577"/>
      <c r="K769" s="577"/>
      <c r="L769" s="577"/>
      <c r="M769" s="1020"/>
      <c r="N769" s="1020"/>
      <c r="O769" s="577"/>
      <c r="P769" s="577"/>
      <c r="Q769" s="577"/>
      <c r="BA769" s="342"/>
      <c r="BB769" s="396"/>
      <c r="BC769" s="342"/>
      <c r="BD769" s="342"/>
      <c r="BE769" s="342"/>
      <c r="BF769" s="342"/>
      <c r="BG769" s="342"/>
      <c r="BH769" s="342"/>
      <c r="BI769" s="342"/>
      <c r="BJ769" s="342"/>
      <c r="BK769" s="342"/>
      <c r="BL769" s="342"/>
      <c r="BM769" s="342"/>
      <c r="BN769" s="342"/>
      <c r="BO769" s="342"/>
      <c r="BP769" s="342"/>
      <c r="BQ769" s="342"/>
      <c r="BR769" s="342"/>
      <c r="BS769" s="342"/>
      <c r="BT769" s="342"/>
      <c r="BU769" s="342"/>
      <c r="BV769" s="342"/>
      <c r="BW769" s="342"/>
      <c r="BX769" s="342"/>
      <c r="BY769" s="342"/>
      <c r="BZ769" s="342"/>
      <c r="CA769" s="342"/>
      <c r="CB769" s="342"/>
      <c r="CC769" s="342"/>
      <c r="CD769" s="342"/>
      <c r="CE769" s="342"/>
      <c r="CF769" s="342"/>
      <c r="CG769" s="342"/>
      <c r="CH769" s="342"/>
      <c r="CI769" s="342"/>
      <c r="CJ769" s="342"/>
      <c r="CK769" s="342"/>
      <c r="CL769" s="342"/>
      <c r="CM769" s="342"/>
      <c r="CN769" s="342"/>
      <c r="CO769" s="342"/>
      <c r="CP769" s="342"/>
      <c r="CQ769" s="342"/>
      <c r="CR769" s="342"/>
      <c r="CS769" s="342"/>
      <c r="CT769" s="342"/>
      <c r="CU769" s="342"/>
      <c r="CV769" s="342"/>
      <c r="CW769" s="342"/>
      <c r="CX769" s="342"/>
      <c r="CY769" s="342"/>
      <c r="CZ769" s="342"/>
    </row>
    <row r="770" ht="25.15" customHeight="true" x14ac:dyDescent="0.2">
      <c r="C770" s="1020"/>
      <c r="D770" s="1020"/>
      <c r="E770" s="577"/>
      <c r="F770" s="577"/>
      <c r="G770" s="577"/>
      <c r="H770" s="1020"/>
      <c r="I770" s="1020"/>
      <c r="J770" s="577"/>
      <c r="K770" s="577"/>
      <c r="L770" s="577"/>
      <c r="M770" s="1020"/>
      <c r="N770" s="1020"/>
      <c r="O770" s="577"/>
      <c r="P770" s="577"/>
      <c r="Q770" s="577"/>
      <c r="BA770" s="342"/>
      <c r="BB770" s="396"/>
      <c r="BC770" s="342"/>
      <c r="BD770" s="342"/>
      <c r="BE770" s="342"/>
      <c r="BF770" s="342"/>
      <c r="BG770" s="342"/>
      <c r="BH770" s="342"/>
      <c r="BI770" s="342"/>
      <c r="BJ770" s="342"/>
      <c r="BK770" s="342"/>
      <c r="BL770" s="342"/>
      <c r="BM770" s="342"/>
      <c r="BN770" s="342"/>
      <c r="BO770" s="342"/>
      <c r="BP770" s="342"/>
      <c r="BQ770" s="342"/>
      <c r="BR770" s="342"/>
      <c r="BS770" s="342"/>
      <c r="BT770" s="342"/>
      <c r="BU770" s="342"/>
      <c r="BV770" s="342"/>
      <c r="BW770" s="342"/>
      <c r="BX770" s="342"/>
      <c r="BY770" s="342"/>
      <c r="BZ770" s="342"/>
      <c r="CA770" s="342"/>
      <c r="CB770" s="342"/>
      <c r="CC770" s="342"/>
      <c r="CD770" s="342"/>
      <c r="CE770" s="342"/>
      <c r="CF770" s="342"/>
      <c r="CG770" s="342"/>
      <c r="CH770" s="342"/>
      <c r="CI770" s="342"/>
      <c r="CJ770" s="342"/>
      <c r="CK770" s="342"/>
      <c r="CL770" s="342"/>
      <c r="CM770" s="342"/>
      <c r="CN770" s="342"/>
      <c r="CO770" s="342"/>
      <c r="CP770" s="342"/>
      <c r="CQ770" s="342"/>
      <c r="CR770" s="342"/>
      <c r="CS770" s="342"/>
      <c r="CT770" s="342"/>
      <c r="CU770" s="342"/>
      <c r="CV770" s="342"/>
      <c r="CW770" s="342"/>
      <c r="CX770" s="342"/>
      <c r="CY770" s="342"/>
      <c r="CZ770" s="342"/>
    </row>
    <row r="771" ht="25.15" customHeight="true" x14ac:dyDescent="0.2">
      <c r="C771" s="1020"/>
      <c r="D771" s="1020"/>
      <c r="E771" s="577"/>
      <c r="F771" s="577"/>
      <c r="G771" s="577"/>
      <c r="H771" s="1020"/>
      <c r="I771" s="1020"/>
      <c r="J771" s="577"/>
      <c r="K771" s="577"/>
      <c r="L771" s="577"/>
      <c r="M771" s="1020"/>
      <c r="N771" s="1020"/>
      <c r="O771" s="577"/>
      <c r="P771" s="577"/>
      <c r="Q771" s="577"/>
      <c r="BA771" s="342"/>
      <c r="BB771" s="396"/>
      <c r="BC771" s="342"/>
      <c r="BD771" s="342"/>
      <c r="BE771" s="342"/>
      <c r="BF771" s="342"/>
      <c r="BG771" s="342"/>
      <c r="BH771" s="342"/>
      <c r="BI771" s="342"/>
      <c r="BJ771" s="342"/>
      <c r="BK771" s="342"/>
      <c r="BL771" s="342"/>
      <c r="BM771" s="342"/>
      <c r="BN771" s="342"/>
      <c r="BO771" s="342"/>
      <c r="BP771" s="342"/>
      <c r="BQ771" s="342"/>
      <c r="BR771" s="342"/>
      <c r="BS771" s="342"/>
      <c r="BT771" s="342"/>
      <c r="BU771" s="342"/>
      <c r="BV771" s="342"/>
      <c r="BW771" s="342"/>
      <c r="BX771" s="342"/>
      <c r="BY771" s="342"/>
      <c r="BZ771" s="342"/>
      <c r="CA771" s="342"/>
      <c r="CB771" s="342"/>
      <c r="CC771" s="342"/>
      <c r="CD771" s="342"/>
      <c r="CE771" s="342"/>
      <c r="CF771" s="342"/>
      <c r="CG771" s="342"/>
      <c r="CH771" s="342"/>
      <c r="CI771" s="342"/>
      <c r="CJ771" s="342"/>
      <c r="CK771" s="342"/>
      <c r="CL771" s="342"/>
      <c r="CM771" s="342"/>
      <c r="CN771" s="342"/>
      <c r="CO771" s="342"/>
      <c r="CP771" s="342"/>
      <c r="CQ771" s="342"/>
      <c r="CR771" s="342"/>
      <c r="CS771" s="342"/>
      <c r="CT771" s="342"/>
      <c r="CU771" s="342"/>
      <c r="CV771" s="342"/>
      <c r="CW771" s="342"/>
      <c r="CX771" s="342"/>
      <c r="CY771" s="342"/>
      <c r="CZ771" s="342"/>
    </row>
    <row r="772" ht="25.15" customHeight="true" x14ac:dyDescent="0.2">
      <c r="C772" s="1020"/>
      <c r="D772" s="1020"/>
      <c r="E772" s="577"/>
      <c r="F772" s="577"/>
      <c r="G772" s="577"/>
      <c r="H772" s="1020"/>
      <c r="I772" s="1020"/>
      <c r="J772" s="577"/>
      <c r="K772" s="577"/>
      <c r="L772" s="577"/>
      <c r="M772" s="1020"/>
      <c r="N772" s="1020"/>
      <c r="O772" s="577"/>
      <c r="P772" s="577"/>
      <c r="Q772" s="577"/>
      <c r="BA772" s="342"/>
      <c r="BB772" s="396"/>
      <c r="BC772" s="342"/>
      <c r="BD772" s="342"/>
      <c r="BE772" s="342"/>
      <c r="BF772" s="342"/>
      <c r="BG772" s="342"/>
      <c r="BH772" s="342"/>
      <c r="BI772" s="342"/>
      <c r="BJ772" s="342"/>
      <c r="BK772" s="342"/>
      <c r="BL772" s="342"/>
      <c r="BM772" s="342"/>
      <c r="BN772" s="342"/>
      <c r="BO772" s="342"/>
      <c r="BP772" s="342"/>
      <c r="BQ772" s="342"/>
      <c r="BR772" s="342"/>
      <c r="BS772" s="342"/>
      <c r="BT772" s="342"/>
      <c r="BU772" s="342"/>
      <c r="BV772" s="342"/>
      <c r="BW772" s="342"/>
      <c r="BX772" s="342"/>
      <c r="BY772" s="342"/>
      <c r="BZ772" s="342"/>
      <c r="CA772" s="342"/>
      <c r="CB772" s="342"/>
      <c r="CC772" s="342"/>
      <c r="CD772" s="342"/>
      <c r="CE772" s="342"/>
      <c r="CF772" s="342"/>
      <c r="CG772" s="342"/>
      <c r="CH772" s="342"/>
      <c r="CI772" s="342"/>
      <c r="CJ772" s="342"/>
      <c r="CK772" s="342"/>
      <c r="CL772" s="342"/>
      <c r="CM772" s="342"/>
      <c r="CN772" s="342"/>
      <c r="CO772" s="342"/>
      <c r="CP772" s="342"/>
      <c r="CQ772" s="342"/>
      <c r="CR772" s="342"/>
      <c r="CS772" s="342"/>
      <c r="CT772" s="342"/>
      <c r="CU772" s="342"/>
      <c r="CV772" s="342"/>
      <c r="CW772" s="342"/>
      <c r="CX772" s="342"/>
      <c r="CY772" s="342"/>
      <c r="CZ772" s="342"/>
    </row>
    <row r="773" ht="25.15" customHeight="true" x14ac:dyDescent="0.2">
      <c r="C773" s="1020"/>
      <c r="D773" s="1020"/>
      <c r="E773" s="577"/>
      <c r="F773" s="577"/>
      <c r="G773" s="577"/>
      <c r="H773" s="1020"/>
      <c r="I773" s="1020"/>
      <c r="J773" s="577"/>
      <c r="K773" s="577"/>
      <c r="L773" s="577"/>
      <c r="M773" s="1020"/>
      <c r="N773" s="1020"/>
      <c r="O773" s="577"/>
      <c r="P773" s="577"/>
      <c r="Q773" s="577"/>
      <c r="BA773" s="342"/>
      <c r="BB773" s="396"/>
      <c r="BC773" s="342"/>
      <c r="BD773" s="342"/>
      <c r="BE773" s="342"/>
      <c r="BF773" s="342"/>
      <c r="BG773" s="342"/>
      <c r="BH773" s="342"/>
      <c r="BI773" s="342"/>
      <c r="BJ773" s="342"/>
      <c r="BK773" s="342"/>
      <c r="BL773" s="342"/>
      <c r="BM773" s="342"/>
      <c r="BN773" s="342"/>
      <c r="BO773" s="342"/>
      <c r="BP773" s="342"/>
      <c r="BQ773" s="342"/>
      <c r="BR773" s="342"/>
      <c r="BS773" s="342"/>
      <c r="BT773" s="342"/>
      <c r="BU773" s="342"/>
      <c r="BV773" s="342"/>
      <c r="BW773" s="342"/>
      <c r="BX773" s="342"/>
      <c r="BY773" s="342"/>
      <c r="BZ773" s="342"/>
      <c r="CA773" s="342"/>
      <c r="CB773" s="342"/>
      <c r="CC773" s="342"/>
      <c r="CD773" s="342"/>
      <c r="CE773" s="342"/>
      <c r="CF773" s="342"/>
      <c r="CG773" s="342"/>
      <c r="CH773" s="342"/>
      <c r="CI773" s="342"/>
      <c r="CJ773" s="342"/>
      <c r="CK773" s="342"/>
      <c r="CL773" s="342"/>
      <c r="CM773" s="342"/>
      <c r="CN773" s="342"/>
      <c r="CO773" s="342"/>
      <c r="CP773" s="342"/>
      <c r="CQ773" s="342"/>
      <c r="CR773" s="342"/>
      <c r="CS773" s="342"/>
      <c r="CT773" s="342"/>
      <c r="CU773" s="342"/>
      <c r="CV773" s="342"/>
      <c r="CW773" s="342"/>
      <c r="CX773" s="342"/>
      <c r="CY773" s="342"/>
      <c r="CZ773" s="342"/>
    </row>
    <row r="774" ht="25.15" customHeight="true" x14ac:dyDescent="0.2">
      <c r="C774" s="1020"/>
      <c r="D774" s="1020"/>
      <c r="E774" s="577"/>
      <c r="F774" s="577"/>
      <c r="G774" s="577"/>
      <c r="H774" s="1020"/>
      <c r="I774" s="1020"/>
      <c r="J774" s="577"/>
      <c r="K774" s="577"/>
      <c r="L774" s="577"/>
      <c r="M774" s="1020"/>
      <c r="N774" s="1020"/>
      <c r="O774" s="577"/>
      <c r="P774" s="577"/>
      <c r="Q774" s="577"/>
      <c r="BA774" s="342"/>
      <c r="BB774" s="396"/>
      <c r="BC774" s="342"/>
      <c r="BD774" s="342"/>
      <c r="BE774" s="342"/>
      <c r="BF774" s="342"/>
      <c r="BG774" s="342"/>
      <c r="BH774" s="342"/>
      <c r="BI774" s="342"/>
      <c r="BJ774" s="342"/>
      <c r="BK774" s="342"/>
      <c r="BL774" s="342"/>
      <c r="BM774" s="342"/>
      <c r="BN774" s="342"/>
      <c r="BO774" s="342"/>
      <c r="BP774" s="342"/>
      <c r="BQ774" s="342"/>
      <c r="BR774" s="342"/>
      <c r="BS774" s="342"/>
      <c r="BT774" s="342"/>
      <c r="BU774" s="342"/>
      <c r="BV774" s="342"/>
      <c r="BW774" s="342"/>
      <c r="BX774" s="342"/>
      <c r="BY774" s="342"/>
      <c r="BZ774" s="342"/>
      <c r="CA774" s="342"/>
      <c r="CB774" s="342"/>
      <c r="CC774" s="342"/>
      <c r="CD774" s="342"/>
      <c r="CE774" s="342"/>
      <c r="CF774" s="342"/>
      <c r="CG774" s="342"/>
      <c r="CH774" s="342"/>
      <c r="CI774" s="342"/>
      <c r="CJ774" s="342"/>
      <c r="CK774" s="342"/>
      <c r="CL774" s="342"/>
      <c r="CM774" s="342"/>
      <c r="CN774" s="342"/>
      <c r="CO774" s="342"/>
      <c r="CP774" s="342"/>
      <c r="CQ774" s="342"/>
      <c r="CR774" s="342"/>
      <c r="CS774" s="342"/>
      <c r="CT774" s="342"/>
      <c r="CU774" s="342"/>
      <c r="CV774" s="342"/>
      <c r="CW774" s="342"/>
      <c r="CX774" s="342"/>
      <c r="CY774" s="342"/>
      <c r="CZ774" s="342"/>
    </row>
    <row r="775" ht="25.15" customHeight="true" x14ac:dyDescent="0.2">
      <c r="C775" s="1020"/>
      <c r="D775" s="1020"/>
      <c r="E775" s="577"/>
      <c r="F775" s="577"/>
      <c r="G775" s="577"/>
      <c r="H775" s="1020"/>
      <c r="I775" s="1020"/>
      <c r="J775" s="577"/>
      <c r="K775" s="577"/>
      <c r="L775" s="577"/>
      <c r="M775" s="1020"/>
      <c r="N775" s="1020"/>
      <c r="O775" s="577"/>
      <c r="P775" s="577"/>
      <c r="Q775" s="577"/>
      <c r="BA775" s="342"/>
      <c r="BB775" s="396"/>
      <c r="BC775" s="342"/>
      <c r="BD775" s="342"/>
      <c r="BE775" s="342"/>
      <c r="BF775" s="342"/>
      <c r="BG775" s="342"/>
      <c r="BH775" s="342"/>
      <c r="BI775" s="342"/>
      <c r="BJ775" s="342"/>
      <c r="BK775" s="342"/>
      <c r="BL775" s="342"/>
      <c r="BM775" s="342"/>
      <c r="BN775" s="342"/>
      <c r="BO775" s="342"/>
      <c r="BP775" s="342"/>
      <c r="BQ775" s="342"/>
      <c r="BR775" s="342"/>
      <c r="BS775" s="342"/>
      <c r="BT775" s="342"/>
      <c r="BU775" s="342"/>
      <c r="BV775" s="342"/>
      <c r="BW775" s="342"/>
      <c r="BX775" s="342"/>
      <c r="BY775" s="342"/>
      <c r="BZ775" s="342"/>
      <c r="CA775" s="342"/>
      <c r="CB775" s="342"/>
      <c r="CC775" s="342"/>
      <c r="CD775" s="342"/>
      <c r="CE775" s="342"/>
      <c r="CF775" s="342"/>
      <c r="CG775" s="342"/>
      <c r="CH775" s="342"/>
      <c r="CI775" s="342"/>
      <c r="CJ775" s="342"/>
      <c r="CK775" s="342"/>
      <c r="CL775" s="342"/>
      <c r="CM775" s="342"/>
      <c r="CN775" s="342"/>
      <c r="CO775" s="342"/>
      <c r="CP775" s="342"/>
      <c r="CQ775" s="342"/>
      <c r="CR775" s="342"/>
      <c r="CS775" s="342"/>
      <c r="CT775" s="342"/>
      <c r="CU775" s="342"/>
      <c r="CV775" s="342"/>
      <c r="CW775" s="342"/>
      <c r="CX775" s="342"/>
      <c r="CY775" s="342"/>
      <c r="CZ775" s="342"/>
    </row>
    <row r="776" ht="25.15" customHeight="true" x14ac:dyDescent="0.2">
      <c r="C776" s="1020"/>
      <c r="D776" s="1020"/>
      <c r="E776" s="577"/>
      <c r="F776" s="577"/>
      <c r="G776" s="577"/>
      <c r="H776" s="1020"/>
      <c r="I776" s="1020"/>
      <c r="J776" s="577"/>
      <c r="K776" s="577"/>
      <c r="L776" s="577"/>
      <c r="M776" s="1020"/>
      <c r="N776" s="1020"/>
      <c r="O776" s="577"/>
      <c r="P776" s="577"/>
      <c r="Q776" s="577"/>
      <c r="BA776" s="342"/>
      <c r="BB776" s="396"/>
      <c r="BC776" s="342"/>
      <c r="BD776" s="342"/>
      <c r="BE776" s="342"/>
      <c r="BF776" s="342"/>
      <c r="BG776" s="342"/>
      <c r="BH776" s="342"/>
      <c r="BI776" s="342"/>
      <c r="BJ776" s="342"/>
      <c r="BK776" s="342"/>
      <c r="BL776" s="342"/>
      <c r="BM776" s="342"/>
      <c r="BN776" s="342"/>
      <c r="BO776" s="342"/>
      <c r="BP776" s="342"/>
      <c r="BQ776" s="342"/>
      <c r="BR776" s="342"/>
      <c r="BS776" s="342"/>
      <c r="BT776" s="342"/>
      <c r="BU776" s="342"/>
      <c r="BV776" s="342"/>
      <c r="BW776" s="342"/>
      <c r="BX776" s="342"/>
      <c r="BY776" s="342"/>
      <c r="BZ776" s="342"/>
      <c r="CA776" s="342"/>
      <c r="CB776" s="342"/>
      <c r="CC776" s="342"/>
      <c r="CD776" s="342"/>
      <c r="CE776" s="342"/>
      <c r="CF776" s="342"/>
      <c r="CG776" s="342"/>
      <c r="CH776" s="342"/>
      <c r="CI776" s="342"/>
      <c r="CJ776" s="342"/>
      <c r="CK776" s="342"/>
      <c r="CL776" s="342"/>
      <c r="CM776" s="342"/>
      <c r="CN776" s="342"/>
      <c r="CO776" s="342"/>
      <c r="CP776" s="342"/>
      <c r="CQ776" s="342"/>
      <c r="CR776" s="342"/>
      <c r="CS776" s="342"/>
      <c r="CT776" s="342"/>
      <c r="CU776" s="342"/>
      <c r="CV776" s="342"/>
      <c r="CW776" s="342"/>
      <c r="CX776" s="342"/>
      <c r="CY776" s="342"/>
      <c r="CZ776" s="342"/>
    </row>
    <row r="777" ht="25.15" customHeight="true" x14ac:dyDescent="0.2">
      <c r="C777" s="1020"/>
      <c r="D777" s="1020"/>
      <c r="E777" s="577"/>
      <c r="F777" s="577"/>
      <c r="G777" s="577"/>
      <c r="H777" s="1020"/>
      <c r="I777" s="1020"/>
      <c r="J777" s="577"/>
      <c r="K777" s="577"/>
      <c r="L777" s="577"/>
      <c r="M777" s="1020"/>
      <c r="N777" s="1020"/>
      <c r="O777" s="577"/>
      <c r="P777" s="577"/>
      <c r="Q777" s="577"/>
      <c r="BA777" s="342"/>
      <c r="BB777" s="396"/>
      <c r="BC777" s="342"/>
      <c r="BD777" s="342"/>
      <c r="BE777" s="342"/>
      <c r="BF777" s="342"/>
      <c r="BG777" s="342"/>
      <c r="BH777" s="342"/>
      <c r="BI777" s="342"/>
      <c r="BJ777" s="342"/>
      <c r="BK777" s="342"/>
      <c r="BL777" s="342"/>
      <c r="BM777" s="342"/>
      <c r="BN777" s="342"/>
      <c r="BO777" s="342"/>
      <c r="BP777" s="342"/>
      <c r="BQ777" s="342"/>
      <c r="BR777" s="342"/>
      <c r="BS777" s="342"/>
      <c r="BT777" s="342"/>
      <c r="BU777" s="342"/>
      <c r="BV777" s="342"/>
      <c r="BW777" s="342"/>
      <c r="BX777" s="342"/>
      <c r="BY777" s="342"/>
      <c r="BZ777" s="342"/>
      <c r="CA777" s="342"/>
      <c r="CB777" s="342"/>
      <c r="CC777" s="342"/>
      <c r="CD777" s="342"/>
      <c r="CE777" s="342"/>
      <c r="CF777" s="342"/>
      <c r="CG777" s="342"/>
      <c r="CH777" s="342"/>
      <c r="CI777" s="342"/>
      <c r="CJ777" s="342"/>
      <c r="CK777" s="342"/>
      <c r="CL777" s="342"/>
      <c r="CM777" s="342"/>
      <c r="CN777" s="342"/>
      <c r="CO777" s="342"/>
      <c r="CP777" s="342"/>
      <c r="CQ777" s="342"/>
      <c r="CR777" s="342"/>
      <c r="CS777" s="342"/>
      <c r="CT777" s="342"/>
      <c r="CU777" s="342"/>
      <c r="CV777" s="342"/>
      <c r="CW777" s="342"/>
      <c r="CX777" s="342"/>
      <c r="CY777" s="342"/>
      <c r="CZ777" s="342"/>
    </row>
    <row r="778" ht="25.15" customHeight="true" x14ac:dyDescent="0.2">
      <c r="C778" s="1020"/>
      <c r="D778" s="1020"/>
      <c r="E778" s="577"/>
      <c r="F778" s="577"/>
      <c r="G778" s="577"/>
      <c r="H778" s="1020"/>
      <c r="I778" s="1020"/>
      <c r="J778" s="577"/>
      <c r="K778" s="577"/>
      <c r="L778" s="577"/>
      <c r="M778" s="1020"/>
      <c r="N778" s="1020"/>
      <c r="O778" s="577"/>
      <c r="P778" s="577"/>
      <c r="Q778" s="577"/>
      <c r="BA778" s="342"/>
      <c r="BB778" s="396"/>
      <c r="BC778" s="342"/>
      <c r="BD778" s="342"/>
      <c r="BE778" s="342"/>
      <c r="BF778" s="342"/>
      <c r="BG778" s="342"/>
      <c r="BH778" s="342"/>
      <c r="BI778" s="342"/>
      <c r="BJ778" s="342"/>
      <c r="BK778" s="342"/>
      <c r="BL778" s="342"/>
      <c r="BM778" s="342"/>
      <c r="BN778" s="342"/>
      <c r="BO778" s="342"/>
      <c r="BP778" s="342"/>
      <c r="BQ778" s="342"/>
      <c r="BR778" s="342"/>
      <c r="BS778" s="342"/>
      <c r="BT778" s="342"/>
      <c r="BU778" s="342"/>
      <c r="BV778" s="342"/>
      <c r="BW778" s="342"/>
      <c r="BX778" s="342"/>
      <c r="BY778" s="342"/>
      <c r="BZ778" s="342"/>
      <c r="CA778" s="342"/>
      <c r="CB778" s="342"/>
      <c r="CC778" s="342"/>
      <c r="CD778" s="342"/>
      <c r="CE778" s="342"/>
      <c r="CF778" s="342"/>
      <c r="CG778" s="342"/>
      <c r="CH778" s="342"/>
      <c r="CI778" s="342"/>
      <c r="CJ778" s="342"/>
      <c r="CK778" s="342"/>
      <c r="CL778" s="342"/>
      <c r="CM778" s="342"/>
      <c r="CN778" s="342"/>
      <c r="CO778" s="342"/>
      <c r="CP778" s="342"/>
      <c r="CQ778" s="342"/>
      <c r="CR778" s="342"/>
      <c r="CS778" s="342"/>
      <c r="CT778" s="342"/>
      <c r="CU778" s="342"/>
      <c r="CV778" s="342"/>
      <c r="CW778" s="342"/>
      <c r="CX778" s="342"/>
      <c r="CY778" s="342"/>
      <c r="CZ778" s="342"/>
    </row>
    <row r="779" ht="25.15" customHeight="true" x14ac:dyDescent="0.2">
      <c r="C779" s="1020"/>
      <c r="D779" s="1020"/>
      <c r="E779" s="577"/>
      <c r="F779" s="577"/>
      <c r="G779" s="577"/>
      <c r="H779" s="1020"/>
      <c r="I779" s="1020"/>
      <c r="J779" s="577"/>
      <c r="K779" s="577"/>
      <c r="L779" s="577"/>
      <c r="M779" s="1020"/>
      <c r="N779" s="1020"/>
      <c r="O779" s="577"/>
      <c r="P779" s="577"/>
      <c r="Q779" s="577"/>
      <c r="BA779" s="342"/>
      <c r="BB779" s="396"/>
      <c r="BC779" s="342"/>
      <c r="BD779" s="342"/>
      <c r="BE779" s="342"/>
      <c r="BF779" s="342"/>
      <c r="BG779" s="342"/>
      <c r="BH779" s="342"/>
      <c r="BI779" s="342"/>
      <c r="BJ779" s="342"/>
      <c r="BK779" s="342"/>
      <c r="BL779" s="342"/>
      <c r="BM779" s="342"/>
      <c r="BN779" s="342"/>
      <c r="BO779" s="342"/>
      <c r="BP779" s="342"/>
      <c r="BQ779" s="342"/>
      <c r="BR779" s="342"/>
      <c r="BS779" s="342"/>
      <c r="BT779" s="342"/>
      <c r="BU779" s="342"/>
      <c r="BV779" s="342"/>
      <c r="BW779" s="342"/>
      <c r="BX779" s="342"/>
      <c r="BY779" s="342"/>
      <c r="BZ779" s="342"/>
      <c r="CA779" s="342"/>
      <c r="CB779" s="342"/>
      <c r="CC779" s="342"/>
      <c r="CD779" s="342"/>
      <c r="CE779" s="342"/>
      <c r="CF779" s="342"/>
      <c r="CG779" s="342"/>
      <c r="CH779" s="342"/>
      <c r="CI779" s="342"/>
      <c r="CJ779" s="342"/>
      <c r="CK779" s="342"/>
      <c r="CL779" s="342"/>
      <c r="CM779" s="342"/>
      <c r="CN779" s="342"/>
      <c r="CO779" s="342"/>
      <c r="CP779" s="342"/>
      <c r="CQ779" s="342"/>
      <c r="CR779" s="342"/>
      <c r="CS779" s="342"/>
      <c r="CT779" s="342"/>
      <c r="CU779" s="342"/>
      <c r="CV779" s="342"/>
      <c r="CW779" s="342"/>
      <c r="CX779" s="342"/>
      <c r="CY779" s="342"/>
      <c r="CZ779" s="342"/>
    </row>
    <row r="780" ht="25.15" customHeight="true" x14ac:dyDescent="0.2">
      <c r="C780" s="1020"/>
      <c r="D780" s="1020"/>
      <c r="E780" s="577"/>
      <c r="F780" s="577"/>
      <c r="G780" s="577"/>
      <c r="H780" s="1020"/>
      <c r="I780" s="1020"/>
      <c r="J780" s="577"/>
      <c r="K780" s="577"/>
      <c r="L780" s="577"/>
      <c r="M780" s="1020"/>
      <c r="N780" s="1020"/>
      <c r="O780" s="577"/>
      <c r="P780" s="577"/>
      <c r="Q780" s="577"/>
      <c r="BA780" s="342"/>
      <c r="BB780" s="396"/>
      <c r="BC780" s="342"/>
      <c r="BD780" s="342"/>
      <c r="BE780" s="342"/>
      <c r="BF780" s="342"/>
      <c r="BG780" s="342"/>
      <c r="BH780" s="342"/>
      <c r="BI780" s="342"/>
      <c r="BJ780" s="342"/>
      <c r="BK780" s="342"/>
      <c r="BL780" s="342"/>
      <c r="BM780" s="342"/>
      <c r="BN780" s="342"/>
      <c r="BO780" s="342"/>
      <c r="BP780" s="342"/>
      <c r="BQ780" s="342"/>
      <c r="BR780" s="342"/>
      <c r="BS780" s="342"/>
      <c r="BT780" s="342"/>
      <c r="BU780" s="342"/>
      <c r="BV780" s="342"/>
      <c r="BW780" s="342"/>
      <c r="BX780" s="342"/>
      <c r="BY780" s="342"/>
      <c r="BZ780" s="342"/>
      <c r="CA780" s="342"/>
      <c r="CB780" s="342"/>
      <c r="CC780" s="342"/>
      <c r="CD780" s="342"/>
      <c r="CE780" s="342"/>
      <c r="CF780" s="342"/>
      <c r="CG780" s="342"/>
      <c r="CH780" s="342"/>
      <c r="CI780" s="342"/>
      <c r="CJ780" s="342"/>
      <c r="CK780" s="342"/>
      <c r="CL780" s="342"/>
      <c r="CM780" s="342"/>
      <c r="CN780" s="342"/>
      <c r="CO780" s="342"/>
      <c r="CP780" s="342"/>
      <c r="CQ780" s="342"/>
      <c r="CR780" s="342"/>
      <c r="CS780" s="342"/>
      <c r="CT780" s="342"/>
      <c r="CU780" s="342"/>
      <c r="CV780" s="342"/>
      <c r="CW780" s="342"/>
      <c r="CX780" s="342"/>
      <c r="CY780" s="342"/>
      <c r="CZ780" s="342"/>
    </row>
    <row r="781" ht="25.15" customHeight="true" x14ac:dyDescent="0.2">
      <c r="C781" s="1020"/>
      <c r="D781" s="1020"/>
      <c r="E781" s="577"/>
      <c r="F781" s="577"/>
      <c r="G781" s="577"/>
      <c r="H781" s="1020"/>
      <c r="I781" s="1020"/>
      <c r="J781" s="577"/>
      <c r="K781" s="577"/>
      <c r="L781" s="577"/>
      <c r="M781" s="1020"/>
      <c r="N781" s="1020"/>
      <c r="O781" s="577"/>
      <c r="P781" s="577"/>
      <c r="Q781" s="577"/>
      <c r="BA781" s="342"/>
      <c r="BB781" s="396"/>
      <c r="BC781" s="342"/>
      <c r="BD781" s="342"/>
      <c r="BE781" s="342"/>
      <c r="BF781" s="342"/>
      <c r="BG781" s="342"/>
      <c r="BH781" s="342"/>
      <c r="BI781" s="342"/>
      <c r="BJ781" s="342"/>
      <c r="BK781" s="342"/>
      <c r="BL781" s="342"/>
      <c r="BM781" s="342"/>
      <c r="BN781" s="342"/>
      <c r="BO781" s="342"/>
      <c r="BP781" s="342"/>
      <c r="BQ781" s="342"/>
      <c r="BR781" s="342"/>
      <c r="BS781" s="342"/>
      <c r="BT781" s="342"/>
      <c r="BU781" s="342"/>
      <c r="BV781" s="342"/>
      <c r="BW781" s="342"/>
      <c r="BX781" s="342"/>
      <c r="BY781" s="342"/>
      <c r="BZ781" s="342"/>
      <c r="CA781" s="342"/>
      <c r="CB781" s="342"/>
      <c r="CC781" s="342"/>
      <c r="CD781" s="342"/>
      <c r="CE781" s="342"/>
      <c r="CF781" s="342"/>
      <c r="CG781" s="342"/>
      <c r="CH781" s="342"/>
      <c r="CI781" s="342"/>
      <c r="CJ781" s="342"/>
      <c r="CK781" s="342"/>
      <c r="CL781" s="342"/>
      <c r="CM781" s="342"/>
      <c r="CN781" s="342"/>
      <c r="CO781" s="342"/>
      <c r="CP781" s="342"/>
      <c r="CQ781" s="342"/>
      <c r="CR781" s="342"/>
      <c r="CS781" s="342"/>
      <c r="CT781" s="342"/>
      <c r="CU781" s="342"/>
      <c r="CV781" s="342"/>
      <c r="CW781" s="342"/>
      <c r="CX781" s="342"/>
      <c r="CY781" s="342"/>
      <c r="CZ781" s="342"/>
    </row>
    <row r="782" ht="25.15" customHeight="true" x14ac:dyDescent="0.2">
      <c r="C782" s="1020"/>
      <c r="D782" s="1020"/>
      <c r="E782" s="577"/>
      <c r="F782" s="577"/>
      <c r="G782" s="577"/>
      <c r="H782" s="1020"/>
      <c r="I782" s="1020"/>
      <c r="J782" s="577"/>
      <c r="K782" s="577"/>
      <c r="L782" s="577"/>
      <c r="M782" s="1020"/>
      <c r="N782" s="1020"/>
      <c r="O782" s="577"/>
      <c r="P782" s="577"/>
      <c r="Q782" s="577"/>
      <c r="BA782" s="342"/>
      <c r="BB782" s="396"/>
      <c r="BC782" s="342"/>
      <c r="BD782" s="342"/>
      <c r="BE782" s="342"/>
      <c r="BF782" s="342"/>
      <c r="BG782" s="342"/>
      <c r="BH782" s="342"/>
      <c r="BI782" s="342"/>
      <c r="BJ782" s="342"/>
      <c r="BK782" s="342"/>
      <c r="BL782" s="342"/>
      <c r="BM782" s="342"/>
      <c r="BN782" s="342"/>
      <c r="BO782" s="342"/>
      <c r="BP782" s="342"/>
      <c r="BQ782" s="342"/>
      <c r="BR782" s="342"/>
      <c r="BS782" s="342"/>
      <c r="BT782" s="342"/>
      <c r="BU782" s="342"/>
      <c r="BV782" s="342"/>
      <c r="BW782" s="342"/>
      <c r="BX782" s="342"/>
      <c r="BY782" s="342"/>
      <c r="BZ782" s="342"/>
      <c r="CA782" s="342"/>
      <c r="CB782" s="342"/>
      <c r="CC782" s="342"/>
      <c r="CD782" s="342"/>
      <c r="CE782" s="342"/>
      <c r="CF782" s="342"/>
      <c r="CG782" s="342"/>
      <c r="CH782" s="342"/>
      <c r="CI782" s="342"/>
      <c r="CJ782" s="342"/>
      <c r="CK782" s="342"/>
      <c r="CL782" s="342"/>
      <c r="CM782" s="342"/>
      <c r="CN782" s="342"/>
      <c r="CO782" s="342"/>
      <c r="CP782" s="342"/>
      <c r="CQ782" s="342"/>
      <c r="CR782" s="342"/>
      <c r="CS782" s="342"/>
      <c r="CT782" s="342"/>
      <c r="CU782" s="342"/>
      <c r="CV782" s="342"/>
      <c r="CW782" s="342"/>
      <c r="CX782" s="342"/>
      <c r="CY782" s="342"/>
      <c r="CZ782" s="342"/>
    </row>
    <row r="783" ht="25.15" customHeight="true" x14ac:dyDescent="0.2">
      <c r="C783" s="1020"/>
      <c r="D783" s="1020"/>
      <c r="E783" s="577"/>
      <c r="F783" s="577"/>
      <c r="G783" s="577"/>
      <c r="H783" s="1020"/>
      <c r="I783" s="1020"/>
      <c r="J783" s="577"/>
      <c r="K783" s="577"/>
      <c r="L783" s="577"/>
      <c r="M783" s="1020"/>
      <c r="N783" s="1020"/>
      <c r="O783" s="577"/>
      <c r="P783" s="577"/>
      <c r="Q783" s="577"/>
      <c r="BA783" s="342"/>
      <c r="BB783" s="396"/>
      <c r="BC783" s="342"/>
      <c r="BD783" s="342"/>
      <c r="BE783" s="342"/>
      <c r="BF783" s="342"/>
      <c r="BG783" s="342"/>
      <c r="BH783" s="342"/>
      <c r="BI783" s="342"/>
      <c r="BJ783" s="342"/>
      <c r="BK783" s="342"/>
      <c r="BL783" s="342"/>
      <c r="BM783" s="342"/>
      <c r="BN783" s="342"/>
      <c r="BO783" s="342"/>
      <c r="BP783" s="342"/>
      <c r="BQ783" s="342"/>
      <c r="BR783" s="342"/>
      <c r="BS783" s="342"/>
      <c r="BT783" s="342"/>
      <c r="BU783" s="342"/>
      <c r="BV783" s="342"/>
      <c r="BW783" s="342"/>
      <c r="BX783" s="342"/>
      <c r="BY783" s="342"/>
      <c r="BZ783" s="342"/>
      <c r="CA783" s="342"/>
      <c r="CB783" s="342"/>
      <c r="CC783" s="342"/>
      <c r="CD783" s="342"/>
      <c r="CE783" s="342"/>
      <c r="CF783" s="342"/>
      <c r="CG783" s="342"/>
      <c r="CH783" s="342"/>
      <c r="CI783" s="342"/>
      <c r="CJ783" s="342"/>
      <c r="CK783" s="342"/>
      <c r="CL783" s="342"/>
      <c r="CM783" s="342"/>
      <c r="CN783" s="342"/>
      <c r="CO783" s="342"/>
      <c r="CP783" s="342"/>
      <c r="CQ783" s="342"/>
      <c r="CR783" s="342"/>
      <c r="CS783" s="342"/>
      <c r="CT783" s="342"/>
      <c r="CU783" s="342"/>
      <c r="CV783" s="342"/>
      <c r="CW783" s="342"/>
      <c r="CX783" s="342"/>
      <c r="CY783" s="342"/>
      <c r="CZ783" s="342"/>
    </row>
    <row r="784" ht="25.15" customHeight="true" x14ac:dyDescent="0.2">
      <c r="C784" s="1020"/>
      <c r="D784" s="1020"/>
      <c r="E784" s="577"/>
      <c r="F784" s="577"/>
      <c r="G784" s="577"/>
      <c r="H784" s="1020"/>
      <c r="I784" s="1020"/>
      <c r="J784" s="577"/>
      <c r="K784" s="577"/>
      <c r="L784" s="577"/>
      <c r="M784" s="1020"/>
      <c r="N784" s="1020"/>
      <c r="O784" s="577"/>
      <c r="P784" s="577"/>
      <c r="Q784" s="577"/>
      <c r="BA784" s="342"/>
      <c r="BB784" s="396"/>
      <c r="BC784" s="342"/>
      <c r="BD784" s="342"/>
      <c r="BE784" s="342"/>
      <c r="BF784" s="342"/>
      <c r="BG784" s="342"/>
      <c r="BH784" s="342"/>
      <c r="BI784" s="342"/>
      <c r="BJ784" s="342"/>
      <c r="BK784" s="342"/>
      <c r="BL784" s="342"/>
      <c r="BM784" s="342"/>
      <c r="BN784" s="342"/>
      <c r="BO784" s="342"/>
      <c r="BP784" s="342"/>
      <c r="BQ784" s="342"/>
      <c r="BR784" s="342"/>
      <c r="BS784" s="342"/>
      <c r="BT784" s="342"/>
      <c r="BU784" s="342"/>
      <c r="BV784" s="342"/>
      <c r="BW784" s="342"/>
      <c r="BX784" s="342"/>
      <c r="BY784" s="342"/>
      <c r="BZ784" s="342"/>
      <c r="CA784" s="342"/>
      <c r="CB784" s="342"/>
      <c r="CC784" s="342"/>
      <c r="CD784" s="342"/>
      <c r="CE784" s="342"/>
      <c r="CF784" s="342"/>
      <c r="CG784" s="342"/>
      <c r="CH784" s="342"/>
      <c r="CI784" s="342"/>
      <c r="CJ784" s="342"/>
      <c r="CK784" s="342"/>
      <c r="CL784" s="342"/>
      <c r="CM784" s="342"/>
      <c r="CN784" s="342"/>
      <c r="CO784" s="342"/>
      <c r="CP784" s="342"/>
      <c r="CQ784" s="342"/>
      <c r="CR784" s="342"/>
      <c r="CS784" s="342"/>
      <c r="CT784" s="342"/>
      <c r="CU784" s="342"/>
      <c r="CV784" s="342"/>
      <c r="CW784" s="342"/>
      <c r="CX784" s="342"/>
      <c r="CY784" s="342"/>
      <c r="CZ784" s="342"/>
    </row>
    <row r="785" ht="25.15" customHeight="true" x14ac:dyDescent="0.2">
      <c r="C785" s="1020"/>
      <c r="D785" s="1020"/>
      <c r="E785" s="577"/>
      <c r="F785" s="577"/>
      <c r="G785" s="577"/>
      <c r="H785" s="1020"/>
      <c r="I785" s="1020"/>
      <c r="J785" s="577"/>
      <c r="K785" s="577"/>
      <c r="L785" s="577"/>
      <c r="M785" s="1020"/>
      <c r="N785" s="1020"/>
      <c r="O785" s="577"/>
      <c r="P785" s="577"/>
      <c r="Q785" s="577"/>
      <c r="BA785" s="342"/>
      <c r="BB785" s="396"/>
      <c r="BC785" s="342"/>
      <c r="BD785" s="342"/>
      <c r="BE785" s="342"/>
      <c r="BF785" s="342"/>
      <c r="BG785" s="342"/>
      <c r="BH785" s="342"/>
      <c r="BI785" s="342"/>
      <c r="BJ785" s="342"/>
      <c r="BK785" s="342"/>
      <c r="BL785" s="342"/>
      <c r="BM785" s="342"/>
      <c r="BN785" s="342"/>
      <c r="BO785" s="342"/>
      <c r="BP785" s="342"/>
      <c r="BQ785" s="342"/>
      <c r="BR785" s="342"/>
      <c r="BS785" s="342"/>
      <c r="BT785" s="342"/>
      <c r="BU785" s="342"/>
      <c r="BV785" s="342"/>
      <c r="BW785" s="342"/>
      <c r="BX785" s="342"/>
      <c r="BY785" s="342"/>
      <c r="BZ785" s="342"/>
      <c r="CA785" s="342"/>
      <c r="CB785" s="342"/>
      <c r="CC785" s="342"/>
      <c r="CD785" s="342"/>
      <c r="CE785" s="342"/>
      <c r="CF785" s="342"/>
      <c r="CG785" s="342"/>
      <c r="CH785" s="342"/>
      <c r="CI785" s="342"/>
      <c r="CJ785" s="342"/>
      <c r="CK785" s="342"/>
      <c r="CL785" s="342"/>
      <c r="CM785" s="342"/>
      <c r="CN785" s="342"/>
      <c r="CO785" s="342"/>
      <c r="CP785" s="342"/>
      <c r="CQ785" s="342"/>
      <c r="CR785" s="342"/>
      <c r="CS785" s="342"/>
      <c r="CT785" s="342"/>
      <c r="CU785" s="342"/>
      <c r="CV785" s="342"/>
      <c r="CW785" s="342"/>
      <c r="CX785" s="342"/>
      <c r="CY785" s="342"/>
      <c r="CZ785" s="342"/>
    </row>
    <row r="786" ht="25.15" customHeight="true" x14ac:dyDescent="0.2">
      <c r="C786" s="1020"/>
      <c r="D786" s="1020"/>
      <c r="E786" s="577"/>
      <c r="F786" s="577"/>
      <c r="G786" s="577"/>
      <c r="H786" s="1020"/>
      <c r="I786" s="1020"/>
      <c r="J786" s="577"/>
      <c r="K786" s="577"/>
      <c r="L786" s="577"/>
      <c r="M786" s="1020"/>
      <c r="N786" s="1020"/>
      <c r="O786" s="577"/>
      <c r="P786" s="577"/>
      <c r="Q786" s="577"/>
      <c r="BA786" s="342"/>
      <c r="BB786" s="396"/>
      <c r="BC786" s="342"/>
      <c r="BD786" s="342"/>
      <c r="BE786" s="342"/>
      <c r="BF786" s="342"/>
      <c r="BG786" s="342"/>
      <c r="BH786" s="342"/>
      <c r="BI786" s="342"/>
      <c r="BJ786" s="342"/>
      <c r="BK786" s="342"/>
      <c r="BL786" s="342"/>
      <c r="BM786" s="342"/>
      <c r="BN786" s="342"/>
      <c r="BO786" s="342"/>
      <c r="BP786" s="342"/>
      <c r="BQ786" s="342"/>
      <c r="BR786" s="342"/>
      <c r="BS786" s="342"/>
      <c r="BT786" s="342"/>
      <c r="BU786" s="342"/>
      <c r="BV786" s="342"/>
      <c r="BW786" s="342"/>
      <c r="BX786" s="342"/>
      <c r="BY786" s="342"/>
      <c r="BZ786" s="342"/>
      <c r="CA786" s="342"/>
      <c r="CB786" s="342"/>
      <c r="CC786" s="342"/>
      <c r="CD786" s="342"/>
      <c r="CE786" s="342"/>
      <c r="CF786" s="342"/>
      <c r="CG786" s="342"/>
      <c r="CH786" s="342"/>
      <c r="CI786" s="342"/>
      <c r="CJ786" s="342"/>
      <c r="CK786" s="342"/>
      <c r="CL786" s="342"/>
      <c r="CM786" s="342"/>
      <c r="CN786" s="342"/>
      <c r="CO786" s="342"/>
      <c r="CP786" s="342"/>
      <c r="CQ786" s="342"/>
      <c r="CR786" s="342"/>
      <c r="CS786" s="342"/>
      <c r="CT786" s="342"/>
      <c r="CU786" s="342"/>
      <c r="CV786" s="342"/>
      <c r="CW786" s="342"/>
      <c r="CX786" s="342"/>
      <c r="CY786" s="342"/>
      <c r="CZ786" s="342"/>
    </row>
    <row r="787" ht="25.15" customHeight="true" x14ac:dyDescent="0.2">
      <c r="C787" s="1020"/>
      <c r="D787" s="1020"/>
      <c r="E787" s="577"/>
      <c r="F787" s="577"/>
      <c r="G787" s="577"/>
      <c r="H787" s="1020"/>
      <c r="I787" s="1020"/>
      <c r="J787" s="577"/>
      <c r="K787" s="577"/>
      <c r="L787" s="577"/>
      <c r="M787" s="1020"/>
      <c r="N787" s="1020"/>
      <c r="O787" s="577"/>
      <c r="P787" s="577"/>
      <c r="Q787" s="577"/>
      <c r="BA787" s="342"/>
      <c r="BB787" s="396"/>
      <c r="BC787" s="342"/>
      <c r="BD787" s="342"/>
      <c r="BE787" s="342"/>
      <c r="BF787" s="342"/>
      <c r="BG787" s="342"/>
      <c r="BH787" s="342"/>
      <c r="BI787" s="342"/>
      <c r="BJ787" s="342"/>
      <c r="BK787" s="342"/>
      <c r="BL787" s="342"/>
      <c r="BM787" s="342"/>
      <c r="BN787" s="342"/>
      <c r="BO787" s="342"/>
      <c r="BP787" s="342"/>
      <c r="BQ787" s="342"/>
      <c r="BR787" s="342"/>
      <c r="BS787" s="342"/>
      <c r="BT787" s="342"/>
      <c r="BU787" s="342"/>
      <c r="BV787" s="342"/>
      <c r="BW787" s="342"/>
      <c r="BX787" s="342"/>
      <c r="BY787" s="342"/>
      <c r="BZ787" s="342"/>
      <c r="CA787" s="342"/>
      <c r="CB787" s="342"/>
      <c r="CC787" s="342"/>
      <c r="CD787" s="342"/>
      <c r="CE787" s="342"/>
      <c r="CF787" s="342"/>
      <c r="CG787" s="342"/>
      <c r="CH787" s="342"/>
      <c r="CI787" s="342"/>
      <c r="CJ787" s="342"/>
      <c r="CK787" s="342"/>
      <c r="CL787" s="342"/>
      <c r="CM787" s="342"/>
      <c r="CN787" s="342"/>
      <c r="CO787" s="342"/>
      <c r="CP787" s="342"/>
      <c r="CQ787" s="342"/>
      <c r="CR787" s="342"/>
      <c r="CS787" s="342"/>
      <c r="CT787" s="342"/>
      <c r="CU787" s="342"/>
      <c r="CV787" s="342"/>
      <c r="CW787" s="342"/>
      <c r="CX787" s="342"/>
      <c r="CY787" s="342"/>
      <c r="CZ787" s="342"/>
    </row>
    <row r="788" ht="25.15" customHeight="true" x14ac:dyDescent="0.2">
      <c r="C788" s="1020"/>
      <c r="D788" s="1020"/>
      <c r="E788" s="577"/>
      <c r="F788" s="577"/>
      <c r="G788" s="577"/>
      <c r="H788" s="1020"/>
      <c r="I788" s="1020"/>
      <c r="J788" s="577"/>
      <c r="K788" s="577"/>
      <c r="L788" s="577"/>
      <c r="M788" s="1020"/>
      <c r="N788" s="1020"/>
      <c r="O788" s="577"/>
      <c r="P788" s="577"/>
      <c r="Q788" s="577"/>
      <c r="BA788" s="342"/>
      <c r="BB788" s="396"/>
      <c r="BC788" s="342"/>
      <c r="BD788" s="342"/>
      <c r="BE788" s="342"/>
      <c r="BF788" s="342"/>
      <c r="BG788" s="342"/>
      <c r="BH788" s="342"/>
      <c r="BI788" s="342"/>
      <c r="BJ788" s="342"/>
      <c r="BK788" s="342"/>
      <c r="BL788" s="342"/>
      <c r="BM788" s="342"/>
      <c r="BN788" s="342"/>
      <c r="BO788" s="342"/>
      <c r="BP788" s="342"/>
      <c r="BQ788" s="342"/>
      <c r="BR788" s="342"/>
      <c r="BS788" s="342"/>
      <c r="BT788" s="342"/>
      <c r="BU788" s="342"/>
      <c r="BV788" s="342"/>
      <c r="BW788" s="342"/>
      <c r="BX788" s="342"/>
      <c r="BY788" s="342"/>
      <c r="BZ788" s="342"/>
      <c r="CA788" s="342"/>
      <c r="CB788" s="342"/>
      <c r="CC788" s="342"/>
      <c r="CD788" s="342"/>
      <c r="CE788" s="342"/>
      <c r="CF788" s="342"/>
      <c r="CG788" s="342"/>
      <c r="CH788" s="342"/>
      <c r="CI788" s="342"/>
      <c r="CJ788" s="342"/>
      <c r="CK788" s="342"/>
      <c r="CL788" s="342"/>
      <c r="CM788" s="342"/>
      <c r="CN788" s="342"/>
      <c r="CO788" s="342"/>
      <c r="CP788" s="342"/>
      <c r="CQ788" s="342"/>
      <c r="CR788" s="342"/>
      <c r="CS788" s="342"/>
      <c r="CT788" s="342"/>
      <c r="CU788" s="342"/>
      <c r="CV788" s="342"/>
      <c r="CW788" s="342"/>
      <c r="CX788" s="342"/>
      <c r="CY788" s="342"/>
      <c r="CZ788" s="342"/>
    </row>
    <row r="789" ht="25.15" customHeight="true" x14ac:dyDescent="0.2">
      <c r="C789" s="1020"/>
      <c r="D789" s="1020"/>
      <c r="E789" s="577"/>
      <c r="F789" s="577"/>
      <c r="G789" s="577"/>
      <c r="H789" s="1020"/>
      <c r="I789" s="1020"/>
      <c r="J789" s="577"/>
      <c r="K789" s="577"/>
      <c r="L789" s="577"/>
      <c r="M789" s="1020"/>
      <c r="N789" s="1020"/>
      <c r="O789" s="577"/>
      <c r="P789" s="577"/>
      <c r="Q789" s="577"/>
      <c r="BA789" s="342"/>
      <c r="BB789" s="396"/>
      <c r="BC789" s="342"/>
      <c r="BD789" s="342"/>
      <c r="BE789" s="342"/>
      <c r="BF789" s="342"/>
      <c r="BG789" s="342"/>
      <c r="BH789" s="342"/>
      <c r="BI789" s="342"/>
      <c r="BJ789" s="342"/>
      <c r="BK789" s="342"/>
      <c r="BL789" s="342"/>
      <c r="BM789" s="342"/>
      <c r="BN789" s="342"/>
      <c r="BO789" s="342"/>
      <c r="BP789" s="342"/>
      <c r="BQ789" s="342"/>
      <c r="BR789" s="342"/>
      <c r="BS789" s="342"/>
      <c r="BT789" s="342"/>
      <c r="BU789" s="342"/>
      <c r="BV789" s="342"/>
      <c r="BW789" s="342"/>
      <c r="BX789" s="342"/>
      <c r="BY789" s="342"/>
      <c r="BZ789" s="342"/>
      <c r="CA789" s="342"/>
      <c r="CB789" s="342"/>
      <c r="CC789" s="342"/>
      <c r="CD789" s="342"/>
      <c r="CE789" s="342"/>
      <c r="CF789" s="342"/>
      <c r="CG789" s="342"/>
      <c r="CH789" s="342"/>
      <c r="CI789" s="342"/>
      <c r="CJ789" s="342"/>
      <c r="CK789" s="342"/>
      <c r="CL789" s="342"/>
      <c r="CM789" s="342"/>
      <c r="CN789" s="342"/>
      <c r="CO789" s="342"/>
      <c r="CP789" s="342"/>
      <c r="CQ789" s="342"/>
      <c r="CR789" s="342"/>
      <c r="CS789" s="342"/>
      <c r="CT789" s="342"/>
      <c r="CU789" s="342"/>
      <c r="CV789" s="342"/>
      <c r="CW789" s="342"/>
      <c r="CX789" s="342"/>
      <c r="CY789" s="342"/>
      <c r="CZ789" s="342"/>
    </row>
    <row r="790" ht="25.15" customHeight="true" x14ac:dyDescent="0.2">
      <c r="C790" s="1020"/>
      <c r="D790" s="1020"/>
      <c r="E790" s="577"/>
      <c r="F790" s="577"/>
      <c r="G790" s="577"/>
      <c r="H790" s="1020"/>
      <c r="I790" s="1020"/>
      <c r="J790" s="577"/>
      <c r="K790" s="577"/>
      <c r="L790" s="577"/>
      <c r="M790" s="1020"/>
      <c r="N790" s="1020"/>
      <c r="O790" s="577"/>
      <c r="P790" s="577"/>
      <c r="Q790" s="577"/>
      <c r="BA790" s="342"/>
      <c r="BB790" s="396"/>
      <c r="BC790" s="342"/>
      <c r="BD790" s="342"/>
      <c r="BE790" s="342"/>
      <c r="BF790" s="342"/>
      <c r="BG790" s="342"/>
      <c r="BH790" s="342"/>
      <c r="BI790" s="342"/>
      <c r="BJ790" s="342"/>
      <c r="BK790" s="342"/>
      <c r="BL790" s="342"/>
      <c r="BM790" s="342"/>
      <c r="BN790" s="342"/>
      <c r="BO790" s="342"/>
      <c r="BP790" s="342"/>
      <c r="BQ790" s="342"/>
      <c r="BR790" s="342"/>
      <c r="BS790" s="342"/>
      <c r="BT790" s="342"/>
      <c r="BU790" s="342"/>
      <c r="BV790" s="342"/>
      <c r="BW790" s="342"/>
      <c r="BX790" s="342"/>
      <c r="BY790" s="342"/>
      <c r="BZ790" s="342"/>
      <c r="CA790" s="342"/>
      <c r="CB790" s="342"/>
      <c r="CC790" s="342"/>
      <c r="CD790" s="342"/>
      <c r="CE790" s="342"/>
      <c r="CF790" s="342"/>
      <c r="CG790" s="342"/>
      <c r="CH790" s="342"/>
      <c r="CI790" s="342"/>
      <c r="CJ790" s="342"/>
      <c r="CK790" s="342"/>
      <c r="CL790" s="342"/>
      <c r="CM790" s="342"/>
      <c r="CN790" s="342"/>
      <c r="CO790" s="342"/>
      <c r="CP790" s="342"/>
      <c r="CQ790" s="342"/>
      <c r="CR790" s="342"/>
      <c r="CS790" s="342"/>
      <c r="CT790" s="342"/>
      <c r="CU790" s="342"/>
      <c r="CV790" s="342"/>
      <c r="CW790" s="342"/>
      <c r="CX790" s="342"/>
      <c r="CY790" s="342"/>
      <c r="CZ790" s="342"/>
    </row>
    <row r="791" ht="25.15" customHeight="true" x14ac:dyDescent="0.2">
      <c r="C791" s="1020"/>
      <c r="D791" s="1020"/>
      <c r="E791" s="577"/>
      <c r="F791" s="577"/>
      <c r="G791" s="577"/>
      <c r="H791" s="1020"/>
      <c r="I791" s="1020"/>
      <c r="J791" s="577"/>
      <c r="K791" s="577"/>
      <c r="L791" s="577"/>
      <c r="M791" s="1020"/>
      <c r="N791" s="1020"/>
      <c r="O791" s="577"/>
      <c r="P791" s="577"/>
      <c r="Q791" s="577"/>
      <c r="BA791" s="342"/>
      <c r="BB791" s="396"/>
      <c r="BC791" s="342"/>
      <c r="BD791" s="342"/>
      <c r="BE791" s="342"/>
      <c r="BF791" s="342"/>
      <c r="BG791" s="342"/>
      <c r="BH791" s="342"/>
      <c r="BI791" s="342"/>
      <c r="BJ791" s="342"/>
      <c r="BK791" s="342"/>
      <c r="BL791" s="342"/>
      <c r="BM791" s="342"/>
      <c r="BN791" s="342"/>
      <c r="BO791" s="342"/>
      <c r="BP791" s="342"/>
      <c r="BQ791" s="342"/>
      <c r="BR791" s="342"/>
      <c r="BS791" s="342"/>
      <c r="BT791" s="342"/>
      <c r="BU791" s="342"/>
      <c r="BV791" s="342"/>
      <c r="BW791" s="342"/>
      <c r="BX791" s="342"/>
      <c r="BY791" s="342"/>
      <c r="BZ791" s="342"/>
      <c r="CA791" s="342"/>
      <c r="CB791" s="342"/>
      <c r="CC791" s="342"/>
      <c r="CD791" s="342"/>
      <c r="CE791" s="342"/>
      <c r="CF791" s="342"/>
      <c r="CG791" s="342"/>
      <c r="CH791" s="342"/>
      <c r="CI791" s="342"/>
      <c r="CJ791" s="342"/>
      <c r="CK791" s="342"/>
      <c r="CL791" s="342"/>
      <c r="CM791" s="342"/>
      <c r="CN791" s="342"/>
      <c r="CO791" s="342"/>
      <c r="CP791" s="342"/>
      <c r="CQ791" s="342"/>
      <c r="CR791" s="342"/>
      <c r="CS791" s="342"/>
      <c r="CT791" s="342"/>
      <c r="CU791" s="342"/>
      <c r="CV791" s="342"/>
      <c r="CW791" s="342"/>
      <c r="CX791" s="342"/>
      <c r="CY791" s="342"/>
      <c r="CZ791" s="342"/>
    </row>
    <row r="792" ht="25.15" customHeight="true" x14ac:dyDescent="0.2">
      <c r="C792" s="1020"/>
      <c r="D792" s="1020"/>
      <c r="E792" s="577"/>
      <c r="F792" s="577"/>
      <c r="G792" s="577"/>
      <c r="H792" s="1020"/>
      <c r="I792" s="1020"/>
      <c r="J792" s="577"/>
      <c r="K792" s="577"/>
      <c r="L792" s="577"/>
      <c r="M792" s="1020"/>
      <c r="N792" s="1020"/>
      <c r="O792" s="577"/>
      <c r="P792" s="577"/>
      <c r="Q792" s="577"/>
      <c r="BA792" s="342"/>
      <c r="BB792" s="396"/>
      <c r="BC792" s="342"/>
      <c r="BD792" s="342"/>
      <c r="BE792" s="342"/>
      <c r="BF792" s="342"/>
      <c r="BG792" s="342"/>
      <c r="BH792" s="342"/>
      <c r="BI792" s="342"/>
      <c r="BJ792" s="342"/>
      <c r="BK792" s="342"/>
      <c r="BL792" s="342"/>
      <c r="BM792" s="342"/>
      <c r="BN792" s="342"/>
      <c r="BO792" s="342"/>
      <c r="BP792" s="342"/>
      <c r="BQ792" s="342"/>
      <c r="BR792" s="342"/>
      <c r="BS792" s="342"/>
      <c r="BT792" s="342"/>
      <c r="BU792" s="342"/>
      <c r="BV792" s="342"/>
      <c r="BW792" s="342"/>
      <c r="BX792" s="342"/>
      <c r="BY792" s="342"/>
      <c r="BZ792" s="342"/>
      <c r="CA792" s="342"/>
      <c r="CB792" s="342"/>
      <c r="CC792" s="342"/>
      <c r="CD792" s="342"/>
      <c r="CE792" s="342"/>
      <c r="CF792" s="342"/>
      <c r="CG792" s="342"/>
      <c r="CH792" s="342"/>
      <c r="CI792" s="342"/>
      <c r="CJ792" s="342"/>
      <c r="CK792" s="342"/>
      <c r="CL792" s="342"/>
      <c r="CM792" s="342"/>
      <c r="CN792" s="342"/>
      <c r="CO792" s="342"/>
      <c r="CP792" s="342"/>
      <c r="CQ792" s="342"/>
      <c r="CR792" s="342"/>
      <c r="CS792" s="342"/>
      <c r="CT792" s="342"/>
      <c r="CU792" s="342"/>
      <c r="CV792" s="342"/>
      <c r="CW792" s="342"/>
      <c r="CX792" s="342"/>
      <c r="CY792" s="342"/>
      <c r="CZ792" s="342"/>
    </row>
    <row r="793" ht="25.15" customHeight="true" x14ac:dyDescent="0.2">
      <c r="C793" s="1020"/>
      <c r="D793" s="1020"/>
      <c r="E793" s="577"/>
      <c r="F793" s="577"/>
      <c r="G793" s="577"/>
      <c r="H793" s="1020"/>
      <c r="I793" s="1020"/>
      <c r="J793" s="577"/>
      <c r="K793" s="577"/>
      <c r="L793" s="577"/>
      <c r="M793" s="1020"/>
      <c r="N793" s="1020"/>
      <c r="O793" s="577"/>
      <c r="P793" s="577"/>
      <c r="Q793" s="577"/>
      <c r="BA793" s="342"/>
      <c r="BB793" s="396"/>
      <c r="BC793" s="342"/>
      <c r="BD793" s="342"/>
      <c r="BE793" s="342"/>
      <c r="BF793" s="342"/>
      <c r="BG793" s="342"/>
      <c r="BH793" s="342"/>
      <c r="BI793" s="342"/>
      <c r="BJ793" s="342"/>
      <c r="BK793" s="342"/>
      <c r="BL793" s="342"/>
      <c r="BM793" s="342"/>
      <c r="BN793" s="342"/>
      <c r="BO793" s="342"/>
      <c r="BP793" s="342"/>
      <c r="BQ793" s="342"/>
      <c r="BR793" s="342"/>
      <c r="BS793" s="342"/>
      <c r="BT793" s="342"/>
      <c r="BU793" s="342"/>
      <c r="BV793" s="342"/>
      <c r="BW793" s="342"/>
      <c r="BX793" s="342"/>
      <c r="BY793" s="342"/>
      <c r="BZ793" s="342"/>
      <c r="CA793" s="342"/>
      <c r="CB793" s="342"/>
      <c r="CC793" s="342"/>
      <c r="CD793" s="342"/>
      <c r="CE793" s="342"/>
      <c r="CF793" s="342"/>
      <c r="CG793" s="342"/>
      <c r="CH793" s="342"/>
      <c r="CI793" s="342"/>
      <c r="CJ793" s="342"/>
      <c r="CK793" s="342"/>
      <c r="CL793" s="342"/>
      <c r="CM793" s="342"/>
      <c r="CN793" s="342"/>
      <c r="CO793" s="342"/>
      <c r="CP793" s="342"/>
      <c r="CQ793" s="342"/>
      <c r="CR793" s="342"/>
      <c r="CS793" s="342"/>
      <c r="CT793" s="342"/>
      <c r="CU793" s="342"/>
      <c r="CV793" s="342"/>
      <c r="CW793" s="342"/>
      <c r="CX793" s="342"/>
      <c r="CY793" s="342"/>
      <c r="CZ793" s="342"/>
    </row>
    <row r="794" ht="25.15" customHeight="true" x14ac:dyDescent="0.2">
      <c r="C794" s="1020"/>
      <c r="D794" s="1020"/>
      <c r="E794" s="577"/>
      <c r="F794" s="577"/>
      <c r="G794" s="577"/>
      <c r="H794" s="1020"/>
      <c r="I794" s="1020"/>
      <c r="J794" s="577"/>
      <c r="K794" s="577"/>
      <c r="L794" s="577"/>
      <c r="M794" s="1020"/>
      <c r="N794" s="1020"/>
      <c r="O794" s="577"/>
      <c r="P794" s="577"/>
      <c r="Q794" s="577"/>
      <c r="BA794" s="342"/>
      <c r="BB794" s="396"/>
      <c r="BC794" s="342"/>
      <c r="BD794" s="342"/>
      <c r="BE794" s="342"/>
      <c r="BF794" s="342"/>
      <c r="BG794" s="342"/>
      <c r="BH794" s="342"/>
      <c r="BI794" s="342"/>
      <c r="BJ794" s="342"/>
      <c r="BK794" s="342"/>
      <c r="BL794" s="342"/>
      <c r="BM794" s="342"/>
      <c r="BN794" s="342"/>
      <c r="BO794" s="342"/>
      <c r="BP794" s="342"/>
      <c r="BQ794" s="342"/>
      <c r="BR794" s="342"/>
      <c r="BS794" s="342"/>
      <c r="BT794" s="342"/>
      <c r="BU794" s="342"/>
      <c r="BV794" s="342"/>
      <c r="BW794" s="342"/>
      <c r="BX794" s="342"/>
      <c r="BY794" s="342"/>
      <c r="BZ794" s="342"/>
      <c r="CA794" s="342"/>
      <c r="CB794" s="342"/>
      <c r="CC794" s="342"/>
      <c r="CD794" s="342"/>
      <c r="CE794" s="342"/>
      <c r="CF794" s="342"/>
      <c r="CG794" s="342"/>
      <c r="CH794" s="342"/>
      <c r="CI794" s="342"/>
      <c r="CJ794" s="342"/>
      <c r="CK794" s="342"/>
      <c r="CL794" s="342"/>
      <c r="CM794" s="342"/>
      <c r="CN794" s="342"/>
      <c r="CO794" s="342"/>
      <c r="CP794" s="342"/>
      <c r="CQ794" s="342"/>
      <c r="CR794" s="342"/>
      <c r="CS794" s="342"/>
      <c r="CT794" s="342"/>
      <c r="CU794" s="342"/>
      <c r="CV794" s="342"/>
      <c r="CW794" s="342"/>
      <c r="CX794" s="342"/>
      <c r="CY794" s="342"/>
      <c r="CZ794" s="342"/>
    </row>
    <row r="795" ht="25.15" customHeight="true" x14ac:dyDescent="0.2">
      <c r="C795" s="1020"/>
      <c r="D795" s="1020"/>
      <c r="E795" s="577"/>
      <c r="F795" s="577"/>
      <c r="G795" s="577"/>
      <c r="H795" s="1020"/>
      <c r="I795" s="1020"/>
      <c r="J795" s="577"/>
      <c r="K795" s="577"/>
      <c r="L795" s="577"/>
      <c r="M795" s="1020"/>
      <c r="N795" s="1020"/>
      <c r="O795" s="577"/>
      <c r="P795" s="577"/>
      <c r="Q795" s="577"/>
      <c r="BA795" s="342"/>
      <c r="BB795" s="396"/>
      <c r="BC795" s="342"/>
      <c r="BD795" s="342"/>
      <c r="BE795" s="342"/>
      <c r="BF795" s="342"/>
      <c r="BG795" s="342"/>
      <c r="BH795" s="342"/>
      <c r="BI795" s="342"/>
      <c r="BJ795" s="342"/>
      <c r="BK795" s="342"/>
      <c r="BL795" s="342"/>
      <c r="BM795" s="342"/>
      <c r="BN795" s="342"/>
      <c r="BO795" s="342"/>
      <c r="BP795" s="342"/>
      <c r="BQ795" s="342"/>
      <c r="BR795" s="342"/>
      <c r="BS795" s="342"/>
      <c r="BT795" s="342"/>
      <c r="BU795" s="342"/>
      <c r="BV795" s="342"/>
      <c r="BW795" s="342"/>
      <c r="BX795" s="342"/>
      <c r="BY795" s="342"/>
      <c r="BZ795" s="342"/>
      <c r="CA795" s="342"/>
      <c r="CB795" s="342"/>
      <c r="CC795" s="342"/>
      <c r="CD795" s="342"/>
      <c r="CE795" s="342"/>
      <c r="CF795" s="342"/>
      <c r="CG795" s="342"/>
      <c r="CH795" s="342"/>
      <c r="CI795" s="342"/>
      <c r="CJ795" s="342"/>
      <c r="CK795" s="342"/>
      <c r="CL795" s="342"/>
      <c r="CM795" s="342"/>
      <c r="CN795" s="342"/>
      <c r="CO795" s="342"/>
      <c r="CP795" s="342"/>
      <c r="CQ795" s="342"/>
      <c r="CR795" s="342"/>
      <c r="CS795" s="342"/>
      <c r="CT795" s="342"/>
      <c r="CU795" s="342"/>
      <c r="CV795" s="342"/>
      <c r="CW795" s="342"/>
      <c r="CX795" s="342"/>
      <c r="CY795" s="342"/>
      <c r="CZ795" s="342"/>
    </row>
    <row r="796" ht="25.15" customHeight="true" x14ac:dyDescent="0.2">
      <c r="C796" s="1020"/>
      <c r="D796" s="1020"/>
      <c r="E796" s="577"/>
      <c r="F796" s="577"/>
      <c r="G796" s="577"/>
      <c r="H796" s="1020"/>
      <c r="I796" s="1020"/>
      <c r="J796" s="577"/>
      <c r="K796" s="577"/>
      <c r="L796" s="577"/>
      <c r="M796" s="1020"/>
      <c r="N796" s="1020"/>
      <c r="O796" s="577"/>
      <c r="P796" s="577"/>
      <c r="Q796" s="577"/>
      <c r="BA796" s="342"/>
      <c r="BB796" s="396"/>
      <c r="BC796" s="342"/>
      <c r="BD796" s="342"/>
      <c r="BE796" s="342"/>
      <c r="BF796" s="342"/>
      <c r="BG796" s="342"/>
      <c r="BH796" s="342"/>
      <c r="BI796" s="342"/>
      <c r="BJ796" s="342"/>
      <c r="BK796" s="342"/>
      <c r="BL796" s="342"/>
      <c r="BM796" s="342"/>
      <c r="BN796" s="342"/>
      <c r="BO796" s="342"/>
      <c r="BP796" s="342"/>
      <c r="BQ796" s="342"/>
      <c r="BR796" s="342"/>
      <c r="BS796" s="342"/>
      <c r="BT796" s="342"/>
      <c r="BU796" s="342"/>
      <c r="BV796" s="342"/>
      <c r="BW796" s="342"/>
      <c r="BX796" s="342"/>
      <c r="BY796" s="342"/>
      <c r="BZ796" s="342"/>
      <c r="CA796" s="342"/>
      <c r="CB796" s="342"/>
      <c r="CC796" s="342"/>
      <c r="CD796" s="342"/>
      <c r="CE796" s="342"/>
      <c r="CF796" s="342"/>
      <c r="CG796" s="342"/>
      <c r="CH796" s="342"/>
      <c r="CI796" s="342"/>
      <c r="CJ796" s="342"/>
      <c r="CK796" s="342"/>
      <c r="CL796" s="342"/>
      <c r="CM796" s="342"/>
      <c r="CN796" s="342"/>
      <c r="CO796" s="342"/>
      <c r="CP796" s="342"/>
      <c r="CQ796" s="342"/>
      <c r="CR796" s="342"/>
      <c r="CS796" s="342"/>
      <c r="CT796" s="342"/>
      <c r="CU796" s="342"/>
      <c r="CV796" s="342"/>
      <c r="CW796" s="342"/>
      <c r="CX796" s="342"/>
      <c r="CY796" s="342"/>
      <c r="CZ796" s="342"/>
    </row>
    <row r="797" ht="25.15" customHeight="true" x14ac:dyDescent="0.2">
      <c r="C797" s="1020"/>
      <c r="D797" s="1020"/>
      <c r="E797" s="577"/>
      <c r="F797" s="577"/>
      <c r="G797" s="577"/>
      <c r="H797" s="1020"/>
      <c r="I797" s="1020"/>
      <c r="J797" s="577"/>
      <c r="K797" s="577"/>
      <c r="L797" s="577"/>
      <c r="M797" s="1020"/>
      <c r="N797" s="1020"/>
      <c r="O797" s="577"/>
      <c r="P797" s="577"/>
      <c r="Q797" s="577"/>
      <c r="BA797" s="342"/>
      <c r="BB797" s="396"/>
      <c r="BC797" s="342"/>
      <c r="BD797" s="342"/>
      <c r="BE797" s="342"/>
      <c r="BF797" s="342"/>
      <c r="BG797" s="342"/>
      <c r="BH797" s="342"/>
      <c r="BI797" s="342"/>
      <c r="BJ797" s="342"/>
      <c r="BK797" s="342"/>
      <c r="BL797" s="342"/>
      <c r="BM797" s="342"/>
      <c r="BN797" s="342"/>
      <c r="BO797" s="342"/>
      <c r="BP797" s="342"/>
      <c r="BQ797" s="342"/>
      <c r="BR797" s="342"/>
      <c r="BS797" s="342"/>
      <c r="BT797" s="342"/>
      <c r="BU797" s="342"/>
      <c r="BV797" s="342"/>
      <c r="BW797" s="342"/>
      <c r="BX797" s="342"/>
      <c r="BY797" s="342"/>
      <c r="BZ797" s="342"/>
      <c r="CA797" s="342"/>
      <c r="CB797" s="342"/>
      <c r="CC797" s="342"/>
      <c r="CD797" s="342"/>
      <c r="CE797" s="342"/>
      <c r="CF797" s="342"/>
      <c r="CG797" s="342"/>
      <c r="CH797" s="342"/>
      <c r="CI797" s="342"/>
      <c r="CJ797" s="342"/>
      <c r="CK797" s="342"/>
      <c r="CL797" s="342"/>
      <c r="CM797" s="342"/>
      <c r="CN797" s="342"/>
      <c r="CO797" s="342"/>
      <c r="CP797" s="342"/>
      <c r="CQ797" s="342"/>
      <c r="CR797" s="342"/>
      <c r="CS797" s="342"/>
      <c r="CT797" s="342"/>
      <c r="CU797" s="342"/>
      <c r="CV797" s="342"/>
      <c r="CW797" s="342"/>
      <c r="CX797" s="342"/>
      <c r="CY797" s="342"/>
      <c r="CZ797" s="342"/>
    </row>
    <row r="798" ht="25.15" customHeight="true" x14ac:dyDescent="0.2">
      <c r="C798" s="1020"/>
      <c r="D798" s="1020"/>
      <c r="E798" s="577"/>
      <c r="F798" s="577"/>
      <c r="G798" s="577"/>
      <c r="H798" s="1020"/>
      <c r="I798" s="1020"/>
      <c r="J798" s="577"/>
      <c r="K798" s="577"/>
      <c r="L798" s="577"/>
      <c r="M798" s="1020"/>
      <c r="N798" s="1020"/>
      <c r="O798" s="577"/>
      <c r="P798" s="577"/>
      <c r="Q798" s="577"/>
      <c r="BA798" s="342"/>
      <c r="BB798" s="396"/>
      <c r="BC798" s="342"/>
      <c r="BD798" s="342"/>
      <c r="BE798" s="342"/>
      <c r="BF798" s="342"/>
      <c r="BG798" s="342"/>
      <c r="BH798" s="342"/>
      <c r="BI798" s="342"/>
      <c r="BJ798" s="342"/>
      <c r="BK798" s="342"/>
      <c r="BL798" s="342"/>
      <c r="BM798" s="342"/>
      <c r="BN798" s="342"/>
      <c r="BO798" s="342"/>
      <c r="BP798" s="342"/>
      <c r="BQ798" s="342"/>
      <c r="BR798" s="342"/>
      <c r="BS798" s="342"/>
      <c r="BT798" s="342"/>
      <c r="BU798" s="342"/>
      <c r="BV798" s="342"/>
      <c r="BW798" s="342"/>
      <c r="BX798" s="342"/>
      <c r="BY798" s="342"/>
      <c r="BZ798" s="342"/>
      <c r="CA798" s="342"/>
      <c r="CB798" s="342"/>
      <c r="CC798" s="342"/>
      <c r="CD798" s="342"/>
      <c r="CE798" s="342"/>
      <c r="CF798" s="342"/>
      <c r="CG798" s="342"/>
      <c r="CH798" s="342"/>
      <c r="CI798" s="342"/>
      <c r="CJ798" s="342"/>
      <c r="CK798" s="342"/>
      <c r="CL798" s="342"/>
      <c r="CM798" s="342"/>
      <c r="CN798" s="342"/>
      <c r="CO798" s="342"/>
      <c r="CP798" s="342"/>
      <c r="CQ798" s="342"/>
      <c r="CR798" s="342"/>
      <c r="CS798" s="342"/>
      <c r="CT798" s="342"/>
      <c r="CU798" s="342"/>
      <c r="CV798" s="342"/>
      <c r="CW798" s="342"/>
      <c r="CX798" s="342"/>
      <c r="CY798" s="342"/>
      <c r="CZ798" s="342"/>
    </row>
    <row r="799" ht="25.15" customHeight="true" x14ac:dyDescent="0.2">
      <c r="C799" s="1020"/>
      <c r="D799" s="1020"/>
      <c r="E799" s="577"/>
      <c r="F799" s="577"/>
      <c r="G799" s="577"/>
      <c r="H799" s="1020"/>
      <c r="I799" s="1020"/>
      <c r="J799" s="577"/>
      <c r="K799" s="577"/>
      <c r="L799" s="577"/>
      <c r="M799" s="1020"/>
      <c r="N799" s="1020"/>
      <c r="O799" s="577"/>
      <c r="P799" s="577"/>
      <c r="Q799" s="577"/>
      <c r="BA799" s="342"/>
      <c r="BB799" s="396"/>
      <c r="BC799" s="342"/>
      <c r="BD799" s="342"/>
      <c r="BE799" s="342"/>
      <c r="BF799" s="342"/>
      <c r="BG799" s="342"/>
      <c r="BH799" s="342"/>
      <c r="BI799" s="342"/>
      <c r="BJ799" s="342"/>
      <c r="BK799" s="342"/>
      <c r="BL799" s="342"/>
      <c r="BM799" s="342"/>
      <c r="BN799" s="342"/>
      <c r="BO799" s="342"/>
      <c r="BP799" s="342"/>
      <c r="BQ799" s="342"/>
      <c r="BR799" s="342"/>
      <c r="BS799" s="342"/>
      <c r="BT799" s="342"/>
      <c r="BU799" s="342"/>
      <c r="BV799" s="342"/>
      <c r="BW799" s="342"/>
      <c r="BX799" s="342"/>
      <c r="BY799" s="342"/>
      <c r="BZ799" s="342"/>
      <c r="CA799" s="342"/>
      <c r="CB799" s="342"/>
      <c r="CC799" s="342"/>
      <c r="CD799" s="342"/>
      <c r="CE799" s="342"/>
      <c r="CF799" s="342"/>
      <c r="CG799" s="342"/>
      <c r="CH799" s="342"/>
      <c r="CI799" s="342"/>
      <c r="CJ799" s="342"/>
      <c r="CK799" s="342"/>
      <c r="CL799" s="342"/>
      <c r="CM799" s="342"/>
      <c r="CN799" s="342"/>
      <c r="CO799" s="342"/>
      <c r="CP799" s="342"/>
      <c r="CQ799" s="342"/>
      <c r="CR799" s="342"/>
      <c r="CS799" s="342"/>
      <c r="CT799" s="342"/>
      <c r="CU799" s="342"/>
      <c r="CV799" s="342"/>
      <c r="CW799" s="342"/>
      <c r="CX799" s="342"/>
      <c r="CY799" s="342"/>
      <c r="CZ799" s="342"/>
    </row>
    <row r="800" ht="25.15" customHeight="true" x14ac:dyDescent="0.2">
      <c r="C800" s="577"/>
      <c r="D800" s="577"/>
      <c r="E800" s="577"/>
      <c r="F800" s="577"/>
      <c r="G800" s="577"/>
      <c r="H800" s="577"/>
      <c r="I800" s="577"/>
      <c r="J800" s="577"/>
      <c r="K800" s="577"/>
      <c r="L800" s="577"/>
      <c r="M800" s="577"/>
      <c r="N800" s="577"/>
      <c r="O800" s="577"/>
      <c r="P800" s="577"/>
      <c r="Q800" s="577"/>
      <c r="BA800" s="342"/>
      <c r="BB800" s="396"/>
      <c r="BC800" s="342"/>
      <c r="BD800" s="342"/>
      <c r="BE800" s="342"/>
      <c r="BF800" s="342"/>
      <c r="BG800" s="342"/>
      <c r="BH800" s="342"/>
      <c r="BI800" s="342"/>
      <c r="BJ800" s="342"/>
      <c r="BK800" s="342"/>
      <c r="BL800" s="342"/>
      <c r="BM800" s="342"/>
      <c r="BN800" s="342"/>
      <c r="BO800" s="342"/>
      <c r="BP800" s="342"/>
      <c r="BQ800" s="342"/>
      <c r="BR800" s="342"/>
      <c r="BS800" s="342"/>
      <c r="BT800" s="342"/>
      <c r="BU800" s="342"/>
      <c r="BV800" s="342"/>
      <c r="BW800" s="342"/>
      <c r="BX800" s="342"/>
      <c r="BY800" s="342"/>
      <c r="BZ800" s="342"/>
      <c r="CA800" s="342"/>
      <c r="CB800" s="342"/>
      <c r="CC800" s="342"/>
      <c r="CD800" s="342"/>
      <c r="CE800" s="342"/>
      <c r="CF800" s="342"/>
      <c r="CG800" s="342"/>
      <c r="CH800" s="342"/>
      <c r="CI800" s="342"/>
      <c r="CJ800" s="342"/>
      <c r="CK800" s="342"/>
      <c r="CL800" s="342"/>
      <c r="CM800" s="342"/>
      <c r="CN800" s="342"/>
      <c r="CO800" s="342"/>
      <c r="CP800" s="342"/>
      <c r="CQ800" s="342"/>
      <c r="CR800" s="342"/>
      <c r="CS800" s="342"/>
      <c r="CT800" s="342"/>
      <c r="CU800" s="342"/>
      <c r="CV800" s="342"/>
      <c r="CW800" s="342"/>
      <c r="CX800" s="342"/>
      <c r="CY800" s="342"/>
      <c r="CZ800" s="342"/>
    </row>
    <row r="801" ht="25.15" customHeight="true" x14ac:dyDescent="0.2">
      <c r="C801" s="577"/>
      <c r="D801" s="577"/>
      <c r="E801" s="577"/>
      <c r="F801" s="577"/>
      <c r="G801" s="577"/>
      <c r="H801" s="577"/>
      <c r="I801" s="577"/>
      <c r="J801" s="577"/>
      <c r="K801" s="577"/>
      <c r="L801" s="577"/>
      <c r="M801" s="577"/>
      <c r="N801" s="577"/>
      <c r="O801" s="577"/>
      <c r="P801" s="577"/>
      <c r="Q801" s="577"/>
    </row>
    <row r="802" ht="25.15" customHeight="true" x14ac:dyDescent="0.2">
      <c r="C802" s="577"/>
      <c r="D802" s="577"/>
      <c r="E802" s="577"/>
      <c r="F802" s="577"/>
      <c r="G802" s="577"/>
      <c r="H802" s="577"/>
      <c r="I802" s="577"/>
      <c r="J802" s="577"/>
      <c r="K802" s="577"/>
      <c r="L802" s="577"/>
      <c r="M802" s="577"/>
      <c r="N802" s="577"/>
      <c r="O802" s="577"/>
      <c r="P802" s="577"/>
      <c r="Q802" s="577"/>
    </row>
    <row r="803" ht="25.15" customHeight="true" x14ac:dyDescent="0.2">
      <c r="C803" s="577"/>
      <c r="D803" s="577"/>
      <c r="E803" s="577"/>
      <c r="F803" s="577"/>
      <c r="G803" s="577"/>
      <c r="H803" s="577"/>
      <c r="I803" s="577"/>
      <c r="J803" s="577"/>
      <c r="K803" s="577"/>
      <c r="L803" s="577"/>
      <c r="M803" s="577"/>
      <c r="N803" s="577"/>
      <c r="O803" s="577"/>
      <c r="P803" s="577"/>
      <c r="Q803" s="577"/>
    </row>
    <row r="804" ht="25.15" customHeight="true" x14ac:dyDescent="0.2">
      <c r="C804" s="577"/>
      <c r="D804" s="577"/>
      <c r="E804" s="577"/>
      <c r="F804" s="577"/>
      <c r="G804" s="577"/>
      <c r="H804" s="577"/>
      <c r="I804" s="577"/>
      <c r="J804" s="577"/>
      <c r="K804" s="577"/>
      <c r="L804" s="577"/>
      <c r="M804" s="577"/>
      <c r="N804" s="577"/>
      <c r="O804" s="577"/>
      <c r="P804" s="577"/>
      <c r="Q804" s="577"/>
    </row>
    <row r="805" ht="25.15" customHeight="true" x14ac:dyDescent="0.2">
      <c r="C805" s="577"/>
      <c r="D805" s="577"/>
      <c r="E805" s="577"/>
      <c r="F805" s="577"/>
      <c r="G805" s="577"/>
      <c r="H805" s="577"/>
      <c r="I805" s="577"/>
      <c r="J805" s="577"/>
      <c r="K805" s="577"/>
      <c r="L805" s="577"/>
      <c r="M805" s="577"/>
      <c r="N805" s="577"/>
      <c r="O805" s="577"/>
      <c r="P805" s="577"/>
      <c r="Q805" s="577"/>
    </row>
    <row r="806" ht="25.15" customHeight="true" x14ac:dyDescent="0.2">
      <c r="C806" s="577"/>
      <c r="D806" s="577"/>
      <c r="E806" s="577"/>
      <c r="F806" s="577"/>
      <c r="G806" s="577"/>
      <c r="H806" s="577"/>
      <c r="I806" s="577"/>
      <c r="J806" s="577"/>
      <c r="K806" s="577"/>
      <c r="L806" s="577"/>
      <c r="M806" s="577"/>
      <c r="N806" s="577"/>
      <c r="O806" s="577"/>
      <c r="P806" s="577"/>
      <c r="Q806" s="577"/>
    </row>
    <row r="807" ht="25.15" customHeight="true" x14ac:dyDescent="0.2">
      <c r="C807" s="577"/>
      <c r="D807" s="577"/>
      <c r="E807" s="577"/>
      <c r="F807" s="577"/>
      <c r="G807" s="577"/>
      <c r="H807" s="577"/>
      <c r="I807" s="577"/>
      <c r="J807" s="577"/>
      <c r="K807" s="577"/>
      <c r="L807" s="577"/>
      <c r="M807" s="577"/>
      <c r="N807" s="577"/>
      <c r="O807" s="577"/>
      <c r="P807" s="577"/>
      <c r="Q807" s="577"/>
    </row>
    <row r="808" ht="25.15" customHeight="true" x14ac:dyDescent="0.2">
      <c r="C808" s="577"/>
      <c r="D808" s="577"/>
      <c r="E808" s="577"/>
      <c r="F808" s="577"/>
      <c r="G808" s="577"/>
      <c r="H808" s="577"/>
      <c r="I808" s="577"/>
      <c r="J808" s="577"/>
      <c r="K808" s="577"/>
      <c r="L808" s="577"/>
      <c r="M808" s="577"/>
      <c r="N808" s="577"/>
      <c r="O808" s="577"/>
      <c r="P808" s="577"/>
      <c r="Q808" s="577"/>
    </row>
    <row r="809" ht="25.15" customHeight="true" x14ac:dyDescent="0.2">
      <c r="C809" s="577"/>
      <c r="D809" s="577"/>
      <c r="E809" s="577"/>
      <c r="F809" s="577"/>
      <c r="G809" s="577"/>
      <c r="H809" s="577"/>
      <c r="I809" s="577"/>
      <c r="J809" s="577"/>
      <c r="K809" s="577"/>
      <c r="L809" s="577"/>
      <c r="M809" s="577"/>
      <c r="N809" s="577"/>
      <c r="O809" s="577"/>
      <c r="P809" s="577"/>
      <c r="Q809" s="577"/>
    </row>
    <row r="810" ht="25.15" customHeight="true" x14ac:dyDescent="0.2">
      <c r="C810" s="577"/>
      <c r="D810" s="577"/>
      <c r="E810" s="577"/>
      <c r="F810" s="577"/>
      <c r="G810" s="577"/>
      <c r="H810" s="577"/>
      <c r="I810" s="577"/>
      <c r="J810" s="577"/>
      <c r="K810" s="577"/>
      <c r="L810" s="577"/>
      <c r="M810" s="577"/>
      <c r="N810" s="577"/>
      <c r="O810" s="577"/>
      <c r="P810" s="577"/>
      <c r="Q810" s="577"/>
    </row>
    <row r="811" ht="25.15" customHeight="true" x14ac:dyDescent="0.2">
      <c r="C811" s="577"/>
      <c r="D811" s="577"/>
      <c r="E811" s="577"/>
      <c r="F811" s="577"/>
      <c r="G811" s="577"/>
      <c r="H811" s="577"/>
      <c r="I811" s="577"/>
      <c r="J811" s="577"/>
      <c r="K811" s="577"/>
      <c r="L811" s="577"/>
      <c r="M811" s="577"/>
      <c r="N811" s="577"/>
      <c r="O811" s="577"/>
      <c r="P811" s="577"/>
      <c r="Q811" s="577"/>
    </row>
    <row r="812" ht="25.15" customHeight="true" x14ac:dyDescent="0.2">
      <c r="C812" s="577"/>
      <c r="D812" s="577"/>
      <c r="E812" s="577"/>
      <c r="F812" s="577"/>
      <c r="G812" s="577"/>
      <c r="H812" s="577"/>
      <c r="I812" s="577"/>
      <c r="J812" s="577"/>
      <c r="K812" s="577"/>
      <c r="L812" s="577"/>
      <c r="M812" s="577"/>
      <c r="N812" s="577"/>
      <c r="O812" s="577"/>
      <c r="P812" s="577"/>
      <c r="Q812" s="577"/>
    </row>
    <row r="813" ht="25.15" customHeight="true" x14ac:dyDescent="0.2">
      <c r="C813" s="577"/>
      <c r="D813" s="577"/>
      <c r="E813" s="577"/>
      <c r="F813" s="577"/>
      <c r="G813" s="577"/>
      <c r="H813" s="577"/>
      <c r="I813" s="577"/>
      <c r="J813" s="577"/>
      <c r="K813" s="577"/>
      <c r="L813" s="577"/>
      <c r="M813" s="577"/>
      <c r="N813" s="577"/>
      <c r="O813" s="577"/>
      <c r="P813" s="577"/>
      <c r="Q813" s="577"/>
    </row>
    <row r="814" ht="25.15" customHeight="true" x14ac:dyDescent="0.2">
      <c r="C814" s="577"/>
      <c r="D814" s="577"/>
      <c r="E814" s="577"/>
      <c r="F814" s="577"/>
      <c r="G814" s="577"/>
      <c r="H814" s="577"/>
      <c r="I814" s="577"/>
      <c r="J814" s="577"/>
      <c r="K814" s="577"/>
      <c r="L814" s="577"/>
      <c r="M814" s="577"/>
      <c r="N814" s="577"/>
      <c r="O814" s="577"/>
      <c r="P814" s="577"/>
      <c r="Q814" s="577"/>
    </row>
    <row r="815" ht="25.15" customHeight="true" x14ac:dyDescent="0.2">
      <c r="C815" s="577"/>
      <c r="D815" s="577"/>
      <c r="E815" s="577"/>
      <c r="F815" s="577"/>
      <c r="G815" s="577"/>
      <c r="H815" s="577"/>
      <c r="I815" s="577"/>
      <c r="J815" s="577"/>
      <c r="K815" s="577"/>
      <c r="L815" s="577"/>
      <c r="M815" s="577"/>
      <c r="N815" s="577"/>
      <c r="O815" s="577"/>
      <c r="P815" s="577"/>
      <c r="Q815" s="577"/>
    </row>
    <row r="816" ht="25.15" customHeight="true" x14ac:dyDescent="0.2">
      <c r="C816" s="577"/>
      <c r="D816" s="577"/>
      <c r="E816" s="577"/>
      <c r="F816" s="577"/>
      <c r="G816" s="577"/>
      <c r="H816" s="577"/>
      <c r="I816" s="577"/>
      <c r="J816" s="577"/>
      <c r="K816" s="577"/>
      <c r="L816" s="577"/>
      <c r="M816" s="577"/>
      <c r="N816" s="577"/>
      <c r="O816" s="577"/>
      <c r="P816" s="577"/>
      <c r="Q816" s="577"/>
    </row>
    <row r="817" ht="25.15" customHeight="true" x14ac:dyDescent="0.2">
      <c r="C817" s="577"/>
      <c r="D817" s="577"/>
      <c r="E817" s="577"/>
      <c r="F817" s="577"/>
      <c r="G817" s="577"/>
      <c r="H817" s="577"/>
      <c r="I817" s="577"/>
      <c r="J817" s="577"/>
      <c r="K817" s="577"/>
      <c r="L817" s="577"/>
      <c r="M817" s="577"/>
      <c r="N817" s="577"/>
      <c r="O817" s="577"/>
      <c r="P817" s="577"/>
      <c r="Q817" s="577"/>
    </row>
    <row r="818" ht="25.15" customHeight="true" x14ac:dyDescent="0.2">
      <c r="C818" s="577"/>
      <c r="D818" s="577"/>
      <c r="E818" s="577"/>
      <c r="F818" s="577"/>
      <c r="G818" s="577"/>
      <c r="H818" s="577"/>
      <c r="I818" s="577"/>
      <c r="J818" s="577"/>
      <c r="K818" s="577"/>
      <c r="L818" s="577"/>
      <c r="M818" s="577"/>
      <c r="N818" s="577"/>
      <c r="O818" s="577"/>
      <c r="P818" s="577"/>
      <c r="Q818" s="577"/>
    </row>
    <row r="819" ht="25.15" customHeight="true" x14ac:dyDescent="0.2">
      <c r="C819" s="577"/>
      <c r="D819" s="577"/>
      <c r="E819" s="577"/>
      <c r="F819" s="577"/>
      <c r="G819" s="577"/>
      <c r="H819" s="577"/>
      <c r="I819" s="577"/>
      <c r="J819" s="577"/>
      <c r="K819" s="577"/>
      <c r="L819" s="577"/>
      <c r="M819" s="577"/>
      <c r="N819" s="577"/>
      <c r="O819" s="577"/>
      <c r="P819" s="577"/>
      <c r="Q819" s="577"/>
    </row>
    <row r="820" ht="25.15" customHeight="true" x14ac:dyDescent="0.2">
      <c r="C820" s="577"/>
      <c r="D820" s="577"/>
      <c r="E820" s="577"/>
      <c r="F820" s="577"/>
      <c r="G820" s="577"/>
      <c r="H820" s="577"/>
      <c r="I820" s="577"/>
      <c r="J820" s="577"/>
      <c r="K820" s="577"/>
      <c r="L820" s="577"/>
      <c r="M820" s="577"/>
      <c r="N820" s="577"/>
      <c r="O820" s="577"/>
      <c r="P820" s="577"/>
      <c r="Q820" s="577"/>
    </row>
    <row r="821" ht="25.15" customHeight="true" x14ac:dyDescent="0.2">
      <c r="C821" s="577"/>
      <c r="D821" s="577"/>
      <c r="E821" s="577"/>
      <c r="F821" s="577"/>
      <c r="G821" s="577"/>
      <c r="H821" s="577"/>
      <c r="I821" s="577"/>
      <c r="J821" s="577"/>
      <c r="K821" s="577"/>
      <c r="L821" s="577"/>
      <c r="M821" s="577"/>
      <c r="N821" s="577"/>
      <c r="O821" s="577"/>
      <c r="P821" s="577"/>
      <c r="Q821" s="577"/>
    </row>
    <row r="822" ht="25.15" customHeight="true" x14ac:dyDescent="0.2">
      <c r="C822" s="577"/>
      <c r="D822" s="577"/>
      <c r="E822" s="577"/>
      <c r="F822" s="577"/>
      <c r="G822" s="577"/>
      <c r="H822" s="577"/>
      <c r="I822" s="577"/>
      <c r="J822" s="577"/>
      <c r="K822" s="577"/>
      <c r="L822" s="577"/>
      <c r="M822" s="577"/>
      <c r="N822" s="577"/>
      <c r="O822" s="577"/>
      <c r="P822" s="577"/>
      <c r="Q822" s="577"/>
    </row>
    <row r="823" ht="25.15" customHeight="true" x14ac:dyDescent="0.2">
      <c r="C823" s="577"/>
      <c r="D823" s="577"/>
      <c r="E823" s="577"/>
      <c r="F823" s="577"/>
      <c r="G823" s="577"/>
      <c r="H823" s="577"/>
      <c r="I823" s="577"/>
      <c r="J823" s="577"/>
      <c r="K823" s="577"/>
      <c r="L823" s="577"/>
      <c r="M823" s="577"/>
      <c r="N823" s="577"/>
      <c r="O823" s="577"/>
      <c r="P823" s="577"/>
      <c r="Q823" s="577"/>
    </row>
    <row r="824" ht="25.15" customHeight="true" x14ac:dyDescent="0.2">
      <c r="C824" s="577"/>
      <c r="D824" s="577"/>
      <c r="E824" s="577"/>
      <c r="F824" s="577"/>
      <c r="G824" s="577"/>
      <c r="H824" s="577"/>
      <c r="I824" s="577"/>
      <c r="J824" s="577"/>
      <c r="K824" s="577"/>
      <c r="L824" s="577"/>
      <c r="M824" s="577"/>
      <c r="N824" s="577"/>
      <c r="O824" s="577"/>
      <c r="P824" s="577"/>
      <c r="Q824" s="577"/>
    </row>
    <row r="825" ht="25.15" customHeight="true" x14ac:dyDescent="0.2">
      <c r="C825" s="577"/>
      <c r="D825" s="577"/>
      <c r="E825" s="577"/>
      <c r="F825" s="577"/>
      <c r="G825" s="577"/>
      <c r="H825" s="577"/>
      <c r="I825" s="577"/>
      <c r="J825" s="577"/>
      <c r="K825" s="577"/>
      <c r="L825" s="577"/>
      <c r="M825" s="577"/>
      <c r="N825" s="577"/>
      <c r="O825" s="577"/>
      <c r="P825" s="577"/>
      <c r="Q825" s="577"/>
    </row>
    <row r="826" ht="25.15" customHeight="true" x14ac:dyDescent="0.2">
      <c r="C826" s="577"/>
      <c r="D826" s="577"/>
      <c r="E826" s="577"/>
      <c r="F826" s="577"/>
      <c r="G826" s="577"/>
      <c r="H826" s="577"/>
      <c r="I826" s="577"/>
      <c r="J826" s="577"/>
      <c r="K826" s="577"/>
      <c r="L826" s="577"/>
      <c r="M826" s="577"/>
      <c r="N826" s="577"/>
      <c r="O826" s="577"/>
      <c r="P826" s="577"/>
      <c r="Q826" s="577"/>
    </row>
    <row r="827" ht="25.15" customHeight="true" x14ac:dyDescent="0.2">
      <c r="C827" s="577"/>
      <c r="D827" s="577"/>
      <c r="E827" s="577"/>
      <c r="F827" s="577"/>
      <c r="G827" s="577"/>
      <c r="H827" s="577"/>
      <c r="I827" s="577"/>
      <c r="J827" s="577"/>
      <c r="K827" s="577"/>
      <c r="L827" s="577"/>
      <c r="M827" s="577"/>
      <c r="N827" s="577"/>
      <c r="O827" s="577"/>
      <c r="P827" s="577"/>
      <c r="Q827" s="577"/>
    </row>
    <row r="828" ht="25.15" customHeight="true" x14ac:dyDescent="0.2">
      <c r="C828" s="577"/>
      <c r="D828" s="577"/>
      <c r="E828" s="577"/>
      <c r="F828" s="577"/>
      <c r="G828" s="577"/>
      <c r="H828" s="577"/>
      <c r="I828" s="577"/>
      <c r="J828" s="577"/>
      <c r="K828" s="577"/>
      <c r="L828" s="577"/>
      <c r="M828" s="577"/>
      <c r="N828" s="577"/>
      <c r="O828" s="577"/>
      <c r="P828" s="577"/>
      <c r="Q828" s="577"/>
    </row>
    <row r="829" ht="25.15" customHeight="true" x14ac:dyDescent="0.2">
      <c r="C829" s="577"/>
      <c r="D829" s="577"/>
      <c r="E829" s="577"/>
      <c r="F829" s="577"/>
      <c r="G829" s="577"/>
      <c r="H829" s="577"/>
      <c r="I829" s="577"/>
      <c r="J829" s="577"/>
      <c r="K829" s="577"/>
      <c r="L829" s="577"/>
      <c r="M829" s="577"/>
      <c r="N829" s="577"/>
      <c r="O829" s="577"/>
      <c r="P829" s="577"/>
      <c r="Q829" s="577"/>
    </row>
    <row r="830" ht="25.15" customHeight="true" x14ac:dyDescent="0.2">
      <c r="C830" s="577"/>
      <c r="D830" s="577"/>
      <c r="E830" s="577"/>
      <c r="F830" s="577"/>
      <c r="G830" s="577"/>
      <c r="H830" s="577"/>
      <c r="I830" s="577"/>
      <c r="J830" s="577"/>
      <c r="K830" s="577"/>
      <c r="L830" s="577"/>
      <c r="M830" s="577"/>
      <c r="N830" s="577"/>
      <c r="O830" s="577"/>
      <c r="P830" s="577"/>
      <c r="Q830" s="577"/>
    </row>
    <row r="831" ht="25.15" customHeight="true" x14ac:dyDescent="0.2">
      <c r="C831" s="577"/>
      <c r="D831" s="577"/>
      <c r="E831" s="577"/>
      <c r="F831" s="577"/>
      <c r="G831" s="577"/>
      <c r="H831" s="577"/>
      <c r="I831" s="577"/>
      <c r="J831" s="577"/>
      <c r="K831" s="577"/>
      <c r="L831" s="577"/>
      <c r="M831" s="577"/>
      <c r="N831" s="577"/>
      <c r="O831" s="577"/>
      <c r="P831" s="577"/>
      <c r="Q831" s="577"/>
    </row>
    <row r="832" ht="25.15" customHeight="true" x14ac:dyDescent="0.2">
      <c r="C832" s="577"/>
      <c r="D832" s="577"/>
      <c r="E832" s="577"/>
      <c r="F832" s="577"/>
      <c r="G832" s="577"/>
      <c r="H832" s="577"/>
      <c r="I832" s="577"/>
      <c r="J832" s="577"/>
      <c r="K832" s="577"/>
      <c r="L832" s="577"/>
      <c r="M832" s="577"/>
      <c r="N832" s="577"/>
      <c r="O832" s="577"/>
      <c r="P832" s="577"/>
      <c r="Q832" s="577"/>
    </row>
    <row r="833" ht="25.15" customHeight="true" x14ac:dyDescent="0.2">
      <c r="C833" s="577"/>
      <c r="D833" s="577"/>
      <c r="E833" s="577"/>
      <c r="F833" s="577"/>
      <c r="G833" s="577"/>
      <c r="H833" s="577"/>
      <c r="I833" s="577"/>
      <c r="J833" s="577"/>
      <c r="K833" s="577"/>
      <c r="L833" s="577"/>
      <c r="M833" s="577"/>
      <c r="N833" s="577"/>
      <c r="O833" s="577"/>
      <c r="P833" s="577"/>
      <c r="Q833" s="577"/>
    </row>
    <row r="834" ht="25.15" customHeight="true" x14ac:dyDescent="0.2">
      <c r="C834" s="577"/>
      <c r="D834" s="577"/>
      <c r="E834" s="577"/>
      <c r="F834" s="577"/>
      <c r="G834" s="577"/>
      <c r="H834" s="577"/>
      <c r="I834" s="577"/>
      <c r="J834" s="577"/>
      <c r="K834" s="577"/>
      <c r="L834" s="577"/>
      <c r="M834" s="577"/>
      <c r="N834" s="577"/>
      <c r="O834" s="577"/>
      <c r="P834" s="577"/>
      <c r="Q834" s="577"/>
    </row>
    <row r="835" ht="25.15" customHeight="true" x14ac:dyDescent="0.2">
      <c r="C835" s="577"/>
      <c r="D835" s="577"/>
      <c r="E835" s="577"/>
      <c r="F835" s="577"/>
      <c r="G835" s="577"/>
      <c r="H835" s="577"/>
      <c r="I835" s="577"/>
      <c r="J835" s="577"/>
      <c r="K835" s="577"/>
      <c r="L835" s="577"/>
      <c r="M835" s="577"/>
      <c r="N835" s="577"/>
      <c r="O835" s="577"/>
      <c r="P835" s="577"/>
      <c r="Q835" s="577"/>
    </row>
    <row r="836" ht="25.15" customHeight="true" x14ac:dyDescent="0.2">
      <c r="C836" s="577"/>
      <c r="D836" s="577"/>
      <c r="E836" s="577"/>
      <c r="F836" s="577"/>
      <c r="G836" s="577"/>
      <c r="H836" s="577"/>
      <c r="I836" s="577"/>
      <c r="J836" s="577"/>
      <c r="K836" s="577"/>
      <c r="L836" s="577"/>
      <c r="M836" s="577"/>
      <c r="N836" s="577"/>
      <c r="O836" s="577"/>
      <c r="P836" s="577"/>
      <c r="Q836" s="577"/>
    </row>
    <row r="837" ht="25.15" customHeight="true" x14ac:dyDescent="0.2">
      <c r="C837" s="577"/>
      <c r="D837" s="577"/>
      <c r="E837" s="577"/>
      <c r="F837" s="577"/>
      <c r="G837" s="577"/>
      <c r="H837" s="577"/>
      <c r="I837" s="577"/>
      <c r="J837" s="577"/>
      <c r="K837" s="577"/>
      <c r="L837" s="577"/>
      <c r="M837" s="577"/>
      <c r="N837" s="577"/>
      <c r="O837" s="577"/>
      <c r="P837" s="577"/>
      <c r="Q837" s="577"/>
    </row>
    <row r="838" ht="25.15" customHeight="true" x14ac:dyDescent="0.2">
      <c r="C838" s="577"/>
      <c r="D838" s="577"/>
      <c r="E838" s="577"/>
      <c r="F838" s="577"/>
      <c r="G838" s="577"/>
      <c r="H838" s="577"/>
      <c r="I838" s="577"/>
      <c r="J838" s="577"/>
      <c r="K838" s="577"/>
      <c r="L838" s="577"/>
      <c r="M838" s="577"/>
      <c r="N838" s="577"/>
      <c r="O838" s="577"/>
      <c r="P838" s="577"/>
      <c r="Q838" s="577"/>
    </row>
    <row r="839" ht="25.15" customHeight="true" x14ac:dyDescent="0.2">
      <c r="C839" s="577"/>
      <c r="D839" s="577"/>
      <c r="E839" s="577"/>
      <c r="F839" s="577"/>
      <c r="G839" s="577"/>
      <c r="H839" s="577"/>
      <c r="I839" s="577"/>
      <c r="J839" s="577"/>
      <c r="K839" s="577"/>
      <c r="L839" s="577"/>
      <c r="M839" s="577"/>
      <c r="N839" s="577"/>
      <c r="O839" s="577"/>
      <c r="P839" s="577"/>
      <c r="Q839" s="577"/>
    </row>
    <row r="840" ht="25.15" customHeight="true" x14ac:dyDescent="0.2">
      <c r="C840" s="577"/>
      <c r="D840" s="577"/>
      <c r="E840" s="577"/>
      <c r="F840" s="577"/>
      <c r="G840" s="577"/>
      <c r="H840" s="577"/>
      <c r="I840" s="577"/>
      <c r="J840" s="577"/>
      <c r="K840" s="577"/>
      <c r="L840" s="577"/>
      <c r="M840" s="577"/>
      <c r="N840" s="577"/>
      <c r="O840" s="577"/>
      <c r="P840" s="577"/>
      <c r="Q840" s="577"/>
    </row>
    <row r="841" ht="25.15" customHeight="true" x14ac:dyDescent="0.2">
      <c r="C841" s="577"/>
      <c r="D841" s="577"/>
      <c r="E841" s="577"/>
      <c r="F841" s="577"/>
      <c r="G841" s="577"/>
      <c r="H841" s="577"/>
      <c r="I841" s="577"/>
      <c r="J841" s="577"/>
      <c r="K841" s="577"/>
      <c r="L841" s="577"/>
      <c r="M841" s="577"/>
      <c r="N841" s="577"/>
      <c r="O841" s="577"/>
      <c r="P841" s="577"/>
      <c r="Q841" s="577"/>
    </row>
    <row r="842" ht="25.15" customHeight="true" x14ac:dyDescent="0.2">
      <c r="C842" s="577"/>
      <c r="D842" s="577"/>
      <c r="E842" s="577"/>
      <c r="F842" s="577"/>
      <c r="G842" s="577"/>
      <c r="H842" s="577"/>
      <c r="I842" s="577"/>
      <c r="J842" s="577"/>
      <c r="K842" s="577"/>
      <c r="L842" s="577"/>
      <c r="M842" s="577"/>
      <c r="N842" s="577"/>
      <c r="O842" s="577"/>
      <c r="P842" s="577"/>
      <c r="Q842" s="577"/>
    </row>
    <row r="843" ht="25.15" customHeight="true" x14ac:dyDescent="0.2">
      <c r="C843" s="577"/>
      <c r="D843" s="577"/>
      <c r="E843" s="577"/>
      <c r="F843" s="577"/>
      <c r="G843" s="577"/>
      <c r="H843" s="577"/>
      <c r="I843" s="577"/>
      <c r="J843" s="577"/>
      <c r="K843" s="577"/>
      <c r="L843" s="577"/>
      <c r="M843" s="577"/>
      <c r="N843" s="577"/>
      <c r="O843" s="577"/>
      <c r="P843" s="577"/>
      <c r="Q843" s="577"/>
    </row>
    <row r="844" ht="25.15" customHeight="true" x14ac:dyDescent="0.2">
      <c r="C844" s="577"/>
      <c r="D844" s="577"/>
      <c r="E844" s="577"/>
      <c r="F844" s="577"/>
      <c r="G844" s="577"/>
      <c r="H844" s="577"/>
      <c r="I844" s="577"/>
      <c r="J844" s="577"/>
      <c r="K844" s="577"/>
      <c r="L844" s="577"/>
      <c r="M844" s="577"/>
      <c r="N844" s="577"/>
      <c r="O844" s="577"/>
      <c r="P844" s="577"/>
      <c r="Q844" s="577"/>
    </row>
    <row r="845" ht="25.15" customHeight="true" x14ac:dyDescent="0.2">
      <c r="C845" s="577"/>
      <c r="D845" s="577"/>
      <c r="E845" s="577"/>
      <c r="F845" s="577"/>
      <c r="G845" s="577"/>
      <c r="H845" s="577"/>
      <c r="I845" s="577"/>
      <c r="J845" s="577"/>
      <c r="K845" s="577"/>
      <c r="L845" s="577"/>
      <c r="M845" s="577"/>
      <c r="N845" s="577"/>
      <c r="O845" s="577"/>
      <c r="P845" s="577"/>
      <c r="Q845" s="577"/>
    </row>
    <row r="846" ht="25.15" customHeight="true" x14ac:dyDescent="0.2">
      <c r="C846" s="577"/>
      <c r="D846" s="577"/>
      <c r="E846" s="577"/>
      <c r="F846" s="577"/>
      <c r="G846" s="577"/>
      <c r="H846" s="577"/>
      <c r="I846" s="577"/>
      <c r="J846" s="577"/>
      <c r="K846" s="577"/>
      <c r="L846" s="577"/>
      <c r="M846" s="577"/>
      <c r="N846" s="577"/>
      <c r="O846" s="577"/>
      <c r="P846" s="577"/>
      <c r="Q846" s="577"/>
    </row>
    <row r="847" ht="25.15" customHeight="true" x14ac:dyDescent="0.2">
      <c r="C847" s="577"/>
      <c r="D847" s="577"/>
      <c r="E847" s="577"/>
      <c r="F847" s="577"/>
      <c r="G847" s="577"/>
      <c r="H847" s="577"/>
      <c r="I847" s="577"/>
      <c r="J847" s="577"/>
      <c r="K847" s="577"/>
      <c r="L847" s="577"/>
      <c r="M847" s="577"/>
      <c r="N847" s="577"/>
      <c r="O847" s="577"/>
      <c r="P847" s="577"/>
      <c r="Q847" s="577"/>
    </row>
    <row r="848" ht="25.15" customHeight="true" x14ac:dyDescent="0.2">
      <c r="C848" s="577"/>
      <c r="D848" s="577"/>
      <c r="E848" s="577"/>
      <c r="F848" s="577"/>
      <c r="G848" s="577"/>
      <c r="H848" s="577"/>
      <c r="I848" s="577"/>
      <c r="J848" s="577"/>
      <c r="K848" s="577"/>
      <c r="L848" s="577"/>
      <c r="M848" s="577"/>
      <c r="N848" s="577"/>
      <c r="O848" s="577"/>
      <c r="P848" s="577"/>
      <c r="Q848" s="577"/>
    </row>
    <row r="849" ht="25.15" customHeight="true" x14ac:dyDescent="0.2">
      <c r="C849" s="577"/>
      <c r="D849" s="577"/>
      <c r="E849" s="577"/>
      <c r="F849" s="577"/>
      <c r="G849" s="577"/>
      <c r="H849" s="577"/>
      <c r="I849" s="577"/>
      <c r="J849" s="577"/>
      <c r="K849" s="577"/>
      <c r="L849" s="577"/>
      <c r="M849" s="577"/>
      <c r="N849" s="577"/>
      <c r="O849" s="577"/>
      <c r="P849" s="577"/>
      <c r="Q849" s="577"/>
    </row>
    <row r="850" ht="25.15" customHeight="true" x14ac:dyDescent="0.2">
      <c r="C850" s="577"/>
      <c r="D850" s="577"/>
      <c r="E850" s="577"/>
      <c r="F850" s="577"/>
      <c r="G850" s="577"/>
      <c r="H850" s="577"/>
      <c r="I850" s="577"/>
      <c r="J850" s="577"/>
      <c r="K850" s="577"/>
      <c r="L850" s="577"/>
      <c r="M850" s="577"/>
      <c r="N850" s="577"/>
      <c r="O850" s="577"/>
      <c r="P850" s="577"/>
      <c r="Q850" s="577"/>
    </row>
    <row r="851" ht="25.15" customHeight="true" x14ac:dyDescent="0.2">
      <c r="C851" s="577"/>
      <c r="D851" s="577"/>
      <c r="E851" s="577"/>
      <c r="F851" s="577"/>
      <c r="G851" s="577"/>
      <c r="H851" s="577"/>
      <c r="I851" s="577"/>
      <c r="J851" s="577"/>
      <c r="K851" s="577"/>
      <c r="L851" s="577"/>
      <c r="M851" s="577"/>
      <c r="N851" s="577"/>
      <c r="O851" s="577"/>
      <c r="P851" s="577"/>
      <c r="Q851" s="577"/>
    </row>
    <row r="852" ht="25.15" customHeight="true" x14ac:dyDescent="0.2">
      <c r="C852" s="577"/>
      <c r="D852" s="577"/>
      <c r="E852" s="577"/>
      <c r="F852" s="577"/>
      <c r="G852" s="577"/>
      <c r="H852" s="577"/>
      <c r="I852" s="577"/>
      <c r="J852" s="577"/>
      <c r="K852" s="577"/>
      <c r="L852" s="577"/>
      <c r="M852" s="577"/>
      <c r="N852" s="577"/>
      <c r="O852" s="577"/>
      <c r="P852" s="577"/>
      <c r="Q852" s="577"/>
    </row>
    <row r="853" ht="25.15" customHeight="true" x14ac:dyDescent="0.2">
      <c r="C853" s="577"/>
      <c r="D853" s="577"/>
      <c r="E853" s="577"/>
      <c r="F853" s="577"/>
      <c r="G853" s="577"/>
      <c r="H853" s="577"/>
      <c r="I853" s="577"/>
      <c r="J853" s="577"/>
      <c r="K853" s="577"/>
      <c r="L853" s="577"/>
      <c r="M853" s="577"/>
      <c r="N853" s="577"/>
      <c r="O853" s="577"/>
      <c r="P853" s="577"/>
      <c r="Q853" s="577"/>
    </row>
    <row r="854" ht="25.15" customHeight="true" x14ac:dyDescent="0.2">
      <c r="C854" s="577"/>
      <c r="D854" s="577"/>
      <c r="E854" s="577"/>
      <c r="F854" s="577"/>
      <c r="G854" s="577"/>
      <c r="H854" s="577"/>
      <c r="I854" s="577"/>
      <c r="J854" s="577"/>
      <c r="K854" s="577"/>
      <c r="L854" s="577"/>
      <c r="M854" s="577"/>
      <c r="N854" s="577"/>
      <c r="O854" s="577"/>
      <c r="P854" s="577"/>
      <c r="Q854" s="577"/>
    </row>
    <row r="855" ht="25.15" customHeight="true" x14ac:dyDescent="0.2">
      <c r="C855" s="577"/>
      <c r="D855" s="577"/>
      <c r="E855" s="577"/>
      <c r="F855" s="577"/>
      <c r="G855" s="577"/>
      <c r="H855" s="577"/>
      <c r="I855" s="577"/>
      <c r="J855" s="577"/>
      <c r="K855" s="577"/>
      <c r="L855" s="577"/>
      <c r="M855" s="577"/>
      <c r="N855" s="577"/>
      <c r="O855" s="577"/>
      <c r="P855" s="577"/>
      <c r="Q855" s="577"/>
    </row>
    <row r="856" ht="25.15" customHeight="true" x14ac:dyDescent="0.2">
      <c r="C856" s="577"/>
      <c r="D856" s="577"/>
      <c r="E856" s="577"/>
      <c r="F856" s="577"/>
      <c r="G856" s="577"/>
      <c r="H856" s="577"/>
      <c r="I856" s="577"/>
      <c r="J856" s="577"/>
      <c r="K856" s="577"/>
      <c r="L856" s="577"/>
      <c r="M856" s="577"/>
      <c r="N856" s="577"/>
      <c r="O856" s="577"/>
      <c r="P856" s="577"/>
      <c r="Q856" s="577"/>
    </row>
    <row r="857" ht="25.15" customHeight="true" x14ac:dyDescent="0.2">
      <c r="C857" s="577"/>
      <c r="D857" s="577"/>
      <c r="E857" s="577"/>
      <c r="F857" s="577"/>
      <c r="G857" s="577"/>
      <c r="H857" s="577"/>
      <c r="I857" s="577"/>
      <c r="J857" s="577"/>
      <c r="K857" s="577"/>
      <c r="L857" s="577"/>
      <c r="M857" s="577"/>
      <c r="N857" s="577"/>
      <c r="O857" s="577"/>
      <c r="P857" s="577"/>
      <c r="Q857" s="577"/>
    </row>
    <row r="858" ht="25.15" customHeight="true" x14ac:dyDescent="0.2">
      <c r="C858" s="577"/>
      <c r="D858" s="577"/>
      <c r="E858" s="577"/>
      <c r="F858" s="577"/>
      <c r="G858" s="577"/>
      <c r="H858" s="577"/>
      <c r="I858" s="577"/>
      <c r="J858" s="577"/>
      <c r="K858" s="577"/>
      <c r="L858" s="577"/>
      <c r="M858" s="577"/>
      <c r="N858" s="577"/>
      <c r="O858" s="577"/>
      <c r="P858" s="577"/>
      <c r="Q858" s="577"/>
    </row>
    <row r="859" ht="25.15" customHeight="true" x14ac:dyDescent="0.2">
      <c r="C859" s="577"/>
      <c r="D859" s="577"/>
      <c r="E859" s="577"/>
      <c r="F859" s="577"/>
      <c r="G859" s="577"/>
      <c r="H859" s="577"/>
      <c r="I859" s="577"/>
      <c r="J859" s="577"/>
      <c r="K859" s="577"/>
      <c r="L859" s="577"/>
      <c r="M859" s="577"/>
      <c r="N859" s="577"/>
      <c r="O859" s="577"/>
      <c r="P859" s="577"/>
      <c r="Q859" s="577"/>
    </row>
    <row r="860" ht="25.15" customHeight="true" x14ac:dyDescent="0.2">
      <c r="C860" s="577"/>
      <c r="D860" s="577"/>
      <c r="E860" s="577"/>
      <c r="F860" s="577"/>
      <c r="G860" s="577"/>
      <c r="H860" s="577"/>
      <c r="I860" s="577"/>
      <c r="J860" s="577"/>
      <c r="K860" s="577"/>
      <c r="L860" s="577"/>
      <c r="M860" s="577"/>
      <c r="N860" s="577"/>
      <c r="O860" s="577"/>
      <c r="P860" s="577"/>
      <c r="Q860" s="577"/>
    </row>
    <row r="861" ht="25.15" customHeight="true" x14ac:dyDescent="0.2">
      <c r="C861" s="577"/>
      <c r="D861" s="577"/>
      <c r="E861" s="577"/>
      <c r="F861" s="577"/>
      <c r="G861" s="577"/>
      <c r="H861" s="577"/>
      <c r="I861" s="577"/>
      <c r="J861" s="577"/>
      <c r="K861" s="577"/>
      <c r="L861" s="577"/>
      <c r="M861" s="577"/>
      <c r="N861" s="577"/>
      <c r="O861" s="577"/>
      <c r="P861" s="577"/>
      <c r="Q861" s="577"/>
    </row>
    <row r="862" ht="25.15" customHeight="true" x14ac:dyDescent="0.2">
      <c r="C862" s="577"/>
      <c r="D862" s="577"/>
      <c r="E862" s="577"/>
      <c r="F862" s="577"/>
      <c r="G862" s="577"/>
      <c r="H862" s="577"/>
      <c r="I862" s="577"/>
      <c r="J862" s="577"/>
      <c r="K862" s="577"/>
      <c r="L862" s="577"/>
      <c r="M862" s="577"/>
      <c r="N862" s="577"/>
      <c r="O862" s="577"/>
      <c r="P862" s="577"/>
      <c r="Q862" s="577"/>
    </row>
    <row r="863" ht="25.15" customHeight="true" x14ac:dyDescent="0.2">
      <c r="C863" s="577"/>
      <c r="D863" s="577"/>
      <c r="E863" s="577"/>
      <c r="F863" s="577"/>
      <c r="G863" s="577"/>
      <c r="H863" s="577"/>
      <c r="I863" s="577"/>
      <c r="J863" s="577"/>
      <c r="K863" s="577"/>
      <c r="L863" s="577"/>
      <c r="M863" s="577"/>
      <c r="N863" s="577"/>
      <c r="O863" s="577"/>
      <c r="P863" s="577"/>
      <c r="Q863" s="577"/>
    </row>
    <row r="864" ht="25.15" customHeight="true" x14ac:dyDescent="0.2">
      <c r="C864" s="577"/>
      <c r="D864" s="577"/>
      <c r="E864" s="577"/>
      <c r="F864" s="577"/>
      <c r="G864" s="577"/>
      <c r="H864" s="577"/>
      <c r="I864" s="577"/>
      <c r="J864" s="577"/>
      <c r="K864" s="577"/>
      <c r="L864" s="577"/>
      <c r="M864" s="577"/>
      <c r="N864" s="577"/>
      <c r="O864" s="577"/>
      <c r="P864" s="577"/>
      <c r="Q864" s="577"/>
    </row>
    <row r="865" ht="25.15" customHeight="true" x14ac:dyDescent="0.2">
      <c r="C865" s="577"/>
      <c r="D865" s="577"/>
      <c r="E865" s="577"/>
      <c r="F865" s="577"/>
      <c r="G865" s="577"/>
      <c r="H865" s="577"/>
      <c r="I865" s="577"/>
      <c r="J865" s="577"/>
      <c r="K865" s="577"/>
      <c r="L865" s="577"/>
      <c r="M865" s="577"/>
      <c r="N865" s="577"/>
      <c r="O865" s="577"/>
      <c r="P865" s="577"/>
      <c r="Q865" s="577"/>
    </row>
    <row r="866" ht="25.15" customHeight="true" x14ac:dyDescent="0.2">
      <c r="C866" s="577"/>
      <c r="D866" s="577"/>
      <c r="E866" s="577"/>
      <c r="F866" s="577"/>
      <c r="G866" s="577"/>
      <c r="H866" s="577"/>
      <c r="I866" s="577"/>
      <c r="J866" s="577"/>
      <c r="K866" s="577"/>
      <c r="L866" s="577"/>
      <c r="M866" s="577"/>
      <c r="N866" s="577"/>
      <c r="O866" s="577"/>
      <c r="P866" s="577"/>
      <c r="Q866" s="577"/>
    </row>
    <row r="867" ht="25.15" customHeight="true" x14ac:dyDescent="0.2">
      <c r="C867" s="577"/>
      <c r="D867" s="577"/>
      <c r="E867" s="577"/>
      <c r="F867" s="577"/>
      <c r="G867" s="577"/>
      <c r="H867" s="577"/>
      <c r="I867" s="577"/>
      <c r="J867" s="577"/>
      <c r="K867" s="577"/>
      <c r="L867" s="577"/>
      <c r="M867" s="577"/>
      <c r="N867" s="577"/>
      <c r="O867" s="577"/>
      <c r="P867" s="577"/>
      <c r="Q867" s="577"/>
    </row>
    <row r="868" ht="25.15" customHeight="true" x14ac:dyDescent="0.2">
      <c r="C868" s="577"/>
      <c r="D868" s="577"/>
      <c r="E868" s="577"/>
      <c r="F868" s="577"/>
      <c r="G868" s="577"/>
      <c r="H868" s="577"/>
      <c r="I868" s="577"/>
      <c r="J868" s="577"/>
      <c r="K868" s="577"/>
      <c r="L868" s="577"/>
      <c r="M868" s="577"/>
      <c r="N868" s="577"/>
      <c r="O868" s="577"/>
      <c r="P868" s="577"/>
      <c r="Q868" s="577"/>
    </row>
    <row r="869" ht="25.15" customHeight="true" x14ac:dyDescent="0.2">
      <c r="C869" s="577"/>
      <c r="D869" s="577"/>
      <c r="E869" s="577"/>
      <c r="F869" s="577"/>
      <c r="G869" s="577"/>
      <c r="H869" s="577"/>
      <c r="I869" s="577"/>
      <c r="J869" s="577"/>
      <c r="K869" s="577"/>
      <c r="L869" s="577"/>
      <c r="M869" s="577"/>
      <c r="N869" s="577"/>
      <c r="O869" s="577"/>
      <c r="P869" s="577"/>
      <c r="Q869" s="577"/>
    </row>
    <row r="870" ht="25.15" customHeight="true" x14ac:dyDescent="0.2">
      <c r="C870" s="577"/>
      <c r="D870" s="577"/>
      <c r="E870" s="577"/>
      <c r="F870" s="577"/>
      <c r="G870" s="577"/>
      <c r="H870" s="577"/>
      <c r="I870" s="577"/>
      <c r="J870" s="577"/>
      <c r="K870" s="577"/>
      <c r="L870" s="577"/>
      <c r="M870" s="577"/>
      <c r="N870" s="577"/>
      <c r="O870" s="577"/>
      <c r="P870" s="577"/>
      <c r="Q870" s="577"/>
    </row>
    <row r="871" ht="25.15" customHeight="true" x14ac:dyDescent="0.2">
      <c r="C871" s="577"/>
      <c r="D871" s="577"/>
      <c r="E871" s="577"/>
      <c r="F871" s="577"/>
      <c r="G871" s="577"/>
      <c r="H871" s="577"/>
      <c r="I871" s="577"/>
      <c r="J871" s="577"/>
      <c r="K871" s="577"/>
      <c r="L871" s="577"/>
      <c r="M871" s="577"/>
      <c r="N871" s="577"/>
      <c r="O871" s="577"/>
      <c r="P871" s="577"/>
      <c r="Q871" s="577"/>
    </row>
    <row r="872" ht="25.15" customHeight="true" x14ac:dyDescent="0.2">
      <c r="C872" s="577"/>
      <c r="D872" s="577"/>
      <c r="E872" s="577"/>
      <c r="F872" s="577"/>
      <c r="G872" s="577"/>
      <c r="H872" s="577"/>
      <c r="I872" s="577"/>
      <c r="J872" s="577"/>
      <c r="K872" s="577"/>
      <c r="L872" s="577"/>
      <c r="M872" s="577"/>
      <c r="N872" s="577"/>
      <c r="O872" s="577"/>
      <c r="P872" s="577"/>
      <c r="Q872" s="577"/>
    </row>
    <row r="873" ht="25.15" customHeight="true" x14ac:dyDescent="0.2">
      <c r="C873" s="577"/>
      <c r="D873" s="577"/>
      <c r="E873" s="577"/>
      <c r="F873" s="577"/>
      <c r="G873" s="577"/>
      <c r="H873" s="577"/>
      <c r="I873" s="577"/>
      <c r="J873" s="577"/>
      <c r="K873" s="577"/>
      <c r="L873" s="577"/>
      <c r="M873" s="577"/>
      <c r="N873" s="577"/>
      <c r="O873" s="577"/>
      <c r="P873" s="577"/>
      <c r="Q873" s="577"/>
    </row>
    <row r="874" ht="25.15" customHeight="true" x14ac:dyDescent="0.2">
      <c r="C874" s="577"/>
      <c r="D874" s="577"/>
      <c r="E874" s="577"/>
      <c r="F874" s="577"/>
      <c r="G874" s="577"/>
      <c r="H874" s="577"/>
      <c r="I874" s="577"/>
      <c r="J874" s="577"/>
      <c r="K874" s="577"/>
      <c r="L874" s="577"/>
      <c r="M874" s="577"/>
      <c r="N874" s="577"/>
      <c r="O874" s="577"/>
      <c r="P874" s="577"/>
      <c r="Q874" s="577"/>
    </row>
    <row r="875" ht="25.15" customHeight="true" x14ac:dyDescent="0.2">
      <c r="C875" s="577"/>
      <c r="D875" s="577"/>
      <c r="E875" s="577"/>
      <c r="F875" s="577"/>
      <c r="G875" s="577"/>
      <c r="H875" s="577"/>
      <c r="I875" s="577"/>
      <c r="J875" s="577"/>
      <c r="K875" s="577"/>
      <c r="L875" s="577"/>
      <c r="M875" s="577"/>
      <c r="N875" s="577"/>
      <c r="O875" s="577"/>
      <c r="P875" s="577"/>
      <c r="Q875" s="577"/>
    </row>
    <row r="876" ht="25.15" customHeight="true" x14ac:dyDescent="0.2">
      <c r="C876" s="577"/>
      <c r="D876" s="577"/>
      <c r="E876" s="577"/>
      <c r="F876" s="577"/>
      <c r="G876" s="577"/>
      <c r="H876" s="577"/>
      <c r="I876" s="577"/>
      <c r="J876" s="577"/>
      <c r="K876" s="577"/>
      <c r="L876" s="577"/>
      <c r="M876" s="577"/>
      <c r="N876" s="577"/>
      <c r="O876" s="577"/>
      <c r="P876" s="577"/>
      <c r="Q876" s="577"/>
    </row>
    <row r="877" ht="25.15" customHeight="true" x14ac:dyDescent="0.2">
      <c r="C877" s="577"/>
      <c r="D877" s="577"/>
      <c r="E877" s="577"/>
      <c r="F877" s="577"/>
      <c r="G877" s="577"/>
      <c r="H877" s="577"/>
      <c r="I877" s="577"/>
      <c r="J877" s="577"/>
      <c r="K877" s="577"/>
      <c r="L877" s="577"/>
      <c r="M877" s="577"/>
      <c r="N877" s="577"/>
      <c r="O877" s="577"/>
      <c r="P877" s="577"/>
      <c r="Q877" s="577"/>
    </row>
    <row r="878" ht="25.15" customHeight="true" x14ac:dyDescent="0.2">
      <c r="C878" s="577"/>
      <c r="D878" s="577"/>
      <c r="E878" s="577"/>
      <c r="F878" s="577"/>
      <c r="G878" s="577"/>
      <c r="H878" s="577"/>
      <c r="I878" s="577"/>
      <c r="J878" s="577"/>
      <c r="K878" s="577"/>
      <c r="L878" s="577"/>
      <c r="M878" s="577"/>
      <c r="N878" s="577"/>
      <c r="O878" s="577"/>
      <c r="P878" s="577"/>
      <c r="Q878" s="577"/>
    </row>
    <row r="879" ht="25.15" customHeight="true" x14ac:dyDescent="0.2">
      <c r="C879" s="577"/>
      <c r="D879" s="577"/>
      <c r="E879" s="577"/>
      <c r="F879" s="577"/>
      <c r="G879" s="577"/>
      <c r="H879" s="577"/>
      <c r="I879" s="577"/>
      <c r="J879" s="577"/>
      <c r="K879" s="577"/>
      <c r="L879" s="577"/>
      <c r="M879" s="577"/>
      <c r="N879" s="577"/>
      <c r="O879" s="577"/>
      <c r="P879" s="577"/>
      <c r="Q879" s="577"/>
    </row>
    <row r="880" ht="25.15" customHeight="true" x14ac:dyDescent="0.2">
      <c r="C880" s="577"/>
      <c r="D880" s="577"/>
      <c r="E880" s="577"/>
      <c r="F880" s="577"/>
      <c r="G880" s="577"/>
      <c r="H880" s="577"/>
      <c r="I880" s="577"/>
      <c r="J880" s="577"/>
      <c r="K880" s="577"/>
      <c r="L880" s="577"/>
      <c r="M880" s="577"/>
      <c r="N880" s="577"/>
      <c r="O880" s="577"/>
      <c r="P880" s="577"/>
      <c r="Q880" s="577"/>
    </row>
    <row r="881" ht="25.15" customHeight="true" x14ac:dyDescent="0.2">
      <c r="C881" s="577"/>
      <c r="D881" s="577"/>
      <c r="E881" s="577"/>
      <c r="F881" s="577"/>
      <c r="G881" s="577"/>
      <c r="H881" s="577"/>
      <c r="I881" s="577"/>
      <c r="J881" s="577"/>
      <c r="K881" s="577"/>
      <c r="L881" s="577"/>
      <c r="M881" s="577"/>
      <c r="N881" s="577"/>
      <c r="O881" s="577"/>
      <c r="P881" s="577"/>
      <c r="Q881" s="577"/>
    </row>
    <row r="882" ht="25.15" customHeight="true" x14ac:dyDescent="0.2">
      <c r="C882" s="577"/>
      <c r="D882" s="577"/>
      <c r="E882" s="577"/>
      <c r="F882" s="577"/>
      <c r="G882" s="577"/>
      <c r="H882" s="577"/>
      <c r="I882" s="577"/>
      <c r="J882" s="577"/>
      <c r="K882" s="577"/>
      <c r="L882" s="577"/>
      <c r="M882" s="577"/>
      <c r="N882" s="577"/>
      <c r="O882" s="577"/>
      <c r="P882" s="577"/>
      <c r="Q882" s="577"/>
    </row>
    <row r="883" ht="25.15" customHeight="true" x14ac:dyDescent="0.2">
      <c r="C883" s="577"/>
      <c r="D883" s="577"/>
      <c r="E883" s="577"/>
      <c r="F883" s="577"/>
      <c r="G883" s="577"/>
      <c r="H883" s="577"/>
      <c r="I883" s="577"/>
      <c r="J883" s="577"/>
      <c r="K883" s="577"/>
      <c r="L883" s="577"/>
      <c r="M883" s="577"/>
      <c r="N883" s="577"/>
      <c r="O883" s="577"/>
      <c r="P883" s="577"/>
      <c r="Q883" s="577"/>
    </row>
    <row r="884" ht="25.15" customHeight="true" x14ac:dyDescent="0.2">
      <c r="C884" s="577"/>
      <c r="D884" s="577"/>
      <c r="E884" s="577"/>
      <c r="F884" s="577"/>
      <c r="G884" s="577"/>
      <c r="H884" s="577"/>
      <c r="I884" s="577"/>
      <c r="J884" s="577"/>
      <c r="K884" s="577"/>
      <c r="L884" s="577"/>
      <c r="M884" s="577"/>
      <c r="N884" s="577"/>
      <c r="O884" s="577"/>
      <c r="P884" s="577"/>
      <c r="Q884" s="577"/>
    </row>
    <row r="885" ht="25.15" customHeight="true" x14ac:dyDescent="0.2">
      <c r="C885" s="577"/>
      <c r="D885" s="577"/>
      <c r="E885" s="577"/>
      <c r="F885" s="577"/>
      <c r="G885" s="577"/>
      <c r="H885" s="577"/>
      <c r="I885" s="577"/>
      <c r="J885" s="577"/>
      <c r="K885" s="577"/>
      <c r="L885" s="577"/>
      <c r="M885" s="577"/>
      <c r="N885" s="577"/>
      <c r="O885" s="577"/>
      <c r="P885" s="577"/>
      <c r="Q885" s="577"/>
    </row>
    <row r="886" ht="25.15" customHeight="true" x14ac:dyDescent="0.2">
      <c r="C886" s="577"/>
      <c r="D886" s="577"/>
      <c r="E886" s="577"/>
      <c r="F886" s="577"/>
      <c r="G886" s="577"/>
      <c r="H886" s="577"/>
      <c r="I886" s="577"/>
      <c r="J886" s="577"/>
      <c r="K886" s="577"/>
      <c r="L886" s="577"/>
      <c r="M886" s="577"/>
      <c r="N886" s="577"/>
      <c r="O886" s="577"/>
      <c r="P886" s="577"/>
      <c r="Q886" s="577"/>
    </row>
    <row r="887" ht="25.15" customHeight="true" x14ac:dyDescent="0.2">
      <c r="C887" s="577"/>
      <c r="D887" s="577"/>
      <c r="E887" s="577"/>
      <c r="F887" s="577"/>
      <c r="G887" s="577"/>
      <c r="H887" s="577"/>
      <c r="I887" s="577"/>
      <c r="J887" s="577"/>
      <c r="K887" s="577"/>
      <c r="L887" s="577"/>
      <c r="M887" s="577"/>
      <c r="N887" s="577"/>
      <c r="O887" s="577"/>
      <c r="P887" s="577"/>
      <c r="Q887" s="577"/>
    </row>
    <row r="888" ht="25.15" customHeight="true" x14ac:dyDescent="0.2">
      <c r="C888" s="577"/>
      <c r="D888" s="577"/>
      <c r="E888" s="577"/>
      <c r="F888" s="577"/>
      <c r="G888" s="577"/>
      <c r="H888" s="577"/>
      <c r="I888" s="577"/>
      <c r="J888" s="577"/>
      <c r="K888" s="577"/>
      <c r="L888" s="577"/>
      <c r="M888" s="577"/>
      <c r="N888" s="577"/>
      <c r="O888" s="577"/>
      <c r="P888" s="577"/>
      <c r="Q888" s="577"/>
    </row>
    <row r="889" ht="25.15" customHeight="true" x14ac:dyDescent="0.2">
      <c r="C889" s="577"/>
      <c r="D889" s="577"/>
      <c r="E889" s="577"/>
      <c r="F889" s="577"/>
      <c r="G889" s="577"/>
      <c r="H889" s="577"/>
      <c r="I889" s="577"/>
      <c r="J889" s="577"/>
      <c r="K889" s="577"/>
      <c r="L889" s="577"/>
      <c r="M889" s="577"/>
      <c r="N889" s="577"/>
      <c r="O889" s="577"/>
      <c r="P889" s="577"/>
      <c r="Q889" s="577"/>
    </row>
    <row r="890" ht="25.15" customHeight="true" x14ac:dyDescent="0.2">
      <c r="C890" s="577"/>
      <c r="D890" s="577"/>
      <c r="E890" s="577"/>
      <c r="F890" s="577"/>
      <c r="G890" s="577"/>
      <c r="H890" s="577"/>
      <c r="I890" s="577"/>
      <c r="J890" s="577"/>
      <c r="K890" s="577"/>
      <c r="L890" s="577"/>
      <c r="M890" s="577"/>
      <c r="N890" s="577"/>
      <c r="O890" s="577"/>
      <c r="P890" s="577"/>
      <c r="Q890" s="577"/>
    </row>
    <row r="891" ht="25.15" customHeight="true" x14ac:dyDescent="0.2">
      <c r="C891" s="577"/>
      <c r="D891" s="577"/>
      <c r="E891" s="577"/>
      <c r="F891" s="577"/>
      <c r="G891" s="577"/>
      <c r="H891" s="577"/>
      <c r="I891" s="577"/>
      <c r="J891" s="577"/>
      <c r="K891" s="577"/>
      <c r="L891" s="577"/>
      <c r="M891" s="577"/>
      <c r="N891" s="577"/>
      <c r="O891" s="577"/>
      <c r="P891" s="577"/>
      <c r="Q891" s="577"/>
    </row>
    <row r="892" ht="25.15" customHeight="true" x14ac:dyDescent="0.2">
      <c r="C892" s="577"/>
      <c r="D892" s="577"/>
      <c r="E892" s="577"/>
      <c r="F892" s="577"/>
      <c r="G892" s="577"/>
      <c r="H892" s="577"/>
      <c r="I892" s="577"/>
      <c r="J892" s="577"/>
      <c r="K892" s="577"/>
      <c r="L892" s="577"/>
      <c r="M892" s="577"/>
      <c r="N892" s="577"/>
      <c r="O892" s="577"/>
      <c r="P892" s="577"/>
      <c r="Q892" s="577"/>
    </row>
    <row r="893" ht="25.15" customHeight="true" x14ac:dyDescent="0.2">
      <c r="C893" s="577"/>
      <c r="D893" s="577"/>
      <c r="E893" s="577"/>
      <c r="F893" s="577"/>
      <c r="G893" s="577"/>
      <c r="H893" s="577"/>
      <c r="I893" s="577"/>
      <c r="J893" s="577"/>
      <c r="K893" s="577"/>
      <c r="L893" s="577"/>
      <c r="M893" s="577"/>
      <c r="N893" s="577"/>
      <c r="O893" s="577"/>
      <c r="P893" s="577"/>
      <c r="Q893" s="577"/>
    </row>
    <row r="894" ht="25.15" customHeight="true" x14ac:dyDescent="0.2">
      <c r="C894" s="577"/>
      <c r="D894" s="577"/>
      <c r="E894" s="577"/>
      <c r="F894" s="577"/>
      <c r="G894" s="577"/>
      <c r="H894" s="577"/>
      <c r="I894" s="577"/>
      <c r="J894" s="577"/>
      <c r="K894" s="577"/>
      <c r="L894" s="577"/>
      <c r="M894" s="577"/>
      <c r="N894" s="577"/>
      <c r="O894" s="577"/>
      <c r="P894" s="577"/>
      <c r="Q894" s="577"/>
    </row>
    <row r="895" ht="25.15" customHeight="true" x14ac:dyDescent="0.2">
      <c r="C895" s="577"/>
      <c r="D895" s="577"/>
      <c r="E895" s="577"/>
      <c r="F895" s="577"/>
      <c r="G895" s="577"/>
      <c r="H895" s="577"/>
      <c r="I895" s="577"/>
      <c r="J895" s="577"/>
      <c r="K895" s="577"/>
      <c r="L895" s="577"/>
      <c r="M895" s="577"/>
      <c r="N895" s="577"/>
      <c r="O895" s="577"/>
      <c r="P895" s="577"/>
      <c r="Q895" s="577"/>
    </row>
    <row r="896" ht="25.15" customHeight="true" x14ac:dyDescent="0.2">
      <c r="C896" s="577"/>
      <c r="D896" s="577"/>
      <c r="E896" s="577"/>
      <c r="F896" s="577"/>
      <c r="G896" s="577"/>
      <c r="H896" s="577"/>
      <c r="I896" s="577"/>
      <c r="J896" s="577"/>
      <c r="K896" s="577"/>
      <c r="L896" s="577"/>
      <c r="M896" s="577"/>
      <c r="N896" s="577"/>
      <c r="O896" s="577"/>
      <c r="P896" s="577"/>
      <c r="Q896" s="577"/>
    </row>
    <row r="897" ht="25.15" customHeight="true" x14ac:dyDescent="0.2">
      <c r="C897" s="577"/>
      <c r="D897" s="577"/>
      <c r="E897" s="577"/>
      <c r="F897" s="577"/>
      <c r="G897" s="577"/>
      <c r="H897" s="577"/>
      <c r="I897" s="577"/>
      <c r="J897" s="577"/>
      <c r="K897" s="577"/>
      <c r="L897" s="577"/>
      <c r="M897" s="577"/>
      <c r="N897" s="577"/>
      <c r="O897" s="577"/>
      <c r="P897" s="577"/>
      <c r="Q897" s="577"/>
    </row>
    <row r="898" ht="25.15" customHeight="true" x14ac:dyDescent="0.2">
      <c r="C898" s="577"/>
      <c r="D898" s="577"/>
      <c r="E898" s="577"/>
      <c r="F898" s="577"/>
      <c r="G898" s="577"/>
      <c r="H898" s="577"/>
      <c r="I898" s="577"/>
      <c r="J898" s="577"/>
      <c r="K898" s="577"/>
      <c r="L898" s="577"/>
      <c r="M898" s="577"/>
      <c r="N898" s="577"/>
      <c r="O898" s="577"/>
      <c r="P898" s="577"/>
      <c r="Q898" s="577"/>
    </row>
    <row r="899" ht="25.15" customHeight="true" x14ac:dyDescent="0.2">
      <c r="C899" s="577"/>
      <c r="D899" s="577"/>
      <c r="E899" s="577"/>
      <c r="F899" s="577"/>
      <c r="G899" s="577"/>
      <c r="H899" s="577"/>
      <c r="I899" s="577"/>
      <c r="J899" s="577"/>
      <c r="K899" s="577"/>
      <c r="L899" s="577"/>
      <c r="M899" s="577"/>
      <c r="N899" s="577"/>
      <c r="O899" s="577"/>
      <c r="P899" s="577"/>
      <c r="Q899" s="577"/>
    </row>
    <row r="900" ht="25.15" customHeight="true" x14ac:dyDescent="0.2">
      <c r="C900" s="577"/>
      <c r="D900" s="577"/>
      <c r="E900" s="577"/>
      <c r="F900" s="577"/>
      <c r="G900" s="577"/>
      <c r="H900" s="577"/>
      <c r="I900" s="577"/>
      <c r="J900" s="577"/>
      <c r="K900" s="577"/>
      <c r="L900" s="577"/>
      <c r="M900" s="577"/>
      <c r="N900" s="577"/>
      <c r="O900" s="577"/>
      <c r="P900" s="577"/>
      <c r="Q900" s="577"/>
    </row>
    <row r="901" ht="25.15" customHeight="true" x14ac:dyDescent="0.2">
      <c r="C901" s="577"/>
      <c r="D901" s="577"/>
      <c r="E901" s="577"/>
      <c r="F901" s="577"/>
      <c r="G901" s="577"/>
      <c r="H901" s="577"/>
      <c r="I901" s="577"/>
      <c r="J901" s="577"/>
      <c r="K901" s="577"/>
      <c r="L901" s="577"/>
      <c r="M901" s="577"/>
      <c r="N901" s="577"/>
      <c r="O901" s="577"/>
      <c r="P901" s="577"/>
      <c r="Q901" s="577"/>
    </row>
    <row r="902" ht="25.15" customHeight="true" x14ac:dyDescent="0.2">
      <c r="C902" s="577"/>
      <c r="D902" s="577"/>
      <c r="E902" s="577"/>
      <c r="F902" s="577"/>
      <c r="G902" s="577"/>
      <c r="H902" s="577"/>
      <c r="I902" s="577"/>
      <c r="J902" s="577"/>
      <c r="K902" s="577"/>
      <c r="L902" s="577"/>
      <c r="M902" s="577"/>
      <c r="N902" s="577"/>
      <c r="O902" s="577"/>
      <c r="P902" s="577"/>
      <c r="Q902" s="577"/>
    </row>
    <row r="903" ht="25.15" customHeight="true" x14ac:dyDescent="0.2">
      <c r="C903" s="577"/>
      <c r="D903" s="577"/>
      <c r="E903" s="577"/>
      <c r="F903" s="577"/>
      <c r="G903" s="577"/>
      <c r="H903" s="577"/>
      <c r="I903" s="577"/>
      <c r="J903" s="577"/>
      <c r="K903" s="577"/>
      <c r="L903" s="577"/>
      <c r="M903" s="577"/>
      <c r="N903" s="577"/>
      <c r="O903" s="577"/>
      <c r="P903" s="577"/>
      <c r="Q903" s="577"/>
    </row>
    <row r="904" ht="25.15" customHeight="true" x14ac:dyDescent="0.2">
      <c r="C904" s="577"/>
      <c r="D904" s="577"/>
      <c r="E904" s="577"/>
      <c r="F904" s="577"/>
      <c r="G904" s="577"/>
      <c r="H904" s="577"/>
      <c r="I904" s="577"/>
      <c r="J904" s="577"/>
      <c r="K904" s="577"/>
      <c r="L904" s="577"/>
      <c r="M904" s="577"/>
      <c r="N904" s="577"/>
      <c r="O904" s="577"/>
      <c r="P904" s="577"/>
      <c r="Q904" s="577"/>
    </row>
    <row r="905" ht="25.15" customHeight="true" x14ac:dyDescent="0.2">
      <c r="C905" s="577"/>
      <c r="D905" s="577"/>
      <c r="E905" s="577"/>
      <c r="F905" s="577"/>
      <c r="G905" s="577"/>
      <c r="H905" s="577"/>
      <c r="I905" s="577"/>
      <c r="J905" s="577"/>
      <c r="K905" s="577"/>
      <c r="L905" s="577"/>
      <c r="M905" s="577"/>
      <c r="N905" s="577"/>
      <c r="O905" s="577"/>
      <c r="P905" s="577"/>
      <c r="Q905" s="577"/>
    </row>
    <row r="906" ht="25.15" customHeight="true" x14ac:dyDescent="0.2">
      <c r="C906" s="577"/>
      <c r="D906" s="577"/>
      <c r="E906" s="577"/>
      <c r="F906" s="577"/>
      <c r="G906" s="577"/>
      <c r="H906" s="577"/>
      <c r="I906" s="577"/>
      <c r="J906" s="577"/>
      <c r="K906" s="577"/>
      <c r="L906" s="577"/>
      <c r="M906" s="577"/>
      <c r="N906" s="577"/>
      <c r="O906" s="577"/>
      <c r="P906" s="577"/>
      <c r="Q906" s="577"/>
    </row>
    <row r="907" ht="25.15" customHeight="true" x14ac:dyDescent="0.2">
      <c r="C907" s="577"/>
      <c r="D907" s="577"/>
      <c r="E907" s="577"/>
      <c r="F907" s="577"/>
      <c r="G907" s="577"/>
      <c r="H907" s="577"/>
      <c r="I907" s="577"/>
      <c r="J907" s="577"/>
      <c r="K907" s="577"/>
      <c r="L907" s="577"/>
      <c r="M907" s="577"/>
      <c r="N907" s="577"/>
      <c r="O907" s="577"/>
      <c r="P907" s="577"/>
      <c r="Q907" s="577"/>
    </row>
    <row r="908" ht="25.15" customHeight="true" x14ac:dyDescent="0.2">
      <c r="C908" s="577"/>
      <c r="D908" s="577"/>
      <c r="E908" s="577"/>
      <c r="F908" s="577"/>
      <c r="G908" s="577"/>
      <c r="H908" s="577"/>
      <c r="I908" s="577"/>
      <c r="J908" s="577"/>
      <c r="K908" s="577"/>
      <c r="L908" s="577"/>
      <c r="M908" s="577"/>
      <c r="N908" s="577"/>
      <c r="O908" s="577"/>
      <c r="P908" s="577"/>
      <c r="Q908" s="577"/>
    </row>
    <row r="909" ht="25.15" customHeight="true" x14ac:dyDescent="0.2">
      <c r="C909" s="577"/>
      <c r="D909" s="577"/>
      <c r="E909" s="577"/>
      <c r="F909" s="577"/>
      <c r="G909" s="577"/>
      <c r="H909" s="577"/>
      <c r="I909" s="577"/>
      <c r="J909" s="577"/>
      <c r="K909" s="577"/>
      <c r="L909" s="577"/>
      <c r="M909" s="577"/>
      <c r="N909" s="577"/>
      <c r="O909" s="577"/>
      <c r="P909" s="577"/>
      <c r="Q909" s="577"/>
    </row>
    <row r="910" ht="25.15" customHeight="true" x14ac:dyDescent="0.2">
      <c r="C910" s="577"/>
      <c r="D910" s="577"/>
      <c r="E910" s="577"/>
      <c r="F910" s="577"/>
      <c r="G910" s="577"/>
      <c r="H910" s="577"/>
      <c r="I910" s="577"/>
      <c r="J910" s="577"/>
      <c r="K910" s="577"/>
      <c r="L910" s="577"/>
      <c r="M910" s="577"/>
      <c r="N910" s="577"/>
      <c r="O910" s="577"/>
      <c r="P910" s="577"/>
      <c r="Q910" s="577"/>
    </row>
    <row r="911" ht="25.15" customHeight="true" x14ac:dyDescent="0.2">
      <c r="C911" s="577"/>
      <c r="D911" s="577"/>
      <c r="E911" s="577"/>
      <c r="F911" s="577"/>
      <c r="G911" s="577"/>
      <c r="H911" s="577"/>
      <c r="I911" s="577"/>
      <c r="J911" s="577"/>
      <c r="K911" s="577"/>
      <c r="L911" s="577"/>
      <c r="M911" s="577"/>
      <c r="N911" s="577"/>
      <c r="O911" s="577"/>
      <c r="P911" s="577"/>
      <c r="Q911" s="577"/>
    </row>
    <row r="912" ht="25.15" customHeight="true" x14ac:dyDescent="0.2">
      <c r="C912" s="577"/>
      <c r="D912" s="577"/>
      <c r="E912" s="577"/>
      <c r="F912" s="577"/>
      <c r="G912" s="577"/>
      <c r="H912" s="577"/>
      <c r="I912" s="577"/>
      <c r="J912" s="577"/>
      <c r="K912" s="577"/>
      <c r="L912" s="577"/>
      <c r="M912" s="577"/>
      <c r="N912" s="577"/>
      <c r="O912" s="577"/>
      <c r="P912" s="577"/>
      <c r="Q912" s="577"/>
    </row>
    <row r="913" ht="25.15" customHeight="true" x14ac:dyDescent="0.2">
      <c r="C913" s="577"/>
      <c r="D913" s="577"/>
      <c r="E913" s="577"/>
      <c r="F913" s="577"/>
      <c r="G913" s="577"/>
      <c r="H913" s="577"/>
      <c r="I913" s="577"/>
      <c r="J913" s="577"/>
      <c r="K913" s="577"/>
      <c r="L913" s="577"/>
      <c r="M913" s="577"/>
      <c r="N913" s="577"/>
      <c r="O913" s="577"/>
      <c r="P913" s="577"/>
      <c r="Q913" s="577"/>
    </row>
    <row r="914" ht="25.15" customHeight="true" x14ac:dyDescent="0.2">
      <c r="C914" s="577"/>
      <c r="D914" s="577"/>
      <c r="E914" s="577"/>
      <c r="F914" s="577"/>
      <c r="G914" s="577"/>
      <c r="H914" s="577"/>
      <c r="I914" s="577"/>
      <c r="J914" s="577"/>
      <c r="K914" s="577"/>
      <c r="L914" s="577"/>
      <c r="M914" s="577"/>
      <c r="N914" s="577"/>
      <c r="O914" s="577"/>
      <c r="P914" s="577"/>
      <c r="Q914" s="577"/>
    </row>
    <row r="915" ht="25.15" customHeight="true" x14ac:dyDescent="0.2">
      <c r="C915" s="577"/>
      <c r="D915" s="577"/>
      <c r="E915" s="577"/>
      <c r="F915" s="577"/>
      <c r="G915" s="577"/>
      <c r="H915" s="577"/>
      <c r="I915" s="577"/>
      <c r="J915" s="577"/>
      <c r="K915" s="577"/>
      <c r="L915" s="577"/>
      <c r="M915" s="577"/>
      <c r="N915" s="577"/>
      <c r="O915" s="577"/>
      <c r="P915" s="577"/>
      <c r="Q915" s="577"/>
    </row>
    <row r="916" ht="25.15" customHeight="true" x14ac:dyDescent="0.2">
      <c r="C916" s="577"/>
      <c r="D916" s="577"/>
      <c r="E916" s="577"/>
      <c r="F916" s="577"/>
      <c r="G916" s="577"/>
      <c r="H916" s="577"/>
      <c r="I916" s="577"/>
      <c r="J916" s="577"/>
      <c r="K916" s="577"/>
      <c r="L916" s="577"/>
      <c r="M916" s="577"/>
      <c r="N916" s="577"/>
      <c r="O916" s="577"/>
      <c r="P916" s="577"/>
      <c r="Q916" s="577"/>
    </row>
    <row r="917" ht="25.15" customHeight="true" x14ac:dyDescent="0.2">
      <c r="C917" s="577"/>
      <c r="D917" s="577"/>
      <c r="E917" s="577"/>
      <c r="F917" s="577"/>
      <c r="G917" s="577"/>
      <c r="H917" s="577"/>
      <c r="I917" s="577"/>
      <c r="J917" s="577"/>
      <c r="K917" s="577"/>
      <c r="L917" s="577"/>
      <c r="M917" s="577"/>
      <c r="N917" s="577"/>
      <c r="O917" s="577"/>
      <c r="P917" s="577"/>
      <c r="Q917" s="577"/>
    </row>
    <row r="918" ht="25.15" customHeight="true" x14ac:dyDescent="0.2">
      <c r="C918" s="577"/>
      <c r="D918" s="577"/>
      <c r="E918" s="577"/>
      <c r="F918" s="577"/>
      <c r="G918" s="577"/>
      <c r="H918" s="577"/>
      <c r="I918" s="577"/>
      <c r="J918" s="577"/>
      <c r="K918" s="577"/>
      <c r="L918" s="577"/>
      <c r="M918" s="577"/>
      <c r="N918" s="577"/>
      <c r="O918" s="577"/>
      <c r="P918" s="577"/>
      <c r="Q918" s="577"/>
    </row>
    <row r="919" ht="25.15" customHeight="true" x14ac:dyDescent="0.2">
      <c r="C919" s="577"/>
      <c r="D919" s="577"/>
      <c r="E919" s="577"/>
      <c r="F919" s="577"/>
      <c r="G919" s="577"/>
      <c r="H919" s="577"/>
      <c r="I919" s="577"/>
      <c r="J919" s="577"/>
      <c r="K919" s="577"/>
      <c r="L919" s="577"/>
      <c r="M919" s="577"/>
      <c r="N919" s="577"/>
      <c r="O919" s="577"/>
      <c r="P919" s="577"/>
      <c r="Q919" s="577"/>
    </row>
    <row r="920" ht="25.15" customHeight="true" x14ac:dyDescent="0.2">
      <c r="C920" s="577"/>
      <c r="D920" s="577"/>
      <c r="E920" s="577"/>
      <c r="F920" s="577"/>
      <c r="G920" s="577"/>
      <c r="H920" s="577"/>
      <c r="I920" s="577"/>
      <c r="J920" s="577"/>
      <c r="K920" s="577"/>
      <c r="L920" s="577"/>
      <c r="M920" s="577"/>
      <c r="N920" s="577"/>
      <c r="O920" s="577"/>
      <c r="P920" s="577"/>
      <c r="Q920" s="577"/>
    </row>
    <row r="921" ht="25.15" customHeight="true" x14ac:dyDescent="0.2">
      <c r="C921" s="577"/>
      <c r="D921" s="577"/>
      <c r="E921" s="577"/>
      <c r="F921" s="577"/>
      <c r="G921" s="577"/>
      <c r="H921" s="577"/>
      <c r="I921" s="577"/>
      <c r="J921" s="577"/>
      <c r="K921" s="577"/>
      <c r="L921" s="577"/>
      <c r="M921" s="577"/>
      <c r="N921" s="577"/>
      <c r="O921" s="577"/>
      <c r="P921" s="577"/>
      <c r="Q921" s="577"/>
    </row>
    <row r="922" ht="25.15" customHeight="true" x14ac:dyDescent="0.2">
      <c r="C922" s="577"/>
      <c r="D922" s="577"/>
      <c r="E922" s="577"/>
      <c r="F922" s="577"/>
      <c r="G922" s="577"/>
      <c r="H922" s="577"/>
      <c r="I922" s="577"/>
      <c r="J922" s="577"/>
      <c r="K922" s="577"/>
      <c r="L922" s="577"/>
      <c r="M922" s="577"/>
      <c r="N922" s="577"/>
      <c r="O922" s="577"/>
      <c r="P922" s="577"/>
      <c r="Q922" s="577"/>
    </row>
    <row r="923" ht="25.15" customHeight="true" x14ac:dyDescent="0.2">
      <c r="C923" s="577"/>
      <c r="D923" s="577"/>
      <c r="E923" s="577"/>
      <c r="F923" s="577"/>
      <c r="G923" s="577"/>
      <c r="H923" s="577"/>
      <c r="I923" s="577"/>
      <c r="J923" s="577"/>
      <c r="K923" s="577"/>
      <c r="L923" s="577"/>
      <c r="M923" s="577"/>
      <c r="N923" s="577"/>
      <c r="O923" s="577"/>
      <c r="P923" s="577"/>
      <c r="Q923" s="577"/>
    </row>
    <row r="924" ht="25.15" customHeight="true" x14ac:dyDescent="0.2">
      <c r="C924" s="577"/>
      <c r="D924" s="577"/>
      <c r="E924" s="577"/>
      <c r="F924" s="577"/>
      <c r="G924" s="577"/>
      <c r="H924" s="577"/>
      <c r="I924" s="577"/>
      <c r="J924" s="577"/>
      <c r="K924" s="577"/>
      <c r="L924" s="577"/>
      <c r="M924" s="577"/>
      <c r="N924" s="577"/>
      <c r="O924" s="577"/>
      <c r="P924" s="577"/>
      <c r="Q924" s="577"/>
    </row>
    <row r="925" ht="25.15" customHeight="true" x14ac:dyDescent="0.2">
      <c r="C925" s="577"/>
      <c r="D925" s="577"/>
      <c r="E925" s="577"/>
      <c r="F925" s="577"/>
      <c r="G925" s="577"/>
      <c r="H925" s="577"/>
      <c r="I925" s="577"/>
      <c r="J925" s="577"/>
      <c r="K925" s="577"/>
      <c r="L925" s="577"/>
      <c r="M925" s="577"/>
      <c r="N925" s="577"/>
      <c r="O925" s="577"/>
      <c r="P925" s="577"/>
      <c r="Q925" s="577"/>
    </row>
    <row r="926" ht="25.15" customHeight="true" x14ac:dyDescent="0.2">
      <c r="C926" s="577"/>
      <c r="D926" s="577"/>
      <c r="E926" s="577"/>
      <c r="F926" s="577"/>
      <c r="G926" s="577"/>
      <c r="H926" s="577"/>
      <c r="I926" s="577"/>
      <c r="J926" s="577"/>
      <c r="K926" s="577"/>
      <c r="L926" s="577"/>
      <c r="M926" s="577"/>
      <c r="N926" s="577"/>
      <c r="O926" s="577"/>
      <c r="P926" s="577"/>
      <c r="Q926" s="577"/>
    </row>
    <row r="927" ht="25.15" customHeight="true" x14ac:dyDescent="0.2">
      <c r="C927" s="577"/>
      <c r="D927" s="577"/>
      <c r="E927" s="577"/>
      <c r="F927" s="577"/>
      <c r="G927" s="577"/>
      <c r="H927" s="577"/>
      <c r="I927" s="577"/>
      <c r="J927" s="577"/>
      <c r="K927" s="577"/>
      <c r="L927" s="577"/>
      <c r="M927" s="577"/>
      <c r="N927" s="577"/>
      <c r="O927" s="577"/>
      <c r="P927" s="577"/>
      <c r="Q927" s="577"/>
    </row>
    <row r="928" ht="25.15" customHeight="true" x14ac:dyDescent="0.2">
      <c r="C928" s="577"/>
      <c r="D928" s="577"/>
      <c r="E928" s="577"/>
      <c r="F928" s="577"/>
      <c r="G928" s="577"/>
      <c r="H928" s="577"/>
      <c r="I928" s="577"/>
      <c r="J928" s="577"/>
      <c r="K928" s="577"/>
      <c r="L928" s="577"/>
      <c r="M928" s="577"/>
      <c r="N928" s="577"/>
      <c r="O928" s="577"/>
      <c r="P928" s="577"/>
      <c r="Q928" s="577"/>
    </row>
    <row r="929" ht="25.15" customHeight="true" x14ac:dyDescent="0.2">
      <c r="C929" s="577"/>
      <c r="D929" s="577"/>
      <c r="E929" s="577"/>
      <c r="F929" s="577"/>
      <c r="G929" s="577"/>
      <c r="H929" s="577"/>
      <c r="I929" s="577"/>
      <c r="J929" s="577"/>
      <c r="K929" s="577"/>
      <c r="L929" s="577"/>
      <c r="M929" s="577"/>
      <c r="N929" s="577"/>
      <c r="O929" s="577"/>
      <c r="P929" s="577"/>
      <c r="Q929" s="577"/>
    </row>
    <row r="930" ht="25.15" customHeight="true" x14ac:dyDescent="0.2">
      <c r="C930" s="577"/>
      <c r="D930" s="577"/>
      <c r="E930" s="577"/>
      <c r="F930" s="577"/>
      <c r="G930" s="577"/>
      <c r="H930" s="577"/>
      <c r="I930" s="577"/>
      <c r="J930" s="577"/>
      <c r="K930" s="577"/>
      <c r="L930" s="577"/>
      <c r="M930" s="577"/>
      <c r="N930" s="577"/>
      <c r="O930" s="577"/>
      <c r="P930" s="577"/>
      <c r="Q930" s="577"/>
    </row>
    <row r="931" ht="25.15" customHeight="true" x14ac:dyDescent="0.2">
      <c r="C931" s="577"/>
      <c r="D931" s="577"/>
      <c r="E931" s="577"/>
      <c r="F931" s="577"/>
      <c r="G931" s="577"/>
      <c r="H931" s="577"/>
      <c r="I931" s="577"/>
      <c r="J931" s="577"/>
      <c r="K931" s="577"/>
      <c r="L931" s="577"/>
      <c r="M931" s="577"/>
      <c r="N931" s="577"/>
      <c r="O931" s="577"/>
      <c r="P931" s="577"/>
      <c r="Q931" s="577"/>
    </row>
    <row r="932" ht="25.15" customHeight="true" x14ac:dyDescent="0.2">
      <c r="C932" s="577"/>
      <c r="D932" s="577"/>
      <c r="E932" s="577"/>
      <c r="F932" s="577"/>
      <c r="G932" s="577"/>
      <c r="H932" s="577"/>
      <c r="I932" s="577"/>
      <c r="J932" s="577"/>
      <c r="K932" s="577"/>
      <c r="L932" s="577"/>
      <c r="M932" s="577"/>
      <c r="N932" s="577"/>
      <c r="O932" s="577"/>
      <c r="P932" s="577"/>
      <c r="Q932" s="577"/>
    </row>
    <row r="933" ht="25.15" customHeight="true" x14ac:dyDescent="0.2">
      <c r="C933" s="577"/>
      <c r="D933" s="577"/>
      <c r="E933" s="577"/>
      <c r="F933" s="577"/>
      <c r="G933" s="577"/>
      <c r="H933" s="577"/>
      <c r="I933" s="577"/>
      <c r="J933" s="577"/>
      <c r="K933" s="577"/>
      <c r="L933" s="577"/>
      <c r="M933" s="577"/>
      <c r="N933" s="577"/>
      <c r="O933" s="577"/>
      <c r="P933" s="577"/>
      <c r="Q933" s="577"/>
    </row>
    <row r="934" ht="25.15" customHeight="true" x14ac:dyDescent="0.2">
      <c r="C934" s="577"/>
      <c r="D934" s="577"/>
      <c r="E934" s="577"/>
      <c r="F934" s="577"/>
      <c r="G934" s="577"/>
      <c r="H934" s="577"/>
      <c r="I934" s="577"/>
      <c r="J934" s="577"/>
      <c r="K934" s="577"/>
      <c r="L934" s="577"/>
      <c r="M934" s="577"/>
      <c r="N934" s="577"/>
      <c r="O934" s="577"/>
      <c r="P934" s="577"/>
      <c r="Q934" s="577"/>
    </row>
    <row r="935" ht="25.15" customHeight="true" x14ac:dyDescent="0.2">
      <c r="C935" s="577"/>
      <c r="D935" s="577"/>
      <c r="E935" s="577"/>
      <c r="F935" s="577"/>
      <c r="G935" s="577"/>
      <c r="H935" s="577"/>
      <c r="I935" s="577"/>
      <c r="J935" s="577"/>
      <c r="K935" s="577"/>
      <c r="L935" s="577"/>
      <c r="M935" s="577"/>
      <c r="N935" s="577"/>
      <c r="O935" s="577"/>
      <c r="P935" s="577"/>
      <c r="Q935" s="577"/>
    </row>
    <row r="936" ht="25.15" customHeight="true" x14ac:dyDescent="0.2">
      <c r="C936" s="577"/>
      <c r="D936" s="577"/>
      <c r="E936" s="577"/>
      <c r="F936" s="577"/>
      <c r="G936" s="577"/>
      <c r="H936" s="577"/>
      <c r="I936" s="577"/>
      <c r="J936" s="577"/>
      <c r="K936" s="577"/>
      <c r="L936" s="577"/>
      <c r="M936" s="577"/>
      <c r="N936" s="577"/>
      <c r="O936" s="577"/>
      <c r="P936" s="577"/>
      <c r="Q936" s="577"/>
    </row>
    <row r="937" ht="25.15" customHeight="true" x14ac:dyDescent="0.2">
      <c r="C937" s="577"/>
      <c r="D937" s="577"/>
      <c r="E937" s="577"/>
      <c r="F937" s="577"/>
      <c r="G937" s="577"/>
      <c r="H937" s="577"/>
      <c r="I937" s="577"/>
      <c r="J937" s="577"/>
      <c r="K937" s="577"/>
      <c r="L937" s="577"/>
      <c r="M937" s="577"/>
      <c r="N937" s="577"/>
      <c r="O937" s="577"/>
      <c r="P937" s="577"/>
      <c r="Q937" s="577"/>
    </row>
    <row r="938" ht="25.15" customHeight="true" x14ac:dyDescent="0.2">
      <c r="C938" s="577"/>
      <c r="D938" s="577"/>
      <c r="E938" s="577"/>
      <c r="F938" s="577"/>
      <c r="G938" s="577"/>
      <c r="H938" s="577"/>
      <c r="I938" s="577"/>
      <c r="J938" s="577"/>
      <c r="K938" s="577"/>
      <c r="L938" s="577"/>
      <c r="M938" s="577"/>
      <c r="N938" s="577"/>
      <c r="O938" s="577"/>
      <c r="P938" s="577"/>
      <c r="Q938" s="577"/>
    </row>
    <row r="939" ht="25.15" customHeight="true" x14ac:dyDescent="0.2">
      <c r="C939" s="577"/>
      <c r="D939" s="577"/>
      <c r="E939" s="577"/>
      <c r="F939" s="577"/>
      <c r="G939" s="577"/>
      <c r="H939" s="577"/>
      <c r="I939" s="577"/>
      <c r="J939" s="577"/>
      <c r="K939" s="577"/>
      <c r="L939" s="577"/>
      <c r="M939" s="577"/>
      <c r="N939" s="577"/>
      <c r="O939" s="577"/>
      <c r="P939" s="577"/>
      <c r="Q939" s="577"/>
    </row>
    <row r="940" ht="25.15" customHeight="true" x14ac:dyDescent="0.2">
      <c r="C940" s="577"/>
      <c r="D940" s="577"/>
      <c r="E940" s="577"/>
      <c r="F940" s="577"/>
      <c r="G940" s="577"/>
      <c r="H940" s="577"/>
      <c r="I940" s="577"/>
      <c r="J940" s="577"/>
      <c r="K940" s="577"/>
      <c r="L940" s="577"/>
      <c r="M940" s="577"/>
      <c r="N940" s="577"/>
      <c r="O940" s="577"/>
      <c r="P940" s="577"/>
      <c r="Q940" s="577"/>
    </row>
    <row r="941" ht="25.15" customHeight="true" x14ac:dyDescent="0.2">
      <c r="C941" s="577"/>
      <c r="D941" s="577"/>
      <c r="E941" s="577"/>
      <c r="F941" s="577"/>
      <c r="G941" s="577"/>
      <c r="H941" s="577"/>
      <c r="I941" s="577"/>
      <c r="J941" s="577"/>
      <c r="K941" s="577"/>
      <c r="L941" s="577"/>
      <c r="M941" s="577"/>
      <c r="N941" s="577"/>
      <c r="O941" s="577"/>
      <c r="P941" s="577"/>
      <c r="Q941" s="577"/>
    </row>
    <row r="942" ht="25.15" customHeight="true" x14ac:dyDescent="0.2">
      <c r="C942" s="577"/>
      <c r="D942" s="577"/>
      <c r="E942" s="577"/>
      <c r="F942" s="577"/>
      <c r="G942" s="577"/>
      <c r="H942" s="577"/>
      <c r="I942" s="577"/>
      <c r="J942" s="577"/>
      <c r="K942" s="577"/>
      <c r="L942" s="577"/>
      <c r="M942" s="577"/>
      <c r="N942" s="577"/>
      <c r="O942" s="577"/>
      <c r="P942" s="577"/>
      <c r="Q942" s="577"/>
    </row>
    <row r="943" ht="25.15" customHeight="true" x14ac:dyDescent="0.2">
      <c r="C943" s="577"/>
      <c r="D943" s="577"/>
      <c r="E943" s="577"/>
      <c r="F943" s="577"/>
      <c r="G943" s="577"/>
      <c r="H943" s="577"/>
      <c r="I943" s="577"/>
      <c r="J943" s="577"/>
      <c r="K943" s="577"/>
      <c r="L943" s="577"/>
      <c r="M943" s="577"/>
      <c r="N943" s="577"/>
      <c r="O943" s="577"/>
      <c r="P943" s="577"/>
      <c r="Q943" s="577"/>
    </row>
    <row r="944" ht="25.15" customHeight="true" x14ac:dyDescent="0.2">
      <c r="C944" s="577"/>
      <c r="D944" s="577"/>
      <c r="E944" s="577"/>
      <c r="F944" s="577"/>
      <c r="G944" s="577"/>
      <c r="H944" s="577"/>
      <c r="I944" s="577"/>
      <c r="J944" s="577"/>
      <c r="K944" s="577"/>
      <c r="L944" s="577"/>
      <c r="M944" s="577"/>
      <c r="N944" s="577"/>
      <c r="O944" s="577"/>
      <c r="P944" s="577"/>
      <c r="Q944" s="577"/>
    </row>
    <row r="945" ht="25.15" customHeight="true" x14ac:dyDescent="0.2">
      <c r="C945" s="577"/>
      <c r="D945" s="577"/>
      <c r="E945" s="577"/>
      <c r="F945" s="577"/>
      <c r="G945" s="577"/>
      <c r="H945" s="577"/>
      <c r="I945" s="577"/>
      <c r="J945" s="577"/>
      <c r="K945" s="577"/>
      <c r="L945" s="577"/>
      <c r="M945" s="577"/>
      <c r="N945" s="577"/>
      <c r="O945" s="577"/>
      <c r="P945" s="577"/>
      <c r="Q945" s="577"/>
    </row>
    <row r="946" ht="25.15" customHeight="true" x14ac:dyDescent="0.2">
      <c r="C946" s="577"/>
      <c r="D946" s="577"/>
      <c r="E946" s="577"/>
      <c r="F946" s="577"/>
      <c r="G946" s="577"/>
      <c r="H946" s="577"/>
      <c r="I946" s="577"/>
      <c r="J946" s="577"/>
      <c r="K946" s="577"/>
      <c r="L946" s="577"/>
      <c r="M946" s="577"/>
      <c r="N946" s="577"/>
      <c r="O946" s="577"/>
      <c r="P946" s="577"/>
      <c r="Q946" s="577"/>
    </row>
    <row r="947" ht="25.15" customHeight="true" x14ac:dyDescent="0.2">
      <c r="C947" s="577"/>
      <c r="D947" s="577"/>
      <c r="E947" s="577"/>
      <c r="F947" s="577"/>
      <c r="G947" s="577"/>
      <c r="H947" s="577"/>
      <c r="I947" s="577"/>
      <c r="J947" s="577"/>
      <c r="K947" s="577"/>
      <c r="L947" s="577"/>
      <c r="M947" s="577"/>
      <c r="N947" s="577"/>
      <c r="O947" s="577"/>
      <c r="P947" s="577"/>
      <c r="Q947" s="577"/>
    </row>
    <row r="948" ht="25.15" customHeight="true" x14ac:dyDescent="0.2">
      <c r="C948" s="577"/>
      <c r="D948" s="577"/>
      <c r="E948" s="577"/>
      <c r="F948" s="577"/>
      <c r="G948" s="577"/>
      <c r="H948" s="577"/>
      <c r="I948" s="577"/>
      <c r="J948" s="577"/>
      <c r="K948" s="577"/>
      <c r="L948" s="577"/>
      <c r="M948" s="577"/>
      <c r="N948" s="577"/>
      <c r="O948" s="577"/>
      <c r="P948" s="577"/>
      <c r="Q948" s="577"/>
    </row>
    <row r="949" ht="25.15" customHeight="true" x14ac:dyDescent="0.2">
      <c r="C949" s="577"/>
      <c r="D949" s="577"/>
      <c r="E949" s="577"/>
      <c r="F949" s="577"/>
      <c r="G949" s="577"/>
      <c r="H949" s="577"/>
      <c r="I949" s="577"/>
      <c r="J949" s="577"/>
      <c r="K949" s="577"/>
      <c r="L949" s="577"/>
      <c r="M949" s="577"/>
      <c r="N949" s="577"/>
      <c r="O949" s="577"/>
      <c r="P949" s="577"/>
      <c r="Q949" s="577"/>
    </row>
    <row r="950" ht="25.15" customHeight="true" x14ac:dyDescent="0.2">
      <c r="C950" s="577"/>
      <c r="D950" s="577"/>
      <c r="E950" s="577"/>
      <c r="F950" s="577"/>
      <c r="G950" s="577"/>
      <c r="H950" s="577"/>
      <c r="I950" s="577"/>
      <c r="J950" s="577"/>
      <c r="K950" s="577"/>
      <c r="L950" s="577"/>
      <c r="M950" s="577"/>
      <c r="N950" s="577"/>
      <c r="O950" s="577"/>
      <c r="P950" s="577"/>
      <c r="Q950" s="577"/>
    </row>
    <row r="951" ht="25.15" customHeight="true" x14ac:dyDescent="0.2">
      <c r="C951" s="577"/>
      <c r="D951" s="577"/>
      <c r="E951" s="577"/>
      <c r="F951" s="577"/>
      <c r="G951" s="577"/>
      <c r="H951" s="577"/>
      <c r="I951" s="577"/>
      <c r="J951" s="577"/>
      <c r="K951" s="577"/>
      <c r="L951" s="577"/>
      <c r="M951" s="577"/>
      <c r="N951" s="577"/>
      <c r="O951" s="577"/>
      <c r="P951" s="577"/>
      <c r="Q951" s="577"/>
    </row>
    <row r="952" ht="25.15" customHeight="true" x14ac:dyDescent="0.2">
      <c r="C952" s="577"/>
      <c r="D952" s="577"/>
      <c r="E952" s="577"/>
      <c r="F952" s="577"/>
      <c r="G952" s="577"/>
      <c r="H952" s="577"/>
      <c r="I952" s="577"/>
      <c r="J952" s="577"/>
      <c r="K952" s="577"/>
      <c r="L952" s="577"/>
      <c r="M952" s="577"/>
      <c r="N952" s="577"/>
      <c r="O952" s="577"/>
      <c r="P952" s="577"/>
      <c r="Q952" s="577"/>
    </row>
    <row r="953" ht="25.15" customHeight="true" x14ac:dyDescent="0.2">
      <c r="C953" s="577"/>
      <c r="D953" s="577"/>
      <c r="E953" s="577"/>
      <c r="F953" s="577"/>
      <c r="G953" s="577"/>
      <c r="H953" s="577"/>
      <c r="I953" s="577"/>
      <c r="J953" s="577"/>
      <c r="K953" s="577"/>
      <c r="L953" s="577"/>
      <c r="M953" s="577"/>
      <c r="N953" s="577"/>
      <c r="O953" s="577"/>
      <c r="P953" s="577"/>
      <c r="Q953" s="577"/>
    </row>
    <row r="954" ht="25.15" customHeight="true" x14ac:dyDescent="0.2">
      <c r="C954" s="577"/>
      <c r="D954" s="577"/>
      <c r="E954" s="577"/>
      <c r="F954" s="577"/>
      <c r="G954" s="577"/>
      <c r="H954" s="577"/>
      <c r="I954" s="577"/>
      <c r="J954" s="577"/>
      <c r="K954" s="577"/>
      <c r="L954" s="577"/>
      <c r="M954" s="577"/>
      <c r="N954" s="577"/>
      <c r="O954" s="577"/>
      <c r="P954" s="577"/>
      <c r="Q954" s="577"/>
    </row>
    <row r="955" ht="25.15" customHeight="true" x14ac:dyDescent="0.2">
      <c r="C955" s="577"/>
      <c r="D955" s="577"/>
      <c r="E955" s="577"/>
      <c r="F955" s="577"/>
      <c r="G955" s="577"/>
      <c r="H955" s="577"/>
      <c r="I955" s="577"/>
      <c r="J955" s="577"/>
      <c r="K955" s="577"/>
      <c r="L955" s="577"/>
      <c r="M955" s="577"/>
      <c r="N955" s="577"/>
      <c r="O955" s="577"/>
      <c r="P955" s="577"/>
      <c r="Q955" s="577"/>
    </row>
    <row r="956" ht="25.15" customHeight="true" x14ac:dyDescent="0.2">
      <c r="C956" s="577"/>
      <c r="D956" s="577"/>
      <c r="E956" s="577"/>
      <c r="F956" s="577"/>
      <c r="G956" s="577"/>
      <c r="H956" s="577"/>
      <c r="I956" s="577"/>
      <c r="J956" s="577"/>
      <c r="K956" s="577"/>
      <c r="L956" s="577"/>
      <c r="M956" s="577"/>
      <c r="N956" s="577"/>
      <c r="O956" s="577"/>
      <c r="P956" s="577"/>
      <c r="Q956" s="577"/>
    </row>
    <row r="957" ht="25.15" customHeight="true" x14ac:dyDescent="0.2">
      <c r="C957" s="577"/>
      <c r="D957" s="577"/>
      <c r="E957" s="577"/>
      <c r="F957" s="577"/>
      <c r="G957" s="577"/>
      <c r="H957" s="577"/>
      <c r="I957" s="577"/>
      <c r="J957" s="577"/>
      <c r="K957" s="577"/>
      <c r="L957" s="577"/>
      <c r="M957" s="577"/>
      <c r="N957" s="577"/>
      <c r="O957" s="577"/>
      <c r="P957" s="577"/>
      <c r="Q957" s="577"/>
    </row>
    <row r="958" ht="25.15" customHeight="true" x14ac:dyDescent="0.2">
      <c r="C958" s="577"/>
      <c r="D958" s="577"/>
      <c r="E958" s="577"/>
      <c r="F958" s="577"/>
      <c r="G958" s="577"/>
      <c r="H958" s="577"/>
      <c r="I958" s="577"/>
      <c r="J958" s="577"/>
      <c r="K958" s="577"/>
      <c r="L958" s="577"/>
      <c r="M958" s="577"/>
      <c r="N958" s="577"/>
      <c r="O958" s="577"/>
      <c r="P958" s="577"/>
      <c r="Q958" s="577"/>
    </row>
    <row r="959" ht="25.15" customHeight="true" x14ac:dyDescent="0.2">
      <c r="C959" s="577"/>
      <c r="D959" s="577"/>
      <c r="E959" s="577"/>
      <c r="F959" s="577"/>
      <c r="G959" s="577"/>
      <c r="H959" s="577"/>
      <c r="I959" s="577"/>
      <c r="J959" s="577"/>
      <c r="K959" s="577"/>
      <c r="L959" s="577"/>
      <c r="M959" s="577"/>
      <c r="N959" s="577"/>
      <c r="O959" s="577"/>
      <c r="P959" s="577"/>
      <c r="Q959" s="577"/>
    </row>
    <row r="960" ht="25.15" customHeight="true" x14ac:dyDescent="0.2">
      <c r="C960" s="577"/>
      <c r="D960" s="577"/>
      <c r="E960" s="577"/>
      <c r="F960" s="577"/>
      <c r="G960" s="577"/>
      <c r="H960" s="577"/>
      <c r="I960" s="577"/>
      <c r="J960" s="577"/>
      <c r="K960" s="577"/>
      <c r="L960" s="577"/>
      <c r="M960" s="577"/>
      <c r="N960" s="577"/>
      <c r="O960" s="577"/>
      <c r="P960" s="577"/>
      <c r="Q960" s="577"/>
    </row>
    <row r="961" ht="25.15" customHeight="true" x14ac:dyDescent="0.2">
      <c r="C961" s="577"/>
      <c r="D961" s="577"/>
      <c r="E961" s="577"/>
      <c r="F961" s="577"/>
      <c r="G961" s="577"/>
      <c r="H961" s="577"/>
      <c r="I961" s="577"/>
      <c r="J961" s="577"/>
      <c r="K961" s="577"/>
      <c r="L961" s="577"/>
      <c r="M961" s="577"/>
      <c r="N961" s="577"/>
      <c r="O961" s="577"/>
      <c r="P961" s="577"/>
      <c r="Q961" s="577"/>
    </row>
    <row r="962" ht="25.15" customHeight="true" x14ac:dyDescent="0.2">
      <c r="C962" s="577"/>
      <c r="D962" s="577"/>
      <c r="E962" s="577"/>
      <c r="F962" s="577"/>
      <c r="G962" s="577"/>
      <c r="H962" s="577"/>
      <c r="I962" s="577"/>
      <c r="J962" s="577"/>
      <c r="K962" s="577"/>
      <c r="L962" s="577"/>
      <c r="M962" s="577"/>
      <c r="N962" s="577"/>
      <c r="O962" s="577"/>
      <c r="P962" s="577"/>
      <c r="Q962" s="577"/>
    </row>
    <row r="963" ht="25.15" customHeight="true" x14ac:dyDescent="0.2">
      <c r="C963" s="577"/>
      <c r="D963" s="577"/>
      <c r="E963" s="577"/>
      <c r="F963" s="577"/>
      <c r="G963" s="577"/>
      <c r="H963" s="577"/>
      <c r="I963" s="577"/>
      <c r="J963" s="577"/>
      <c r="K963" s="577"/>
      <c r="L963" s="577"/>
      <c r="M963" s="577"/>
      <c r="N963" s="577"/>
      <c r="O963" s="577"/>
      <c r="P963" s="577"/>
      <c r="Q963" s="577"/>
    </row>
    <row r="964" ht="25.15" customHeight="true" x14ac:dyDescent="0.2">
      <c r="C964" s="577"/>
      <c r="D964" s="577"/>
      <c r="E964" s="577"/>
      <c r="F964" s="577"/>
      <c r="G964" s="577"/>
      <c r="H964" s="577"/>
      <c r="I964" s="577"/>
      <c r="J964" s="577"/>
      <c r="K964" s="577"/>
      <c r="L964" s="577"/>
      <c r="M964" s="577"/>
      <c r="N964" s="577"/>
      <c r="O964" s="577"/>
      <c r="P964" s="577"/>
      <c r="Q964" s="577"/>
    </row>
    <row r="965" ht="25.15" customHeight="true" x14ac:dyDescent="0.2">
      <c r="C965" s="577"/>
      <c r="D965" s="577"/>
      <c r="E965" s="577"/>
      <c r="F965" s="577"/>
      <c r="G965" s="577"/>
      <c r="H965" s="577"/>
      <c r="I965" s="577"/>
      <c r="J965" s="577"/>
      <c r="K965" s="577"/>
      <c r="L965" s="577"/>
      <c r="M965" s="577"/>
      <c r="N965" s="577"/>
      <c r="O965" s="577"/>
      <c r="P965" s="577"/>
      <c r="Q965" s="577"/>
    </row>
    <row r="966" ht="25.15" customHeight="true" x14ac:dyDescent="0.2">
      <c r="C966" s="577"/>
      <c r="D966" s="577"/>
      <c r="E966" s="577"/>
      <c r="F966" s="577"/>
      <c r="G966" s="577"/>
      <c r="H966" s="577"/>
      <c r="I966" s="577"/>
      <c r="J966" s="577"/>
      <c r="K966" s="577"/>
      <c r="L966" s="577"/>
      <c r="M966" s="577"/>
      <c r="N966" s="577"/>
      <c r="O966" s="577"/>
      <c r="P966" s="577"/>
      <c r="Q966" s="577"/>
    </row>
    <row r="967" ht="25.15" customHeight="true" x14ac:dyDescent="0.2">
      <c r="C967" s="577"/>
      <c r="D967" s="577"/>
      <c r="E967" s="577"/>
      <c r="F967" s="577"/>
      <c r="G967" s="577"/>
      <c r="H967" s="577"/>
      <c r="I967" s="577"/>
      <c r="J967" s="577"/>
      <c r="K967" s="577"/>
      <c r="L967" s="577"/>
      <c r="M967" s="577"/>
      <c r="N967" s="577"/>
      <c r="O967" s="577"/>
      <c r="P967" s="577"/>
      <c r="Q967" s="577"/>
    </row>
    <row r="968" ht="25.15" customHeight="true" x14ac:dyDescent="0.2">
      <c r="C968" s="577"/>
      <c r="D968" s="577"/>
      <c r="E968" s="577"/>
      <c r="F968" s="577"/>
      <c r="G968" s="577"/>
      <c r="H968" s="577"/>
      <c r="I968" s="577"/>
      <c r="J968" s="577"/>
      <c r="K968" s="577"/>
      <c r="L968" s="577"/>
      <c r="M968" s="577"/>
      <c r="N968" s="577"/>
      <c r="O968" s="577"/>
      <c r="P968" s="577"/>
      <c r="Q968" s="577"/>
    </row>
    <row r="969" ht="25.15" customHeight="true" x14ac:dyDescent="0.2">
      <c r="C969" s="577"/>
      <c r="D969" s="577"/>
      <c r="E969" s="577"/>
      <c r="F969" s="577"/>
      <c r="G969" s="577"/>
      <c r="H969" s="577"/>
      <c r="I969" s="577"/>
      <c r="J969" s="577"/>
      <c r="K969" s="577"/>
      <c r="L969" s="577"/>
      <c r="M969" s="577"/>
      <c r="N969" s="577"/>
      <c r="O969" s="577"/>
      <c r="P969" s="577"/>
      <c r="Q969" s="577"/>
    </row>
    <row r="970" ht="25.15" customHeight="true" x14ac:dyDescent="0.2">
      <c r="C970" s="577"/>
      <c r="D970" s="577"/>
      <c r="E970" s="577"/>
      <c r="F970" s="577"/>
      <c r="G970" s="577"/>
      <c r="H970" s="577"/>
      <c r="I970" s="577"/>
      <c r="J970" s="577"/>
      <c r="K970" s="577"/>
      <c r="L970" s="577"/>
      <c r="M970" s="577"/>
      <c r="N970" s="577"/>
      <c r="O970" s="577"/>
      <c r="P970" s="577"/>
      <c r="Q970" s="577"/>
    </row>
    <row r="971" ht="25.15" customHeight="true" x14ac:dyDescent="0.2">
      <c r="C971" s="577"/>
      <c r="D971" s="577"/>
      <c r="E971" s="577"/>
      <c r="F971" s="577"/>
      <c r="G971" s="577"/>
      <c r="H971" s="577"/>
      <c r="I971" s="577"/>
      <c r="J971" s="577"/>
      <c r="K971" s="577"/>
      <c r="L971" s="577"/>
      <c r="M971" s="577"/>
      <c r="N971" s="577"/>
      <c r="O971" s="577"/>
      <c r="P971" s="577"/>
      <c r="Q971" s="577"/>
    </row>
    <row r="972" ht="25.15" customHeight="true" x14ac:dyDescent="0.2">
      <c r="C972" s="577"/>
      <c r="D972" s="577"/>
      <c r="E972" s="577"/>
      <c r="F972" s="577"/>
      <c r="G972" s="577"/>
      <c r="H972" s="577"/>
      <c r="I972" s="577"/>
      <c r="J972" s="577"/>
      <c r="K972" s="577"/>
      <c r="L972" s="577"/>
      <c r="M972" s="577"/>
      <c r="N972" s="577"/>
      <c r="O972" s="577"/>
      <c r="P972" s="577"/>
      <c r="Q972" s="577"/>
    </row>
    <row r="973" ht="25.15" customHeight="true" x14ac:dyDescent="0.2">
      <c r="C973" s="577"/>
      <c r="D973" s="577"/>
      <c r="E973" s="577"/>
      <c r="F973" s="577"/>
      <c r="G973" s="577"/>
      <c r="H973" s="577"/>
      <c r="I973" s="577"/>
      <c r="J973" s="577"/>
      <c r="K973" s="577"/>
      <c r="L973" s="577"/>
      <c r="M973" s="577"/>
      <c r="N973" s="577"/>
      <c r="O973" s="577"/>
      <c r="P973" s="577"/>
      <c r="Q973" s="577"/>
    </row>
    <row r="974" ht="25.15" customHeight="true" x14ac:dyDescent="0.2">
      <c r="C974" s="577"/>
      <c r="D974" s="577"/>
      <c r="E974" s="577"/>
      <c r="F974" s="577"/>
      <c r="G974" s="577"/>
      <c r="H974" s="577"/>
      <c r="I974" s="577"/>
      <c r="J974" s="577"/>
      <c r="K974" s="577"/>
      <c r="L974" s="577"/>
      <c r="M974" s="577"/>
      <c r="N974" s="577"/>
      <c r="O974" s="577"/>
      <c r="P974" s="577"/>
      <c r="Q974" s="577"/>
    </row>
    <row r="975" ht="25.15" customHeight="true" x14ac:dyDescent="0.2">
      <c r="C975" s="577"/>
      <c r="D975" s="577"/>
      <c r="E975" s="577"/>
      <c r="F975" s="577"/>
      <c r="G975" s="577"/>
      <c r="H975" s="577"/>
      <c r="I975" s="577"/>
      <c r="J975" s="577"/>
      <c r="K975" s="577"/>
      <c r="L975" s="577"/>
      <c r="M975" s="577"/>
      <c r="N975" s="577"/>
      <c r="O975" s="577"/>
      <c r="P975" s="577"/>
      <c r="Q975" s="577"/>
    </row>
    <row r="976" ht="25.15" customHeight="true" x14ac:dyDescent="0.2">
      <c r="C976" s="577"/>
      <c r="D976" s="577"/>
      <c r="E976" s="577"/>
      <c r="F976" s="577"/>
      <c r="G976" s="577"/>
      <c r="H976" s="577"/>
      <c r="I976" s="577"/>
      <c r="J976" s="577"/>
      <c r="K976" s="577"/>
      <c r="L976" s="577"/>
      <c r="M976" s="577"/>
      <c r="N976" s="577"/>
      <c r="O976" s="577"/>
      <c r="P976" s="577"/>
      <c r="Q976" s="577"/>
    </row>
    <row r="977" ht="25.15" customHeight="true" x14ac:dyDescent="0.2">
      <c r="C977" s="577"/>
      <c r="D977" s="577"/>
      <c r="E977" s="577"/>
      <c r="F977" s="577"/>
      <c r="G977" s="577"/>
      <c r="H977" s="577"/>
      <c r="I977" s="577"/>
      <c r="J977" s="577"/>
      <c r="K977" s="577"/>
      <c r="L977" s="577"/>
      <c r="M977" s="577"/>
      <c r="N977" s="577"/>
      <c r="O977" s="577"/>
      <c r="P977" s="577"/>
      <c r="Q977" s="577"/>
    </row>
    <row r="978" ht="25.15" customHeight="true" x14ac:dyDescent="0.2">
      <c r="C978" s="577"/>
      <c r="D978" s="577"/>
      <c r="E978" s="577"/>
      <c r="F978" s="577"/>
      <c r="G978" s="577"/>
      <c r="H978" s="577"/>
      <c r="I978" s="577"/>
      <c r="J978" s="577"/>
      <c r="K978" s="577"/>
      <c r="L978" s="577"/>
      <c r="M978" s="577"/>
      <c r="N978" s="577"/>
      <c r="O978" s="577"/>
      <c r="P978" s="577"/>
      <c r="Q978" s="577"/>
    </row>
    <row r="979" ht="25.15" customHeight="true" x14ac:dyDescent="0.2">
      <c r="C979" s="577"/>
      <c r="D979" s="577"/>
      <c r="E979" s="577"/>
      <c r="F979" s="577"/>
      <c r="G979" s="577"/>
      <c r="H979" s="577"/>
      <c r="I979" s="577"/>
      <c r="J979" s="577"/>
      <c r="K979" s="577"/>
      <c r="L979" s="577"/>
      <c r="M979" s="577"/>
      <c r="N979" s="577"/>
      <c r="O979" s="577"/>
      <c r="P979" s="577"/>
      <c r="Q979" s="577"/>
    </row>
    <row r="980" ht="25.15" customHeight="true" x14ac:dyDescent="0.2">
      <c r="C980" s="577"/>
      <c r="D980" s="577"/>
      <c r="E980" s="577"/>
      <c r="F980" s="577"/>
      <c r="G980" s="577"/>
      <c r="H980" s="577"/>
      <c r="I980" s="577"/>
      <c r="J980" s="577"/>
      <c r="K980" s="577"/>
      <c r="L980" s="577"/>
      <c r="M980" s="577"/>
      <c r="N980" s="577"/>
      <c r="O980" s="577"/>
      <c r="P980" s="577"/>
      <c r="Q980" s="577"/>
    </row>
    <row r="981" ht="25.15" customHeight="true" x14ac:dyDescent="0.2">
      <c r="C981" s="577"/>
      <c r="D981" s="577"/>
      <c r="E981" s="577"/>
      <c r="F981" s="577"/>
      <c r="G981" s="577"/>
      <c r="H981" s="577"/>
      <c r="I981" s="577"/>
      <c r="J981" s="577"/>
      <c r="K981" s="577"/>
      <c r="L981" s="577"/>
      <c r="M981" s="577"/>
      <c r="N981" s="577"/>
      <c r="O981" s="577"/>
      <c r="P981" s="577"/>
      <c r="Q981" s="577"/>
    </row>
    <row r="982" ht="25.15" customHeight="true" x14ac:dyDescent="0.2">
      <c r="C982" s="577"/>
      <c r="D982" s="577"/>
      <c r="E982" s="577"/>
      <c r="F982" s="577"/>
      <c r="G982" s="577"/>
      <c r="H982" s="577"/>
      <c r="I982" s="577"/>
      <c r="J982" s="577"/>
      <c r="K982" s="577"/>
      <c r="L982" s="577"/>
      <c r="M982" s="577"/>
      <c r="N982" s="577"/>
      <c r="O982" s="577"/>
      <c r="P982" s="577"/>
      <c r="Q982" s="577"/>
    </row>
    <row r="983" ht="25.15" customHeight="true" x14ac:dyDescent="0.2">
      <c r="C983" s="577"/>
      <c r="D983" s="577"/>
      <c r="E983" s="577"/>
      <c r="F983" s="577"/>
      <c r="G983" s="577"/>
      <c r="H983" s="577"/>
      <c r="I983" s="577"/>
      <c r="J983" s="577"/>
      <c r="K983" s="577"/>
      <c r="L983" s="577"/>
      <c r="M983" s="577"/>
      <c r="N983" s="577"/>
      <c r="O983" s="577"/>
      <c r="P983" s="577"/>
      <c r="Q983" s="577"/>
    </row>
    <row r="984" ht="25.15" customHeight="true" x14ac:dyDescent="0.2">
      <c r="C984" s="577"/>
      <c r="D984" s="577"/>
      <c r="E984" s="577"/>
      <c r="F984" s="577"/>
      <c r="G984" s="577"/>
      <c r="H984" s="577"/>
      <c r="I984" s="577"/>
      <c r="J984" s="577"/>
      <c r="K984" s="577"/>
      <c r="L984" s="577"/>
      <c r="M984" s="577"/>
      <c r="N984" s="577"/>
      <c r="O984" s="577"/>
      <c r="P984" s="577"/>
      <c r="Q984" s="577"/>
    </row>
    <row r="985" ht="25.15" customHeight="true" x14ac:dyDescent="0.2">
      <c r="C985" s="577"/>
      <c r="D985" s="577"/>
      <c r="E985" s="577"/>
      <c r="F985" s="577"/>
      <c r="G985" s="577"/>
      <c r="H985" s="577"/>
      <c r="I985" s="577"/>
      <c r="J985" s="577"/>
      <c r="K985" s="577"/>
      <c r="L985" s="577"/>
      <c r="M985" s="577"/>
      <c r="N985" s="577"/>
      <c r="O985" s="577"/>
      <c r="P985" s="577"/>
      <c r="Q985" s="577"/>
    </row>
    <row r="986" ht="25.15" customHeight="true" x14ac:dyDescent="0.2">
      <c r="C986" s="577"/>
      <c r="D986" s="577"/>
      <c r="E986" s="577"/>
      <c r="F986" s="577"/>
      <c r="G986" s="577"/>
      <c r="H986" s="577"/>
      <c r="I986" s="577"/>
      <c r="J986" s="577"/>
      <c r="K986" s="577"/>
      <c r="L986" s="577"/>
      <c r="M986" s="577"/>
      <c r="N986" s="577"/>
      <c r="O986" s="577"/>
      <c r="P986" s="577"/>
      <c r="Q986" s="577"/>
    </row>
    <row r="987" ht="25.15" customHeight="true" x14ac:dyDescent="0.2">
      <c r="C987" s="577"/>
      <c r="D987" s="577"/>
      <c r="E987" s="577"/>
      <c r="F987" s="577"/>
      <c r="G987" s="577"/>
      <c r="H987" s="577"/>
      <c r="I987" s="577"/>
      <c r="J987" s="577"/>
      <c r="K987" s="577"/>
      <c r="L987" s="577"/>
      <c r="M987" s="577"/>
      <c r="N987" s="577"/>
      <c r="O987" s="577"/>
      <c r="P987" s="577"/>
      <c r="Q987" s="577"/>
    </row>
    <row r="988" ht="25.15" customHeight="true" x14ac:dyDescent="0.2">
      <c r="C988" s="577"/>
      <c r="D988" s="577"/>
      <c r="E988" s="577"/>
      <c r="F988" s="577"/>
      <c r="G988" s="577"/>
      <c r="H988" s="577"/>
      <c r="I988" s="577"/>
      <c r="J988" s="577"/>
      <c r="K988" s="577"/>
      <c r="L988" s="577"/>
      <c r="M988" s="577"/>
      <c r="N988" s="577"/>
      <c r="O988" s="577"/>
      <c r="P988" s="577"/>
      <c r="Q988" s="577"/>
    </row>
    <row r="989" ht="25.15" customHeight="true" x14ac:dyDescent="0.2">
      <c r="C989" s="577"/>
      <c r="D989" s="577"/>
      <c r="E989" s="577"/>
      <c r="F989" s="577"/>
      <c r="G989" s="577"/>
      <c r="H989" s="577"/>
      <c r="I989" s="577"/>
      <c r="J989" s="577"/>
      <c r="K989" s="577"/>
      <c r="L989" s="577"/>
      <c r="M989" s="577"/>
      <c r="N989" s="577"/>
      <c r="O989" s="577"/>
      <c r="P989" s="577"/>
      <c r="Q989" s="577"/>
    </row>
    <row r="990" ht="25.15" customHeight="true" x14ac:dyDescent="0.2">
      <c r="C990" s="577"/>
      <c r="D990" s="577"/>
      <c r="E990" s="577"/>
      <c r="F990" s="577"/>
      <c r="G990" s="577"/>
      <c r="H990" s="577"/>
      <c r="I990" s="577"/>
      <c r="J990" s="577"/>
      <c r="K990" s="577"/>
      <c r="L990" s="577"/>
      <c r="M990" s="577"/>
      <c r="N990" s="577"/>
      <c r="O990" s="577"/>
      <c r="P990" s="577"/>
      <c r="Q990" s="577"/>
    </row>
    <row r="991" ht="25.15" customHeight="true" x14ac:dyDescent="0.2">
      <c r="C991" s="577"/>
      <c r="D991" s="577"/>
      <c r="E991" s="577"/>
      <c r="F991" s="577"/>
      <c r="G991" s="577"/>
      <c r="H991" s="577"/>
      <c r="I991" s="577"/>
      <c r="J991" s="577"/>
      <c r="K991" s="577"/>
      <c r="L991" s="577"/>
      <c r="M991" s="577"/>
      <c r="N991" s="577"/>
      <c r="O991" s="577"/>
      <c r="P991" s="577"/>
      <c r="Q991" s="577"/>
    </row>
    <row r="992" ht="25.15" customHeight="true" x14ac:dyDescent="0.2">
      <c r="C992" s="577"/>
      <c r="D992" s="577"/>
      <c r="E992" s="577"/>
      <c r="F992" s="577"/>
      <c r="G992" s="577"/>
      <c r="H992" s="577"/>
      <c r="I992" s="577"/>
      <c r="J992" s="577"/>
      <c r="K992" s="577"/>
      <c r="L992" s="577"/>
      <c r="M992" s="577"/>
      <c r="N992" s="577"/>
      <c r="O992" s="577"/>
      <c r="P992" s="577"/>
      <c r="Q992" s="577"/>
    </row>
    <row r="993" ht="25.15" customHeight="true" x14ac:dyDescent="0.2">
      <c r="C993" s="577"/>
      <c r="D993" s="577"/>
      <c r="E993" s="577"/>
      <c r="F993" s="577"/>
      <c r="G993" s="577"/>
      <c r="H993" s="577"/>
      <c r="I993" s="577"/>
      <c r="J993" s="577"/>
      <c r="K993" s="577"/>
      <c r="L993" s="577"/>
      <c r="M993" s="577"/>
      <c r="N993" s="577"/>
      <c r="O993" s="577"/>
      <c r="P993" s="577"/>
      <c r="Q993" s="577"/>
    </row>
    <row r="994" ht="25.15" customHeight="true" x14ac:dyDescent="0.2">
      <c r="C994" s="577"/>
      <c r="D994" s="577"/>
      <c r="E994" s="577"/>
      <c r="F994" s="577"/>
      <c r="G994" s="577"/>
      <c r="H994" s="577"/>
      <c r="I994" s="577"/>
      <c r="J994" s="577"/>
      <c r="K994" s="577"/>
      <c r="L994" s="577"/>
      <c r="M994" s="577"/>
      <c r="N994" s="577"/>
      <c r="O994" s="577"/>
      <c r="P994" s="577"/>
      <c r="Q994" s="577"/>
    </row>
    <row r="995" ht="25.15" customHeight="true" x14ac:dyDescent="0.2">
      <c r="C995" s="577"/>
      <c r="D995" s="577"/>
      <c r="E995" s="577"/>
      <c r="F995" s="577"/>
      <c r="G995" s="577"/>
      <c r="H995" s="577"/>
      <c r="I995" s="577"/>
      <c r="J995" s="577"/>
      <c r="K995" s="577"/>
      <c r="L995" s="577"/>
      <c r="M995" s="577"/>
      <c r="N995" s="577"/>
      <c r="O995" s="577"/>
      <c r="P995" s="577"/>
      <c r="Q995" s="577"/>
    </row>
    <row r="996" ht="25.15" customHeight="true" x14ac:dyDescent="0.2">
      <c r="C996" s="577"/>
      <c r="D996" s="577"/>
      <c r="E996" s="577"/>
      <c r="F996" s="577"/>
      <c r="G996" s="577"/>
      <c r="H996" s="577"/>
      <c r="I996" s="577"/>
      <c r="J996" s="577"/>
      <c r="K996" s="577"/>
      <c r="L996" s="577"/>
      <c r="M996" s="577"/>
      <c r="N996" s="577"/>
      <c r="O996" s="577"/>
      <c r="P996" s="577"/>
      <c r="Q996" s="577"/>
    </row>
    <row r="997" ht="25.15" customHeight="true" x14ac:dyDescent="0.2">
      <c r="C997" s="577"/>
      <c r="D997" s="577"/>
      <c r="E997" s="577"/>
      <c r="F997" s="577"/>
      <c r="G997" s="577"/>
      <c r="H997" s="577"/>
      <c r="I997" s="577"/>
      <c r="J997" s="577"/>
      <c r="K997" s="577"/>
      <c r="L997" s="577"/>
      <c r="M997" s="577"/>
      <c r="N997" s="577"/>
      <c r="O997" s="577"/>
      <c r="P997" s="577"/>
      <c r="Q997" s="577"/>
    </row>
    <row r="998" ht="25.15" customHeight="true" x14ac:dyDescent="0.2">
      <c r="C998" s="577"/>
      <c r="D998" s="577"/>
      <c r="E998" s="577"/>
      <c r="F998" s="577"/>
      <c r="G998" s="577"/>
      <c r="H998" s="577"/>
      <c r="I998" s="577"/>
      <c r="J998" s="577"/>
      <c r="K998" s="577"/>
      <c r="L998" s="577"/>
      <c r="M998" s="577"/>
      <c r="N998" s="577"/>
      <c r="O998" s="577"/>
      <c r="P998" s="577"/>
      <c r="Q998" s="577"/>
    </row>
    <row r="999" ht="25.15" customHeight="true" x14ac:dyDescent="0.2">
      <c r="C999" s="577"/>
      <c r="D999" s="577"/>
      <c r="E999" s="577"/>
      <c r="F999" s="577"/>
      <c r="G999" s="577"/>
      <c r="H999" s="577"/>
      <c r="I999" s="577"/>
      <c r="J999" s="577"/>
      <c r="K999" s="577"/>
      <c r="L999" s="577"/>
      <c r="M999" s="577"/>
      <c r="N999" s="577"/>
      <c r="O999" s="577"/>
      <c r="P999" s="577"/>
      <c r="Q999" s="577"/>
    </row>
    <row r="1000" ht="25.15" customHeight="true" x14ac:dyDescent="0.2">
      <c r="C1000" s="577"/>
      <c r="D1000" s="577"/>
      <c r="E1000" s="577"/>
      <c r="F1000" s="577"/>
      <c r="G1000" s="577"/>
      <c r="H1000" s="577"/>
      <c r="I1000" s="577"/>
      <c r="J1000" s="577"/>
      <c r="K1000" s="577"/>
      <c r="L1000" s="577"/>
      <c r="M1000" s="577"/>
      <c r="N1000" s="577"/>
      <c r="O1000" s="577"/>
      <c r="P1000" s="577"/>
      <c r="Q1000" s="577"/>
    </row>
    <row r="1001" ht="25.15" customHeight="true" x14ac:dyDescent="0.2">
      <c r="C1001" s="577"/>
      <c r="D1001" s="577"/>
      <c r="E1001" s="577"/>
      <c r="F1001" s="577"/>
      <c r="G1001" s="577"/>
      <c r="H1001" s="577"/>
      <c r="I1001" s="577"/>
      <c r="J1001" s="577"/>
      <c r="K1001" s="577"/>
      <c r="L1001" s="577"/>
      <c r="M1001" s="577"/>
      <c r="N1001" s="577"/>
      <c r="O1001" s="577"/>
      <c r="P1001" s="577"/>
      <c r="Q1001" s="577"/>
    </row>
    <row r="1002" ht="25.15" customHeight="true" x14ac:dyDescent="0.2">
      <c r="C1002" s="577"/>
      <c r="D1002" s="577"/>
      <c r="E1002" s="577"/>
      <c r="F1002" s="577"/>
      <c r="G1002" s="577"/>
      <c r="H1002" s="577"/>
      <c r="I1002" s="577"/>
      <c r="J1002" s="577"/>
      <c r="K1002" s="577"/>
      <c r="L1002" s="577"/>
      <c r="M1002" s="577"/>
      <c r="N1002" s="577"/>
      <c r="O1002" s="577"/>
      <c r="P1002" s="577"/>
      <c r="Q1002" s="577"/>
    </row>
    <row r="1003" ht="25.15" customHeight="true" x14ac:dyDescent="0.2">
      <c r="C1003" s="577"/>
      <c r="D1003" s="577"/>
      <c r="E1003" s="577"/>
      <c r="F1003" s="577"/>
      <c r="G1003" s="577"/>
      <c r="H1003" s="577"/>
      <c r="I1003" s="577"/>
      <c r="J1003" s="577"/>
      <c r="K1003" s="577"/>
      <c r="L1003" s="577"/>
      <c r="M1003" s="577"/>
      <c r="N1003" s="577"/>
      <c r="O1003" s="577"/>
      <c r="P1003" s="577"/>
      <c r="Q1003" s="577"/>
    </row>
    <row r="1004" ht="25.15" customHeight="true" x14ac:dyDescent="0.2">
      <c r="C1004" s="577"/>
      <c r="D1004" s="577"/>
      <c r="E1004" s="577"/>
      <c r="F1004" s="577"/>
      <c r="G1004" s="577"/>
      <c r="H1004" s="577"/>
      <c r="I1004" s="577"/>
      <c r="J1004" s="577"/>
      <c r="K1004" s="577"/>
      <c r="L1004" s="577"/>
      <c r="M1004" s="577"/>
      <c r="N1004" s="577"/>
      <c r="O1004" s="577"/>
      <c r="P1004" s="577"/>
      <c r="Q1004" s="577"/>
    </row>
    <row r="1005" ht="25.15" customHeight="true" x14ac:dyDescent="0.2">
      <c r="C1005" s="577"/>
      <c r="D1005" s="577"/>
      <c r="E1005" s="577"/>
      <c r="F1005" s="577"/>
      <c r="G1005" s="577"/>
      <c r="H1005" s="577"/>
      <c r="I1005" s="577"/>
      <c r="J1005" s="577"/>
      <c r="K1005" s="577"/>
      <c r="L1005" s="577"/>
      <c r="M1005" s="577"/>
      <c r="N1005" s="577"/>
      <c r="O1005" s="577"/>
      <c r="P1005" s="577"/>
      <c r="Q1005" s="577"/>
    </row>
    <row r="1006" ht="25.15" customHeight="true" x14ac:dyDescent="0.2">
      <c r="C1006" s="577"/>
      <c r="D1006" s="577"/>
      <c r="E1006" s="577"/>
      <c r="F1006" s="577"/>
      <c r="G1006" s="577"/>
      <c r="H1006" s="577"/>
      <c r="I1006" s="577"/>
      <c r="J1006" s="577"/>
      <c r="K1006" s="577"/>
      <c r="L1006" s="577"/>
      <c r="M1006" s="577"/>
      <c r="N1006" s="577"/>
      <c r="O1006" s="577"/>
      <c r="P1006" s="577"/>
      <c r="Q1006" s="577"/>
    </row>
    <row r="1007" ht="25.15" customHeight="true" x14ac:dyDescent="0.2">
      <c r="C1007" s="577"/>
      <c r="D1007" s="577"/>
      <c r="E1007" s="577"/>
      <c r="F1007" s="577"/>
      <c r="G1007" s="577"/>
      <c r="H1007" s="577"/>
      <c r="I1007" s="577"/>
      <c r="J1007" s="577"/>
      <c r="K1007" s="577"/>
      <c r="L1007" s="577"/>
      <c r="M1007" s="577"/>
      <c r="N1007" s="577"/>
      <c r="O1007" s="577"/>
      <c r="P1007" s="577"/>
      <c r="Q1007" s="577"/>
    </row>
    <row r="1008" ht="25.15" customHeight="true" x14ac:dyDescent="0.2">
      <c r="C1008" s="577"/>
      <c r="D1008" s="577"/>
      <c r="E1008" s="577"/>
      <c r="F1008" s="577"/>
      <c r="G1008" s="577"/>
      <c r="H1008" s="577"/>
      <c r="I1008" s="577"/>
      <c r="J1008" s="577"/>
      <c r="K1008" s="577"/>
      <c r="L1008" s="577"/>
      <c r="M1008" s="577"/>
      <c r="N1008" s="577"/>
      <c r="O1008" s="577"/>
      <c r="P1008" s="577"/>
      <c r="Q1008" s="577"/>
    </row>
    <row r="1009" ht="25.15" customHeight="true" x14ac:dyDescent="0.2">
      <c r="C1009" s="577"/>
      <c r="D1009" s="577"/>
      <c r="E1009" s="577"/>
      <c r="F1009" s="577"/>
      <c r="G1009" s="577"/>
      <c r="H1009" s="577"/>
      <c r="I1009" s="577"/>
      <c r="J1009" s="577"/>
      <c r="K1009" s="577"/>
      <c r="L1009" s="577"/>
      <c r="M1009" s="577"/>
      <c r="N1009" s="577"/>
      <c r="O1009" s="577"/>
      <c r="P1009" s="577"/>
      <c r="Q1009" s="577"/>
    </row>
    <row r="1010" ht="25.15" customHeight="true" x14ac:dyDescent="0.2">
      <c r="C1010" s="577"/>
      <c r="D1010" s="577"/>
      <c r="E1010" s="577"/>
      <c r="F1010" s="577"/>
      <c r="G1010" s="577"/>
      <c r="H1010" s="577"/>
      <c r="I1010" s="577"/>
      <c r="J1010" s="577"/>
      <c r="K1010" s="577"/>
      <c r="L1010" s="577"/>
      <c r="M1010" s="577"/>
      <c r="N1010" s="577"/>
      <c r="O1010" s="577"/>
      <c r="P1010" s="577"/>
      <c r="Q1010" s="577"/>
    </row>
    <row r="1011" ht="25.15" customHeight="true" x14ac:dyDescent="0.2">
      <c r="C1011" s="577"/>
      <c r="D1011" s="577"/>
      <c r="E1011" s="577"/>
      <c r="F1011" s="577"/>
      <c r="G1011" s="577"/>
      <c r="H1011" s="577"/>
      <c r="I1011" s="577"/>
      <c r="J1011" s="577"/>
      <c r="K1011" s="577"/>
      <c r="L1011" s="577"/>
      <c r="M1011" s="577"/>
      <c r="N1011" s="577"/>
      <c r="O1011" s="577"/>
      <c r="P1011" s="577"/>
      <c r="Q1011" s="577"/>
    </row>
    <row r="1012" ht="25.15" customHeight="true" x14ac:dyDescent="0.2">
      <c r="C1012" s="577"/>
      <c r="D1012" s="577"/>
      <c r="E1012" s="577"/>
      <c r="F1012" s="577"/>
      <c r="G1012" s="577"/>
      <c r="H1012" s="577"/>
      <c r="I1012" s="577"/>
      <c r="J1012" s="577"/>
      <c r="K1012" s="577"/>
      <c r="L1012" s="577"/>
      <c r="M1012" s="577"/>
      <c r="N1012" s="577"/>
      <c r="O1012" s="577"/>
      <c r="P1012" s="577"/>
      <c r="Q1012" s="577"/>
    </row>
    <row r="1013" ht="25.15" customHeight="true" x14ac:dyDescent="0.2">
      <c r="C1013" s="577"/>
      <c r="D1013" s="577"/>
      <c r="E1013" s="577"/>
      <c r="F1013" s="577"/>
      <c r="G1013" s="577"/>
      <c r="H1013" s="577"/>
      <c r="I1013" s="577"/>
      <c r="J1013" s="577"/>
      <c r="K1013" s="577"/>
      <c r="L1013" s="577"/>
      <c r="M1013" s="577"/>
      <c r="N1013" s="577"/>
      <c r="O1013" s="577"/>
      <c r="P1013" s="577"/>
      <c r="Q1013" s="577"/>
    </row>
    <row r="1014" ht="25.15" customHeight="true" x14ac:dyDescent="0.2">
      <c r="C1014" s="577"/>
      <c r="D1014" s="577"/>
      <c r="E1014" s="577"/>
      <c r="F1014" s="577"/>
      <c r="G1014" s="577"/>
      <c r="H1014" s="577"/>
      <c r="I1014" s="577"/>
      <c r="J1014" s="577"/>
      <c r="K1014" s="577"/>
      <c r="L1014" s="577"/>
      <c r="M1014" s="577"/>
      <c r="N1014" s="577"/>
      <c r="O1014" s="577"/>
      <c r="P1014" s="577"/>
      <c r="Q1014" s="577"/>
    </row>
    <row r="1015" ht="25.15" customHeight="true" x14ac:dyDescent="0.2">
      <c r="C1015" s="577"/>
      <c r="D1015" s="577"/>
      <c r="E1015" s="577"/>
      <c r="F1015" s="577"/>
      <c r="G1015" s="577"/>
      <c r="H1015" s="577"/>
      <c r="I1015" s="577"/>
      <c r="J1015" s="577"/>
      <c r="K1015" s="577"/>
      <c r="L1015" s="577"/>
      <c r="M1015" s="577"/>
      <c r="N1015" s="577"/>
      <c r="O1015" s="577"/>
      <c r="P1015" s="577"/>
      <c r="Q1015" s="577"/>
    </row>
    <row r="1016" ht="25.15" customHeight="true" x14ac:dyDescent="0.2">
      <c r="C1016" s="577"/>
      <c r="D1016" s="577"/>
      <c r="E1016" s="577"/>
      <c r="F1016" s="577"/>
      <c r="G1016" s="577"/>
      <c r="H1016" s="577"/>
      <c r="I1016" s="577"/>
      <c r="J1016" s="577"/>
      <c r="K1016" s="577"/>
      <c r="L1016" s="577"/>
      <c r="M1016" s="577"/>
      <c r="N1016" s="577"/>
      <c r="O1016" s="577"/>
      <c r="P1016" s="577"/>
      <c r="Q1016" s="577"/>
    </row>
    <row r="1017" ht="25.15" customHeight="true" x14ac:dyDescent="0.2">
      <c r="C1017" s="577"/>
      <c r="D1017" s="577"/>
      <c r="E1017" s="577"/>
      <c r="F1017" s="577"/>
      <c r="G1017" s="577"/>
      <c r="H1017" s="577"/>
      <c r="I1017" s="577"/>
      <c r="J1017" s="577"/>
      <c r="K1017" s="577"/>
      <c r="L1017" s="577"/>
      <c r="M1017" s="577"/>
      <c r="N1017" s="577"/>
      <c r="O1017" s="577"/>
      <c r="P1017" s="577"/>
      <c r="Q1017" s="577"/>
    </row>
    <row r="1018" ht="25.15" customHeight="true" x14ac:dyDescent="0.2">
      <c r="C1018" s="577"/>
      <c r="D1018" s="577"/>
      <c r="E1018" s="577"/>
      <c r="F1018" s="577"/>
      <c r="G1018" s="577"/>
      <c r="H1018" s="577"/>
      <c r="I1018" s="577"/>
      <c r="J1018" s="577"/>
      <c r="K1018" s="577"/>
      <c r="L1018" s="577"/>
      <c r="M1018" s="577"/>
      <c r="N1018" s="577"/>
      <c r="O1018" s="577"/>
      <c r="P1018" s="577"/>
      <c r="Q1018" s="577"/>
    </row>
    <row r="1019" ht="25.15" customHeight="true" x14ac:dyDescent="0.2">
      <c r="C1019" s="577"/>
      <c r="D1019" s="577"/>
      <c r="E1019" s="577"/>
      <c r="F1019" s="577"/>
      <c r="G1019" s="577"/>
      <c r="H1019" s="577"/>
      <c r="I1019" s="577"/>
      <c r="J1019" s="577"/>
      <c r="K1019" s="577"/>
      <c r="L1019" s="577"/>
      <c r="M1019" s="577"/>
      <c r="N1019" s="577"/>
      <c r="O1019" s="577"/>
      <c r="P1019" s="577"/>
      <c r="Q1019" s="577"/>
    </row>
    <row r="1020" ht="25.15" customHeight="true" x14ac:dyDescent="0.2">
      <c r="C1020" s="577"/>
      <c r="D1020" s="577"/>
      <c r="E1020" s="577"/>
      <c r="F1020" s="577"/>
      <c r="G1020" s="577"/>
      <c r="H1020" s="577"/>
      <c r="I1020" s="577"/>
      <c r="J1020" s="577"/>
      <c r="K1020" s="577"/>
      <c r="L1020" s="577"/>
      <c r="M1020" s="577"/>
      <c r="N1020" s="577"/>
      <c r="O1020" s="577"/>
      <c r="P1020" s="577"/>
      <c r="Q1020" s="577"/>
    </row>
    <row r="1021" ht="25.15" customHeight="true" x14ac:dyDescent="0.2">
      <c r="C1021" s="577"/>
      <c r="D1021" s="577"/>
      <c r="E1021" s="577"/>
      <c r="F1021" s="577"/>
      <c r="G1021" s="577"/>
      <c r="H1021" s="577"/>
      <c r="I1021" s="577"/>
      <c r="J1021" s="577"/>
      <c r="K1021" s="577"/>
      <c r="L1021" s="577"/>
      <c r="M1021" s="577"/>
      <c r="N1021" s="577"/>
      <c r="O1021" s="577"/>
      <c r="P1021" s="577"/>
      <c r="Q1021" s="577"/>
    </row>
    <row r="1022" ht="25.15" customHeight="true" x14ac:dyDescent="0.2">
      <c r="C1022" s="577"/>
      <c r="D1022" s="577"/>
      <c r="E1022" s="577"/>
      <c r="F1022" s="577"/>
      <c r="G1022" s="577"/>
      <c r="H1022" s="577"/>
      <c r="I1022" s="577"/>
      <c r="J1022" s="577"/>
      <c r="K1022" s="577"/>
      <c r="L1022" s="577"/>
      <c r="M1022" s="577"/>
      <c r="N1022" s="577"/>
      <c r="O1022" s="577"/>
      <c r="P1022" s="577"/>
      <c r="Q1022" s="577"/>
    </row>
    <row r="1023" ht="25.15" customHeight="true" x14ac:dyDescent="0.2">
      <c r="C1023" s="577"/>
      <c r="D1023" s="577"/>
      <c r="E1023" s="577"/>
      <c r="F1023" s="577"/>
      <c r="G1023" s="577"/>
      <c r="H1023" s="577"/>
      <c r="I1023" s="577"/>
      <c r="J1023" s="577"/>
      <c r="K1023" s="577"/>
      <c r="L1023" s="577"/>
      <c r="M1023" s="577"/>
      <c r="N1023" s="577"/>
      <c r="O1023" s="577"/>
      <c r="P1023" s="577"/>
      <c r="Q1023" s="577"/>
    </row>
    <row r="1024" ht="25.15" customHeight="true" x14ac:dyDescent="0.2">
      <c r="C1024" s="577"/>
      <c r="D1024" s="577"/>
      <c r="E1024" s="577"/>
      <c r="F1024" s="577"/>
      <c r="G1024" s="577"/>
      <c r="H1024" s="577"/>
      <c r="I1024" s="577"/>
      <c r="J1024" s="577"/>
      <c r="K1024" s="577"/>
      <c r="L1024" s="577"/>
      <c r="M1024" s="577"/>
      <c r="N1024" s="577"/>
      <c r="O1024" s="577"/>
      <c r="P1024" s="577"/>
      <c r="Q1024" s="577"/>
    </row>
    <row r="1025" s="460" customFormat="true" ht="21" customHeight="true" x14ac:dyDescent="0.2">
      <c r="A1025" s="1034" t="s">
        <v>576</v>
      </c>
      <c r="B1025" s="1034"/>
      <c r="C1025" s="1034"/>
      <c r="Z1025" s="183"/>
      <c r="AA1025" s="183"/>
      <c r="AB1025" s="183"/>
      <c r="AC1025" s="183"/>
      <c r="AD1025" s="183"/>
      <c r="AE1025" s="183"/>
      <c r="AF1025" s="183"/>
      <c r="AG1025" s="183"/>
      <c r="AH1025" s="183"/>
      <c r="AI1025" s="183"/>
      <c r="AJ1025" s="183"/>
      <c r="AK1025" s="183"/>
      <c r="AL1025" s="183"/>
      <c r="AM1025" s="183"/>
      <c r="AN1025" s="183"/>
      <c r="AO1025" s="183"/>
      <c r="AP1025" s="183"/>
      <c r="AQ1025" s="183"/>
      <c r="AR1025" s="183"/>
      <c r="AS1025" s="183"/>
      <c r="AT1025" s="183"/>
      <c r="AU1025" s="183"/>
      <c r="AV1025" s="183"/>
      <c r="AW1025" s="183"/>
      <c r="AX1025" s="183"/>
      <c r="AY1025" s="183"/>
      <c r="AZ1025" s="183"/>
      <c r="BA1025" s="353"/>
      <c r="BB1025" s="397"/>
      <c r="BC1025"/>
      <c r="BD1025"/>
      <c r="BE1025"/>
      <c r="BF1025"/>
      <c r="BG1025"/>
      <c r="BH1025"/>
      <c r="BI1025"/>
      <c r="BJ1025"/>
      <c r="BK1025"/>
      <c r="BL1025"/>
      <c r="BM1025"/>
      <c r="BN1025"/>
      <c r="BO1025"/>
      <c r="BP1025"/>
      <c r="BQ1025"/>
      <c r="BR1025"/>
      <c r="BS1025"/>
      <c r="BT1025"/>
      <c r="BU1025"/>
      <c r="BV1025"/>
      <c r="BW1025"/>
      <c r="BX1025"/>
      <c r="BY1025" s="353"/>
      <c r="BZ1025" s="354"/>
      <c r="CA1025" s="354"/>
      <c r="CB1025" s="354"/>
      <c r="CC1025" s="354"/>
      <c r="CD1025" s="354"/>
      <c r="CE1025" s="354"/>
      <c r="CF1025" s="354"/>
      <c r="CG1025" s="354"/>
      <c r="CH1025" s="354"/>
      <c r="CI1025" s="354"/>
      <c r="CJ1025" s="354"/>
      <c r="CK1025" s="354"/>
      <c r="CL1025" s="354"/>
      <c r="CM1025" s="354"/>
      <c r="CN1025" s="354"/>
      <c r="CO1025" s="354"/>
      <c r="CP1025" s="354"/>
      <c r="CQ1025" s="354"/>
      <c r="CR1025" s="354"/>
      <c r="CS1025" s="354"/>
      <c r="CT1025" s="354"/>
      <c r="CU1025" s="354"/>
      <c r="CV1025" s="354"/>
      <c r="CW1025" s="354"/>
      <c r="CX1025" s="354"/>
      <c r="CY1025" s="354"/>
      <c r="CZ1025" s="354"/>
    </row>
    <row r="1026" s="460" customFormat="true" ht="15.95" customHeight="true" x14ac:dyDescent="0.2">
      <c r="A1026" s="1015" t="s">
        <v>179</v>
      </c>
      <c r="B1026" s="1015"/>
      <c r="C1026" s="527" t="s">
        <v>180</v>
      </c>
      <c r="Z1026" s="183"/>
      <c r="AA1026" s="183"/>
      <c r="AB1026" s="183"/>
      <c r="AC1026" s="183"/>
      <c r="AD1026" s="183"/>
      <c r="AE1026" s="183"/>
      <c r="AF1026" s="183"/>
      <c r="AG1026" s="183"/>
      <c r="AH1026" s="183"/>
      <c r="AI1026" s="183"/>
      <c r="AJ1026" s="183"/>
      <c r="AK1026" s="183"/>
      <c r="AL1026" s="183"/>
      <c r="AM1026" s="183"/>
      <c r="AN1026" s="183"/>
      <c r="AO1026" s="183"/>
      <c r="AP1026" s="183"/>
      <c r="AQ1026" s="183"/>
      <c r="AR1026" s="183"/>
      <c r="AS1026" s="183"/>
      <c r="AT1026" s="183"/>
      <c r="AU1026" s="183"/>
      <c r="AV1026" s="183"/>
      <c r="AW1026" s="183"/>
      <c r="AX1026" s="183"/>
      <c r="AY1026" s="183"/>
      <c r="AZ1026" s="183"/>
      <c r="BA1026" s="353"/>
      <c r="BB1026" s="397"/>
      <c r="BC1026"/>
      <c r="BD1026"/>
      <c r="BE1026"/>
      <c r="BF1026"/>
      <c r="BG1026"/>
      <c r="BH1026"/>
      <c r="BI1026"/>
      <c r="BJ1026"/>
      <c r="BK1026"/>
      <c r="BL1026"/>
      <c r="BM1026"/>
      <c r="BN1026"/>
      <c r="BO1026"/>
      <c r="BP1026"/>
      <c r="BQ1026"/>
      <c r="BR1026"/>
      <c r="BS1026"/>
      <c r="BT1026"/>
      <c r="BU1026"/>
      <c r="BV1026"/>
      <c r="BW1026"/>
      <c r="BX1026"/>
      <c r="BY1026" s="353"/>
      <c r="BZ1026" s="354"/>
      <c r="CA1026" s="354"/>
      <c r="CB1026" s="354"/>
      <c r="CC1026" s="354"/>
      <c r="CD1026" s="354"/>
      <c r="CE1026" s="354"/>
      <c r="CF1026" s="354"/>
      <c r="CG1026" s="354"/>
      <c r="CH1026" s="354"/>
      <c r="CI1026" s="354"/>
      <c r="CJ1026" s="354"/>
      <c r="CK1026" s="354"/>
      <c r="CL1026" s="354"/>
      <c r="CM1026" s="354"/>
      <c r="CN1026" s="354"/>
      <c r="CO1026" s="354"/>
      <c r="CP1026" s="354"/>
      <c r="CQ1026" s="354"/>
      <c r="CR1026" s="354"/>
      <c r="CS1026" s="354"/>
      <c r="CT1026" s="354"/>
      <c r="CU1026" s="354"/>
      <c r="CV1026" s="354"/>
      <c r="CW1026" s="354"/>
      <c r="CX1026" s="354"/>
      <c r="CY1026" s="354"/>
      <c r="CZ1026" s="354"/>
    </row>
    <row r="1027" s="460" customFormat="true" ht="17.1" hidden="true" customHeight="true" x14ac:dyDescent="0.2">
      <c r="A1027" s="528" t="s">
        <v>181</v>
      </c>
      <c r="B1027" s="529" t="s">
        <v>182</v>
      </c>
      <c r="C1027" s="530">
        <v>7516</v>
      </c>
      <c r="Z1027" s="183"/>
      <c r="AA1027" s="183"/>
      <c r="AB1027" s="183"/>
      <c r="AC1027" s="183"/>
      <c r="AD1027" s="183"/>
      <c r="AE1027" s="183"/>
      <c r="AF1027" s="183"/>
      <c r="AG1027" s="183"/>
      <c r="AH1027" s="183"/>
      <c r="AI1027" s="183"/>
      <c r="AJ1027" s="183"/>
      <c r="AK1027" s="183"/>
      <c r="AL1027" s="183"/>
      <c r="AM1027" s="183"/>
      <c r="AN1027" s="183"/>
      <c r="AO1027" s="183"/>
      <c r="AP1027" s="183"/>
      <c r="AQ1027" s="183"/>
      <c r="AR1027" s="183"/>
      <c r="AS1027" s="183"/>
      <c r="AT1027" s="183"/>
      <c r="AU1027" s="183"/>
      <c r="AV1027" s="183"/>
      <c r="AW1027" s="183"/>
      <c r="AX1027" s="183"/>
      <c r="AY1027" s="183"/>
      <c r="AZ1027" s="183"/>
      <c r="BA1027" s="353"/>
      <c r="BB1027" s="397"/>
      <c r="BC1027"/>
      <c r="BD1027"/>
      <c r="BE1027"/>
      <c r="BF1027"/>
      <c r="BG1027"/>
      <c r="BH1027"/>
      <c r="BI1027"/>
      <c r="BJ1027"/>
      <c r="BK1027"/>
      <c r="BL1027"/>
      <c r="BM1027"/>
      <c r="BN1027"/>
      <c r="BO1027"/>
      <c r="BP1027"/>
      <c r="BQ1027"/>
      <c r="BR1027"/>
      <c r="BS1027"/>
      <c r="BT1027"/>
      <c r="BU1027"/>
      <c r="BV1027"/>
      <c r="BW1027"/>
      <c r="BX1027"/>
      <c r="BY1027" s="353"/>
      <c r="BZ1027" s="354"/>
      <c r="CA1027" s="354"/>
      <c r="CB1027" s="354"/>
      <c r="CC1027" s="354"/>
      <c r="CD1027" s="354"/>
      <c r="CE1027" s="354"/>
      <c r="CF1027" s="354"/>
      <c r="CG1027" s="354"/>
      <c r="CH1027" s="354"/>
      <c r="CI1027" s="354"/>
      <c r="CJ1027" s="354"/>
      <c r="CK1027" s="354"/>
      <c r="CL1027" s="354"/>
      <c r="CM1027" s="354"/>
      <c r="CN1027" s="354"/>
      <c r="CO1027" s="354"/>
      <c r="CP1027" s="354"/>
      <c r="CQ1027" s="354"/>
      <c r="CR1027" s="354"/>
      <c r="CS1027" s="354"/>
      <c r="CT1027" s="354"/>
      <c r="CU1027" s="354"/>
      <c r="CV1027" s="354"/>
      <c r="CW1027" s="354"/>
      <c r="CX1027" s="354"/>
      <c r="CY1027" s="354"/>
      <c r="CZ1027" s="354"/>
    </row>
    <row r="1028" s="460" customFormat="true" ht="17.1" hidden="true" customHeight="true" x14ac:dyDescent="0.2">
      <c r="A1028" s="531" t="s">
        <v>183</v>
      </c>
      <c r="B1028" s="532" t="s">
        <v>182</v>
      </c>
      <c r="C1028" s="533">
        <v>7516</v>
      </c>
      <c r="Z1028" s="183"/>
      <c r="AA1028" s="183"/>
      <c r="AB1028" s="183"/>
      <c r="AC1028" s="183"/>
      <c r="AD1028" s="183"/>
      <c r="AE1028" s="183"/>
      <c r="AF1028" s="183"/>
      <c r="AG1028" s="183"/>
      <c r="AH1028" s="183"/>
      <c r="AI1028" s="183"/>
      <c r="AJ1028" s="183"/>
      <c r="AK1028" s="183"/>
      <c r="AL1028" s="183"/>
      <c r="AM1028" s="183"/>
      <c r="AN1028" s="183"/>
      <c r="AO1028" s="183"/>
      <c r="AP1028" s="183"/>
      <c r="AQ1028" s="183"/>
      <c r="AR1028" s="183"/>
      <c r="AS1028" s="183"/>
      <c r="AT1028" s="183"/>
      <c r="AU1028" s="183"/>
      <c r="AV1028" s="183"/>
      <c r="AW1028" s="183"/>
      <c r="AX1028" s="183"/>
      <c r="AY1028" s="183"/>
      <c r="AZ1028" s="183"/>
      <c r="BA1028" s="353"/>
      <c r="BB1028" s="397"/>
      <c r="BC1028"/>
      <c r="BD1028"/>
      <c r="BE1028"/>
      <c r="BF1028"/>
      <c r="BG1028"/>
      <c r="BH1028"/>
      <c r="BI1028"/>
      <c r="BJ1028"/>
      <c r="BK1028"/>
      <c r="BL1028"/>
      <c r="BM1028"/>
      <c r="BN1028"/>
      <c r="BO1028"/>
      <c r="BP1028"/>
      <c r="BQ1028"/>
      <c r="BR1028"/>
      <c r="BS1028"/>
      <c r="BT1028"/>
      <c r="BU1028"/>
      <c r="BV1028"/>
      <c r="BW1028"/>
      <c r="BX1028"/>
      <c r="BY1028" s="353"/>
      <c r="BZ1028" s="354"/>
      <c r="CA1028" s="354"/>
      <c r="CB1028" s="354"/>
      <c r="CC1028" s="354"/>
      <c r="CD1028" s="354"/>
      <c r="CE1028" s="354"/>
      <c r="CF1028" s="354"/>
      <c r="CG1028" s="354"/>
      <c r="CH1028" s="354"/>
      <c r="CI1028" s="354"/>
      <c r="CJ1028" s="354"/>
      <c r="CK1028" s="354"/>
      <c r="CL1028" s="354"/>
      <c r="CM1028" s="354"/>
      <c r="CN1028" s="354"/>
      <c r="CO1028" s="354"/>
      <c r="CP1028" s="354"/>
      <c r="CQ1028" s="354"/>
      <c r="CR1028" s="354"/>
      <c r="CS1028" s="354"/>
      <c r="CT1028" s="354"/>
      <c r="CU1028" s="354"/>
      <c r="CV1028" s="354"/>
      <c r="CW1028" s="354"/>
      <c r="CX1028" s="354"/>
      <c r="CY1028" s="354"/>
      <c r="CZ1028" s="354"/>
    </row>
    <row r="1029" s="460" customFormat="true" ht="17.1" hidden="true" customHeight="true" x14ac:dyDescent="0.2">
      <c r="A1029" s="531" t="s">
        <v>184</v>
      </c>
      <c r="B1029" s="532" t="s">
        <v>182</v>
      </c>
      <c r="C1029" s="533">
        <v>7516</v>
      </c>
      <c r="Z1029" s="183"/>
      <c r="AA1029" s="183"/>
      <c r="AB1029" s="183"/>
      <c r="AC1029" s="183"/>
      <c r="AD1029" s="183"/>
      <c r="AE1029" s="183"/>
      <c r="AF1029" s="183"/>
      <c r="AG1029" s="183"/>
      <c r="AH1029" s="183"/>
      <c r="AI1029" s="183"/>
      <c r="AJ1029" s="183"/>
      <c r="AK1029" s="183"/>
      <c r="AL1029" s="183"/>
      <c r="AM1029" s="183"/>
      <c r="AN1029" s="183"/>
      <c r="AO1029" s="183"/>
      <c r="AP1029" s="183"/>
      <c r="AQ1029" s="183"/>
      <c r="AR1029" s="183"/>
      <c r="AS1029" s="183"/>
      <c r="AT1029" s="183"/>
      <c r="AU1029" s="183"/>
      <c r="AV1029" s="183"/>
      <c r="AW1029" s="183"/>
      <c r="AX1029" s="183"/>
      <c r="AY1029" s="183"/>
      <c r="AZ1029" s="183"/>
      <c r="BA1029" s="353"/>
      <c r="BB1029" s="397"/>
      <c r="BC1029"/>
      <c r="BD1029"/>
      <c r="BE1029"/>
      <c r="BF1029"/>
      <c r="BG1029"/>
      <c r="BH1029"/>
      <c r="BI1029"/>
      <c r="BJ1029"/>
      <c r="BK1029"/>
      <c r="BL1029"/>
      <c r="BM1029"/>
      <c r="BN1029"/>
      <c r="BO1029"/>
      <c r="BP1029"/>
      <c r="BQ1029"/>
      <c r="BR1029"/>
      <c r="BS1029"/>
      <c r="BT1029"/>
      <c r="BU1029"/>
      <c r="BV1029"/>
      <c r="BW1029"/>
      <c r="BX1029"/>
      <c r="BY1029" s="353"/>
      <c r="BZ1029" s="354"/>
      <c r="CA1029" s="354"/>
      <c r="CB1029" s="354"/>
      <c r="CC1029" s="354"/>
      <c r="CD1029" s="354"/>
      <c r="CE1029" s="354"/>
      <c r="CF1029" s="354"/>
      <c r="CG1029" s="354"/>
      <c r="CH1029" s="354"/>
      <c r="CI1029" s="354"/>
      <c r="CJ1029" s="354"/>
      <c r="CK1029" s="354"/>
      <c r="CL1029" s="354"/>
      <c r="CM1029" s="354"/>
      <c r="CN1029" s="354"/>
      <c r="CO1029" s="354"/>
      <c r="CP1029" s="354"/>
      <c r="CQ1029" s="354"/>
      <c r="CR1029" s="354"/>
      <c r="CS1029" s="354"/>
      <c r="CT1029" s="354"/>
      <c r="CU1029" s="354"/>
      <c r="CV1029" s="354"/>
      <c r="CW1029" s="354"/>
      <c r="CX1029" s="354"/>
      <c r="CY1029" s="354"/>
      <c r="CZ1029" s="354"/>
    </row>
    <row r="1030" s="460" customFormat="true" ht="17.1" hidden="true" customHeight="true" x14ac:dyDescent="0.2">
      <c r="A1030" s="531" t="s">
        <v>186</v>
      </c>
      <c r="B1030" s="532" t="s">
        <v>182</v>
      </c>
      <c r="C1030" s="533">
        <v>7516</v>
      </c>
      <c r="Z1030" s="183"/>
      <c r="AA1030" s="183"/>
      <c r="AB1030" s="183"/>
      <c r="AC1030" s="183"/>
      <c r="AD1030" s="183"/>
      <c r="AE1030" s="183"/>
      <c r="AF1030" s="183"/>
      <c r="AG1030" s="183"/>
      <c r="AH1030" s="183"/>
      <c r="AI1030" s="183"/>
      <c r="AJ1030" s="183"/>
      <c r="AK1030" s="183"/>
      <c r="AL1030" s="183"/>
      <c r="AM1030" s="183"/>
      <c r="AN1030" s="183"/>
      <c r="AO1030" s="183"/>
      <c r="AP1030" s="183"/>
      <c r="AQ1030" s="183"/>
      <c r="AR1030" s="183"/>
      <c r="AS1030" s="183"/>
      <c r="AT1030" s="183"/>
      <c r="AU1030" s="183"/>
      <c r="AV1030" s="183"/>
      <c r="AW1030" s="183"/>
      <c r="AX1030" s="183"/>
      <c r="AY1030" s="183"/>
      <c r="AZ1030" s="183"/>
      <c r="BA1030" s="353"/>
      <c r="BB1030" s="397"/>
      <c r="BC1030"/>
      <c r="BD1030"/>
      <c r="BE1030"/>
      <c r="BF1030"/>
      <c r="BG1030"/>
      <c r="BH1030"/>
      <c r="BI1030"/>
      <c r="BJ1030"/>
      <c r="BK1030"/>
      <c r="BL1030"/>
      <c r="BM1030"/>
      <c r="BN1030"/>
      <c r="BO1030"/>
      <c r="BP1030"/>
      <c r="BQ1030"/>
      <c r="BR1030"/>
      <c r="BS1030"/>
      <c r="BT1030"/>
      <c r="BU1030"/>
      <c r="BV1030"/>
      <c r="BW1030"/>
      <c r="BX1030"/>
      <c r="BY1030" s="353"/>
      <c r="BZ1030" s="354"/>
      <c r="CA1030" s="354"/>
      <c r="CB1030" s="354"/>
      <c r="CC1030" s="354"/>
      <c r="CD1030" s="354"/>
      <c r="CE1030" s="354"/>
      <c r="CF1030" s="354"/>
      <c r="CG1030" s="354"/>
      <c r="CH1030" s="354"/>
      <c r="CI1030" s="354"/>
      <c r="CJ1030" s="354"/>
      <c r="CK1030" s="354"/>
      <c r="CL1030" s="354"/>
      <c r="CM1030" s="354"/>
      <c r="CN1030" s="354"/>
      <c r="CO1030" s="354"/>
      <c r="CP1030" s="354"/>
      <c r="CQ1030" s="354"/>
      <c r="CR1030" s="354"/>
      <c r="CS1030" s="354"/>
      <c r="CT1030" s="354"/>
      <c r="CU1030" s="354"/>
      <c r="CV1030" s="354"/>
      <c r="CW1030" s="354"/>
      <c r="CX1030" s="354"/>
      <c r="CY1030" s="354"/>
      <c r="CZ1030" s="354"/>
    </row>
    <row r="1031" s="460" customFormat="true" ht="17.1" customHeight="true" x14ac:dyDescent="0.2">
      <c r="A1031" s="1016" t="s">
        <v>188</v>
      </c>
      <c r="B1031" s="532" t="s">
        <v>189</v>
      </c>
      <c r="C1031" s="533">
        <v>3877</v>
      </c>
      <c r="Z1031" s="183"/>
      <c r="AA1031" s="183"/>
      <c r="AB1031" s="183"/>
      <c r="AC1031" s="183"/>
      <c r="AD1031" s="183"/>
      <c r="AE1031" s="183"/>
      <c r="AF1031" s="183"/>
      <c r="AG1031" s="183"/>
      <c r="AH1031" s="183"/>
      <c r="AI1031" s="183"/>
      <c r="AJ1031" s="183"/>
      <c r="AK1031" s="183"/>
      <c r="AL1031" s="183"/>
      <c r="AM1031" s="183"/>
      <c r="AN1031" s="183"/>
      <c r="AO1031" s="183"/>
      <c r="AP1031" s="183"/>
      <c r="AQ1031" s="183"/>
      <c r="AR1031" s="183"/>
      <c r="AS1031" s="183"/>
      <c r="AT1031" s="183"/>
      <c r="AU1031" s="183"/>
      <c r="AV1031" s="183"/>
      <c r="AW1031" s="183"/>
      <c r="AX1031" s="183"/>
      <c r="AY1031" s="183"/>
      <c r="AZ1031" s="183"/>
      <c r="BA1031" s="353"/>
      <c r="BB1031" s="397"/>
      <c r="BC1031"/>
      <c r="BD1031"/>
      <c r="BE1031"/>
      <c r="BF1031"/>
      <c r="BG1031"/>
      <c r="BH1031"/>
      <c r="BI1031"/>
      <c r="BJ1031"/>
      <c r="BK1031"/>
      <c r="BL1031"/>
      <c r="BM1031"/>
      <c r="BN1031"/>
      <c r="BO1031"/>
      <c r="BP1031"/>
      <c r="BQ1031"/>
      <c r="BR1031"/>
      <c r="BS1031"/>
      <c r="BT1031"/>
      <c r="BU1031"/>
      <c r="BV1031"/>
      <c r="BW1031"/>
      <c r="BX1031"/>
      <c r="BY1031" s="353"/>
      <c r="BZ1031" s="354"/>
      <c r="CA1031" s="354"/>
      <c r="CB1031" s="354"/>
      <c r="CC1031" s="354"/>
      <c r="CD1031" s="354"/>
      <c r="CE1031" s="354"/>
      <c r="CF1031" s="354"/>
      <c r="CG1031" s="354"/>
      <c r="CH1031" s="354"/>
      <c r="CI1031" s="354"/>
      <c r="CJ1031" s="354"/>
      <c r="CK1031" s="354"/>
      <c r="CL1031" s="354"/>
      <c r="CM1031" s="354"/>
      <c r="CN1031" s="354"/>
      <c r="CO1031" s="354"/>
      <c r="CP1031" s="354"/>
      <c r="CQ1031" s="354"/>
      <c r="CR1031" s="354"/>
      <c r="CS1031" s="354"/>
      <c r="CT1031" s="354"/>
      <c r="CU1031" s="354"/>
      <c r="CV1031" s="354"/>
      <c r="CW1031" s="354"/>
      <c r="CX1031" s="354"/>
      <c r="CY1031" s="354"/>
      <c r="CZ1031" s="354"/>
    </row>
    <row r="1032" s="460" customFormat="true" ht="17.1" customHeight="true" x14ac:dyDescent="0.2">
      <c r="A1032" s="1016"/>
      <c r="B1032" s="532" t="s">
        <v>190</v>
      </c>
      <c r="C1032" s="533">
        <v>3639</v>
      </c>
      <c r="Z1032" s="183"/>
      <c r="AA1032" s="183"/>
      <c r="AB1032" s="183"/>
      <c r="AC1032" s="183"/>
      <c r="AD1032" s="183"/>
      <c r="AE1032" s="183"/>
      <c r="AF1032" s="183"/>
      <c r="AG1032" s="183"/>
      <c r="AH1032" s="183"/>
      <c r="AI1032" s="183"/>
      <c r="AJ1032" s="183"/>
      <c r="AK1032" s="183"/>
      <c r="AL1032" s="183"/>
      <c r="AM1032" s="183"/>
      <c r="AN1032" s="183"/>
      <c r="AO1032" s="183"/>
      <c r="AP1032" s="183"/>
      <c r="AQ1032" s="183"/>
      <c r="AR1032" s="183"/>
      <c r="AS1032" s="183"/>
      <c r="AT1032" s="183"/>
      <c r="AU1032" s="183"/>
      <c r="AV1032" s="183"/>
      <c r="AW1032" s="183"/>
      <c r="AX1032" s="183"/>
      <c r="AY1032" s="183"/>
      <c r="AZ1032" s="183"/>
      <c r="BA1032" s="353"/>
      <c r="BB1032" s="397"/>
      <c r="BC1032"/>
      <c r="BD1032"/>
      <c r="BE1032"/>
      <c r="BF1032"/>
      <c r="BG1032"/>
      <c r="BH1032"/>
      <c r="BI1032"/>
      <c r="BJ1032"/>
      <c r="BK1032"/>
      <c r="BL1032"/>
      <c r="BM1032"/>
      <c r="BN1032"/>
      <c r="BO1032"/>
      <c r="BP1032"/>
      <c r="BQ1032"/>
      <c r="BR1032"/>
      <c r="BS1032"/>
      <c r="BT1032"/>
      <c r="BU1032"/>
      <c r="BV1032"/>
      <c r="BW1032"/>
      <c r="BX1032"/>
      <c r="BY1032" s="353"/>
      <c r="BZ1032" s="354"/>
      <c r="CA1032" s="354"/>
      <c r="CB1032" s="354"/>
      <c r="CC1032" s="354"/>
      <c r="CD1032" s="354"/>
      <c r="CE1032" s="354"/>
      <c r="CF1032" s="354"/>
      <c r="CG1032" s="354"/>
      <c r="CH1032" s="354"/>
      <c r="CI1032" s="354"/>
      <c r="CJ1032" s="354"/>
      <c r="CK1032" s="354"/>
      <c r="CL1032" s="354"/>
      <c r="CM1032" s="354"/>
      <c r="CN1032" s="354"/>
      <c r="CO1032" s="354"/>
      <c r="CP1032" s="354"/>
      <c r="CQ1032" s="354"/>
      <c r="CR1032" s="354"/>
      <c r="CS1032" s="354"/>
      <c r="CT1032" s="354"/>
      <c r="CU1032" s="354"/>
      <c r="CV1032" s="354"/>
      <c r="CW1032" s="354"/>
      <c r="CX1032" s="354"/>
      <c r="CY1032" s="354"/>
      <c r="CZ1032" s="354"/>
    </row>
    <row r="1033" s="460" customFormat="true" ht="17.1" customHeight="true" x14ac:dyDescent="0.2">
      <c r="A1033" s="1017"/>
      <c r="B1033" s="534" t="s">
        <v>191</v>
      </c>
      <c r="C1033" s="535">
        <v>0</v>
      </c>
      <c r="Z1033" s="183"/>
      <c r="AA1033" s="183"/>
      <c r="AB1033" s="183"/>
      <c r="AC1033" s="183"/>
      <c r="AD1033" s="183"/>
      <c r="AE1033" s="183"/>
      <c r="AF1033" s="183"/>
      <c r="AG1033" s="183"/>
      <c r="AH1033" s="183"/>
      <c r="AI1033" s="183"/>
      <c r="AJ1033" s="183"/>
      <c r="AK1033" s="183"/>
      <c r="AL1033" s="183"/>
      <c r="AM1033" s="183"/>
      <c r="AN1033" s="183"/>
      <c r="AO1033" s="183"/>
      <c r="AP1033" s="183"/>
      <c r="AQ1033" s="183"/>
      <c r="AR1033" s="183"/>
      <c r="AS1033" s="183"/>
      <c r="AT1033" s="183"/>
      <c r="AU1033" s="183"/>
      <c r="AV1033" s="183"/>
      <c r="AW1033" s="183"/>
      <c r="AX1033" s="183"/>
      <c r="AY1033" s="183"/>
      <c r="AZ1033" s="183"/>
      <c r="BA1033" s="453"/>
      <c r="BB1033" s="323"/>
      <c r="BC1033" s="453"/>
      <c r="BD1033" s="453"/>
      <c r="BE1033" s="453"/>
      <c r="BF1033" s="453"/>
      <c r="BG1033" s="453"/>
      <c r="BH1033" s="453"/>
      <c r="BI1033" s="453"/>
      <c r="BJ1033" s="453"/>
      <c r="BK1033" s="453"/>
      <c r="BL1033" s="453"/>
      <c r="BM1033" s="453"/>
      <c r="BN1033" s="453"/>
      <c r="BO1033" s="453"/>
      <c r="BP1033" s="453"/>
      <c r="BQ1033" s="453"/>
      <c r="BR1033" s="453"/>
      <c r="BS1033" s="453"/>
      <c r="BT1033" s="453"/>
      <c r="BU1033" s="453"/>
      <c r="BV1033" s="453"/>
      <c r="BW1033" s="453"/>
      <c r="BX1033" s="453"/>
      <c r="BY1033" s="453"/>
      <c r="BZ1033" s="341"/>
      <c r="CA1033" s="341"/>
      <c r="CB1033" s="341"/>
      <c r="CC1033" s="341"/>
      <c r="CD1033" s="341"/>
      <c r="CE1033" s="341"/>
      <c r="CF1033" s="341"/>
      <c r="CG1033" s="341"/>
      <c r="CH1033" s="341"/>
      <c r="CI1033" s="341"/>
      <c r="CJ1033" s="341"/>
      <c r="CK1033" s="341"/>
      <c r="CL1033" s="341"/>
      <c r="CM1033" s="341"/>
      <c r="CN1033" s="341"/>
      <c r="CO1033" s="341"/>
      <c r="CP1033" s="341"/>
      <c r="CQ1033" s="341"/>
      <c r="CR1033" s="341"/>
      <c r="CS1033" s="341"/>
      <c r="CT1033" s="341"/>
      <c r="CU1033" s="341"/>
      <c r="CV1033" s="341"/>
      <c r="CW1033" s="341"/>
      <c r="CX1033" s="341"/>
      <c r="CY1033" s="341"/>
      <c r="CZ1033" s="341"/>
    </row>
    <row r="1034" s="460" customFormat="true" ht="12.95" customHeight="true" x14ac:dyDescent="0.2">
      <c r="A1034" s="1022" t="s">
        <v>577</v>
      </c>
      <c r="B1034" s="1022"/>
      <c r="C1034" s="1022"/>
      <c r="Z1034" s="183"/>
      <c r="AA1034" s="183"/>
      <c r="AB1034" s="183"/>
      <c r="AC1034" s="183"/>
      <c r="AD1034" s="183"/>
      <c r="AE1034" s="183"/>
      <c r="AF1034" s="183"/>
      <c r="AG1034" s="183"/>
      <c r="AH1034" s="183"/>
      <c r="AI1034" s="183"/>
      <c r="AJ1034" s="183"/>
      <c r="AK1034" s="183"/>
      <c r="AL1034" s="183"/>
      <c r="AM1034" s="183"/>
      <c r="AN1034" s="183"/>
      <c r="AO1034" s="183"/>
      <c r="AP1034" s="183"/>
      <c r="AQ1034" s="183"/>
      <c r="AR1034" s="183"/>
      <c r="AS1034" s="183"/>
      <c r="AT1034" s="183"/>
      <c r="AU1034" s="183"/>
      <c r="AV1034" s="183"/>
      <c r="AW1034" s="183"/>
      <c r="AX1034" s="183"/>
      <c r="AY1034" s="183"/>
      <c r="AZ1034" s="183"/>
      <c r="BA1034" s="353"/>
      <c r="BB1034" s="397"/>
      <c r="BC1034"/>
      <c r="BD1034"/>
      <c r="BE1034"/>
      <c r="BF1034"/>
      <c r="BG1034"/>
      <c r="BH1034"/>
      <c r="BI1034"/>
      <c r="BJ1034"/>
      <c r="BK1034"/>
      <c r="BL1034"/>
      <c r="BM1034"/>
      <c r="BN1034"/>
      <c r="BO1034"/>
      <c r="BP1034"/>
      <c r="BQ1034"/>
      <c r="BR1034"/>
      <c r="BS1034"/>
      <c r="BT1034"/>
      <c r="BU1034"/>
      <c r="BV1034"/>
      <c r="BW1034"/>
      <c r="BX1034"/>
      <c r="BY1034" s="353"/>
      <c r="BZ1034" s="354"/>
      <c r="CA1034" s="354"/>
      <c r="CB1034" s="354"/>
      <c r="CC1034" s="354"/>
      <c r="CD1034" s="354"/>
      <c r="CE1034" s="354"/>
      <c r="CF1034" s="354"/>
      <c r="CG1034" s="354"/>
      <c r="CH1034" s="354"/>
      <c r="CI1034" s="354"/>
      <c r="CJ1034" s="354"/>
      <c r="CK1034" s="354"/>
      <c r="CL1034" s="354"/>
      <c r="CM1034" s="354"/>
      <c r="CN1034" s="354"/>
      <c r="CO1034" s="354"/>
      <c r="CP1034" s="354"/>
      <c r="CQ1034" s="354"/>
      <c r="CR1034" s="354"/>
      <c r="CS1034" s="354"/>
      <c r="CT1034" s="354"/>
      <c r="CU1034" s="354"/>
      <c r="CV1034" s="354"/>
      <c r="CW1034" s="354"/>
      <c r="CX1034" s="354"/>
      <c r="CY1034" s="354"/>
      <c r="CZ1034" s="354"/>
    </row>
    <row r="1035" s="460" customFormat="true" ht="12.75" x14ac:dyDescent="0.2">
      <c r="Z1035" s="183"/>
      <c r="AA1035" s="183"/>
      <c r="AB1035" s="183"/>
      <c r="AC1035" s="183"/>
      <c r="AD1035" s="183"/>
      <c r="AE1035" s="183"/>
      <c r="AF1035" s="183"/>
      <c r="AG1035" s="183"/>
      <c r="AH1035" s="183"/>
      <c r="AI1035" s="183"/>
      <c r="AJ1035" s="183"/>
      <c r="AK1035" s="183"/>
      <c r="AL1035" s="183"/>
      <c r="AM1035" s="183"/>
      <c r="AN1035" s="183"/>
      <c r="AO1035" s="183"/>
      <c r="AP1035" s="183"/>
      <c r="AQ1035" s="183"/>
      <c r="AR1035" s="183"/>
      <c r="AS1035" s="183"/>
      <c r="AT1035" s="183"/>
      <c r="AU1035" s="183"/>
      <c r="AV1035" s="183"/>
      <c r="AW1035" s="183"/>
      <c r="AX1035" s="183"/>
      <c r="AY1035" s="183"/>
      <c r="AZ1035" s="183"/>
      <c r="BA1035" s="436"/>
      <c r="BB1035" s="366"/>
      <c r="BC1035" s="436"/>
      <c r="BD1035" s="436"/>
      <c r="BE1035" s="436"/>
      <c r="BF1035" s="436"/>
      <c r="BG1035" s="436"/>
      <c r="BH1035" s="436"/>
      <c r="BI1035" s="436"/>
      <c r="BJ1035" s="436"/>
      <c r="BK1035" s="436"/>
      <c r="BL1035" s="436"/>
      <c r="BM1035" s="436"/>
      <c r="BN1035" s="436"/>
      <c r="BO1035" s="436"/>
      <c r="BP1035" s="436"/>
      <c r="BQ1035" s="436"/>
      <c r="BR1035" s="436"/>
      <c r="BS1035" s="436"/>
      <c r="BT1035" s="436"/>
      <c r="BU1035" s="436"/>
      <c r="BV1035" s="436"/>
      <c r="BW1035" s="436"/>
      <c r="BX1035" s="436"/>
      <c r="BY1035" s="436"/>
      <c r="BZ1035" s="341"/>
      <c r="CA1035" s="341"/>
      <c r="CB1035" s="341"/>
      <c r="CC1035" s="341"/>
      <c r="CD1035" s="341"/>
      <c r="CE1035" s="341"/>
      <c r="CF1035" s="341"/>
      <c r="CG1035" s="341"/>
      <c r="CH1035" s="341"/>
      <c r="CI1035" s="341"/>
      <c r="CJ1035" s="341"/>
      <c r="CK1035" s="341"/>
      <c r="CL1035" s="341"/>
      <c r="CM1035" s="341"/>
      <c r="CN1035" s="341"/>
      <c r="CO1035" s="341"/>
      <c r="CP1035" s="341"/>
      <c r="CQ1035" s="341"/>
      <c r="CR1035" s="341"/>
      <c r="CS1035" s="341"/>
      <c r="CT1035" s="341"/>
      <c r="CU1035" s="341"/>
      <c r="CV1035" s="341"/>
      <c r="CW1035" s="341"/>
      <c r="CX1035" s="341"/>
      <c r="CY1035" s="341"/>
      <c r="CZ1035" s="341"/>
    </row>
    <row r="1036" ht="15" customHeight="true" x14ac:dyDescent="0.25">
      <c r="A1036" s="398" t="s">
        <v>120</v>
      </c>
      <c r="B1036" s="305" t="s">
        <v>121</v>
      </c>
    </row>
    <row r="1037" ht="15" customHeight="true" x14ac:dyDescent="0.2">
      <c r="A1037" s="399" t="str">
        <f>R15</f>
        <v>..LE Rural</v>
      </c>
      <c r="B1037" s="399">
        <f>BR122+BR123</f>
        <v>11620.695961000003</v>
      </c>
    </row>
    <row r="1038" ht="15" customHeight="true" x14ac:dyDescent="0.2">
      <c r="A1038" s="399" t="str">
        <f>S15</f>
        <v>..LE Urban</v>
      </c>
      <c r="B1038" s="399">
        <f>BS122+BS123</f>
        <v>3423.9984750000044</v>
      </c>
    </row>
    <row r="1039" ht="15" customHeight="true" x14ac:dyDescent="0.2">
      <c r="A1039" s="399" t="str">
        <f>T15</f>
        <v>..UE Rural</v>
      </c>
      <c r="B1039" s="399">
        <f>BT122+BT123</f>
        <v>8548.8995269999868</v>
      </c>
    </row>
    <row r="1040" ht="15" customHeight="true" x14ac:dyDescent="0.2">
      <c r="A1040" s="399" t="str">
        <f>U15</f>
        <v>..UE Urban</v>
      </c>
      <c r="B1040" s="399">
        <f>BU122+BU123</f>
        <v>3628.2297480000002</v>
      </c>
    </row>
    <row r="1041" ht="15" customHeight="true" x14ac:dyDescent="0.2">
      <c r="A1041" s="399" t="str">
        <f>V15</f>
        <v>Frontier governorates</v>
      </c>
      <c r="B1041" s="399">
        <f>BV122+BV123</f>
        <v>231.61327999999992</v>
      </c>
    </row>
    <row r="1042" ht="15" customHeight="true" x14ac:dyDescent="0.2">
      <c r="A1042" s="399" t="str">
        <f>W15</f>
        <v>Lower Egypt</v>
      </c>
      <c r="B1042" s="399" t="e">
        <f>BW122+BW123</f>
        <v>#VALUE!</v>
      </c>
    </row>
    <row r="1043" ht="15" customHeight="true" x14ac:dyDescent="0.2">
      <c r="A1043" s="399" t="str">
        <f>X15</f>
        <v>Upper Egypt</v>
      </c>
      <c r="B1043" s="399" t="e">
        <f>BX122+XR123</f>
        <v>#VALUE!</v>
      </c>
    </row>
    <row r="1044" ht="15" customHeight="true" x14ac:dyDescent="0.2">
      <c r="A1044" s="399" t="str">
        <f>Y15</f>
        <v>Urban governorates</v>
      </c>
      <c r="B1044" s="399">
        <f>BY122+BY123</f>
        <v>4219.4586540000046</v>
      </c>
    </row>
    <row r="1045" ht="15" customHeight="true" x14ac:dyDescent="0.2">
      <c r="A1045" s="399">
        <f>Z15</f>
        <v>0</v>
      </c>
      <c r="B1045" s="399">
        <f>BZ122+BZ123</f>
        <v>0</v>
      </c>
    </row>
    <row r="1046" ht="15" customHeight="true" x14ac:dyDescent="0.2">
      <c r="A1046" s="366">
        <f>AA15</f>
        <v>0</v>
      </c>
      <c r="B1046" s="399">
        <f>CA122+CA123</f>
        <v>0</v>
      </c>
    </row>
    <row r="1047" ht="15" customHeight="true" x14ac:dyDescent="0.2">
      <c r="A1047" s="366">
        <f>AB15</f>
        <v>0</v>
      </c>
      <c r="B1047" s="399">
        <f>CB122+CB123</f>
        <v>0</v>
      </c>
    </row>
    <row r="1048" ht="15" customHeight="true" x14ac:dyDescent="0.2">
      <c r="A1048" s="366">
        <f>AC15</f>
        <v>0</v>
      </c>
      <c r="B1048" s="399">
        <f>CC122+CC123</f>
        <v>0</v>
      </c>
    </row>
    <row r="1049" ht="15" customHeight="true" x14ac:dyDescent="0.2">
      <c r="A1049" s="366">
        <f>AD15</f>
        <v>0</v>
      </c>
      <c r="B1049" s="399">
        <f>CD122+CD123</f>
        <v>0</v>
      </c>
    </row>
    <row r="1050" ht="15" customHeight="true" x14ac:dyDescent="0.2">
      <c r="A1050" s="366">
        <f>AE15</f>
        <v>0</v>
      </c>
      <c r="B1050" s="399">
        <f>CE122+CE123</f>
        <v>0</v>
      </c>
    </row>
    <row r="1051" ht="15" customHeight="true" x14ac:dyDescent="0.2">
      <c r="A1051" s="366">
        <f>AF15</f>
        <v>0</v>
      </c>
      <c r="B1051" s="399">
        <f>CF122+CF123</f>
        <v>0</v>
      </c>
    </row>
    <row r="1052" ht="15" customHeight="true" x14ac:dyDescent="0.2">
      <c r="A1052" s="366">
        <f>AG15</f>
        <v>0</v>
      </c>
      <c r="B1052" s="399">
        <f>CG122+CG123</f>
        <v>0</v>
      </c>
    </row>
    <row r="1053" ht="15" customHeight="true" x14ac:dyDescent="0.2">
      <c r="A1053" s="366">
        <f>AH15</f>
        <v>0</v>
      </c>
      <c r="B1053" s="399">
        <f>CH122+CH123</f>
        <v>0</v>
      </c>
    </row>
    <row r="1054" ht="15" customHeight="true" x14ac:dyDescent="0.2">
      <c r="A1054" s="366">
        <f>AI15</f>
        <v>0</v>
      </c>
      <c r="B1054" s="399">
        <f>CI122+CI123</f>
        <v>0</v>
      </c>
    </row>
    <row r="1055" ht="15" customHeight="true" x14ac:dyDescent="0.2">
      <c r="A1055" s="366">
        <f>AJ15</f>
        <v>0</v>
      </c>
      <c r="B1055" s="399">
        <f>CJ122+CJ123</f>
        <v>0</v>
      </c>
    </row>
    <row r="1056" ht="15" customHeight="true" x14ac:dyDescent="0.2">
      <c r="A1056" s="366">
        <f>AK15</f>
        <v>0</v>
      </c>
      <c r="B1056" s="399">
        <f>CK122+CK123</f>
        <v>0</v>
      </c>
    </row>
    <row r="1057" ht="15" customHeight="true" x14ac:dyDescent="0.2">
      <c r="A1057" s="366">
        <f>AL15</f>
        <v>0</v>
      </c>
      <c r="B1057" s="399">
        <f>CL122+CL123</f>
        <v>0</v>
      </c>
    </row>
    <row r="1058" ht="15" customHeight="true" x14ac:dyDescent="0.2">
      <c r="A1058" s="366">
        <f>AM15</f>
        <v>0</v>
      </c>
      <c r="B1058" s="399">
        <f>CM122+CM123</f>
        <v>0</v>
      </c>
    </row>
    <row r="1059" ht="15" customHeight="true" x14ac:dyDescent="0.2">
      <c r="A1059" s="366">
        <f>AN15</f>
        <v>0</v>
      </c>
      <c r="B1059" s="399">
        <f>CN122+CN123</f>
        <v>0</v>
      </c>
    </row>
    <row r="1060" ht="15" customHeight="true" x14ac:dyDescent="0.2">
      <c r="A1060" s="366">
        <f>AO15</f>
        <v>0</v>
      </c>
      <c r="B1060" s="399">
        <f>CO122+CO123</f>
        <v>0</v>
      </c>
    </row>
    <row r="1061" ht="15" customHeight="true" x14ac:dyDescent="0.2">
      <c r="A1061" s="366">
        <f>AP15</f>
        <v>0</v>
      </c>
      <c r="B1061" s="399">
        <f>CP122+CP123</f>
        <v>0</v>
      </c>
    </row>
    <row r="1062" ht="15" customHeight="true" x14ac:dyDescent="0.2">
      <c r="A1062" s="366">
        <f>AQ15</f>
        <v>0</v>
      </c>
      <c r="B1062" s="399">
        <f>CQ122+CQ123</f>
        <v>0</v>
      </c>
    </row>
    <row r="1063" ht="15" customHeight="true" x14ac:dyDescent="0.2">
      <c r="A1063" s="366">
        <f>AR15</f>
        <v>0</v>
      </c>
      <c r="B1063" s="399">
        <f>CR122+CR123</f>
        <v>0</v>
      </c>
    </row>
    <row r="1064" ht="15" customHeight="true" x14ac:dyDescent="0.2">
      <c r="A1064" s="366">
        <f>AS15</f>
        <v>0</v>
      </c>
      <c r="B1064" s="399">
        <f>CS122+CS123</f>
        <v>0</v>
      </c>
    </row>
    <row r="1065" ht="15" customHeight="true" x14ac:dyDescent="0.2">
      <c r="A1065" s="366">
        <f>AT15</f>
        <v>0</v>
      </c>
      <c r="B1065" s="399">
        <f>CT122+CT123</f>
        <v>0</v>
      </c>
    </row>
    <row r="1066" ht="15" customHeight="true" x14ac:dyDescent="0.2">
      <c r="A1066" s="366">
        <f>AU15</f>
        <v>0</v>
      </c>
      <c r="B1066" s="399">
        <f>CU122+CU123</f>
        <v>0</v>
      </c>
    </row>
    <row r="1067" ht="15" customHeight="true" x14ac:dyDescent="0.2">
      <c r="A1067" s="366">
        <f>AV15</f>
        <v>0</v>
      </c>
      <c r="B1067" s="399">
        <f>CV122+CV123</f>
        <v>0</v>
      </c>
    </row>
    <row r="1068" ht="15" customHeight="true" x14ac:dyDescent="0.2">
      <c r="A1068" s="366">
        <f>AW15</f>
        <v>0</v>
      </c>
      <c r="B1068" s="399">
        <f>CW122+CW123</f>
        <v>0</v>
      </c>
    </row>
    <row r="1069" ht="15" customHeight="true" x14ac:dyDescent="0.2">
      <c r="A1069" s="366">
        <f>AX15</f>
        <v>0</v>
      </c>
      <c r="B1069" s="399">
        <f>CX122+CX123</f>
        <v>0</v>
      </c>
    </row>
    <row r="1070" ht="15" customHeight="true" x14ac:dyDescent="0.2">
      <c r="A1070" s="366">
        <f>AY15</f>
        <v>0</v>
      </c>
      <c r="B1070" s="399">
        <f>CY122+CY123</f>
        <v>0</v>
      </c>
    </row>
    <row r="1071" ht="15" customHeight="true" x14ac:dyDescent="0.2">
      <c r="A1071" s="366"/>
      <c r="B1071" s="399"/>
    </row>
    <row r="1072" ht="15" customHeight="true" x14ac:dyDescent="0.2">
      <c r="A1072" s="399">
        <f>34-COUNTIF(A1037:A1071,"0")</f>
        <v>8</v>
      </c>
      <c r="B1072" s="366" t="s">
        <v>136</v>
      </c>
    </row>
    <row r="1100" s="850" customFormat="true" ht="17.1" customHeight="true" x14ac:dyDescent="0.2">
      <c r="A1100" s="899"/>
      <c r="B1100" s="894"/>
      <c r="Z1100" s="889"/>
      <c r="AA1100" s="889"/>
      <c r="AB1100" s="889"/>
      <c r="AC1100" s="889"/>
      <c r="AD1100" s="889"/>
      <c r="AE1100" s="889"/>
      <c r="AF1100" s="889"/>
      <c r="AG1100" s="889"/>
      <c r="AH1100" s="889"/>
      <c r="AI1100" s="889"/>
      <c r="AJ1100" s="889"/>
      <c r="AK1100" s="889"/>
      <c r="AL1100" s="889"/>
      <c r="AM1100" s="889"/>
      <c r="AN1100" s="889"/>
      <c r="AO1100" s="889"/>
      <c r="AP1100" s="889"/>
      <c r="AQ1100" s="889"/>
      <c r="AR1100" s="889"/>
      <c r="AS1100" s="889"/>
      <c r="AT1100" s="889"/>
      <c r="AU1100" s="889"/>
      <c r="AV1100" s="889"/>
      <c r="AW1100" s="889"/>
      <c r="AX1100" s="889"/>
      <c r="AY1100" s="889"/>
      <c r="AZ1100" s="889"/>
      <c r="BA1100" s="436"/>
      <c r="BB1100" s="366"/>
      <c r="BC1100" s="436"/>
      <c r="BD1100" s="436"/>
      <c r="BE1100" s="436"/>
      <c r="BF1100" s="436"/>
      <c r="BG1100" s="436"/>
      <c r="BH1100" s="436"/>
      <c r="BI1100" s="436"/>
      <c r="BJ1100" s="436"/>
      <c r="BK1100" s="436"/>
      <c r="BL1100" s="436"/>
      <c r="BM1100" s="436"/>
      <c r="BN1100" s="436"/>
      <c r="BO1100" s="436"/>
      <c r="BP1100" s="436"/>
      <c r="BQ1100" s="436"/>
      <c r="BR1100" s="436"/>
      <c r="BS1100" s="436"/>
      <c r="BT1100" s="436"/>
      <c r="BU1100" s="436"/>
      <c r="BV1100" s="436"/>
      <c r="BW1100" s="436"/>
      <c r="BX1100" s="436"/>
      <c r="BY1100" s="436"/>
      <c r="BZ1100" s="341"/>
      <c r="CA1100" s="341"/>
      <c r="CB1100" s="341"/>
      <c r="CC1100" s="341"/>
      <c r="CD1100" s="341"/>
      <c r="CE1100" s="341"/>
      <c r="CF1100" s="341"/>
      <c r="CG1100" s="341"/>
      <c r="CH1100" s="341"/>
      <c r="CI1100" s="341"/>
      <c r="CJ1100" s="341"/>
      <c r="CK1100" s="341"/>
      <c r="CL1100" s="341"/>
      <c r="CM1100" s="341"/>
      <c r="CN1100" s="341"/>
      <c r="CO1100" s="341"/>
      <c r="CP1100" s="341"/>
      <c r="CQ1100" s="341"/>
      <c r="CR1100" s="341"/>
      <c r="CS1100" s="341"/>
      <c r="CT1100" s="341"/>
      <c r="CU1100" s="341"/>
      <c r="CV1100" s="341"/>
      <c r="CW1100" s="341"/>
      <c r="CX1100" s="341"/>
      <c r="CY1100" s="341"/>
      <c r="CZ1100" s="341"/>
    </row>
    <row r="1101" s="850" customFormat="true" ht="17.1" customHeight="true" x14ac:dyDescent="0.2">
      <c r="A1101" s="900"/>
      <c r="B1101" s="895"/>
      <c r="Z1101" s="889"/>
      <c r="AA1101" s="889"/>
      <c r="AB1101" s="889"/>
      <c r="AC1101" s="889"/>
      <c r="AD1101" s="889"/>
      <c r="AE1101" s="889"/>
      <c r="AF1101" s="889"/>
      <c r="AG1101" s="889"/>
      <c r="AH1101" s="889"/>
      <c r="AI1101" s="889"/>
      <c r="AJ1101" s="889"/>
      <c r="AK1101" s="889"/>
      <c r="AL1101" s="889"/>
      <c r="AM1101" s="889"/>
      <c r="AN1101" s="889"/>
      <c r="AO1101" s="889"/>
      <c r="AP1101" s="889"/>
      <c r="AQ1101" s="889"/>
      <c r="AR1101" s="889"/>
      <c r="AS1101" s="889"/>
      <c r="AT1101" s="889"/>
      <c r="AU1101" s="889"/>
      <c r="AV1101" s="889"/>
      <c r="AW1101" s="889"/>
      <c r="AX1101" s="889"/>
      <c r="AY1101" s="889"/>
      <c r="AZ1101" s="889"/>
      <c r="BA1101" s="436"/>
      <c r="BB1101" s="366"/>
      <c r="BC1101" s="436"/>
      <c r="BD1101" s="436"/>
      <c r="BE1101" s="436"/>
      <c r="BF1101" s="436"/>
      <c r="BG1101" s="436"/>
      <c r="BH1101" s="436"/>
      <c r="BI1101" s="436"/>
      <c r="BJ1101" s="436"/>
      <c r="BK1101" s="436"/>
      <c r="BL1101" s="436"/>
      <c r="BM1101" s="436"/>
      <c r="BN1101" s="436"/>
      <c r="BO1101" s="436"/>
      <c r="BP1101" s="436"/>
      <c r="BQ1101" s="436"/>
      <c r="BR1101" s="436"/>
      <c r="BS1101" s="436"/>
      <c r="BT1101" s="436"/>
      <c r="BU1101" s="436"/>
      <c r="BV1101" s="436"/>
      <c r="BW1101" s="436"/>
      <c r="BX1101" s="436"/>
      <c r="BY1101" s="436"/>
      <c r="BZ1101" s="341"/>
      <c r="CA1101" s="341"/>
      <c r="CB1101" s="341"/>
      <c r="CC1101" s="341"/>
      <c r="CD1101" s="341"/>
      <c r="CE1101" s="341"/>
      <c r="CF1101" s="341"/>
      <c r="CG1101" s="341"/>
      <c r="CH1101" s="341"/>
      <c r="CI1101" s="341"/>
      <c r="CJ1101" s="341"/>
      <c r="CK1101" s="341"/>
      <c r="CL1101" s="341"/>
      <c r="CM1101" s="341"/>
      <c r="CN1101" s="341"/>
      <c r="CO1101" s="341"/>
      <c r="CP1101" s="341"/>
      <c r="CQ1101" s="341"/>
      <c r="CR1101" s="341"/>
      <c r="CS1101" s="341"/>
      <c r="CT1101" s="341"/>
      <c r="CU1101" s="341"/>
      <c r="CV1101" s="341"/>
      <c r="CW1101" s="341"/>
      <c r="CX1101" s="341"/>
      <c r="CY1101" s="341"/>
      <c r="CZ1101" s="341"/>
    </row>
    <row r="1102" s="341" customFormat="true" ht="15" customHeight="true" x14ac:dyDescent="0.2">
      <c r="BA1102" s="436"/>
      <c r="BB1102" s="366"/>
      <c r="BC1102" s="436"/>
      <c r="BD1102" s="436"/>
      <c r="BE1102" s="436"/>
      <c r="BF1102" s="436"/>
      <c r="BG1102" s="436"/>
      <c r="BH1102" s="436"/>
      <c r="BI1102" s="436"/>
      <c r="BJ1102" s="436"/>
      <c r="BK1102" s="436"/>
      <c r="BL1102" s="436"/>
      <c r="BM1102" s="436"/>
      <c r="BN1102" s="436"/>
      <c r="BO1102" s="436"/>
      <c r="BP1102" s="436"/>
      <c r="BQ1102" s="436"/>
      <c r="BR1102" s="436"/>
      <c r="BS1102" s="436"/>
      <c r="BT1102" s="436"/>
      <c r="BU1102" s="436"/>
      <c r="BV1102" s="436"/>
      <c r="BW1102" s="436"/>
      <c r="BX1102" s="436"/>
      <c r="BY1102" s="436"/>
    </row>
    <row r="1103" s="341" customFormat="true" ht="15" customHeight="true" x14ac:dyDescent="0.2">
      <c r="BA1103" s="436"/>
      <c r="BB1103" s="366"/>
      <c r="BC1103" s="436"/>
      <c r="BD1103" s="436"/>
      <c r="BE1103" s="436"/>
      <c r="BF1103" s="436"/>
      <c r="BG1103" s="436"/>
      <c r="BH1103" s="436"/>
      <c r="BI1103" s="436"/>
      <c r="BJ1103" s="436"/>
      <c r="BK1103" s="436"/>
      <c r="BL1103" s="436"/>
      <c r="BM1103" s="436"/>
      <c r="BN1103" s="436"/>
      <c r="BO1103" s="436"/>
      <c r="BP1103" s="436"/>
      <c r="BQ1103" s="436"/>
      <c r="BR1103" s="436"/>
      <c r="BS1103" s="436"/>
      <c r="BT1103" s="436"/>
      <c r="BU1103" s="436"/>
      <c r="BV1103" s="436"/>
      <c r="BW1103" s="436"/>
      <c r="BX1103" s="436"/>
      <c r="BY1103" s="436"/>
    </row>
    <row r="1104" s="341" customFormat="true" ht="15" customHeight="true" x14ac:dyDescent="0.2">
      <c r="BA1104" s="436"/>
      <c r="BB1104" s="366"/>
      <c r="BC1104" s="436"/>
      <c r="BD1104" s="436"/>
      <c r="BE1104" s="436"/>
      <c r="BF1104" s="436"/>
      <c r="BG1104" s="436"/>
      <c r="BH1104" s="436"/>
      <c r="BI1104" s="436"/>
      <c r="BJ1104" s="436"/>
      <c r="BK1104" s="436"/>
      <c r="BL1104" s="436"/>
      <c r="BM1104" s="436"/>
      <c r="BN1104" s="436"/>
      <c r="BO1104" s="436"/>
      <c r="BP1104" s="436"/>
      <c r="BQ1104" s="436"/>
      <c r="BR1104" s="436"/>
      <c r="BS1104" s="436"/>
      <c r="BT1104" s="436"/>
      <c r="BU1104" s="436"/>
      <c r="BV1104" s="436"/>
      <c r="BW1104" s="436"/>
      <c r="BX1104" s="436"/>
      <c r="BY1104" s="436"/>
    </row>
    <row r="1105" s="341" customFormat="true" ht="15" customHeight="true" x14ac:dyDescent="0.2">
      <c r="BA1105" s="436"/>
      <c r="BB1105" s="366"/>
      <c r="BC1105" s="436"/>
      <c r="BD1105" s="436"/>
      <c r="BE1105" s="436"/>
      <c r="BF1105" s="436"/>
      <c r="BG1105" s="436"/>
      <c r="BH1105" s="436"/>
      <c r="BI1105" s="436"/>
      <c r="BJ1105" s="436"/>
      <c r="BK1105" s="436"/>
      <c r="BL1105" s="436"/>
      <c r="BM1105" s="436"/>
      <c r="BN1105" s="436"/>
      <c r="BO1105" s="436"/>
      <c r="BP1105" s="436"/>
      <c r="BQ1105" s="436"/>
      <c r="BR1105" s="436"/>
      <c r="BS1105" s="436"/>
      <c r="BT1105" s="436"/>
      <c r="BU1105" s="436"/>
      <c r="BV1105" s="436"/>
      <c r="BW1105" s="436"/>
      <c r="BX1105" s="436"/>
      <c r="BY1105" s="436"/>
    </row>
    <row r="1106" s="341" customFormat="true" ht="15" customHeight="true" x14ac:dyDescent="0.2">
      <c r="BA1106" s="436"/>
      <c r="BB1106" s="366"/>
      <c r="BC1106" s="436"/>
      <c r="BD1106" s="436"/>
      <c r="BE1106" s="436"/>
      <c r="BF1106" s="436"/>
      <c r="BG1106" s="436"/>
      <c r="BH1106" s="436"/>
      <c r="BI1106" s="436"/>
      <c r="BJ1106" s="436"/>
      <c r="BK1106" s="436"/>
      <c r="BL1106" s="436"/>
      <c r="BM1106" s="436"/>
      <c r="BN1106" s="436"/>
      <c r="BO1106" s="436"/>
      <c r="BP1106" s="436"/>
      <c r="BQ1106" s="436"/>
      <c r="BR1106" s="436"/>
      <c r="BS1106" s="436"/>
      <c r="BT1106" s="436"/>
      <c r="BU1106" s="436"/>
      <c r="BV1106" s="436"/>
      <c r="BW1106" s="436"/>
      <c r="BX1106" s="436"/>
      <c r="BY1106" s="436"/>
    </row>
    <row r="1107" s="341" customFormat="true" ht="15" customHeight="true" x14ac:dyDescent="0.2">
      <c r="BA1107" s="436"/>
      <c r="BB1107" s="366"/>
      <c r="BC1107" s="436"/>
      <c r="BD1107" s="436"/>
      <c r="BE1107" s="436"/>
      <c r="BF1107" s="436"/>
      <c r="BG1107" s="436"/>
      <c r="BH1107" s="436"/>
      <c r="BI1107" s="436"/>
      <c r="BJ1107" s="436"/>
      <c r="BK1107" s="436"/>
      <c r="BL1107" s="436"/>
      <c r="BM1107" s="436"/>
      <c r="BN1107" s="436"/>
      <c r="BO1107" s="436"/>
      <c r="BP1107" s="436"/>
      <c r="BQ1107" s="436"/>
      <c r="BR1107" s="436"/>
      <c r="BS1107" s="436"/>
      <c r="BT1107" s="436"/>
      <c r="BU1107" s="436"/>
      <c r="BV1107" s="436"/>
      <c r="BW1107" s="436"/>
      <c r="BX1107" s="436"/>
      <c r="BY1107" s="436"/>
    </row>
    <row r="1108" s="341" customFormat="true" ht="15" customHeight="true" x14ac:dyDescent="0.2">
      <c r="BA1108" s="436"/>
      <c r="BB1108" s="366"/>
      <c r="BC1108" s="436"/>
      <c r="BD1108" s="436"/>
      <c r="BE1108" s="436"/>
      <c r="BF1108" s="436"/>
      <c r="BG1108" s="436"/>
      <c r="BH1108" s="436"/>
      <c r="BI1108" s="436"/>
      <c r="BJ1108" s="436"/>
      <c r="BK1108" s="436"/>
      <c r="BL1108" s="436"/>
      <c r="BM1108" s="436"/>
      <c r="BN1108" s="436"/>
      <c r="BO1108" s="436"/>
      <c r="BP1108" s="436"/>
      <c r="BQ1108" s="436"/>
      <c r="BR1108" s="436"/>
      <c r="BS1108" s="436"/>
      <c r="BT1108" s="436"/>
      <c r="BU1108" s="436"/>
      <c r="BV1108" s="436"/>
      <c r="BW1108" s="436"/>
      <c r="BX1108" s="436"/>
      <c r="BY1108" s="436"/>
    </row>
    <row r="1109" s="341" customFormat="true" ht="15" customHeight="true" x14ac:dyDescent="0.2">
      <c r="BA1109" s="436"/>
      <c r="BB1109" s="366"/>
      <c r="BC1109" s="436"/>
      <c r="BD1109" s="436"/>
      <c r="BE1109" s="436"/>
      <c r="BF1109" s="436"/>
      <c r="BG1109" s="436"/>
      <c r="BH1109" s="436"/>
      <c r="BI1109" s="436"/>
      <c r="BJ1109" s="436"/>
      <c r="BK1109" s="436"/>
      <c r="BL1109" s="436"/>
      <c r="BM1109" s="436"/>
      <c r="BN1109" s="436"/>
      <c r="BO1109" s="436"/>
      <c r="BP1109" s="436"/>
      <c r="BQ1109" s="436"/>
      <c r="BR1109" s="436"/>
      <c r="BS1109" s="436"/>
      <c r="BT1109" s="436"/>
      <c r="BU1109" s="436"/>
      <c r="BV1109" s="436"/>
      <c r="BW1109" s="436"/>
      <c r="BX1109" s="436"/>
      <c r="BY1109" s="436"/>
    </row>
    <row r="1110" s="341" customFormat="true" ht="15" customHeight="true" x14ac:dyDescent="0.2">
      <c r="BA1110" s="436"/>
      <c r="BB1110" s="366"/>
      <c r="BC1110" s="436"/>
      <c r="BD1110" s="436"/>
      <c r="BE1110" s="436"/>
      <c r="BF1110" s="436"/>
      <c r="BG1110" s="436"/>
      <c r="BH1110" s="436"/>
      <c r="BI1110" s="436"/>
      <c r="BJ1110" s="436"/>
      <c r="BK1110" s="436"/>
      <c r="BL1110" s="436"/>
      <c r="BM1110" s="436"/>
      <c r="BN1110" s="436"/>
      <c r="BO1110" s="436"/>
      <c r="BP1110" s="436"/>
      <c r="BQ1110" s="436"/>
      <c r="BR1110" s="436"/>
      <c r="BS1110" s="436"/>
      <c r="BT1110" s="436"/>
      <c r="BU1110" s="436"/>
      <c r="BV1110" s="436"/>
      <c r="BW1110" s="436"/>
      <c r="BX1110" s="436"/>
      <c r="BY1110" s="436"/>
    </row>
    <row r="1111" s="341" customFormat="true" ht="15" customHeight="true" x14ac:dyDescent="0.2">
      <c r="BA1111" s="436"/>
      <c r="BB1111" s="366"/>
      <c r="BC1111" s="436"/>
      <c r="BD1111" s="436"/>
      <c r="BE1111" s="436"/>
      <c r="BF1111" s="436"/>
      <c r="BG1111" s="436"/>
      <c r="BH1111" s="436"/>
      <c r="BI1111" s="436"/>
      <c r="BJ1111" s="436"/>
      <c r="BK1111" s="436"/>
      <c r="BL1111" s="436"/>
      <c r="BM1111" s="436"/>
      <c r="BN1111" s="436"/>
      <c r="BO1111" s="436"/>
      <c r="BP1111" s="436"/>
      <c r="BQ1111" s="436"/>
      <c r="BR1111" s="436"/>
      <c r="BS1111" s="436"/>
      <c r="BT1111" s="436"/>
      <c r="BU1111" s="436"/>
      <c r="BV1111" s="436"/>
      <c r="BW1111" s="436"/>
      <c r="BX1111" s="436"/>
      <c r="BY1111" s="436"/>
    </row>
    <row r="1112" s="341" customFormat="true" ht="15" customHeight="true" x14ac:dyDescent="0.2">
      <c r="BA1112" s="436"/>
      <c r="BB1112" s="366"/>
      <c r="BC1112" s="436"/>
      <c r="BD1112" s="436"/>
      <c r="BE1112" s="436"/>
      <c r="BF1112" s="436"/>
      <c r="BG1112" s="436"/>
      <c r="BH1112" s="436"/>
      <c r="BI1112" s="436"/>
      <c r="BJ1112" s="436"/>
      <c r="BK1112" s="436"/>
      <c r="BL1112" s="436"/>
      <c r="BM1112" s="436"/>
      <c r="BN1112" s="436"/>
      <c r="BO1112" s="436"/>
      <c r="BP1112" s="436"/>
      <c r="BQ1112" s="436"/>
      <c r="BR1112" s="436"/>
      <c r="BS1112" s="436"/>
      <c r="BT1112" s="436"/>
      <c r="BU1112" s="436"/>
      <c r="BV1112" s="436"/>
      <c r="BW1112" s="436"/>
      <c r="BX1112" s="436"/>
      <c r="BY1112" s="436"/>
    </row>
    <row r="1113" s="341" customFormat="true" ht="15" customHeight="true" x14ac:dyDescent="0.2">
      <c r="BA1113" s="436"/>
      <c r="BB1113" s="366"/>
      <c r="BC1113" s="436"/>
      <c r="BD1113" s="436"/>
      <c r="BE1113" s="436"/>
      <c r="BF1113" s="436"/>
      <c r="BG1113" s="436"/>
      <c r="BH1113" s="436"/>
      <c r="BI1113" s="436"/>
      <c r="BJ1113" s="436"/>
      <c r="BK1113" s="436"/>
      <c r="BL1113" s="436"/>
      <c r="BM1113" s="436"/>
      <c r="BN1113" s="436"/>
      <c r="BO1113" s="436"/>
      <c r="BP1113" s="436"/>
      <c r="BQ1113" s="436"/>
      <c r="BR1113" s="436"/>
      <c r="BS1113" s="436"/>
      <c r="BT1113" s="436"/>
      <c r="BU1113" s="436"/>
      <c r="BV1113" s="436"/>
      <c r="BW1113" s="436"/>
      <c r="BX1113" s="436"/>
      <c r="BY1113" s="436"/>
    </row>
    <row r="1114" s="850" customFormat="true" ht="17.1" customHeight="true" x14ac:dyDescent="0.2">
      <c r="A1114" s="900"/>
      <c r="B1114" s="895"/>
      <c r="C1114" s="896"/>
      <c r="D1114" s="896"/>
      <c r="E1114" s="896"/>
      <c r="F1114" s="896"/>
      <c r="G1114" s="896"/>
      <c r="H1114" s="896"/>
      <c r="I1114" s="896"/>
      <c r="J1114" s="896"/>
      <c r="K1114" s="896"/>
      <c r="L1114" s="896"/>
      <c r="M1114" s="896"/>
      <c r="N1114" s="896"/>
      <c r="O1114" s="896"/>
      <c r="P1114" s="896"/>
      <c r="Q1114" s="896"/>
      <c r="R1114" s="896"/>
      <c r="S1114" s="896"/>
      <c r="T1114" s="896"/>
      <c r="U1114" s="896"/>
      <c r="V1114" s="896"/>
      <c r="W1114" s="896"/>
      <c r="X1114" s="896"/>
      <c r="Y1114" s="896"/>
      <c r="Z1114" s="889"/>
      <c r="AA1114" s="889"/>
      <c r="AB1114" s="889"/>
      <c r="AC1114" s="889"/>
      <c r="AD1114" s="889"/>
      <c r="AE1114" s="889"/>
      <c r="AF1114" s="889"/>
      <c r="AG1114" s="889"/>
      <c r="AH1114" s="889"/>
      <c r="AI1114" s="889"/>
      <c r="AJ1114" s="889"/>
      <c r="AK1114" s="889"/>
      <c r="AL1114" s="889"/>
      <c r="AM1114" s="889"/>
      <c r="AN1114" s="889"/>
      <c r="AO1114" s="889"/>
      <c r="AP1114" s="889"/>
      <c r="AQ1114" s="889"/>
      <c r="AR1114" s="889"/>
      <c r="AS1114" s="889"/>
      <c r="AT1114" s="889"/>
      <c r="AU1114" s="889"/>
      <c r="AV1114" s="889"/>
      <c r="AW1114" s="889"/>
      <c r="AX1114" s="889"/>
      <c r="AY1114" s="889"/>
      <c r="AZ1114" s="889"/>
      <c r="BA1114" s="436"/>
      <c r="BB1114" s="366"/>
      <c r="BC1114" s="436"/>
      <c r="BD1114" s="436"/>
      <c r="BE1114" s="436"/>
      <c r="BF1114" s="436"/>
      <c r="BG1114" s="436"/>
      <c r="BH1114" s="436"/>
      <c r="BI1114" s="436"/>
      <c r="BJ1114" s="436"/>
      <c r="BK1114" s="436"/>
      <c r="BL1114" s="436"/>
      <c r="BM1114" s="436"/>
      <c r="BN1114" s="436"/>
      <c r="BO1114" s="436"/>
      <c r="BP1114" s="436"/>
      <c r="BQ1114" s="436"/>
      <c r="BR1114" s="436"/>
      <c r="BS1114" s="436"/>
      <c r="BT1114" s="436"/>
      <c r="BU1114" s="436"/>
      <c r="BV1114" s="436"/>
      <c r="BW1114" s="436"/>
      <c r="BX1114" s="436"/>
      <c r="BY1114" s="436"/>
      <c r="BZ1114" s="341"/>
      <c r="CA1114" s="341"/>
      <c r="CB1114" s="341"/>
      <c r="CC1114" s="341"/>
      <c r="CD1114" s="341"/>
      <c r="CE1114" s="341"/>
      <c r="CF1114" s="341"/>
      <c r="CG1114" s="341"/>
      <c r="CH1114" s="341"/>
      <c r="CI1114" s="341"/>
      <c r="CJ1114" s="341"/>
      <c r="CK1114" s="341"/>
      <c r="CL1114" s="341"/>
      <c r="CM1114" s="341"/>
      <c r="CN1114" s="341"/>
      <c r="CO1114" s="341"/>
      <c r="CP1114" s="341"/>
      <c r="CQ1114" s="341"/>
      <c r="CR1114" s="341"/>
      <c r="CS1114" s="341"/>
      <c r="CT1114" s="341"/>
      <c r="CU1114" s="341"/>
      <c r="CV1114" s="341"/>
      <c r="CW1114" s="341"/>
      <c r="CX1114" s="341"/>
      <c r="CY1114" s="341"/>
      <c r="CZ1114" s="341"/>
    </row>
    <row r="1115" s="850" customFormat="true" ht="17.1" customHeight="true" x14ac:dyDescent="0.2">
      <c r="A1115" s="900"/>
      <c r="B1115" s="895"/>
      <c r="C1115" s="896"/>
      <c r="D1115" s="896"/>
      <c r="E1115" s="896"/>
      <c r="F1115" s="896"/>
      <c r="G1115" s="896"/>
      <c r="H1115" s="896"/>
      <c r="I1115" s="896"/>
      <c r="J1115" s="896"/>
      <c r="K1115" s="896"/>
      <c r="L1115" s="896"/>
      <c r="M1115" s="896"/>
      <c r="N1115" s="896"/>
      <c r="O1115" s="896"/>
      <c r="P1115" s="896"/>
      <c r="Q1115" s="896"/>
      <c r="R1115" s="896"/>
      <c r="S1115" s="896"/>
      <c r="T1115" s="896"/>
      <c r="U1115" s="896"/>
      <c r="V1115" s="896"/>
      <c r="W1115" s="896"/>
      <c r="X1115" s="896"/>
      <c r="Y1115" s="896"/>
      <c r="Z1115" s="889"/>
      <c r="AA1115" s="889"/>
      <c r="AB1115" s="889"/>
      <c r="AC1115" s="889"/>
      <c r="AD1115" s="889"/>
      <c r="AE1115" s="889"/>
      <c r="AF1115" s="889"/>
      <c r="AG1115" s="889"/>
      <c r="AH1115" s="889"/>
      <c r="AI1115" s="889"/>
      <c r="AJ1115" s="889"/>
      <c r="AK1115" s="889"/>
      <c r="AL1115" s="889"/>
      <c r="AM1115" s="889"/>
      <c r="AN1115" s="889"/>
      <c r="AO1115" s="889"/>
      <c r="AP1115" s="889"/>
      <c r="AQ1115" s="889"/>
      <c r="AR1115" s="889"/>
      <c r="AS1115" s="889"/>
      <c r="AT1115" s="889"/>
      <c r="AU1115" s="889"/>
      <c r="AV1115" s="889"/>
      <c r="AW1115" s="889"/>
      <c r="AX1115" s="889"/>
      <c r="AY1115" s="889"/>
      <c r="AZ1115" s="889"/>
      <c r="BA1115" s="436"/>
      <c r="BB1115" s="366"/>
      <c r="BC1115" s="436"/>
      <c r="BD1115" s="436"/>
      <c r="BE1115" s="436"/>
      <c r="BF1115" s="436"/>
      <c r="BG1115" s="436"/>
      <c r="BH1115" s="436"/>
      <c r="BI1115" s="436"/>
      <c r="BJ1115" s="436"/>
      <c r="BK1115" s="436"/>
      <c r="BL1115" s="436"/>
      <c r="BM1115" s="436"/>
      <c r="BN1115" s="436"/>
      <c r="BO1115" s="436"/>
      <c r="BP1115" s="436"/>
      <c r="BQ1115" s="436"/>
      <c r="BR1115" s="436"/>
      <c r="BS1115" s="436"/>
      <c r="BT1115" s="436"/>
      <c r="BU1115" s="436"/>
      <c r="BV1115" s="436"/>
      <c r="BW1115" s="436"/>
      <c r="BX1115" s="436"/>
      <c r="BY1115" s="436"/>
      <c r="BZ1115" s="341"/>
      <c r="CA1115" s="341"/>
      <c r="CB1115" s="341"/>
      <c r="CC1115" s="341"/>
      <c r="CD1115" s="341"/>
      <c r="CE1115" s="341"/>
      <c r="CF1115" s="341"/>
      <c r="CG1115" s="341"/>
      <c r="CH1115" s="341"/>
      <c r="CI1115" s="341"/>
      <c r="CJ1115" s="341"/>
      <c r="CK1115" s="341"/>
      <c r="CL1115" s="341"/>
      <c r="CM1115" s="341"/>
      <c r="CN1115" s="341"/>
      <c r="CO1115" s="341"/>
      <c r="CP1115" s="341"/>
      <c r="CQ1115" s="341"/>
      <c r="CR1115" s="341"/>
      <c r="CS1115" s="341"/>
      <c r="CT1115" s="341"/>
      <c r="CU1115" s="341"/>
      <c r="CV1115" s="341"/>
      <c r="CW1115" s="341"/>
      <c r="CX1115" s="341"/>
      <c r="CY1115" s="341"/>
      <c r="CZ1115" s="341"/>
    </row>
    <row r="1116" s="850" customFormat="true" ht="17.1" customHeight="true" x14ac:dyDescent="0.2">
      <c r="A1116" s="900"/>
      <c r="B1116" s="895"/>
      <c r="C1116" s="896"/>
      <c r="D1116" s="896"/>
      <c r="E1116" s="896"/>
      <c r="F1116" s="896"/>
      <c r="G1116" s="896"/>
      <c r="H1116" s="896"/>
      <c r="I1116" s="896"/>
      <c r="J1116" s="896"/>
      <c r="K1116" s="896"/>
      <c r="L1116" s="896"/>
      <c r="M1116" s="896"/>
      <c r="N1116" s="896"/>
      <c r="O1116" s="896"/>
      <c r="P1116" s="896"/>
      <c r="Q1116" s="896"/>
      <c r="R1116" s="896"/>
      <c r="S1116" s="896"/>
      <c r="T1116" s="896"/>
      <c r="U1116" s="896"/>
      <c r="V1116" s="896"/>
      <c r="W1116" s="896"/>
      <c r="X1116" s="896"/>
      <c r="Y1116" s="896"/>
      <c r="Z1116" s="889"/>
      <c r="AA1116" s="889"/>
      <c r="AB1116" s="889"/>
      <c r="AC1116" s="889"/>
      <c r="AD1116" s="889"/>
      <c r="AE1116" s="889"/>
      <c r="AF1116" s="889"/>
      <c r="AG1116" s="889"/>
      <c r="AH1116" s="889"/>
      <c r="AI1116" s="889"/>
      <c r="AJ1116" s="889"/>
      <c r="AK1116" s="889"/>
      <c r="AL1116" s="889"/>
      <c r="AM1116" s="889"/>
      <c r="AN1116" s="889"/>
      <c r="AO1116" s="889"/>
      <c r="AP1116" s="889"/>
      <c r="AQ1116" s="889"/>
      <c r="AR1116" s="889"/>
      <c r="AS1116" s="889"/>
      <c r="AT1116" s="889"/>
      <c r="AU1116" s="889"/>
      <c r="AV1116" s="889"/>
      <c r="AW1116" s="889"/>
      <c r="AX1116" s="889"/>
      <c r="AY1116" s="889"/>
      <c r="AZ1116" s="889"/>
      <c r="BA1116" s="436"/>
      <c r="BB1116" s="366"/>
      <c r="BC1116" s="436"/>
      <c r="BD1116" s="436"/>
      <c r="BE1116" s="436"/>
      <c r="BF1116" s="436"/>
      <c r="BG1116" s="436"/>
      <c r="BH1116" s="436"/>
      <c r="BI1116" s="436"/>
      <c r="BJ1116" s="436"/>
      <c r="BK1116" s="436"/>
      <c r="BL1116" s="436"/>
      <c r="BM1116" s="436"/>
      <c r="BN1116" s="436"/>
      <c r="BO1116" s="436"/>
      <c r="BP1116" s="436"/>
      <c r="BQ1116" s="436"/>
      <c r="BR1116" s="436"/>
      <c r="BS1116" s="436"/>
      <c r="BT1116" s="436"/>
      <c r="BU1116" s="436"/>
      <c r="BV1116" s="436"/>
      <c r="BW1116" s="436"/>
      <c r="BX1116" s="436"/>
      <c r="BY1116" s="436"/>
      <c r="BZ1116" s="341"/>
      <c r="CA1116" s="341"/>
      <c r="CB1116" s="341"/>
      <c r="CC1116" s="341"/>
      <c r="CD1116" s="341"/>
      <c r="CE1116" s="341"/>
      <c r="CF1116" s="341"/>
      <c r="CG1116" s="341"/>
      <c r="CH1116" s="341"/>
      <c r="CI1116" s="341"/>
      <c r="CJ1116" s="341"/>
      <c r="CK1116" s="341"/>
      <c r="CL1116" s="341"/>
      <c r="CM1116" s="341"/>
      <c r="CN1116" s="341"/>
      <c r="CO1116" s="341"/>
      <c r="CP1116" s="341"/>
      <c r="CQ1116" s="341"/>
      <c r="CR1116" s="341"/>
      <c r="CS1116" s="341"/>
      <c r="CT1116" s="341"/>
      <c r="CU1116" s="341"/>
      <c r="CV1116" s="341"/>
      <c r="CW1116" s="341"/>
      <c r="CX1116" s="341"/>
      <c r="CY1116" s="341"/>
      <c r="CZ1116" s="341"/>
    </row>
    <row r="1117" s="850" customFormat="true" ht="17.1" customHeight="true" x14ac:dyDescent="0.2">
      <c r="A1117" s="901"/>
      <c r="B1117" s="897"/>
      <c r="C1117" s="898"/>
      <c r="D1117" s="898"/>
      <c r="E1117" s="898"/>
      <c r="F1117" s="898"/>
      <c r="G1117" s="898"/>
      <c r="H1117" s="898"/>
      <c r="I1117" s="898"/>
      <c r="J1117" s="898"/>
      <c r="K1117" s="898"/>
      <c r="L1117" s="898"/>
      <c r="M1117" s="898"/>
      <c r="N1117" s="898"/>
      <c r="O1117" s="898"/>
      <c r="P1117" s="898"/>
      <c r="Q1117" s="898"/>
      <c r="R1117" s="898"/>
      <c r="S1117" s="898"/>
      <c r="T1117" s="898"/>
      <c r="U1117" s="898"/>
      <c r="V1117" s="898"/>
      <c r="W1117" s="898"/>
      <c r="X1117" s="898"/>
      <c r="Y1117" s="898"/>
      <c r="Z1117" s="889"/>
      <c r="AA1117" s="889"/>
      <c r="AB1117" s="889"/>
      <c r="AC1117" s="889"/>
      <c r="AD1117" s="889"/>
      <c r="AE1117" s="889"/>
      <c r="AF1117" s="889"/>
      <c r="AG1117" s="889"/>
      <c r="AH1117" s="889"/>
      <c r="AI1117" s="889"/>
      <c r="AJ1117" s="889"/>
      <c r="AK1117" s="889"/>
      <c r="AL1117" s="889"/>
      <c r="AM1117" s="889"/>
      <c r="AN1117" s="889"/>
      <c r="AO1117" s="889"/>
      <c r="AP1117" s="889"/>
      <c r="AQ1117" s="889"/>
      <c r="AR1117" s="889"/>
      <c r="AS1117" s="889"/>
      <c r="AT1117" s="889"/>
      <c r="AU1117" s="889"/>
      <c r="AV1117" s="889"/>
      <c r="AW1117" s="889"/>
      <c r="AX1117" s="889"/>
      <c r="AY1117" s="889"/>
      <c r="AZ1117" s="889"/>
      <c r="BA1117" s="436"/>
      <c r="BB1117" s="366"/>
      <c r="BC1117" s="436"/>
      <c r="BD1117" s="436"/>
      <c r="BE1117" s="436"/>
      <c r="BF1117" s="436"/>
      <c r="BG1117" s="436"/>
      <c r="BH1117" s="436"/>
      <c r="BI1117" s="436"/>
      <c r="BJ1117" s="436"/>
      <c r="BK1117" s="436"/>
      <c r="BL1117" s="436"/>
      <c r="BM1117" s="436"/>
      <c r="BN1117" s="436"/>
      <c r="BO1117" s="436"/>
      <c r="BP1117" s="436"/>
      <c r="BQ1117" s="436"/>
      <c r="BR1117" s="436"/>
      <c r="BS1117" s="436"/>
      <c r="BT1117" s="436"/>
      <c r="BU1117" s="436"/>
      <c r="BV1117" s="436"/>
      <c r="BW1117" s="436"/>
      <c r="BX1117" s="436"/>
      <c r="BY1117" s="436"/>
      <c r="BZ1117" s="341"/>
      <c r="CA1117" s="341"/>
      <c r="CB1117" s="341"/>
      <c r="CC1117" s="341"/>
      <c r="CD1117" s="341"/>
      <c r="CE1117" s="341"/>
      <c r="CF1117" s="341"/>
      <c r="CG1117" s="341"/>
      <c r="CH1117" s="341"/>
      <c r="CI1117" s="341"/>
      <c r="CJ1117" s="341"/>
      <c r="CK1117" s="341"/>
      <c r="CL1117" s="341"/>
      <c r="CM1117" s="341"/>
      <c r="CN1117" s="341"/>
      <c r="CO1117" s="341"/>
      <c r="CP1117" s="341"/>
      <c r="CQ1117" s="341"/>
      <c r="CR1117" s="341"/>
      <c r="CS1117" s="341"/>
      <c r="CT1117" s="341"/>
      <c r="CU1117" s="341"/>
      <c r="CV1117" s="341"/>
      <c r="CW1117" s="341"/>
      <c r="CX1117" s="341"/>
      <c r="CY1117" s="341"/>
      <c r="CZ1117" s="341"/>
    </row>
    <row r="1118" s="341" customFormat="true" ht="15" customHeight="true" x14ac:dyDescent="0.2">
      <c r="BA1118" s="436"/>
      <c r="BB1118" s="366"/>
      <c r="BC1118" s="436"/>
      <c r="BD1118" s="436"/>
      <c r="BE1118" s="436"/>
      <c r="BF1118" s="436"/>
      <c r="BG1118" s="436"/>
      <c r="BH1118" s="436"/>
      <c r="BI1118" s="436"/>
      <c r="BJ1118" s="436"/>
      <c r="BK1118" s="436"/>
      <c r="BL1118" s="436"/>
      <c r="BM1118" s="436"/>
      <c r="BN1118" s="436"/>
      <c r="BO1118" s="436"/>
      <c r="BP1118" s="436"/>
      <c r="BQ1118" s="436"/>
      <c r="BR1118" s="436"/>
      <c r="BS1118" s="436"/>
      <c r="BT1118" s="436"/>
      <c r="BU1118" s="436"/>
      <c r="BV1118" s="436"/>
      <c r="BW1118" s="436"/>
      <c r="BX1118" s="436"/>
      <c r="BY1118" s="436"/>
    </row>
    <row r="1119" s="341" customFormat="true" ht="15" customHeight="true" x14ac:dyDescent="0.2">
      <c r="BA1119" s="436"/>
      <c r="BB1119" s="366"/>
      <c r="BC1119" s="436"/>
      <c r="BD1119" s="436"/>
      <c r="BE1119" s="436"/>
      <c r="BF1119" s="436"/>
      <c r="BG1119" s="436"/>
      <c r="BH1119" s="436"/>
      <c r="BI1119" s="436"/>
      <c r="BJ1119" s="436"/>
      <c r="BK1119" s="436"/>
      <c r="BL1119" s="436"/>
      <c r="BM1119" s="436"/>
      <c r="BN1119" s="436"/>
      <c r="BO1119" s="436"/>
      <c r="BP1119" s="436"/>
      <c r="BQ1119" s="436"/>
      <c r="BR1119" s="436"/>
      <c r="BS1119" s="436"/>
      <c r="BT1119" s="436"/>
      <c r="BU1119" s="436"/>
      <c r="BV1119" s="436"/>
      <c r="BW1119" s="436"/>
      <c r="BX1119" s="436"/>
      <c r="BY1119" s="436"/>
    </row>
    <row r="1120" s="341" customFormat="true" ht="15" customHeight="true" x14ac:dyDescent="0.2">
      <c r="BA1120" s="436"/>
      <c r="BB1120" s="366"/>
      <c r="BC1120" s="436"/>
      <c r="BD1120" s="436"/>
      <c r="BE1120" s="436"/>
      <c r="BF1120" s="436"/>
      <c r="BG1120" s="436"/>
      <c r="BH1120" s="436"/>
      <c r="BI1120" s="436"/>
      <c r="BJ1120" s="436"/>
      <c r="BK1120" s="436"/>
      <c r="BL1120" s="436"/>
      <c r="BM1120" s="436"/>
      <c r="BN1120" s="436"/>
      <c r="BO1120" s="436"/>
      <c r="BP1120" s="436"/>
      <c r="BQ1120" s="436"/>
      <c r="BR1120" s="436"/>
      <c r="BS1120" s="436"/>
      <c r="BT1120" s="436"/>
      <c r="BU1120" s="436"/>
      <c r="BV1120" s="436"/>
      <c r="BW1120" s="436"/>
      <c r="BX1120" s="436"/>
      <c r="BY1120" s="436"/>
    </row>
    <row r="1121" s="341" customFormat="true" ht="15" customHeight="true" x14ac:dyDescent="0.2">
      <c r="BA1121" s="436"/>
      <c r="BB1121" s="366"/>
      <c r="BC1121" s="436"/>
      <c r="BD1121" s="436"/>
      <c r="BE1121" s="436"/>
      <c r="BF1121" s="436"/>
      <c r="BG1121" s="436"/>
      <c r="BH1121" s="436"/>
      <c r="BI1121" s="436"/>
      <c r="BJ1121" s="436"/>
      <c r="BK1121" s="436"/>
      <c r="BL1121" s="436"/>
      <c r="BM1121" s="436"/>
      <c r="BN1121" s="436"/>
      <c r="BO1121" s="436"/>
      <c r="BP1121" s="436"/>
      <c r="BQ1121" s="436"/>
      <c r="BR1121" s="436"/>
      <c r="BS1121" s="436"/>
      <c r="BT1121" s="436"/>
      <c r="BU1121" s="436"/>
      <c r="BV1121" s="436"/>
      <c r="BW1121" s="436"/>
      <c r="BX1121" s="436"/>
      <c r="BY1121" s="436"/>
    </row>
    <row r="1122" s="341" customFormat="true" ht="15" customHeight="true" x14ac:dyDescent="0.2">
      <c r="BA1122" s="436"/>
      <c r="BB1122" s="366"/>
      <c r="BC1122" s="436"/>
      <c r="BD1122" s="436"/>
      <c r="BE1122" s="436"/>
      <c r="BF1122" s="436"/>
      <c r="BG1122" s="436"/>
      <c r="BH1122" s="436"/>
      <c r="BI1122" s="436"/>
      <c r="BJ1122" s="436"/>
      <c r="BK1122" s="436"/>
      <c r="BL1122" s="436"/>
      <c r="BM1122" s="436"/>
      <c r="BN1122" s="436"/>
      <c r="BO1122" s="436"/>
      <c r="BP1122" s="436"/>
      <c r="BQ1122" s="436"/>
      <c r="BR1122" s="436"/>
      <c r="BS1122" s="436"/>
      <c r="BT1122" s="436"/>
      <c r="BU1122" s="436"/>
      <c r="BV1122" s="436"/>
      <c r="BW1122" s="436"/>
      <c r="BX1122" s="436"/>
      <c r="BY1122" s="436"/>
    </row>
    <row r="1123" s="341" customFormat="true" ht="15" customHeight="true" x14ac:dyDescent="0.2">
      <c r="BA1123" s="436"/>
      <c r="BB1123" s="366"/>
      <c r="BC1123" s="436"/>
      <c r="BD1123" s="436"/>
      <c r="BE1123" s="436"/>
      <c r="BF1123" s="436"/>
      <c r="BG1123" s="436"/>
      <c r="BH1123" s="436"/>
      <c r="BI1123" s="436"/>
      <c r="BJ1123" s="436"/>
      <c r="BK1123" s="436"/>
      <c r="BL1123" s="436"/>
      <c r="BM1123" s="436"/>
      <c r="BN1123" s="436"/>
      <c r="BO1123" s="436"/>
      <c r="BP1123" s="436"/>
      <c r="BQ1123" s="436"/>
      <c r="BR1123" s="436"/>
      <c r="BS1123" s="436"/>
      <c r="BT1123" s="436"/>
      <c r="BU1123" s="436"/>
      <c r="BV1123" s="436"/>
      <c r="BW1123" s="436"/>
      <c r="BX1123" s="436"/>
      <c r="BY1123" s="436"/>
    </row>
    <row r="1124" s="341" customFormat="true" ht="15" customHeight="true" x14ac:dyDescent="0.2">
      <c r="BA1124" s="436"/>
      <c r="BB1124" s="366"/>
      <c r="BC1124" s="436"/>
      <c r="BD1124" s="436"/>
      <c r="BE1124" s="436"/>
      <c r="BF1124" s="436"/>
      <c r="BG1124" s="436"/>
      <c r="BH1124" s="436"/>
      <c r="BI1124" s="436"/>
      <c r="BJ1124" s="436"/>
      <c r="BK1124" s="436"/>
      <c r="BL1124" s="436"/>
      <c r="BM1124" s="436"/>
      <c r="BN1124" s="436"/>
      <c r="BO1124" s="436"/>
      <c r="BP1124" s="436"/>
      <c r="BQ1124" s="436"/>
      <c r="BR1124" s="436"/>
      <c r="BS1124" s="436"/>
      <c r="BT1124" s="436"/>
      <c r="BU1124" s="436"/>
      <c r="BV1124" s="436"/>
      <c r="BW1124" s="436"/>
      <c r="BX1124" s="436"/>
      <c r="BY1124" s="436"/>
    </row>
    <row r="1125" s="341" customFormat="true" ht="15" customHeight="true" x14ac:dyDescent="0.2">
      <c r="BA1125" s="436"/>
      <c r="BB1125" s="366"/>
      <c r="BC1125" s="436"/>
      <c r="BD1125" s="436"/>
      <c r="BE1125" s="436"/>
      <c r="BF1125" s="436"/>
      <c r="BG1125" s="436"/>
      <c r="BH1125" s="436"/>
      <c r="BI1125" s="436"/>
      <c r="BJ1125" s="436"/>
      <c r="BK1125" s="436"/>
      <c r="BL1125" s="436"/>
      <c r="BM1125" s="436"/>
      <c r="BN1125" s="436"/>
      <c r="BO1125" s="436"/>
      <c r="BP1125" s="436"/>
      <c r="BQ1125" s="436"/>
      <c r="BR1125" s="436"/>
      <c r="BS1125" s="436"/>
      <c r="BT1125" s="436"/>
      <c r="BU1125" s="436"/>
      <c r="BV1125" s="436"/>
      <c r="BW1125" s="436"/>
      <c r="BX1125" s="436"/>
      <c r="BY1125" s="436"/>
    </row>
    <row r="1126" s="341" customFormat="true" ht="15" customHeight="true" x14ac:dyDescent="0.2">
      <c r="BA1126" s="436"/>
      <c r="BB1126" s="366"/>
      <c r="BC1126" s="436"/>
      <c r="BD1126" s="436"/>
      <c r="BE1126" s="436"/>
      <c r="BF1126" s="436"/>
      <c r="BG1126" s="436"/>
      <c r="BH1126" s="436"/>
      <c r="BI1126" s="436"/>
      <c r="BJ1126" s="436"/>
      <c r="BK1126" s="436"/>
      <c r="BL1126" s="436"/>
      <c r="BM1126" s="436"/>
      <c r="BN1126" s="436"/>
      <c r="BO1126" s="436"/>
      <c r="BP1126" s="436"/>
      <c r="BQ1126" s="436"/>
      <c r="BR1126" s="436"/>
      <c r="BS1126" s="436"/>
      <c r="BT1126" s="436"/>
      <c r="BU1126" s="436"/>
      <c r="BV1126" s="436"/>
      <c r="BW1126" s="436"/>
      <c r="BX1126" s="436"/>
      <c r="BY1126" s="436"/>
    </row>
    <row r="1127" s="341" customFormat="true" ht="15" customHeight="true" x14ac:dyDescent="0.2">
      <c r="BA1127" s="436"/>
      <c r="BB1127" s="366"/>
      <c r="BC1127" s="436"/>
      <c r="BD1127" s="436"/>
      <c r="BE1127" s="436"/>
      <c r="BF1127" s="436"/>
      <c r="BG1127" s="436"/>
      <c r="BH1127" s="436"/>
      <c r="BI1127" s="436"/>
      <c r="BJ1127" s="436"/>
      <c r="BK1127" s="436"/>
      <c r="BL1127" s="436"/>
      <c r="BM1127" s="436"/>
      <c r="BN1127" s="436"/>
      <c r="BO1127" s="436"/>
      <c r="BP1127" s="436"/>
      <c r="BQ1127" s="436"/>
      <c r="BR1127" s="436"/>
      <c r="BS1127" s="436"/>
      <c r="BT1127" s="436"/>
      <c r="BU1127" s="436"/>
      <c r="BV1127" s="436"/>
      <c r="BW1127" s="436"/>
      <c r="BX1127" s="436"/>
      <c r="BY1127" s="436"/>
    </row>
    <row r="1128" s="341" customFormat="true" ht="15" customHeight="true" x14ac:dyDescent="0.2">
      <c r="BA1128" s="436"/>
      <c r="BB1128" s="366"/>
      <c r="BC1128" s="436"/>
      <c r="BD1128" s="436"/>
      <c r="BE1128" s="436"/>
      <c r="BF1128" s="436"/>
      <c r="BG1128" s="436"/>
      <c r="BH1128" s="436"/>
      <c r="BI1128" s="436"/>
      <c r="BJ1128" s="436"/>
      <c r="BK1128" s="436"/>
      <c r="BL1128" s="436"/>
      <c r="BM1128" s="436"/>
      <c r="BN1128" s="436"/>
      <c r="BO1128" s="436"/>
      <c r="BP1128" s="436"/>
      <c r="BQ1128" s="436"/>
      <c r="BR1128" s="436"/>
      <c r="BS1128" s="436"/>
      <c r="BT1128" s="436"/>
      <c r="BU1128" s="436"/>
      <c r="BV1128" s="436"/>
      <c r="BW1128" s="436"/>
      <c r="BX1128" s="436"/>
      <c r="BY1128" s="436"/>
    </row>
    <row r="1129" s="341" customFormat="true" ht="15" customHeight="true" x14ac:dyDescent="0.2">
      <c r="BA1129" s="436"/>
      <c r="BB1129" s="366"/>
      <c r="BC1129" s="436"/>
      <c r="BD1129" s="436"/>
      <c r="BE1129" s="436"/>
      <c r="BF1129" s="436"/>
      <c r="BG1129" s="436"/>
      <c r="BH1129" s="436"/>
      <c r="BI1129" s="436"/>
      <c r="BJ1129" s="436"/>
      <c r="BK1129" s="436"/>
      <c r="BL1129" s="436"/>
      <c r="BM1129" s="436"/>
      <c r="BN1129" s="436"/>
      <c r="BO1129" s="436"/>
      <c r="BP1129" s="436"/>
      <c r="BQ1129" s="436"/>
      <c r="BR1129" s="436"/>
      <c r="BS1129" s="436"/>
      <c r="BT1129" s="436"/>
      <c r="BU1129" s="436"/>
      <c r="BV1129" s="436"/>
      <c r="BW1129" s="436"/>
      <c r="BX1129" s="436"/>
      <c r="BY1129" s="436"/>
    </row>
    <row r="1130" s="341" customFormat="true" ht="15" customHeight="true" x14ac:dyDescent="0.2">
      <c r="BA1130" s="436"/>
      <c r="BB1130" s="366"/>
      <c r="BC1130" s="436"/>
      <c r="BD1130" s="436"/>
      <c r="BE1130" s="436"/>
      <c r="BF1130" s="436"/>
      <c r="BG1130" s="436"/>
      <c r="BH1130" s="436"/>
      <c r="BI1130" s="436"/>
      <c r="BJ1130" s="436"/>
      <c r="BK1130" s="436"/>
      <c r="BL1130" s="436"/>
      <c r="BM1130" s="436"/>
      <c r="BN1130" s="436"/>
      <c r="BO1130" s="436"/>
      <c r="BP1130" s="436"/>
      <c r="BQ1130" s="436"/>
      <c r="BR1130" s="436"/>
      <c r="BS1130" s="436"/>
      <c r="BT1130" s="436"/>
      <c r="BU1130" s="436"/>
      <c r="BV1130" s="436"/>
      <c r="BW1130" s="436"/>
      <c r="BX1130" s="436"/>
      <c r="BY1130" s="436"/>
    </row>
    <row r="1131" s="341" customFormat="true" ht="15" customHeight="true" x14ac:dyDescent="0.2">
      <c r="BA1131" s="436"/>
      <c r="BB1131" s="366"/>
      <c r="BC1131" s="436"/>
      <c r="BD1131" s="436"/>
      <c r="BE1131" s="436"/>
      <c r="BF1131" s="436"/>
      <c r="BG1131" s="436"/>
      <c r="BH1131" s="436"/>
      <c r="BI1131" s="436"/>
      <c r="BJ1131" s="436"/>
      <c r="BK1131" s="436"/>
      <c r="BL1131" s="436"/>
      <c r="BM1131" s="436"/>
      <c r="BN1131" s="436"/>
      <c r="BO1131" s="436"/>
      <c r="BP1131" s="436"/>
      <c r="BQ1131" s="436"/>
      <c r="BR1131" s="436"/>
      <c r="BS1131" s="436"/>
      <c r="BT1131" s="436"/>
      <c r="BU1131" s="436"/>
      <c r="BV1131" s="436"/>
      <c r="BW1131" s="436"/>
      <c r="BX1131" s="436"/>
      <c r="BY1131" s="436"/>
    </row>
    <row r="1132" s="341" customFormat="true" ht="15" customHeight="true" x14ac:dyDescent="0.2">
      <c r="BA1132" s="436"/>
      <c r="BB1132" s="366"/>
      <c r="BC1132" s="436"/>
      <c r="BD1132" s="436"/>
      <c r="BE1132" s="436"/>
      <c r="BF1132" s="436"/>
      <c r="BG1132" s="436"/>
      <c r="BH1132" s="436"/>
      <c r="BI1132" s="436"/>
      <c r="BJ1132" s="436"/>
      <c r="BK1132" s="436"/>
      <c r="BL1132" s="436"/>
      <c r="BM1132" s="436"/>
      <c r="BN1132" s="436"/>
      <c r="BO1132" s="436"/>
      <c r="BP1132" s="436"/>
      <c r="BQ1132" s="436"/>
      <c r="BR1132" s="436"/>
      <c r="BS1132" s="436"/>
      <c r="BT1132" s="436"/>
      <c r="BU1132" s="436"/>
      <c r="BV1132" s="436"/>
      <c r="BW1132" s="436"/>
      <c r="BX1132" s="436"/>
      <c r="BY1132" s="436"/>
    </row>
    <row r="1133" s="341" customFormat="true" ht="15" customHeight="true" x14ac:dyDescent="0.2">
      <c r="BA1133" s="436"/>
      <c r="BB1133" s="366"/>
      <c r="BC1133" s="436"/>
      <c r="BD1133" s="436"/>
      <c r="BE1133" s="436"/>
      <c r="BF1133" s="436"/>
      <c r="BG1133" s="436"/>
      <c r="BH1133" s="436"/>
      <c r="BI1133" s="436"/>
      <c r="BJ1133" s="436"/>
      <c r="BK1133" s="436"/>
      <c r="BL1133" s="436"/>
      <c r="BM1133" s="436"/>
      <c r="BN1133" s="436"/>
      <c r="BO1133" s="436"/>
      <c r="BP1133" s="436"/>
      <c r="BQ1133" s="436"/>
      <c r="BR1133" s="436"/>
      <c r="BS1133" s="436"/>
      <c r="BT1133" s="436"/>
      <c r="BU1133" s="436"/>
      <c r="BV1133" s="436"/>
      <c r="BW1133" s="436"/>
      <c r="BX1133" s="436"/>
      <c r="BY1133" s="436"/>
    </row>
    <row r="1134" s="341" customFormat="true" ht="15" customHeight="true" x14ac:dyDescent="0.2">
      <c r="BA1134" s="436"/>
      <c r="BB1134" s="366"/>
      <c r="BC1134" s="436"/>
      <c r="BD1134" s="436"/>
      <c r="BE1134" s="436"/>
      <c r="BF1134" s="436"/>
      <c r="BG1134" s="436"/>
      <c r="BH1134" s="436"/>
      <c r="BI1134" s="436"/>
      <c r="BJ1134" s="436"/>
      <c r="BK1134" s="436"/>
      <c r="BL1134" s="436"/>
      <c r="BM1134" s="436"/>
      <c r="BN1134" s="436"/>
      <c r="BO1134" s="436"/>
      <c r="BP1134" s="436"/>
      <c r="BQ1134" s="436"/>
      <c r="BR1134" s="436"/>
      <c r="BS1134" s="436"/>
      <c r="BT1134" s="436"/>
      <c r="BU1134" s="436"/>
      <c r="BV1134" s="436"/>
      <c r="BW1134" s="436"/>
      <c r="BX1134" s="436"/>
      <c r="BY1134" s="436"/>
    </row>
    <row r="1135" s="341" customFormat="true" ht="15" customHeight="true" x14ac:dyDescent="0.2">
      <c r="BA1135" s="436"/>
      <c r="BB1135" s="366"/>
      <c r="BC1135" s="436"/>
      <c r="BD1135" s="436"/>
      <c r="BE1135" s="436"/>
      <c r="BF1135" s="436"/>
      <c r="BG1135" s="436"/>
      <c r="BH1135" s="436"/>
      <c r="BI1135" s="436"/>
      <c r="BJ1135" s="436"/>
      <c r="BK1135" s="436"/>
      <c r="BL1135" s="436"/>
      <c r="BM1135" s="436"/>
      <c r="BN1135" s="436"/>
      <c r="BO1135" s="436"/>
      <c r="BP1135" s="436"/>
      <c r="BQ1135" s="436"/>
      <c r="BR1135" s="436"/>
      <c r="BS1135" s="436"/>
      <c r="BT1135" s="436"/>
      <c r="BU1135" s="436"/>
      <c r="BV1135" s="436"/>
      <c r="BW1135" s="436"/>
      <c r="BX1135" s="436"/>
      <c r="BY1135" s="436"/>
    </row>
    <row r="1136" s="341" customFormat="true" ht="15" customHeight="true" x14ac:dyDescent="0.2">
      <c r="BA1136" s="436"/>
      <c r="BB1136" s="366"/>
      <c r="BC1136" s="436"/>
      <c r="BD1136" s="436"/>
      <c r="BE1136" s="436"/>
      <c r="BF1136" s="436"/>
      <c r="BG1136" s="436"/>
      <c r="BH1136" s="436"/>
      <c r="BI1136" s="436"/>
      <c r="BJ1136" s="436"/>
      <c r="BK1136" s="436"/>
      <c r="BL1136" s="436"/>
      <c r="BM1136" s="436"/>
      <c r="BN1136" s="436"/>
      <c r="BO1136" s="436"/>
      <c r="BP1136" s="436"/>
      <c r="BQ1136" s="436"/>
      <c r="BR1136" s="436"/>
      <c r="BS1136" s="436"/>
      <c r="BT1136" s="436"/>
      <c r="BU1136" s="436"/>
      <c r="BV1136" s="436"/>
      <c r="BW1136" s="436"/>
      <c r="BX1136" s="436"/>
      <c r="BY1136" s="436"/>
    </row>
    <row r="1137" s="341" customFormat="true" ht="15" customHeight="true" x14ac:dyDescent="0.2">
      <c r="BA1137" s="436"/>
      <c r="BB1137" s="366"/>
      <c r="BC1137" s="436"/>
      <c r="BD1137" s="436"/>
      <c r="BE1137" s="436"/>
      <c r="BF1137" s="436"/>
      <c r="BG1137" s="436"/>
      <c r="BH1137" s="436"/>
      <c r="BI1137" s="436"/>
      <c r="BJ1137" s="436"/>
      <c r="BK1137" s="436"/>
      <c r="BL1137" s="436"/>
      <c r="BM1137" s="436"/>
      <c r="BN1137" s="436"/>
      <c r="BO1137" s="436"/>
      <c r="BP1137" s="436"/>
      <c r="BQ1137" s="436"/>
      <c r="BR1137" s="436"/>
      <c r="BS1137" s="436"/>
      <c r="BT1137" s="436"/>
      <c r="BU1137" s="436"/>
      <c r="BV1137" s="436"/>
      <c r="BW1137" s="436"/>
      <c r="BX1137" s="436"/>
      <c r="BY1137" s="436"/>
    </row>
    <row r="1138" s="341" customFormat="true" ht="15" customHeight="true" x14ac:dyDescent="0.2">
      <c r="BA1138" s="436"/>
      <c r="BB1138" s="366"/>
      <c r="BC1138" s="436"/>
      <c r="BD1138" s="436"/>
      <c r="BE1138" s="436"/>
      <c r="BF1138" s="436"/>
      <c r="BG1138" s="436"/>
      <c r="BH1138" s="436"/>
      <c r="BI1138" s="436"/>
      <c r="BJ1138" s="436"/>
      <c r="BK1138" s="436"/>
      <c r="BL1138" s="436"/>
      <c r="BM1138" s="436"/>
      <c r="BN1138" s="436"/>
      <c r="BO1138" s="436"/>
      <c r="BP1138" s="436"/>
      <c r="BQ1138" s="436"/>
      <c r="BR1138" s="436"/>
      <c r="BS1138" s="436"/>
      <c r="BT1138" s="436"/>
      <c r="BU1138" s="436"/>
      <c r="BV1138" s="436"/>
      <c r="BW1138" s="436"/>
      <c r="BX1138" s="436"/>
      <c r="BY1138" s="436"/>
    </row>
    <row r="1139" s="341" customFormat="true" ht="15" customHeight="true" x14ac:dyDescent="0.2">
      <c r="BA1139" s="436"/>
      <c r="BB1139" s="366"/>
      <c r="BC1139" s="436"/>
      <c r="BD1139" s="436"/>
      <c r="BE1139" s="436"/>
      <c r="BF1139" s="436"/>
      <c r="BG1139" s="436"/>
      <c r="BH1139" s="436"/>
      <c r="BI1139" s="436"/>
      <c r="BJ1139" s="436"/>
      <c r="BK1139" s="436"/>
      <c r="BL1139" s="436"/>
      <c r="BM1139" s="436"/>
      <c r="BN1139" s="436"/>
      <c r="BO1139" s="436"/>
      <c r="BP1139" s="436"/>
      <c r="BQ1139" s="436"/>
      <c r="BR1139" s="436"/>
      <c r="BS1139" s="436"/>
      <c r="BT1139" s="436"/>
      <c r="BU1139" s="436"/>
      <c r="BV1139" s="436"/>
      <c r="BW1139" s="436"/>
      <c r="BX1139" s="436"/>
      <c r="BY1139" s="436"/>
    </row>
    <row r="1140" s="341" customFormat="true" ht="15" customHeight="true" x14ac:dyDescent="0.2">
      <c r="BA1140" s="436"/>
      <c r="BB1140" s="366"/>
      <c r="BC1140" s="436"/>
      <c r="BD1140" s="436"/>
      <c r="BE1140" s="436"/>
      <c r="BF1140" s="436"/>
      <c r="BG1140" s="436"/>
      <c r="BH1140" s="436"/>
      <c r="BI1140" s="436"/>
      <c r="BJ1140" s="436"/>
      <c r="BK1140" s="436"/>
      <c r="BL1140" s="436"/>
      <c r="BM1140" s="436"/>
      <c r="BN1140" s="436"/>
      <c r="BO1140" s="436"/>
      <c r="BP1140" s="436"/>
      <c r="BQ1140" s="436"/>
      <c r="BR1140" s="436"/>
      <c r="BS1140" s="436"/>
      <c r="BT1140" s="436"/>
      <c r="BU1140" s="436"/>
      <c r="BV1140" s="436"/>
      <c r="BW1140" s="436"/>
      <c r="BX1140" s="436"/>
      <c r="BY1140" s="436"/>
    </row>
    <row r="1141" s="341" customFormat="true" ht="15" customHeight="true" x14ac:dyDescent="0.2">
      <c r="BA1141" s="436"/>
      <c r="BB1141" s="366"/>
      <c r="BC1141" s="436"/>
      <c r="BD1141" s="436"/>
      <c r="BE1141" s="436"/>
      <c r="BF1141" s="436"/>
      <c r="BG1141" s="436"/>
      <c r="BH1141" s="436"/>
      <c r="BI1141" s="436"/>
      <c r="BJ1141" s="436"/>
      <c r="BK1141" s="436"/>
      <c r="BL1141" s="436"/>
      <c r="BM1141" s="436"/>
      <c r="BN1141" s="436"/>
      <c r="BO1141" s="436"/>
      <c r="BP1141" s="436"/>
      <c r="BQ1141" s="436"/>
      <c r="BR1141" s="436"/>
      <c r="BS1141" s="436"/>
      <c r="BT1141" s="436"/>
      <c r="BU1141" s="436"/>
      <c r="BV1141" s="436"/>
      <c r="BW1141" s="436"/>
      <c r="BX1141" s="436"/>
      <c r="BY1141" s="436"/>
    </row>
    <row r="1142" s="341" customFormat="true" ht="15" customHeight="true" x14ac:dyDescent="0.2">
      <c r="BA1142" s="436"/>
      <c r="BB1142" s="366"/>
      <c r="BC1142" s="436"/>
      <c r="BD1142" s="436"/>
      <c r="BE1142" s="436"/>
      <c r="BF1142" s="436"/>
      <c r="BG1142" s="436"/>
      <c r="BH1142" s="436"/>
      <c r="BI1142" s="436"/>
      <c r="BJ1142" s="436"/>
      <c r="BK1142" s="436"/>
      <c r="BL1142" s="436"/>
      <c r="BM1142" s="436"/>
      <c r="BN1142" s="436"/>
      <c r="BO1142" s="436"/>
      <c r="BP1142" s="436"/>
      <c r="BQ1142" s="436"/>
      <c r="BR1142" s="436"/>
      <c r="BS1142" s="436"/>
      <c r="BT1142" s="436"/>
      <c r="BU1142" s="436"/>
      <c r="BV1142" s="436"/>
      <c r="BW1142" s="436"/>
      <c r="BX1142" s="436"/>
      <c r="BY1142" s="436"/>
    </row>
    <row r="1143" s="341" customFormat="true" ht="15" customHeight="true" x14ac:dyDescent="0.2">
      <c r="BA1143" s="436"/>
      <c r="BB1143" s="366"/>
      <c r="BC1143" s="436"/>
      <c r="BD1143" s="436"/>
      <c r="BE1143" s="436"/>
      <c r="BF1143" s="436"/>
      <c r="BG1143" s="436"/>
      <c r="BH1143" s="436"/>
      <c r="BI1143" s="436"/>
      <c r="BJ1143" s="436"/>
      <c r="BK1143" s="436"/>
      <c r="BL1143" s="436"/>
      <c r="BM1143" s="436"/>
      <c r="BN1143" s="436"/>
      <c r="BO1143" s="436"/>
      <c r="BP1143" s="436"/>
      <c r="BQ1143" s="436"/>
      <c r="BR1143" s="436"/>
      <c r="BS1143" s="436"/>
      <c r="BT1143" s="436"/>
      <c r="BU1143" s="436"/>
      <c r="BV1143" s="436"/>
      <c r="BW1143" s="436"/>
      <c r="BX1143" s="436"/>
      <c r="BY1143" s="436"/>
    </row>
    <row r="1144" s="341" customFormat="true" ht="15" customHeight="true" x14ac:dyDescent="0.2">
      <c r="BA1144" s="436"/>
      <c r="BB1144" s="366"/>
      <c r="BC1144" s="436"/>
      <c r="BD1144" s="436"/>
      <c r="BE1144" s="436"/>
      <c r="BF1144" s="436"/>
      <c r="BG1144" s="436"/>
      <c r="BH1144" s="436"/>
      <c r="BI1144" s="436"/>
      <c r="BJ1144" s="436"/>
      <c r="BK1144" s="436"/>
      <c r="BL1144" s="436"/>
      <c r="BM1144" s="436"/>
      <c r="BN1144" s="436"/>
      <c r="BO1144" s="436"/>
      <c r="BP1144" s="436"/>
      <c r="BQ1144" s="436"/>
      <c r="BR1144" s="436"/>
      <c r="BS1144" s="436"/>
      <c r="BT1144" s="436"/>
      <c r="BU1144" s="436"/>
      <c r="BV1144" s="436"/>
      <c r="BW1144" s="436"/>
      <c r="BX1144" s="436"/>
      <c r="BY1144" s="436"/>
    </row>
    <row r="1145" s="341" customFormat="true" ht="15" customHeight="true" x14ac:dyDescent="0.2">
      <c r="BA1145" s="436"/>
      <c r="BB1145" s="366"/>
      <c r="BC1145" s="436"/>
      <c r="BD1145" s="436"/>
      <c r="BE1145" s="436"/>
      <c r="BF1145" s="436"/>
      <c r="BG1145" s="436"/>
      <c r="BH1145" s="436"/>
      <c r="BI1145" s="436"/>
      <c r="BJ1145" s="436"/>
      <c r="BK1145" s="436"/>
      <c r="BL1145" s="436"/>
      <c r="BM1145" s="436"/>
      <c r="BN1145" s="436"/>
      <c r="BO1145" s="436"/>
      <c r="BP1145" s="436"/>
      <c r="BQ1145" s="436"/>
      <c r="BR1145" s="436"/>
      <c r="BS1145" s="436"/>
      <c r="BT1145" s="436"/>
      <c r="BU1145" s="436"/>
      <c r="BV1145" s="436"/>
      <c r="BW1145" s="436"/>
      <c r="BX1145" s="436"/>
      <c r="BY1145" s="436"/>
    </row>
    <row r="1146" s="341" customFormat="true" ht="15" customHeight="true" x14ac:dyDescent="0.2">
      <c r="BA1146" s="436"/>
      <c r="BB1146" s="366"/>
      <c r="BC1146" s="436"/>
      <c r="BD1146" s="436"/>
      <c r="BE1146" s="436"/>
      <c r="BF1146" s="436"/>
      <c r="BG1146" s="436"/>
      <c r="BH1146" s="436"/>
      <c r="BI1146" s="436"/>
      <c r="BJ1146" s="436"/>
      <c r="BK1146" s="436"/>
      <c r="BL1146" s="436"/>
      <c r="BM1146" s="436"/>
      <c r="BN1146" s="436"/>
      <c r="BO1146" s="436"/>
      <c r="BP1146" s="436"/>
      <c r="BQ1146" s="436"/>
      <c r="BR1146" s="436"/>
      <c r="BS1146" s="436"/>
      <c r="BT1146" s="436"/>
      <c r="BU1146" s="436"/>
      <c r="BV1146" s="436"/>
      <c r="BW1146" s="436"/>
      <c r="BX1146" s="436"/>
      <c r="BY1146" s="436"/>
    </row>
    <row r="1147" s="341" customFormat="true" ht="15" customHeight="true" x14ac:dyDescent="0.2">
      <c r="BA1147" s="436"/>
      <c r="BB1147" s="366"/>
      <c r="BC1147" s="436"/>
      <c r="BD1147" s="436"/>
      <c r="BE1147" s="436"/>
      <c r="BF1147" s="436"/>
      <c r="BG1147" s="436"/>
      <c r="BH1147" s="436"/>
      <c r="BI1147" s="436"/>
      <c r="BJ1147" s="436"/>
      <c r="BK1147" s="436"/>
      <c r="BL1147" s="436"/>
      <c r="BM1147" s="436"/>
      <c r="BN1147" s="436"/>
      <c r="BO1147" s="436"/>
      <c r="BP1147" s="436"/>
      <c r="BQ1147" s="436"/>
      <c r="BR1147" s="436"/>
      <c r="BS1147" s="436"/>
      <c r="BT1147" s="436"/>
      <c r="BU1147" s="436"/>
      <c r="BV1147" s="436"/>
      <c r="BW1147" s="436"/>
      <c r="BX1147" s="436"/>
      <c r="BY1147" s="436"/>
    </row>
    <row r="1148" s="341" customFormat="true" ht="15" customHeight="true" x14ac:dyDescent="0.2">
      <c r="BA1148" s="436"/>
      <c r="BB1148" s="366"/>
      <c r="BC1148" s="436"/>
      <c r="BD1148" s="436"/>
      <c r="BE1148" s="436"/>
      <c r="BF1148" s="436"/>
      <c r="BG1148" s="436"/>
      <c r="BH1148" s="436"/>
      <c r="BI1148" s="436"/>
      <c r="BJ1148" s="436"/>
      <c r="BK1148" s="436"/>
      <c r="BL1148" s="436"/>
      <c r="BM1148" s="436"/>
      <c r="BN1148" s="436"/>
      <c r="BO1148" s="436"/>
      <c r="BP1148" s="436"/>
      <c r="BQ1148" s="436"/>
      <c r="BR1148" s="436"/>
      <c r="BS1148" s="436"/>
      <c r="BT1148" s="436"/>
      <c r="BU1148" s="436"/>
      <c r="BV1148" s="436"/>
      <c r="BW1148" s="436"/>
      <c r="BX1148" s="436"/>
      <c r="BY1148" s="436"/>
    </row>
    <row r="1149" s="341" customFormat="true" ht="15" customHeight="true" x14ac:dyDescent="0.2">
      <c r="BA1149" s="436"/>
      <c r="BB1149" s="366"/>
      <c r="BC1149" s="436"/>
      <c r="BD1149" s="436"/>
      <c r="BE1149" s="436"/>
      <c r="BF1149" s="436"/>
      <c r="BG1149" s="436"/>
      <c r="BH1149" s="436"/>
      <c r="BI1149" s="436"/>
      <c r="BJ1149" s="436"/>
      <c r="BK1149" s="436"/>
      <c r="BL1149" s="436"/>
      <c r="BM1149" s="436"/>
      <c r="BN1149" s="436"/>
      <c r="BO1149" s="436"/>
      <c r="BP1149" s="436"/>
      <c r="BQ1149" s="436"/>
      <c r="BR1149" s="436"/>
      <c r="BS1149" s="436"/>
      <c r="BT1149" s="436"/>
      <c r="BU1149" s="436"/>
      <c r="BV1149" s="436"/>
      <c r="BW1149" s="436"/>
      <c r="BX1149" s="436"/>
      <c r="BY1149" s="436"/>
    </row>
    <row r="1150" s="341" customFormat="true" ht="15" customHeight="true" x14ac:dyDescent="0.2">
      <c r="BA1150" s="436"/>
      <c r="BB1150" s="366"/>
      <c r="BC1150" s="436"/>
      <c r="BD1150" s="436"/>
      <c r="BE1150" s="436"/>
      <c r="BF1150" s="436"/>
      <c r="BG1150" s="436"/>
      <c r="BH1150" s="436"/>
      <c r="BI1150" s="436"/>
      <c r="BJ1150" s="436"/>
      <c r="BK1150" s="436"/>
      <c r="BL1150" s="436"/>
      <c r="BM1150" s="436"/>
      <c r="BN1150" s="436"/>
      <c r="BO1150" s="436"/>
      <c r="BP1150" s="436"/>
      <c r="BQ1150" s="436"/>
      <c r="BR1150" s="436"/>
      <c r="BS1150" s="436"/>
      <c r="BT1150" s="436"/>
      <c r="BU1150" s="436"/>
      <c r="BV1150" s="436"/>
      <c r="BW1150" s="436"/>
      <c r="BX1150" s="436"/>
      <c r="BY1150" s="436"/>
    </row>
    <row r="1151" s="341" customFormat="true" ht="15" customHeight="true" x14ac:dyDescent="0.2">
      <c r="BA1151" s="436"/>
      <c r="BB1151" s="366"/>
      <c r="BC1151" s="436"/>
      <c r="BD1151" s="436"/>
      <c r="BE1151" s="436"/>
      <c r="BF1151" s="436"/>
      <c r="BG1151" s="436"/>
      <c r="BH1151" s="436"/>
      <c r="BI1151" s="436"/>
      <c r="BJ1151" s="436"/>
      <c r="BK1151" s="436"/>
      <c r="BL1151" s="436"/>
      <c r="BM1151" s="436"/>
      <c r="BN1151" s="436"/>
      <c r="BO1151" s="436"/>
      <c r="BP1151" s="436"/>
      <c r="BQ1151" s="436"/>
      <c r="BR1151" s="436"/>
      <c r="BS1151" s="436"/>
      <c r="BT1151" s="436"/>
      <c r="BU1151" s="436"/>
      <c r="BV1151" s="436"/>
      <c r="BW1151" s="436"/>
      <c r="BX1151" s="436"/>
      <c r="BY1151" s="436"/>
    </row>
    <row r="1152" s="341" customFormat="true" ht="15" customHeight="true" x14ac:dyDescent="0.2">
      <c r="BA1152" s="436"/>
      <c r="BB1152" s="366"/>
      <c r="BC1152" s="436"/>
      <c r="BD1152" s="436"/>
      <c r="BE1152" s="436"/>
      <c r="BF1152" s="436"/>
      <c r="BG1152" s="436"/>
      <c r="BH1152" s="436"/>
      <c r="BI1152" s="436"/>
      <c r="BJ1152" s="436"/>
      <c r="BK1152" s="436"/>
      <c r="BL1152" s="436"/>
      <c r="BM1152" s="436"/>
      <c r="BN1152" s="436"/>
      <c r="BO1152" s="436"/>
      <c r="BP1152" s="436"/>
      <c r="BQ1152" s="436"/>
      <c r="BR1152" s="436"/>
      <c r="BS1152" s="436"/>
      <c r="BT1152" s="436"/>
      <c r="BU1152" s="436"/>
      <c r="BV1152" s="436"/>
      <c r="BW1152" s="436"/>
      <c r="BX1152" s="436"/>
      <c r="BY1152" s="436"/>
    </row>
    <row r="1153" s="341" customFormat="true" ht="15" customHeight="true" x14ac:dyDescent="0.2">
      <c r="BA1153" s="436"/>
      <c r="BB1153" s="366"/>
      <c r="BC1153" s="436"/>
      <c r="BD1153" s="436"/>
      <c r="BE1153" s="436"/>
      <c r="BF1153" s="436"/>
      <c r="BG1153" s="436"/>
      <c r="BH1153" s="436"/>
      <c r="BI1153" s="436"/>
      <c r="BJ1153" s="436"/>
      <c r="BK1153" s="436"/>
      <c r="BL1153" s="436"/>
      <c r="BM1153" s="436"/>
      <c r="BN1153" s="436"/>
      <c r="BO1153" s="436"/>
      <c r="BP1153" s="436"/>
      <c r="BQ1153" s="436"/>
      <c r="BR1153" s="436"/>
      <c r="BS1153" s="436"/>
      <c r="BT1153" s="436"/>
      <c r="BU1153" s="436"/>
      <c r="BV1153" s="436"/>
      <c r="BW1153" s="436"/>
      <c r="BX1153" s="436"/>
      <c r="BY1153" s="436"/>
    </row>
    <row r="1154" s="341" customFormat="true" ht="15" customHeight="true" x14ac:dyDescent="0.2">
      <c r="BA1154" s="436"/>
      <c r="BB1154" s="366"/>
      <c r="BC1154" s="436"/>
      <c r="BD1154" s="436"/>
      <c r="BE1154" s="436"/>
      <c r="BF1154" s="436"/>
      <c r="BG1154" s="436"/>
      <c r="BH1154" s="436"/>
      <c r="BI1154" s="436"/>
      <c r="BJ1154" s="436"/>
      <c r="BK1154" s="436"/>
      <c r="BL1154" s="436"/>
      <c r="BM1154" s="436"/>
      <c r="BN1154" s="436"/>
      <c r="BO1154" s="436"/>
      <c r="BP1154" s="436"/>
      <c r="BQ1154" s="436"/>
      <c r="BR1154" s="436"/>
      <c r="BS1154" s="436"/>
      <c r="BT1154" s="436"/>
      <c r="BU1154" s="436"/>
      <c r="BV1154" s="436"/>
      <c r="BW1154" s="436"/>
      <c r="BX1154" s="436"/>
      <c r="BY1154" s="436"/>
    </row>
    <row r="1155" s="341" customFormat="true" ht="15" customHeight="true" x14ac:dyDescent="0.2">
      <c r="BA1155" s="436"/>
      <c r="BB1155" s="366"/>
      <c r="BC1155" s="436"/>
      <c r="BD1155" s="436"/>
      <c r="BE1155" s="436"/>
      <c r="BF1155" s="436"/>
      <c r="BG1155" s="436"/>
      <c r="BH1155" s="436"/>
      <c r="BI1155" s="436"/>
      <c r="BJ1155" s="436"/>
      <c r="BK1155" s="436"/>
      <c r="BL1155" s="436"/>
      <c r="BM1155" s="436"/>
      <c r="BN1155" s="436"/>
      <c r="BO1155" s="436"/>
      <c r="BP1155" s="436"/>
      <c r="BQ1155" s="436"/>
      <c r="BR1155" s="436"/>
      <c r="BS1155" s="436"/>
      <c r="BT1155" s="436"/>
      <c r="BU1155" s="436"/>
      <c r="BV1155" s="436"/>
      <c r="BW1155" s="436"/>
      <c r="BX1155" s="436"/>
      <c r="BY1155" s="436"/>
    </row>
    <row r="1156" s="341" customFormat="true" ht="15" customHeight="true" x14ac:dyDescent="0.2">
      <c r="BA1156" s="436"/>
      <c r="BB1156" s="366"/>
      <c r="BC1156" s="436"/>
      <c r="BD1156" s="436"/>
      <c r="BE1156" s="436"/>
      <c r="BF1156" s="436"/>
      <c r="BG1156" s="436"/>
      <c r="BH1156" s="436"/>
      <c r="BI1156" s="436"/>
      <c r="BJ1156" s="436"/>
      <c r="BK1156" s="436"/>
      <c r="BL1156" s="436"/>
      <c r="BM1156" s="436"/>
      <c r="BN1156" s="436"/>
      <c r="BO1156" s="436"/>
      <c r="BP1156" s="436"/>
      <c r="BQ1156" s="436"/>
      <c r="BR1156" s="436"/>
      <c r="BS1156" s="436"/>
      <c r="BT1156" s="436"/>
      <c r="BU1156" s="436"/>
      <c r="BV1156" s="436"/>
      <c r="BW1156" s="436"/>
      <c r="BX1156" s="436"/>
      <c r="BY1156" s="436"/>
    </row>
    <row r="1157" s="341" customFormat="true" ht="15" customHeight="true" x14ac:dyDescent="0.2">
      <c r="BA1157" s="436"/>
      <c r="BB1157" s="366"/>
      <c r="BC1157" s="436"/>
      <c r="BD1157" s="436"/>
      <c r="BE1157" s="436"/>
      <c r="BF1157" s="436"/>
      <c r="BG1157" s="436"/>
      <c r="BH1157" s="436"/>
      <c r="BI1157" s="436"/>
      <c r="BJ1157" s="436"/>
      <c r="BK1157" s="436"/>
      <c r="BL1157" s="436"/>
      <c r="BM1157" s="436"/>
      <c r="BN1157" s="436"/>
      <c r="BO1157" s="436"/>
      <c r="BP1157" s="436"/>
      <c r="BQ1157" s="436"/>
      <c r="BR1157" s="436"/>
      <c r="BS1157" s="436"/>
      <c r="BT1157" s="436"/>
      <c r="BU1157" s="436"/>
      <c r="BV1157" s="436"/>
      <c r="BW1157" s="436"/>
      <c r="BX1157" s="436"/>
      <c r="BY1157" s="436"/>
    </row>
    <row r="1158" s="341" customFormat="true" ht="15" customHeight="true" x14ac:dyDescent="0.2">
      <c r="BA1158" s="436"/>
      <c r="BB1158" s="366"/>
      <c r="BC1158" s="436"/>
      <c r="BD1158" s="436"/>
      <c r="BE1158" s="436"/>
      <c r="BF1158" s="436"/>
      <c r="BG1158" s="436"/>
      <c r="BH1158" s="436"/>
      <c r="BI1158" s="436"/>
      <c r="BJ1158" s="436"/>
      <c r="BK1158" s="436"/>
      <c r="BL1158" s="436"/>
      <c r="BM1158" s="436"/>
      <c r="BN1158" s="436"/>
      <c r="BO1158" s="436"/>
      <c r="BP1158" s="436"/>
      <c r="BQ1158" s="436"/>
      <c r="BR1158" s="436"/>
      <c r="BS1158" s="436"/>
      <c r="BT1158" s="436"/>
      <c r="BU1158" s="436"/>
      <c r="BV1158" s="436"/>
      <c r="BW1158" s="436"/>
      <c r="BX1158" s="436"/>
      <c r="BY1158" s="436"/>
    </row>
    <row r="1159" s="341" customFormat="true" ht="15" customHeight="true" x14ac:dyDescent="0.2">
      <c r="BA1159" s="436"/>
      <c r="BB1159" s="366"/>
      <c r="BC1159" s="436"/>
      <c r="BD1159" s="436"/>
      <c r="BE1159" s="436"/>
      <c r="BF1159" s="436"/>
      <c r="BG1159" s="436"/>
      <c r="BH1159" s="436"/>
      <c r="BI1159" s="436"/>
      <c r="BJ1159" s="436"/>
      <c r="BK1159" s="436"/>
      <c r="BL1159" s="436"/>
      <c r="BM1159" s="436"/>
      <c r="BN1159" s="436"/>
      <c r="BO1159" s="436"/>
      <c r="BP1159" s="436"/>
      <c r="BQ1159" s="436"/>
      <c r="BR1159" s="436"/>
      <c r="BS1159" s="436"/>
      <c r="BT1159" s="436"/>
      <c r="BU1159" s="436"/>
      <c r="BV1159" s="436"/>
      <c r="BW1159" s="436"/>
      <c r="BX1159" s="436"/>
      <c r="BY1159" s="436"/>
    </row>
    <row r="1160" s="341" customFormat="true" ht="15" customHeight="true" x14ac:dyDescent="0.2">
      <c r="BA1160" s="436"/>
      <c r="BB1160" s="366"/>
      <c r="BC1160" s="436"/>
      <c r="BD1160" s="436"/>
      <c r="BE1160" s="436"/>
      <c r="BF1160" s="436"/>
      <c r="BG1160" s="436"/>
      <c r="BH1160" s="436"/>
      <c r="BI1160" s="436"/>
      <c r="BJ1160" s="436"/>
      <c r="BK1160" s="436"/>
      <c r="BL1160" s="436"/>
      <c r="BM1160" s="436"/>
      <c r="BN1160" s="436"/>
      <c r="BO1160" s="436"/>
      <c r="BP1160" s="436"/>
      <c r="BQ1160" s="436"/>
      <c r="BR1160" s="436"/>
      <c r="BS1160" s="436"/>
      <c r="BT1160" s="436"/>
      <c r="BU1160" s="436"/>
      <c r="BV1160" s="436"/>
      <c r="BW1160" s="436"/>
      <c r="BX1160" s="436"/>
      <c r="BY1160" s="436"/>
    </row>
    <row r="1161" s="341" customFormat="true" ht="15" customHeight="true" x14ac:dyDescent="0.2">
      <c r="BA1161" s="436"/>
      <c r="BB1161" s="366"/>
      <c r="BC1161" s="436"/>
      <c r="BD1161" s="436"/>
      <c r="BE1161" s="436"/>
      <c r="BF1161" s="436"/>
      <c r="BG1161" s="436"/>
      <c r="BH1161" s="436"/>
      <c r="BI1161" s="436"/>
      <c r="BJ1161" s="436"/>
      <c r="BK1161" s="436"/>
      <c r="BL1161" s="436"/>
      <c r="BM1161" s="436"/>
      <c r="BN1161" s="436"/>
      <c r="BO1161" s="436"/>
      <c r="BP1161" s="436"/>
      <c r="BQ1161" s="436"/>
      <c r="BR1161" s="436"/>
      <c r="BS1161" s="436"/>
      <c r="BT1161" s="436"/>
      <c r="BU1161" s="436"/>
      <c r="BV1161" s="436"/>
      <c r="BW1161" s="436"/>
      <c r="BX1161" s="436"/>
      <c r="BY1161" s="436"/>
    </row>
    <row r="1162" s="341" customFormat="true" ht="15" customHeight="true" x14ac:dyDescent="0.2">
      <c r="BA1162" s="436"/>
      <c r="BB1162" s="366"/>
      <c r="BC1162" s="436"/>
      <c r="BD1162" s="436"/>
      <c r="BE1162" s="436"/>
      <c r="BF1162" s="436"/>
      <c r="BG1162" s="436"/>
      <c r="BH1162" s="436"/>
      <c r="BI1162" s="436"/>
      <c r="BJ1162" s="436"/>
      <c r="BK1162" s="436"/>
      <c r="BL1162" s="436"/>
      <c r="BM1162" s="436"/>
      <c r="BN1162" s="436"/>
      <c r="BO1162" s="436"/>
      <c r="BP1162" s="436"/>
      <c r="BQ1162" s="436"/>
      <c r="BR1162" s="436"/>
      <c r="BS1162" s="436"/>
      <c r="BT1162" s="436"/>
      <c r="BU1162" s="436"/>
      <c r="BV1162" s="436"/>
      <c r="BW1162" s="436"/>
      <c r="BX1162" s="436"/>
      <c r="BY1162" s="436"/>
    </row>
    <row r="1163" s="341" customFormat="true" ht="15" customHeight="true" x14ac:dyDescent="0.2">
      <c r="BA1163" s="436"/>
      <c r="BB1163" s="366"/>
      <c r="BC1163" s="436"/>
      <c r="BD1163" s="436"/>
      <c r="BE1163" s="436"/>
      <c r="BF1163" s="436"/>
      <c r="BG1163" s="436"/>
      <c r="BH1163" s="436"/>
      <c r="BI1163" s="436"/>
      <c r="BJ1163" s="436"/>
      <c r="BK1163" s="436"/>
      <c r="BL1163" s="436"/>
      <c r="BM1163" s="436"/>
      <c r="BN1163" s="436"/>
      <c r="BO1163" s="436"/>
      <c r="BP1163" s="436"/>
      <c r="BQ1163" s="436"/>
      <c r="BR1163" s="436"/>
      <c r="BS1163" s="436"/>
      <c r="BT1163" s="436"/>
      <c r="BU1163" s="436"/>
      <c r="BV1163" s="436"/>
      <c r="BW1163" s="436"/>
      <c r="BX1163" s="436"/>
      <c r="BY1163" s="436"/>
    </row>
    <row r="1164" s="341" customFormat="true" ht="15" customHeight="true" x14ac:dyDescent="0.2">
      <c r="BA1164" s="436"/>
      <c r="BB1164" s="366"/>
      <c r="BC1164" s="436"/>
      <c r="BD1164" s="436"/>
      <c r="BE1164" s="436"/>
      <c r="BF1164" s="436"/>
      <c r="BG1164" s="436"/>
      <c r="BH1164" s="436"/>
      <c r="BI1164" s="436"/>
      <c r="BJ1164" s="436"/>
      <c r="BK1164" s="436"/>
      <c r="BL1164" s="436"/>
      <c r="BM1164" s="436"/>
      <c r="BN1164" s="436"/>
      <c r="BO1164" s="436"/>
      <c r="BP1164" s="436"/>
      <c r="BQ1164" s="436"/>
      <c r="BR1164" s="436"/>
      <c r="BS1164" s="436"/>
      <c r="BT1164" s="436"/>
      <c r="BU1164" s="436"/>
      <c r="BV1164" s="436"/>
      <c r="BW1164" s="436"/>
      <c r="BX1164" s="436"/>
      <c r="BY1164" s="436"/>
    </row>
    <row r="1165" s="341" customFormat="true" ht="15" customHeight="true" x14ac:dyDescent="0.2">
      <c r="BA1165" s="436"/>
      <c r="BB1165" s="366"/>
      <c r="BC1165" s="436"/>
      <c r="BD1165" s="436"/>
      <c r="BE1165" s="436"/>
      <c r="BF1165" s="436"/>
      <c r="BG1165" s="436"/>
      <c r="BH1165" s="436"/>
      <c r="BI1165" s="436"/>
      <c r="BJ1165" s="436"/>
      <c r="BK1165" s="436"/>
      <c r="BL1165" s="436"/>
      <c r="BM1165" s="436"/>
      <c r="BN1165" s="436"/>
      <c r="BO1165" s="436"/>
      <c r="BP1165" s="436"/>
      <c r="BQ1165" s="436"/>
      <c r="BR1165" s="436"/>
      <c r="BS1165" s="436"/>
      <c r="BT1165" s="436"/>
      <c r="BU1165" s="436"/>
      <c r="BV1165" s="436"/>
      <c r="BW1165" s="436"/>
      <c r="BX1165" s="436"/>
      <c r="BY1165" s="436"/>
    </row>
    <row r="1166" s="341" customFormat="true" ht="15" customHeight="true" x14ac:dyDescent="0.2">
      <c r="BA1166" s="436"/>
      <c r="BB1166" s="366"/>
      <c r="BC1166" s="436"/>
      <c r="BD1166" s="436"/>
      <c r="BE1166" s="436"/>
      <c r="BF1166" s="436"/>
      <c r="BG1166" s="436"/>
      <c r="BH1166" s="436"/>
      <c r="BI1166" s="436"/>
      <c r="BJ1166" s="436"/>
      <c r="BK1166" s="436"/>
      <c r="BL1166" s="436"/>
      <c r="BM1166" s="436"/>
      <c r="BN1166" s="436"/>
      <c r="BO1166" s="436"/>
      <c r="BP1166" s="436"/>
      <c r="BQ1166" s="436"/>
      <c r="BR1166" s="436"/>
      <c r="BS1166" s="436"/>
      <c r="BT1166" s="436"/>
      <c r="BU1166" s="436"/>
      <c r="BV1166" s="436"/>
      <c r="BW1166" s="436"/>
      <c r="BX1166" s="436"/>
      <c r="BY1166" s="436"/>
    </row>
    <row r="1167" s="341" customFormat="true" ht="15" customHeight="true" x14ac:dyDescent="0.2">
      <c r="BA1167" s="436"/>
      <c r="BB1167" s="366"/>
      <c r="BC1167" s="436"/>
      <c r="BD1167" s="436"/>
      <c r="BE1167" s="436"/>
      <c r="BF1167" s="436"/>
      <c r="BG1167" s="436"/>
      <c r="BH1167" s="436"/>
      <c r="BI1167" s="436"/>
      <c r="BJ1167" s="436"/>
      <c r="BK1167" s="436"/>
      <c r="BL1167" s="436"/>
      <c r="BM1167" s="436"/>
      <c r="BN1167" s="436"/>
      <c r="BO1167" s="436"/>
      <c r="BP1167" s="436"/>
      <c r="BQ1167" s="436"/>
      <c r="BR1167" s="436"/>
      <c r="BS1167" s="436"/>
      <c r="BT1167" s="436"/>
      <c r="BU1167" s="436"/>
      <c r="BV1167" s="436"/>
      <c r="BW1167" s="436"/>
      <c r="BX1167" s="436"/>
      <c r="BY1167" s="436"/>
    </row>
    <row r="1168" s="341" customFormat="true" ht="15" customHeight="true" x14ac:dyDescent="0.2">
      <c r="BA1168" s="436"/>
      <c r="BB1168" s="366"/>
      <c r="BC1168" s="436"/>
      <c r="BD1168" s="436"/>
      <c r="BE1168" s="436"/>
      <c r="BF1168" s="436"/>
      <c r="BG1168" s="436"/>
      <c r="BH1168" s="436"/>
      <c r="BI1168" s="436"/>
      <c r="BJ1168" s="436"/>
      <c r="BK1168" s="436"/>
      <c r="BL1168" s="436"/>
      <c r="BM1168" s="436"/>
      <c r="BN1168" s="436"/>
      <c r="BO1168" s="436"/>
      <c r="BP1168" s="436"/>
      <c r="BQ1168" s="436"/>
      <c r="BR1168" s="436"/>
      <c r="BS1168" s="436"/>
      <c r="BT1168" s="436"/>
      <c r="BU1168" s="436"/>
      <c r="BV1168" s="436"/>
      <c r="BW1168" s="436"/>
      <c r="BX1168" s="436"/>
      <c r="BY1168" s="436"/>
    </row>
    <row r="1169" s="341" customFormat="true" ht="15" customHeight="true" x14ac:dyDescent="0.2">
      <c r="BA1169" s="436"/>
      <c r="BB1169" s="366"/>
      <c r="BC1169" s="436"/>
      <c r="BD1169" s="436"/>
      <c r="BE1169" s="436"/>
      <c r="BF1169" s="436"/>
      <c r="BG1169" s="436"/>
      <c r="BH1169" s="436"/>
      <c r="BI1169" s="436"/>
      <c r="BJ1169" s="436"/>
      <c r="BK1169" s="436"/>
      <c r="BL1169" s="436"/>
      <c r="BM1169" s="436"/>
      <c r="BN1169" s="436"/>
      <c r="BO1169" s="436"/>
      <c r="BP1169" s="436"/>
      <c r="BQ1169" s="436"/>
      <c r="BR1169" s="436"/>
      <c r="BS1169" s="436"/>
      <c r="BT1169" s="436"/>
      <c r="BU1169" s="436"/>
      <c r="BV1169" s="436"/>
      <c r="BW1169" s="436"/>
      <c r="BX1169" s="436"/>
      <c r="BY1169" s="436"/>
    </row>
    <row r="1170" s="341" customFormat="true" ht="15" customHeight="true" x14ac:dyDescent="0.2">
      <c r="A1170" s="411"/>
      <c r="B1170" s="842"/>
      <c r="C1170" s="843"/>
      <c r="D1170" s="843"/>
      <c r="E1170" s="843"/>
      <c r="F1170" s="843"/>
      <c r="G1170" s="843"/>
      <c r="H1170" s="843"/>
      <c r="I1170" s="843"/>
      <c r="J1170" s="843"/>
      <c r="K1170" s="843"/>
      <c r="L1170" s="843"/>
      <c r="M1170" s="843"/>
      <c r="N1170" s="843"/>
      <c r="O1170" s="843"/>
      <c r="P1170" s="843"/>
      <c r="Q1170" s="843"/>
      <c r="R1170" s="843"/>
      <c r="S1170" s="843"/>
      <c r="T1170" s="843"/>
      <c r="U1170" s="843"/>
      <c r="V1170" s="843"/>
      <c r="W1170" s="843"/>
      <c r="X1170" s="843"/>
      <c r="Y1170" s="843"/>
      <c r="BA1170" s="436"/>
      <c r="BB1170" s="366"/>
      <c r="BC1170" s="436"/>
      <c r="BD1170" s="436"/>
      <c r="BE1170" s="436"/>
      <c r="BF1170" s="436"/>
      <c r="BG1170" s="436"/>
      <c r="BH1170" s="436"/>
      <c r="BI1170" s="436"/>
      <c r="BJ1170" s="436"/>
      <c r="BK1170" s="436"/>
      <c r="BL1170" s="436"/>
      <c r="BM1170" s="436"/>
      <c r="BN1170" s="436"/>
      <c r="BO1170" s="436"/>
      <c r="BP1170" s="436"/>
      <c r="BQ1170" s="436"/>
      <c r="BR1170" s="436"/>
      <c r="BS1170" s="436"/>
      <c r="BT1170" s="436"/>
      <c r="BU1170" s="436"/>
      <c r="BV1170" s="436"/>
      <c r="BW1170" s="436"/>
      <c r="BX1170" s="436"/>
      <c r="BY1170" s="436"/>
    </row>
    <row r="1171" s="341" customFormat="true" ht="15" customHeight="true" x14ac:dyDescent="0.2">
      <c r="A1171" s="411"/>
      <c r="B1171" s="842"/>
      <c r="C1171" s="843"/>
      <c r="D1171" s="843"/>
      <c r="E1171" s="843"/>
      <c r="F1171" s="843"/>
      <c r="G1171" s="843"/>
      <c r="H1171" s="843"/>
      <c r="I1171" s="843"/>
      <c r="J1171" s="843"/>
      <c r="K1171" s="843"/>
      <c r="L1171" s="843"/>
      <c r="M1171" s="843"/>
      <c r="N1171" s="843"/>
      <c r="O1171" s="843"/>
      <c r="P1171" s="843"/>
      <c r="Q1171" s="843"/>
      <c r="R1171" s="843"/>
      <c r="S1171" s="843"/>
      <c r="T1171" s="843"/>
      <c r="U1171" s="843"/>
      <c r="V1171" s="843"/>
      <c r="W1171" s="843"/>
      <c r="X1171" s="843"/>
      <c r="Y1171" s="843"/>
      <c r="BA1171" s="436"/>
      <c r="BB1171" s="366"/>
      <c r="BC1171" s="436"/>
      <c r="BD1171" s="436"/>
      <c r="BE1171" s="436"/>
      <c r="BF1171" s="436"/>
      <c r="BG1171" s="436"/>
      <c r="BH1171" s="436"/>
      <c r="BI1171" s="436"/>
      <c r="BJ1171" s="436"/>
      <c r="BK1171" s="436"/>
      <c r="BL1171" s="436"/>
      <c r="BM1171" s="436"/>
      <c r="BN1171" s="436"/>
      <c r="BO1171" s="436"/>
      <c r="BP1171" s="436"/>
      <c r="BQ1171" s="436"/>
      <c r="BR1171" s="436"/>
      <c r="BS1171" s="436"/>
      <c r="BT1171" s="436"/>
      <c r="BU1171" s="436"/>
      <c r="BV1171" s="436"/>
      <c r="BW1171" s="436"/>
      <c r="BX1171" s="436"/>
      <c r="BY1171" s="436"/>
    </row>
    <row r="1172" s="341" customFormat="true" ht="15" customHeight="true" x14ac:dyDescent="0.2">
      <c r="A1172" s="411"/>
      <c r="B1172" s="842"/>
      <c r="C1172" s="843"/>
      <c r="D1172" s="843"/>
      <c r="E1172" s="843"/>
      <c r="F1172" s="843"/>
      <c r="G1172" s="843"/>
      <c r="H1172" s="843"/>
      <c r="I1172" s="843"/>
      <c r="J1172" s="843"/>
      <c r="K1172" s="843"/>
      <c r="L1172" s="843"/>
      <c r="M1172" s="843"/>
      <c r="N1172" s="843"/>
      <c r="O1172" s="843"/>
      <c r="P1172" s="843"/>
      <c r="Q1172" s="843"/>
      <c r="R1172" s="843"/>
      <c r="S1172" s="843"/>
      <c r="T1172" s="843"/>
      <c r="U1172" s="843"/>
      <c r="V1172" s="843"/>
      <c r="W1172" s="843"/>
      <c r="X1172" s="843"/>
      <c r="Y1172" s="843"/>
      <c r="BA1172" s="436"/>
      <c r="BB1172" s="366"/>
      <c r="BC1172" s="436"/>
      <c r="BD1172" s="436"/>
      <c r="BE1172" s="436"/>
      <c r="BF1172" s="436"/>
      <c r="BG1172" s="436"/>
      <c r="BH1172" s="436"/>
      <c r="BI1172" s="436"/>
      <c r="BJ1172" s="436"/>
      <c r="BK1172" s="436"/>
      <c r="BL1172" s="436"/>
      <c r="BM1172" s="436"/>
      <c r="BN1172" s="436"/>
      <c r="BO1172" s="436"/>
      <c r="BP1172" s="436"/>
      <c r="BQ1172" s="436"/>
      <c r="BR1172" s="436"/>
      <c r="BS1172" s="436"/>
      <c r="BT1172" s="436"/>
      <c r="BU1172" s="436"/>
      <c r="BV1172" s="436"/>
      <c r="BW1172" s="436"/>
      <c r="BX1172" s="436"/>
      <c r="BY1172" s="436"/>
    </row>
    <row r="1173" s="341" customFormat="true" ht="15" customHeight="true" x14ac:dyDescent="0.2">
      <c r="A1173" s="411"/>
      <c r="B1173" s="842"/>
      <c r="C1173" s="843"/>
      <c r="D1173" s="843"/>
      <c r="E1173" s="843"/>
      <c r="F1173" s="843"/>
      <c r="G1173" s="843"/>
      <c r="H1173" s="843"/>
      <c r="I1173" s="843"/>
      <c r="J1173" s="843"/>
      <c r="K1173" s="843"/>
      <c r="L1173" s="843"/>
      <c r="M1173" s="843"/>
      <c r="N1173" s="843"/>
      <c r="O1173" s="843"/>
      <c r="P1173" s="843"/>
      <c r="Q1173" s="843"/>
      <c r="R1173" s="843"/>
      <c r="S1173" s="843"/>
      <c r="T1173" s="843"/>
      <c r="U1173" s="843"/>
      <c r="V1173" s="843"/>
      <c r="W1173" s="843"/>
      <c r="X1173" s="843"/>
      <c r="Y1173" s="843"/>
      <c r="BA1173" s="436"/>
      <c r="BB1173" s="366"/>
      <c r="BC1173" s="436"/>
      <c r="BD1173" s="436"/>
      <c r="BE1173" s="436"/>
      <c r="BF1173" s="436"/>
      <c r="BG1173" s="436"/>
      <c r="BH1173" s="436"/>
      <c r="BI1173" s="436"/>
      <c r="BJ1173" s="436"/>
      <c r="BK1173" s="436"/>
      <c r="BL1173" s="436"/>
      <c r="BM1173" s="436"/>
      <c r="BN1173" s="436"/>
      <c r="BO1173" s="436"/>
      <c r="BP1173" s="436"/>
      <c r="BQ1173" s="436"/>
      <c r="BR1173" s="436"/>
      <c r="BS1173" s="436"/>
      <c r="BT1173" s="436"/>
      <c r="BU1173" s="436"/>
      <c r="BV1173" s="436"/>
      <c r="BW1173" s="436"/>
      <c r="BX1173" s="436"/>
      <c r="BY1173" s="436"/>
    </row>
    <row r="1174" s="341" customFormat="true" ht="15" customHeight="true" x14ac:dyDescent="0.2">
      <c r="A1174" s="411"/>
      <c r="B1174" s="842"/>
      <c r="C1174" s="843"/>
      <c r="D1174" s="843"/>
      <c r="E1174" s="843"/>
      <c r="F1174" s="843"/>
      <c r="G1174" s="843"/>
      <c r="H1174" s="843"/>
      <c r="I1174" s="843"/>
      <c r="J1174" s="843"/>
      <c r="K1174" s="843"/>
      <c r="L1174" s="843"/>
      <c r="M1174" s="843"/>
      <c r="N1174" s="843"/>
      <c r="O1174" s="843"/>
      <c r="P1174" s="843"/>
      <c r="Q1174" s="843"/>
      <c r="R1174" s="843"/>
      <c r="S1174" s="843"/>
      <c r="T1174" s="843"/>
      <c r="U1174" s="843"/>
      <c r="V1174" s="843"/>
      <c r="W1174" s="843"/>
      <c r="X1174" s="843"/>
      <c r="Y1174" s="843"/>
      <c r="BA1174" s="436"/>
      <c r="BB1174" s="366"/>
      <c r="BC1174" s="436"/>
      <c r="BD1174" s="436"/>
      <c r="BE1174" s="436"/>
      <c r="BF1174" s="436"/>
      <c r="BG1174" s="436"/>
      <c r="BH1174" s="436"/>
      <c r="BI1174" s="436"/>
      <c r="BJ1174" s="436"/>
      <c r="BK1174" s="436"/>
      <c r="BL1174" s="436"/>
      <c r="BM1174" s="436"/>
      <c r="BN1174" s="436"/>
      <c r="BO1174" s="436"/>
      <c r="BP1174" s="436"/>
      <c r="BQ1174" s="436"/>
      <c r="BR1174" s="436"/>
      <c r="BS1174" s="436"/>
      <c r="BT1174" s="436"/>
      <c r="BU1174" s="436"/>
      <c r="BV1174" s="436"/>
      <c r="BW1174" s="436"/>
      <c r="BX1174" s="436"/>
      <c r="BY1174" s="436"/>
    </row>
    <row r="1175" s="341" customFormat="true" ht="15" customHeight="true" x14ac:dyDescent="0.2">
      <c r="A1175" s="411"/>
      <c r="B1175" s="842"/>
      <c r="C1175" s="843"/>
      <c r="D1175" s="843"/>
      <c r="E1175" s="843"/>
      <c r="F1175" s="843"/>
      <c r="G1175" s="843"/>
      <c r="H1175" s="843"/>
      <c r="I1175" s="843"/>
      <c r="J1175" s="843"/>
      <c r="K1175" s="843"/>
      <c r="L1175" s="843"/>
      <c r="M1175" s="843"/>
      <c r="N1175" s="843"/>
      <c r="O1175" s="843"/>
      <c r="P1175" s="843"/>
      <c r="Q1175" s="843"/>
      <c r="R1175" s="843"/>
      <c r="S1175" s="843"/>
      <c r="T1175" s="843"/>
      <c r="U1175" s="843"/>
      <c r="V1175" s="843"/>
      <c r="W1175" s="843"/>
      <c r="X1175" s="843"/>
      <c r="Y1175" s="843"/>
      <c r="BA1175" s="436"/>
      <c r="BB1175" s="366"/>
      <c r="BC1175" s="436"/>
      <c r="BD1175" s="436"/>
      <c r="BE1175" s="436"/>
      <c r="BF1175" s="436"/>
      <c r="BG1175" s="436"/>
      <c r="BH1175" s="436"/>
      <c r="BI1175" s="436"/>
      <c r="BJ1175" s="436"/>
      <c r="BK1175" s="436"/>
      <c r="BL1175" s="436"/>
      <c r="BM1175" s="436"/>
      <c r="BN1175" s="436"/>
      <c r="BO1175" s="436"/>
      <c r="BP1175" s="436"/>
      <c r="BQ1175" s="436"/>
      <c r="BR1175" s="436"/>
      <c r="BS1175" s="436"/>
      <c r="BT1175" s="436"/>
      <c r="BU1175" s="436"/>
      <c r="BV1175" s="436"/>
      <c r="BW1175" s="436"/>
      <c r="BX1175" s="436"/>
      <c r="BY1175" s="436"/>
    </row>
    <row r="1176" s="341" customFormat="true" ht="15" customHeight="true" x14ac:dyDescent="0.2">
      <c r="A1176" s="844"/>
      <c r="B1176" s="411"/>
      <c r="C1176" s="845"/>
      <c r="D1176" s="846"/>
      <c r="E1176" s="846"/>
      <c r="F1176" s="846"/>
      <c r="G1176" s="846"/>
      <c r="H1176" s="845"/>
      <c r="I1176" s="846"/>
      <c r="J1176" s="846"/>
      <c r="K1176" s="846"/>
      <c r="L1176" s="846"/>
      <c r="M1176" s="845"/>
      <c r="N1176" s="846"/>
      <c r="O1176" s="846"/>
      <c r="P1176" s="846"/>
      <c r="Q1176" s="846"/>
      <c r="R1176" s="845"/>
      <c r="S1176" s="846"/>
      <c r="T1176" s="846"/>
      <c r="U1176" s="846"/>
      <c r="BA1176" s="436"/>
      <c r="BB1176" s="366"/>
      <c r="BC1176" s="436"/>
      <c r="BD1176" s="436"/>
      <c r="BE1176" s="436"/>
      <c r="BF1176" s="436"/>
      <c r="BG1176" s="436"/>
      <c r="BH1176" s="436"/>
      <c r="BI1176" s="436"/>
      <c r="BJ1176" s="436"/>
      <c r="BK1176" s="436"/>
      <c r="BL1176" s="436"/>
      <c r="BM1176" s="436"/>
      <c r="BN1176" s="436"/>
      <c r="BO1176" s="436"/>
      <c r="BP1176" s="436"/>
      <c r="BQ1176" s="436"/>
      <c r="BR1176" s="436"/>
      <c r="BS1176" s="436"/>
      <c r="BT1176" s="436"/>
      <c r="BU1176" s="436"/>
      <c r="BV1176" s="436"/>
      <c r="BW1176" s="436"/>
      <c r="BX1176" s="436"/>
      <c r="BY1176" s="436"/>
    </row>
    <row r="1177" s="341" customFormat="true" ht="15" customHeight="true" x14ac:dyDescent="0.2">
      <c r="A1177" s="846"/>
      <c r="B1177" s="846"/>
      <c r="C1177" s="845"/>
      <c r="D1177" s="845"/>
      <c r="E1177" s="845"/>
      <c r="F1177" s="845"/>
      <c r="G1177" s="845"/>
      <c r="H1177" s="845"/>
      <c r="I1177" s="845"/>
      <c r="J1177" s="845"/>
      <c r="K1177" s="845"/>
      <c r="L1177" s="845"/>
      <c r="M1177" s="845"/>
      <c r="N1177" s="845"/>
      <c r="O1177" s="845"/>
      <c r="P1177" s="845"/>
      <c r="Q1177" s="845"/>
      <c r="R1177" s="845"/>
      <c r="S1177" s="845"/>
      <c r="T1177" s="845"/>
      <c r="U1177" s="845"/>
      <c r="BA1177" s="436"/>
      <c r="BB1177" s="366"/>
      <c r="BC1177" s="436"/>
      <c r="BD1177" s="436"/>
      <c r="BE1177" s="436"/>
      <c r="BF1177" s="436"/>
      <c r="BG1177" s="436"/>
      <c r="BH1177" s="436"/>
      <c r="BI1177" s="436"/>
      <c r="BJ1177" s="436"/>
      <c r="BK1177" s="436"/>
      <c r="BL1177" s="436"/>
      <c r="BM1177" s="436"/>
      <c r="BN1177" s="436"/>
      <c r="BO1177" s="436"/>
      <c r="BP1177" s="436"/>
      <c r="BQ1177" s="436"/>
      <c r="BR1177" s="436"/>
      <c r="BS1177" s="436"/>
      <c r="BT1177" s="436"/>
      <c r="BU1177" s="436"/>
      <c r="BV1177" s="436"/>
      <c r="BW1177" s="436"/>
      <c r="BX1177" s="436"/>
      <c r="BY1177" s="436"/>
    </row>
    <row r="1178" s="341" customFormat="true" ht="15" customHeight="true" x14ac:dyDescent="0.2">
      <c r="BA1178" s="436"/>
      <c r="BB1178" s="366"/>
      <c r="BC1178" s="436"/>
      <c r="BD1178" s="436"/>
      <c r="BE1178" s="436"/>
      <c r="BF1178" s="436"/>
      <c r="BG1178" s="436"/>
      <c r="BH1178" s="436"/>
      <c r="BI1178" s="436"/>
      <c r="BJ1178" s="436"/>
      <c r="BK1178" s="436"/>
      <c r="BL1178" s="436"/>
      <c r="BM1178" s="436"/>
      <c r="BN1178" s="436"/>
      <c r="BO1178" s="436"/>
      <c r="BP1178" s="436"/>
      <c r="BQ1178" s="436"/>
      <c r="BR1178" s="436"/>
      <c r="BS1178" s="436"/>
      <c r="BT1178" s="436"/>
      <c r="BU1178" s="436"/>
      <c r="BV1178" s="436"/>
      <c r="BW1178" s="436"/>
      <c r="BX1178" s="436"/>
      <c r="BY1178" s="436"/>
    </row>
    <row r="1179" s="341" customFormat="true" ht="15" customHeight="true" x14ac:dyDescent="0.2">
      <c r="BA1179" s="436"/>
      <c r="BB1179" s="366"/>
      <c r="BC1179" s="436"/>
      <c r="BD1179" s="436"/>
      <c r="BE1179" s="436"/>
      <c r="BF1179" s="436"/>
      <c r="BG1179" s="436"/>
      <c r="BH1179" s="436"/>
      <c r="BI1179" s="436"/>
      <c r="BJ1179" s="436"/>
      <c r="BK1179" s="436"/>
      <c r="BL1179" s="436"/>
      <c r="BM1179" s="436"/>
      <c r="BN1179" s="436"/>
      <c r="BO1179" s="436"/>
      <c r="BP1179" s="436"/>
      <c r="BQ1179" s="436"/>
      <c r="BR1179" s="436"/>
      <c r="BS1179" s="436"/>
      <c r="BT1179" s="436"/>
      <c r="BU1179" s="436"/>
      <c r="BV1179" s="436"/>
      <c r="BW1179" s="436"/>
      <c r="BX1179" s="436"/>
      <c r="BY1179" s="436"/>
    </row>
    <row r="1180" s="341" customFormat="true" ht="15" customHeight="true" x14ac:dyDescent="0.2">
      <c r="BA1180" s="436"/>
      <c r="BB1180" s="366"/>
      <c r="BC1180" s="436"/>
      <c r="BD1180" s="436"/>
      <c r="BE1180" s="436"/>
      <c r="BF1180" s="436"/>
      <c r="BG1180" s="436"/>
      <c r="BH1180" s="436"/>
      <c r="BI1180" s="436"/>
      <c r="BJ1180" s="436"/>
      <c r="BK1180" s="436"/>
      <c r="BL1180" s="436"/>
      <c r="BM1180" s="436"/>
      <c r="BN1180" s="436"/>
      <c r="BO1180" s="436"/>
      <c r="BP1180" s="436"/>
      <c r="BQ1180" s="436"/>
      <c r="BR1180" s="436"/>
      <c r="BS1180" s="436"/>
      <c r="BT1180" s="436"/>
      <c r="BU1180" s="436"/>
      <c r="BV1180" s="436"/>
      <c r="BW1180" s="436"/>
      <c r="BX1180" s="436"/>
      <c r="BY1180" s="436"/>
    </row>
    <row r="1181" s="341" customFormat="true" ht="15" customHeight="true" x14ac:dyDescent="0.2">
      <c r="BA1181" s="436"/>
      <c r="BB1181" s="366"/>
      <c r="BC1181" s="436"/>
      <c r="BD1181" s="436"/>
      <c r="BE1181" s="436"/>
      <c r="BF1181" s="436"/>
      <c r="BG1181" s="436"/>
      <c r="BH1181" s="436"/>
      <c r="BI1181" s="436"/>
      <c r="BJ1181" s="436"/>
      <c r="BK1181" s="436"/>
      <c r="BL1181" s="436"/>
      <c r="BM1181" s="436"/>
      <c r="BN1181" s="436"/>
      <c r="BO1181" s="436"/>
      <c r="BP1181" s="436"/>
      <c r="BQ1181" s="436"/>
      <c r="BR1181" s="436"/>
      <c r="BS1181" s="436"/>
      <c r="BT1181" s="436"/>
      <c r="BU1181" s="436"/>
      <c r="BV1181" s="436"/>
      <c r="BW1181" s="436"/>
      <c r="BX1181" s="436"/>
      <c r="BY1181" s="436"/>
    </row>
    <row r="1182" s="341" customFormat="true" ht="15" customHeight="true" x14ac:dyDescent="0.2">
      <c r="BA1182" s="436"/>
      <c r="BB1182" s="366"/>
      <c r="BC1182" s="436"/>
      <c r="BD1182" s="436"/>
      <c r="BE1182" s="436"/>
      <c r="BF1182" s="436"/>
      <c r="BG1182" s="436"/>
      <c r="BH1182" s="436"/>
      <c r="BI1182" s="436"/>
      <c r="BJ1182" s="436"/>
      <c r="BK1182" s="436"/>
      <c r="BL1182" s="436"/>
      <c r="BM1182" s="436"/>
      <c r="BN1182" s="436"/>
      <c r="BO1182" s="436"/>
      <c r="BP1182" s="436"/>
      <c r="BQ1182" s="436"/>
      <c r="BR1182" s="436"/>
      <c r="BS1182" s="436"/>
      <c r="BT1182" s="436"/>
      <c r="BU1182" s="436"/>
      <c r="BV1182" s="436"/>
      <c r="BW1182" s="436"/>
      <c r="BX1182" s="436"/>
      <c r="BY1182" s="436"/>
    </row>
    <row r="1183" s="341" customFormat="true" ht="15" customHeight="true" x14ac:dyDescent="0.2">
      <c r="BA1183" s="436"/>
      <c r="BB1183" s="366"/>
      <c r="BC1183" s="436"/>
      <c r="BD1183" s="436"/>
      <c r="BE1183" s="436"/>
      <c r="BF1183" s="436"/>
      <c r="BG1183" s="436"/>
      <c r="BH1183" s="436"/>
      <c r="BI1183" s="436"/>
      <c r="BJ1183" s="436"/>
      <c r="BK1183" s="436"/>
      <c r="BL1183" s="436"/>
      <c r="BM1183" s="436"/>
      <c r="BN1183" s="436"/>
      <c r="BO1183" s="436"/>
      <c r="BP1183" s="436"/>
      <c r="BQ1183" s="436"/>
      <c r="BR1183" s="436"/>
      <c r="BS1183" s="436"/>
      <c r="BT1183" s="436"/>
      <c r="BU1183" s="436"/>
      <c r="BV1183" s="436"/>
      <c r="BW1183" s="436"/>
      <c r="BX1183" s="436"/>
      <c r="BY1183" s="436"/>
    </row>
    <row r="1184" s="341" customFormat="true" ht="15" customHeight="true" x14ac:dyDescent="0.2">
      <c r="BA1184" s="436"/>
      <c r="BB1184" s="366"/>
      <c r="BC1184" s="436"/>
      <c r="BD1184" s="436"/>
      <c r="BE1184" s="436"/>
      <c r="BF1184" s="436"/>
      <c r="BG1184" s="436"/>
      <c r="BH1184" s="436"/>
      <c r="BI1184" s="436"/>
      <c r="BJ1184" s="436"/>
      <c r="BK1184" s="436"/>
      <c r="BL1184" s="436"/>
      <c r="BM1184" s="436"/>
      <c r="BN1184" s="436"/>
      <c r="BO1184" s="436"/>
      <c r="BP1184" s="436"/>
      <c r="BQ1184" s="436"/>
      <c r="BR1184" s="436"/>
      <c r="BS1184" s="436"/>
      <c r="BT1184" s="436"/>
      <c r="BU1184" s="436"/>
      <c r="BV1184" s="436"/>
      <c r="BW1184" s="436"/>
      <c r="BX1184" s="436"/>
      <c r="BY1184" s="436"/>
    </row>
    <row r="1185" s="341" customFormat="true" ht="15" customHeight="true" x14ac:dyDescent="0.2">
      <c r="BA1185" s="436"/>
      <c r="BB1185" s="366"/>
      <c r="BC1185" s="436"/>
      <c r="BD1185" s="436"/>
      <c r="BE1185" s="436"/>
      <c r="BF1185" s="436"/>
      <c r="BG1185" s="436"/>
      <c r="BH1185" s="436"/>
      <c r="BI1185" s="436"/>
      <c r="BJ1185" s="436"/>
      <c r="BK1185" s="436"/>
      <c r="BL1185" s="436"/>
      <c r="BM1185" s="436"/>
      <c r="BN1185" s="436"/>
      <c r="BO1185" s="436"/>
      <c r="BP1185" s="436"/>
      <c r="BQ1185" s="436"/>
      <c r="BR1185" s="436"/>
      <c r="BS1185" s="436"/>
      <c r="BT1185" s="436"/>
      <c r="BU1185" s="436"/>
      <c r="BV1185" s="436"/>
      <c r="BW1185" s="436"/>
      <c r="BX1185" s="436"/>
      <c r="BY1185" s="436"/>
    </row>
    <row r="1186" s="341" customFormat="true" ht="15" customHeight="true" x14ac:dyDescent="0.2">
      <c r="BA1186" s="436"/>
      <c r="BB1186" s="366"/>
      <c r="BC1186" s="436"/>
      <c r="BD1186" s="436"/>
      <c r="BE1186" s="436"/>
      <c r="BF1186" s="436"/>
      <c r="BG1186" s="436"/>
      <c r="BH1186" s="436"/>
      <c r="BI1186" s="436"/>
      <c r="BJ1186" s="436"/>
      <c r="BK1186" s="436"/>
      <c r="BL1186" s="436"/>
      <c r="BM1186" s="436"/>
      <c r="BN1186" s="436"/>
      <c r="BO1186" s="436"/>
      <c r="BP1186" s="436"/>
      <c r="BQ1186" s="436"/>
      <c r="BR1186" s="436"/>
      <c r="BS1186" s="436"/>
      <c r="BT1186" s="436"/>
      <c r="BU1186" s="436"/>
      <c r="BV1186" s="436"/>
      <c r="BW1186" s="436"/>
      <c r="BX1186" s="436"/>
      <c r="BY1186" s="436"/>
    </row>
    <row r="1187" s="341" customFormat="true" ht="15" customHeight="true" x14ac:dyDescent="0.2">
      <c r="BA1187" s="436"/>
      <c r="BB1187" s="366"/>
      <c r="BC1187" s="436"/>
      <c r="BD1187" s="436"/>
      <c r="BE1187" s="436"/>
      <c r="BF1187" s="436"/>
      <c r="BG1187" s="436"/>
      <c r="BH1187" s="436"/>
      <c r="BI1187" s="436"/>
      <c r="BJ1187" s="436"/>
      <c r="BK1187" s="436"/>
      <c r="BL1187" s="436"/>
      <c r="BM1187" s="436"/>
      <c r="BN1187" s="436"/>
      <c r="BO1187" s="436"/>
      <c r="BP1187" s="436"/>
      <c r="BQ1187" s="436"/>
      <c r="BR1187" s="436"/>
      <c r="BS1187" s="436"/>
      <c r="BT1187" s="436"/>
      <c r="BU1187" s="436"/>
      <c r="BV1187" s="436"/>
      <c r="BW1187" s="436"/>
      <c r="BX1187" s="436"/>
      <c r="BY1187" s="436"/>
    </row>
    <row r="1188" s="341" customFormat="true" ht="15" customHeight="true" x14ac:dyDescent="0.2">
      <c r="BA1188" s="436"/>
      <c r="BB1188" s="366"/>
      <c r="BC1188" s="436"/>
      <c r="BD1188" s="436"/>
      <c r="BE1188" s="436"/>
      <c r="BF1188" s="436"/>
      <c r="BG1188" s="436"/>
      <c r="BH1188" s="436"/>
      <c r="BI1188" s="436"/>
      <c r="BJ1188" s="436"/>
      <c r="BK1188" s="436"/>
      <c r="BL1188" s="436"/>
      <c r="BM1188" s="436"/>
      <c r="BN1188" s="436"/>
      <c r="BO1188" s="436"/>
      <c r="BP1188" s="436"/>
      <c r="BQ1188" s="436"/>
      <c r="BR1188" s="436"/>
      <c r="BS1188" s="436"/>
      <c r="BT1188" s="436"/>
      <c r="BU1188" s="436"/>
      <c r="BV1188" s="436"/>
      <c r="BW1188" s="436"/>
      <c r="BX1188" s="436"/>
      <c r="BY1188" s="436"/>
    </row>
    <row r="1189" s="341" customFormat="true" ht="15" customHeight="true" x14ac:dyDescent="0.2">
      <c r="BA1189" s="436"/>
      <c r="BB1189" s="366"/>
      <c r="BC1189" s="436"/>
      <c r="BD1189" s="436"/>
      <c r="BE1189" s="436"/>
      <c r="BF1189" s="436"/>
      <c r="BG1189" s="436"/>
      <c r="BH1189" s="436"/>
      <c r="BI1189" s="436"/>
      <c r="BJ1189" s="436"/>
      <c r="BK1189" s="436"/>
      <c r="BL1189" s="436"/>
      <c r="BM1189" s="436"/>
      <c r="BN1189" s="436"/>
      <c r="BO1189" s="436"/>
      <c r="BP1189" s="436"/>
      <c r="BQ1189" s="436"/>
      <c r="BR1189" s="436"/>
      <c r="BS1189" s="436"/>
      <c r="BT1189" s="436"/>
      <c r="BU1189" s="436"/>
      <c r="BV1189" s="436"/>
      <c r="BW1189" s="436"/>
      <c r="BX1189" s="436"/>
      <c r="BY1189" s="436"/>
    </row>
    <row r="1190" s="341" customFormat="true" ht="15" customHeight="true" x14ac:dyDescent="0.2">
      <c r="BA1190" s="436"/>
      <c r="BB1190" s="366"/>
      <c r="BC1190" s="436"/>
      <c r="BD1190" s="436"/>
      <c r="BE1190" s="436"/>
      <c r="BF1190" s="436"/>
      <c r="BG1190" s="436"/>
      <c r="BH1190" s="436"/>
      <c r="BI1190" s="436"/>
      <c r="BJ1190" s="436"/>
      <c r="BK1190" s="436"/>
      <c r="BL1190" s="436"/>
      <c r="BM1190" s="436"/>
      <c r="BN1190" s="436"/>
      <c r="BO1190" s="436"/>
      <c r="BP1190" s="436"/>
      <c r="BQ1190" s="436"/>
      <c r="BR1190" s="436"/>
      <c r="BS1190" s="436"/>
      <c r="BT1190" s="436"/>
      <c r="BU1190" s="436"/>
      <c r="BV1190" s="436"/>
      <c r="BW1190" s="436"/>
      <c r="BX1190" s="436"/>
      <c r="BY1190" s="436"/>
    </row>
    <row r="1191" s="341" customFormat="true" ht="15" customHeight="true" x14ac:dyDescent="0.2">
      <c r="BA1191" s="436"/>
      <c r="BB1191" s="366"/>
      <c r="BC1191" s="436"/>
      <c r="BD1191" s="436"/>
      <c r="BE1191" s="436"/>
      <c r="BF1191" s="436"/>
      <c r="BG1191" s="436"/>
      <c r="BH1191" s="436"/>
      <c r="BI1191" s="436"/>
      <c r="BJ1191" s="436"/>
      <c r="BK1191" s="436"/>
      <c r="BL1191" s="436"/>
      <c r="BM1191" s="436"/>
      <c r="BN1191" s="436"/>
      <c r="BO1191" s="436"/>
      <c r="BP1191" s="436"/>
      <c r="BQ1191" s="436"/>
      <c r="BR1191" s="436"/>
      <c r="BS1191" s="436"/>
      <c r="BT1191" s="436"/>
      <c r="BU1191" s="436"/>
      <c r="BV1191" s="436"/>
      <c r="BW1191" s="436"/>
      <c r="BX1191" s="436"/>
      <c r="BY1191" s="436"/>
    </row>
    <row r="1192" s="341" customFormat="true" ht="15" customHeight="true" x14ac:dyDescent="0.2">
      <c r="BA1192" s="436"/>
      <c r="BB1192" s="366"/>
      <c r="BC1192" s="436"/>
      <c r="BD1192" s="436"/>
      <c r="BE1192" s="436"/>
      <c r="BF1192" s="436"/>
      <c r="BG1192" s="436"/>
      <c r="BH1192" s="436"/>
      <c r="BI1192" s="436"/>
      <c r="BJ1192" s="436"/>
      <c r="BK1192" s="436"/>
      <c r="BL1192" s="436"/>
      <c r="BM1192" s="436"/>
      <c r="BN1192" s="436"/>
      <c r="BO1192" s="436"/>
      <c r="BP1192" s="436"/>
      <c r="BQ1192" s="436"/>
      <c r="BR1192" s="436"/>
      <c r="BS1192" s="436"/>
      <c r="BT1192" s="436"/>
      <c r="BU1192" s="436"/>
      <c r="BV1192" s="436"/>
      <c r="BW1192" s="436"/>
      <c r="BX1192" s="436"/>
      <c r="BY1192" s="436"/>
    </row>
    <row r="1193" s="341" customFormat="true" ht="15" customHeight="true" x14ac:dyDescent="0.2">
      <c r="BA1193" s="436"/>
      <c r="BB1193" s="366"/>
      <c r="BC1193" s="436"/>
      <c r="BD1193" s="436"/>
      <c r="BE1193" s="436"/>
      <c r="BF1193" s="436"/>
      <c r="BG1193" s="436"/>
      <c r="BH1193" s="436"/>
      <c r="BI1193" s="436"/>
      <c r="BJ1193" s="436"/>
      <c r="BK1193" s="436"/>
      <c r="BL1193" s="436"/>
      <c r="BM1193" s="436"/>
      <c r="BN1193" s="436"/>
      <c r="BO1193" s="436"/>
      <c r="BP1193" s="436"/>
      <c r="BQ1193" s="436"/>
      <c r="BR1193" s="436"/>
      <c r="BS1193" s="436"/>
      <c r="BT1193" s="436"/>
      <c r="BU1193" s="436"/>
      <c r="BV1193" s="436"/>
      <c r="BW1193" s="436"/>
      <c r="BX1193" s="436"/>
      <c r="BY1193" s="436"/>
    </row>
    <row r="1194" s="341" customFormat="true" ht="15" customHeight="true" x14ac:dyDescent="0.2">
      <c r="BA1194" s="436"/>
      <c r="BB1194" s="366"/>
      <c r="BC1194" s="436"/>
      <c r="BD1194" s="436"/>
      <c r="BE1194" s="436"/>
      <c r="BF1194" s="436"/>
      <c r="BG1194" s="436"/>
      <c r="BH1194" s="436"/>
      <c r="BI1194" s="436"/>
      <c r="BJ1194" s="436"/>
      <c r="BK1194" s="436"/>
      <c r="BL1194" s="436"/>
      <c r="BM1194" s="436"/>
      <c r="BN1194" s="436"/>
      <c r="BO1194" s="436"/>
      <c r="BP1194" s="436"/>
      <c r="BQ1194" s="436"/>
      <c r="BR1194" s="436"/>
      <c r="BS1194" s="436"/>
      <c r="BT1194" s="436"/>
      <c r="BU1194" s="436"/>
      <c r="BV1194" s="436"/>
      <c r="BW1194" s="436"/>
      <c r="BX1194" s="436"/>
      <c r="BY1194" s="436"/>
    </row>
    <row r="1195" s="341" customFormat="true" ht="15" customHeight="true" x14ac:dyDescent="0.2">
      <c r="BA1195" s="436"/>
      <c r="BB1195" s="366"/>
      <c r="BC1195" s="436"/>
      <c r="BD1195" s="436"/>
      <c r="BE1195" s="436"/>
      <c r="BF1195" s="436"/>
      <c r="BG1195" s="436"/>
      <c r="BH1195" s="436"/>
      <c r="BI1195" s="436"/>
      <c r="BJ1195" s="436"/>
      <c r="BK1195" s="436"/>
      <c r="BL1195" s="436"/>
      <c r="BM1195" s="436"/>
      <c r="BN1195" s="436"/>
      <c r="BO1195" s="436"/>
      <c r="BP1195" s="436"/>
      <c r="BQ1195" s="436"/>
      <c r="BR1195" s="436"/>
      <c r="BS1195" s="436"/>
      <c r="BT1195" s="436"/>
      <c r="BU1195" s="436"/>
      <c r="BV1195" s="436"/>
      <c r="BW1195" s="436"/>
      <c r="BX1195" s="436"/>
      <c r="BY1195" s="436"/>
    </row>
    <row r="1196" s="341" customFormat="true" ht="15" customHeight="true" x14ac:dyDescent="0.2">
      <c r="BA1196" s="436"/>
      <c r="BB1196" s="366"/>
      <c r="BC1196" s="436"/>
      <c r="BD1196" s="436"/>
      <c r="BE1196" s="436"/>
      <c r="BF1196" s="436"/>
      <c r="BG1196" s="436"/>
      <c r="BH1196" s="436"/>
      <c r="BI1196" s="436"/>
      <c r="BJ1196" s="436"/>
      <c r="BK1196" s="436"/>
      <c r="BL1196" s="436"/>
      <c r="BM1196" s="436"/>
      <c r="BN1196" s="436"/>
      <c r="BO1196" s="436"/>
      <c r="BP1196" s="436"/>
      <c r="BQ1196" s="436"/>
      <c r="BR1196" s="436"/>
      <c r="BS1196" s="436"/>
      <c r="BT1196" s="436"/>
      <c r="BU1196" s="436"/>
      <c r="BV1196" s="436"/>
      <c r="BW1196" s="436"/>
      <c r="BX1196" s="436"/>
      <c r="BY1196" s="436"/>
    </row>
    <row r="1197" s="341" customFormat="true" ht="15" customHeight="true" x14ac:dyDescent="0.2">
      <c r="BA1197" s="436"/>
      <c r="BB1197" s="366"/>
      <c r="BC1197" s="436"/>
      <c r="BD1197" s="436"/>
      <c r="BE1197" s="436"/>
      <c r="BF1197" s="436"/>
      <c r="BG1197" s="436"/>
      <c r="BH1197" s="436"/>
      <c r="BI1197" s="436"/>
      <c r="BJ1197" s="436"/>
      <c r="BK1197" s="436"/>
      <c r="BL1197" s="436"/>
      <c r="BM1197" s="436"/>
      <c r="BN1197" s="436"/>
      <c r="BO1197" s="436"/>
      <c r="BP1197" s="436"/>
      <c r="BQ1197" s="436"/>
      <c r="BR1197" s="436"/>
      <c r="BS1197" s="436"/>
      <c r="BT1197" s="436"/>
      <c r="BU1197" s="436"/>
      <c r="BV1197" s="436"/>
      <c r="BW1197" s="436"/>
      <c r="BX1197" s="436"/>
      <c r="BY1197" s="436"/>
    </row>
    <row r="1198" s="341" customFormat="true" ht="15" customHeight="true" x14ac:dyDescent="0.2">
      <c r="BA1198" s="436"/>
      <c r="BB1198" s="366"/>
      <c r="BC1198" s="436"/>
      <c r="BD1198" s="436"/>
      <c r="BE1198" s="436"/>
      <c r="BF1198" s="436"/>
      <c r="BG1198" s="436"/>
      <c r="BH1198" s="436"/>
      <c r="BI1198" s="436"/>
      <c r="BJ1198" s="436"/>
      <c r="BK1198" s="436"/>
      <c r="BL1198" s="436"/>
      <c r="BM1198" s="436"/>
      <c r="BN1198" s="436"/>
      <c r="BO1198" s="436"/>
      <c r="BP1198" s="436"/>
      <c r="BQ1198" s="436"/>
      <c r="BR1198" s="436"/>
      <c r="BS1198" s="436"/>
      <c r="BT1198" s="436"/>
      <c r="BU1198" s="436"/>
      <c r="BV1198" s="436"/>
      <c r="BW1198" s="436"/>
      <c r="BX1198" s="436"/>
      <c r="BY1198" s="436"/>
    </row>
    <row r="1199" s="341" customFormat="true" ht="15" customHeight="true" x14ac:dyDescent="0.2">
      <c r="BA1199" s="436"/>
      <c r="BB1199" s="366"/>
      <c r="BC1199" s="436"/>
      <c r="BD1199" s="436"/>
      <c r="BE1199" s="436"/>
      <c r="BF1199" s="436"/>
      <c r="BG1199" s="436"/>
      <c r="BH1199" s="436"/>
      <c r="BI1199" s="436"/>
      <c r="BJ1199" s="436"/>
      <c r="BK1199" s="436"/>
      <c r="BL1199" s="436"/>
      <c r="BM1199" s="436"/>
      <c r="BN1199" s="436"/>
      <c r="BO1199" s="436"/>
      <c r="BP1199" s="436"/>
      <c r="BQ1199" s="436"/>
      <c r="BR1199" s="436"/>
      <c r="BS1199" s="436"/>
      <c r="BT1199" s="436"/>
      <c r="BU1199" s="436"/>
      <c r="BV1199" s="436"/>
      <c r="BW1199" s="436"/>
      <c r="BX1199" s="436"/>
      <c r="BY1199" s="436"/>
    </row>
    <row r="1200" s="341" customFormat="true" ht="15" customHeight="true" x14ac:dyDescent="0.2">
      <c r="BA1200" s="436"/>
      <c r="BB1200" s="366"/>
      <c r="BC1200" s="436"/>
      <c r="BD1200" s="436"/>
      <c r="BE1200" s="436"/>
      <c r="BF1200" s="436"/>
      <c r="BG1200" s="436"/>
      <c r="BH1200" s="436"/>
      <c r="BI1200" s="436"/>
      <c r="BJ1200" s="436"/>
      <c r="BK1200" s="436"/>
      <c r="BL1200" s="436"/>
      <c r="BM1200" s="436"/>
      <c r="BN1200" s="436"/>
      <c r="BO1200" s="436"/>
      <c r="BP1200" s="436"/>
      <c r="BQ1200" s="436"/>
      <c r="BR1200" s="436"/>
      <c r="BS1200" s="436"/>
      <c r="BT1200" s="436"/>
      <c r="BU1200" s="436"/>
      <c r="BV1200" s="436"/>
      <c r="BW1200" s="436"/>
      <c r="BX1200" s="436"/>
      <c r="BY1200" s="436"/>
    </row>
  </sheetData>
  <mergeCells count="1314">
    <mergeCell ref="BA153:BA16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J653"/>
    <mergeCell ref="M653:O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J628"/>
    <mergeCell ref="M628:O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E559"/>
    <mergeCell ref="H559:I559"/>
    <mergeCell ref="M559:N559"/>
    <mergeCell ref="C555:D555"/>
    <mergeCell ref="H555:I556"/>
    <mergeCell ref="M555:N556"/>
    <mergeCell ref="C556:D556"/>
    <mergeCell ref="C557:D557"/>
    <mergeCell ref="H557:I557"/>
    <mergeCell ref="M557:N557"/>
    <mergeCell ref="C553:D553"/>
    <mergeCell ref="H553:I553"/>
    <mergeCell ref="M553:N553"/>
    <mergeCell ref="C554:D554"/>
    <mergeCell ref="H554:J554"/>
    <mergeCell ref="M554:O554"/>
    <mergeCell ref="C551:D551"/>
    <mergeCell ref="H551:I551"/>
    <mergeCell ref="M551:N551"/>
    <mergeCell ref="C552:D552"/>
    <mergeCell ref="H552:I552"/>
    <mergeCell ref="M552:N552"/>
    <mergeCell ref="C548:D548"/>
    <mergeCell ref="H548:L548"/>
    <mergeCell ref="M548:Q548"/>
    <mergeCell ref="C549:D549"/>
    <mergeCell ref="H549:I550"/>
    <mergeCell ref="J549:L549"/>
    <mergeCell ref="M549:N550"/>
    <mergeCell ref="O549:Q549"/>
    <mergeCell ref="C550:D550"/>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09:D510"/>
    <mergeCell ref="H509:I509"/>
    <mergeCell ref="M509:N509"/>
    <mergeCell ref="H510:I510"/>
    <mergeCell ref="M510:N510"/>
    <mergeCell ref="C511:D511"/>
    <mergeCell ref="H511:I511"/>
    <mergeCell ref="M511:N511"/>
    <mergeCell ref="C507:D507"/>
    <mergeCell ref="H507:I507"/>
    <mergeCell ref="M507:N507"/>
    <mergeCell ref="C508:E508"/>
    <mergeCell ref="H508:I508"/>
    <mergeCell ref="M508:N508"/>
    <mergeCell ref="C505:D505"/>
    <mergeCell ref="H505:I505"/>
    <mergeCell ref="M505:N505"/>
    <mergeCell ref="C506:D506"/>
    <mergeCell ref="H506:I506"/>
    <mergeCell ref="M506:N506"/>
    <mergeCell ref="C502:G502"/>
    <mergeCell ref="H502:I502"/>
    <mergeCell ref="M502:N502"/>
    <mergeCell ref="C503:D504"/>
    <mergeCell ref="E503:G503"/>
    <mergeCell ref="H503:I503"/>
    <mergeCell ref="M503:N503"/>
    <mergeCell ref="H504:I504"/>
    <mergeCell ref="M504:N504"/>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J475"/>
    <mergeCell ref="M475:O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E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C412:D412"/>
    <mergeCell ref="H412:I412"/>
    <mergeCell ref="M412:N412"/>
    <mergeCell ref="C413:D413"/>
    <mergeCell ref="H413:I413"/>
    <mergeCell ref="M413:N413"/>
    <mergeCell ref="H400:J400"/>
    <mergeCell ref="M400:O400"/>
    <mergeCell ref="C401:D402"/>
    <mergeCell ref="H401:I402"/>
    <mergeCell ref="A208:B208"/>
    <mergeCell ref="A153:A160"/>
    <mergeCell ref="C133:G133"/>
    <mergeCell ref="H133:L133"/>
    <mergeCell ref="M133:Q133"/>
    <mergeCell ref="A135:A139"/>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65"/>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6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806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806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806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806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807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807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807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807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807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807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807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807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807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807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8080" r:id="rId19" name="B_Matrix">
              <controlPr defaultSize="0" print="0" autoFill="0" autoPict="0" macro="[0]!GoTo_WATER">
                <anchor moveWithCells="1">
                  <from>
                    <xdr:col>1</xdr:col>
                    <xdr:colOff>228600</xdr:colOff>
                    <xdr:row>398</xdr:row>
                    <xdr:rowOff>85725</xdr:rowOff>
                  </from>
                  <to>
                    <xdr:col>1</xdr:col>
                    <xdr:colOff>1704975</xdr:colOff>
                    <xdr:row>400</xdr:row>
                    <xdr:rowOff>85725</xdr:rowOff>
                  </to>
                </anchor>
              </controlPr>
            </control>
          </mc:Choice>
        </mc:AlternateContent>
        <mc:AlternateContent xmlns:mc="http://schemas.openxmlformats.org/markup-compatibility/2006">
          <mc:Choice Requires="x14">
            <control shapeId="25808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9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09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09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09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09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09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09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0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0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0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0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0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0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0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1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1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1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BH324"/>
  <sheetViews>
    <sheetView workbookViewId="0"/>
  </sheetViews>
  <sheetFormatPr defaultRowHeight="12.75" x14ac:dyDescent="0.2"/>
  <sheetData>
    <row r="1">
      <c r="A1" t="s">
        <v>593</v>
      </c>
      <c r="B1" t="s">
        <v>595</v>
      </c>
      <c r="C1" t="s">
        <v>596</v>
      </c>
      <c r="D1" t="s">
        <v>603</v>
      </c>
      <c r="E1" t="s">
        <v>604</v>
      </c>
      <c r="F1" t="s">
        <v>605</v>
      </c>
      <c r="G1" t="s">
        <v>606</v>
      </c>
      <c r="H1" t="s">
        <v>629</v>
      </c>
      <c r="I1" t="s">
        <v>630</v>
      </c>
      <c r="J1" t="s">
        <v>631</v>
      </c>
      <c r="K1" t="s">
        <v>632</v>
      </c>
      <c r="L1" t="s">
        <v>633</v>
      </c>
      <c r="M1" t="s">
        <v>634</v>
      </c>
      <c r="N1" t="s">
        <v>635</v>
      </c>
      <c r="O1" t="s">
        <v>636</v>
      </c>
      <c r="P1" t="s">
        <v>637</v>
      </c>
      <c r="Q1" t="s">
        <v>638</v>
      </c>
      <c r="R1" t="s">
        <v>639</v>
      </c>
      <c r="S1" t="s">
        <v>640</v>
      </c>
      <c r="T1" t="s">
        <v>641</v>
      </c>
      <c r="U1" t="s">
        <v>642</v>
      </c>
      <c r="V1" t="s">
        <v>643</v>
      </c>
      <c r="W1" t="s">
        <v>644</v>
      </c>
      <c r="X1" t="s">
        <v>645</v>
      </c>
      <c r="Y1" t="s">
        <v>646</v>
      </c>
      <c r="Z1" t="s">
        <v>647</v>
      </c>
      <c r="AA1" t="s">
        <v>648</v>
      </c>
      <c r="AB1" t="s">
        <v>649</v>
      </c>
      <c r="AC1" t="s">
        <v>650</v>
      </c>
      <c r="AD1" t="s">
        <v>651</v>
      </c>
      <c r="AE1" t="s">
        <v>652</v>
      </c>
      <c r="AF1" t="s">
        <v>653</v>
      </c>
      <c r="AG1" t="s">
        <v>654</v>
      </c>
      <c r="AH1" t="s">
        <v>655</v>
      </c>
      <c r="AI1" t="s">
        <v>656</v>
      </c>
      <c r="AJ1" t="s">
        <v>657</v>
      </c>
      <c r="AK1" t="s">
        <v>658</v>
      </c>
      <c r="AL1" t="s">
        <v>659</v>
      </c>
      <c r="AM1" t="s">
        <v>660</v>
      </c>
      <c r="AN1" t="s">
        <v>661</v>
      </c>
      <c r="AO1" t="s">
        <v>662</v>
      </c>
      <c r="AP1" t="s">
        <v>663</v>
      </c>
      <c r="AQ1" t="s">
        <v>664</v>
      </c>
      <c r="AR1" t="s">
        <v>665</v>
      </c>
      <c r="AS1" t="s">
        <v>666</v>
      </c>
      <c r="AT1" t="s">
        <v>667</v>
      </c>
      <c r="AU1" t="s">
        <v>668</v>
      </c>
      <c r="AV1" t="s">
        <v>669</v>
      </c>
      <c r="AW1" t="s">
        <v>670</v>
      </c>
      <c r="AX1" t="s">
        <v>671</v>
      </c>
      <c r="AY1" t="s">
        <v>672</v>
      </c>
      <c r="AZ1" t="s">
        <v>673</v>
      </c>
      <c r="BA1" t="s">
        <v>674</v>
      </c>
      <c r="BB1" t="s">
        <v>675</v>
      </c>
      <c r="BC1" t="s">
        <v>676</v>
      </c>
      <c r="BD1" t="s">
        <v>677</v>
      </c>
      <c r="BE1" t="s">
        <v>678</v>
      </c>
      <c r="BF1" t="s">
        <v>679</v>
      </c>
      <c r="BG1" t="s">
        <v>680</v>
      </c>
      <c r="BH1" t="s">
        <v>681</v>
      </c>
    </row>
    <row r="2">
      <c r="A2" t="s">
        <v>594</v>
      </c>
      <c r="B2">
        <v>2000</v>
      </c>
      <c r="C2" t="s">
        <v>597</v>
      </c>
      <c r="D2">
        <v>16</v>
      </c>
      <c r="E2" t="s">
        <v>13</v>
      </c>
      <c r="F2" t="s">
        <v>14</v>
      </c>
      <c r="G2" t="s">
        <v>607</v>
      </c>
      <c r="H2">
        <v>95.5</v>
      </c>
      <c r="I2">
        <v>97.799999999999997</v>
      </c>
      <c r="J2">
        <v>98.700000000000003</v>
      </c>
      <c r="K2">
        <v>99.5</v>
      </c>
      <c r="L2">
        <v>99.799999999999997</v>
      </c>
      <c r="M2">
        <v>99.5</v>
      </c>
      <c r="N2">
        <v>99.5</v>
      </c>
      <c r="O2">
        <v>100</v>
      </c>
      <c r="P2">
        <v>99.900000000000006</v>
      </c>
      <c r="Q2">
        <v>99.900000000000006</v>
      </c>
      <c r="R2">
        <v>94.5</v>
      </c>
      <c r="S2">
        <v>96.5</v>
      </c>
      <c r="T2">
        <v>97.799999999999997</v>
      </c>
      <c r="U2">
        <v>98.299999999999997</v>
      </c>
      <c r="V2">
        <v>98.700000000000003</v>
      </c>
      <c r="W2" t="s">
        <v>146</v>
      </c>
      <c r="X2" t="s">
        <v>147</v>
      </c>
      <c r="Y2" t="s">
        <v>148</v>
      </c>
      <c r="Z2" t="s">
        <v>149</v>
      </c>
      <c r="AA2" t="s">
        <v>150</v>
      </c>
      <c r="AB2" t="s">
        <v>151</v>
      </c>
      <c r="AC2" t="s">
        <v>152</v>
      </c>
      <c r="AD2" t="s">
        <v>153</v>
      </c>
      <c r="AE2">
        <v>98</v>
      </c>
      <c r="AF2">
        <v>99.400000000000006</v>
      </c>
      <c r="AG2">
        <v>97.200000000000003</v>
      </c>
      <c r="AH2">
        <v>99.900000000000006</v>
      </c>
      <c r="AI2">
        <v>78.099999999999994</v>
      </c>
      <c r="AJ2"/>
      <c r="AK2">
        <v>100</v>
      </c>
      <c r="AL2"/>
      <c r="AM2"/>
      <c r="AN2"/>
      <c r="AO2"/>
      <c r="AP2"/>
      <c r="AQ2"/>
      <c r="AR2"/>
      <c r="AS2"/>
      <c r="AT2"/>
      <c r="AU2"/>
      <c r="AV2"/>
      <c r="AW2"/>
      <c r="AX2"/>
      <c r="AY2"/>
      <c r="AZ2"/>
      <c r="BA2"/>
      <c r="BB2"/>
      <c r="BC2"/>
      <c r="BD2"/>
      <c r="BE2"/>
      <c r="BF2"/>
      <c r="BG2"/>
      <c r="BH2"/>
    </row>
    <row r="3">
      <c r="A3" t="s">
        <v>594</v>
      </c>
      <c r="B3">
        <v>2000</v>
      </c>
      <c r="C3" t="s">
        <v>597</v>
      </c>
      <c r="D3">
        <v>17</v>
      </c>
      <c r="E3" t="s">
        <v>13</v>
      </c>
      <c r="F3" t="s">
        <v>51</v>
      </c>
      <c r="G3" t="s">
        <v>182</v>
      </c>
      <c r="H3">
        <v>4.5</v>
      </c>
      <c r="I3">
        <v>2.2000000000000002</v>
      </c>
      <c r="J3">
        <v>1.3</v>
      </c>
      <c r="K3">
        <v>0.5</v>
      </c>
      <c r="L3">
        <v>0.20000000000000001</v>
      </c>
      <c r="M3">
        <v>0.5</v>
      </c>
      <c r="N3">
        <v>0.5</v>
      </c>
      <c r="O3">
        <v>0</v>
      </c>
      <c r="P3">
        <v>0.10000000000000001</v>
      </c>
      <c r="Q3">
        <v>0.10000000000000001</v>
      </c>
      <c r="R3">
        <v>5.5</v>
      </c>
      <c r="S3">
        <v>3.5</v>
      </c>
      <c r="T3">
        <v>2.2000000000000002</v>
      </c>
      <c r="U3">
        <v>1.7</v>
      </c>
      <c r="V3">
        <v>1.3</v>
      </c>
      <c r="W3" t="s">
        <v>146</v>
      </c>
      <c r="X3" t="s">
        <v>147</v>
      </c>
      <c r="Y3" t="s">
        <v>148</v>
      </c>
      <c r="Z3" t="s">
        <v>149</v>
      </c>
      <c r="AA3" t="s">
        <v>150</v>
      </c>
      <c r="AB3" t="s">
        <v>151</v>
      </c>
      <c r="AC3" t="s">
        <v>152</v>
      </c>
      <c r="AD3" t="s">
        <v>153</v>
      </c>
      <c r="AE3">
        <v>2</v>
      </c>
      <c r="AF3">
        <v>0.59999999999999998</v>
      </c>
      <c r="AG3">
        <v>2.7999999999999998</v>
      </c>
      <c r="AH3">
        <v>0.10000000000000001</v>
      </c>
      <c r="AI3">
        <v>21.899999999999999</v>
      </c>
      <c r="AJ3"/>
      <c r="AK3">
        <v>0</v>
      </c>
      <c r="AL3"/>
      <c r="AM3"/>
      <c r="AN3"/>
      <c r="AO3"/>
      <c r="AP3"/>
      <c r="AQ3"/>
      <c r="AR3"/>
      <c r="AS3"/>
      <c r="AT3"/>
      <c r="AU3"/>
      <c r="AV3"/>
      <c r="AW3"/>
      <c r="AX3"/>
      <c r="AY3"/>
      <c r="AZ3"/>
      <c r="BA3"/>
      <c r="BB3"/>
      <c r="BC3"/>
      <c r="BD3"/>
      <c r="BE3"/>
      <c r="BF3"/>
      <c r="BG3"/>
      <c r="BH3"/>
    </row>
    <row r="4">
      <c r="A4" t="s">
        <v>594</v>
      </c>
      <c r="B4">
        <v>2000</v>
      </c>
      <c r="C4" t="s">
        <v>597</v>
      </c>
      <c r="D4">
        <v>18</v>
      </c>
      <c r="E4" t="s">
        <v>60</v>
      </c>
      <c r="F4" t="s">
        <v>15</v>
      </c>
      <c r="G4" t="s">
        <v>608</v>
      </c>
      <c r="H4">
        <v>91.099999999999994</v>
      </c>
      <c r="I4">
        <v>96.099999999999994</v>
      </c>
      <c r="J4">
        <v>98</v>
      </c>
      <c r="K4">
        <v>99.400000000000006</v>
      </c>
      <c r="L4">
        <v>99.799999999999997</v>
      </c>
      <c r="M4">
        <v>98</v>
      </c>
      <c r="N4">
        <v>99.400000000000006</v>
      </c>
      <c r="O4">
        <v>99.900000000000006</v>
      </c>
      <c r="P4">
        <v>99.900000000000006</v>
      </c>
      <c r="Q4">
        <v>99.799999999999997</v>
      </c>
      <c r="R4">
        <v>89.299999999999997</v>
      </c>
      <c r="S4">
        <v>93</v>
      </c>
      <c r="T4">
        <v>96.5</v>
      </c>
      <c r="U4">
        <v>97.299999999999997</v>
      </c>
      <c r="V4">
        <v>98.299999999999997</v>
      </c>
      <c r="W4" t="s">
        <v>146</v>
      </c>
      <c r="X4" t="s">
        <v>147</v>
      </c>
      <c r="Y4" t="s">
        <v>148</v>
      </c>
      <c r="Z4" t="s">
        <v>149</v>
      </c>
      <c r="AA4" t="s">
        <v>150</v>
      </c>
      <c r="AB4" t="s">
        <v>151</v>
      </c>
      <c r="AC4" t="s">
        <v>152</v>
      </c>
      <c r="AD4" t="s">
        <v>153</v>
      </c>
      <c r="AE4">
        <v>95.799999999999997</v>
      </c>
      <c r="AF4">
        <v>99</v>
      </c>
      <c r="AG4">
        <v>95.5</v>
      </c>
      <c r="AH4">
        <v>99.799999999999997</v>
      </c>
      <c r="AI4">
        <v>76.599999999999994</v>
      </c>
      <c r="AJ4"/>
      <c r="AK4">
        <v>99.5</v>
      </c>
      <c r="AL4"/>
      <c r="AM4"/>
      <c r="AN4"/>
      <c r="AO4"/>
      <c r="AP4"/>
      <c r="AQ4"/>
      <c r="AR4"/>
      <c r="AS4"/>
      <c r="AT4"/>
      <c r="AU4"/>
      <c r="AV4"/>
      <c r="AW4"/>
      <c r="AX4"/>
      <c r="AY4"/>
      <c r="AZ4"/>
      <c r="BA4"/>
      <c r="BB4"/>
      <c r="BC4"/>
      <c r="BD4"/>
      <c r="BE4"/>
      <c r="BF4"/>
      <c r="BG4"/>
      <c r="BH4"/>
    </row>
    <row r="5">
      <c r="A5" t="s">
        <v>594</v>
      </c>
      <c r="B5">
        <v>2000</v>
      </c>
      <c r="C5" t="s">
        <v>597</v>
      </c>
      <c r="D5">
        <v>19</v>
      </c>
      <c r="E5" t="s">
        <v>60</v>
      </c>
      <c r="F5" t="s">
        <v>16</v>
      </c>
      <c r="G5" t="s">
        <v>609</v>
      </c>
      <c r="H5">
        <v>3.2000000000000002</v>
      </c>
      <c r="I5">
        <v>1.3999999999999999</v>
      </c>
      <c r="J5">
        <v>0.59999999999999998</v>
      </c>
      <c r="K5">
        <v>0.10000000000000001</v>
      </c>
      <c r="L5">
        <v>0</v>
      </c>
      <c r="M5">
        <v>1.3999999999999999</v>
      </c>
      <c r="N5">
        <v>0.10000000000000001</v>
      </c>
      <c r="O5">
        <v>0.10000000000000001</v>
      </c>
      <c r="P5">
        <v>0</v>
      </c>
      <c r="Q5">
        <v>0.10000000000000001</v>
      </c>
      <c r="R5">
        <v>3.6000000000000001</v>
      </c>
      <c r="S5">
        <v>2.7000000000000002</v>
      </c>
      <c r="T5">
        <v>1</v>
      </c>
      <c r="U5">
        <v>0.69999999999999996</v>
      </c>
      <c r="V5">
        <v>0.29999999999999999</v>
      </c>
      <c r="W5" t="s">
        <v>146</v>
      </c>
      <c r="X5" t="s">
        <v>147</v>
      </c>
      <c r="Y5" t="s">
        <v>148</v>
      </c>
      <c r="Z5" t="s">
        <v>149</v>
      </c>
      <c r="AA5" t="s">
        <v>150</v>
      </c>
      <c r="AB5" t="s">
        <v>151</v>
      </c>
      <c r="AC5" t="s">
        <v>152</v>
      </c>
      <c r="AD5" t="s">
        <v>153</v>
      </c>
      <c r="AE5">
        <v>1.8999999999999999</v>
      </c>
      <c r="AF5">
        <v>0.40000000000000002</v>
      </c>
      <c r="AG5">
        <v>1.1000000000000001</v>
      </c>
      <c r="AH5">
        <v>0</v>
      </c>
      <c r="AI5">
        <v>1.2</v>
      </c>
      <c r="AJ5"/>
      <c r="AK5">
        <v>0.5</v>
      </c>
      <c r="AL5"/>
      <c r="AM5"/>
      <c r="AN5"/>
      <c r="AO5"/>
      <c r="AP5"/>
      <c r="AQ5"/>
      <c r="AR5"/>
      <c r="AS5"/>
      <c r="AT5"/>
      <c r="AU5"/>
      <c r="AV5"/>
      <c r="AW5"/>
      <c r="AX5"/>
      <c r="AY5"/>
      <c r="AZ5"/>
      <c r="BA5"/>
      <c r="BB5"/>
      <c r="BC5"/>
      <c r="BD5"/>
      <c r="BE5"/>
      <c r="BF5"/>
      <c r="BG5"/>
      <c r="BH5"/>
    </row>
    <row r="6">
      <c r="A6" t="s">
        <v>594</v>
      </c>
      <c r="B6">
        <v>2000</v>
      </c>
      <c r="C6" t="s">
        <v>597</v>
      </c>
      <c r="D6">
        <v>20</v>
      </c>
      <c r="E6" t="s">
        <v>60</v>
      </c>
      <c r="F6" t="s">
        <v>22</v>
      </c>
      <c r="G6" t="s">
        <v>610</v>
      </c>
      <c r="H6">
        <v>5.5</v>
      </c>
      <c r="I6">
        <v>2.3999999999999999</v>
      </c>
      <c r="J6">
        <v>1.3999999999999999</v>
      </c>
      <c r="K6">
        <v>0.5</v>
      </c>
      <c r="L6">
        <v>0.10000000000000001</v>
      </c>
      <c r="M6">
        <v>0.5</v>
      </c>
      <c r="N6">
        <v>0.5</v>
      </c>
      <c r="O6">
        <v>0</v>
      </c>
      <c r="P6">
        <v>0.10000000000000001</v>
      </c>
      <c r="Q6">
        <v>0.10000000000000001</v>
      </c>
      <c r="R6">
        <v>6.9000000000000004</v>
      </c>
      <c r="S6">
        <v>4.2999999999999998</v>
      </c>
      <c r="T6">
        <v>2.3999999999999999</v>
      </c>
      <c r="U6">
        <v>2</v>
      </c>
      <c r="V6">
        <v>1.3999999999999999</v>
      </c>
      <c r="W6" t="s">
        <v>146</v>
      </c>
      <c r="X6" t="s">
        <v>147</v>
      </c>
      <c r="Y6" t="s">
        <v>148</v>
      </c>
      <c r="Z6" t="s">
        <v>149</v>
      </c>
      <c r="AA6" t="s">
        <v>150</v>
      </c>
      <c r="AB6" t="s">
        <v>151</v>
      </c>
      <c r="AC6" t="s">
        <v>152</v>
      </c>
      <c r="AD6" t="s">
        <v>153</v>
      </c>
      <c r="AE6">
        <v>2.2999999999999998</v>
      </c>
      <c r="AF6">
        <v>0.59999999999999998</v>
      </c>
      <c r="AG6">
        <v>3.2999999999999998</v>
      </c>
      <c r="AH6">
        <v>0.10000000000000001</v>
      </c>
      <c r="AI6">
        <v>22.199999999999999</v>
      </c>
      <c r="AJ6"/>
      <c r="AK6">
        <v>0</v>
      </c>
      <c r="AL6"/>
      <c r="AM6"/>
      <c r="AN6"/>
      <c r="AO6"/>
      <c r="AP6"/>
      <c r="AQ6"/>
      <c r="AR6"/>
      <c r="AS6"/>
      <c r="AT6"/>
      <c r="AU6"/>
      <c r="AV6"/>
      <c r="AW6"/>
      <c r="AX6"/>
      <c r="AY6"/>
      <c r="AZ6"/>
      <c r="BA6"/>
      <c r="BB6"/>
      <c r="BC6"/>
      <c r="BD6"/>
      <c r="BE6"/>
      <c r="BF6"/>
      <c r="BG6"/>
      <c r="BH6"/>
    </row>
    <row r="7">
      <c r="A7" t="s">
        <v>594</v>
      </c>
      <c r="B7">
        <v>2000</v>
      </c>
      <c r="C7" t="s">
        <v>597</v>
      </c>
      <c r="D7">
        <v>21</v>
      </c>
      <c r="E7" t="s">
        <v>60</v>
      </c>
      <c r="F7" t="s">
        <v>17</v>
      </c>
      <c r="G7" t="s">
        <v>611</v>
      </c>
      <c r="H7">
        <v>0.20000000000000001</v>
      </c>
      <c r="I7">
        <v>0.10000000000000001</v>
      </c>
      <c r="J7">
        <v>0</v>
      </c>
      <c r="K7">
        <v>0</v>
      </c>
      <c r="L7">
        <v>0</v>
      </c>
      <c r="M7">
        <v>0</v>
      </c>
      <c r="N7">
        <v>0</v>
      </c>
      <c r="O7">
        <v>0</v>
      </c>
      <c r="P7">
        <v>0</v>
      </c>
      <c r="Q7">
        <v>0.10000000000000001</v>
      </c>
      <c r="R7">
        <v>0.29999999999999999</v>
      </c>
      <c r="S7">
        <v>0</v>
      </c>
      <c r="T7">
        <v>0.10000000000000001</v>
      </c>
      <c r="U7">
        <v>0</v>
      </c>
      <c r="V7">
        <v>0</v>
      </c>
      <c r="W7" t="s">
        <v>146</v>
      </c>
      <c r="X7" t="s">
        <v>147</v>
      </c>
      <c r="Y7" t="s">
        <v>148</v>
      </c>
      <c r="Z7" t="s">
        <v>149</v>
      </c>
      <c r="AA7" t="s">
        <v>150</v>
      </c>
      <c r="AB7" t="s">
        <v>151</v>
      </c>
      <c r="AC7" t="s">
        <v>152</v>
      </c>
      <c r="AD7" t="s">
        <v>153</v>
      </c>
      <c r="AE7">
        <v>0</v>
      </c>
      <c r="AF7">
        <v>0</v>
      </c>
      <c r="AG7">
        <v>0.20000000000000001</v>
      </c>
      <c r="AH7">
        <v>0</v>
      </c>
      <c r="AI7">
        <v>0</v>
      </c>
      <c r="AJ7"/>
      <c r="AK7">
        <v>0</v>
      </c>
      <c r="AL7"/>
      <c r="AM7"/>
      <c r="AN7"/>
      <c r="AO7"/>
      <c r="AP7"/>
      <c r="AQ7"/>
      <c r="AR7"/>
      <c r="AS7"/>
      <c r="AT7"/>
      <c r="AU7"/>
      <c r="AV7"/>
      <c r="AW7"/>
      <c r="AX7"/>
      <c r="AY7"/>
      <c r="AZ7"/>
      <c r="BA7"/>
      <c r="BB7"/>
      <c r="BC7"/>
      <c r="BD7"/>
      <c r="BE7"/>
      <c r="BF7"/>
      <c r="BG7"/>
      <c r="BH7"/>
    </row>
    <row r="8">
      <c r="A8" t="s">
        <v>594</v>
      </c>
      <c r="B8">
        <v>2000</v>
      </c>
      <c r="C8" t="s">
        <v>597</v>
      </c>
      <c r="D8">
        <v>22</v>
      </c>
      <c r="E8" t="s">
        <v>54</v>
      </c>
      <c r="F8" t="s">
        <v>49</v>
      </c>
      <c r="G8" t="s">
        <v>182</v>
      </c>
      <c r="H8">
        <v>3.3999999999999999</v>
      </c>
      <c r="I8">
        <v>1.3999999999999999</v>
      </c>
      <c r="J8">
        <v>0.59999999999999998</v>
      </c>
      <c r="K8">
        <v>0.10000000000000001</v>
      </c>
      <c r="L8">
        <v>0</v>
      </c>
      <c r="M8">
        <v>1.5</v>
      </c>
      <c r="N8">
        <v>0.10000000000000001</v>
      </c>
      <c r="O8">
        <v>0.10000000000000001</v>
      </c>
      <c r="P8">
        <v>0</v>
      </c>
      <c r="Q8">
        <v>0.10000000000000001</v>
      </c>
      <c r="R8">
        <v>3.7999999999999998</v>
      </c>
      <c r="S8">
        <v>2.7999999999999998</v>
      </c>
      <c r="T8">
        <v>1</v>
      </c>
      <c r="U8">
        <v>0.80000000000000004</v>
      </c>
      <c r="V8">
        <v>0.29999999999999999</v>
      </c>
      <c r="W8" t="s">
        <v>146</v>
      </c>
      <c r="X8" t="s">
        <v>147</v>
      </c>
      <c r="Y8" t="s">
        <v>148</v>
      </c>
      <c r="Z8" t="s">
        <v>149</v>
      </c>
      <c r="AA8" t="s">
        <v>150</v>
      </c>
      <c r="AB8" t="s">
        <v>151</v>
      </c>
      <c r="AC8" t="s">
        <v>152</v>
      </c>
      <c r="AD8" t="s">
        <v>153</v>
      </c>
      <c r="AE8">
        <v>2</v>
      </c>
      <c r="AF8">
        <v>0.40000000000000002</v>
      </c>
      <c r="AG8">
        <v>1.1000000000000001</v>
      </c>
      <c r="AH8">
        <v>0</v>
      </c>
      <c r="AI8">
        <v>1.6000000000000001</v>
      </c>
      <c r="AJ8"/>
      <c r="AK8">
        <v>0.5</v>
      </c>
      <c r="AL8"/>
      <c r="AM8"/>
      <c r="AN8"/>
      <c r="AO8"/>
      <c r="AP8"/>
      <c r="AQ8"/>
      <c r="AR8"/>
      <c r="AS8"/>
      <c r="AT8"/>
      <c r="AU8"/>
      <c r="AV8"/>
      <c r="AW8"/>
      <c r="AX8"/>
      <c r="AY8"/>
      <c r="AZ8"/>
      <c r="BA8"/>
      <c r="BB8"/>
      <c r="BC8"/>
      <c r="BD8"/>
      <c r="BE8"/>
      <c r="BF8"/>
      <c r="BG8"/>
      <c r="BH8"/>
    </row>
    <row r="9">
      <c r="A9" t="s">
        <v>594</v>
      </c>
      <c r="B9">
        <v>2000</v>
      </c>
      <c r="C9" t="s">
        <v>597</v>
      </c>
      <c r="D9">
        <v>23</v>
      </c>
      <c r="E9" t="s">
        <v>54</v>
      </c>
      <c r="F9" t="s">
        <v>48</v>
      </c>
      <c r="G9" t="s">
        <v>182</v>
      </c>
      <c r="H9">
        <v>96.599999999999994</v>
      </c>
      <c r="I9">
        <v>98.599999999999994</v>
      </c>
      <c r="J9">
        <v>99.400000000000006</v>
      </c>
      <c r="K9">
        <v>99.900000000000006</v>
      </c>
      <c r="L9">
        <v>100</v>
      </c>
      <c r="M9">
        <v>98.5</v>
      </c>
      <c r="N9">
        <v>99.900000000000006</v>
      </c>
      <c r="O9">
        <v>99.900000000000006</v>
      </c>
      <c r="P9">
        <v>100</v>
      </c>
      <c r="Q9">
        <v>99.900000000000006</v>
      </c>
      <c r="R9">
        <v>96.200000000000003</v>
      </c>
      <c r="S9">
        <v>97.200000000000003</v>
      </c>
      <c r="T9">
        <v>99</v>
      </c>
      <c r="U9">
        <v>99.200000000000003</v>
      </c>
      <c r="V9">
        <v>99.700000000000003</v>
      </c>
      <c r="W9" t="s">
        <v>146</v>
      </c>
      <c r="X9" t="s">
        <v>147</v>
      </c>
      <c r="Y9" t="s">
        <v>148</v>
      </c>
      <c r="Z9" t="s">
        <v>149</v>
      </c>
      <c r="AA9" t="s">
        <v>150</v>
      </c>
      <c r="AB9" t="s">
        <v>151</v>
      </c>
      <c r="AC9" t="s">
        <v>152</v>
      </c>
      <c r="AD9" t="s">
        <v>153</v>
      </c>
      <c r="AE9">
        <v>98</v>
      </c>
      <c r="AF9">
        <v>99.599999999999994</v>
      </c>
      <c r="AG9">
        <v>98.900000000000006</v>
      </c>
      <c r="AH9">
        <v>100</v>
      </c>
      <c r="AI9">
        <v>98.400000000000006</v>
      </c>
      <c r="AJ9"/>
      <c r="AK9">
        <v>99.5</v>
      </c>
      <c r="AL9"/>
      <c r="AM9"/>
      <c r="AN9"/>
      <c r="AO9"/>
      <c r="AP9"/>
      <c r="AQ9"/>
      <c r="AR9"/>
      <c r="AS9"/>
      <c r="AT9"/>
      <c r="AU9"/>
      <c r="AV9"/>
      <c r="AW9"/>
      <c r="AX9"/>
      <c r="AY9"/>
      <c r="AZ9"/>
      <c r="BA9"/>
      <c r="BB9"/>
      <c r="BC9"/>
      <c r="BD9"/>
      <c r="BE9"/>
      <c r="BF9"/>
      <c r="BG9"/>
      <c r="BH9"/>
    </row>
    <row r="10">
      <c r="A10" t="s">
        <v>594</v>
      </c>
      <c r="B10">
        <v>2000</v>
      </c>
      <c r="C10" t="s">
        <v>597</v>
      </c>
      <c r="D10">
        <v>29</v>
      </c>
      <c r="E10" t="s">
        <v>57</v>
      </c>
      <c r="F10" t="s">
        <v>49</v>
      </c>
      <c r="G10" t="s">
        <v>612</v>
      </c>
      <c r="H10">
        <v>66.700000000000003</v>
      </c>
      <c r="I10">
        <v>76.799999999999997</v>
      </c>
      <c r="J10">
        <v>86.700000000000003</v>
      </c>
      <c r="K10">
        <v>96.799999999999997</v>
      </c>
      <c r="L10">
        <v>98.900000000000006</v>
      </c>
      <c r="M10">
        <v>96.700000000000003</v>
      </c>
      <c r="N10">
        <v>98.700000000000003</v>
      </c>
      <c r="O10">
        <v>99.700000000000003</v>
      </c>
      <c r="P10">
        <v>99.900000000000006</v>
      </c>
      <c r="Q10">
        <v>98.900000000000006</v>
      </c>
      <c r="R10">
        <v>60.100000000000001</v>
      </c>
      <c r="S10">
        <v>67.799999999999997</v>
      </c>
      <c r="T10">
        <v>75.400000000000006</v>
      </c>
      <c r="U10">
        <v>80.900000000000006</v>
      </c>
      <c r="V10">
        <v>89.700000000000003</v>
      </c>
      <c r="W10" t="s">
        <v>146</v>
      </c>
      <c r="X10" t="s">
        <v>147</v>
      </c>
      <c r="Y10" t="s">
        <v>148</v>
      </c>
      <c r="Z10" t="s">
        <v>149</v>
      </c>
      <c r="AA10" t="s">
        <v>150</v>
      </c>
      <c r="AB10" t="s">
        <v>151</v>
      </c>
      <c r="AC10" t="s">
        <v>152</v>
      </c>
      <c r="AD10" t="s">
        <v>153</v>
      </c>
      <c r="AE10">
        <v>75.299999999999997</v>
      </c>
      <c r="AF10">
        <v>98.099999999999994</v>
      </c>
      <c r="AG10">
        <v>74.900000000000006</v>
      </c>
      <c r="AH10">
        <v>98.700000000000003</v>
      </c>
      <c r="AI10">
        <v>71.900000000000006</v>
      </c>
      <c r="AJ10"/>
      <c r="AK10">
        <v>99.5</v>
      </c>
      <c r="AL10"/>
      <c r="AM10"/>
      <c r="AN10"/>
      <c r="AO10"/>
      <c r="AP10"/>
      <c r="AQ10"/>
      <c r="AR10"/>
      <c r="AS10"/>
      <c r="AT10"/>
      <c r="AU10"/>
      <c r="AV10"/>
      <c r="AW10"/>
      <c r="AX10"/>
      <c r="AY10"/>
      <c r="AZ10"/>
      <c r="BA10"/>
      <c r="BB10"/>
      <c r="BC10"/>
      <c r="BD10"/>
      <c r="BE10"/>
      <c r="BF10"/>
      <c r="BG10"/>
      <c r="BH10"/>
    </row>
    <row r="11">
      <c r="A11" t="s">
        <v>594</v>
      </c>
      <c r="B11">
        <v>2000</v>
      </c>
      <c r="C11" t="s">
        <v>597</v>
      </c>
      <c r="D11">
        <v>30</v>
      </c>
      <c r="E11" t="s">
        <v>57</v>
      </c>
      <c r="F11" t="s">
        <v>48</v>
      </c>
      <c r="G11" t="s">
        <v>182</v>
      </c>
      <c r="H11">
        <v>33.299999999999997</v>
      </c>
      <c r="I11">
        <v>23.199999999999999</v>
      </c>
      <c r="J11">
        <v>13.300000000000001</v>
      </c>
      <c r="K11">
        <v>3.2000000000000002</v>
      </c>
      <c r="L11">
        <v>1.1000000000000001</v>
      </c>
      <c r="M11">
        <v>3.2999999999999998</v>
      </c>
      <c r="N11">
        <v>1.3</v>
      </c>
      <c r="O11">
        <v>0.29999999999999999</v>
      </c>
      <c r="P11">
        <v>0.10000000000000001</v>
      </c>
      <c r="Q11">
        <v>1.1000000000000001</v>
      </c>
      <c r="R11">
        <v>39.899999999999999</v>
      </c>
      <c r="S11">
        <v>32.200000000000003</v>
      </c>
      <c r="T11">
        <v>24.600000000000001</v>
      </c>
      <c r="U11">
        <v>19.100000000000001</v>
      </c>
      <c r="V11">
        <v>10.300000000000001</v>
      </c>
      <c r="W11" t="s">
        <v>146</v>
      </c>
      <c r="X11" t="s">
        <v>147</v>
      </c>
      <c r="Y11" t="s">
        <v>148</v>
      </c>
      <c r="Z11" t="s">
        <v>149</v>
      </c>
      <c r="AA11" t="s">
        <v>150</v>
      </c>
      <c r="AB11" t="s">
        <v>151</v>
      </c>
      <c r="AC11" t="s">
        <v>152</v>
      </c>
      <c r="AD11" t="s">
        <v>153</v>
      </c>
      <c r="AE11">
        <v>24.699999999999999</v>
      </c>
      <c r="AF11">
        <v>1.8999999999999999</v>
      </c>
      <c r="AG11">
        <v>25.100000000000001</v>
      </c>
      <c r="AH11">
        <v>1.3</v>
      </c>
      <c r="AI11">
        <v>28.100000000000001</v>
      </c>
      <c r="AJ11"/>
      <c r="AK11">
        <v>0.5</v>
      </c>
      <c r="AL11"/>
      <c r="AM11"/>
      <c r="AN11"/>
      <c r="AO11"/>
      <c r="AP11"/>
      <c r="AQ11"/>
      <c r="AR11"/>
      <c r="AS11"/>
      <c r="AT11"/>
      <c r="AU11"/>
      <c r="AV11"/>
      <c r="AW11"/>
      <c r="AX11"/>
      <c r="AY11"/>
      <c r="AZ11"/>
      <c r="BA11"/>
      <c r="BB11"/>
      <c r="BC11"/>
      <c r="BD11"/>
      <c r="BE11"/>
      <c r="BF11"/>
      <c r="BG11"/>
      <c r="BH11"/>
    </row>
    <row r="12">
      <c r="A12" t="s">
        <v>594</v>
      </c>
      <c r="B12">
        <v>2000</v>
      </c>
      <c r="C12" t="s">
        <v>597</v>
      </c>
      <c r="D12">
        <v>31</v>
      </c>
      <c r="E12" t="s">
        <v>103</v>
      </c>
      <c r="F12" t="s">
        <v>49</v>
      </c>
      <c r="G12" t="s">
        <v>613</v>
      </c>
      <c r="H12">
        <v>45.399999999999999</v>
      </c>
      <c r="I12">
        <v>67.900000000000006</v>
      </c>
      <c r="J12">
        <v>82.799999999999997</v>
      </c>
      <c r="K12">
        <v>96</v>
      </c>
      <c r="L12">
        <v>98.900000000000006</v>
      </c>
      <c r="M12">
        <v>87.599999999999994</v>
      </c>
      <c r="N12">
        <v>97.599999999999994</v>
      </c>
      <c r="O12">
        <v>99.400000000000006</v>
      </c>
      <c r="P12">
        <v>99.900000000000006</v>
      </c>
      <c r="Q12">
        <v>98.900000000000006</v>
      </c>
      <c r="R12">
        <v>36.600000000000001</v>
      </c>
      <c r="S12">
        <v>53</v>
      </c>
      <c r="T12">
        <v>66.900000000000006</v>
      </c>
      <c r="U12">
        <v>75.700000000000003</v>
      </c>
      <c r="V12">
        <v>88.200000000000003</v>
      </c>
      <c r="W12" t="s">
        <v>146</v>
      </c>
      <c r="X12" t="s">
        <v>147</v>
      </c>
      <c r="Y12" t="s">
        <v>148</v>
      </c>
      <c r="Z12" t="s">
        <v>149</v>
      </c>
      <c r="AA12" t="s">
        <v>150</v>
      </c>
      <c r="AB12" t="s">
        <v>151</v>
      </c>
      <c r="AC12" t="s">
        <v>152</v>
      </c>
      <c r="AD12" t="s">
        <v>153</v>
      </c>
      <c r="AE12">
        <v>64.599999999999994</v>
      </c>
      <c r="AF12">
        <v>96</v>
      </c>
      <c r="AG12">
        <v>64.200000000000003</v>
      </c>
      <c r="AH12">
        <v>95.400000000000006</v>
      </c>
      <c r="AI12">
        <v>67.799999999999997</v>
      </c>
      <c r="AJ12"/>
      <c r="AK12">
        <v>98.099999999999994</v>
      </c>
      <c r="AL12"/>
      <c r="AM12"/>
      <c r="AN12"/>
      <c r="AO12"/>
      <c r="AP12"/>
      <c r="AQ12"/>
      <c r="AR12"/>
      <c r="AS12"/>
      <c r="AT12"/>
      <c r="AU12"/>
      <c r="AV12"/>
      <c r="AW12"/>
      <c r="AX12"/>
      <c r="AY12"/>
      <c r="AZ12"/>
      <c r="BA12"/>
      <c r="BB12"/>
      <c r="BC12"/>
      <c r="BD12"/>
      <c r="BE12"/>
      <c r="BF12"/>
      <c r="BG12"/>
      <c r="BH12"/>
    </row>
    <row r="13">
      <c r="A13" t="s">
        <v>594</v>
      </c>
      <c r="B13">
        <v>2000</v>
      </c>
      <c r="C13" t="s">
        <v>597</v>
      </c>
      <c r="D13">
        <v>32</v>
      </c>
      <c r="E13" t="s">
        <v>103</v>
      </c>
      <c r="F13" t="s">
        <v>48</v>
      </c>
      <c r="G13" t="s">
        <v>182</v>
      </c>
      <c r="H13">
        <v>54.600000000000001</v>
      </c>
      <c r="I13">
        <v>32.100000000000001</v>
      </c>
      <c r="J13">
        <v>17.199999999999999</v>
      </c>
      <c r="K13">
        <v>4</v>
      </c>
      <c r="L13">
        <v>1.1000000000000001</v>
      </c>
      <c r="M13">
        <v>12.4</v>
      </c>
      <c r="N13">
        <v>2.3999999999999999</v>
      </c>
      <c r="O13">
        <v>0.59999999999999998</v>
      </c>
      <c r="P13">
        <v>0.10000000000000001</v>
      </c>
      <c r="Q13">
        <v>1.1000000000000001</v>
      </c>
      <c r="R13">
        <v>63.399999999999999</v>
      </c>
      <c r="S13">
        <v>47</v>
      </c>
      <c r="T13">
        <v>33.100000000000001</v>
      </c>
      <c r="U13">
        <v>24.300000000000001</v>
      </c>
      <c r="V13">
        <v>11.800000000000001</v>
      </c>
      <c r="W13" t="s">
        <v>146</v>
      </c>
      <c r="X13" t="s">
        <v>147</v>
      </c>
      <c r="Y13" t="s">
        <v>148</v>
      </c>
      <c r="Z13" t="s">
        <v>149</v>
      </c>
      <c r="AA13" t="s">
        <v>150</v>
      </c>
      <c r="AB13" t="s">
        <v>151</v>
      </c>
      <c r="AC13" t="s">
        <v>152</v>
      </c>
      <c r="AD13" t="s">
        <v>153</v>
      </c>
      <c r="AE13">
        <v>35.399999999999999</v>
      </c>
      <c r="AF13">
        <v>4</v>
      </c>
      <c r="AG13">
        <v>35.799999999999997</v>
      </c>
      <c r="AH13">
        <v>4.5999999999999996</v>
      </c>
      <c r="AI13">
        <v>32.200000000000003</v>
      </c>
      <c r="AJ13"/>
      <c r="AK13">
        <v>1.8999999999999999</v>
      </c>
      <c r="AL13"/>
      <c r="AM13"/>
      <c r="AN13"/>
      <c r="AO13"/>
      <c r="AP13"/>
      <c r="AQ13"/>
      <c r="AR13"/>
      <c r="AS13"/>
      <c r="AT13"/>
      <c r="AU13"/>
      <c r="AV13"/>
      <c r="AW13"/>
      <c r="AX13"/>
      <c r="AY13"/>
      <c r="AZ13"/>
      <c r="BA13"/>
      <c r="BB13"/>
      <c r="BC13"/>
      <c r="BD13"/>
      <c r="BE13"/>
      <c r="BF13"/>
      <c r="BG13"/>
      <c r="BH13"/>
    </row>
    <row r="14">
      <c r="A14" t="s">
        <v>594</v>
      </c>
      <c r="B14">
        <v>2000</v>
      </c>
      <c r="C14" t="s">
        <v>597</v>
      </c>
      <c r="D14">
        <v>35</v>
      </c>
      <c r="E14" t="s">
        <v>55</v>
      </c>
      <c r="F14" t="s">
        <v>49</v>
      </c>
      <c r="G14" t="s">
        <v>182</v>
      </c>
      <c r="H14">
        <v>46.799999999999997</v>
      </c>
      <c r="I14">
        <v>69.200000000000003</v>
      </c>
      <c r="J14">
        <v>84.299999999999997</v>
      </c>
      <c r="K14">
        <v>96.5</v>
      </c>
      <c r="L14">
        <v>99</v>
      </c>
      <c r="M14">
        <v>88.599999999999994</v>
      </c>
      <c r="N14">
        <v>98.200000000000003</v>
      </c>
      <c r="O14">
        <v>99.400000000000006</v>
      </c>
      <c r="P14">
        <v>99.900000000000006</v>
      </c>
      <c r="Q14">
        <v>99</v>
      </c>
      <c r="R14">
        <v>38.200000000000003</v>
      </c>
      <c r="S14">
        <v>54.5</v>
      </c>
      <c r="T14">
        <v>68.299999999999997</v>
      </c>
      <c r="U14">
        <v>77.5</v>
      </c>
      <c r="V14">
        <v>89.299999999999997</v>
      </c>
      <c r="W14" t="s">
        <v>146</v>
      </c>
      <c r="X14" t="s">
        <v>147</v>
      </c>
      <c r="Y14" t="s">
        <v>148</v>
      </c>
      <c r="Z14" t="s">
        <v>149</v>
      </c>
      <c r="AA14" t="s">
        <v>150</v>
      </c>
      <c r="AB14" t="s">
        <v>151</v>
      </c>
      <c r="AC14" t="s">
        <v>152</v>
      </c>
      <c r="AD14" t="s">
        <v>153</v>
      </c>
      <c r="AE14">
        <v>66.599999999999994</v>
      </c>
      <c r="AF14">
        <v>96.700000000000003</v>
      </c>
      <c r="AG14">
        <v>64.900000000000006</v>
      </c>
      <c r="AH14">
        <v>95.5</v>
      </c>
      <c r="AI14">
        <v>70.900000000000006</v>
      </c>
      <c r="AJ14"/>
      <c r="AK14">
        <v>98.299999999999997</v>
      </c>
      <c r="AL14"/>
      <c r="AM14"/>
      <c r="AN14"/>
      <c r="AO14"/>
      <c r="AP14"/>
      <c r="AQ14"/>
      <c r="AR14"/>
      <c r="AS14"/>
      <c r="AT14"/>
      <c r="AU14"/>
      <c r="AV14"/>
      <c r="AW14"/>
      <c r="AX14"/>
      <c r="AY14"/>
      <c r="AZ14"/>
      <c r="BA14"/>
      <c r="BB14"/>
      <c r="BC14"/>
      <c r="BD14"/>
      <c r="BE14"/>
      <c r="BF14"/>
      <c r="BG14"/>
      <c r="BH14"/>
    </row>
    <row r="15">
      <c r="A15" t="s">
        <v>594</v>
      </c>
      <c r="B15">
        <v>2000</v>
      </c>
      <c r="C15" t="s">
        <v>597</v>
      </c>
      <c r="D15">
        <v>36</v>
      </c>
      <c r="E15" t="s">
        <v>55</v>
      </c>
      <c r="F15" t="s">
        <v>48</v>
      </c>
      <c r="G15" t="s">
        <v>182</v>
      </c>
      <c r="H15">
        <v>53.200000000000003</v>
      </c>
      <c r="I15">
        <v>30.800000000000001</v>
      </c>
      <c r="J15">
        <v>15.699999999999999</v>
      </c>
      <c r="K15">
        <v>3.5</v>
      </c>
      <c r="L15">
        <v>1</v>
      </c>
      <c r="M15">
        <v>11.4</v>
      </c>
      <c r="N15">
        <v>1.8</v>
      </c>
      <c r="O15">
        <v>0.59999999999999998</v>
      </c>
      <c r="P15">
        <v>0.10000000000000001</v>
      </c>
      <c r="Q15">
        <v>1</v>
      </c>
      <c r="R15">
        <v>61.799999999999997</v>
      </c>
      <c r="S15">
        <v>45.5</v>
      </c>
      <c r="T15">
        <v>31.699999999999999</v>
      </c>
      <c r="U15">
        <v>22.5</v>
      </c>
      <c r="V15">
        <v>10.699999999999999</v>
      </c>
      <c r="W15" t="s">
        <v>146</v>
      </c>
      <c r="X15" t="s">
        <v>147</v>
      </c>
      <c r="Y15" t="s">
        <v>148</v>
      </c>
      <c r="Z15" t="s">
        <v>149</v>
      </c>
      <c r="AA15" t="s">
        <v>150</v>
      </c>
      <c r="AB15" t="s">
        <v>151</v>
      </c>
      <c r="AC15" t="s">
        <v>152</v>
      </c>
      <c r="AD15" t="s">
        <v>153</v>
      </c>
      <c r="AE15">
        <v>33.399999999999999</v>
      </c>
      <c r="AF15">
        <v>3.2999999999999998</v>
      </c>
      <c r="AG15">
        <v>35.100000000000001</v>
      </c>
      <c r="AH15">
        <v>4.5</v>
      </c>
      <c r="AI15">
        <v>29.100000000000001</v>
      </c>
      <c r="AJ15"/>
      <c r="AK15">
        <v>1.7</v>
      </c>
      <c r="AL15"/>
      <c r="AM15"/>
      <c r="AN15"/>
      <c r="AO15"/>
      <c r="AP15"/>
      <c r="AQ15"/>
      <c r="AR15"/>
      <c r="AS15"/>
      <c r="AT15"/>
      <c r="AU15"/>
      <c r="AV15"/>
      <c r="AW15"/>
      <c r="AX15"/>
      <c r="AY15"/>
      <c r="AZ15"/>
      <c r="BA15"/>
      <c r="BB15"/>
      <c r="BC15"/>
      <c r="BD15"/>
      <c r="BE15"/>
      <c r="BF15"/>
      <c r="BG15"/>
      <c r="BH15"/>
    </row>
    <row r="16">
      <c r="A16" t="s">
        <v>594</v>
      </c>
      <c r="B16">
        <v>2000</v>
      </c>
      <c r="C16" t="s">
        <v>597</v>
      </c>
      <c r="D16">
        <v>37</v>
      </c>
      <c r="E16" t="s">
        <v>154</v>
      </c>
      <c r="F16" t="s">
        <v>49</v>
      </c>
      <c r="G16" t="s">
        <v>614</v>
      </c>
      <c r="H16">
        <v>46.399999999999999</v>
      </c>
      <c r="I16">
        <v>69.200000000000003</v>
      </c>
      <c r="J16">
        <v>84.200000000000003</v>
      </c>
      <c r="K16">
        <v>96.5</v>
      </c>
      <c r="L16">
        <v>99</v>
      </c>
      <c r="M16">
        <v>88.400000000000006</v>
      </c>
      <c r="N16">
        <v>98.200000000000003</v>
      </c>
      <c r="O16">
        <v>99.400000000000006</v>
      </c>
      <c r="P16">
        <v>99.900000000000006</v>
      </c>
      <c r="Q16">
        <v>99</v>
      </c>
      <c r="R16">
        <v>37.799999999999997</v>
      </c>
      <c r="S16">
        <v>54.299999999999997</v>
      </c>
      <c r="T16">
        <v>68.299999999999997</v>
      </c>
      <c r="U16">
        <v>77.400000000000006</v>
      </c>
      <c r="V16">
        <v>89.299999999999997</v>
      </c>
      <c r="W16" t="s">
        <v>146</v>
      </c>
      <c r="X16" t="s">
        <v>147</v>
      </c>
      <c r="Y16" t="s">
        <v>148</v>
      </c>
      <c r="Z16" t="s">
        <v>149</v>
      </c>
      <c r="AA16" t="s">
        <v>150</v>
      </c>
      <c r="AB16" t="s">
        <v>151</v>
      </c>
      <c r="AC16" t="s">
        <v>152</v>
      </c>
      <c r="AD16" t="s">
        <v>153</v>
      </c>
      <c r="AE16">
        <v>66.5</v>
      </c>
      <c r="AF16">
        <v>96.599999999999994</v>
      </c>
      <c r="AG16">
        <v>64.799999999999997</v>
      </c>
      <c r="AH16">
        <v>95.5</v>
      </c>
      <c r="AI16">
        <v>68.400000000000006</v>
      </c>
      <c r="AJ16"/>
      <c r="AK16">
        <v>98.299999999999997</v>
      </c>
      <c r="AL16"/>
      <c r="AM16"/>
      <c r="AN16"/>
      <c r="AO16"/>
      <c r="AP16"/>
      <c r="AQ16"/>
      <c r="AR16"/>
      <c r="AS16"/>
      <c r="AT16"/>
      <c r="AU16"/>
      <c r="AV16"/>
      <c r="AW16"/>
      <c r="AX16"/>
      <c r="AY16"/>
      <c r="AZ16"/>
      <c r="BA16"/>
      <c r="BB16"/>
      <c r="BC16"/>
      <c r="BD16"/>
      <c r="BE16"/>
      <c r="BF16"/>
      <c r="BG16"/>
      <c r="BH16"/>
    </row>
    <row r="17">
      <c r="A17" t="s">
        <v>594</v>
      </c>
      <c r="B17">
        <v>2000</v>
      </c>
      <c r="C17" t="s">
        <v>597</v>
      </c>
      <c r="D17">
        <v>38</v>
      </c>
      <c r="E17" t="s">
        <v>154</v>
      </c>
      <c r="F17" t="s">
        <v>48</v>
      </c>
      <c r="G17" t="s">
        <v>182</v>
      </c>
      <c r="H17">
        <v>53.600000000000001</v>
      </c>
      <c r="I17">
        <v>30.800000000000001</v>
      </c>
      <c r="J17">
        <v>15.800000000000001</v>
      </c>
      <c r="K17">
        <v>3.5</v>
      </c>
      <c r="L17">
        <v>1</v>
      </c>
      <c r="M17">
        <v>11.6</v>
      </c>
      <c r="N17">
        <v>1.8</v>
      </c>
      <c r="O17">
        <v>0.59999999999999998</v>
      </c>
      <c r="P17">
        <v>0.10000000000000001</v>
      </c>
      <c r="Q17">
        <v>1</v>
      </c>
      <c r="R17">
        <v>62.200000000000003</v>
      </c>
      <c r="S17">
        <v>45.700000000000003</v>
      </c>
      <c r="T17">
        <v>31.699999999999999</v>
      </c>
      <c r="U17">
        <v>22.600000000000001</v>
      </c>
      <c r="V17">
        <v>10.699999999999999</v>
      </c>
      <c r="W17" t="s">
        <v>146</v>
      </c>
      <c r="X17" t="s">
        <v>147</v>
      </c>
      <c r="Y17" t="s">
        <v>148</v>
      </c>
      <c r="Z17" t="s">
        <v>149</v>
      </c>
      <c r="AA17" t="s">
        <v>150</v>
      </c>
      <c r="AB17" t="s">
        <v>151</v>
      </c>
      <c r="AC17" t="s">
        <v>152</v>
      </c>
      <c r="AD17" t="s">
        <v>153</v>
      </c>
      <c r="AE17">
        <v>33.5</v>
      </c>
      <c r="AF17">
        <v>3.3999999999999999</v>
      </c>
      <c r="AG17">
        <v>35.200000000000003</v>
      </c>
      <c r="AH17">
        <v>4.5</v>
      </c>
      <c r="AI17">
        <v>31.600000000000001</v>
      </c>
      <c r="AJ17"/>
      <c r="AK17">
        <v>1.7</v>
      </c>
      <c r="AL17"/>
      <c r="AM17"/>
      <c r="AN17"/>
      <c r="AO17"/>
      <c r="AP17"/>
      <c r="AQ17"/>
      <c r="AR17"/>
      <c r="AS17"/>
      <c r="AT17"/>
      <c r="AU17"/>
      <c r="AV17"/>
      <c r="AW17"/>
      <c r="AX17"/>
      <c r="AY17"/>
      <c r="AZ17"/>
      <c r="BA17"/>
      <c r="BB17"/>
      <c r="BC17"/>
      <c r="BD17"/>
      <c r="BE17"/>
      <c r="BF17"/>
      <c r="BG17"/>
      <c r="BH17"/>
    </row>
    <row r="18">
      <c r="A18" t="s">
        <v>594</v>
      </c>
      <c r="B18">
        <v>2000</v>
      </c>
      <c r="C18" t="s">
        <v>597</v>
      </c>
      <c r="D18">
        <v>41</v>
      </c>
      <c r="E18" t="s">
        <v>56</v>
      </c>
      <c r="F18" t="s">
        <v>49</v>
      </c>
      <c r="G18" t="s">
        <v>182</v>
      </c>
      <c r="H18">
        <v>4.2999999999999998</v>
      </c>
      <c r="I18">
        <v>1.6000000000000001</v>
      </c>
      <c r="J18">
        <v>0.69999999999999996</v>
      </c>
      <c r="K18">
        <v>0.10000000000000001</v>
      </c>
      <c r="L18">
        <v>0</v>
      </c>
      <c r="M18">
        <v>1.5</v>
      </c>
      <c r="N18">
        <v>0.29999999999999999</v>
      </c>
      <c r="O18">
        <v>0.10000000000000001</v>
      </c>
      <c r="P18">
        <v>0</v>
      </c>
      <c r="Q18">
        <v>0.10000000000000001</v>
      </c>
      <c r="R18">
        <v>5</v>
      </c>
      <c r="S18">
        <v>3.2000000000000002</v>
      </c>
      <c r="T18">
        <v>1.2</v>
      </c>
      <c r="U18">
        <v>0.80000000000000004</v>
      </c>
      <c r="V18">
        <v>0.29999999999999999</v>
      </c>
      <c r="W18" t="s">
        <v>146</v>
      </c>
      <c r="X18" t="s">
        <v>147</v>
      </c>
      <c r="Y18" t="s">
        <v>148</v>
      </c>
      <c r="Z18" t="s">
        <v>149</v>
      </c>
      <c r="AA18" t="s">
        <v>150</v>
      </c>
      <c r="AB18" t="s">
        <v>151</v>
      </c>
      <c r="AC18" t="s">
        <v>152</v>
      </c>
      <c r="AD18" t="s">
        <v>153</v>
      </c>
      <c r="AE18">
        <v>2</v>
      </c>
      <c r="AF18">
        <v>0.5</v>
      </c>
      <c r="AG18">
        <v>1.7</v>
      </c>
      <c r="AH18">
        <v>0</v>
      </c>
      <c r="AI18">
        <v>5.4000000000000004</v>
      </c>
      <c r="AJ18"/>
      <c r="AK18">
        <v>0.5</v>
      </c>
      <c r="AL18"/>
      <c r="AM18"/>
      <c r="AN18"/>
      <c r="AO18"/>
      <c r="AP18"/>
      <c r="AQ18"/>
      <c r="AR18"/>
      <c r="AS18"/>
      <c r="AT18"/>
      <c r="AU18"/>
      <c r="AV18"/>
      <c r="AW18"/>
      <c r="AX18"/>
      <c r="AY18"/>
      <c r="AZ18"/>
      <c r="BA18"/>
      <c r="BB18"/>
      <c r="BC18"/>
      <c r="BD18"/>
      <c r="BE18"/>
      <c r="BF18"/>
      <c r="BG18"/>
      <c r="BH18"/>
    </row>
    <row r="19">
      <c r="A19" t="s">
        <v>594</v>
      </c>
      <c r="B19">
        <v>2000</v>
      </c>
      <c r="C19" t="s">
        <v>597</v>
      </c>
      <c r="D19">
        <v>42</v>
      </c>
      <c r="E19" t="s">
        <v>56</v>
      </c>
      <c r="F19" t="s">
        <v>48</v>
      </c>
      <c r="G19" t="s">
        <v>615</v>
      </c>
      <c r="H19">
        <v>95.700000000000003</v>
      </c>
      <c r="I19">
        <v>98.400000000000006</v>
      </c>
      <c r="J19">
        <v>99.299999999999997</v>
      </c>
      <c r="K19">
        <v>99.900000000000006</v>
      </c>
      <c r="L19">
        <v>100</v>
      </c>
      <c r="M19">
        <v>98.5</v>
      </c>
      <c r="N19">
        <v>99.700000000000003</v>
      </c>
      <c r="O19">
        <v>99.900000000000006</v>
      </c>
      <c r="P19">
        <v>100</v>
      </c>
      <c r="Q19">
        <v>99.900000000000006</v>
      </c>
      <c r="R19">
        <v>95</v>
      </c>
      <c r="S19">
        <v>96.799999999999997</v>
      </c>
      <c r="T19">
        <v>98.799999999999997</v>
      </c>
      <c r="U19">
        <v>99.200000000000003</v>
      </c>
      <c r="V19">
        <v>99.700000000000003</v>
      </c>
      <c r="W19" t="s">
        <v>146</v>
      </c>
      <c r="X19" t="s">
        <v>147</v>
      </c>
      <c r="Y19" t="s">
        <v>148</v>
      </c>
      <c r="Z19" t="s">
        <v>149</v>
      </c>
      <c r="AA19" t="s">
        <v>150</v>
      </c>
      <c r="AB19" t="s">
        <v>151</v>
      </c>
      <c r="AC19" t="s">
        <v>152</v>
      </c>
      <c r="AD19" t="s">
        <v>153</v>
      </c>
      <c r="AE19">
        <v>98</v>
      </c>
      <c r="AF19">
        <v>99.5</v>
      </c>
      <c r="AG19">
        <v>98.299999999999997</v>
      </c>
      <c r="AH19">
        <v>100</v>
      </c>
      <c r="AI19">
        <v>94.599999999999994</v>
      </c>
      <c r="AJ19"/>
      <c r="AK19">
        <v>99.5</v>
      </c>
      <c r="AL19"/>
      <c r="AM19"/>
      <c r="AN19"/>
      <c r="AO19"/>
      <c r="AP19"/>
      <c r="AQ19"/>
      <c r="AR19"/>
      <c r="AS19"/>
      <c r="AT19"/>
      <c r="AU19"/>
      <c r="AV19"/>
      <c r="AW19"/>
      <c r="AX19"/>
      <c r="AY19"/>
      <c r="AZ19"/>
      <c r="BA19"/>
      <c r="BB19"/>
      <c r="BC19"/>
      <c r="BD19"/>
      <c r="BE19"/>
      <c r="BF19"/>
      <c r="BG19"/>
      <c r="BH19"/>
    </row>
    <row r="20">
      <c r="A20" t="s">
        <v>594</v>
      </c>
      <c r="B20">
        <v>2000</v>
      </c>
      <c r="C20" t="s">
        <v>597</v>
      </c>
      <c r="D20">
        <v>58</v>
      </c>
      <c r="E20" t="s">
        <v>155</v>
      </c>
      <c r="F20" t="s">
        <v>156</v>
      </c>
      <c r="G20" t="s">
        <v>182</v>
      </c>
      <c r="H20">
        <v>42.839827624220547</v>
      </c>
      <c r="I20">
        <v>65.725422156783935</v>
      </c>
      <c r="J20">
        <v>82.080786307742187</v>
      </c>
      <c r="K20">
        <v>95.868964454888001</v>
      </c>
      <c r="L20">
        <v>98.784179513728489</v>
      </c>
      <c r="M20">
        <v>82.703133487108602</v>
      </c>
      <c r="N20">
        <v>97.239050591629194</v>
      </c>
      <c r="O20">
        <v>99.29685246491438</v>
      </c>
      <c r="P20">
        <v>99.864120196199408</v>
      </c>
      <c r="Q20">
        <v>98.950104027694977</v>
      </c>
      <c r="R20">
        <v>34.461204885768772</v>
      </c>
      <c r="S20">
        <v>51.774806095434258</v>
      </c>
      <c r="T20">
        <v>65.329814963351026</v>
      </c>
      <c r="U20">
        <v>75.005195472626653</v>
      </c>
      <c r="V20">
        <v>88.017516630593576</v>
      </c>
      <c r="W20" t="s">
        <v>146</v>
      </c>
      <c r="X20" t="s">
        <v>147</v>
      </c>
      <c r="Y20" t="s">
        <v>148</v>
      </c>
      <c r="Z20" t="s">
        <v>149</v>
      </c>
      <c r="AA20" t="s">
        <v>150</v>
      </c>
      <c r="AB20" t="s">
        <v>151</v>
      </c>
      <c r="AC20" t="s">
        <v>152</v>
      </c>
      <c r="AD20" t="s">
        <v>153</v>
      </c>
      <c r="AE20">
        <v>63.726604206450808</v>
      </c>
      <c r="AF20">
        <v>95.785500349258029</v>
      </c>
      <c r="AG20">
        <v>62.590017120045829</v>
      </c>
      <c r="AH20">
        <v>95.08417334976788</v>
      </c>
      <c r="AI20">
        <v>67.31086737596975</v>
      </c>
      <c r="AJ20"/>
      <c r="AK20">
        <v>96.04758832058441</v>
      </c>
      <c r="AL20"/>
      <c r="AM20"/>
      <c r="AN20"/>
      <c r="AO20"/>
      <c r="AP20"/>
      <c r="AQ20"/>
      <c r="AR20"/>
      <c r="AS20"/>
      <c r="AT20"/>
      <c r="AU20"/>
      <c r="AV20"/>
      <c r="AW20"/>
      <c r="AX20"/>
      <c r="AY20"/>
      <c r="AZ20"/>
      <c r="BA20"/>
      <c r="BB20"/>
      <c r="BC20"/>
      <c r="BD20"/>
      <c r="BE20"/>
      <c r="BF20"/>
      <c r="BG20"/>
      <c r="BH20"/>
    </row>
    <row r="21">
      <c r="A21" t="s">
        <v>594</v>
      </c>
      <c r="B21">
        <v>2000</v>
      </c>
      <c r="C21" t="s">
        <v>597</v>
      </c>
      <c r="D21">
        <v>59</v>
      </c>
      <c r="E21" t="s">
        <v>155</v>
      </c>
      <c r="F21" t="s">
        <v>157</v>
      </c>
      <c r="G21" t="s">
        <v>182</v>
      </c>
      <c r="H21">
        <v>2.5562866428087441</v>
      </c>
      <c r="I21">
        <v>2.1393559795928012</v>
      </c>
      <c r="J21">
        <v>0.70957332958924157</v>
      </c>
      <c r="K21">
        <v>0.13126296116492531</v>
      </c>
      <c r="L21">
        <v>0.1223852081683509</v>
      </c>
      <c r="M21">
        <v>4.8790513799408037</v>
      </c>
      <c r="N21">
        <v>0.34116410104096268</v>
      </c>
      <c r="O21">
        <v>0.067333804222144397</v>
      </c>
      <c r="P21">
        <v>0</v>
      </c>
      <c r="Q21">
        <v>0</v>
      </c>
      <c r="R21">
        <v>2.1765853594536781</v>
      </c>
      <c r="S21">
        <v>1.2517515709007809</v>
      </c>
      <c r="T21">
        <v>1.5988853602030979</v>
      </c>
      <c r="U21">
        <v>0.71894690854230825</v>
      </c>
      <c r="V21">
        <v>0.20691719424754709</v>
      </c>
      <c r="W21" t="s">
        <v>146</v>
      </c>
      <c r="X21" t="s">
        <v>147</v>
      </c>
      <c r="Y21" t="s">
        <v>148</v>
      </c>
      <c r="Z21" t="s">
        <v>149</v>
      </c>
      <c r="AA21" t="s">
        <v>150</v>
      </c>
      <c r="AB21" t="s">
        <v>151</v>
      </c>
      <c r="AC21" t="s">
        <v>152</v>
      </c>
      <c r="AD21" t="s">
        <v>153</v>
      </c>
      <c r="AE21">
        <v>0.8238377905175539</v>
      </c>
      <c r="AF21">
        <v>0.24192671362193871</v>
      </c>
      <c r="AG21">
        <v>1.6482010367084139</v>
      </c>
      <c r="AH21">
        <v>0.29860624878427428</v>
      </c>
      <c r="AI21">
        <v>0.52413493022986613</v>
      </c>
      <c r="AJ21"/>
      <c r="AK21">
        <v>2.051090137779267</v>
      </c>
      <c r="AL21"/>
      <c r="AM21"/>
      <c r="AN21"/>
      <c r="AO21"/>
      <c r="AP21"/>
      <c r="AQ21"/>
      <c r="AR21"/>
      <c r="AS21"/>
      <c r="AT21"/>
      <c r="AU21"/>
      <c r="AV21"/>
      <c r="AW21"/>
      <c r="AX21"/>
      <c r="AY21"/>
      <c r="AZ21"/>
      <c r="BA21"/>
      <c r="BB21"/>
      <c r="BC21"/>
      <c r="BD21"/>
      <c r="BE21"/>
      <c r="BF21"/>
      <c r="BG21"/>
      <c r="BH21"/>
    </row>
    <row r="22">
      <c r="A22" t="s">
        <v>594</v>
      </c>
      <c r="B22">
        <v>2000</v>
      </c>
      <c r="C22" t="s">
        <v>597</v>
      </c>
      <c r="D22">
        <v>60</v>
      </c>
      <c r="E22" t="s">
        <v>155</v>
      </c>
      <c r="F22" t="s">
        <v>158</v>
      </c>
      <c r="G22" t="s">
        <v>182</v>
      </c>
      <c r="H22">
        <v>21.263195413117629</v>
      </c>
      <c r="I22">
        <v>8.929183247758802</v>
      </c>
      <c r="J22">
        <v>3.9405883196351641</v>
      </c>
      <c r="K22">
        <v>0.79054735623530858</v>
      </c>
      <c r="L22">
        <v>0.017087869174733199</v>
      </c>
      <c r="M22">
        <v>9.0979807003523572</v>
      </c>
      <c r="N22">
        <v>1.1672163312222981</v>
      </c>
      <c r="O22">
        <v>0.37963195719207432</v>
      </c>
      <c r="P22">
        <v>0.0377213327245274</v>
      </c>
      <c r="Q22">
        <v>0</v>
      </c>
      <c r="R22">
        <v>23.43509417231656</v>
      </c>
      <c r="S22">
        <v>14.79049420211356</v>
      </c>
      <c r="T22">
        <v>8.519988954182983</v>
      </c>
      <c r="U22">
        <v>5.1958089484755341</v>
      </c>
      <c r="V22">
        <v>1.498103326466645</v>
      </c>
      <c r="W22" t="s">
        <v>146</v>
      </c>
      <c r="X22" t="s">
        <v>147</v>
      </c>
      <c r="Y22" t="s">
        <v>148</v>
      </c>
      <c r="Z22" t="s">
        <v>149</v>
      </c>
      <c r="AA22" t="s">
        <v>150</v>
      </c>
      <c r="AB22" t="s">
        <v>151</v>
      </c>
      <c r="AC22" t="s">
        <v>152</v>
      </c>
      <c r="AD22" t="s">
        <v>153</v>
      </c>
      <c r="AE22">
        <v>10.780774056499711</v>
      </c>
      <c r="AF22">
        <v>2.0547843851261232</v>
      </c>
      <c r="AG22">
        <v>10.691225834282781</v>
      </c>
      <c r="AH22">
        <v>3.295917123676158</v>
      </c>
      <c r="AI22">
        <v>4.0545672321995117</v>
      </c>
      <c r="AJ22"/>
      <c r="AK22">
        <v>1.4426270030068249</v>
      </c>
      <c r="AL22"/>
      <c r="AM22"/>
      <c r="AN22"/>
      <c r="AO22"/>
      <c r="AP22"/>
      <c r="AQ22"/>
      <c r="AR22"/>
      <c r="AS22"/>
      <c r="AT22"/>
      <c r="AU22"/>
      <c r="AV22"/>
      <c r="AW22"/>
      <c r="AX22"/>
      <c r="AY22"/>
      <c r="AZ22"/>
      <c r="BA22"/>
      <c r="BB22"/>
      <c r="BC22"/>
      <c r="BD22"/>
      <c r="BE22"/>
      <c r="BF22"/>
      <c r="BG22"/>
      <c r="BH22"/>
    </row>
    <row r="23">
      <c r="A23" t="s">
        <v>594</v>
      </c>
      <c r="B23">
        <v>2000</v>
      </c>
      <c r="C23" t="s">
        <v>597</v>
      </c>
      <c r="D23">
        <v>61</v>
      </c>
      <c r="E23" t="s">
        <v>155</v>
      </c>
      <c r="F23" t="s">
        <v>159</v>
      </c>
      <c r="G23" t="s">
        <v>182</v>
      </c>
      <c r="H23">
        <v>0.94138110557538623</v>
      </c>
      <c r="I23">
        <v>1.226530181122486</v>
      </c>
      <c r="J23">
        <v>0.47523277065871239</v>
      </c>
      <c r="K23">
        <v>0.2172383462599041</v>
      </c>
      <c r="L23">
        <v>0.118282336326769</v>
      </c>
      <c r="M23">
        <v>0.13636467318395501</v>
      </c>
      <c r="N23">
        <v>0.0060032708671530002</v>
      </c>
      <c r="O23">
        <v>0</v>
      </c>
      <c r="P23">
        <v>0.088016443023897301</v>
      </c>
      <c r="Q23">
        <v>0</v>
      </c>
      <c r="R23">
        <v>1.2934948985742269</v>
      </c>
      <c r="S23">
        <v>0.976371870936109</v>
      </c>
      <c r="T23">
        <v>1.254452911985056</v>
      </c>
      <c r="U23">
        <v>0.72421188839813933</v>
      </c>
      <c r="V23">
        <v>0.82578385200185556</v>
      </c>
      <c r="W23" t="s">
        <v>146</v>
      </c>
      <c r="X23" t="s">
        <v>147</v>
      </c>
      <c r="Y23" t="s">
        <v>148</v>
      </c>
      <c r="Z23" t="s">
        <v>149</v>
      </c>
      <c r="AA23" t="s">
        <v>150</v>
      </c>
      <c r="AB23" t="s">
        <v>151</v>
      </c>
      <c r="AC23" t="s">
        <v>152</v>
      </c>
      <c r="AD23" t="s">
        <v>153</v>
      </c>
      <c r="AE23">
        <v>0.77343724450897278</v>
      </c>
      <c r="AF23">
        <v>0.063767256932396404</v>
      </c>
      <c r="AG23">
        <v>1.222158665263086</v>
      </c>
      <c r="AH23">
        <v>0.10292309849717481</v>
      </c>
      <c r="AI23">
        <v>1.945957200385966</v>
      </c>
      <c r="AJ23"/>
      <c r="AK23">
        <v>0.0027485644312771999</v>
      </c>
      <c r="AL23"/>
      <c r="AM23"/>
      <c r="AN23"/>
      <c r="AO23"/>
      <c r="AP23"/>
      <c r="AQ23"/>
      <c r="AR23"/>
      <c r="AS23"/>
      <c r="AT23"/>
      <c r="AU23"/>
      <c r="AV23"/>
      <c r="AW23"/>
      <c r="AX23"/>
      <c r="AY23"/>
      <c r="AZ23"/>
      <c r="BA23"/>
      <c r="BB23"/>
      <c r="BC23"/>
      <c r="BD23"/>
      <c r="BE23"/>
      <c r="BF23"/>
      <c r="BG23"/>
      <c r="BH23"/>
    </row>
    <row r="24">
      <c r="A24" t="s">
        <v>594</v>
      </c>
      <c r="B24">
        <v>2000</v>
      </c>
      <c r="C24" t="s">
        <v>597</v>
      </c>
      <c r="D24">
        <v>62</v>
      </c>
      <c r="E24" t="s">
        <v>155</v>
      </c>
      <c r="F24" t="s">
        <v>160</v>
      </c>
      <c r="G24" t="s">
        <v>182</v>
      </c>
      <c r="H24">
        <v>0.83600003907576448</v>
      </c>
      <c r="I24">
        <v>0.21905655440922289</v>
      </c>
      <c r="J24">
        <v>0.3077380127363421</v>
      </c>
      <c r="K24">
        <v>0.0959855802515302</v>
      </c>
      <c r="L24">
        <v>0</v>
      </c>
      <c r="M24">
        <v>0.1886698133566497</v>
      </c>
      <c r="N24">
        <v>0</v>
      </c>
      <c r="O24">
        <v>0</v>
      </c>
      <c r="P24">
        <v>0</v>
      </c>
      <c r="Q24">
        <v>0</v>
      </c>
      <c r="R24">
        <v>0.82161645295914154</v>
      </c>
      <c r="S24">
        <v>0.53136743042784851</v>
      </c>
      <c r="T24">
        <v>0.35278135124130622</v>
      </c>
      <c r="U24">
        <v>0.42535848088403599</v>
      </c>
      <c r="V24">
        <v>0.29779467362697609</v>
      </c>
      <c r="W24" t="s">
        <v>146</v>
      </c>
      <c r="X24" t="s">
        <v>147</v>
      </c>
      <c r="Y24" t="s">
        <v>148</v>
      </c>
      <c r="Z24" t="s">
        <v>149</v>
      </c>
      <c r="AA24" t="s">
        <v>150</v>
      </c>
      <c r="AB24" t="s">
        <v>151</v>
      </c>
      <c r="AC24" t="s">
        <v>152</v>
      </c>
      <c r="AD24" t="s">
        <v>153</v>
      </c>
      <c r="AE24">
        <v>0.32860069235510542</v>
      </c>
      <c r="AF24">
        <v>0.097280935654415104</v>
      </c>
      <c r="AG24">
        <v>0.49268674289668041</v>
      </c>
      <c r="AH24">
        <v>0</v>
      </c>
      <c r="AI24">
        <v>3.802774192456964</v>
      </c>
      <c r="AJ24"/>
      <c r="AK24">
        <v>0.0082456932938315998</v>
      </c>
      <c r="AL24"/>
      <c r="AM24"/>
      <c r="AN24"/>
      <c r="AO24"/>
      <c r="AP24"/>
      <c r="AQ24"/>
      <c r="AR24"/>
      <c r="AS24"/>
      <c r="AT24"/>
      <c r="AU24"/>
      <c r="AV24"/>
      <c r="AW24"/>
      <c r="AX24"/>
      <c r="AY24"/>
      <c r="AZ24"/>
      <c r="BA24"/>
      <c r="BB24"/>
      <c r="BC24"/>
      <c r="BD24"/>
      <c r="BE24"/>
      <c r="BF24"/>
      <c r="BG24"/>
      <c r="BH24"/>
    </row>
    <row r="25">
      <c r="A25" t="s">
        <v>594</v>
      </c>
      <c r="B25">
        <v>2000</v>
      </c>
      <c r="C25" t="s">
        <v>597</v>
      </c>
      <c r="D25">
        <v>63</v>
      </c>
      <c r="E25" t="s">
        <v>155</v>
      </c>
      <c r="F25" t="s">
        <v>161</v>
      </c>
      <c r="G25" t="s">
        <v>182</v>
      </c>
      <c r="H25">
        <v>2.6203226464133991</v>
      </c>
      <c r="I25">
        <v>0.6712617311059168</v>
      </c>
      <c r="J25">
        <v>0.54384936058983935</v>
      </c>
      <c r="K25">
        <v>0.14343817476880799</v>
      </c>
      <c r="L25">
        <v>0</v>
      </c>
      <c r="M25">
        <v>0.21680616659124499</v>
      </c>
      <c r="N25">
        <v>0.50941447927403305</v>
      </c>
      <c r="O25">
        <v>0.010249300297845199</v>
      </c>
      <c r="P25">
        <v>0</v>
      </c>
      <c r="Q25">
        <v>0</v>
      </c>
      <c r="R25">
        <v>3.13941464058126</v>
      </c>
      <c r="S25">
        <v>1.980095185330127</v>
      </c>
      <c r="T25">
        <v>0.51706494978180384</v>
      </c>
      <c r="U25">
        <v>0.59796387916906291</v>
      </c>
      <c r="V25">
        <v>0.2154458876081321</v>
      </c>
      <c r="W25" t="s">
        <v>146</v>
      </c>
      <c r="X25" t="s">
        <v>147</v>
      </c>
      <c r="Y25" t="s">
        <v>148</v>
      </c>
      <c r="Z25" t="s">
        <v>149</v>
      </c>
      <c r="AA25" t="s">
        <v>150</v>
      </c>
      <c r="AB25" t="s">
        <v>151</v>
      </c>
      <c r="AC25" t="s">
        <v>152</v>
      </c>
      <c r="AD25" t="s">
        <v>153</v>
      </c>
      <c r="AE25">
        <v>0.89361741258976579</v>
      </c>
      <c r="AF25">
        <v>0.38912374261766031</v>
      </c>
      <c r="AG25">
        <v>0.98354252284107058</v>
      </c>
      <c r="AH25">
        <v>0.017601867939948099</v>
      </c>
      <c r="AI25">
        <v>16.18404494357808</v>
      </c>
      <c r="AJ25"/>
      <c r="AK25">
        <v>0</v>
      </c>
      <c r="AL25"/>
      <c r="AM25"/>
      <c r="AN25"/>
      <c r="AO25"/>
      <c r="AP25"/>
      <c r="AQ25"/>
      <c r="AR25"/>
      <c r="AS25"/>
      <c r="AT25"/>
      <c r="AU25"/>
      <c r="AV25"/>
      <c r="AW25"/>
      <c r="AX25"/>
      <c r="AY25"/>
      <c r="AZ25"/>
      <c r="BA25"/>
      <c r="BB25"/>
      <c r="BC25"/>
      <c r="BD25"/>
      <c r="BE25"/>
      <c r="BF25"/>
      <c r="BG25"/>
      <c r="BH25"/>
    </row>
    <row r="26">
      <c r="A26" t="s">
        <v>594</v>
      </c>
      <c r="B26">
        <v>2000</v>
      </c>
      <c r="C26" t="s">
        <v>597</v>
      </c>
      <c r="D26">
        <v>64</v>
      </c>
      <c r="E26" t="s">
        <v>155</v>
      </c>
      <c r="F26" t="s">
        <v>159</v>
      </c>
      <c r="G26" t="s">
        <v>182</v>
      </c>
      <c r="H26">
        <v>13.097480118409431</v>
      </c>
      <c r="I26">
        <v>8.5249804283990738</v>
      </c>
      <c r="J26">
        <v>5.1723735587148703</v>
      </c>
      <c r="K26">
        <v>1.6601004488751989</v>
      </c>
      <c r="L26">
        <v>0.24574345067773681</v>
      </c>
      <c r="M26">
        <v>0.47900667435884109</v>
      </c>
      <c r="N26">
        <v>0.19952020210207819</v>
      </c>
      <c r="O26">
        <v>0.023312644231733501</v>
      </c>
      <c r="P26">
        <v>0.0101420280521646</v>
      </c>
      <c r="Q26">
        <v>0</v>
      </c>
      <c r="R26">
        <v>15.12255018535202</v>
      </c>
      <c r="S26">
        <v>12.59371507734531</v>
      </c>
      <c r="T26">
        <v>9.8357966516634896</v>
      </c>
      <c r="U26">
        <v>7.3317115157594763</v>
      </c>
      <c r="V26">
        <v>5.1752935585032089</v>
      </c>
      <c r="W26" t="s">
        <v>146</v>
      </c>
      <c r="X26" t="s">
        <v>147</v>
      </c>
      <c r="Y26" t="s">
        <v>148</v>
      </c>
      <c r="Z26" t="s">
        <v>149</v>
      </c>
      <c r="AA26" t="s">
        <v>150</v>
      </c>
      <c r="AB26" t="s">
        <v>151</v>
      </c>
      <c r="AC26" t="s">
        <v>152</v>
      </c>
      <c r="AD26" t="s">
        <v>153</v>
      </c>
      <c r="AE26">
        <v>7.9537882683095678</v>
      </c>
      <c r="AF26">
        <v>0.1424563382127785</v>
      </c>
      <c r="AG26">
        <v>12.68053509324309</v>
      </c>
      <c r="AH26">
        <v>0.24045783041139479</v>
      </c>
      <c r="AI26">
        <v>0.33723685841093098</v>
      </c>
      <c r="AJ26"/>
      <c r="AK26">
        <v>0.084488188291400104</v>
      </c>
      <c r="AL26"/>
      <c r="AM26"/>
      <c r="AN26"/>
      <c r="AO26"/>
      <c r="AP26"/>
      <c r="AQ26"/>
      <c r="AR26"/>
      <c r="AS26"/>
      <c r="AT26"/>
      <c r="AU26"/>
      <c r="AV26"/>
      <c r="AW26"/>
      <c r="AX26"/>
      <c r="AY26"/>
      <c r="AZ26"/>
      <c r="BA26"/>
      <c r="BB26"/>
      <c r="BC26"/>
      <c r="BD26"/>
      <c r="BE26"/>
      <c r="BF26"/>
      <c r="BG26"/>
      <c r="BH26"/>
    </row>
    <row r="27">
      <c r="A27" t="s">
        <v>594</v>
      </c>
      <c r="B27">
        <v>2000</v>
      </c>
      <c r="C27" t="s">
        <v>597</v>
      </c>
      <c r="D27">
        <v>65</v>
      </c>
      <c r="E27" t="s">
        <v>155</v>
      </c>
      <c r="F27" t="s">
        <v>160</v>
      </c>
      <c r="G27" t="s">
        <v>182</v>
      </c>
      <c r="H27">
        <v>5.8346702080432769</v>
      </c>
      <c r="I27">
        <v>3.2233361783038061</v>
      </c>
      <c r="J27">
        <v>1.90760489590863</v>
      </c>
      <c r="K27">
        <v>0.34159569446880977</v>
      </c>
      <c r="L27">
        <v>0.0464427522345566</v>
      </c>
      <c r="M27">
        <v>0.23490695399530251</v>
      </c>
      <c r="N27">
        <v>0.019983149759264199</v>
      </c>
      <c r="O27">
        <v>0.016038442284223301</v>
      </c>
      <c r="P27">
        <v>0</v>
      </c>
      <c r="Q27">
        <v>0</v>
      </c>
      <c r="R27">
        <v>7.3484558043306256</v>
      </c>
      <c r="S27">
        <v>5.1663152495648346</v>
      </c>
      <c r="T27">
        <v>2.9232833851020219</v>
      </c>
      <c r="U27">
        <v>3.0618285835581962</v>
      </c>
      <c r="V27">
        <v>1.293476133846001</v>
      </c>
      <c r="W27" t="s">
        <v>146</v>
      </c>
      <c r="X27" t="s">
        <v>147</v>
      </c>
      <c r="Y27" t="s">
        <v>148</v>
      </c>
      <c r="Z27" t="s">
        <v>149</v>
      </c>
      <c r="AA27" t="s">
        <v>150</v>
      </c>
      <c r="AB27" t="s">
        <v>151</v>
      </c>
      <c r="AC27" t="s">
        <v>152</v>
      </c>
      <c r="AD27" t="s">
        <v>153</v>
      </c>
      <c r="AE27">
        <v>3.7515094687227308</v>
      </c>
      <c r="AF27">
        <v>0.025870761670276</v>
      </c>
      <c r="AG27">
        <v>4.2541455639428234</v>
      </c>
      <c r="AH27">
        <v>0.17729923006609449</v>
      </c>
      <c r="AI27">
        <v>0.72897380289967906</v>
      </c>
      <c r="AJ27"/>
      <c r="AK27">
        <v>0</v>
      </c>
      <c r="AL27"/>
      <c r="AM27"/>
      <c r="AN27"/>
      <c r="AO27"/>
      <c r="AP27"/>
      <c r="AQ27"/>
      <c r="AR27"/>
      <c r="AS27"/>
      <c r="AT27"/>
      <c r="AU27"/>
      <c r="AV27"/>
      <c r="AW27"/>
      <c r="AX27"/>
      <c r="AY27"/>
      <c r="AZ27"/>
      <c r="BA27"/>
      <c r="BB27"/>
      <c r="BC27"/>
      <c r="BD27"/>
      <c r="BE27"/>
      <c r="BF27"/>
      <c r="BG27"/>
      <c r="BH27"/>
    </row>
    <row r="28">
      <c r="A28" t="s">
        <v>594</v>
      </c>
      <c r="B28">
        <v>2000</v>
      </c>
      <c r="C28" t="s">
        <v>597</v>
      </c>
      <c r="D28">
        <v>66</v>
      </c>
      <c r="E28" t="s">
        <v>155</v>
      </c>
      <c r="F28" t="s">
        <v>161</v>
      </c>
      <c r="G28" t="s">
        <v>182</v>
      </c>
      <c r="H28">
        <v>8.897544153605585</v>
      </c>
      <c r="I28">
        <v>7.5141897917447009</v>
      </c>
      <c r="J28">
        <v>2.9038177441142241</v>
      </c>
      <c r="K28">
        <v>0.36959067569620813</v>
      </c>
      <c r="L28">
        <v>0.10071818503167269</v>
      </c>
      <c r="M28">
        <v>0.77982185297196749</v>
      </c>
      <c r="N28">
        <v>0</v>
      </c>
      <c r="O28">
        <v>0.067847403497452705</v>
      </c>
      <c r="P28">
        <v>0</v>
      </c>
      <c r="Q28">
        <v>0</v>
      </c>
      <c r="R28">
        <v>11.01830658941325</v>
      </c>
      <c r="S28">
        <v>9.5212661834870591</v>
      </c>
      <c r="T28">
        <v>7.6597373258964634</v>
      </c>
      <c r="U28">
        <v>4.5579715453346283</v>
      </c>
      <c r="V28">
        <v>1.4489607212330251</v>
      </c>
      <c r="W28" t="s">
        <v>146</v>
      </c>
      <c r="X28" t="s">
        <v>147</v>
      </c>
      <c r="Y28" t="s">
        <v>148</v>
      </c>
      <c r="Z28" t="s">
        <v>149</v>
      </c>
      <c r="AA28" t="s">
        <v>150</v>
      </c>
      <c r="AB28" t="s">
        <v>151</v>
      </c>
      <c r="AC28" t="s">
        <v>152</v>
      </c>
      <c r="AD28" t="s">
        <v>153</v>
      </c>
      <c r="AE28">
        <v>8.5287921212313069</v>
      </c>
      <c r="AF28">
        <v>0.43951850713168822</v>
      </c>
      <c r="AG28">
        <v>4.9527771380907266</v>
      </c>
      <c r="AH28">
        <v>0.17691615281248599</v>
      </c>
      <c r="AI28">
        <v>0.30248123659105192</v>
      </c>
      <c r="AJ28"/>
      <c r="AK28">
        <v>0</v>
      </c>
      <c r="AL28"/>
      <c r="AM28"/>
      <c r="AN28"/>
      <c r="AO28"/>
      <c r="AP28"/>
      <c r="AQ28"/>
      <c r="AR28"/>
      <c r="AS28"/>
      <c r="AT28"/>
      <c r="AU28"/>
      <c r="AV28"/>
      <c r="AW28"/>
      <c r="AX28"/>
      <c r="AY28"/>
      <c r="AZ28"/>
      <c r="BA28"/>
      <c r="BB28"/>
      <c r="BC28"/>
      <c r="BD28"/>
      <c r="BE28"/>
      <c r="BF28"/>
      <c r="BG28"/>
      <c r="BH28"/>
    </row>
    <row r="29">
      <c r="A29" t="s">
        <v>594</v>
      </c>
      <c r="B29">
        <v>2000</v>
      </c>
      <c r="C29" t="s">
        <v>597</v>
      </c>
      <c r="D29">
        <v>67</v>
      </c>
      <c r="E29" t="s">
        <v>155</v>
      </c>
      <c r="F29" t="s">
        <v>162</v>
      </c>
      <c r="G29" t="s">
        <v>182</v>
      </c>
      <c r="H29">
        <v>0.14911404516682031</v>
      </c>
      <c r="I29">
        <v>0.0509290364302947</v>
      </c>
      <c r="J29">
        <v>0</v>
      </c>
      <c r="K29">
        <v>0</v>
      </c>
      <c r="L29">
        <v>0.022783825566310902</v>
      </c>
      <c r="M29">
        <v>0</v>
      </c>
      <c r="N29">
        <v>0</v>
      </c>
      <c r="O29">
        <v>0</v>
      </c>
      <c r="P29">
        <v>0</v>
      </c>
      <c r="Q29">
        <v>0.051281603970163098</v>
      </c>
      <c r="R29">
        <v>0.23318192155423659</v>
      </c>
      <c r="S29">
        <v>0.028952767778596199</v>
      </c>
      <c r="T29">
        <v>0.089804391395136698</v>
      </c>
      <c r="U29">
        <v>0</v>
      </c>
      <c r="V29">
        <v>0</v>
      </c>
      <c r="W29" t="s">
        <v>146</v>
      </c>
      <c r="X29" t="s">
        <v>147</v>
      </c>
      <c r="Y29" t="s">
        <v>148</v>
      </c>
      <c r="Z29" t="s">
        <v>149</v>
      </c>
      <c r="AA29" t="s">
        <v>150</v>
      </c>
      <c r="AB29" t="s">
        <v>151</v>
      </c>
      <c r="AC29" t="s">
        <v>152</v>
      </c>
      <c r="AD29" t="s">
        <v>153</v>
      </c>
      <c r="AE29">
        <v>0.01071269363962</v>
      </c>
      <c r="AF29">
        <v>0.036438432532797903</v>
      </c>
      <c r="AG29">
        <v>0.14348702202083491</v>
      </c>
      <c r="AH29">
        <v>0</v>
      </c>
      <c r="AI29">
        <v>0</v>
      </c>
      <c r="AJ29"/>
      <c r="AK29">
        <v>0</v>
      </c>
      <c r="AL29"/>
      <c r="AM29"/>
      <c r="AN29"/>
      <c r="AO29"/>
      <c r="AP29"/>
      <c r="AQ29"/>
      <c r="AR29"/>
      <c r="AS29"/>
      <c r="AT29"/>
      <c r="AU29"/>
      <c r="AV29"/>
      <c r="AW29"/>
      <c r="AX29"/>
      <c r="AY29"/>
      <c r="AZ29"/>
      <c r="BA29"/>
      <c r="BB29"/>
      <c r="BC29"/>
      <c r="BD29"/>
      <c r="BE29"/>
      <c r="BF29"/>
      <c r="BG29"/>
      <c r="BH29"/>
    </row>
    <row r="30">
      <c r="A30" t="s">
        <v>594</v>
      </c>
      <c r="B30">
        <v>2000</v>
      </c>
      <c r="C30" t="s">
        <v>597</v>
      </c>
      <c r="D30">
        <v>68</v>
      </c>
      <c r="E30" t="s">
        <v>155</v>
      </c>
      <c r="F30" t="s">
        <v>163</v>
      </c>
      <c r="G30" t="s">
        <v>182</v>
      </c>
      <c r="H30">
        <v>0</v>
      </c>
      <c r="I30">
        <v>0</v>
      </c>
      <c r="J30">
        <v>0</v>
      </c>
      <c r="K30">
        <v>0</v>
      </c>
      <c r="L30">
        <v>0.35984227711675087</v>
      </c>
      <c r="M30">
        <v>0</v>
      </c>
      <c r="N30">
        <v>0</v>
      </c>
      <c r="O30">
        <v>0</v>
      </c>
      <c r="P30">
        <v>0</v>
      </c>
      <c r="Q30">
        <v>0.80992935506443953</v>
      </c>
      <c r="R30">
        <v>0</v>
      </c>
      <c r="S30">
        <v>0</v>
      </c>
      <c r="T30">
        <v>0</v>
      </c>
      <c r="U30">
        <v>0</v>
      </c>
      <c r="V30">
        <v>0</v>
      </c>
      <c r="W30" t="s">
        <v>146</v>
      </c>
      <c r="X30" t="s">
        <v>147</v>
      </c>
      <c r="Y30" t="s">
        <v>148</v>
      </c>
      <c r="Z30" t="s">
        <v>149</v>
      </c>
      <c r="AA30" t="s">
        <v>150</v>
      </c>
      <c r="AB30" t="s">
        <v>151</v>
      </c>
      <c r="AC30" t="s">
        <v>152</v>
      </c>
      <c r="AD30" t="s">
        <v>153</v>
      </c>
      <c r="AE30">
        <v>0</v>
      </c>
      <c r="AF30">
        <v>0</v>
      </c>
      <c r="AG30">
        <v>0</v>
      </c>
      <c r="AH30">
        <v>0.60610509804435542</v>
      </c>
      <c r="AI30">
        <v>0</v>
      </c>
      <c r="AJ30"/>
      <c r="AK30">
        <v>0</v>
      </c>
      <c r="AL30"/>
      <c r="AM30"/>
      <c r="AN30"/>
      <c r="AO30"/>
      <c r="AP30"/>
      <c r="AQ30"/>
      <c r="AR30"/>
      <c r="AS30"/>
      <c r="AT30"/>
      <c r="AU30"/>
      <c r="AV30"/>
      <c r="AW30"/>
      <c r="AX30"/>
      <c r="AY30"/>
      <c r="AZ30"/>
      <c r="BA30"/>
      <c r="BB30"/>
      <c r="BC30"/>
      <c r="BD30"/>
      <c r="BE30"/>
      <c r="BF30"/>
      <c r="BG30"/>
      <c r="BH30"/>
    </row>
    <row r="31">
      <c r="A31" t="s">
        <v>594</v>
      </c>
      <c r="B31">
        <v>2000</v>
      </c>
      <c r="C31" t="s">
        <v>597</v>
      </c>
      <c r="D31">
        <v>69</v>
      </c>
      <c r="E31" t="s">
        <v>155</v>
      </c>
      <c r="F31" t="s">
        <v>164</v>
      </c>
      <c r="G31" t="s">
        <v>182</v>
      </c>
      <c r="H31">
        <v>0.96417800356271477</v>
      </c>
      <c r="I31">
        <v>1.7757547143489141</v>
      </c>
      <c r="J31">
        <v>1.9584357003108319</v>
      </c>
      <c r="K31">
        <v>0.3812763073911265</v>
      </c>
      <c r="L31">
        <v>0.18253458197464981</v>
      </c>
      <c r="M31">
        <v>1.2842582981402471</v>
      </c>
      <c r="N31">
        <v>0.51764787410505264</v>
      </c>
      <c r="O31">
        <v>0.1387339833601523</v>
      </c>
      <c r="P31">
        <v>0</v>
      </c>
      <c r="Q31">
        <v>0.18868501327042969</v>
      </c>
      <c r="R31">
        <v>0.9500950896951873</v>
      </c>
      <c r="S31">
        <v>1.3848643666810641</v>
      </c>
      <c r="T31">
        <v>1.9183897551976079</v>
      </c>
      <c r="U31">
        <v>2.3810027772518492</v>
      </c>
      <c r="V31">
        <v>1.020708021872941</v>
      </c>
      <c r="W31" t="s">
        <v>146</v>
      </c>
      <c r="X31" t="s">
        <v>147</v>
      </c>
      <c r="Y31" t="s">
        <v>148</v>
      </c>
      <c r="Z31" t="s">
        <v>149</v>
      </c>
      <c r="AA31" t="s">
        <v>150</v>
      </c>
      <c r="AB31" t="s">
        <v>151</v>
      </c>
      <c r="AC31" t="s">
        <v>152</v>
      </c>
      <c r="AD31" t="s">
        <v>153</v>
      </c>
      <c r="AE31">
        <v>2.4283260451749542</v>
      </c>
      <c r="AF31">
        <v>0.72333257724194433</v>
      </c>
      <c r="AG31">
        <v>0.34122326066581687</v>
      </c>
      <c r="AH31">
        <v>0</v>
      </c>
      <c r="AI31">
        <v>4.8089622272784194</v>
      </c>
      <c r="AJ31"/>
      <c r="AK31">
        <v>0.36321209261186338</v>
      </c>
      <c r="AL31"/>
      <c r="AM31"/>
      <c r="AN31"/>
      <c r="AO31"/>
      <c r="AP31"/>
      <c r="AQ31"/>
      <c r="AR31"/>
      <c r="AS31"/>
      <c r="AT31"/>
      <c r="AU31"/>
      <c r="AV31"/>
      <c r="AW31"/>
      <c r="AX31"/>
      <c r="AY31"/>
      <c r="AZ31"/>
      <c r="BA31"/>
      <c r="BB31"/>
      <c r="BC31"/>
      <c r="BD31"/>
      <c r="BE31"/>
      <c r="BF31"/>
      <c r="BG31"/>
      <c r="BH31"/>
    </row>
    <row r="32">
      <c r="A32" t="s">
        <v>594</v>
      </c>
      <c r="B32">
        <v>2000</v>
      </c>
      <c r="C32" t="s">
        <v>597</v>
      </c>
      <c r="D32">
        <v>122</v>
      </c>
      <c r="E32" t="s">
        <v>18</v>
      </c>
      <c r="F32" t="s">
        <v>14</v>
      </c>
      <c r="G32" t="s">
        <v>616</v>
      </c>
      <c r="H32">
        <v>73.636617097536657</v>
      </c>
      <c r="I32">
        <v>95.757931688324931</v>
      </c>
      <c r="J32">
        <v>99.777706433042226</v>
      </c>
      <c r="K32">
        <v>99.960079905792412</v>
      </c>
      <c r="L32">
        <v>99.999999999999773</v>
      </c>
      <c r="M32">
        <v>98.22551110172131</v>
      </c>
      <c r="N32">
        <v>99.958627601516241</v>
      </c>
      <c r="O32">
        <v>100.0000000000004</v>
      </c>
      <c r="P32">
        <v>100.0000000000001</v>
      </c>
      <c r="Q32">
        <v>100</v>
      </c>
      <c r="R32">
        <v>65.019120692920737</v>
      </c>
      <c r="S32">
        <v>88.522715369425512</v>
      </c>
      <c r="T32">
        <v>95.813865700248229</v>
      </c>
      <c r="U32">
        <v>99.716305232808182</v>
      </c>
      <c r="V32">
        <v>99.958601782115906</v>
      </c>
      <c r="W32" t="s">
        <v>146</v>
      </c>
      <c r="X32" t="s">
        <v>147</v>
      </c>
      <c r="Y32" t="s">
        <v>148</v>
      </c>
      <c r="Z32" t="s">
        <v>149</v>
      </c>
      <c r="AA32" t="s">
        <v>150</v>
      </c>
      <c r="AB32" t="s">
        <v>151</v>
      </c>
      <c r="AC32" t="s">
        <v>152</v>
      </c>
      <c r="AD32" t="s">
        <v>153</v>
      </c>
      <c r="AE32">
        <v>99.120377247427427</v>
      </c>
      <c r="AF32">
        <v>99.793755045544472</v>
      </c>
      <c r="AG32">
        <v>80.288605582318809</v>
      </c>
      <c r="AH32">
        <v>99.202480870683999</v>
      </c>
      <c r="AI32">
        <v>88.639478210509424</v>
      </c>
      <c r="AJ32"/>
      <c r="AK32">
        <v>99.817056680524104</v>
      </c>
      <c r="AL32"/>
      <c r="AM32"/>
      <c r="AN32"/>
      <c r="AO32"/>
      <c r="AP32"/>
      <c r="AQ32"/>
      <c r="AR32"/>
      <c r="AS32"/>
      <c r="AT32"/>
      <c r="AU32"/>
      <c r="AV32"/>
      <c r="AW32"/>
      <c r="AX32"/>
      <c r="AY32"/>
      <c r="AZ32"/>
      <c r="BA32"/>
      <c r="BB32"/>
      <c r="BC32"/>
      <c r="BD32"/>
      <c r="BE32"/>
      <c r="BF32"/>
      <c r="BG32"/>
      <c r="BH32"/>
    </row>
    <row r="33">
      <c r="A33" t="s">
        <v>594</v>
      </c>
      <c r="B33">
        <v>2000</v>
      </c>
      <c r="C33" t="s">
        <v>597</v>
      </c>
      <c r="D33">
        <v>123</v>
      </c>
      <c r="E33" t="s">
        <v>18</v>
      </c>
      <c r="F33" t="s">
        <v>51</v>
      </c>
      <c r="G33" t="s">
        <v>182</v>
      </c>
      <c r="H33">
        <v>26.363382902463339</v>
      </c>
      <c r="I33">
        <v>4.2420683116750686</v>
      </c>
      <c r="J33">
        <v>0.22229356695777369</v>
      </c>
      <c r="K33">
        <v>0.039920094207587901</v>
      </c>
      <c r="L33">
        <v>2.27373675443e-13</v>
      </c>
      <c r="M33">
        <v>1.7744888982786899</v>
      </c>
      <c r="N33">
        <v>0.041372398483758802</v>
      </c>
      <c r="O33">
        <v>-4.2632564145599998e-13</v>
      </c>
      <c r="P33">
        <v>-1.4210854715199999e-13</v>
      </c>
      <c r="Q33">
        <v>0</v>
      </c>
      <c r="R33">
        <v>34.980879307079263</v>
      </c>
      <c r="S33">
        <v>11.47728463057449</v>
      </c>
      <c r="T33">
        <v>4.186134299751771</v>
      </c>
      <c r="U33">
        <v>0.28369476719181819</v>
      </c>
      <c r="V33">
        <v>0.041398217884093903</v>
      </c>
      <c r="W33" t="s">
        <v>146</v>
      </c>
      <c r="X33" t="s">
        <v>147</v>
      </c>
      <c r="Y33" t="s">
        <v>148</v>
      </c>
      <c r="Z33" t="s">
        <v>149</v>
      </c>
      <c r="AA33" t="s">
        <v>150</v>
      </c>
      <c r="AB33" t="s">
        <v>151</v>
      </c>
      <c r="AC33" t="s">
        <v>152</v>
      </c>
      <c r="AD33" t="s">
        <v>153</v>
      </c>
      <c r="AE33">
        <v>0.87962275257257261</v>
      </c>
      <c r="AF33">
        <v>0.20624495445552779</v>
      </c>
      <c r="AG33">
        <v>19.711394417681191</v>
      </c>
      <c r="AH33">
        <v>0.79751912931600089</v>
      </c>
      <c r="AI33">
        <v>11.36052178949058</v>
      </c>
      <c r="AJ33"/>
      <c r="AK33">
        <v>0.18294331947589629</v>
      </c>
      <c r="AL33"/>
      <c r="AM33"/>
      <c r="AN33"/>
      <c r="AO33"/>
      <c r="AP33"/>
      <c r="AQ33"/>
      <c r="AR33"/>
      <c r="AS33"/>
      <c r="AT33"/>
      <c r="AU33"/>
      <c r="AV33"/>
      <c r="AW33"/>
      <c r="AX33"/>
      <c r="AY33"/>
      <c r="AZ33"/>
      <c r="BA33"/>
      <c r="BB33"/>
      <c r="BC33"/>
      <c r="BD33"/>
      <c r="BE33"/>
      <c r="BF33"/>
      <c r="BG33"/>
      <c r="BH33"/>
    </row>
    <row r="34">
      <c r="A34" t="s">
        <v>594</v>
      </c>
      <c r="B34">
        <v>2000</v>
      </c>
      <c r="C34" t="s">
        <v>597</v>
      </c>
      <c r="D34">
        <v>124</v>
      </c>
      <c r="E34" t="s">
        <v>50</v>
      </c>
      <c r="F34" t="s">
        <v>15</v>
      </c>
      <c r="G34" t="s">
        <v>617</v>
      </c>
      <c r="H34">
        <v>66.420228621978069</v>
      </c>
      <c r="I34">
        <v>90.491245445467072</v>
      </c>
      <c r="J34">
        <v>96.784375240050963</v>
      </c>
      <c r="K34">
        <v>98.860519026828698</v>
      </c>
      <c r="L34">
        <v>99.699999999999775</v>
      </c>
      <c r="M34">
        <v>93.019559013330095</v>
      </c>
      <c r="N34">
        <v>98.259330932290467</v>
      </c>
      <c r="O34">
        <v>99.600000000000421</v>
      </c>
      <c r="P34">
        <v>99.800000000000139</v>
      </c>
      <c r="Q34">
        <v>99.800000000000011</v>
      </c>
      <c r="R34">
        <v>57.867017416699447</v>
      </c>
      <c r="S34">
        <v>81.617943570610322</v>
      </c>
      <c r="T34">
        <v>90.735730818135067</v>
      </c>
      <c r="U34">
        <v>96.226234549659893</v>
      </c>
      <c r="V34">
        <v>98.559181357166267</v>
      </c>
      <c r="W34" t="s">
        <v>146</v>
      </c>
      <c r="X34" t="s">
        <v>147</v>
      </c>
      <c r="Y34" t="s">
        <v>148</v>
      </c>
      <c r="Z34" t="s">
        <v>149</v>
      </c>
      <c r="AA34" t="s">
        <v>150</v>
      </c>
      <c r="AB34" t="s">
        <v>151</v>
      </c>
      <c r="AC34" t="s">
        <v>152</v>
      </c>
      <c r="AD34" t="s">
        <v>153</v>
      </c>
      <c r="AE34">
        <v>97.13796970247887</v>
      </c>
      <c r="AF34">
        <v>98.995405005180132</v>
      </c>
      <c r="AG34">
        <v>72.340033629669236</v>
      </c>
      <c r="AH34">
        <v>96.623216368046215</v>
      </c>
      <c r="AI34">
        <v>86.778049168088728</v>
      </c>
      <c r="AJ34"/>
      <c r="AK34">
        <v>98.519434943677297</v>
      </c>
      <c r="AL34"/>
      <c r="AM34"/>
      <c r="AN34"/>
      <c r="AO34"/>
      <c r="AP34"/>
      <c r="AQ34"/>
      <c r="AR34"/>
      <c r="AS34"/>
      <c r="AT34"/>
      <c r="AU34"/>
      <c r="AV34"/>
      <c r="AW34"/>
      <c r="AX34"/>
      <c r="AY34"/>
      <c r="AZ34"/>
      <c r="BA34"/>
      <c r="BB34"/>
      <c r="BC34"/>
      <c r="BD34"/>
      <c r="BE34"/>
      <c r="BF34"/>
      <c r="BG34"/>
      <c r="BH34"/>
    </row>
    <row r="35">
      <c r="A35" t="s">
        <v>594</v>
      </c>
      <c r="B35">
        <v>2000</v>
      </c>
      <c r="C35" t="s">
        <v>597</v>
      </c>
      <c r="D35">
        <v>125</v>
      </c>
      <c r="E35" t="s">
        <v>50</v>
      </c>
      <c r="F35" t="s">
        <v>16</v>
      </c>
      <c r="G35" t="s">
        <v>618</v>
      </c>
      <c r="H35">
        <v>7.2163884755585936</v>
      </c>
      <c r="I35">
        <v>5.2666862428578716</v>
      </c>
      <c r="J35">
        <v>2.9933311929912669</v>
      </c>
      <c r="K35">
        <v>1.099560878963717</v>
      </c>
      <c r="L35">
        <v>0.29999999999999932</v>
      </c>
      <c r="M35">
        <v>5.2059520883912294</v>
      </c>
      <c r="N35">
        <v>1.699296669225776</v>
      </c>
      <c r="O35">
        <v>0.40000000000000169</v>
      </c>
      <c r="P35">
        <v>0.20000000000000029</v>
      </c>
      <c r="Q35">
        <v>0.20000000000000001</v>
      </c>
      <c r="R35">
        <v>7.1521032762212817</v>
      </c>
      <c r="S35">
        <v>6.9047717988151893</v>
      </c>
      <c r="T35">
        <v>5.0781348821131562</v>
      </c>
      <c r="U35">
        <v>3.589786988381094</v>
      </c>
      <c r="V35">
        <v>1.3994204249496229</v>
      </c>
      <c r="W35" t="s">
        <v>146</v>
      </c>
      <c r="X35" t="s">
        <v>147</v>
      </c>
      <c r="Y35" t="s">
        <v>148</v>
      </c>
      <c r="Z35" t="s">
        <v>149</v>
      </c>
      <c r="AA35" t="s">
        <v>150</v>
      </c>
      <c r="AB35" t="s">
        <v>151</v>
      </c>
      <c r="AC35" t="s">
        <v>152</v>
      </c>
      <c r="AD35" t="s">
        <v>153</v>
      </c>
      <c r="AE35">
        <v>1.982407544948549</v>
      </c>
      <c r="AF35">
        <v>0.79835004036435575</v>
      </c>
      <c r="AG35">
        <v>7.9485719526495622</v>
      </c>
      <c r="AH35">
        <v>2.5792645026377841</v>
      </c>
      <c r="AI35">
        <v>1.8614290424206981</v>
      </c>
      <c r="AJ35"/>
      <c r="AK35">
        <v>1.297621736846813</v>
      </c>
      <c r="AL35"/>
      <c r="AM35"/>
      <c r="AN35"/>
      <c r="AO35"/>
      <c r="AP35"/>
      <c r="AQ35"/>
      <c r="AR35"/>
      <c r="AS35"/>
      <c r="AT35"/>
      <c r="AU35"/>
      <c r="AV35"/>
      <c r="AW35"/>
      <c r="AX35"/>
      <c r="AY35"/>
      <c r="AZ35"/>
      <c r="BA35"/>
      <c r="BB35"/>
      <c r="BC35"/>
      <c r="BD35"/>
      <c r="BE35"/>
      <c r="BF35"/>
      <c r="BG35"/>
      <c r="BH35"/>
    </row>
    <row r="36">
      <c r="A36" t="s">
        <v>594</v>
      </c>
      <c r="B36">
        <v>2000</v>
      </c>
      <c r="C36" t="s">
        <v>597</v>
      </c>
      <c r="D36">
        <v>126</v>
      </c>
      <c r="E36" t="s">
        <v>50</v>
      </c>
      <c r="F36" t="s">
        <v>22</v>
      </c>
      <c r="G36" t="s">
        <v>619</v>
      </c>
      <c r="H36">
        <v>13.981659674955109</v>
      </c>
      <c r="I36">
        <v>2.8605435244533419</v>
      </c>
      <c r="J36">
        <v>-2.0775048348300001e-13</v>
      </c>
      <c r="K36">
        <v>3.9177688870899999e-13</v>
      </c>
      <c r="L36">
        <v>2.25264251696e-13</v>
      </c>
      <c r="M36">
        <v>-5.7065463465700002e-14</v>
      </c>
      <c r="N36">
        <v>-4.04953848232e-13</v>
      </c>
      <c r="O36">
        <v>-4.22328838567e-13</v>
      </c>
      <c r="P36">
        <v>-1.3955503419499999e-13</v>
      </c>
      <c r="Q36">
        <v>-1.1407541578000001e-14</v>
      </c>
      <c r="R36">
        <v>17.375900057400418</v>
      </c>
      <c r="S36">
        <v>7.3532913669578059</v>
      </c>
      <c r="T36">
        <v>2.9460613893355392</v>
      </c>
      <c r="U36">
        <v>-0.099716305232556895</v>
      </c>
      <c r="V36">
        <v>-2.3918367286799998e-13</v>
      </c>
      <c r="W36" t="s">
        <v>146</v>
      </c>
      <c r="X36" t="s">
        <v>147</v>
      </c>
      <c r="Y36" t="s">
        <v>148</v>
      </c>
      <c r="Z36" t="s">
        <v>149</v>
      </c>
      <c r="AA36" t="s">
        <v>150</v>
      </c>
      <c r="AB36" t="s">
        <v>151</v>
      </c>
      <c r="AC36" t="s">
        <v>152</v>
      </c>
      <c r="AD36" t="s">
        <v>153</v>
      </c>
      <c r="AE36">
        <v>3.8191672047100002e-14</v>
      </c>
      <c r="AF36">
        <v>-5.9610649749700001e-13</v>
      </c>
      <c r="AG36">
        <v>11.005468732688721</v>
      </c>
      <c r="AH36">
        <v>1.7308376953900001e-13</v>
      </c>
      <c r="AI36">
        <v>-2.04281036531e-13</v>
      </c>
      <c r="AJ36"/>
      <c r="AK36">
        <v>2.4419355426600002e-12</v>
      </c>
      <c r="AL36"/>
      <c r="AM36"/>
      <c r="AN36"/>
      <c r="AO36"/>
      <c r="AP36"/>
      <c r="AQ36"/>
      <c r="AR36"/>
      <c r="AS36"/>
      <c r="AT36"/>
      <c r="AU36"/>
      <c r="AV36"/>
      <c r="AW36"/>
      <c r="AX36"/>
      <c r="AY36"/>
      <c r="AZ36"/>
      <c r="BA36"/>
      <c r="BB36"/>
      <c r="BC36"/>
      <c r="BD36"/>
      <c r="BE36"/>
      <c r="BF36"/>
      <c r="BG36"/>
      <c r="BH36"/>
    </row>
    <row r="37">
      <c r="A37" t="s">
        <v>594</v>
      </c>
      <c r="B37">
        <v>2000</v>
      </c>
      <c r="C37" t="s">
        <v>597</v>
      </c>
      <c r="D37">
        <v>127</v>
      </c>
      <c r="E37" t="s">
        <v>50</v>
      </c>
      <c r="F37" t="s">
        <v>19</v>
      </c>
      <c r="G37" t="s">
        <v>620</v>
      </c>
      <c r="H37">
        <v>12.381723227508219</v>
      </c>
      <c r="I37">
        <v>1.381524787221714</v>
      </c>
      <c r="J37">
        <v>0.22229356695797789</v>
      </c>
      <c r="K37">
        <v>0.039920094207194098</v>
      </c>
      <c r="L37">
        <v>0</v>
      </c>
      <c r="M37">
        <v>1.7744888982787319</v>
      </c>
      <c r="N37">
        <v>0.041372398484161597</v>
      </c>
      <c r="O37">
        <v>0</v>
      </c>
      <c r="P37">
        <v>0</v>
      </c>
      <c r="Q37">
        <v>0</v>
      </c>
      <c r="R37">
        <v>17.604979249678841</v>
      </c>
      <c r="S37">
        <v>4.1239932636166818</v>
      </c>
      <c r="T37">
        <v>1.240072910416238</v>
      </c>
      <c r="U37">
        <v>0.28369476719156989</v>
      </c>
      <c r="V37">
        <v>0.041398217884349497</v>
      </c>
      <c r="W37" t="s">
        <v>146</v>
      </c>
      <c r="X37" t="s">
        <v>147</v>
      </c>
      <c r="Y37" t="s">
        <v>148</v>
      </c>
      <c r="Z37" t="s">
        <v>149</v>
      </c>
      <c r="AA37" t="s">
        <v>150</v>
      </c>
      <c r="AB37" t="s">
        <v>151</v>
      </c>
      <c r="AC37" t="s">
        <v>152</v>
      </c>
      <c r="AD37" t="s">
        <v>153</v>
      </c>
      <c r="AE37">
        <v>0.87962275257254352</v>
      </c>
      <c r="AF37">
        <v>0.2062449544561086</v>
      </c>
      <c r="AG37">
        <v>8.7059256849924846</v>
      </c>
      <c r="AH37">
        <v>0.7975191293158278</v>
      </c>
      <c r="AI37">
        <v>11.360521789490781</v>
      </c>
      <c r="AJ37"/>
      <c r="AK37">
        <v>0.18294331947344811</v>
      </c>
      <c r="AL37"/>
      <c r="AM37"/>
      <c r="AN37"/>
      <c r="AO37"/>
      <c r="AP37"/>
      <c r="AQ37"/>
      <c r="AR37"/>
      <c r="AS37"/>
      <c r="AT37"/>
      <c r="AU37"/>
      <c r="AV37"/>
      <c r="AW37"/>
      <c r="AX37"/>
      <c r="AY37"/>
      <c r="AZ37"/>
      <c r="BA37"/>
      <c r="BB37"/>
      <c r="BC37"/>
      <c r="BD37"/>
      <c r="BE37"/>
      <c r="BF37"/>
      <c r="BG37"/>
      <c r="BH37"/>
    </row>
    <row r="38">
      <c r="A38" t="s">
        <v>594</v>
      </c>
      <c r="B38">
        <v>2000</v>
      </c>
      <c r="C38" t="s">
        <v>597</v>
      </c>
      <c r="D38">
        <v>139</v>
      </c>
      <c r="E38" t="s">
        <v>50</v>
      </c>
      <c r="F38" t="s">
        <v>19</v>
      </c>
      <c r="G38" t="s">
        <v>182</v>
      </c>
      <c r="H38">
        <v>12.381723227508219</v>
      </c>
      <c r="I38">
        <v>1.381524787221714</v>
      </c>
      <c r="J38">
        <v>0.22222837489905539</v>
      </c>
      <c r="K38">
        <v>0.039920094207194098</v>
      </c>
      <c r="L38">
        <v>0</v>
      </c>
      <c r="M38">
        <v>1.7744888982787319</v>
      </c>
      <c r="N38">
        <v>0.041372398484161597</v>
      </c>
      <c r="O38">
        <v>0</v>
      </c>
      <c r="P38">
        <v>0</v>
      </c>
      <c r="Q38">
        <v>0</v>
      </c>
      <c r="R38">
        <v>17.604979249678841</v>
      </c>
      <c r="S38">
        <v>4.1239932636166818</v>
      </c>
      <c r="T38">
        <v>1.240072910416238</v>
      </c>
      <c r="U38">
        <v>0.28354882966398193</v>
      </c>
      <c r="V38">
        <v>0.041398217884349497</v>
      </c>
      <c r="W38" t="s">
        <v>146</v>
      </c>
      <c r="X38" t="s">
        <v>147</v>
      </c>
      <c r="Y38" t="s">
        <v>148</v>
      </c>
      <c r="Z38" t="s">
        <v>149</v>
      </c>
      <c r="AA38" t="s">
        <v>150</v>
      </c>
      <c r="AB38" t="s">
        <v>151</v>
      </c>
      <c r="AC38" t="s">
        <v>152</v>
      </c>
      <c r="AD38" t="s">
        <v>153</v>
      </c>
      <c r="AE38">
        <v>0.87945503756237664</v>
      </c>
      <c r="AF38">
        <v>0.2062449544561086</v>
      </c>
      <c r="AG38">
        <v>8.7059256849924846</v>
      </c>
      <c r="AH38">
        <v>0.7975191293158278</v>
      </c>
      <c r="AI38">
        <v>11.360521789490781</v>
      </c>
      <c r="AJ38"/>
      <c r="AK38">
        <v>0.18294331947344811</v>
      </c>
      <c r="AL38"/>
      <c r="AM38"/>
      <c r="AN38"/>
      <c r="AO38"/>
      <c r="AP38"/>
      <c r="AQ38"/>
      <c r="AR38"/>
      <c r="AS38"/>
      <c r="AT38"/>
      <c r="AU38"/>
      <c r="AV38"/>
      <c r="AW38"/>
      <c r="AX38"/>
      <c r="AY38"/>
      <c r="AZ38"/>
      <c r="BA38"/>
      <c r="BB38"/>
      <c r="BC38"/>
      <c r="BD38"/>
      <c r="BE38"/>
      <c r="BF38"/>
      <c r="BG38"/>
      <c r="BH38"/>
    </row>
    <row r="39">
      <c r="A39" t="s">
        <v>594</v>
      </c>
      <c r="B39">
        <v>2000</v>
      </c>
      <c r="C39" t="s">
        <v>597</v>
      </c>
      <c r="D39">
        <v>151</v>
      </c>
      <c r="E39" t="s">
        <v>109</v>
      </c>
      <c r="F39" t="s">
        <v>49</v>
      </c>
      <c r="G39" t="s">
        <v>182</v>
      </c>
      <c r="H39">
        <v>13.486851270956381</v>
      </c>
      <c r="I39">
        <v>8.4045061820660489</v>
      </c>
      <c r="J39">
        <v>5.4731809821842416</v>
      </c>
      <c r="K39">
        <v>2.5546108590535148</v>
      </c>
      <c r="L39">
        <v>1.125113003415992</v>
      </c>
      <c r="M39">
        <v>19.79320103900443</v>
      </c>
      <c r="N39">
        <v>3.9808892591794089</v>
      </c>
      <c r="O39">
        <v>2.2518122653497641</v>
      </c>
      <c r="P39">
        <v>0.86612132623580285</v>
      </c>
      <c r="Q39">
        <v>1.587704339142495</v>
      </c>
      <c r="R39">
        <v>10.382191389901291</v>
      </c>
      <c r="S39">
        <v>8.78202621288834</v>
      </c>
      <c r="T39">
        <v>5.1936649278399649</v>
      </c>
      <c r="U39">
        <v>5.2254260039680371</v>
      </c>
      <c r="V39">
        <v>2.9171688465173968</v>
      </c>
      <c r="W39" t="s">
        <v>146</v>
      </c>
      <c r="X39" t="s">
        <v>147</v>
      </c>
      <c r="Y39" t="s">
        <v>148</v>
      </c>
      <c r="Z39" t="s">
        <v>149</v>
      </c>
      <c r="AA39" t="s">
        <v>150</v>
      </c>
      <c r="AB39" t="s">
        <v>151</v>
      </c>
      <c r="AC39" t="s">
        <v>152</v>
      </c>
      <c r="AD39" t="s">
        <v>153</v>
      </c>
      <c r="AE39">
        <v>4.0368765218542126</v>
      </c>
      <c r="AF39">
        <v>3.576485635962368</v>
      </c>
      <c r="AG39">
        <v>9.4051651873330826</v>
      </c>
      <c r="AH39">
        <v>4.1595024271386754</v>
      </c>
      <c r="AI39">
        <v>1.708918797444346</v>
      </c>
      <c r="AJ39"/>
      <c r="AK39">
        <v>8.0267617934047681</v>
      </c>
      <c r="AL39"/>
      <c r="AM39"/>
      <c r="AN39"/>
      <c r="AO39"/>
      <c r="AP39"/>
      <c r="AQ39"/>
      <c r="AR39"/>
      <c r="AS39"/>
      <c r="AT39"/>
      <c r="AU39"/>
      <c r="AV39"/>
      <c r="AW39"/>
      <c r="AX39"/>
      <c r="AY39"/>
      <c r="AZ39"/>
      <c r="BA39"/>
      <c r="BB39"/>
      <c r="BC39"/>
      <c r="BD39"/>
      <c r="BE39"/>
      <c r="BF39"/>
      <c r="BG39"/>
      <c r="BH39"/>
    </row>
    <row r="40">
      <c r="A40" t="s">
        <v>594</v>
      </c>
      <c r="B40">
        <v>2000</v>
      </c>
      <c r="C40" t="s">
        <v>597</v>
      </c>
      <c r="D40">
        <v>152</v>
      </c>
      <c r="E40" t="s">
        <v>109</v>
      </c>
      <c r="F40" t="s">
        <v>48</v>
      </c>
      <c r="G40" t="s">
        <v>182</v>
      </c>
      <c r="H40">
        <v>86.491261205643795</v>
      </c>
      <c r="I40">
        <v>91.595493817933857</v>
      </c>
      <c r="J40">
        <v>94.440568322635599</v>
      </c>
      <c r="K40">
        <v>97.445389140946432</v>
      </c>
      <c r="L40">
        <v>98.817510103493206</v>
      </c>
      <c r="M40">
        <v>80.206798960995513</v>
      </c>
      <c r="N40">
        <v>95.879731103900767</v>
      </c>
      <c r="O40">
        <v>97.74818773465023</v>
      </c>
      <c r="P40">
        <v>99.007188518016747</v>
      </c>
      <c r="Q40">
        <v>98.412295660857509</v>
      </c>
      <c r="R40">
        <v>89.576904084081036</v>
      </c>
      <c r="S40">
        <v>91.217973787111177</v>
      </c>
      <c r="T40">
        <v>94.80633507216001</v>
      </c>
      <c r="U40">
        <v>94.729468904409401</v>
      </c>
      <c r="V40">
        <v>97.082831153482658</v>
      </c>
      <c r="W40" t="s">
        <v>146</v>
      </c>
      <c r="X40" t="s">
        <v>147</v>
      </c>
      <c r="Y40" t="s">
        <v>148</v>
      </c>
      <c r="Z40" t="s">
        <v>149</v>
      </c>
      <c r="AA40" t="s">
        <v>150</v>
      </c>
      <c r="AB40" t="s">
        <v>151</v>
      </c>
      <c r="AC40" t="s">
        <v>152</v>
      </c>
      <c r="AD40" t="s">
        <v>153</v>
      </c>
      <c r="AE40">
        <v>95.93369101762606</v>
      </c>
      <c r="AF40">
        <v>96.243887042970741</v>
      </c>
      <c r="AG40">
        <v>90.594834812667528</v>
      </c>
      <c r="AH40">
        <v>95.840497572861139</v>
      </c>
      <c r="AI40">
        <v>98.291081202555702</v>
      </c>
      <c r="AJ40"/>
      <c r="AK40">
        <v>91.965118733856116</v>
      </c>
      <c r="AL40"/>
      <c r="AM40"/>
      <c r="AN40"/>
      <c r="AO40"/>
      <c r="AP40"/>
      <c r="AQ40"/>
      <c r="AR40"/>
      <c r="AS40"/>
      <c r="AT40"/>
      <c r="AU40"/>
      <c r="AV40"/>
      <c r="AW40"/>
      <c r="AX40"/>
      <c r="AY40"/>
      <c r="AZ40"/>
      <c r="BA40"/>
      <c r="BB40"/>
      <c r="BC40"/>
      <c r="BD40"/>
      <c r="BE40"/>
      <c r="BF40"/>
      <c r="BG40"/>
      <c r="BH40"/>
    </row>
    <row r="41">
      <c r="A41" t="s">
        <v>594</v>
      </c>
      <c r="B41">
        <v>2000</v>
      </c>
      <c r="C41" t="s">
        <v>597</v>
      </c>
      <c r="D41">
        <v>153</v>
      </c>
      <c r="E41" t="s">
        <v>62</v>
      </c>
      <c r="F41" t="s">
        <v>169</v>
      </c>
      <c r="G41" t="s">
        <v>182</v>
      </c>
      <c r="H41">
        <v>0.3834683419905901</v>
      </c>
      <c r="I41">
        <v>1.1223945800640041</v>
      </c>
      <c r="J41">
        <v>7.0744963867267199</v>
      </c>
      <c r="K41">
        <v>40.771340326314842</v>
      </c>
      <c r="L41">
        <v>89.257724624437301</v>
      </c>
      <c r="M41">
        <v>5.255988417519986</v>
      </c>
      <c r="N41">
        <v>27.20954263501066</v>
      </c>
      <c r="O41">
        <v>60.21944424128133</v>
      </c>
      <c r="P41">
        <v>86.286252565586224</v>
      </c>
      <c r="Q41">
        <v>96.816777257814195</v>
      </c>
      <c r="R41">
        <v>0.1122023985167528</v>
      </c>
      <c r="S41">
        <v>0.7607619681507477</v>
      </c>
      <c r="T41">
        <v>0.44694554772502659</v>
      </c>
      <c r="U41">
        <v>2.9001037857258498</v>
      </c>
      <c r="V41">
        <v>27.03187716766584</v>
      </c>
      <c r="W41" t="s">
        <v>146</v>
      </c>
      <c r="X41" t="s">
        <v>147</v>
      </c>
      <c r="Y41" t="s">
        <v>148</v>
      </c>
      <c r="Z41" t="s">
        <v>149</v>
      </c>
      <c r="AA41" t="s">
        <v>150</v>
      </c>
      <c r="AB41" t="s">
        <v>151</v>
      </c>
      <c r="AC41" t="s">
        <v>152</v>
      </c>
      <c r="AD41" t="s">
        <v>153</v>
      </c>
      <c r="AE41">
        <v>7.7871272908461364</v>
      </c>
      <c r="AF41">
        <v>48.887357039133249</v>
      </c>
      <c r="AG41">
        <v>4.3924416799608004</v>
      </c>
      <c r="AH41">
        <v>39.231306377072919</v>
      </c>
      <c r="AI41">
        <v>28.81508592004694</v>
      </c>
      <c r="AJ41"/>
      <c r="AK41">
        <v>69.221280265000502</v>
      </c>
      <c r="AL41">
        <v>69.334421000000006</v>
      </c>
      <c r="AM41">
        <v>203.55919900000001</v>
      </c>
      <c r="AN41">
        <v>1275.1846109999999</v>
      </c>
      <c r="AO41">
        <v>7651.8208589999458</v>
      </c>
      <c r="AP41">
        <v>15522.46012800007</v>
      </c>
      <c r="AQ41">
        <v>409.48466499999989</v>
      </c>
      <c r="AR41">
        <v>2127.497146000002</v>
      </c>
      <c r="AS41">
        <v>4693.2774829999744</v>
      </c>
      <c r="AT41">
        <v>6795.9551979999733</v>
      </c>
      <c r="AU41">
        <v>7482.7952670000141</v>
      </c>
      <c r="AV41">
        <v>11.54358</v>
      </c>
      <c r="AW41">
        <v>78.064689000000001</v>
      </c>
      <c r="AX41">
        <v>45.969276999999998</v>
      </c>
      <c r="AY41">
        <v>297.95256999999998</v>
      </c>
      <c r="AZ41">
        <v>2779.819343000006</v>
      </c>
      <c r="BA41">
        <v>2159.1941889999971</v>
      </c>
      <c r="BB41">
        <v>5314.6116649999458</v>
      </c>
      <c r="BC41">
        <v>1017.140709</v>
      </c>
      <c r="BD41">
        <v>4049.5338790000042</v>
      </c>
      <c r="BE41">
        <v>357.50794200000013</v>
      </c>
      <c r="BF41"/>
      <c r="BG41"/>
      <c r="BH41">
        <v>11824.37083400031</v>
      </c>
    </row>
    <row r="42">
      <c r="A42" t="s">
        <v>594</v>
      </c>
      <c r="B42">
        <v>2000</v>
      </c>
      <c r="C42" t="s">
        <v>597</v>
      </c>
      <c r="D42">
        <v>154</v>
      </c>
      <c r="E42" t="s">
        <v>62</v>
      </c>
      <c r="F42" t="s">
        <v>170</v>
      </c>
      <c r="G42" t="s">
        <v>182</v>
      </c>
      <c r="H42">
        <v>1.861660364131754</v>
      </c>
      <c r="I42">
        <v>3.6247712883357428</v>
      </c>
      <c r="J42">
        <v>4.9303610393080382</v>
      </c>
      <c r="K42">
        <v>5.8089641328158113</v>
      </c>
      <c r="L42">
        <v>1.1503793152470621</v>
      </c>
      <c r="M42">
        <v>4.6554670832928062</v>
      </c>
      <c r="N42">
        <v>5.0769598364520974</v>
      </c>
      <c r="O42">
        <v>6.2313134702361417</v>
      </c>
      <c r="P42">
        <v>1.6467242611748261</v>
      </c>
      <c r="Q42">
        <v>0.50930256715679911</v>
      </c>
      <c r="R42">
        <v>1.214686214065932</v>
      </c>
      <c r="S42">
        <v>2.8374536775951489</v>
      </c>
      <c r="T42">
        <v>3.4025131040474852</v>
      </c>
      <c r="U42">
        <v>4.2602053578978376</v>
      </c>
      <c r="V42">
        <v>5.3952695052126662</v>
      </c>
      <c r="W42" t="s">
        <v>146</v>
      </c>
      <c r="X42" t="s">
        <v>147</v>
      </c>
      <c r="Y42" t="s">
        <v>148</v>
      </c>
      <c r="Z42" t="s">
        <v>149</v>
      </c>
      <c r="AA42" t="s">
        <v>150</v>
      </c>
      <c r="AB42" t="s">
        <v>151</v>
      </c>
      <c r="AC42" t="s">
        <v>152</v>
      </c>
      <c r="AD42" t="s">
        <v>153</v>
      </c>
      <c r="AE42">
        <v>4.962408800679591</v>
      </c>
      <c r="AF42">
        <v>4.9209324045018716</v>
      </c>
      <c r="AG42">
        <v>1.625421224036135</v>
      </c>
      <c r="AH42">
        <v>4.1100513254745641</v>
      </c>
      <c r="AI42">
        <v>0.6829493550780168</v>
      </c>
      <c r="AJ42"/>
      <c r="AK42">
        <v>2.6514826509069209</v>
      </c>
      <c r="AL42">
        <v>336.60443200000009</v>
      </c>
      <c r="AM42">
        <v>657.39406900000029</v>
      </c>
      <c r="AN42">
        <v>888.70220300000017</v>
      </c>
      <c r="AO42">
        <v>1090.205830000001</v>
      </c>
      <c r="AP42">
        <v>200.05794599999999</v>
      </c>
      <c r="AQ42">
        <v>362.69912100000028</v>
      </c>
      <c r="AR42">
        <v>396.96431899999999</v>
      </c>
      <c r="AS42">
        <v>485.64518600000031</v>
      </c>
      <c r="AT42">
        <v>129.696956</v>
      </c>
      <c r="AU42">
        <v>39.363083000000003</v>
      </c>
      <c r="AV42">
        <v>124.969053</v>
      </c>
      <c r="AW42">
        <v>291.16195099999999</v>
      </c>
      <c r="AX42">
        <v>349.955533</v>
      </c>
      <c r="AY42">
        <v>437.68748599999998</v>
      </c>
      <c r="AZ42">
        <v>554.82179199999996</v>
      </c>
      <c r="BA42">
        <v>1375.963670000001</v>
      </c>
      <c r="BB42">
        <v>534.96131400000013</v>
      </c>
      <c r="BC42">
        <v>376.39249799999999</v>
      </c>
      <c r="BD42">
        <v>424.24771500000008</v>
      </c>
      <c r="BE42">
        <v>8.4733330000000002</v>
      </c>
      <c r="BF42"/>
      <c r="BG42"/>
      <c r="BH42">
        <v>452.92595000000011</v>
      </c>
    </row>
    <row r="43">
      <c r="A43" t="s">
        <v>594</v>
      </c>
      <c r="B43">
        <v>2000</v>
      </c>
      <c r="C43" t="s">
        <v>597</v>
      </c>
      <c r="D43">
        <v>155</v>
      </c>
      <c r="E43" t="s">
        <v>62</v>
      </c>
      <c r="F43" t="s">
        <v>171</v>
      </c>
      <c r="G43" t="s">
        <v>182</v>
      </c>
      <c r="H43">
        <v>71.391488391414313</v>
      </c>
      <c r="I43">
        <v>91.010765819925183</v>
      </c>
      <c r="J43">
        <v>86.847174163557469</v>
      </c>
      <c r="K43">
        <v>53.232782148374717</v>
      </c>
      <c r="L43">
        <v>9.5856541390385761</v>
      </c>
      <c r="M43">
        <v>85.700077661529789</v>
      </c>
      <c r="N43">
        <v>67.446359316100185</v>
      </c>
      <c r="O43">
        <v>33.462395792057158</v>
      </c>
      <c r="P43">
        <v>12.06702317323909</v>
      </c>
      <c r="Q43">
        <v>2.673920175029024</v>
      </c>
      <c r="R43">
        <v>63.692232080338052</v>
      </c>
      <c r="S43">
        <v>84.924499723679617</v>
      </c>
      <c r="T43">
        <v>91.964407048475721</v>
      </c>
      <c r="U43">
        <v>91.213492802360335</v>
      </c>
      <c r="V43">
        <v>67.228971675463839</v>
      </c>
      <c r="W43" t="s">
        <v>146</v>
      </c>
      <c r="X43" t="s">
        <v>147</v>
      </c>
      <c r="Y43" t="s">
        <v>148</v>
      </c>
      <c r="Z43" t="s">
        <v>149</v>
      </c>
      <c r="AA43" t="s">
        <v>150</v>
      </c>
      <c r="AB43" t="s">
        <v>151</v>
      </c>
      <c r="AC43" t="s">
        <v>152</v>
      </c>
      <c r="AD43" t="s">
        <v>153</v>
      </c>
      <c r="AE43">
        <v>84.754691114132726</v>
      </c>
      <c r="AF43">
        <v>45.486488329134573</v>
      </c>
      <c r="AG43">
        <v>74.270742678321866</v>
      </c>
      <c r="AH43">
        <v>54.253357835731478</v>
      </c>
      <c r="AI43">
        <v>57.08548918751719</v>
      </c>
      <c r="AJ43"/>
      <c r="AK43">
        <v>27.94429376461667</v>
      </c>
      <c r="AL43">
        <v>12908.203807000051</v>
      </c>
      <c r="AM43">
        <v>16505.851792000019</v>
      </c>
      <c r="AN43">
        <v>15654.28462300002</v>
      </c>
      <c r="AO43">
        <v>9990.5401580000125</v>
      </c>
      <c r="AP43">
        <v>1667.0034419999999</v>
      </c>
      <c r="AQ43">
        <v>6676.7399019999957</v>
      </c>
      <c r="AR43">
        <v>5273.5887139999904</v>
      </c>
      <c r="AS43">
        <v>2607.9335450000049</v>
      </c>
      <c r="AT43">
        <v>950.40572999999995</v>
      </c>
      <c r="AU43">
        <v>206.66249999999999</v>
      </c>
      <c r="AV43">
        <v>6552.7688010000184</v>
      </c>
      <c r="AW43">
        <v>8714.4270309999974</v>
      </c>
      <c r="AX43">
        <v>9458.7300920000034</v>
      </c>
      <c r="AY43">
        <v>9371.1455199999727</v>
      </c>
      <c r="AZ43">
        <v>6913.4819869999847</v>
      </c>
      <c r="BA43">
        <v>23500.557998999961</v>
      </c>
      <c r="BB43">
        <v>4944.8985609999854</v>
      </c>
      <c r="BC43">
        <v>17198.588250000179</v>
      </c>
      <c r="BD43">
        <v>5600.1400640000038</v>
      </c>
      <c r="BE43">
        <v>708.25802200000123</v>
      </c>
      <c r="BF43"/>
      <c r="BG43"/>
      <c r="BH43">
        <v>4773.4409260000066</v>
      </c>
    </row>
    <row r="44">
      <c r="A44" t="s">
        <v>594</v>
      </c>
      <c r="B44">
        <v>2000</v>
      </c>
      <c r="C44" t="s">
        <v>597</v>
      </c>
      <c r="D44">
        <v>156</v>
      </c>
      <c r="E44" t="s">
        <v>62</v>
      </c>
      <c r="F44" t="s">
        <v>172</v>
      </c>
      <c r="G44" t="s">
        <v>182</v>
      </c>
      <c r="H44">
        <v>13.98165967495474</v>
      </c>
      <c r="I44">
        <v>2.8605435244534081</v>
      </c>
      <c r="J44">
        <v>0.92567484344999706</v>
      </c>
      <c r="K44">
        <v>0.14699329828704169</v>
      </c>
      <c r="L44">
        <v>0.0062419212768245001</v>
      </c>
      <c r="M44">
        <v>2.6139779393787341</v>
      </c>
      <c r="N44">
        <v>0.22576581395330039</v>
      </c>
      <c r="O44">
        <v>0.0868464964258054</v>
      </c>
      <c r="P44">
        <v>0</v>
      </c>
      <c r="Q44">
        <v>0</v>
      </c>
      <c r="R44">
        <v>17.375900057399608</v>
      </c>
      <c r="S44">
        <v>7.3532913669573574</v>
      </c>
      <c r="T44">
        <v>2.946061389335501</v>
      </c>
      <c r="U44">
        <v>1.342503286824156</v>
      </c>
      <c r="V44">
        <v>0.30248343377356629</v>
      </c>
      <c r="W44" t="s">
        <v>146</v>
      </c>
      <c r="X44" t="s">
        <v>147</v>
      </c>
      <c r="Y44" t="s">
        <v>148</v>
      </c>
      <c r="Z44" t="s">
        <v>149</v>
      </c>
      <c r="AA44" t="s">
        <v>150</v>
      </c>
      <c r="AB44" t="s">
        <v>151</v>
      </c>
      <c r="AC44" t="s">
        <v>152</v>
      </c>
      <c r="AD44" t="s">
        <v>153</v>
      </c>
      <c r="AE44">
        <v>1.6161500417689769</v>
      </c>
      <c r="AF44">
        <v>0.49897727277477733</v>
      </c>
      <c r="AG44">
        <v>11.005468732690121</v>
      </c>
      <c r="AH44">
        <v>1.6077653324050389</v>
      </c>
      <c r="AI44">
        <v>2.0559537478672798</v>
      </c>
      <c r="AJ44"/>
      <c r="AK44">
        <v>0</v>
      </c>
      <c r="AL44">
        <v>2528.0060229999981</v>
      </c>
      <c r="AM44">
        <v>518.79255199999989</v>
      </c>
      <c r="AN44">
        <v>166.853759</v>
      </c>
      <c r="AO44">
        <v>27.587181999999999</v>
      </c>
      <c r="AP44">
        <v>1.0855079999999999</v>
      </c>
      <c r="AQ44">
        <v>203.65035</v>
      </c>
      <c r="AR44">
        <v>17.652488000000002</v>
      </c>
      <c r="AS44">
        <v>6.7684899999999999</v>
      </c>
      <c r="AT44">
        <v>0</v>
      </c>
      <c r="AU44">
        <v>0</v>
      </c>
      <c r="AV44">
        <v>1787.6631430000009</v>
      </c>
      <c r="AW44">
        <v>754.54929099999958</v>
      </c>
      <c r="AX44">
        <v>303.00852700000002</v>
      </c>
      <c r="AY44">
        <v>137.92689300000001</v>
      </c>
      <c r="AZ44">
        <v>31.105841999999999</v>
      </c>
      <c r="BA44">
        <v>448.12183600000009</v>
      </c>
      <c r="BB44">
        <v>54.244503999999999</v>
      </c>
      <c r="BC44">
        <v>2548.493773000002</v>
      </c>
      <c r="BD44">
        <v>165.95675199999999</v>
      </c>
      <c r="BE44">
        <v>25.508158999999999</v>
      </c>
      <c r="BF44"/>
      <c r="BG44"/>
      <c r="BH44">
        <v>0</v>
      </c>
    </row>
    <row r="45">
      <c r="A45" t="s">
        <v>594</v>
      </c>
      <c r="B45">
        <v>2000</v>
      </c>
      <c r="C45" t="s">
        <v>597</v>
      </c>
      <c r="D45">
        <v>157</v>
      </c>
      <c r="E45" t="s">
        <v>62</v>
      </c>
      <c r="F45" t="s">
        <v>173</v>
      </c>
      <c r="G45" t="s">
        <v>182</v>
      </c>
      <c r="H45">
        <v>12.381723227508219</v>
      </c>
      <c r="I45">
        <v>1.381524787221714</v>
      </c>
      <c r="J45">
        <v>0.22229356695797789</v>
      </c>
      <c r="K45">
        <v>0.039920094207194098</v>
      </c>
      <c r="L45">
        <v>0</v>
      </c>
      <c r="M45">
        <v>1.7744888982787319</v>
      </c>
      <c r="N45">
        <v>0.041372398484161597</v>
      </c>
      <c r="O45">
        <v>0</v>
      </c>
      <c r="P45">
        <v>0</v>
      </c>
      <c r="Q45">
        <v>0</v>
      </c>
      <c r="R45">
        <v>17.604979249678841</v>
      </c>
      <c r="S45">
        <v>4.1239932636166818</v>
      </c>
      <c r="T45">
        <v>1.240072910416238</v>
      </c>
      <c r="U45">
        <v>0.28369476719156989</v>
      </c>
      <c r="V45">
        <v>0.041398217884349497</v>
      </c>
      <c r="W45" t="s">
        <v>146</v>
      </c>
      <c r="X45" t="s">
        <v>147</v>
      </c>
      <c r="Y45" t="s">
        <v>148</v>
      </c>
      <c r="Z45" t="s">
        <v>149</v>
      </c>
      <c r="AA45" t="s">
        <v>150</v>
      </c>
      <c r="AB45" t="s">
        <v>151</v>
      </c>
      <c r="AC45" t="s">
        <v>152</v>
      </c>
      <c r="AD45" t="s">
        <v>153</v>
      </c>
      <c r="AE45">
        <v>0.87962275257254352</v>
      </c>
      <c r="AF45">
        <v>0.2062449544561086</v>
      </c>
      <c r="AG45">
        <v>8.7059256849924846</v>
      </c>
      <c r="AH45">
        <v>0.7975191293158278</v>
      </c>
      <c r="AI45">
        <v>11.360521789490781</v>
      </c>
      <c r="AJ45"/>
      <c r="AK45">
        <v>0.18294331947344811</v>
      </c>
      <c r="AL45">
        <v>2238.7235579999979</v>
      </c>
      <c r="AM45">
        <v>250.55545000000009</v>
      </c>
      <c r="AN45">
        <v>40.068624</v>
      </c>
      <c r="AO45">
        <v>7.4920619999999998</v>
      </c>
      <c r="AP45">
        <v>0</v>
      </c>
      <c r="AQ45">
        <v>138.24725900000001</v>
      </c>
      <c r="AR45">
        <v>3.2348819999999998</v>
      </c>
      <c r="AS45">
        <v>0</v>
      </c>
      <c r="AT45">
        <v>0</v>
      </c>
      <c r="AU45">
        <v>0</v>
      </c>
      <c r="AV45">
        <v>1811.231213</v>
      </c>
      <c r="AW45">
        <v>423.17868800000008</v>
      </c>
      <c r="AX45">
        <v>127.544072</v>
      </c>
      <c r="AY45">
        <v>29.1464</v>
      </c>
      <c r="AZ45">
        <v>4.25718</v>
      </c>
      <c r="BA45">
        <v>243.899485</v>
      </c>
      <c r="BB45">
        <v>22.421171999999999</v>
      </c>
      <c r="BC45">
        <v>2015.9974950000001</v>
      </c>
      <c r="BD45">
        <v>82.321519000000009</v>
      </c>
      <c r="BE45">
        <v>140.94966700000009</v>
      </c>
      <c r="BF45"/>
      <c r="BG45"/>
      <c r="BH45">
        <v>31.250356</v>
      </c>
    </row>
    <row r="46">
      <c r="A46" t="s">
        <v>594</v>
      </c>
      <c r="B46">
        <v>2000</v>
      </c>
      <c r="C46" t="s">
        <v>597</v>
      </c>
      <c r="D46">
        <v>225</v>
      </c>
      <c r="E46" t="s">
        <v>175</v>
      </c>
      <c r="F46" t="s">
        <v>176</v>
      </c>
      <c r="G46" t="s">
        <v>182</v>
      </c>
      <c r="H46">
        <v>48.872456855052818</v>
      </c>
      <c r="I46">
        <v>28.84328657856582</v>
      </c>
      <c r="J46">
        <v>11.618549415113259</v>
      </c>
      <c r="K46">
        <v>0.98686945129905201</v>
      </c>
      <c r="L46">
        <v>0.077392450886997394</v>
      </c>
      <c r="M46">
        <v>18.245648472868591</v>
      </c>
      <c r="N46">
        <v>1.958168831001629</v>
      </c>
      <c r="O46">
        <v>0.30901640654623153</v>
      </c>
      <c r="P46">
        <v>0.1151104795511689</v>
      </c>
      <c r="Q46">
        <v>0.018397308303504001</v>
      </c>
      <c r="R46">
        <v>54.037692954310742</v>
      </c>
      <c r="S46">
        <v>41.723206279926067</v>
      </c>
      <c r="T46">
        <v>28.78471697058276</v>
      </c>
      <c r="U46">
        <v>15.929300876679671</v>
      </c>
      <c r="V46">
        <v>3.0453604119719921</v>
      </c>
      <c r="W46" t="s">
        <v>146</v>
      </c>
      <c r="X46" t="s">
        <v>147</v>
      </c>
      <c r="Y46" t="s">
        <v>148</v>
      </c>
      <c r="Z46" t="s">
        <v>149</v>
      </c>
      <c r="AA46" t="s">
        <v>150</v>
      </c>
      <c r="AB46" t="s">
        <v>151</v>
      </c>
      <c r="AC46" t="s">
        <v>152</v>
      </c>
      <c r="AD46" t="s">
        <v>153</v>
      </c>
      <c r="AE46">
        <v>25.79111120636011</v>
      </c>
      <c r="AF46">
        <v>4.9558216798797776</v>
      </c>
      <c r="AG46">
        <v>31.66896739212121</v>
      </c>
      <c r="AH46">
        <v>7.0638381548054001</v>
      </c>
      <c r="AI46">
        <v>26.75841249613346</v>
      </c>
      <c r="AJ46"/>
      <c r="AK46">
        <v>1.610849386715572</v>
      </c>
      <c r="AL46"/>
      <c r="AM46"/>
      <c r="AN46"/>
      <c r="AO46"/>
      <c r="AP46"/>
      <c r="AQ46"/>
      <c r="AR46"/>
      <c r="AS46"/>
      <c r="AT46"/>
      <c r="AU46"/>
      <c r="AV46"/>
      <c r="AW46"/>
      <c r="AX46"/>
      <c r="AY46"/>
      <c r="AZ46"/>
      <c r="BA46"/>
      <c r="BB46"/>
      <c r="BC46"/>
      <c r="BD46"/>
      <c r="BE46"/>
      <c r="BF46"/>
      <c r="BG46"/>
      <c r="BH46"/>
    </row>
    <row r="47">
      <c r="A47" t="s">
        <v>594</v>
      </c>
      <c r="B47">
        <v>2000</v>
      </c>
      <c r="C47" t="s">
        <v>597</v>
      </c>
      <c r="D47">
        <v>226</v>
      </c>
      <c r="E47" t="s">
        <v>175</v>
      </c>
      <c r="F47" t="s">
        <v>177</v>
      </c>
      <c r="G47" t="s">
        <v>182</v>
      </c>
      <c r="H47">
        <v>51.127543144946827</v>
      </c>
      <c r="I47">
        <v>71.145066717787614</v>
      </c>
      <c r="J47">
        <v>88.381450584886707</v>
      </c>
      <c r="K47">
        <v>99.0131305487009</v>
      </c>
      <c r="L47">
        <v>99.922607549112996</v>
      </c>
      <c r="M47">
        <v>81.727239314959121</v>
      </c>
      <c r="N47">
        <v>98.041831168998399</v>
      </c>
      <c r="O47">
        <v>99.690983593453765</v>
      </c>
      <c r="P47">
        <v>99.884889520448823</v>
      </c>
      <c r="Q47">
        <v>99.981602691696494</v>
      </c>
      <c r="R47">
        <v>45.962307045688192</v>
      </c>
      <c r="S47">
        <v>58.276793720073549</v>
      </c>
      <c r="T47">
        <v>71.215283029417222</v>
      </c>
      <c r="U47">
        <v>84.070699123319983</v>
      </c>
      <c r="V47">
        <v>96.954639588028073</v>
      </c>
      <c r="W47" t="s">
        <v>146</v>
      </c>
      <c r="X47" t="s">
        <v>147</v>
      </c>
      <c r="Y47" t="s">
        <v>148</v>
      </c>
      <c r="Z47" t="s">
        <v>149</v>
      </c>
      <c r="AA47" t="s">
        <v>150</v>
      </c>
      <c r="AB47" t="s">
        <v>151</v>
      </c>
      <c r="AC47" t="s">
        <v>152</v>
      </c>
      <c r="AD47" t="s">
        <v>153</v>
      </c>
      <c r="AE47">
        <v>74.208888793639943</v>
      </c>
      <c r="AF47">
        <v>95.044178320120395</v>
      </c>
      <c r="AG47">
        <v>68.33103260787999</v>
      </c>
      <c r="AH47">
        <v>92.936161845194277</v>
      </c>
      <c r="AI47">
        <v>73.241587503866796</v>
      </c>
      <c r="AJ47"/>
      <c r="AK47">
        <v>98.376785167342462</v>
      </c>
      <c r="AL47"/>
      <c r="AM47"/>
      <c r="AN47"/>
      <c r="AO47"/>
      <c r="AP47"/>
      <c r="AQ47"/>
      <c r="AR47"/>
      <c r="AS47"/>
      <c r="AT47"/>
      <c r="AU47"/>
      <c r="AV47"/>
      <c r="AW47"/>
      <c r="AX47"/>
      <c r="AY47"/>
      <c r="AZ47"/>
      <c r="BA47"/>
      <c r="BB47"/>
      <c r="BC47"/>
      <c r="BD47"/>
      <c r="BE47"/>
      <c r="BF47"/>
      <c r="BG47"/>
      <c r="BH47"/>
    </row>
    <row r="48">
      <c r="A48" t="s">
        <v>594</v>
      </c>
      <c r="B48">
        <v>2000</v>
      </c>
      <c r="C48" t="s">
        <v>597</v>
      </c>
      <c r="D48">
        <v>227</v>
      </c>
      <c r="E48" t="s">
        <v>175</v>
      </c>
      <c r="F48" t="s">
        <v>165</v>
      </c>
      <c r="G48" t="s">
        <v>182</v>
      </c>
      <c r="H48">
        <v>0</v>
      </c>
      <c r="I48">
        <v>0.0116467036464626</v>
      </c>
      <c r="J48">
        <v>0</v>
      </c>
      <c r="K48">
        <v>0</v>
      </c>
      <c r="L48">
        <v>0</v>
      </c>
      <c r="M48">
        <v>0.027112212172205399</v>
      </c>
      <c r="N48">
        <v>0</v>
      </c>
      <c r="O48">
        <v>0</v>
      </c>
      <c r="P48">
        <v>0</v>
      </c>
      <c r="Q48">
        <v>0</v>
      </c>
      <c r="R48">
        <v>0</v>
      </c>
      <c r="S48">
        <v>0</v>
      </c>
      <c r="T48">
        <v>0</v>
      </c>
      <c r="U48">
        <v>0</v>
      </c>
      <c r="V48">
        <v>0</v>
      </c>
      <c r="W48" t="s">
        <v>146</v>
      </c>
      <c r="X48" t="s">
        <v>147</v>
      </c>
      <c r="Y48" t="s">
        <v>148</v>
      </c>
      <c r="Z48" t="s">
        <v>149</v>
      </c>
      <c r="AA48" t="s">
        <v>150</v>
      </c>
      <c r="AB48" t="s">
        <v>151</v>
      </c>
      <c r="AC48" t="s">
        <v>152</v>
      </c>
      <c r="AD48" t="s">
        <v>153</v>
      </c>
      <c r="AE48">
        <v>0</v>
      </c>
      <c r="AF48">
        <v>0</v>
      </c>
      <c r="AG48">
        <v>0</v>
      </c>
      <c r="AH48">
        <v>0</v>
      </c>
      <c r="AI48">
        <v>0</v>
      </c>
      <c r="AJ48"/>
      <c r="AK48">
        <v>0.012365445941296301</v>
      </c>
      <c r="AL48"/>
      <c r="AM48"/>
      <c r="AN48"/>
      <c r="AO48"/>
      <c r="AP48"/>
      <c r="AQ48"/>
      <c r="AR48"/>
      <c r="AS48"/>
      <c r="AT48"/>
      <c r="AU48"/>
      <c r="AV48"/>
      <c r="AW48"/>
      <c r="AX48"/>
      <c r="AY48"/>
      <c r="AZ48"/>
      <c r="BA48"/>
      <c r="BB48"/>
      <c r="BC48"/>
      <c r="BD48"/>
      <c r="BE48"/>
      <c r="BF48"/>
      <c r="BG48"/>
      <c r="BH48"/>
    </row>
    <row r="49">
      <c r="A49" t="s">
        <v>594</v>
      </c>
      <c r="B49">
        <v>2003</v>
      </c>
      <c r="C49" t="s">
        <v>598</v>
      </c>
      <c r="D49">
        <v>16</v>
      </c>
      <c r="E49" t="s">
        <v>13</v>
      </c>
      <c r="F49" t="s">
        <v>14</v>
      </c>
      <c r="G49" t="s">
        <v>607</v>
      </c>
      <c r="H49">
        <v>95.470738746381585</v>
      </c>
      <c r="I49">
        <v>96.202593613038346</v>
      </c>
      <c r="J49">
        <v>97.4251840827542</v>
      </c>
      <c r="K49">
        <v>99.600055857709819</v>
      </c>
      <c r="L49">
        <v>99.913017954660262</v>
      </c>
      <c r="M49">
        <v>99.641722379683856</v>
      </c>
      <c r="N49">
        <v>99.944831867554385</v>
      </c>
      <c r="O49">
        <v>100</v>
      </c>
      <c r="P49">
        <v>100</v>
      </c>
      <c r="Q49">
        <v>99.802533936575472</v>
      </c>
      <c r="R49">
        <v>95.449069165877916</v>
      </c>
      <c r="S49">
        <v>94.312124728776283</v>
      </c>
      <c r="T49">
        <v>96.084342458440304</v>
      </c>
      <c r="U49">
        <v>95.79834053416451</v>
      </c>
      <c r="V49">
        <v>98.788596396018207</v>
      </c>
      <c r="W49" t="s">
        <v>247</v>
      </c>
      <c r="X49" t="s">
        <v>248</v>
      </c>
      <c r="Y49" t="s">
        <v>249</v>
      </c>
      <c r="Z49" t="s">
        <v>250</v>
      </c>
      <c r="AA49" t="s">
        <v>251</v>
      </c>
      <c r="AB49" t="s">
        <v>252</v>
      </c>
      <c r="AC49" t="s">
        <v>253</v>
      </c>
      <c r="AD49" t="s">
        <v>254</v>
      </c>
      <c r="AE49">
        <v>96.179555362282301</v>
      </c>
      <c r="AF49">
        <v>100</v>
      </c>
      <c r="AG49">
        <v>95.98546106065335</v>
      </c>
      <c r="AH49">
        <v>99.73907370600358</v>
      </c>
      <c r="AI49"/>
      <c r="AJ49"/>
      <c r="AK49">
        <v>99.88466087627225</v>
      </c>
      <c r="AL49"/>
      <c r="AM49"/>
      <c r="AN49"/>
      <c r="AO49"/>
      <c r="AP49"/>
      <c r="AQ49"/>
      <c r="AR49"/>
      <c r="AS49"/>
      <c r="AT49"/>
      <c r="AU49"/>
      <c r="AV49"/>
      <c r="AW49"/>
      <c r="AX49"/>
      <c r="AY49"/>
      <c r="AZ49"/>
      <c r="BA49"/>
      <c r="BB49"/>
      <c r="BC49"/>
      <c r="BD49"/>
      <c r="BE49"/>
      <c r="BF49"/>
      <c r="BG49"/>
      <c r="BH49"/>
    </row>
    <row r="50">
      <c r="A50" t="s">
        <v>594</v>
      </c>
      <c r="B50">
        <v>2003</v>
      </c>
      <c r="C50" t="s">
        <v>598</v>
      </c>
      <c r="D50">
        <v>17</v>
      </c>
      <c r="E50" t="s">
        <v>13</v>
      </c>
      <c r="F50" t="s">
        <v>51</v>
      </c>
      <c r="G50" t="s">
        <v>182</v>
      </c>
      <c r="H50">
        <v>4.5292612536184187</v>
      </c>
      <c r="I50">
        <v>3.7974063869616721</v>
      </c>
      <c r="J50">
        <v>2.5748159172458491</v>
      </c>
      <c r="K50">
        <v>0.3999441422902022</v>
      </c>
      <c r="L50">
        <v>0.086982045339742103</v>
      </c>
      <c r="M50">
        <v>0.35827762031613891</v>
      </c>
      <c r="N50">
        <v>0.055168132445618898</v>
      </c>
      <c r="O50">
        <v>0</v>
      </c>
      <c r="P50">
        <v>0</v>
      </c>
      <c r="Q50">
        <v>0.19746606342453429</v>
      </c>
      <c r="R50">
        <v>4.55093083412212</v>
      </c>
      <c r="S50">
        <v>5.6878752712237004</v>
      </c>
      <c r="T50">
        <v>3.9156575415596531</v>
      </c>
      <c r="U50">
        <v>4.2016594658354771</v>
      </c>
      <c r="V50">
        <v>1.211403603981815</v>
      </c>
      <c r="W50" t="s">
        <v>247</v>
      </c>
      <c r="X50" t="s">
        <v>248</v>
      </c>
      <c r="Y50" t="s">
        <v>249</v>
      </c>
      <c r="Z50" t="s">
        <v>250</v>
      </c>
      <c r="AA50" t="s">
        <v>251</v>
      </c>
      <c r="AB50" t="s">
        <v>252</v>
      </c>
      <c r="AC50" t="s">
        <v>253</v>
      </c>
      <c r="AD50" t="s">
        <v>254</v>
      </c>
      <c r="AE50">
        <v>3.820444637717705</v>
      </c>
      <c r="AF50">
        <v>0</v>
      </c>
      <c r="AG50">
        <v>4.0145389393467612</v>
      </c>
      <c r="AH50">
        <v>0.2609262939964283</v>
      </c>
      <c r="AI50"/>
      <c r="AJ50"/>
      <c r="AK50">
        <v>0.1153391237277448</v>
      </c>
      <c r="AL50"/>
      <c r="AM50"/>
      <c r="AN50"/>
      <c r="AO50"/>
      <c r="AP50"/>
      <c r="AQ50"/>
      <c r="AR50"/>
      <c r="AS50"/>
      <c r="AT50"/>
      <c r="AU50"/>
      <c r="AV50"/>
      <c r="AW50"/>
      <c r="AX50"/>
      <c r="AY50"/>
      <c r="AZ50"/>
      <c r="BA50"/>
      <c r="BB50"/>
      <c r="BC50"/>
      <c r="BD50"/>
      <c r="BE50"/>
      <c r="BF50"/>
      <c r="BG50"/>
      <c r="BH50"/>
    </row>
    <row r="51">
      <c r="A51" t="s">
        <v>594</v>
      </c>
      <c r="B51">
        <v>2003</v>
      </c>
      <c r="C51" t="s">
        <v>598</v>
      </c>
      <c r="D51">
        <v>18</v>
      </c>
      <c r="E51" t="s">
        <v>60</v>
      </c>
      <c r="F51" t="s">
        <v>15</v>
      </c>
      <c r="G51" t="s">
        <v>608</v>
      </c>
      <c r="H51">
        <v>93.673979154189098</v>
      </c>
      <c r="I51">
        <v>96.018886833150461</v>
      </c>
      <c r="J51">
        <v>97.236892232580843</v>
      </c>
      <c r="K51">
        <v>99.600055857709819</v>
      </c>
      <c r="L51">
        <v>99.913017954660262</v>
      </c>
      <c r="M51">
        <v>99.275302786487913</v>
      </c>
      <c r="N51">
        <v>99.944831867554385</v>
      </c>
      <c r="O51">
        <v>100</v>
      </c>
      <c r="P51">
        <v>100</v>
      </c>
      <c r="Q51">
        <v>99.802533936575472</v>
      </c>
      <c r="R51">
        <v>92.88905273257032</v>
      </c>
      <c r="S51">
        <v>93.705870584607169</v>
      </c>
      <c r="T51">
        <v>95.946508406076262</v>
      </c>
      <c r="U51">
        <v>95.573154203713329</v>
      </c>
      <c r="V51">
        <v>98.788596396018207</v>
      </c>
      <c r="W51" t="s">
        <v>247</v>
      </c>
      <c r="X51" t="s">
        <v>248</v>
      </c>
      <c r="Y51" t="s">
        <v>249</v>
      </c>
      <c r="Z51" t="s">
        <v>250</v>
      </c>
      <c r="AA51" t="s">
        <v>251</v>
      </c>
      <c r="AB51" t="s">
        <v>252</v>
      </c>
      <c r="AC51" t="s">
        <v>253</v>
      </c>
      <c r="AD51" t="s">
        <v>254</v>
      </c>
      <c r="AE51">
        <v>95.888403697764844</v>
      </c>
      <c r="AF51">
        <v>99.901353066201452</v>
      </c>
      <c r="AG51">
        <v>94.899872475774558</v>
      </c>
      <c r="AH51">
        <v>99.576992904624987</v>
      </c>
      <c r="AI51"/>
      <c r="AJ51"/>
      <c r="AK51">
        <v>99.88466087627225</v>
      </c>
      <c r="AL51"/>
      <c r="AM51"/>
      <c r="AN51"/>
      <c r="AO51"/>
      <c r="AP51"/>
      <c r="AQ51"/>
      <c r="AR51"/>
      <c r="AS51"/>
      <c r="AT51"/>
      <c r="AU51"/>
      <c r="AV51"/>
      <c r="AW51"/>
      <c r="AX51"/>
      <c r="AY51"/>
      <c r="AZ51"/>
      <c r="BA51"/>
      <c r="BB51"/>
      <c r="BC51"/>
      <c r="BD51"/>
      <c r="BE51"/>
      <c r="BF51"/>
      <c r="BG51"/>
      <c r="BH51"/>
    </row>
    <row r="52">
      <c r="A52" t="s">
        <v>594</v>
      </c>
      <c r="B52">
        <v>2003</v>
      </c>
      <c r="C52" t="s">
        <v>598</v>
      </c>
      <c r="D52">
        <v>19</v>
      </c>
      <c r="E52" t="s">
        <v>60</v>
      </c>
      <c r="F52" t="s">
        <v>16</v>
      </c>
      <c r="G52" t="s">
        <v>609</v>
      </c>
      <c r="H52">
        <v>1.7967595921925621</v>
      </c>
      <c r="I52">
        <v>0.1837067798878915</v>
      </c>
      <c r="J52">
        <v>0.18829185017336111</v>
      </c>
      <c r="K52">
        <v>0</v>
      </c>
      <c r="L52">
        <v>0</v>
      </c>
      <c r="M52">
        <v>0.36641959319595557</v>
      </c>
      <c r="N52">
        <v>0</v>
      </c>
      <c r="O52">
        <v>0</v>
      </c>
      <c r="P52">
        <v>0</v>
      </c>
      <c r="Q52">
        <v>0</v>
      </c>
      <c r="R52">
        <v>2.5600164333076338</v>
      </c>
      <c r="S52">
        <v>0.60625414416910528</v>
      </c>
      <c r="T52">
        <v>0.1378340523640405</v>
      </c>
      <c r="U52">
        <v>0.22518633045118061</v>
      </c>
      <c r="V52">
        <v>0</v>
      </c>
      <c r="W52" t="s">
        <v>247</v>
      </c>
      <c r="X52" t="s">
        <v>248</v>
      </c>
      <c r="Y52" t="s">
        <v>249</v>
      </c>
      <c r="Z52" t="s">
        <v>250</v>
      </c>
      <c r="AA52" t="s">
        <v>251</v>
      </c>
      <c r="AB52" t="s">
        <v>252</v>
      </c>
      <c r="AC52" t="s">
        <v>253</v>
      </c>
      <c r="AD52" t="s">
        <v>254</v>
      </c>
      <c r="AE52">
        <v>0.2911516645174379</v>
      </c>
      <c r="AF52">
        <v>0.098646933798561001</v>
      </c>
      <c r="AG52">
        <v>1.0855885848788049</v>
      </c>
      <c r="AH52">
        <v>0.16208080137858979</v>
      </c>
      <c r="AI52"/>
      <c r="AJ52"/>
      <c r="AK52">
        <v>0</v>
      </c>
      <c r="AL52"/>
      <c r="AM52"/>
      <c r="AN52"/>
      <c r="AO52"/>
      <c r="AP52"/>
      <c r="AQ52"/>
      <c r="AR52"/>
      <c r="AS52"/>
      <c r="AT52"/>
      <c r="AU52"/>
      <c r="AV52"/>
      <c r="AW52"/>
      <c r="AX52"/>
      <c r="AY52"/>
      <c r="AZ52"/>
      <c r="BA52"/>
      <c r="BB52"/>
      <c r="BC52"/>
      <c r="BD52"/>
      <c r="BE52"/>
      <c r="BF52"/>
      <c r="BG52"/>
      <c r="BH52"/>
    </row>
    <row r="53">
      <c r="A53" t="s">
        <v>594</v>
      </c>
      <c r="B53">
        <v>2003</v>
      </c>
      <c r="C53" t="s">
        <v>598</v>
      </c>
      <c r="D53">
        <v>20</v>
      </c>
      <c r="E53" t="s">
        <v>60</v>
      </c>
      <c r="F53" t="s">
        <v>22</v>
      </c>
      <c r="G53" t="s">
        <v>610</v>
      </c>
      <c r="H53">
        <v>4.4583214045346091</v>
      </c>
      <c r="I53">
        <v>3.7974063869616481</v>
      </c>
      <c r="J53">
        <v>2.5748159172457958</v>
      </c>
      <c r="K53">
        <v>0.39994414229018099</v>
      </c>
      <c r="L53">
        <v>0.086982045339738107</v>
      </c>
      <c r="M53">
        <v>0.35827762031613142</v>
      </c>
      <c r="N53">
        <v>0.055168132445615498</v>
      </c>
      <c r="O53">
        <v>0</v>
      </c>
      <c r="P53">
        <v>0</v>
      </c>
      <c r="Q53">
        <v>0.19746606342452819</v>
      </c>
      <c r="R53">
        <v>4.4263526246424707</v>
      </c>
      <c r="S53">
        <v>5.6878752712237262</v>
      </c>
      <c r="T53">
        <v>3.915657541559697</v>
      </c>
      <c r="U53">
        <v>4.2016594658354904</v>
      </c>
      <c r="V53">
        <v>1.211403603981793</v>
      </c>
      <c r="W53" t="s">
        <v>247</v>
      </c>
      <c r="X53" t="s">
        <v>248</v>
      </c>
      <c r="Y53" t="s">
        <v>249</v>
      </c>
      <c r="Z53" t="s">
        <v>250</v>
      </c>
      <c r="AA53" t="s">
        <v>251</v>
      </c>
      <c r="AB53" t="s">
        <v>252</v>
      </c>
      <c r="AC53" t="s">
        <v>253</v>
      </c>
      <c r="AD53" t="s">
        <v>254</v>
      </c>
      <c r="AE53">
        <v>3.8204446377177188</v>
      </c>
      <c r="AF53">
        <v>-1.26981758442e-14</v>
      </c>
      <c r="AG53">
        <v>3.9652750984130001</v>
      </c>
      <c r="AH53">
        <v>0.26092629399642309</v>
      </c>
      <c r="AI53"/>
      <c r="AJ53"/>
      <c r="AK53">
        <v>0.11533912372775031</v>
      </c>
      <c r="AL53"/>
      <c r="AM53"/>
      <c r="AN53"/>
      <c r="AO53"/>
      <c r="AP53"/>
      <c r="AQ53"/>
      <c r="AR53"/>
      <c r="AS53"/>
      <c r="AT53"/>
      <c r="AU53"/>
      <c r="AV53"/>
      <c r="AW53"/>
      <c r="AX53"/>
      <c r="AY53"/>
      <c r="AZ53"/>
      <c r="BA53"/>
      <c r="BB53"/>
      <c r="BC53"/>
      <c r="BD53"/>
      <c r="BE53"/>
      <c r="BF53"/>
      <c r="BG53"/>
      <c r="BH53"/>
    </row>
    <row r="54">
      <c r="A54" t="s">
        <v>594</v>
      </c>
      <c r="B54">
        <v>2003</v>
      </c>
      <c r="C54" t="s">
        <v>598</v>
      </c>
      <c r="D54">
        <v>21</v>
      </c>
      <c r="E54" t="s">
        <v>60</v>
      </c>
      <c r="F54" t="s">
        <v>17</v>
      </c>
      <c r="G54" t="s">
        <v>611</v>
      </c>
      <c r="H54">
        <v>0.070939849083731202</v>
      </c>
      <c r="I54">
        <v>0</v>
      </c>
      <c r="J54">
        <v>0</v>
      </c>
      <c r="K54">
        <v>0</v>
      </c>
      <c r="L54">
        <v>0</v>
      </c>
      <c r="M54">
        <v>0</v>
      </c>
      <c r="N54">
        <v>0</v>
      </c>
      <c r="O54">
        <v>0</v>
      </c>
      <c r="P54">
        <v>0</v>
      </c>
      <c r="Q54">
        <v>0</v>
      </c>
      <c r="R54">
        <v>0.12457820947957469</v>
      </c>
      <c r="S54">
        <v>0</v>
      </c>
      <c r="T54">
        <v>0</v>
      </c>
      <c r="U54">
        <v>0</v>
      </c>
      <c r="V54">
        <v>0</v>
      </c>
      <c r="W54" t="s">
        <v>247</v>
      </c>
      <c r="X54" t="s">
        <v>248</v>
      </c>
      <c r="Y54" t="s">
        <v>249</v>
      </c>
      <c r="Z54" t="s">
        <v>250</v>
      </c>
      <c r="AA54" t="s">
        <v>251</v>
      </c>
      <c r="AB54" t="s">
        <v>252</v>
      </c>
      <c r="AC54" t="s">
        <v>253</v>
      </c>
      <c r="AD54" t="s">
        <v>254</v>
      </c>
      <c r="AE54">
        <v>0</v>
      </c>
      <c r="AF54">
        <v>0</v>
      </c>
      <c r="AG54">
        <v>0.049263840933638101</v>
      </c>
      <c r="AH54">
        <v>0</v>
      </c>
      <c r="AI54"/>
      <c r="AJ54"/>
      <c r="AK54">
        <v>0</v>
      </c>
      <c r="AL54"/>
      <c r="AM54"/>
      <c r="AN54"/>
      <c r="AO54"/>
      <c r="AP54"/>
      <c r="AQ54"/>
      <c r="AR54"/>
      <c r="AS54"/>
      <c r="AT54"/>
      <c r="AU54"/>
      <c r="AV54"/>
      <c r="AW54"/>
      <c r="AX54"/>
      <c r="AY54"/>
      <c r="AZ54"/>
      <c r="BA54"/>
      <c r="BB54"/>
      <c r="BC54"/>
      <c r="BD54"/>
      <c r="BE54"/>
      <c r="BF54"/>
      <c r="BG54"/>
      <c r="BH54"/>
    </row>
    <row r="55">
      <c r="A55" t="s">
        <v>594</v>
      </c>
      <c r="B55">
        <v>2003</v>
      </c>
      <c r="C55" t="s">
        <v>598</v>
      </c>
      <c r="D55">
        <v>22</v>
      </c>
      <c r="E55" t="s">
        <v>54</v>
      </c>
      <c r="F55" t="s">
        <v>49</v>
      </c>
      <c r="G55" t="s">
        <v>182</v>
      </c>
      <c r="H55">
        <v>1.882000302695531</v>
      </c>
      <c r="I55">
        <v>0.19095824030153141</v>
      </c>
      <c r="J55">
        <v>0.1932681492430372</v>
      </c>
      <c r="K55">
        <v>0</v>
      </c>
      <c r="L55">
        <v>0</v>
      </c>
      <c r="M55">
        <v>0.36773711297333578</v>
      </c>
      <c r="N55">
        <v>0</v>
      </c>
      <c r="O55">
        <v>0</v>
      </c>
      <c r="P55">
        <v>0</v>
      </c>
      <c r="Q55">
        <v>0</v>
      </c>
      <c r="R55">
        <v>2.6820758501674469</v>
      </c>
      <c r="S55">
        <v>0.64281675968235974</v>
      </c>
      <c r="T55">
        <v>0.14345110643147541</v>
      </c>
      <c r="U55">
        <v>0.23506287185723479</v>
      </c>
      <c r="V55">
        <v>0</v>
      </c>
      <c r="W55" t="s">
        <v>247</v>
      </c>
      <c r="X55" t="s">
        <v>248</v>
      </c>
      <c r="Y55" t="s">
        <v>249</v>
      </c>
      <c r="Z55" t="s">
        <v>250</v>
      </c>
      <c r="AA55" t="s">
        <v>251</v>
      </c>
      <c r="AB55" t="s">
        <v>252</v>
      </c>
      <c r="AC55" t="s">
        <v>253</v>
      </c>
      <c r="AD55" t="s">
        <v>254</v>
      </c>
      <c r="AE55">
        <v>0.30271679196347773</v>
      </c>
      <c r="AF55">
        <v>0.098646933798561001</v>
      </c>
      <c r="AG55">
        <v>1.1309927283599961</v>
      </c>
      <c r="AH55">
        <v>0.162504819180844</v>
      </c>
      <c r="AI55"/>
      <c r="AJ55"/>
      <c r="AK55">
        <v>0</v>
      </c>
      <c r="AL55"/>
      <c r="AM55"/>
      <c r="AN55"/>
      <c r="AO55"/>
      <c r="AP55"/>
      <c r="AQ55"/>
      <c r="AR55"/>
      <c r="AS55"/>
      <c r="AT55"/>
      <c r="AU55"/>
      <c r="AV55"/>
      <c r="AW55"/>
      <c r="AX55"/>
      <c r="AY55"/>
      <c r="AZ55"/>
      <c r="BA55"/>
      <c r="BB55"/>
      <c r="BC55"/>
      <c r="BD55"/>
      <c r="BE55"/>
      <c r="BF55"/>
      <c r="BG55"/>
      <c r="BH55"/>
    </row>
    <row r="56">
      <c r="A56" t="s">
        <v>594</v>
      </c>
      <c r="B56">
        <v>2003</v>
      </c>
      <c r="C56" t="s">
        <v>598</v>
      </c>
      <c r="D56">
        <v>23</v>
      </c>
      <c r="E56" t="s">
        <v>54</v>
      </c>
      <c r="F56" t="s">
        <v>48</v>
      </c>
      <c r="G56" t="s">
        <v>182</v>
      </c>
      <c r="H56">
        <v>98.117999697304541</v>
      </c>
      <c r="I56">
        <v>99.809041759698474</v>
      </c>
      <c r="J56">
        <v>99.806731850756975</v>
      </c>
      <c r="K56">
        <v>100</v>
      </c>
      <c r="L56">
        <v>100</v>
      </c>
      <c r="M56">
        <v>99.632262887026684</v>
      </c>
      <c r="N56">
        <v>100</v>
      </c>
      <c r="O56">
        <v>100</v>
      </c>
      <c r="P56">
        <v>100</v>
      </c>
      <c r="Q56">
        <v>100</v>
      </c>
      <c r="R56">
        <v>97.317924149832606</v>
      </c>
      <c r="S56">
        <v>99.357183240317624</v>
      </c>
      <c r="T56">
        <v>99.856548893568529</v>
      </c>
      <c r="U56">
        <v>99.764937128142762</v>
      </c>
      <c r="V56">
        <v>100</v>
      </c>
      <c r="W56" t="s">
        <v>247</v>
      </c>
      <c r="X56" t="s">
        <v>248</v>
      </c>
      <c r="Y56" t="s">
        <v>249</v>
      </c>
      <c r="Z56" t="s">
        <v>250</v>
      </c>
      <c r="AA56" t="s">
        <v>251</v>
      </c>
      <c r="AB56" t="s">
        <v>252</v>
      </c>
      <c r="AC56" t="s">
        <v>253</v>
      </c>
      <c r="AD56" t="s">
        <v>254</v>
      </c>
      <c r="AE56">
        <v>99.697283208036509</v>
      </c>
      <c r="AF56">
        <v>99.901353066201438</v>
      </c>
      <c r="AG56">
        <v>98.869007271640015</v>
      </c>
      <c r="AH56">
        <v>99.837495180819147</v>
      </c>
      <c r="AI56"/>
      <c r="AJ56"/>
      <c r="AK56">
        <v>100</v>
      </c>
      <c r="AL56"/>
      <c r="AM56"/>
      <c r="AN56"/>
      <c r="AO56"/>
      <c r="AP56"/>
      <c r="AQ56"/>
      <c r="AR56"/>
      <c r="AS56"/>
      <c r="AT56"/>
      <c r="AU56"/>
      <c r="AV56"/>
      <c r="AW56"/>
      <c r="AX56"/>
      <c r="AY56"/>
      <c r="AZ56"/>
      <c r="BA56"/>
      <c r="BB56"/>
      <c r="BC56"/>
      <c r="BD56"/>
      <c r="BE56"/>
      <c r="BF56"/>
      <c r="BG56"/>
      <c r="BH56"/>
    </row>
    <row r="57">
      <c r="A57" t="s">
        <v>594</v>
      </c>
      <c r="B57">
        <v>2003</v>
      </c>
      <c r="C57" t="s">
        <v>598</v>
      </c>
      <c r="D57">
        <v>29</v>
      </c>
      <c r="E57" t="s">
        <v>57</v>
      </c>
      <c r="F57" t="s">
        <v>49</v>
      </c>
      <c r="G57" t="s">
        <v>612</v>
      </c>
      <c r="H57">
        <v>71.540012935396263</v>
      </c>
      <c r="I57">
        <v>83.232000122380427</v>
      </c>
      <c r="J57">
        <v>89.792455890487076</v>
      </c>
      <c r="K57">
        <v>96.982289207034796</v>
      </c>
      <c r="L57">
        <v>99.492088652427086</v>
      </c>
      <c r="M57">
        <v>98.512085282186504</v>
      </c>
      <c r="N57">
        <v>99.944831867554385</v>
      </c>
      <c r="O57">
        <v>100</v>
      </c>
      <c r="P57">
        <v>99.977788050674903</v>
      </c>
      <c r="Q57">
        <v>99.802533936575472</v>
      </c>
      <c r="R57">
        <v>68.722618138911457</v>
      </c>
      <c r="S57">
        <v>72.497532505605975</v>
      </c>
      <c r="T57">
        <v>81.478311727672846</v>
      </c>
      <c r="U57">
        <v>83.948954289742559</v>
      </c>
      <c r="V57">
        <v>91.013352691168009</v>
      </c>
      <c r="W57" t="s">
        <v>247</v>
      </c>
      <c r="X57" t="s">
        <v>248</v>
      </c>
      <c r="Y57" t="s">
        <v>249</v>
      </c>
      <c r="Z57" t="s">
        <v>250</v>
      </c>
      <c r="AA57" t="s">
        <v>251</v>
      </c>
      <c r="AB57" t="s">
        <v>252</v>
      </c>
      <c r="AC57" t="s">
        <v>253</v>
      </c>
      <c r="AD57" t="s">
        <v>254</v>
      </c>
      <c r="AE57">
        <v>78.109370474495321</v>
      </c>
      <c r="AF57">
        <v>99.842548886811088</v>
      </c>
      <c r="AG57">
        <v>81.15472414062171</v>
      </c>
      <c r="AH57">
        <v>99.26585549826008</v>
      </c>
      <c r="AI57"/>
      <c r="AJ57"/>
      <c r="AK57">
        <v>99.75875539558389</v>
      </c>
      <c r="AL57"/>
      <c r="AM57"/>
      <c r="AN57"/>
      <c r="AO57"/>
      <c r="AP57"/>
      <c r="AQ57"/>
      <c r="AR57"/>
      <c r="AS57"/>
      <c r="AT57"/>
      <c r="AU57"/>
      <c r="AV57"/>
      <c r="AW57"/>
      <c r="AX57"/>
      <c r="AY57"/>
      <c r="AZ57"/>
      <c r="BA57"/>
      <c r="BB57"/>
      <c r="BC57"/>
      <c r="BD57"/>
      <c r="BE57"/>
      <c r="BF57"/>
      <c r="BG57"/>
      <c r="BH57"/>
    </row>
    <row r="58">
      <c r="A58" t="s">
        <v>594</v>
      </c>
      <c r="B58">
        <v>2003</v>
      </c>
      <c r="C58" t="s">
        <v>598</v>
      </c>
      <c r="D58">
        <v>30</v>
      </c>
      <c r="E58" t="s">
        <v>57</v>
      </c>
      <c r="F58" t="s">
        <v>48</v>
      </c>
      <c r="G58" t="s">
        <v>182</v>
      </c>
      <c r="H58">
        <v>28.45998706460378</v>
      </c>
      <c r="I58">
        <v>16.76799987761952</v>
      </c>
      <c r="J58">
        <v>10.207544109512799</v>
      </c>
      <c r="K58">
        <v>3.0177107929651541</v>
      </c>
      <c r="L58">
        <v>0.50791134757291279</v>
      </c>
      <c r="M58">
        <v>1.487914717813529</v>
      </c>
      <c r="N58">
        <v>0.055168132445618898</v>
      </c>
      <c r="O58">
        <v>0</v>
      </c>
      <c r="P58">
        <v>0.022211949325094099</v>
      </c>
      <c r="Q58">
        <v>0.19746606342453429</v>
      </c>
      <c r="R58">
        <v>31.277381861088919</v>
      </c>
      <c r="S58">
        <v>27.502467494394001</v>
      </c>
      <c r="T58">
        <v>18.52168827232731</v>
      </c>
      <c r="U58">
        <v>16.05104571025775</v>
      </c>
      <c r="V58">
        <v>8.9866473088320777</v>
      </c>
      <c r="W58" t="s">
        <v>247</v>
      </c>
      <c r="X58" t="s">
        <v>248</v>
      </c>
      <c r="Y58" t="s">
        <v>249</v>
      </c>
      <c r="Z58" t="s">
        <v>250</v>
      </c>
      <c r="AA58" t="s">
        <v>251</v>
      </c>
      <c r="AB58" t="s">
        <v>252</v>
      </c>
      <c r="AC58" t="s">
        <v>253</v>
      </c>
      <c r="AD58" t="s">
        <v>254</v>
      </c>
      <c r="AE58">
        <v>21.890629525504369</v>
      </c>
      <c r="AF58">
        <v>0.1574511131888941</v>
      </c>
      <c r="AG58">
        <v>18.845275859378539</v>
      </c>
      <c r="AH58">
        <v>0.7341445017399344</v>
      </c>
      <c r="AI58"/>
      <c r="AJ58"/>
      <c r="AK58">
        <v>0.24124460441609419</v>
      </c>
      <c r="AL58"/>
      <c r="AM58"/>
      <c r="AN58"/>
      <c r="AO58"/>
      <c r="AP58"/>
      <c r="AQ58"/>
      <c r="AR58"/>
      <c r="AS58"/>
      <c r="AT58"/>
      <c r="AU58"/>
      <c r="AV58"/>
      <c r="AW58"/>
      <c r="AX58"/>
      <c r="AY58"/>
      <c r="AZ58"/>
      <c r="BA58"/>
      <c r="BB58"/>
      <c r="BC58"/>
      <c r="BD58"/>
      <c r="BE58"/>
      <c r="BF58"/>
      <c r="BG58"/>
      <c r="BH58"/>
    </row>
    <row r="59">
      <c r="A59" t="s">
        <v>594</v>
      </c>
      <c r="B59">
        <v>2003</v>
      </c>
      <c r="C59" t="s">
        <v>598</v>
      </c>
      <c r="D59">
        <v>31</v>
      </c>
      <c r="E59" t="s">
        <v>103</v>
      </c>
      <c r="F59" t="s">
        <v>49</v>
      </c>
      <c r="G59" t="s">
        <v>613</v>
      </c>
      <c r="H59">
        <v>56.528074592931191</v>
      </c>
      <c r="I59">
        <v>79.43386342539462</v>
      </c>
      <c r="J59">
        <v>88.824939351707044</v>
      </c>
      <c r="K59">
        <v>96.745091246321081</v>
      </c>
      <c r="L59">
        <v>99.387710198019391</v>
      </c>
      <c r="M59">
        <v>93.651671875050795</v>
      </c>
      <c r="N59">
        <v>99.797698496499549</v>
      </c>
      <c r="O59">
        <v>99.862012719739823</v>
      </c>
      <c r="P59">
        <v>99.740686979766991</v>
      </c>
      <c r="Q59">
        <v>99.802533936575472</v>
      </c>
      <c r="R59">
        <v>49.398815704621171</v>
      </c>
      <c r="S59">
        <v>65.934433718861214</v>
      </c>
      <c r="T59">
        <v>78.115983393462727</v>
      </c>
      <c r="U59">
        <v>82.387033595342658</v>
      </c>
      <c r="V59">
        <v>90.582861281156539</v>
      </c>
      <c r="W59" t="s">
        <v>247</v>
      </c>
      <c r="X59" t="s">
        <v>248</v>
      </c>
      <c r="Y59" t="s">
        <v>249</v>
      </c>
      <c r="Z59" t="s">
        <v>250</v>
      </c>
      <c r="AA59" t="s">
        <v>251</v>
      </c>
      <c r="AB59" t="s">
        <v>252</v>
      </c>
      <c r="AC59" t="s">
        <v>253</v>
      </c>
      <c r="AD59" t="s">
        <v>254</v>
      </c>
      <c r="AE59">
        <v>73.909558273152413</v>
      </c>
      <c r="AF59">
        <v>98.938623318020504</v>
      </c>
      <c r="AG59">
        <v>72.589060736146905</v>
      </c>
      <c r="AH59">
        <v>97.073167538930477</v>
      </c>
      <c r="AI59"/>
      <c r="AJ59"/>
      <c r="AK59">
        <v>99.268849114516001</v>
      </c>
      <c r="AL59"/>
      <c r="AM59"/>
      <c r="AN59"/>
      <c r="AO59"/>
      <c r="AP59"/>
      <c r="AQ59"/>
      <c r="AR59"/>
      <c r="AS59"/>
      <c r="AT59"/>
      <c r="AU59"/>
      <c r="AV59"/>
      <c r="AW59"/>
      <c r="AX59"/>
      <c r="AY59"/>
      <c r="AZ59"/>
      <c r="BA59"/>
      <c r="BB59"/>
      <c r="BC59"/>
      <c r="BD59"/>
      <c r="BE59"/>
      <c r="BF59"/>
      <c r="BG59"/>
      <c r="BH59"/>
    </row>
    <row r="60">
      <c r="A60" t="s">
        <v>594</v>
      </c>
      <c r="B60">
        <v>2003</v>
      </c>
      <c r="C60" t="s">
        <v>598</v>
      </c>
      <c r="D60">
        <v>32</v>
      </c>
      <c r="E60" t="s">
        <v>103</v>
      </c>
      <c r="F60" t="s">
        <v>48</v>
      </c>
      <c r="G60" t="s">
        <v>182</v>
      </c>
      <c r="H60">
        <v>43.471925407068781</v>
      </c>
      <c r="I60">
        <v>20.566136574605391</v>
      </c>
      <c r="J60">
        <v>11.175060648292829</v>
      </c>
      <c r="K60">
        <v>3.2549087536789041</v>
      </c>
      <c r="L60">
        <v>0.61228980198060323</v>
      </c>
      <c r="M60">
        <v>6.3483281249492389</v>
      </c>
      <c r="N60">
        <v>0.20230150350043599</v>
      </c>
      <c r="O60">
        <v>0.13798728026018581</v>
      </c>
      <c r="P60">
        <v>0.25931302023301372</v>
      </c>
      <c r="Q60">
        <v>0.19746606342453429</v>
      </c>
      <c r="R60">
        <v>50.601184295379198</v>
      </c>
      <c r="S60">
        <v>34.065566281138977</v>
      </c>
      <c r="T60">
        <v>21.88401660653739</v>
      </c>
      <c r="U60">
        <v>17.612966404657659</v>
      </c>
      <c r="V60">
        <v>9.4171387188435745</v>
      </c>
      <c r="W60" t="s">
        <v>247</v>
      </c>
      <c r="X60" t="s">
        <v>248</v>
      </c>
      <c r="Y60" t="s">
        <v>249</v>
      </c>
      <c r="Z60" t="s">
        <v>250</v>
      </c>
      <c r="AA60" t="s">
        <v>251</v>
      </c>
      <c r="AB60" t="s">
        <v>252</v>
      </c>
      <c r="AC60" t="s">
        <v>253</v>
      </c>
      <c r="AD60" t="s">
        <v>254</v>
      </c>
      <c r="AE60">
        <v>26.090441726847139</v>
      </c>
      <c r="AF60">
        <v>1.0613766819794881</v>
      </c>
      <c r="AG60">
        <v>27.410939263853621</v>
      </c>
      <c r="AH60">
        <v>2.9268324610695751</v>
      </c>
      <c r="AI60"/>
      <c r="AJ60"/>
      <c r="AK60">
        <v>0.73115088548393525</v>
      </c>
      <c r="AL60"/>
      <c r="AM60"/>
      <c r="AN60"/>
      <c r="AO60"/>
      <c r="AP60"/>
      <c r="AQ60"/>
      <c r="AR60"/>
      <c r="AS60"/>
      <c r="AT60"/>
      <c r="AU60"/>
      <c r="AV60"/>
      <c r="AW60"/>
      <c r="AX60"/>
      <c r="AY60"/>
      <c r="AZ60"/>
      <c r="BA60"/>
      <c r="BB60"/>
      <c r="BC60"/>
      <c r="BD60"/>
      <c r="BE60"/>
      <c r="BF60"/>
      <c r="BG60"/>
      <c r="BH60"/>
    </row>
    <row r="61">
      <c r="A61" t="s">
        <v>594</v>
      </c>
      <c r="B61">
        <v>2003</v>
      </c>
      <c r="C61" t="s">
        <v>598</v>
      </c>
      <c r="D61">
        <v>35</v>
      </c>
      <c r="E61" t="s">
        <v>55</v>
      </c>
      <c r="F61" t="s">
        <v>49</v>
      </c>
      <c r="G61" t="s">
        <v>182</v>
      </c>
      <c r="H61">
        <v>56.991202829293726</v>
      </c>
      <c r="I61">
        <v>80.034434930249475</v>
      </c>
      <c r="J61">
        <v>89.919743970585955</v>
      </c>
      <c r="K61">
        <v>96.776711806853726</v>
      </c>
      <c r="L61">
        <v>99.387710198019391</v>
      </c>
      <c r="M61">
        <v>93.651671875050795</v>
      </c>
      <c r="N61">
        <v>99.797698496499549</v>
      </c>
      <c r="O61">
        <v>99.862012719739823</v>
      </c>
      <c r="P61">
        <v>99.740686979766991</v>
      </c>
      <c r="Q61">
        <v>99.802533936575472</v>
      </c>
      <c r="R61">
        <v>49.693759273926261</v>
      </c>
      <c r="S61">
        <v>67.144141708622314</v>
      </c>
      <c r="T61">
        <v>78.481518969969827</v>
      </c>
      <c r="U61">
        <v>84.201603428152822</v>
      </c>
      <c r="V61">
        <v>90.752586579399463</v>
      </c>
      <c r="W61" t="s">
        <v>247</v>
      </c>
      <c r="X61" t="s">
        <v>248</v>
      </c>
      <c r="Y61" t="s">
        <v>249</v>
      </c>
      <c r="Z61" t="s">
        <v>250</v>
      </c>
      <c r="AA61" t="s">
        <v>251</v>
      </c>
      <c r="AB61" t="s">
        <v>252</v>
      </c>
      <c r="AC61" t="s">
        <v>253</v>
      </c>
      <c r="AD61" t="s">
        <v>254</v>
      </c>
      <c r="AE61">
        <v>74.294784877597337</v>
      </c>
      <c r="AF61">
        <v>98.938623318020504</v>
      </c>
      <c r="AG61">
        <v>73.794305566910822</v>
      </c>
      <c r="AH61">
        <v>97.073167538930477</v>
      </c>
      <c r="AI61"/>
      <c r="AJ61"/>
      <c r="AK61">
        <v>99.268849114516001</v>
      </c>
      <c r="AL61"/>
      <c r="AM61"/>
      <c r="AN61"/>
      <c r="AO61"/>
      <c r="AP61"/>
      <c r="AQ61"/>
      <c r="AR61"/>
      <c r="AS61"/>
      <c r="AT61"/>
      <c r="AU61"/>
      <c r="AV61"/>
      <c r="AW61"/>
      <c r="AX61"/>
      <c r="AY61"/>
      <c r="AZ61"/>
      <c r="BA61"/>
      <c r="BB61"/>
      <c r="BC61"/>
      <c r="BD61"/>
      <c r="BE61"/>
      <c r="BF61"/>
      <c r="BG61"/>
      <c r="BH61"/>
    </row>
    <row r="62">
      <c r="A62" t="s">
        <v>594</v>
      </c>
      <c r="B62">
        <v>2003</v>
      </c>
      <c r="C62" t="s">
        <v>598</v>
      </c>
      <c r="D62">
        <v>36</v>
      </c>
      <c r="E62" t="s">
        <v>55</v>
      </c>
      <c r="F62" t="s">
        <v>48</v>
      </c>
      <c r="G62" t="s">
        <v>182</v>
      </c>
      <c r="H62">
        <v>43.008797170706309</v>
      </c>
      <c r="I62">
        <v>19.965565069750529</v>
      </c>
      <c r="J62">
        <v>10.080256029413951</v>
      </c>
      <c r="K62">
        <v>3.2232881931462618</v>
      </c>
      <c r="L62">
        <v>0.61228980198060323</v>
      </c>
      <c r="M62">
        <v>6.3483281249492389</v>
      </c>
      <c r="N62">
        <v>0.20230150350043599</v>
      </c>
      <c r="O62">
        <v>0.13798728026018581</v>
      </c>
      <c r="P62">
        <v>0.25931302023301372</v>
      </c>
      <c r="Q62">
        <v>0.19746606342453429</v>
      </c>
      <c r="R62">
        <v>50.306240726074087</v>
      </c>
      <c r="S62">
        <v>32.855858291377878</v>
      </c>
      <c r="T62">
        <v>21.518481030030301</v>
      </c>
      <c r="U62">
        <v>15.798396571847499</v>
      </c>
      <c r="V62">
        <v>9.2474134206006635</v>
      </c>
      <c r="W62" t="s">
        <v>247</v>
      </c>
      <c r="X62" t="s">
        <v>248</v>
      </c>
      <c r="Y62" t="s">
        <v>249</v>
      </c>
      <c r="Z62" t="s">
        <v>250</v>
      </c>
      <c r="AA62" t="s">
        <v>251</v>
      </c>
      <c r="AB62" t="s">
        <v>252</v>
      </c>
      <c r="AC62" t="s">
        <v>253</v>
      </c>
      <c r="AD62" t="s">
        <v>254</v>
      </c>
      <c r="AE62">
        <v>25.705215122402219</v>
      </c>
      <c r="AF62">
        <v>1.0613766819794881</v>
      </c>
      <c r="AG62">
        <v>26.205694433089679</v>
      </c>
      <c r="AH62">
        <v>2.9268324610695751</v>
      </c>
      <c r="AI62"/>
      <c r="AJ62"/>
      <c r="AK62">
        <v>0.73115088548393525</v>
      </c>
      <c r="AL62"/>
      <c r="AM62"/>
      <c r="AN62"/>
      <c r="AO62"/>
      <c r="AP62"/>
      <c r="AQ62"/>
      <c r="AR62"/>
      <c r="AS62"/>
      <c r="AT62"/>
      <c r="AU62"/>
      <c r="AV62"/>
      <c r="AW62"/>
      <c r="AX62"/>
      <c r="AY62"/>
      <c r="AZ62"/>
      <c r="BA62"/>
      <c r="BB62"/>
      <c r="BC62"/>
      <c r="BD62"/>
      <c r="BE62"/>
      <c r="BF62"/>
      <c r="BG62"/>
      <c r="BH62"/>
    </row>
    <row r="63">
      <c r="A63" t="s">
        <v>594</v>
      </c>
      <c r="B63">
        <v>2003</v>
      </c>
      <c r="C63" t="s">
        <v>598</v>
      </c>
      <c r="D63">
        <v>37</v>
      </c>
      <c r="E63" t="s">
        <v>154</v>
      </c>
      <c r="F63" t="s">
        <v>49</v>
      </c>
      <c r="G63" t="s">
        <v>614</v>
      </c>
      <c r="H63">
        <v>59.535963743456954</v>
      </c>
      <c r="I63">
        <v>82.650982953876422</v>
      </c>
      <c r="J63">
        <v>91.172462426407122</v>
      </c>
      <c r="K63">
        <v>97.133571274832036</v>
      </c>
      <c r="L63">
        <v>99.474234922140724</v>
      </c>
      <c r="M63">
        <v>93.988411318495665</v>
      </c>
      <c r="N63">
        <v>99.852785413407048</v>
      </c>
      <c r="O63">
        <v>99.862012719739823</v>
      </c>
      <c r="P63">
        <v>99.740686979766991</v>
      </c>
      <c r="Q63">
        <v>100</v>
      </c>
      <c r="R63">
        <v>51.933123760378322</v>
      </c>
      <c r="S63">
        <v>70.308086251632545</v>
      </c>
      <c r="T63">
        <v>81.443493333307003</v>
      </c>
      <c r="U63">
        <v>86.000480943572313</v>
      </c>
      <c r="V63">
        <v>91.693641357179558</v>
      </c>
      <c r="W63" t="s">
        <v>247</v>
      </c>
      <c r="X63" t="s">
        <v>248</v>
      </c>
      <c r="Y63" t="s">
        <v>249</v>
      </c>
      <c r="Z63" t="s">
        <v>250</v>
      </c>
      <c r="AA63" t="s">
        <v>251</v>
      </c>
      <c r="AB63" t="s">
        <v>252</v>
      </c>
      <c r="AC63" t="s">
        <v>253</v>
      </c>
      <c r="AD63" t="s">
        <v>254</v>
      </c>
      <c r="AE63">
        <v>77.051894842696214</v>
      </c>
      <c r="AF63">
        <v>98.938623318020504</v>
      </c>
      <c r="AG63">
        <v>75.694673154706905</v>
      </c>
      <c r="AH63">
        <v>97.327119585117401</v>
      </c>
      <c r="AI63"/>
      <c r="AJ63"/>
      <c r="AK63">
        <v>99.383477146186578</v>
      </c>
      <c r="AL63"/>
      <c r="AM63"/>
      <c r="AN63"/>
      <c r="AO63"/>
      <c r="AP63"/>
      <c r="AQ63"/>
      <c r="AR63"/>
      <c r="AS63"/>
      <c r="AT63"/>
      <c r="AU63"/>
      <c r="AV63"/>
      <c r="AW63"/>
      <c r="AX63"/>
      <c r="AY63"/>
      <c r="AZ63"/>
      <c r="BA63"/>
      <c r="BB63"/>
      <c r="BC63"/>
      <c r="BD63"/>
      <c r="BE63"/>
      <c r="BF63"/>
      <c r="BG63"/>
      <c r="BH63"/>
    </row>
    <row r="64">
      <c r="A64" t="s">
        <v>594</v>
      </c>
      <c r="B64">
        <v>2003</v>
      </c>
      <c r="C64" t="s">
        <v>598</v>
      </c>
      <c r="D64">
        <v>38</v>
      </c>
      <c r="E64" t="s">
        <v>154</v>
      </c>
      <c r="F64" t="s">
        <v>48</v>
      </c>
      <c r="G64" t="s">
        <v>182</v>
      </c>
      <c r="H64">
        <v>40.464036256543359</v>
      </c>
      <c r="I64">
        <v>17.34901704612361</v>
      </c>
      <c r="J64">
        <v>8.8275375735926858</v>
      </c>
      <c r="K64">
        <v>2.866428725167935</v>
      </c>
      <c r="L64">
        <v>0.5257650778592653</v>
      </c>
      <c r="M64">
        <v>6.0115886815043877</v>
      </c>
      <c r="N64">
        <v>0.14721458659292799</v>
      </c>
      <c r="O64">
        <v>0.13798728026018581</v>
      </c>
      <c r="P64">
        <v>0.25931302023301372</v>
      </c>
      <c r="Q64">
        <v>0</v>
      </c>
      <c r="R64">
        <v>48.066876239622033</v>
      </c>
      <c r="S64">
        <v>29.691913748367678</v>
      </c>
      <c r="T64">
        <v>18.556506666693199</v>
      </c>
      <c r="U64">
        <v>13.99951905642803</v>
      </c>
      <c r="V64">
        <v>8.3063586428205447</v>
      </c>
      <c r="W64" t="s">
        <v>247</v>
      </c>
      <c r="X64" t="s">
        <v>248</v>
      </c>
      <c r="Y64" t="s">
        <v>249</v>
      </c>
      <c r="Z64" t="s">
        <v>250</v>
      </c>
      <c r="AA64" t="s">
        <v>251</v>
      </c>
      <c r="AB64" t="s">
        <v>252</v>
      </c>
      <c r="AC64" t="s">
        <v>253</v>
      </c>
      <c r="AD64" t="s">
        <v>254</v>
      </c>
      <c r="AE64">
        <v>22.948105157303321</v>
      </c>
      <c r="AF64">
        <v>1.0613766819794881</v>
      </c>
      <c r="AG64">
        <v>24.305326845293528</v>
      </c>
      <c r="AH64">
        <v>2.6728804148826559</v>
      </c>
      <c r="AI64"/>
      <c r="AJ64"/>
      <c r="AK64">
        <v>0.61652285381336014</v>
      </c>
      <c r="AL64"/>
      <c r="AM64"/>
      <c r="AN64"/>
      <c r="AO64"/>
      <c r="AP64"/>
      <c r="AQ64"/>
      <c r="AR64"/>
      <c r="AS64"/>
      <c r="AT64"/>
      <c r="AU64"/>
      <c r="AV64"/>
      <c r="AW64"/>
      <c r="AX64"/>
      <c r="AY64"/>
      <c r="AZ64"/>
      <c r="BA64"/>
      <c r="BB64"/>
      <c r="BC64"/>
      <c r="BD64"/>
      <c r="BE64"/>
      <c r="BF64"/>
      <c r="BG64"/>
      <c r="BH64"/>
    </row>
    <row r="65">
      <c r="A65" t="s">
        <v>594</v>
      </c>
      <c r="B65">
        <v>2003</v>
      </c>
      <c r="C65" t="s">
        <v>598</v>
      </c>
      <c r="D65">
        <v>41</v>
      </c>
      <c r="E65" t="s">
        <v>56</v>
      </c>
      <c r="F65" t="s">
        <v>49</v>
      </c>
      <c r="G65" t="s">
        <v>182</v>
      </c>
      <c r="H65">
        <v>2.083595379529334</v>
      </c>
      <c r="I65">
        <v>0.54606245183991997</v>
      </c>
      <c r="J65">
        <v>0.26502983144538478</v>
      </c>
      <c r="K65">
        <v>0.030661128618287001</v>
      </c>
      <c r="L65">
        <v>0</v>
      </c>
      <c r="M65">
        <v>0.36734529853061337</v>
      </c>
      <c r="N65">
        <v>0</v>
      </c>
      <c r="O65">
        <v>0</v>
      </c>
      <c r="P65">
        <v>0</v>
      </c>
      <c r="Q65">
        <v>0</v>
      </c>
      <c r="R65">
        <v>2.603791951175209</v>
      </c>
      <c r="S65">
        <v>1.466602790039957</v>
      </c>
      <c r="T65">
        <v>0.41723593144098847</v>
      </c>
      <c r="U65">
        <v>0.36646549725182231</v>
      </c>
      <c r="V65">
        <v>0.057613435302277798</v>
      </c>
      <c r="W65" t="s">
        <v>247</v>
      </c>
      <c r="X65" t="s">
        <v>248</v>
      </c>
      <c r="Y65" t="s">
        <v>249</v>
      </c>
      <c r="Z65" t="s">
        <v>250</v>
      </c>
      <c r="AA65" t="s">
        <v>251</v>
      </c>
      <c r="AB65" t="s">
        <v>252</v>
      </c>
      <c r="AC65" t="s">
        <v>253</v>
      </c>
      <c r="AD65" t="s">
        <v>254</v>
      </c>
      <c r="AE65">
        <v>0.79316730069193753</v>
      </c>
      <c r="AF65">
        <v>0.098646933798561001</v>
      </c>
      <c r="AG65">
        <v>1.0974545761581911</v>
      </c>
      <c r="AH65">
        <v>0.16237959654664749</v>
      </c>
      <c r="AI65"/>
      <c r="AJ65"/>
      <c r="AK65">
        <v>0</v>
      </c>
      <c r="AL65"/>
      <c r="AM65"/>
      <c r="AN65"/>
      <c r="AO65"/>
      <c r="AP65"/>
      <c r="AQ65"/>
      <c r="AR65"/>
      <c r="AS65"/>
      <c r="AT65"/>
      <c r="AU65"/>
      <c r="AV65"/>
      <c r="AW65"/>
      <c r="AX65"/>
      <c r="AY65"/>
      <c r="AZ65"/>
      <c r="BA65"/>
      <c r="BB65"/>
      <c r="BC65"/>
      <c r="BD65"/>
      <c r="BE65"/>
      <c r="BF65"/>
      <c r="BG65"/>
      <c r="BH65"/>
    </row>
    <row r="66">
      <c r="A66" t="s">
        <v>594</v>
      </c>
      <c r="B66">
        <v>2003</v>
      </c>
      <c r="C66" t="s">
        <v>598</v>
      </c>
      <c r="D66">
        <v>42</v>
      </c>
      <c r="E66" t="s">
        <v>56</v>
      </c>
      <c r="F66" t="s">
        <v>48</v>
      </c>
      <c r="G66" t="s">
        <v>615</v>
      </c>
      <c r="H66">
        <v>97.91640462047053</v>
      </c>
      <c r="I66">
        <v>99.453937548160098</v>
      </c>
      <c r="J66">
        <v>99.734970168554611</v>
      </c>
      <c r="K66">
        <v>99.969338871381723</v>
      </c>
      <c r="L66">
        <v>100</v>
      </c>
      <c r="M66">
        <v>99.632654701469377</v>
      </c>
      <c r="N66">
        <v>100</v>
      </c>
      <c r="O66">
        <v>100</v>
      </c>
      <c r="P66">
        <v>100</v>
      </c>
      <c r="Q66">
        <v>100</v>
      </c>
      <c r="R66">
        <v>97.396208048824732</v>
      </c>
      <c r="S66">
        <v>98.533397209960029</v>
      </c>
      <c r="T66">
        <v>99.582764068559015</v>
      </c>
      <c r="U66">
        <v>99.633534502748162</v>
      </c>
      <c r="V66">
        <v>99.942386564697742</v>
      </c>
      <c r="W66" t="s">
        <v>247</v>
      </c>
      <c r="X66" t="s">
        <v>248</v>
      </c>
      <c r="Y66" t="s">
        <v>249</v>
      </c>
      <c r="Z66" t="s">
        <v>250</v>
      </c>
      <c r="AA66" t="s">
        <v>251</v>
      </c>
      <c r="AB66" t="s">
        <v>252</v>
      </c>
      <c r="AC66" t="s">
        <v>253</v>
      </c>
      <c r="AD66" t="s">
        <v>254</v>
      </c>
      <c r="AE66">
        <v>99.206832699308052</v>
      </c>
      <c r="AF66">
        <v>99.901353066201438</v>
      </c>
      <c r="AG66">
        <v>98.902545423841801</v>
      </c>
      <c r="AH66">
        <v>99.837620403453343</v>
      </c>
      <c r="AI66"/>
      <c r="AJ66"/>
      <c r="AK66">
        <v>100</v>
      </c>
      <c r="AL66"/>
      <c r="AM66"/>
      <c r="AN66"/>
      <c r="AO66"/>
      <c r="AP66"/>
      <c r="AQ66"/>
      <c r="AR66"/>
      <c r="AS66"/>
      <c r="AT66"/>
      <c r="AU66"/>
      <c r="AV66"/>
      <c r="AW66"/>
      <c r="AX66"/>
      <c r="AY66"/>
      <c r="AZ66"/>
      <c r="BA66"/>
      <c r="BB66"/>
      <c r="BC66"/>
      <c r="BD66"/>
      <c r="BE66"/>
      <c r="BF66"/>
      <c r="BG66"/>
      <c r="BH66"/>
    </row>
    <row r="67">
      <c r="A67" t="s">
        <v>594</v>
      </c>
      <c r="B67">
        <v>2003</v>
      </c>
      <c r="C67" t="s">
        <v>598</v>
      </c>
      <c r="D67">
        <v>58</v>
      </c>
      <c r="E67" t="s">
        <v>255</v>
      </c>
      <c r="F67" t="s">
        <v>256</v>
      </c>
      <c r="G67" t="s">
        <v>182</v>
      </c>
      <c r="H67">
        <v>53.865248070490992</v>
      </c>
      <c r="I67">
        <v>78.1622703565546</v>
      </c>
      <c r="J67">
        <v>88.34514703724156</v>
      </c>
      <c r="K67">
        <v>96.537827312659374</v>
      </c>
      <c r="L67">
        <v>99.265935334543755</v>
      </c>
      <c r="M67">
        <v>90.609372713693801</v>
      </c>
      <c r="N67">
        <v>99.394727449853178</v>
      </c>
      <c r="O67">
        <v>99.247156394592622</v>
      </c>
      <c r="P67">
        <v>99.740686979766991</v>
      </c>
      <c r="Q67">
        <v>99.802533936575472</v>
      </c>
      <c r="R67">
        <v>46.935227050988757</v>
      </c>
      <c r="S67">
        <v>64.100717123881594</v>
      </c>
      <c r="T67">
        <v>77.375017465272407</v>
      </c>
      <c r="U67">
        <v>82.246728231104115</v>
      </c>
      <c r="V67">
        <v>90.502834986795463</v>
      </c>
      <c r="W67" t="s">
        <v>247</v>
      </c>
      <c r="X67" t="s">
        <v>248</v>
      </c>
      <c r="Y67" t="s">
        <v>249</v>
      </c>
      <c r="Z67" t="s">
        <v>250</v>
      </c>
      <c r="AA67" t="s">
        <v>251</v>
      </c>
      <c r="AB67" t="s">
        <v>252</v>
      </c>
      <c r="AC67" t="s">
        <v>253</v>
      </c>
      <c r="AD67" t="s">
        <v>254</v>
      </c>
      <c r="AE67">
        <v>73.473511493118608</v>
      </c>
      <c r="AF67">
        <v>98.450312995532968</v>
      </c>
      <c r="AG67">
        <v>70.839881515470324</v>
      </c>
      <c r="AH67">
        <v>96.338208609378981</v>
      </c>
      <c r="AI67"/>
      <c r="AJ67"/>
      <c r="AK67">
        <v>98.196802198780631</v>
      </c>
      <c r="AL67"/>
      <c r="AM67"/>
      <c r="AN67"/>
      <c r="AO67"/>
      <c r="AP67"/>
      <c r="AQ67"/>
      <c r="AR67"/>
      <c r="AS67"/>
      <c r="AT67"/>
      <c r="AU67"/>
      <c r="AV67"/>
      <c r="AW67"/>
      <c r="AX67"/>
      <c r="AY67"/>
      <c r="AZ67"/>
      <c r="BA67"/>
      <c r="BB67"/>
      <c r="BC67"/>
      <c r="BD67"/>
      <c r="BE67"/>
      <c r="BF67"/>
      <c r="BG67"/>
      <c r="BH67"/>
    </row>
    <row r="68">
      <c r="A68" t="s">
        <v>594</v>
      </c>
      <c r="B68">
        <v>2003</v>
      </c>
      <c r="C68" t="s">
        <v>598</v>
      </c>
      <c r="D68">
        <v>59</v>
      </c>
      <c r="E68" t="s">
        <v>255</v>
      </c>
      <c r="F68" t="s">
        <v>257</v>
      </c>
      <c r="G68" t="s">
        <v>182</v>
      </c>
      <c r="H68">
        <v>2.6628265224402421</v>
      </c>
      <c r="I68">
        <v>1.271593068840011</v>
      </c>
      <c r="J68">
        <v>0.47979231446549558</v>
      </c>
      <c r="K68">
        <v>0.20726393366172141</v>
      </c>
      <c r="L68">
        <v>0.1217748634756389</v>
      </c>
      <c r="M68">
        <v>3.042299161357009</v>
      </c>
      <c r="N68">
        <v>0.40297104664637301</v>
      </c>
      <c r="O68">
        <v>0.61485632514724498</v>
      </c>
      <c r="P68">
        <v>0</v>
      </c>
      <c r="Q68">
        <v>0</v>
      </c>
      <c r="R68">
        <v>2.463588653632411</v>
      </c>
      <c r="S68">
        <v>1.8337165949796399</v>
      </c>
      <c r="T68">
        <v>0.74096592819034968</v>
      </c>
      <c r="U68">
        <v>0.14030536423854201</v>
      </c>
      <c r="V68">
        <v>0.080026294361091294</v>
      </c>
      <c r="W68" t="s">
        <v>247</v>
      </c>
      <c r="X68" t="s">
        <v>248</v>
      </c>
      <c r="Y68" t="s">
        <v>249</v>
      </c>
      <c r="Z68" t="s">
        <v>250</v>
      </c>
      <c r="AA68" t="s">
        <v>251</v>
      </c>
      <c r="AB68" t="s">
        <v>252</v>
      </c>
      <c r="AC68" t="s">
        <v>253</v>
      </c>
      <c r="AD68" t="s">
        <v>254</v>
      </c>
      <c r="AE68">
        <v>0.43604678003381248</v>
      </c>
      <c r="AF68">
        <v>0.48831032248751</v>
      </c>
      <c r="AG68">
        <v>1.7491792206765151</v>
      </c>
      <c r="AH68">
        <v>0.73495892955148467</v>
      </c>
      <c r="AI68"/>
      <c r="AJ68"/>
      <c r="AK68">
        <v>1.0720469157353389</v>
      </c>
      <c r="AL68"/>
      <c r="AM68"/>
      <c r="AN68"/>
      <c r="AO68"/>
      <c r="AP68"/>
      <c r="AQ68"/>
      <c r="AR68"/>
      <c r="AS68"/>
      <c r="AT68"/>
      <c r="AU68"/>
      <c r="AV68"/>
      <c r="AW68"/>
      <c r="AX68"/>
      <c r="AY68"/>
      <c r="AZ68"/>
      <c r="BA68"/>
      <c r="BB68"/>
      <c r="BC68"/>
      <c r="BD68"/>
      <c r="BE68"/>
      <c r="BF68"/>
      <c r="BG68"/>
      <c r="BH68"/>
    </row>
    <row r="69">
      <c r="A69" t="s">
        <v>594</v>
      </c>
      <c r="B69">
        <v>2003</v>
      </c>
      <c r="C69" t="s">
        <v>598</v>
      </c>
      <c r="D69">
        <v>60</v>
      </c>
      <c r="E69" t="s">
        <v>255</v>
      </c>
      <c r="F69" t="s">
        <v>258</v>
      </c>
      <c r="G69" t="s">
        <v>182</v>
      </c>
      <c r="H69">
        <v>15.011938342465269</v>
      </c>
      <c r="I69">
        <v>3.798136696985893</v>
      </c>
      <c r="J69">
        <v>0.96751653878002797</v>
      </c>
      <c r="K69">
        <v>0.2371979607137501</v>
      </c>
      <c r="L69">
        <v>0.1043784544076905</v>
      </c>
      <c r="M69">
        <v>4.8604134071357077</v>
      </c>
      <c r="N69">
        <v>0.14713337105481711</v>
      </c>
      <c r="O69">
        <v>0.13798728026018581</v>
      </c>
      <c r="P69">
        <v>0.2371010709079196</v>
      </c>
      <c r="Q69">
        <v>0</v>
      </c>
      <c r="R69">
        <v>19.323802434290279</v>
      </c>
      <c r="S69">
        <v>6.5630987867449502</v>
      </c>
      <c r="T69">
        <v>3.362328334210078</v>
      </c>
      <c r="U69">
        <v>1.5619206943999071</v>
      </c>
      <c r="V69">
        <v>0.43049141001149821</v>
      </c>
      <c r="W69" t="s">
        <v>247</v>
      </c>
      <c r="X69" t="s">
        <v>248</v>
      </c>
      <c r="Y69" t="s">
        <v>249</v>
      </c>
      <c r="Z69" t="s">
        <v>250</v>
      </c>
      <c r="AA69" t="s">
        <v>251</v>
      </c>
      <c r="AB69" t="s">
        <v>252</v>
      </c>
      <c r="AC69" t="s">
        <v>253</v>
      </c>
      <c r="AD69" t="s">
        <v>254</v>
      </c>
      <c r="AE69">
        <v>4.1998122013427803</v>
      </c>
      <c r="AF69">
        <v>0.90392556879059383</v>
      </c>
      <c r="AG69">
        <v>8.5656634044750692</v>
      </c>
      <c r="AH69">
        <v>2.1926879593296409</v>
      </c>
      <c r="AI69"/>
      <c r="AJ69"/>
      <c r="AK69">
        <v>0.48990628106784101</v>
      </c>
      <c r="AL69"/>
      <c r="AM69"/>
      <c r="AN69"/>
      <c r="AO69"/>
      <c r="AP69"/>
      <c r="AQ69"/>
      <c r="AR69"/>
      <c r="AS69"/>
      <c r="AT69"/>
      <c r="AU69"/>
      <c r="AV69"/>
      <c r="AW69"/>
      <c r="AX69"/>
      <c r="AY69"/>
      <c r="AZ69"/>
      <c r="BA69"/>
      <c r="BB69"/>
      <c r="BC69"/>
      <c r="BD69"/>
      <c r="BE69"/>
      <c r="BF69"/>
      <c r="BG69"/>
      <c r="BH69"/>
    </row>
    <row r="70">
      <c r="A70" t="s">
        <v>594</v>
      </c>
      <c r="B70">
        <v>2003</v>
      </c>
      <c r="C70" t="s">
        <v>598</v>
      </c>
      <c r="D70">
        <v>61</v>
      </c>
      <c r="E70" t="s">
        <v>255</v>
      </c>
      <c r="F70" t="s">
        <v>259</v>
      </c>
      <c r="G70" t="s">
        <v>182</v>
      </c>
      <c r="H70">
        <v>0.88877224785167863</v>
      </c>
      <c r="I70">
        <v>0.5254724474513931</v>
      </c>
      <c r="J70">
        <v>0.054651804620196101</v>
      </c>
      <c r="K70">
        <v>0</v>
      </c>
      <c r="L70">
        <v>0</v>
      </c>
      <c r="M70">
        <v>0</v>
      </c>
      <c r="N70">
        <v>0</v>
      </c>
      <c r="O70">
        <v>0</v>
      </c>
      <c r="P70">
        <v>0</v>
      </c>
      <c r="Q70">
        <v>0</v>
      </c>
      <c r="R70">
        <v>1.041508444553912</v>
      </c>
      <c r="S70">
        <v>0.67885363074571614</v>
      </c>
      <c r="T70">
        <v>0.76377451499428706</v>
      </c>
      <c r="U70">
        <v>0.096273711550367694</v>
      </c>
      <c r="V70">
        <v>0</v>
      </c>
      <c r="W70" t="s">
        <v>247</v>
      </c>
      <c r="X70" t="s">
        <v>248</v>
      </c>
      <c r="Y70" t="s">
        <v>249</v>
      </c>
      <c r="Z70" t="s">
        <v>250</v>
      </c>
      <c r="AA70" t="s">
        <v>251</v>
      </c>
      <c r="AB70" t="s">
        <v>252</v>
      </c>
      <c r="AC70" t="s">
        <v>253</v>
      </c>
      <c r="AD70" t="s">
        <v>254</v>
      </c>
      <c r="AE70">
        <v>0.1990416072219422</v>
      </c>
      <c r="AF70">
        <v>0</v>
      </c>
      <c r="AG70">
        <v>0.87514672426158868</v>
      </c>
      <c r="AH70">
        <v>0</v>
      </c>
      <c r="AI70"/>
      <c r="AJ70"/>
      <c r="AK70">
        <v>0</v>
      </c>
      <c r="AL70"/>
      <c r="AM70"/>
      <c r="AN70"/>
      <c r="AO70"/>
      <c r="AP70"/>
      <c r="AQ70"/>
      <c r="AR70"/>
      <c r="AS70"/>
      <c r="AT70"/>
      <c r="AU70"/>
      <c r="AV70"/>
      <c r="AW70"/>
      <c r="AX70"/>
      <c r="AY70"/>
      <c r="AZ70"/>
      <c r="BA70"/>
      <c r="BB70"/>
      <c r="BC70"/>
      <c r="BD70"/>
      <c r="BE70"/>
      <c r="BF70"/>
      <c r="BG70"/>
      <c r="BH70"/>
    </row>
    <row r="71">
      <c r="A71" t="s">
        <v>594</v>
      </c>
      <c r="B71">
        <v>2003</v>
      </c>
      <c r="C71" t="s">
        <v>598</v>
      </c>
      <c r="D71">
        <v>62</v>
      </c>
      <c r="E71" t="s">
        <v>255</v>
      </c>
      <c r="F71" t="s">
        <v>260</v>
      </c>
      <c r="G71" t="s">
        <v>182</v>
      </c>
      <c r="H71">
        <v>1.0463961201640051</v>
      </c>
      <c r="I71">
        <v>0.14947388133996489</v>
      </c>
      <c r="J71">
        <v>0.0650501698067283</v>
      </c>
      <c r="K71">
        <v>0.21069000649966921</v>
      </c>
      <c r="L71">
        <v>0.086982045339742103</v>
      </c>
      <c r="M71">
        <v>0.25275853433858408</v>
      </c>
      <c r="N71">
        <v>0</v>
      </c>
      <c r="O71">
        <v>0</v>
      </c>
      <c r="P71">
        <v>0</v>
      </c>
      <c r="Q71">
        <v>0.19746606342453429</v>
      </c>
      <c r="R71">
        <v>1.130641563248846</v>
      </c>
      <c r="S71">
        <v>0.68288625242912582</v>
      </c>
      <c r="T71">
        <v>0</v>
      </c>
      <c r="U71">
        <v>0.20750057375432651</v>
      </c>
      <c r="V71">
        <v>0.37696384449017939</v>
      </c>
      <c r="W71" t="s">
        <v>247</v>
      </c>
      <c r="X71" t="s">
        <v>248</v>
      </c>
      <c r="Y71" t="s">
        <v>249</v>
      </c>
      <c r="Z71" t="s">
        <v>250</v>
      </c>
      <c r="AA71" t="s">
        <v>251</v>
      </c>
      <c r="AB71" t="s">
        <v>252</v>
      </c>
      <c r="AC71" t="s">
        <v>253</v>
      </c>
      <c r="AD71" t="s">
        <v>254</v>
      </c>
      <c r="AE71">
        <v>0.4788633933575972</v>
      </c>
      <c r="AF71">
        <v>0</v>
      </c>
      <c r="AG71">
        <v>0.48062774781349532</v>
      </c>
      <c r="AH71">
        <v>0.18407889273893591</v>
      </c>
      <c r="AI71"/>
      <c r="AJ71"/>
      <c r="AK71">
        <v>0.090158027590074893</v>
      </c>
      <c r="AL71"/>
      <c r="AM71"/>
      <c r="AN71"/>
      <c r="AO71"/>
      <c r="AP71"/>
      <c r="AQ71"/>
      <c r="AR71"/>
      <c r="AS71"/>
      <c r="AT71"/>
      <c r="AU71"/>
      <c r="AV71"/>
      <c r="AW71"/>
      <c r="AX71"/>
      <c r="AY71"/>
      <c r="AZ71"/>
      <c r="BA71"/>
      <c r="BB71"/>
      <c r="BC71"/>
      <c r="BD71"/>
      <c r="BE71"/>
      <c r="BF71"/>
      <c r="BG71"/>
      <c r="BH71"/>
    </row>
    <row r="72">
      <c r="A72" t="s">
        <v>594</v>
      </c>
      <c r="B72">
        <v>2003</v>
      </c>
      <c r="C72" t="s">
        <v>598</v>
      </c>
      <c r="D72">
        <v>63</v>
      </c>
      <c r="E72" t="s">
        <v>255</v>
      </c>
      <c r="F72" t="s">
        <v>261</v>
      </c>
      <c r="G72" t="s">
        <v>182</v>
      </c>
      <c r="H72">
        <v>0.77753090930493607</v>
      </c>
      <c r="I72">
        <v>0.33146849868120959</v>
      </c>
      <c r="J72">
        <v>0</v>
      </c>
      <c r="K72">
        <v>0.072924319856622996</v>
      </c>
      <c r="L72">
        <v>0</v>
      </c>
      <c r="M72">
        <v>0.1055190859775547</v>
      </c>
      <c r="N72">
        <v>0</v>
      </c>
      <c r="O72">
        <v>0</v>
      </c>
      <c r="P72">
        <v>0</v>
      </c>
      <c r="Q72">
        <v>0</v>
      </c>
      <c r="R72">
        <v>0.48969534671868481</v>
      </c>
      <c r="S72">
        <v>1.0331445612102521</v>
      </c>
      <c r="T72">
        <v>0.34399415222185997</v>
      </c>
      <c r="U72">
        <v>0</v>
      </c>
      <c r="V72">
        <v>0.13047525331975021</v>
      </c>
      <c r="W72" t="s">
        <v>247</v>
      </c>
      <c r="X72" t="s">
        <v>248</v>
      </c>
      <c r="Y72" t="s">
        <v>249</v>
      </c>
      <c r="Z72" t="s">
        <v>250</v>
      </c>
      <c r="AA72" t="s">
        <v>251</v>
      </c>
      <c r="AB72" t="s">
        <v>252</v>
      </c>
      <c r="AC72" t="s">
        <v>253</v>
      </c>
      <c r="AD72" t="s">
        <v>254</v>
      </c>
      <c r="AE72">
        <v>0.56096469203488031</v>
      </c>
      <c r="AF72">
        <v>0</v>
      </c>
      <c r="AG72">
        <v>0.21688421418651729</v>
      </c>
      <c r="AH72">
        <v>0.076847401257492398</v>
      </c>
      <c r="AI72"/>
      <c r="AJ72"/>
      <c r="AK72">
        <v>0</v>
      </c>
      <c r="AL72"/>
      <c r="AM72"/>
      <c r="AN72"/>
      <c r="AO72"/>
      <c r="AP72"/>
      <c r="AQ72"/>
      <c r="AR72"/>
      <c r="AS72"/>
      <c r="AT72"/>
      <c r="AU72"/>
      <c r="AV72"/>
      <c r="AW72"/>
      <c r="AX72"/>
      <c r="AY72"/>
      <c r="AZ72"/>
      <c r="BA72"/>
      <c r="BB72"/>
      <c r="BC72"/>
      <c r="BD72"/>
      <c r="BE72"/>
      <c r="BF72"/>
      <c r="BG72"/>
      <c r="BH72"/>
    </row>
    <row r="73">
      <c r="A73" t="s">
        <v>594</v>
      </c>
      <c r="B73">
        <v>2003</v>
      </c>
      <c r="C73" t="s">
        <v>598</v>
      </c>
      <c r="D73">
        <v>64</v>
      </c>
      <c r="E73" t="s">
        <v>255</v>
      </c>
      <c r="F73" t="s">
        <v>259</v>
      </c>
      <c r="G73" t="s">
        <v>182</v>
      </c>
      <c r="H73">
        <v>10.649970433828541</v>
      </c>
      <c r="I73">
        <v>9.2776427867066644</v>
      </c>
      <c r="J73">
        <v>5.4156282654502199</v>
      </c>
      <c r="K73">
        <v>2.2637544293532041</v>
      </c>
      <c r="L73">
        <v>0.42092930223317082</v>
      </c>
      <c r="M73">
        <v>0.30386896355521492</v>
      </c>
      <c r="N73">
        <v>0</v>
      </c>
      <c r="O73">
        <v>0</v>
      </c>
      <c r="P73">
        <v>0.022211949325094099</v>
      </c>
      <c r="Q73">
        <v>0</v>
      </c>
      <c r="R73">
        <v>10.758305707495779</v>
      </c>
      <c r="S73">
        <v>12.992998343998069</v>
      </c>
      <c r="T73">
        <v>10.01799644818961</v>
      </c>
      <c r="U73">
        <v>9.1460306110267897</v>
      </c>
      <c r="V73">
        <v>6.1637822790498582</v>
      </c>
      <c r="W73" t="s">
        <v>247</v>
      </c>
      <c r="X73" t="s">
        <v>248</v>
      </c>
      <c r="Y73" t="s">
        <v>249</v>
      </c>
      <c r="Z73" t="s">
        <v>250</v>
      </c>
      <c r="AA73" t="s">
        <v>251</v>
      </c>
      <c r="AB73" t="s">
        <v>252</v>
      </c>
      <c r="AC73" t="s">
        <v>253</v>
      </c>
      <c r="AD73" t="s">
        <v>254</v>
      </c>
      <c r="AE73">
        <v>12.16015857068331</v>
      </c>
      <c r="AF73">
        <v>0.1574511131888941</v>
      </c>
      <c r="AG73">
        <v>7.1559709877120126</v>
      </c>
      <c r="AH73">
        <v>0.072802801191308594</v>
      </c>
      <c r="AI73"/>
      <c r="AJ73"/>
      <c r="AK73">
        <v>0</v>
      </c>
      <c r="AL73"/>
      <c r="AM73"/>
      <c r="AN73"/>
      <c r="AO73"/>
      <c r="AP73"/>
      <c r="AQ73"/>
      <c r="AR73"/>
      <c r="AS73"/>
      <c r="AT73"/>
      <c r="AU73"/>
      <c r="AV73"/>
      <c r="AW73"/>
      <c r="AX73"/>
      <c r="AY73"/>
      <c r="AZ73"/>
      <c r="BA73"/>
      <c r="BB73"/>
      <c r="BC73"/>
      <c r="BD73"/>
      <c r="BE73"/>
      <c r="BF73"/>
      <c r="BG73"/>
      <c r="BH73"/>
    </row>
    <row r="74">
      <c r="A74" t="s">
        <v>594</v>
      </c>
      <c r="B74">
        <v>2003</v>
      </c>
      <c r="C74" t="s">
        <v>598</v>
      </c>
      <c r="D74">
        <v>65</v>
      </c>
      <c r="E74" t="s">
        <v>255</v>
      </c>
      <c r="F74" t="s">
        <v>260</v>
      </c>
      <c r="G74" t="s">
        <v>182</v>
      </c>
      <c r="H74">
        <v>4.6722234496135551</v>
      </c>
      <c r="I74">
        <v>1.3645636458788459</v>
      </c>
      <c r="J74">
        <v>1.0707366828904159</v>
      </c>
      <c r="K74">
        <v>0.25050741391090642</v>
      </c>
      <c r="L74">
        <v>0</v>
      </c>
      <c r="M74">
        <v>0.27595815963807419</v>
      </c>
      <c r="N74">
        <v>0</v>
      </c>
      <c r="O74">
        <v>0</v>
      </c>
      <c r="P74">
        <v>0</v>
      </c>
      <c r="Q74">
        <v>0</v>
      </c>
      <c r="R74">
        <v>4.3406107820392776</v>
      </c>
      <c r="S74">
        <v>4.3838409242350984</v>
      </c>
      <c r="T74">
        <v>1.84207140456663</v>
      </c>
      <c r="U74">
        <v>1.341187979264546</v>
      </c>
      <c r="V74">
        <v>0.80755368502695224</v>
      </c>
      <c r="W74" t="s">
        <v>247</v>
      </c>
      <c r="X74" t="s">
        <v>248</v>
      </c>
      <c r="Y74" t="s">
        <v>249</v>
      </c>
      <c r="Z74" t="s">
        <v>250</v>
      </c>
      <c r="AA74" t="s">
        <v>251</v>
      </c>
      <c r="AB74" t="s">
        <v>252</v>
      </c>
      <c r="AC74" t="s">
        <v>253</v>
      </c>
      <c r="AD74" t="s">
        <v>254</v>
      </c>
      <c r="AE74">
        <v>2.7808129136280768</v>
      </c>
      <c r="AF74">
        <v>0</v>
      </c>
      <c r="AG74">
        <v>2.2731022870404218</v>
      </c>
      <c r="AH74">
        <v>0</v>
      </c>
      <c r="AI74"/>
      <c r="AJ74"/>
      <c r="AK74">
        <v>0.12590548068834939</v>
      </c>
      <c r="AL74"/>
      <c r="AM74"/>
      <c r="AN74"/>
      <c r="AO74"/>
      <c r="AP74"/>
      <c r="AQ74"/>
      <c r="AR74"/>
      <c r="AS74"/>
      <c r="AT74"/>
      <c r="AU74"/>
      <c r="AV74"/>
      <c r="AW74"/>
      <c r="AX74"/>
      <c r="AY74"/>
      <c r="AZ74"/>
      <c r="BA74"/>
      <c r="BB74"/>
      <c r="BC74"/>
      <c r="BD74"/>
      <c r="BE74"/>
      <c r="BF74"/>
      <c r="BG74"/>
      <c r="BH74"/>
    </row>
    <row r="75">
      <c r="A75" t="s">
        <v>594</v>
      </c>
      <c r="B75">
        <v>2003</v>
      </c>
      <c r="C75" t="s">
        <v>598</v>
      </c>
      <c r="D75">
        <v>66</v>
      </c>
      <c r="E75" t="s">
        <v>255</v>
      </c>
      <c r="F75" t="s">
        <v>261</v>
      </c>
      <c r="G75" t="s">
        <v>182</v>
      </c>
      <c r="H75">
        <v>8.6085319275432539</v>
      </c>
      <c r="I75">
        <v>2.32838705807232</v>
      </c>
      <c r="J75">
        <v>1.146363243926303</v>
      </c>
      <c r="K75">
        <v>0.1035048074108415</v>
      </c>
      <c r="L75">
        <v>0</v>
      </c>
      <c r="M75">
        <v>0.54980997430410106</v>
      </c>
      <c r="N75">
        <v>0</v>
      </c>
      <c r="O75">
        <v>0</v>
      </c>
      <c r="P75">
        <v>0</v>
      </c>
      <c r="Q75">
        <v>0</v>
      </c>
      <c r="R75">
        <v>11.627534537431741</v>
      </c>
      <c r="S75">
        <v>4.4377529549371104</v>
      </c>
      <c r="T75">
        <v>2.745962878011412</v>
      </c>
      <c r="U75">
        <v>1.3621676541309291</v>
      </c>
      <c r="V75">
        <v>0.8039077407734555</v>
      </c>
      <c r="W75" t="s">
        <v>247</v>
      </c>
      <c r="X75" t="s">
        <v>248</v>
      </c>
      <c r="Y75" t="s">
        <v>249</v>
      </c>
      <c r="Z75" t="s">
        <v>250</v>
      </c>
      <c r="AA75" t="s">
        <v>251</v>
      </c>
      <c r="AB75" t="s">
        <v>252</v>
      </c>
      <c r="AC75" t="s">
        <v>253</v>
      </c>
      <c r="AD75" t="s">
        <v>254</v>
      </c>
      <c r="AE75">
        <v>3.1292134034752581</v>
      </c>
      <c r="AF75">
        <v>0</v>
      </c>
      <c r="AG75">
        <v>5.4016636452793474</v>
      </c>
      <c r="AH75">
        <v>0.40041540655219737</v>
      </c>
      <c r="AI75"/>
      <c r="AJ75"/>
      <c r="AK75">
        <v>0</v>
      </c>
      <c r="AL75"/>
      <c r="AM75"/>
      <c r="AN75"/>
      <c r="AO75"/>
      <c r="AP75"/>
      <c r="AQ75"/>
      <c r="AR75"/>
      <c r="AS75"/>
      <c r="AT75"/>
      <c r="AU75"/>
      <c r="AV75"/>
      <c r="AW75"/>
      <c r="AX75"/>
      <c r="AY75"/>
      <c r="AZ75"/>
      <c r="BA75"/>
      <c r="BB75"/>
      <c r="BC75"/>
      <c r="BD75"/>
      <c r="BE75"/>
      <c r="BF75"/>
      <c r="BG75"/>
      <c r="BH75"/>
    </row>
    <row r="76">
      <c r="A76" t="s">
        <v>594</v>
      </c>
      <c r="B76">
        <v>2003</v>
      </c>
      <c r="C76" t="s">
        <v>598</v>
      </c>
      <c r="D76">
        <v>67</v>
      </c>
      <c r="E76" t="s">
        <v>255</v>
      </c>
      <c r="F76" t="s">
        <v>262</v>
      </c>
      <c r="G76" t="s">
        <v>182</v>
      </c>
      <c r="H76">
        <v>0.059457634397155699</v>
      </c>
      <c r="I76">
        <v>0</v>
      </c>
      <c r="J76">
        <v>0</v>
      </c>
      <c r="K76">
        <v>0</v>
      </c>
      <c r="L76">
        <v>0</v>
      </c>
      <c r="M76">
        <v>0</v>
      </c>
      <c r="N76">
        <v>0</v>
      </c>
      <c r="O76">
        <v>0</v>
      </c>
      <c r="P76">
        <v>0</v>
      </c>
      <c r="Q76">
        <v>0</v>
      </c>
      <c r="R76">
        <v>0.1042361975404467</v>
      </c>
      <c r="S76">
        <v>0</v>
      </c>
      <c r="T76">
        <v>0</v>
      </c>
      <c r="U76">
        <v>0</v>
      </c>
      <c r="V76">
        <v>0</v>
      </c>
      <c r="W76" t="s">
        <v>247</v>
      </c>
      <c r="X76" t="s">
        <v>248</v>
      </c>
      <c r="Y76" t="s">
        <v>249</v>
      </c>
      <c r="Z76" t="s">
        <v>250</v>
      </c>
      <c r="AA76" t="s">
        <v>251</v>
      </c>
      <c r="AB76" t="s">
        <v>252</v>
      </c>
      <c r="AC76" t="s">
        <v>253</v>
      </c>
      <c r="AD76" t="s">
        <v>254</v>
      </c>
      <c r="AE76">
        <v>0</v>
      </c>
      <c r="AF76">
        <v>0</v>
      </c>
      <c r="AG76">
        <v>0.044447585768003499</v>
      </c>
      <c r="AH76">
        <v>0</v>
      </c>
      <c r="AI76"/>
      <c r="AJ76"/>
      <c r="AK76">
        <v>0</v>
      </c>
      <c r="AL76"/>
      <c r="AM76"/>
      <c r="AN76"/>
      <c r="AO76"/>
      <c r="AP76"/>
      <c r="AQ76"/>
      <c r="AR76"/>
      <c r="AS76"/>
      <c r="AT76"/>
      <c r="AU76"/>
      <c r="AV76"/>
      <c r="AW76"/>
      <c r="AX76"/>
      <c r="AY76"/>
      <c r="AZ76"/>
      <c r="BA76"/>
      <c r="BB76"/>
      <c r="BC76"/>
      <c r="BD76"/>
      <c r="BE76"/>
      <c r="BF76"/>
      <c r="BG76"/>
      <c r="BH76"/>
    </row>
    <row r="77">
      <c r="A77" t="s">
        <v>594</v>
      </c>
      <c r="B77">
        <v>2003</v>
      </c>
      <c r="C77" t="s">
        <v>598</v>
      </c>
      <c r="D77">
        <v>68</v>
      </c>
      <c r="E77" t="s">
        <v>255</v>
      </c>
      <c r="F77" t="s">
        <v>263</v>
      </c>
      <c r="G77" t="s">
        <v>182</v>
      </c>
      <c r="H77">
        <v>1.7571043419006429</v>
      </c>
      <c r="I77">
        <v>2.7909915594891048</v>
      </c>
      <c r="J77">
        <v>2.4551139428189241</v>
      </c>
      <c r="K77">
        <v>0.1163298159339099</v>
      </c>
      <c r="L77">
        <v>0</v>
      </c>
      <c r="M77">
        <v>0</v>
      </c>
      <c r="N77">
        <v>0.055168132445618898</v>
      </c>
      <c r="O77">
        <v>0</v>
      </c>
      <c r="P77">
        <v>0</v>
      </c>
      <c r="Q77">
        <v>0</v>
      </c>
      <c r="R77">
        <v>1.78484928206023</v>
      </c>
      <c r="S77">
        <v>3.292990826838607</v>
      </c>
      <c r="T77">
        <v>2.8078888743435062</v>
      </c>
      <c r="U77">
        <v>3.8978851805307841</v>
      </c>
      <c r="V77">
        <v>0.703964506171885</v>
      </c>
      <c r="W77" t="s">
        <v>247</v>
      </c>
      <c r="X77" t="s">
        <v>248</v>
      </c>
      <c r="Y77" t="s">
        <v>249</v>
      </c>
      <c r="Z77" t="s">
        <v>250</v>
      </c>
      <c r="AA77" t="s">
        <v>251</v>
      </c>
      <c r="AB77" t="s">
        <v>252</v>
      </c>
      <c r="AC77" t="s">
        <v>253</v>
      </c>
      <c r="AD77" t="s">
        <v>254</v>
      </c>
      <c r="AE77">
        <v>2.5815749451032848</v>
      </c>
      <c r="AF77">
        <v>0</v>
      </c>
      <c r="AG77">
        <v>2.3974326673171569</v>
      </c>
      <c r="AH77">
        <v>0</v>
      </c>
      <c r="AI77"/>
      <c r="AJ77"/>
      <c r="AK77">
        <v>0.0251810961376699</v>
      </c>
      <c r="AL77"/>
      <c r="AM77"/>
      <c r="AN77"/>
      <c r="AO77"/>
      <c r="AP77"/>
      <c r="AQ77"/>
      <c r="AR77"/>
      <c r="AS77"/>
      <c r="AT77"/>
      <c r="AU77"/>
      <c r="AV77"/>
      <c r="AW77"/>
      <c r="AX77"/>
      <c r="AY77"/>
      <c r="AZ77"/>
      <c r="BA77"/>
      <c r="BB77"/>
      <c r="BC77"/>
      <c r="BD77"/>
      <c r="BE77"/>
      <c r="BF77"/>
      <c r="BG77"/>
      <c r="BH77"/>
    </row>
    <row r="78">
      <c r="A78" t="s">
        <v>594</v>
      </c>
      <c r="B78">
        <v>2003</v>
      </c>
      <c r="C78" t="s">
        <v>598</v>
      </c>
      <c r="D78">
        <v>122</v>
      </c>
      <c r="E78" t="s">
        <v>18</v>
      </c>
      <c r="F78" t="s">
        <v>14</v>
      </c>
      <c r="G78" t="s">
        <v>616</v>
      </c>
      <c r="H78">
        <v>84.867803863720397</v>
      </c>
      <c r="I78">
        <v>97.832694045960764</v>
      </c>
      <c r="J78">
        <v>99.881110292913476</v>
      </c>
      <c r="K78">
        <v>100.0000000000003</v>
      </c>
      <c r="L78">
        <v>99.999999999999872</v>
      </c>
      <c r="M78">
        <v>99.15185642867506</v>
      </c>
      <c r="N78">
        <v>100.0000000000001</v>
      </c>
      <c r="O78">
        <v>100.0000000000003</v>
      </c>
      <c r="P78">
        <v>100.0000000000002</v>
      </c>
      <c r="Q78">
        <v>100.0000000000001</v>
      </c>
      <c r="R78">
        <v>78.41962017290777</v>
      </c>
      <c r="S78">
        <v>94.711390148786137</v>
      </c>
      <c r="T78">
        <v>98.952478358244278</v>
      </c>
      <c r="U78">
        <v>99.811674254597648</v>
      </c>
      <c r="V78">
        <v>100.0000000000004</v>
      </c>
      <c r="W78" t="s">
        <v>247</v>
      </c>
      <c r="X78" t="s">
        <v>248</v>
      </c>
      <c r="Y78" t="s">
        <v>249</v>
      </c>
      <c r="Z78" t="s">
        <v>250</v>
      </c>
      <c r="AA78" t="s">
        <v>251</v>
      </c>
      <c r="AB78" t="s">
        <v>252</v>
      </c>
      <c r="AC78" t="s">
        <v>253</v>
      </c>
      <c r="AD78" t="s">
        <v>254</v>
      </c>
      <c r="AE78">
        <v>99.623882814544885</v>
      </c>
      <c r="AF78">
        <v>99.719550919432606</v>
      </c>
      <c r="AG78">
        <v>89.854803623659834</v>
      </c>
      <c r="AH78">
        <v>99.680194104323576</v>
      </c>
      <c r="AI78"/>
      <c r="AJ78"/>
      <c r="AK78">
        <v>99.997143415506983</v>
      </c>
      <c r="AL78"/>
      <c r="AM78"/>
      <c r="AN78"/>
      <c r="AO78"/>
      <c r="AP78"/>
      <c r="AQ78"/>
      <c r="AR78"/>
      <c r="AS78"/>
      <c r="AT78"/>
      <c r="AU78"/>
      <c r="AV78"/>
      <c r="AW78"/>
      <c r="AX78"/>
      <c r="AY78"/>
      <c r="AZ78"/>
      <c r="BA78"/>
      <c r="BB78"/>
      <c r="BC78"/>
      <c r="BD78"/>
      <c r="BE78"/>
      <c r="BF78"/>
      <c r="BG78"/>
      <c r="BH78"/>
    </row>
    <row r="79">
      <c r="A79" t="s">
        <v>594</v>
      </c>
      <c r="B79">
        <v>2003</v>
      </c>
      <c r="C79" t="s">
        <v>598</v>
      </c>
      <c r="D79">
        <v>123</v>
      </c>
      <c r="E79" t="s">
        <v>18</v>
      </c>
      <c r="F79" t="s">
        <v>51</v>
      </c>
      <c r="G79" t="s">
        <v>182</v>
      </c>
      <c r="H79">
        <v>15.1321961362796</v>
      </c>
      <c r="I79">
        <v>2.1673059540392359</v>
      </c>
      <c r="J79">
        <v>0.1188897070865238</v>
      </c>
      <c r="K79">
        <v>-3.2684965845e-13</v>
      </c>
      <c r="L79">
        <v>1.2789769243699999e-13</v>
      </c>
      <c r="M79">
        <v>0.84814357132493967</v>
      </c>
      <c r="N79">
        <v>0</v>
      </c>
      <c r="O79">
        <v>-3.2684965845e-13</v>
      </c>
      <c r="P79">
        <v>-1.70530256582e-13</v>
      </c>
      <c r="Q79">
        <v>0</v>
      </c>
      <c r="R79">
        <v>21.58037982709223</v>
      </c>
      <c r="S79">
        <v>5.2886098512138631</v>
      </c>
      <c r="T79">
        <v>1.047521641755722</v>
      </c>
      <c r="U79">
        <v>0.18832574540235211</v>
      </c>
      <c r="V79">
        <v>-3.5527136788000001e-13</v>
      </c>
      <c r="W79" t="s">
        <v>247</v>
      </c>
      <c r="X79" t="s">
        <v>248</v>
      </c>
      <c r="Y79" t="s">
        <v>249</v>
      </c>
      <c r="Z79" t="s">
        <v>250</v>
      </c>
      <c r="AA79" t="s">
        <v>251</v>
      </c>
      <c r="AB79" t="s">
        <v>252</v>
      </c>
      <c r="AC79" t="s">
        <v>253</v>
      </c>
      <c r="AD79" t="s">
        <v>254</v>
      </c>
      <c r="AE79">
        <v>0.37611718545511508</v>
      </c>
      <c r="AF79">
        <v>0.28044908056739359</v>
      </c>
      <c r="AG79">
        <v>10.14519637634017</v>
      </c>
      <c r="AH79">
        <v>0.31980589567642431</v>
      </c>
      <c r="AI79"/>
      <c r="AJ79"/>
      <c r="AK79">
        <v>0.0028565844930170999</v>
      </c>
      <c r="AL79"/>
      <c r="AM79"/>
      <c r="AN79"/>
      <c r="AO79"/>
      <c r="AP79"/>
      <c r="AQ79"/>
      <c r="AR79"/>
      <c r="AS79"/>
      <c r="AT79"/>
      <c r="AU79"/>
      <c r="AV79"/>
      <c r="AW79"/>
      <c r="AX79"/>
      <c r="AY79"/>
      <c r="AZ79"/>
      <c r="BA79"/>
      <c r="BB79"/>
      <c r="BC79"/>
      <c r="BD79"/>
      <c r="BE79"/>
      <c r="BF79"/>
      <c r="BG79"/>
      <c r="BH79"/>
    </row>
    <row r="80">
      <c r="A80" t="s">
        <v>594</v>
      </c>
      <c r="B80">
        <v>2003</v>
      </c>
      <c r="C80" t="s">
        <v>598</v>
      </c>
      <c r="D80">
        <v>124</v>
      </c>
      <c r="E80" t="s">
        <v>50</v>
      </c>
      <c r="F80" t="s">
        <v>15</v>
      </c>
      <c r="G80" t="s">
        <v>617</v>
      </c>
      <c r="H80">
        <v>76.550759085075796</v>
      </c>
      <c r="I80">
        <v>92.451895873432917</v>
      </c>
      <c r="J80">
        <v>96.884676984126074</v>
      </c>
      <c r="K80">
        <v>98.900000000000333</v>
      </c>
      <c r="L80">
        <v>99.699999999999875</v>
      </c>
      <c r="M80">
        <v>93.896808037955282</v>
      </c>
      <c r="N80">
        <v>98.300000000000054</v>
      </c>
      <c r="O80">
        <v>99.600000000000321</v>
      </c>
      <c r="P80">
        <v>99.800000000000168</v>
      </c>
      <c r="Q80">
        <v>99.800000000000054</v>
      </c>
      <c r="R80">
        <v>69.793461953887913</v>
      </c>
      <c r="S80">
        <v>87.323901717180817</v>
      </c>
      <c r="T80">
        <v>93.707997005257326</v>
      </c>
      <c r="U80">
        <v>96.31826565568673</v>
      </c>
      <c r="V80">
        <v>98.60000000000035</v>
      </c>
      <c r="W80" t="s">
        <v>247</v>
      </c>
      <c r="X80" t="s">
        <v>248</v>
      </c>
      <c r="Y80" t="s">
        <v>249</v>
      </c>
      <c r="Z80" t="s">
        <v>250</v>
      </c>
      <c r="AA80" t="s">
        <v>251</v>
      </c>
      <c r="AB80" t="s">
        <v>252</v>
      </c>
      <c r="AC80" t="s">
        <v>253</v>
      </c>
      <c r="AD80" t="s">
        <v>254</v>
      </c>
      <c r="AE80">
        <v>97.631405158253983</v>
      </c>
      <c r="AF80">
        <v>98.921794512077142</v>
      </c>
      <c r="AG80">
        <v>80.959178064917509</v>
      </c>
      <c r="AH80">
        <v>97.088509057611176</v>
      </c>
      <c r="AI80"/>
      <c r="AJ80"/>
      <c r="AK80">
        <v>98.69718055110539</v>
      </c>
      <c r="AL80"/>
      <c r="AM80"/>
      <c r="AN80"/>
      <c r="AO80"/>
      <c r="AP80"/>
      <c r="AQ80"/>
      <c r="AR80"/>
      <c r="AS80"/>
      <c r="AT80"/>
      <c r="AU80"/>
      <c r="AV80"/>
      <c r="AW80"/>
      <c r="AX80"/>
      <c r="AY80"/>
      <c r="AZ80"/>
      <c r="BA80"/>
      <c r="BB80"/>
      <c r="BC80"/>
      <c r="BD80"/>
      <c r="BE80"/>
      <c r="BF80"/>
      <c r="BG80"/>
      <c r="BH80"/>
    </row>
    <row r="81">
      <c r="A81" t="s">
        <v>594</v>
      </c>
      <c r="B81">
        <v>2003</v>
      </c>
      <c r="C81" t="s">
        <v>598</v>
      </c>
      <c r="D81">
        <v>125</v>
      </c>
      <c r="E81" t="s">
        <v>50</v>
      </c>
      <c r="F81" t="s">
        <v>16</v>
      </c>
      <c r="G81" t="s">
        <v>618</v>
      </c>
      <c r="H81">
        <v>8.3170447786445987</v>
      </c>
      <c r="I81">
        <v>5.3807981725278422</v>
      </c>
      <c r="J81">
        <v>2.9964333087874042</v>
      </c>
      <c r="K81">
        <v>1.1000000000000041</v>
      </c>
      <c r="L81">
        <v>0.2999999999999996</v>
      </c>
      <c r="M81">
        <v>5.2550483907197778</v>
      </c>
      <c r="N81">
        <v>1.7000000000000011</v>
      </c>
      <c r="O81">
        <v>0.40000000000000141</v>
      </c>
      <c r="P81">
        <v>0.20000000000000029</v>
      </c>
      <c r="Q81">
        <v>0.20000000000000009</v>
      </c>
      <c r="R81">
        <v>8.6261582190198549</v>
      </c>
      <c r="S81">
        <v>7.387488431605318</v>
      </c>
      <c r="T81">
        <v>5.2444813529869467</v>
      </c>
      <c r="U81">
        <v>3.5932202731655161</v>
      </c>
      <c r="V81">
        <v>1.400000000000005</v>
      </c>
      <c r="W81" t="s">
        <v>247</v>
      </c>
      <c r="X81" t="s">
        <v>248</v>
      </c>
      <c r="Y81" t="s">
        <v>249</v>
      </c>
      <c r="Z81" t="s">
        <v>250</v>
      </c>
      <c r="AA81" t="s">
        <v>251</v>
      </c>
      <c r="AB81" t="s">
        <v>252</v>
      </c>
      <c r="AC81" t="s">
        <v>253</v>
      </c>
      <c r="AD81" t="s">
        <v>254</v>
      </c>
      <c r="AE81">
        <v>1.9924776562908979</v>
      </c>
      <c r="AF81">
        <v>0.79775640735546094</v>
      </c>
      <c r="AG81">
        <v>8.8956255587423243</v>
      </c>
      <c r="AH81">
        <v>2.5916850467124131</v>
      </c>
      <c r="AI81"/>
      <c r="AJ81"/>
      <c r="AK81">
        <v>1.299962864401591</v>
      </c>
      <c r="AL81"/>
      <c r="AM81"/>
      <c r="AN81"/>
      <c r="AO81"/>
      <c r="AP81"/>
      <c r="AQ81"/>
      <c r="AR81"/>
      <c r="AS81"/>
      <c r="AT81"/>
      <c r="AU81"/>
      <c r="AV81"/>
      <c r="AW81"/>
      <c r="AX81"/>
      <c r="AY81"/>
      <c r="AZ81"/>
      <c r="BA81"/>
      <c r="BB81"/>
      <c r="BC81"/>
      <c r="BD81"/>
      <c r="BE81"/>
      <c r="BF81"/>
      <c r="BG81"/>
      <c r="BH81"/>
    </row>
    <row r="82">
      <c r="A82" t="s">
        <v>594</v>
      </c>
      <c r="B82">
        <v>2003</v>
      </c>
      <c r="C82" t="s">
        <v>598</v>
      </c>
      <c r="D82">
        <v>126</v>
      </c>
      <c r="E82" t="s">
        <v>50</v>
      </c>
      <c r="F82" t="s">
        <v>22</v>
      </c>
      <c r="G82" t="s">
        <v>619</v>
      </c>
      <c r="H82">
        <v>8.8019178159608682</v>
      </c>
      <c r="I82">
        <v>1.807357457129859</v>
      </c>
      <c r="J82">
        <v>5.8147930914700001e-14</v>
      </c>
      <c r="K82">
        <v>-3.36175531856e-13</v>
      </c>
      <c r="L82">
        <v>1.2545520178300001e-13</v>
      </c>
      <c r="M82">
        <v>7.1942451995699996e-14</v>
      </c>
      <c r="N82">
        <v>-5.48450174165e-14</v>
      </c>
      <c r="O82">
        <v>-3.2251978865400001e-13</v>
      </c>
      <c r="P82">
        <v>-1.68032254777e-13</v>
      </c>
      <c r="Q82">
        <v>-5.41511280261e-14</v>
      </c>
      <c r="R82">
        <v>11.536447277858681</v>
      </c>
      <c r="S82">
        <v>4.574136858206602</v>
      </c>
      <c r="T82">
        <v>0.69537905327754079</v>
      </c>
      <c r="U82">
        <v>-0.099811674254779104</v>
      </c>
      <c r="V82">
        <v>-3.5438318945999999e-13</v>
      </c>
      <c r="W82" t="s">
        <v>247</v>
      </c>
      <c r="X82" t="s">
        <v>248</v>
      </c>
      <c r="Y82" t="s">
        <v>249</v>
      </c>
      <c r="Z82" t="s">
        <v>250</v>
      </c>
      <c r="AA82" t="s">
        <v>251</v>
      </c>
      <c r="AB82" t="s">
        <v>252</v>
      </c>
      <c r="AC82" t="s">
        <v>253</v>
      </c>
      <c r="AD82" t="s">
        <v>254</v>
      </c>
      <c r="AE82">
        <v>3.0758728897200001e-13</v>
      </c>
      <c r="AF82">
        <v>7.9658502016900004e-14</v>
      </c>
      <c r="AG82">
        <v>5.7532368219457526</v>
      </c>
      <c r="AH82">
        <v>-2.1299628727399999e-13</v>
      </c>
      <c r="AI82"/>
      <c r="AJ82"/>
      <c r="AK82">
        <v>-5.9043915590100006e-14</v>
      </c>
      <c r="AL82"/>
      <c r="AM82"/>
      <c r="AN82"/>
      <c r="AO82"/>
      <c r="AP82"/>
      <c r="AQ82"/>
      <c r="AR82"/>
      <c r="AS82"/>
      <c r="AT82"/>
      <c r="AU82"/>
      <c r="AV82"/>
      <c r="AW82"/>
      <c r="AX82"/>
      <c r="AY82"/>
      <c r="AZ82"/>
      <c r="BA82"/>
      <c r="BB82"/>
      <c r="BC82"/>
      <c r="BD82"/>
      <c r="BE82"/>
      <c r="BF82"/>
      <c r="BG82"/>
      <c r="BH82"/>
    </row>
    <row r="83">
      <c r="A83" t="s">
        <v>594</v>
      </c>
      <c r="B83">
        <v>2003</v>
      </c>
      <c r="C83" t="s">
        <v>598</v>
      </c>
      <c r="D83">
        <v>127</v>
      </c>
      <c r="E83" t="s">
        <v>50</v>
      </c>
      <c r="F83" t="s">
        <v>19</v>
      </c>
      <c r="G83" t="s">
        <v>620</v>
      </c>
      <c r="H83">
        <v>6.3302783203187367</v>
      </c>
      <c r="I83">
        <v>0.35994849690938158</v>
      </c>
      <c r="J83">
        <v>0.1188897070864639</v>
      </c>
      <c r="K83">
        <v>0</v>
      </c>
      <c r="L83">
        <v>0</v>
      </c>
      <c r="M83">
        <v>0.84814357132486862</v>
      </c>
      <c r="N83">
        <v>0</v>
      </c>
      <c r="O83">
        <v>0</v>
      </c>
      <c r="P83">
        <v>0</v>
      </c>
      <c r="Q83">
        <v>0</v>
      </c>
      <c r="R83">
        <v>10.043932549233549</v>
      </c>
      <c r="S83">
        <v>0.71447299300726241</v>
      </c>
      <c r="T83">
        <v>0.35214258847818658</v>
      </c>
      <c r="U83">
        <v>0.18832574540253341</v>
      </c>
      <c r="V83">
        <v>0</v>
      </c>
      <c r="W83" t="s">
        <v>247</v>
      </c>
      <c r="X83" t="s">
        <v>248</v>
      </c>
      <c r="Y83" t="s">
        <v>249</v>
      </c>
      <c r="Z83" t="s">
        <v>250</v>
      </c>
      <c r="AA83" t="s">
        <v>251</v>
      </c>
      <c r="AB83" t="s">
        <v>252</v>
      </c>
      <c r="AC83" t="s">
        <v>253</v>
      </c>
      <c r="AD83" t="s">
        <v>254</v>
      </c>
      <c r="AE83">
        <v>0.37611718545481149</v>
      </c>
      <c r="AF83">
        <v>0.2804490805673176</v>
      </c>
      <c r="AG83">
        <v>4.391959554394413</v>
      </c>
      <c r="AH83">
        <v>0.31980589567662349</v>
      </c>
      <c r="AI83"/>
      <c r="AJ83"/>
      <c r="AK83">
        <v>0.0028565844930781002</v>
      </c>
      <c r="AL83"/>
      <c r="AM83"/>
      <c r="AN83"/>
      <c r="AO83"/>
      <c r="AP83"/>
      <c r="AQ83"/>
      <c r="AR83"/>
      <c r="AS83"/>
      <c r="AT83"/>
      <c r="AU83"/>
      <c r="AV83"/>
      <c r="AW83"/>
      <c r="AX83"/>
      <c r="AY83"/>
      <c r="AZ83"/>
      <c r="BA83"/>
      <c r="BB83"/>
      <c r="BC83"/>
      <c r="BD83"/>
      <c r="BE83"/>
      <c r="BF83"/>
      <c r="BG83"/>
      <c r="BH83"/>
    </row>
    <row r="84">
      <c r="A84" t="s">
        <v>594</v>
      </c>
      <c r="B84">
        <v>2003</v>
      </c>
      <c r="C84" t="s">
        <v>598</v>
      </c>
      <c r="D84">
        <v>139</v>
      </c>
      <c r="E84" t="s">
        <v>50</v>
      </c>
      <c r="F84" t="s">
        <v>19</v>
      </c>
      <c r="G84" t="s">
        <v>182</v>
      </c>
      <c r="H84">
        <v>6.3302783203187367</v>
      </c>
      <c r="I84">
        <v>0.35994849690938158</v>
      </c>
      <c r="J84">
        <v>0.1188897070864639</v>
      </c>
      <c r="K84">
        <v>0</v>
      </c>
      <c r="L84">
        <v>0</v>
      </c>
      <c r="M84">
        <v>0.84814357132486862</v>
      </c>
      <c r="N84">
        <v>0</v>
      </c>
      <c r="O84">
        <v>0</v>
      </c>
      <c r="P84">
        <v>0</v>
      </c>
      <c r="Q84">
        <v>0</v>
      </c>
      <c r="R84">
        <v>10.043932549233549</v>
      </c>
      <c r="S84">
        <v>0.71447299300726241</v>
      </c>
      <c r="T84">
        <v>0.35214258847818658</v>
      </c>
      <c r="U84">
        <v>0.18832574540253341</v>
      </c>
      <c r="V84">
        <v>0</v>
      </c>
      <c r="W84" t="s">
        <v>247</v>
      </c>
      <c r="X84" t="s">
        <v>248</v>
      </c>
      <c r="Y84" t="s">
        <v>249</v>
      </c>
      <c r="Z84" t="s">
        <v>250</v>
      </c>
      <c r="AA84" t="s">
        <v>251</v>
      </c>
      <c r="AB84" t="s">
        <v>252</v>
      </c>
      <c r="AC84" t="s">
        <v>253</v>
      </c>
      <c r="AD84" t="s">
        <v>254</v>
      </c>
      <c r="AE84">
        <v>0.37611718545481149</v>
      </c>
      <c r="AF84">
        <v>0.2804490805673176</v>
      </c>
      <c r="AG84">
        <v>4.391959554394413</v>
      </c>
      <c r="AH84">
        <v>0.31980589567662349</v>
      </c>
      <c r="AI84"/>
      <c r="AJ84"/>
      <c r="AK84">
        <v>0.0028565844930781002</v>
      </c>
      <c r="AL84"/>
      <c r="AM84"/>
      <c r="AN84"/>
      <c r="AO84"/>
      <c r="AP84"/>
      <c r="AQ84"/>
      <c r="AR84"/>
      <c r="AS84"/>
      <c r="AT84"/>
      <c r="AU84"/>
      <c r="AV84"/>
      <c r="AW84"/>
      <c r="AX84"/>
      <c r="AY84"/>
      <c r="AZ84"/>
      <c r="BA84"/>
      <c r="BB84"/>
      <c r="BC84"/>
      <c r="BD84"/>
      <c r="BE84"/>
      <c r="BF84"/>
      <c r="BG84"/>
      <c r="BH84"/>
    </row>
    <row r="85">
      <c r="A85" t="s">
        <v>594</v>
      </c>
      <c r="B85">
        <v>2003</v>
      </c>
      <c r="C85" t="s">
        <v>598</v>
      </c>
      <c r="D85">
        <v>151</v>
      </c>
      <c r="E85" t="s">
        <v>109</v>
      </c>
      <c r="F85" t="s">
        <v>49</v>
      </c>
      <c r="G85" t="s">
        <v>182</v>
      </c>
      <c r="H85">
        <v>9.9012156148003037</v>
      </c>
      <c r="I85">
        <v>4.6959002715695686</v>
      </c>
      <c r="J85">
        <v>4.2290960106785738</v>
      </c>
      <c r="K85">
        <v>1.4734907938497239</v>
      </c>
      <c r="L85">
        <v>0.1099017943790498</v>
      </c>
      <c r="M85">
        <v>8.3855958772954811</v>
      </c>
      <c r="N85">
        <v>3.744491938780163</v>
      </c>
      <c r="O85">
        <v>0.035842201326307402</v>
      </c>
      <c r="P85">
        <v>0.15863355930665959</v>
      </c>
      <c r="Q85">
        <v>0.0551521817849508</v>
      </c>
      <c r="R85">
        <v>11.67108790163087</v>
      </c>
      <c r="S85">
        <v>6.0029797046528186</v>
      </c>
      <c r="T85">
        <v>3.9634614186945729</v>
      </c>
      <c r="U85">
        <v>2.8818294722561522</v>
      </c>
      <c r="V85">
        <v>2.1497555327770912</v>
      </c>
      <c r="W85" t="s">
        <v>247</v>
      </c>
      <c r="X85" t="s">
        <v>248</v>
      </c>
      <c r="Y85" t="s">
        <v>249</v>
      </c>
      <c r="Z85" t="s">
        <v>250</v>
      </c>
      <c r="AA85" t="s">
        <v>251</v>
      </c>
      <c r="AB85" t="s">
        <v>252</v>
      </c>
      <c r="AC85" t="s">
        <v>253</v>
      </c>
      <c r="AD85" t="s">
        <v>254</v>
      </c>
      <c r="AE85">
        <v>3.3277766271293001</v>
      </c>
      <c r="AF85">
        <v>2.2040867305858121</v>
      </c>
      <c r="AG85">
        <v>7.4182413519938182</v>
      </c>
      <c r="AH85">
        <v>1.9743218289617459</v>
      </c>
      <c r="AI85"/>
      <c r="AJ85"/>
      <c r="AK85">
        <v>2.9435805916730242</v>
      </c>
      <c r="AL85"/>
      <c r="AM85"/>
      <c r="AN85"/>
      <c r="AO85"/>
      <c r="AP85"/>
      <c r="AQ85"/>
      <c r="AR85"/>
      <c r="AS85"/>
      <c r="AT85"/>
      <c r="AU85"/>
      <c r="AV85"/>
      <c r="AW85"/>
      <c r="AX85"/>
      <c r="AY85"/>
      <c r="AZ85"/>
      <c r="BA85"/>
      <c r="BB85"/>
      <c r="BC85"/>
      <c r="BD85"/>
      <c r="BE85"/>
      <c r="BF85"/>
      <c r="BG85"/>
      <c r="BH85"/>
    </row>
    <row r="86">
      <c r="A86" t="s">
        <v>594</v>
      </c>
      <c r="B86">
        <v>2003</v>
      </c>
      <c r="C86" t="s">
        <v>598</v>
      </c>
      <c r="D86">
        <v>152</v>
      </c>
      <c r="E86" t="s">
        <v>109</v>
      </c>
      <c r="F86" t="s">
        <v>48</v>
      </c>
      <c r="G86" t="s">
        <v>182</v>
      </c>
      <c r="H86">
        <v>90.098784385199593</v>
      </c>
      <c r="I86">
        <v>95.304099728430458</v>
      </c>
      <c r="J86">
        <v>95.770903989321468</v>
      </c>
      <c r="K86">
        <v>98.526509206150266</v>
      </c>
      <c r="L86">
        <v>99.890098205620959</v>
      </c>
      <c r="M86">
        <v>91.614404122704542</v>
      </c>
      <c r="N86">
        <v>96.255508061219842</v>
      </c>
      <c r="O86">
        <v>99.964157798673696</v>
      </c>
      <c r="P86">
        <v>99.841366440693335</v>
      </c>
      <c r="Q86">
        <v>99.944847818215052</v>
      </c>
      <c r="R86">
        <v>88.328912098369187</v>
      </c>
      <c r="S86">
        <v>93.997020295347227</v>
      </c>
      <c r="T86">
        <v>96.036538581305393</v>
      </c>
      <c r="U86">
        <v>97.118170527743857</v>
      </c>
      <c r="V86">
        <v>97.850244467222907</v>
      </c>
      <c r="W86" t="s">
        <v>247</v>
      </c>
      <c r="X86" t="s">
        <v>248</v>
      </c>
      <c r="Y86" t="s">
        <v>249</v>
      </c>
      <c r="Z86" t="s">
        <v>250</v>
      </c>
      <c r="AA86" t="s">
        <v>251</v>
      </c>
      <c r="AB86" t="s">
        <v>252</v>
      </c>
      <c r="AC86" t="s">
        <v>253</v>
      </c>
      <c r="AD86" t="s">
        <v>254</v>
      </c>
      <c r="AE86">
        <v>96.672223372870647</v>
      </c>
      <c r="AF86">
        <v>97.795913269414143</v>
      </c>
      <c r="AG86">
        <v>92.581758648006257</v>
      </c>
      <c r="AH86">
        <v>98.025678171038251</v>
      </c>
      <c r="AI86"/>
      <c r="AJ86"/>
      <c r="AK86">
        <v>97.056419408326946</v>
      </c>
      <c r="AL86"/>
      <c r="AM86"/>
      <c r="AN86"/>
      <c r="AO86"/>
      <c r="AP86"/>
      <c r="AQ86"/>
      <c r="AR86"/>
      <c r="AS86"/>
      <c r="AT86"/>
      <c r="AU86"/>
      <c r="AV86"/>
      <c r="AW86"/>
      <c r="AX86"/>
      <c r="AY86"/>
      <c r="AZ86"/>
      <c r="BA86"/>
      <c r="BB86"/>
      <c r="BC86"/>
      <c r="BD86"/>
      <c r="BE86"/>
      <c r="BF86"/>
      <c r="BG86"/>
      <c r="BH86"/>
    </row>
    <row r="87">
      <c r="A87" t="s">
        <v>594</v>
      </c>
      <c r="B87">
        <v>2003</v>
      </c>
      <c r="C87" t="s">
        <v>598</v>
      </c>
      <c r="D87">
        <v>153</v>
      </c>
      <c r="E87" t="s">
        <v>264</v>
      </c>
      <c r="F87" t="s">
        <v>265</v>
      </c>
      <c r="G87" t="s">
        <v>182</v>
      </c>
      <c r="H87">
        <v>1.577039053954683</v>
      </c>
      <c r="I87">
        <v>2.449747771329303</v>
      </c>
      <c r="J87">
        <v>14.583814671000839</v>
      </c>
      <c r="K87">
        <v>56.759528847861063</v>
      </c>
      <c r="L87">
        <v>93.07367165255711</v>
      </c>
      <c r="M87">
        <v>11.08250406092673</v>
      </c>
      <c r="N87">
        <v>45.362609444555311</v>
      </c>
      <c r="O87">
        <v>72.927574886330419</v>
      </c>
      <c r="P87">
        <v>91.695201572743784</v>
      </c>
      <c r="Q87">
        <v>98.351515394686146</v>
      </c>
      <c r="R87">
        <v>0.75916398244264494</v>
      </c>
      <c r="S87">
        <v>1.5972014676641311</v>
      </c>
      <c r="T87">
        <v>2.023329065235155</v>
      </c>
      <c r="U87">
        <v>8.0921192029178108</v>
      </c>
      <c r="V87">
        <v>40.198325194069433</v>
      </c>
      <c r="W87" t="s">
        <v>247</v>
      </c>
      <c r="X87" t="s">
        <v>248</v>
      </c>
      <c r="Y87" t="s">
        <v>249</v>
      </c>
      <c r="Z87" t="s">
        <v>250</v>
      </c>
      <c r="AA87" t="s">
        <v>251</v>
      </c>
      <c r="AB87" t="s">
        <v>252</v>
      </c>
      <c r="AC87" t="s">
        <v>253</v>
      </c>
      <c r="AD87" t="s">
        <v>254</v>
      </c>
      <c r="AE87">
        <v>14.07854128202645</v>
      </c>
      <c r="AF87">
        <v>59.714880364214302</v>
      </c>
      <c r="AG87">
        <v>6.567514644952932</v>
      </c>
      <c r="AH87">
        <v>46.560897982577778</v>
      </c>
      <c r="AI87"/>
      <c r="AJ87"/>
      <c r="AK87">
        <v>77.476000307508968</v>
      </c>
      <c r="AL87">
        <v>163.23489000000001</v>
      </c>
      <c r="AM87">
        <v>255.19225399999999</v>
      </c>
      <c r="AN87">
        <v>1511.33392</v>
      </c>
      <c r="AO87">
        <v>6020.1262749999714</v>
      </c>
      <c r="AP87">
        <v>9455.7063589999907</v>
      </c>
      <c r="AQ87">
        <v>495.60038899999978</v>
      </c>
      <c r="AR87">
        <v>2029.442362999999</v>
      </c>
      <c r="AS87">
        <v>3260.4294619999991</v>
      </c>
      <c r="AT87">
        <v>4101.0124339999948</v>
      </c>
      <c r="AU87">
        <v>4401.3442029999842</v>
      </c>
      <c r="AV87">
        <v>44.822409999999998</v>
      </c>
      <c r="AW87">
        <v>94.389480999999989</v>
      </c>
      <c r="AX87">
        <v>119.535149</v>
      </c>
      <c r="AY87">
        <v>476.04538199999951</v>
      </c>
      <c r="AZ87">
        <v>2382.9724249999981</v>
      </c>
      <c r="BA87">
        <v>2208.4149080000002</v>
      </c>
      <c r="BB87">
        <v>3835.0039680000032</v>
      </c>
      <c r="BC87">
        <v>909.34993900000075</v>
      </c>
      <c r="BD87">
        <v>2859.0182140000002</v>
      </c>
      <c r="BE87"/>
      <c r="BF87"/>
      <c r="BG87"/>
      <c r="BH87">
        <v>7593.8066690001006</v>
      </c>
    </row>
    <row r="88">
      <c r="A88" t="s">
        <v>594</v>
      </c>
      <c r="B88">
        <v>2003</v>
      </c>
      <c r="C88" t="s">
        <v>598</v>
      </c>
      <c r="D88">
        <v>154</v>
      </c>
      <c r="E88" t="s">
        <v>264</v>
      </c>
      <c r="F88" t="s">
        <v>266</v>
      </c>
      <c r="G88" t="s">
        <v>182</v>
      </c>
      <c r="H88">
        <v>1.209071602622017</v>
      </c>
      <c r="I88">
        <v>1.623284868403263</v>
      </c>
      <c r="J88">
        <v>2.405533665823274</v>
      </c>
      <c r="K88">
        <v>1.790848640584902</v>
      </c>
      <c r="L88">
        <v>0.45995624758830278</v>
      </c>
      <c r="M88">
        <v>1.0642936672555501</v>
      </c>
      <c r="N88">
        <v>1.5095481283792811</v>
      </c>
      <c r="O88">
        <v>1.839675553438856</v>
      </c>
      <c r="P88">
        <v>0.51806576458342823</v>
      </c>
      <c r="Q88">
        <v>0.048439506324479902</v>
      </c>
      <c r="R88">
        <v>1.0376402530369859</v>
      </c>
      <c r="S88">
        <v>1.4623586802280319</v>
      </c>
      <c r="T88">
        <v>1.8580436409495189</v>
      </c>
      <c r="U88">
        <v>2.4661263260205568</v>
      </c>
      <c r="V88">
        <v>2.6140052054228482</v>
      </c>
      <c r="W88" t="s">
        <v>247</v>
      </c>
      <c r="X88" t="s">
        <v>248</v>
      </c>
      <c r="Y88" t="s">
        <v>249</v>
      </c>
      <c r="Z88" t="s">
        <v>250</v>
      </c>
      <c r="AA88" t="s">
        <v>251</v>
      </c>
      <c r="AB88" t="s">
        <v>252</v>
      </c>
      <c r="AC88" t="s">
        <v>253</v>
      </c>
      <c r="AD88" t="s">
        <v>254</v>
      </c>
      <c r="AE88">
        <v>2.6042264217907238</v>
      </c>
      <c r="AF88">
        <v>1.415234489204527</v>
      </c>
      <c r="AG88">
        <v>1.0759882761185551</v>
      </c>
      <c r="AH88">
        <v>1.5348555829306629</v>
      </c>
      <c r="AI88"/>
      <c r="AJ88"/>
      <c r="AK88">
        <v>0.38340495154894089</v>
      </c>
      <c r="AL88">
        <v>125.147611</v>
      </c>
      <c r="AM88">
        <v>169.098929</v>
      </c>
      <c r="AN88">
        <v>249.287632</v>
      </c>
      <c r="AO88">
        <v>189.944053</v>
      </c>
      <c r="AP88">
        <v>46.728695000000023</v>
      </c>
      <c r="AQ88">
        <v>47.594330000000006</v>
      </c>
      <c r="AR88">
        <v>67.534494999999993</v>
      </c>
      <c r="AS88">
        <v>82.247796999999991</v>
      </c>
      <c r="AT88">
        <v>23.170178</v>
      </c>
      <c r="AU88">
        <v>2.1677240000000002</v>
      </c>
      <c r="AV88">
        <v>61.264150999999998</v>
      </c>
      <c r="AW88">
        <v>86.420704999999998</v>
      </c>
      <c r="AX88">
        <v>109.770342</v>
      </c>
      <c r="AY88">
        <v>145.07794799999999</v>
      </c>
      <c r="AZ88">
        <v>154.95925</v>
      </c>
      <c r="BA88">
        <v>408.50911599999989</v>
      </c>
      <c r="BB88">
        <v>90.889069000000006</v>
      </c>
      <c r="BC88">
        <v>148.98328000000009</v>
      </c>
      <c r="BD88">
        <v>94.246035999999975</v>
      </c>
      <c r="BE88"/>
      <c r="BF88"/>
      <c r="BG88"/>
      <c r="BH88">
        <v>37.579419000000001</v>
      </c>
    </row>
    <row r="89">
      <c r="A89" t="s">
        <v>594</v>
      </c>
      <c r="B89">
        <v>2003</v>
      </c>
      <c r="C89" t="s">
        <v>598</v>
      </c>
      <c r="D89">
        <v>155</v>
      </c>
      <c r="E89" t="s">
        <v>264</v>
      </c>
      <c r="F89" t="s">
        <v>267</v>
      </c>
      <c r="G89" t="s">
        <v>182</v>
      </c>
      <c r="H89">
        <v>82.081693207143701</v>
      </c>
      <c r="I89">
        <v>93.759661406228204</v>
      </c>
      <c r="J89">
        <v>82.598804996449545</v>
      </c>
      <c r="K89">
        <v>41.342916929852372</v>
      </c>
      <c r="L89">
        <v>6.4192044102604342</v>
      </c>
      <c r="M89">
        <v>84.587428594239555</v>
      </c>
      <c r="N89">
        <v>52.919063441773382</v>
      </c>
      <c r="O89">
        <v>25.23274956023106</v>
      </c>
      <c r="P89">
        <v>7.6795888102519303</v>
      </c>
      <c r="Q89">
        <v>1.6000450989894199</v>
      </c>
      <c r="R89">
        <v>76.622815937428143</v>
      </c>
      <c r="S89">
        <v>91.65183000089398</v>
      </c>
      <c r="T89">
        <v>95.0711056520596</v>
      </c>
      <c r="U89">
        <v>88.918403326450303</v>
      </c>
      <c r="V89">
        <v>56.996753348830019</v>
      </c>
      <c r="W89" t="s">
        <v>247</v>
      </c>
      <c r="X89" t="s">
        <v>248</v>
      </c>
      <c r="Y89" t="s">
        <v>249</v>
      </c>
      <c r="Z89" t="s">
        <v>250</v>
      </c>
      <c r="AA89" t="s">
        <v>251</v>
      </c>
      <c r="AB89" t="s">
        <v>252</v>
      </c>
      <c r="AC89" t="s">
        <v>253</v>
      </c>
      <c r="AD89" t="s">
        <v>254</v>
      </c>
      <c r="AE89">
        <v>81.494291703072079</v>
      </c>
      <c r="AF89">
        <v>38.455917639995562</v>
      </c>
      <c r="AG89">
        <v>82.211300702588346</v>
      </c>
      <c r="AH89">
        <v>49.894001607173017</v>
      </c>
      <c r="AI89"/>
      <c r="AJ89"/>
      <c r="AK89">
        <v>22.037013771898408</v>
      </c>
      <c r="AL89">
        <v>8496.0458829999716</v>
      </c>
      <c r="AM89">
        <v>9767.0215719999833</v>
      </c>
      <c r="AN89">
        <v>8559.78895499998</v>
      </c>
      <c r="AO89">
        <v>4384.9832009999964</v>
      </c>
      <c r="AP89">
        <v>652.15125699999987</v>
      </c>
      <c r="AQ89">
        <v>3782.6796439999948</v>
      </c>
      <c r="AR89">
        <v>2367.504657999998</v>
      </c>
      <c r="AS89">
        <v>1128.100039000002</v>
      </c>
      <c r="AT89">
        <v>343.46496500000012</v>
      </c>
      <c r="AU89">
        <v>71.603870999999998</v>
      </c>
      <c r="AV89">
        <v>4523.9491739999794</v>
      </c>
      <c r="AW89">
        <v>5416.3290239999897</v>
      </c>
      <c r="AX89">
        <v>5616.6537489999928</v>
      </c>
      <c r="AY89">
        <v>5230.9159339999887</v>
      </c>
      <c r="AZ89">
        <v>3378.7898100000039</v>
      </c>
      <c r="BA89">
        <v>12783.51251800002</v>
      </c>
      <c r="BB89">
        <v>2469.7126720000042</v>
      </c>
      <c r="BC89">
        <v>11383.125172999929</v>
      </c>
      <c r="BD89">
        <v>3063.683595999998</v>
      </c>
      <c r="BE89"/>
      <c r="BF89"/>
      <c r="BG89"/>
      <c r="BH89">
        <v>2159.9569089999891</v>
      </c>
    </row>
    <row r="90">
      <c r="A90" t="s">
        <v>594</v>
      </c>
      <c r="B90">
        <v>2003</v>
      </c>
      <c r="C90" t="s">
        <v>598</v>
      </c>
      <c r="D90">
        <v>156</v>
      </c>
      <c r="E90" t="s">
        <v>264</v>
      </c>
      <c r="F90" t="s">
        <v>268</v>
      </c>
      <c r="G90" t="s">
        <v>182</v>
      </c>
      <c r="H90">
        <v>8.8019178159609268</v>
      </c>
      <c r="I90">
        <v>1.807357457129849</v>
      </c>
      <c r="J90">
        <v>0.29295695963980589</v>
      </c>
      <c r="K90">
        <v>0.10670558170198299</v>
      </c>
      <c r="L90">
        <v>0.047167689594012401</v>
      </c>
      <c r="M90">
        <v>2.4176301062532271</v>
      </c>
      <c r="N90">
        <v>0.2087789852920916</v>
      </c>
      <c r="O90">
        <v>0</v>
      </c>
      <c r="P90">
        <v>0.1071438524210289</v>
      </c>
      <c r="Q90">
        <v>0</v>
      </c>
      <c r="R90">
        <v>11.536447277858651</v>
      </c>
      <c r="S90">
        <v>4.5741368582065238</v>
      </c>
      <c r="T90">
        <v>0.69537905327752014</v>
      </c>
      <c r="U90">
        <v>0.33502539920896701</v>
      </c>
      <c r="V90">
        <v>0.1909162516780481</v>
      </c>
      <c r="W90" t="s">
        <v>247</v>
      </c>
      <c r="X90" t="s">
        <v>248</v>
      </c>
      <c r="Y90" t="s">
        <v>249</v>
      </c>
      <c r="Z90" t="s">
        <v>250</v>
      </c>
      <c r="AA90" t="s">
        <v>251</v>
      </c>
      <c r="AB90" t="s">
        <v>252</v>
      </c>
      <c r="AC90" t="s">
        <v>253</v>
      </c>
      <c r="AD90" t="s">
        <v>254</v>
      </c>
      <c r="AE90">
        <v>1.446823407655631</v>
      </c>
      <c r="AF90">
        <v>0.13351842601821989</v>
      </c>
      <c r="AG90">
        <v>5.7532368219460022</v>
      </c>
      <c r="AH90">
        <v>1.6904389316421049</v>
      </c>
      <c r="AI90"/>
      <c r="AJ90"/>
      <c r="AK90">
        <v>0.1007243845506795</v>
      </c>
      <c r="AL90">
        <v>911.06183000000021</v>
      </c>
      <c r="AM90">
        <v>188.27392299999991</v>
      </c>
      <c r="AN90">
        <v>30.359394999999999</v>
      </c>
      <c r="AO90">
        <v>11.317589999999999</v>
      </c>
      <c r="AP90">
        <v>4.791944</v>
      </c>
      <c r="AQ90">
        <v>108.114413</v>
      </c>
      <c r="AR90">
        <v>9.3404000000000007</v>
      </c>
      <c r="AS90">
        <v>0</v>
      </c>
      <c r="AT90">
        <v>4.791944</v>
      </c>
      <c r="AU90">
        <v>0</v>
      </c>
      <c r="AV90">
        <v>681.13264299999992</v>
      </c>
      <c r="AW90">
        <v>270.31680899999998</v>
      </c>
      <c r="AX90">
        <v>41.081918000000002</v>
      </c>
      <c r="AY90">
        <v>19.708964999999999</v>
      </c>
      <c r="AZ90">
        <v>11.317589999999999</v>
      </c>
      <c r="BA90">
        <v>226.954364</v>
      </c>
      <c r="BB90">
        <v>8.5748090000000001</v>
      </c>
      <c r="BC90">
        <v>796.60356099999979</v>
      </c>
      <c r="BD90">
        <v>103.799452</v>
      </c>
      <c r="BE90"/>
      <c r="BF90"/>
      <c r="BG90"/>
      <c r="BH90">
        <v>9.8724959999999999</v>
      </c>
    </row>
    <row r="91">
      <c r="A91" t="s">
        <v>594</v>
      </c>
      <c r="B91">
        <v>2003</v>
      </c>
      <c r="C91" t="s">
        <v>598</v>
      </c>
      <c r="D91">
        <v>157</v>
      </c>
      <c r="E91" t="s">
        <v>264</v>
      </c>
      <c r="F91" t="s">
        <v>269</v>
      </c>
      <c r="G91" t="s">
        <v>182</v>
      </c>
      <c r="H91">
        <v>6.3302783203187367</v>
      </c>
      <c r="I91">
        <v>0.35994849690938158</v>
      </c>
      <c r="J91">
        <v>0.1188897070864639</v>
      </c>
      <c r="K91">
        <v>0</v>
      </c>
      <c r="L91">
        <v>0</v>
      </c>
      <c r="M91">
        <v>0.84814357132486862</v>
      </c>
      <c r="N91">
        <v>0</v>
      </c>
      <c r="O91">
        <v>0</v>
      </c>
      <c r="P91">
        <v>0</v>
      </c>
      <c r="Q91">
        <v>0</v>
      </c>
      <c r="R91">
        <v>10.043932549233549</v>
      </c>
      <c r="S91">
        <v>0.71447299300726241</v>
      </c>
      <c r="T91">
        <v>0.35214258847818658</v>
      </c>
      <c r="U91">
        <v>0.18832574540253341</v>
      </c>
      <c r="V91">
        <v>0</v>
      </c>
      <c r="W91" t="s">
        <v>247</v>
      </c>
      <c r="X91" t="s">
        <v>248</v>
      </c>
      <c r="Y91" t="s">
        <v>249</v>
      </c>
      <c r="Z91" t="s">
        <v>250</v>
      </c>
      <c r="AA91" t="s">
        <v>251</v>
      </c>
      <c r="AB91" t="s">
        <v>252</v>
      </c>
      <c r="AC91" t="s">
        <v>253</v>
      </c>
      <c r="AD91" t="s">
        <v>254</v>
      </c>
      <c r="AE91">
        <v>0.37611718545481149</v>
      </c>
      <c r="AF91">
        <v>0.2804490805673176</v>
      </c>
      <c r="AG91">
        <v>4.391959554394413</v>
      </c>
      <c r="AH91">
        <v>0.31980589567662349</v>
      </c>
      <c r="AI91"/>
      <c r="AJ91"/>
      <c r="AK91">
        <v>0.0028565844930781002</v>
      </c>
      <c r="AL91">
        <v>655.22935699999937</v>
      </c>
      <c r="AM91">
        <v>37.496133</v>
      </c>
      <c r="AN91">
        <v>12.320648</v>
      </c>
      <c r="AO91">
        <v>0</v>
      </c>
      <c r="AP91">
        <v>0</v>
      </c>
      <c r="AQ91">
        <v>37.928277000000001</v>
      </c>
      <c r="AR91">
        <v>0</v>
      </c>
      <c r="AS91">
        <v>0</v>
      </c>
      <c r="AT91">
        <v>0</v>
      </c>
      <c r="AU91">
        <v>0</v>
      </c>
      <c r="AV91">
        <v>593.01188299999922</v>
      </c>
      <c r="AW91">
        <v>42.223061000000008</v>
      </c>
      <c r="AX91">
        <v>20.804039</v>
      </c>
      <c r="AY91">
        <v>11.078878</v>
      </c>
      <c r="AZ91">
        <v>0</v>
      </c>
      <c r="BA91">
        <v>58.999209</v>
      </c>
      <c r="BB91">
        <v>18.010977</v>
      </c>
      <c r="BC91">
        <v>608.1186519999992</v>
      </c>
      <c r="BD91">
        <v>19.637312000000001</v>
      </c>
      <c r="BE91"/>
      <c r="BF91"/>
      <c r="BG91"/>
      <c r="BH91">
        <v>0.27998800000000001</v>
      </c>
    </row>
    <row r="92">
      <c r="A92" t="s">
        <v>594</v>
      </c>
      <c r="B92">
        <v>2005</v>
      </c>
      <c r="C92" t="s">
        <v>599</v>
      </c>
      <c r="D92">
        <v>16</v>
      </c>
      <c r="E92" t="s">
        <v>13</v>
      </c>
      <c r="F92" t="s">
        <v>14</v>
      </c>
      <c r="G92" t="s">
        <v>607</v>
      </c>
      <c r="H92">
        <v>99.700785182178791</v>
      </c>
      <c r="I92">
        <v>99.765176663370099</v>
      </c>
      <c r="J92">
        <v>99.956016762879159</v>
      </c>
      <c r="K92">
        <v>100</v>
      </c>
      <c r="L92">
        <v>99.943928729779472</v>
      </c>
      <c r="M92">
        <v>99.756214142164382</v>
      </c>
      <c r="N92">
        <v>100</v>
      </c>
      <c r="O92">
        <v>100</v>
      </c>
      <c r="P92">
        <v>100</v>
      </c>
      <c r="Q92">
        <v>99.892410443816814</v>
      </c>
      <c r="R92">
        <v>99.621903256140527</v>
      </c>
      <c r="S92">
        <v>99.85848291303391</v>
      </c>
      <c r="T92">
        <v>99.742923446523264</v>
      </c>
      <c r="U92">
        <v>99.959191320868342</v>
      </c>
      <c r="V92">
        <v>99.980814546522282</v>
      </c>
      <c r="W92" t="s">
        <v>317</v>
      </c>
      <c r="X92" t="s">
        <v>318</v>
      </c>
      <c r="Y92" t="s">
        <v>319</v>
      </c>
      <c r="Z92" t="s">
        <v>320</v>
      </c>
      <c r="AA92" t="s">
        <v>251</v>
      </c>
      <c r="AB92" t="s">
        <v>252</v>
      </c>
      <c r="AC92" t="s">
        <v>253</v>
      </c>
      <c r="AD92" t="s">
        <v>254</v>
      </c>
      <c r="AE92">
        <v>99.98086314874098</v>
      </c>
      <c r="AF92">
        <v>99.954169611324289</v>
      </c>
      <c r="AG92">
        <v>99.729126221956193</v>
      </c>
      <c r="AH92">
        <v>99.967693295634817</v>
      </c>
      <c r="AI92">
        <v>98.561184028305775</v>
      </c>
      <c r="AJ92"/>
      <c r="AK92">
        <v>99.885779394169433</v>
      </c>
      <c r="AL92"/>
      <c r="AM92"/>
      <c r="AN92"/>
      <c r="AO92"/>
      <c r="AP92"/>
      <c r="AQ92"/>
      <c r="AR92"/>
      <c r="AS92"/>
      <c r="AT92"/>
      <c r="AU92"/>
      <c r="AV92"/>
      <c r="AW92"/>
      <c r="AX92"/>
      <c r="AY92"/>
      <c r="AZ92"/>
      <c r="BA92"/>
      <c r="BB92"/>
      <c r="BC92"/>
      <c r="BD92"/>
      <c r="BE92"/>
      <c r="BF92"/>
      <c r="BG92"/>
      <c r="BH92"/>
    </row>
    <row r="93">
      <c r="A93" t="s">
        <v>594</v>
      </c>
      <c r="B93">
        <v>2005</v>
      </c>
      <c r="C93" t="s">
        <v>599</v>
      </c>
      <c r="D93">
        <v>17</v>
      </c>
      <c r="E93" t="s">
        <v>13</v>
      </c>
      <c r="F93" t="s">
        <v>51</v>
      </c>
      <c r="G93" t="s">
        <v>182</v>
      </c>
      <c r="H93">
        <v>0.29921481782127218</v>
      </c>
      <c r="I93">
        <v>0.23482333662991661</v>
      </c>
      <c r="J93">
        <v>0.043983237120848499</v>
      </c>
      <c r="K93">
        <v>0</v>
      </c>
      <c r="L93">
        <v>0.056071270220527797</v>
      </c>
      <c r="M93">
        <v>0.243785857835667</v>
      </c>
      <c r="N93">
        <v>0</v>
      </c>
      <c r="O93">
        <v>0</v>
      </c>
      <c r="P93">
        <v>0</v>
      </c>
      <c r="Q93">
        <v>0.1075895561831669</v>
      </c>
      <c r="R93">
        <v>0.37809674385949221</v>
      </c>
      <c r="S93">
        <v>0.14151708696607959</v>
      </c>
      <c r="T93">
        <v>0.2570765534767685</v>
      </c>
      <c r="U93">
        <v>0.040808679131661099</v>
      </c>
      <c r="V93">
        <v>0.019185453477727401</v>
      </c>
      <c r="W93" t="s">
        <v>317</v>
      </c>
      <c r="X93" t="s">
        <v>318</v>
      </c>
      <c r="Y93" t="s">
        <v>319</v>
      </c>
      <c r="Z93" t="s">
        <v>320</v>
      </c>
      <c r="AA93" t="s">
        <v>251</v>
      </c>
      <c r="AB93" t="s">
        <v>252</v>
      </c>
      <c r="AC93" t="s">
        <v>253</v>
      </c>
      <c r="AD93" t="s">
        <v>254</v>
      </c>
      <c r="AE93">
        <v>0.0191368512590353</v>
      </c>
      <c r="AF93">
        <v>0.045830388675696901</v>
      </c>
      <c r="AG93">
        <v>0.27087377804381929</v>
      </c>
      <c r="AH93">
        <v>0.032306704365187802</v>
      </c>
      <c r="AI93">
        <v>1.4388159716941571</v>
      </c>
      <c r="AJ93"/>
      <c r="AK93">
        <v>0.1142206058305473</v>
      </c>
      <c r="AL93"/>
      <c r="AM93"/>
      <c r="AN93"/>
      <c r="AO93"/>
      <c r="AP93"/>
      <c r="AQ93"/>
      <c r="AR93"/>
      <c r="AS93"/>
      <c r="AT93"/>
      <c r="AU93"/>
      <c r="AV93"/>
      <c r="AW93"/>
      <c r="AX93"/>
      <c r="AY93"/>
      <c r="AZ93"/>
      <c r="BA93"/>
      <c r="BB93"/>
      <c r="BC93"/>
      <c r="BD93"/>
      <c r="BE93"/>
      <c r="BF93"/>
      <c r="BG93"/>
      <c r="BH93"/>
    </row>
    <row r="94">
      <c r="A94" t="s">
        <v>594</v>
      </c>
      <c r="B94">
        <v>2005</v>
      </c>
      <c r="C94" t="s">
        <v>599</v>
      </c>
      <c r="D94">
        <v>18</v>
      </c>
      <c r="E94" t="s">
        <v>60</v>
      </c>
      <c r="F94" t="s">
        <v>15</v>
      </c>
      <c r="G94" t="s">
        <v>608</v>
      </c>
      <c r="H94">
        <v>98.593876565590818</v>
      </c>
      <c r="I94">
        <v>99.180480444097455</v>
      </c>
      <c r="J94">
        <v>99.742434747183268</v>
      </c>
      <c r="K94">
        <v>99.907806344989297</v>
      </c>
      <c r="L94">
        <v>99.805041930148192</v>
      </c>
      <c r="M94">
        <v>99.181320156360982</v>
      </c>
      <c r="N94">
        <v>100</v>
      </c>
      <c r="O94">
        <v>100</v>
      </c>
      <c r="P94">
        <v>99.909423524107225</v>
      </c>
      <c r="Q94">
        <v>99.738915863246703</v>
      </c>
      <c r="R94">
        <v>98.460160028072352</v>
      </c>
      <c r="S94">
        <v>98.725850628731521</v>
      </c>
      <c r="T94">
        <v>99.414879252483729</v>
      </c>
      <c r="U94">
        <v>99.813245266608348</v>
      </c>
      <c r="V94">
        <v>99.664103725916604</v>
      </c>
      <c r="W94" t="s">
        <v>317</v>
      </c>
      <c r="X94" t="s">
        <v>318</v>
      </c>
      <c r="Y94" t="s">
        <v>319</v>
      </c>
      <c r="Z94" t="s">
        <v>320</v>
      </c>
      <c r="AA94" t="s">
        <v>251</v>
      </c>
      <c r="AB94" t="s">
        <v>252</v>
      </c>
      <c r="AC94" t="s">
        <v>253</v>
      </c>
      <c r="AD94" t="s">
        <v>254</v>
      </c>
      <c r="AE94">
        <v>99.300547661052022</v>
      </c>
      <c r="AF94">
        <v>99.883321532072586</v>
      </c>
      <c r="AG94">
        <v>99.334420865676591</v>
      </c>
      <c r="AH94">
        <v>99.620861904284055</v>
      </c>
      <c r="AI94">
        <v>95.451099734623057</v>
      </c>
      <c r="AJ94"/>
      <c r="AK94">
        <v>99.796294647709132</v>
      </c>
      <c r="AL94"/>
      <c r="AM94"/>
      <c r="AN94"/>
      <c r="AO94"/>
      <c r="AP94"/>
      <c r="AQ94"/>
      <c r="AR94"/>
      <c r="AS94"/>
      <c r="AT94"/>
      <c r="AU94"/>
      <c r="AV94"/>
      <c r="AW94"/>
      <c r="AX94"/>
      <c r="AY94"/>
      <c r="AZ94"/>
      <c r="BA94"/>
      <c r="BB94"/>
      <c r="BC94"/>
      <c r="BD94"/>
      <c r="BE94"/>
      <c r="BF94"/>
      <c r="BG94"/>
      <c r="BH94"/>
    </row>
    <row r="95">
      <c r="A95" t="s">
        <v>594</v>
      </c>
      <c r="B95">
        <v>2005</v>
      </c>
      <c r="C95" t="s">
        <v>599</v>
      </c>
      <c r="D95">
        <v>19</v>
      </c>
      <c r="E95" t="s">
        <v>60</v>
      </c>
      <c r="F95" t="s">
        <v>16</v>
      </c>
      <c r="G95" t="s">
        <v>609</v>
      </c>
      <c r="H95">
        <v>1.063602787212617</v>
      </c>
      <c r="I95">
        <v>0.5707203682640547</v>
      </c>
      <c r="J95">
        <v>0.212613806162116</v>
      </c>
      <c r="K95">
        <v>0.092193655010714207</v>
      </c>
      <c r="L95">
        <v>0.13849565955606699</v>
      </c>
      <c r="M95">
        <v>0.56766580558600888</v>
      </c>
      <c r="N95">
        <v>0</v>
      </c>
      <c r="O95">
        <v>0</v>
      </c>
      <c r="P95">
        <v>0.090576475892780797</v>
      </c>
      <c r="Q95">
        <v>0.1524995324697361</v>
      </c>
      <c r="R95">
        <v>1.0974293319421939</v>
      </c>
      <c r="S95">
        <v>1.1188560401380221</v>
      </c>
      <c r="T95">
        <v>0.31174751937436063</v>
      </c>
      <c r="U95">
        <v>0.14463789014494119</v>
      </c>
      <c r="V95">
        <v>0.31635411935202451</v>
      </c>
      <c r="W95" t="s">
        <v>317</v>
      </c>
      <c r="X95" t="s">
        <v>318</v>
      </c>
      <c r="Y95" t="s">
        <v>319</v>
      </c>
      <c r="Z95" t="s">
        <v>320</v>
      </c>
      <c r="AA95" t="s">
        <v>251</v>
      </c>
      <c r="AB95" t="s">
        <v>252</v>
      </c>
      <c r="AC95" t="s">
        <v>253</v>
      </c>
      <c r="AD95" t="s">
        <v>254</v>
      </c>
      <c r="AE95">
        <v>0.6791919804703378</v>
      </c>
      <c r="AF95">
        <v>0.070729681903690195</v>
      </c>
      <c r="AG95">
        <v>0.37058167325882002</v>
      </c>
      <c r="AH95">
        <v>0.34651412735212128</v>
      </c>
      <c r="AI95">
        <v>2.8608981118303261</v>
      </c>
      <c r="AJ95"/>
      <c r="AK95">
        <v>0.088658849839137896</v>
      </c>
      <c r="AL95"/>
      <c r="AM95"/>
      <c r="AN95"/>
      <c r="AO95"/>
      <c r="AP95"/>
      <c r="AQ95"/>
      <c r="AR95"/>
      <c r="AS95"/>
      <c r="AT95"/>
      <c r="AU95"/>
      <c r="AV95"/>
      <c r="AW95"/>
      <c r="AX95"/>
      <c r="AY95"/>
      <c r="AZ95"/>
      <c r="BA95"/>
      <c r="BB95"/>
      <c r="BC95"/>
      <c r="BD95"/>
      <c r="BE95"/>
      <c r="BF95"/>
      <c r="BG95"/>
      <c r="BH95"/>
    </row>
    <row r="96">
      <c r="A96" t="s">
        <v>594</v>
      </c>
      <c r="B96">
        <v>2005</v>
      </c>
      <c r="C96" t="s">
        <v>599</v>
      </c>
      <c r="D96">
        <v>20</v>
      </c>
      <c r="E96" t="s">
        <v>60</v>
      </c>
      <c r="F96" t="s">
        <v>22</v>
      </c>
      <c r="G96" t="s">
        <v>610</v>
      </c>
      <c r="H96">
        <v>0.1762115054996439</v>
      </c>
      <c r="I96">
        <v>0.1237033276383528</v>
      </c>
      <c r="J96">
        <v>0.028814126711058801</v>
      </c>
      <c r="K96">
        <v>0</v>
      </c>
      <c r="L96">
        <v>0.056462410295714402</v>
      </c>
      <c r="M96">
        <v>0.21205147669409941</v>
      </c>
      <c r="N96">
        <v>0</v>
      </c>
      <c r="O96">
        <v>0</v>
      </c>
      <c r="P96">
        <v>0</v>
      </c>
      <c r="Q96">
        <v>0.1085846042835716</v>
      </c>
      <c r="R96">
        <v>0.2430213597713041</v>
      </c>
      <c r="S96">
        <v>0.062009674758060802</v>
      </c>
      <c r="T96">
        <v>0.064323146217977994</v>
      </c>
      <c r="U96">
        <v>0.042116843246717099</v>
      </c>
      <c r="V96">
        <v>0.0195421547313539</v>
      </c>
      <c r="W96" t="s">
        <v>317</v>
      </c>
      <c r="X96" t="s">
        <v>318</v>
      </c>
      <c r="Y96" t="s">
        <v>319</v>
      </c>
      <c r="Z96" t="s">
        <v>320</v>
      </c>
      <c r="AA96" t="s">
        <v>251</v>
      </c>
      <c r="AB96" t="s">
        <v>252</v>
      </c>
      <c r="AC96" t="s">
        <v>253</v>
      </c>
      <c r="AD96" t="s">
        <v>254</v>
      </c>
      <c r="AE96">
        <v>0.020260358477597801</v>
      </c>
      <c r="AF96">
        <v>0.045948786023715701</v>
      </c>
      <c r="AG96">
        <v>0.088918249698512503</v>
      </c>
      <c r="AH96">
        <v>0.0071244882716445003</v>
      </c>
      <c r="AI96">
        <v>1.6880021535464489</v>
      </c>
      <c r="AJ96"/>
      <c r="AK96">
        <v>0.1150465024516949</v>
      </c>
      <c r="AL96"/>
      <c r="AM96"/>
      <c r="AN96"/>
      <c r="AO96"/>
      <c r="AP96"/>
      <c r="AQ96"/>
      <c r="AR96"/>
      <c r="AS96"/>
      <c r="AT96"/>
      <c r="AU96"/>
      <c r="AV96"/>
      <c r="AW96"/>
      <c r="AX96"/>
      <c r="AY96"/>
      <c r="AZ96"/>
      <c r="BA96"/>
      <c r="BB96"/>
      <c r="BC96"/>
      <c r="BD96"/>
      <c r="BE96"/>
      <c r="BF96"/>
      <c r="BG96"/>
      <c r="BH96"/>
    </row>
    <row r="97">
      <c r="A97" t="s">
        <v>594</v>
      </c>
      <c r="B97">
        <v>2005</v>
      </c>
      <c r="C97" t="s">
        <v>599</v>
      </c>
      <c r="D97">
        <v>21</v>
      </c>
      <c r="E97" t="s">
        <v>60</v>
      </c>
      <c r="F97" t="s">
        <v>17</v>
      </c>
      <c r="G97" t="s">
        <v>611</v>
      </c>
      <c r="H97">
        <v>0.16630914169700861</v>
      </c>
      <c r="I97">
        <v>0.12509586000015649</v>
      </c>
      <c r="J97">
        <v>0.016137319943518202</v>
      </c>
      <c r="K97">
        <v>0</v>
      </c>
      <c r="L97">
        <v>0</v>
      </c>
      <c r="M97">
        <v>0.038962561358962401</v>
      </c>
      <c r="N97">
        <v>0</v>
      </c>
      <c r="O97">
        <v>0</v>
      </c>
      <c r="P97">
        <v>0</v>
      </c>
      <c r="Q97">
        <v>0</v>
      </c>
      <c r="R97">
        <v>0.19938928021411861</v>
      </c>
      <c r="S97">
        <v>0.093283656372398202</v>
      </c>
      <c r="T97">
        <v>0.20905008192398089</v>
      </c>
      <c r="U97">
        <v>0</v>
      </c>
      <c r="V97">
        <v>0</v>
      </c>
      <c r="W97" t="s">
        <v>317</v>
      </c>
      <c r="X97" t="s">
        <v>318</v>
      </c>
      <c r="Y97" t="s">
        <v>319</v>
      </c>
      <c r="Z97" t="s">
        <v>320</v>
      </c>
      <c r="AA97" t="s">
        <v>251</v>
      </c>
      <c r="AB97" t="s">
        <v>252</v>
      </c>
      <c r="AC97" t="s">
        <v>253</v>
      </c>
      <c r="AD97" t="s">
        <v>254</v>
      </c>
      <c r="AE97">
        <v>0</v>
      </c>
      <c r="AF97">
        <v>0</v>
      </c>
      <c r="AG97">
        <v>0.20607921136609481</v>
      </c>
      <c r="AH97">
        <v>0.025499480092194299</v>
      </c>
      <c r="AI97">
        <v>0</v>
      </c>
      <c r="AJ97"/>
      <c r="AK97">
        <v>0</v>
      </c>
      <c r="AL97"/>
      <c r="AM97"/>
      <c r="AN97"/>
      <c r="AO97"/>
      <c r="AP97"/>
      <c r="AQ97"/>
      <c r="AR97"/>
      <c r="AS97"/>
      <c r="AT97"/>
      <c r="AU97"/>
      <c r="AV97"/>
      <c r="AW97"/>
      <c r="AX97"/>
      <c r="AY97"/>
      <c r="AZ97"/>
      <c r="BA97"/>
      <c r="BB97"/>
      <c r="BC97"/>
      <c r="BD97"/>
      <c r="BE97"/>
      <c r="BF97"/>
      <c r="BG97"/>
      <c r="BH97"/>
    </row>
    <row r="98">
      <c r="A98" t="s">
        <v>594</v>
      </c>
      <c r="B98">
        <v>2005</v>
      </c>
      <c r="C98" t="s">
        <v>599</v>
      </c>
      <c r="D98">
        <v>22</v>
      </c>
      <c r="E98" t="s">
        <v>54</v>
      </c>
      <c r="F98" t="s">
        <v>49</v>
      </c>
      <c r="G98" t="s">
        <v>182</v>
      </c>
      <c r="H98">
        <v>1.0672583674801699</v>
      </c>
      <c r="I98">
        <v>0.57214385753372221</v>
      </c>
      <c r="J98">
        <v>0.21270942212453151</v>
      </c>
      <c r="K98">
        <v>0.092193655010714207</v>
      </c>
      <c r="L98">
        <v>0.13857390172101949</v>
      </c>
      <c r="M98">
        <v>0.56909431219939055</v>
      </c>
      <c r="N98">
        <v>0</v>
      </c>
      <c r="O98">
        <v>0</v>
      </c>
      <c r="P98">
        <v>0.090576475892780797</v>
      </c>
      <c r="Q98">
        <v>0.152665303485404</v>
      </c>
      <c r="R98">
        <v>1.102306051197897</v>
      </c>
      <c r="S98">
        <v>1.1205962513853209</v>
      </c>
      <c r="T98">
        <v>0.31260208979848192</v>
      </c>
      <c r="U98">
        <v>0.14469883272549999</v>
      </c>
      <c r="V98">
        <v>0.31641595384731991</v>
      </c>
      <c r="W98" t="s">
        <v>317</v>
      </c>
      <c r="X98" t="s">
        <v>318</v>
      </c>
      <c r="Y98" t="s">
        <v>319</v>
      </c>
      <c r="Z98" t="s">
        <v>320</v>
      </c>
      <c r="AA98" t="s">
        <v>251</v>
      </c>
      <c r="AB98" t="s">
        <v>252</v>
      </c>
      <c r="AC98" t="s">
        <v>253</v>
      </c>
      <c r="AD98" t="s">
        <v>254</v>
      </c>
      <c r="AE98">
        <v>0.67932961508559864</v>
      </c>
      <c r="AF98">
        <v>0.070762196273841796</v>
      </c>
      <c r="AG98">
        <v>0.37167811425921737</v>
      </c>
      <c r="AH98">
        <v>0.34662721090374699</v>
      </c>
      <c r="AI98">
        <v>2.910019300287805</v>
      </c>
      <c r="AJ98"/>
      <c r="AK98">
        <v>0.088760966226323595</v>
      </c>
      <c r="AL98"/>
      <c r="AM98"/>
      <c r="AN98"/>
      <c r="AO98"/>
      <c r="AP98"/>
      <c r="AQ98"/>
      <c r="AR98"/>
      <c r="AS98"/>
      <c r="AT98"/>
      <c r="AU98"/>
      <c r="AV98"/>
      <c r="AW98"/>
      <c r="AX98"/>
      <c r="AY98"/>
      <c r="AZ98"/>
      <c r="BA98"/>
      <c r="BB98"/>
      <c r="BC98"/>
      <c r="BD98"/>
      <c r="BE98"/>
      <c r="BF98"/>
      <c r="BG98"/>
      <c r="BH98"/>
    </row>
    <row r="99">
      <c r="A99" t="s">
        <v>594</v>
      </c>
      <c r="B99">
        <v>2005</v>
      </c>
      <c r="C99" t="s">
        <v>599</v>
      </c>
      <c r="D99">
        <v>23</v>
      </c>
      <c r="E99" t="s">
        <v>54</v>
      </c>
      <c r="F99" t="s">
        <v>48</v>
      </c>
      <c r="G99" t="s">
        <v>182</v>
      </c>
      <c r="H99">
        <v>98.932741632519878</v>
      </c>
      <c r="I99">
        <v>99.427856142466297</v>
      </c>
      <c r="J99">
        <v>99.787290577875424</v>
      </c>
      <c r="K99">
        <v>99.907806344989297</v>
      </c>
      <c r="L99">
        <v>99.861426098278969</v>
      </c>
      <c r="M99">
        <v>99.430905687800617</v>
      </c>
      <c r="N99">
        <v>100</v>
      </c>
      <c r="O99">
        <v>100</v>
      </c>
      <c r="P99">
        <v>99.909423524107225</v>
      </c>
      <c r="Q99">
        <v>99.847334696514594</v>
      </c>
      <c r="R99">
        <v>98.897693948802086</v>
      </c>
      <c r="S99">
        <v>98.879403748614706</v>
      </c>
      <c r="T99">
        <v>99.687397910201526</v>
      </c>
      <c r="U99">
        <v>99.85530116727449</v>
      </c>
      <c r="V99">
        <v>99.68358404615266</v>
      </c>
      <c r="W99" t="s">
        <v>317</v>
      </c>
      <c r="X99" t="s">
        <v>318</v>
      </c>
      <c r="Y99" t="s">
        <v>319</v>
      </c>
      <c r="Z99" t="s">
        <v>320</v>
      </c>
      <c r="AA99" t="s">
        <v>251</v>
      </c>
      <c r="AB99" t="s">
        <v>252</v>
      </c>
      <c r="AC99" t="s">
        <v>253</v>
      </c>
      <c r="AD99" t="s">
        <v>254</v>
      </c>
      <c r="AE99">
        <v>99.320670384914351</v>
      </c>
      <c r="AF99">
        <v>99.929237803726153</v>
      </c>
      <c r="AG99">
        <v>99.62832188574076</v>
      </c>
      <c r="AH99">
        <v>99.653372789096252</v>
      </c>
      <c r="AI99">
        <v>97.089980699712186</v>
      </c>
      <c r="AJ99"/>
      <c r="AK99">
        <v>99.911239033773668</v>
      </c>
      <c r="AL99"/>
      <c r="AM99"/>
      <c r="AN99"/>
      <c r="AO99"/>
      <c r="AP99"/>
      <c r="AQ99"/>
      <c r="AR99"/>
      <c r="AS99"/>
      <c r="AT99"/>
      <c r="AU99"/>
      <c r="AV99"/>
      <c r="AW99"/>
      <c r="AX99"/>
      <c r="AY99"/>
      <c r="AZ99"/>
      <c r="BA99"/>
      <c r="BB99"/>
      <c r="BC99"/>
      <c r="BD99"/>
      <c r="BE99"/>
      <c r="BF99"/>
      <c r="BG99"/>
      <c r="BH99"/>
    </row>
    <row r="100">
      <c r="A100" t="s">
        <v>594</v>
      </c>
      <c r="B100">
        <v>2005</v>
      </c>
      <c r="C100" t="s">
        <v>599</v>
      </c>
      <c r="D100">
        <v>29</v>
      </c>
      <c r="E100" t="s">
        <v>57</v>
      </c>
      <c r="F100" t="s">
        <v>49</v>
      </c>
      <c r="G100" t="s">
        <v>612</v>
      </c>
      <c r="H100">
        <v>80.284847041758496</v>
      </c>
      <c r="I100">
        <v>89.598597351692618</v>
      </c>
      <c r="J100">
        <v>94.277486109073067</v>
      </c>
      <c r="K100">
        <v>98.030020021952524</v>
      </c>
      <c r="L100">
        <v>98.748857992896262</v>
      </c>
      <c r="M100">
        <v>95.658519983509578</v>
      </c>
      <c r="N100">
        <v>99.251438174780233</v>
      </c>
      <c r="O100">
        <v>98.957550678308735</v>
      </c>
      <c r="P100">
        <v>99.508368928824623</v>
      </c>
      <c r="Q100">
        <v>98.757420256390546</v>
      </c>
      <c r="R100">
        <v>76.960813899744707</v>
      </c>
      <c r="S100">
        <v>86.314695116852619</v>
      </c>
      <c r="T100">
        <v>88.801899124803015</v>
      </c>
      <c r="U100">
        <v>91.848407765739807</v>
      </c>
      <c r="V100">
        <v>94.670836094839643</v>
      </c>
      <c r="W100" t="s">
        <v>317</v>
      </c>
      <c r="X100" t="s">
        <v>318</v>
      </c>
      <c r="Y100" t="s">
        <v>319</v>
      </c>
      <c r="Z100" t="s">
        <v>320</v>
      </c>
      <c r="AA100" t="s">
        <v>251</v>
      </c>
      <c r="AB100" t="s">
        <v>252</v>
      </c>
      <c r="AC100" t="s">
        <v>253</v>
      </c>
      <c r="AD100" t="s">
        <v>254</v>
      </c>
      <c r="AE100">
        <v>91.754504606882421</v>
      </c>
      <c r="AF100">
        <v>99.255831666322663</v>
      </c>
      <c r="AG100">
        <v>83.913276874823538</v>
      </c>
      <c r="AH100">
        <v>98.20500234738067</v>
      </c>
      <c r="AI100">
        <v>65.28657570595405</v>
      </c>
      <c r="AJ100"/>
      <c r="AK100">
        <v>99.085765165138426</v>
      </c>
      <c r="AL100"/>
      <c r="AM100"/>
      <c r="AN100"/>
      <c r="AO100"/>
      <c r="AP100"/>
      <c r="AQ100"/>
      <c r="AR100"/>
      <c r="AS100"/>
      <c r="AT100"/>
      <c r="AU100"/>
      <c r="AV100"/>
      <c r="AW100"/>
      <c r="AX100"/>
      <c r="AY100"/>
      <c r="AZ100"/>
      <c r="BA100"/>
      <c r="BB100"/>
      <c r="BC100"/>
      <c r="BD100"/>
      <c r="BE100"/>
      <c r="BF100"/>
      <c r="BG100"/>
      <c r="BH100"/>
    </row>
    <row r="101">
      <c r="A101" t="s">
        <v>594</v>
      </c>
      <c r="B101">
        <v>2005</v>
      </c>
      <c r="C101" t="s">
        <v>599</v>
      </c>
      <c r="D101">
        <v>30</v>
      </c>
      <c r="E101" t="s">
        <v>57</v>
      </c>
      <c r="F101" t="s">
        <v>48</v>
      </c>
      <c r="G101" t="s">
        <v>182</v>
      </c>
      <c r="H101">
        <v>19.715152958242861</v>
      </c>
      <c r="I101">
        <v>10.40140264830702</v>
      </c>
      <c r="J101">
        <v>5.7225138909270203</v>
      </c>
      <c r="K101">
        <v>1.9699799780474549</v>
      </c>
      <c r="L101">
        <v>1.251142007103774</v>
      </c>
      <c r="M101">
        <v>4.3414800164905074</v>
      </c>
      <c r="N101">
        <v>0.74856182521981307</v>
      </c>
      <c r="O101">
        <v>1.042449321691209</v>
      </c>
      <c r="P101">
        <v>0.49163107117541383</v>
      </c>
      <c r="Q101">
        <v>1.242579743609485</v>
      </c>
      <c r="R101">
        <v>23.03918610025498</v>
      </c>
      <c r="S101">
        <v>13.68530488314744</v>
      </c>
      <c r="T101">
        <v>11.19810087519722</v>
      </c>
      <c r="U101">
        <v>8.1515922342602991</v>
      </c>
      <c r="V101">
        <v>5.3291639051604092</v>
      </c>
      <c r="W101" t="s">
        <v>317</v>
      </c>
      <c r="X101" t="s">
        <v>318</v>
      </c>
      <c r="Y101" t="s">
        <v>319</v>
      </c>
      <c r="Z101" t="s">
        <v>320</v>
      </c>
      <c r="AA101" t="s">
        <v>251</v>
      </c>
      <c r="AB101" t="s">
        <v>252</v>
      </c>
      <c r="AC101" t="s">
        <v>253</v>
      </c>
      <c r="AD101" t="s">
        <v>254</v>
      </c>
      <c r="AE101">
        <v>8.2454953931172703</v>
      </c>
      <c r="AF101">
        <v>0.74416833367733215</v>
      </c>
      <c r="AG101">
        <v>16.08672312517578</v>
      </c>
      <c r="AH101">
        <v>1.794997652619285</v>
      </c>
      <c r="AI101">
        <v>34.713424294045339</v>
      </c>
      <c r="AJ101"/>
      <c r="AK101">
        <v>0.91423483486158197</v>
      </c>
      <c r="AL101"/>
      <c r="AM101"/>
      <c r="AN101"/>
      <c r="AO101"/>
      <c r="AP101"/>
      <c r="AQ101"/>
      <c r="AR101"/>
      <c r="AS101"/>
      <c r="AT101"/>
      <c r="AU101"/>
      <c r="AV101"/>
      <c r="AW101"/>
      <c r="AX101"/>
      <c r="AY101"/>
      <c r="AZ101"/>
      <c r="BA101"/>
      <c r="BB101"/>
      <c r="BC101"/>
      <c r="BD101"/>
      <c r="BE101"/>
      <c r="BF101"/>
      <c r="BG101"/>
      <c r="BH101"/>
    </row>
    <row r="102">
      <c r="A102" t="s">
        <v>594</v>
      </c>
      <c r="B102">
        <v>2005</v>
      </c>
      <c r="C102" t="s">
        <v>599</v>
      </c>
      <c r="D102">
        <v>31</v>
      </c>
      <c r="E102" t="s">
        <v>103</v>
      </c>
      <c r="F102" t="s">
        <v>49</v>
      </c>
      <c r="G102" t="s">
        <v>613</v>
      </c>
      <c r="H102">
        <v>68.115369004745247</v>
      </c>
      <c r="I102">
        <v>85.348528058601232</v>
      </c>
      <c r="J102">
        <v>92.841570550465534</v>
      </c>
      <c r="K102">
        <v>97.420379847372118</v>
      </c>
      <c r="L102">
        <v>98.462862367721115</v>
      </c>
      <c r="M102">
        <v>91.8276303247507</v>
      </c>
      <c r="N102">
        <v>98.728894120961456</v>
      </c>
      <c r="O102">
        <v>98.892403515935996</v>
      </c>
      <c r="P102">
        <v>99.421902025064554</v>
      </c>
      <c r="Q102">
        <v>98.611645286021144</v>
      </c>
      <c r="R102">
        <v>61.447626472482177</v>
      </c>
      <c r="S102">
        <v>79.244263403090116</v>
      </c>
      <c r="T102">
        <v>85.340165150001596</v>
      </c>
      <c r="U102">
        <v>90.449705995077011</v>
      </c>
      <c r="V102">
        <v>93.26306092826168</v>
      </c>
      <c r="W102" t="s">
        <v>317</v>
      </c>
      <c r="X102" t="s">
        <v>318</v>
      </c>
      <c r="Y102" t="s">
        <v>319</v>
      </c>
      <c r="Z102" t="s">
        <v>320</v>
      </c>
      <c r="AA102" t="s">
        <v>251</v>
      </c>
      <c r="AB102" t="s">
        <v>252</v>
      </c>
      <c r="AC102" t="s">
        <v>253</v>
      </c>
      <c r="AD102" t="s">
        <v>254</v>
      </c>
      <c r="AE102">
        <v>87.165991685454642</v>
      </c>
      <c r="AF102">
        <v>98.74805504117127</v>
      </c>
      <c r="AG102">
        <v>76.781045269487308</v>
      </c>
      <c r="AH102">
        <v>96.915238169112598</v>
      </c>
      <c r="AI102">
        <v>65.151456834618855</v>
      </c>
      <c r="AJ102"/>
      <c r="AK102">
        <v>98.120839963349937</v>
      </c>
      <c r="AL102"/>
      <c r="AM102"/>
      <c r="AN102"/>
      <c r="AO102"/>
      <c r="AP102"/>
      <c r="AQ102"/>
      <c r="AR102"/>
      <c r="AS102"/>
      <c r="AT102"/>
      <c r="AU102"/>
      <c r="AV102"/>
      <c r="AW102"/>
      <c r="AX102"/>
      <c r="AY102"/>
      <c r="AZ102"/>
      <c r="BA102"/>
      <c r="BB102"/>
      <c r="BC102"/>
      <c r="BD102"/>
      <c r="BE102"/>
      <c r="BF102"/>
      <c r="BG102"/>
      <c r="BH102"/>
    </row>
    <row r="103">
      <c r="A103" t="s">
        <v>594</v>
      </c>
      <c r="B103">
        <v>2005</v>
      </c>
      <c r="C103" t="s">
        <v>599</v>
      </c>
      <c r="D103">
        <v>32</v>
      </c>
      <c r="E103" t="s">
        <v>103</v>
      </c>
      <c r="F103" t="s">
        <v>48</v>
      </c>
      <c r="G103" t="s">
        <v>182</v>
      </c>
      <c r="H103">
        <v>31.884630995256</v>
      </c>
      <c r="I103">
        <v>14.651471941398331</v>
      </c>
      <c r="J103">
        <v>7.1584294495346494</v>
      </c>
      <c r="K103">
        <v>2.5796201526278288</v>
      </c>
      <c r="L103">
        <v>1.537137632278895</v>
      </c>
      <c r="M103">
        <v>8.1723696752495769</v>
      </c>
      <c r="N103">
        <v>1.271105879038597</v>
      </c>
      <c r="O103">
        <v>1.1075964840639489</v>
      </c>
      <c r="P103">
        <v>0.57809797493550641</v>
      </c>
      <c r="Q103">
        <v>1.388354713978885</v>
      </c>
      <c r="R103">
        <v>38.552373527517673</v>
      </c>
      <c r="S103">
        <v>20.755736596910069</v>
      </c>
      <c r="T103">
        <v>14.65983484999863</v>
      </c>
      <c r="U103">
        <v>9.5502940049233089</v>
      </c>
      <c r="V103">
        <v>6.7369390717383331</v>
      </c>
      <c r="W103" t="s">
        <v>317</v>
      </c>
      <c r="X103" t="s">
        <v>318</v>
      </c>
      <c r="Y103" t="s">
        <v>319</v>
      </c>
      <c r="Z103" t="s">
        <v>320</v>
      </c>
      <c r="AA103" t="s">
        <v>251</v>
      </c>
      <c r="AB103" t="s">
        <v>252</v>
      </c>
      <c r="AC103" t="s">
        <v>253</v>
      </c>
      <c r="AD103" t="s">
        <v>254</v>
      </c>
      <c r="AE103">
        <v>12.834008314544819</v>
      </c>
      <c r="AF103">
        <v>1.2519449588287259</v>
      </c>
      <c r="AG103">
        <v>23.218954730511829</v>
      </c>
      <c r="AH103">
        <v>3.084761830887234</v>
      </c>
      <c r="AI103">
        <v>34.848543165380534</v>
      </c>
      <c r="AJ103"/>
      <c r="AK103">
        <v>1.879160036650076</v>
      </c>
      <c r="AL103"/>
      <c r="AM103"/>
      <c r="AN103"/>
      <c r="AO103"/>
      <c r="AP103"/>
      <c r="AQ103"/>
      <c r="AR103"/>
      <c r="AS103"/>
      <c r="AT103"/>
      <c r="AU103"/>
      <c r="AV103"/>
      <c r="AW103"/>
      <c r="AX103"/>
      <c r="AY103"/>
      <c r="AZ103"/>
      <c r="BA103"/>
      <c r="BB103"/>
      <c r="BC103"/>
      <c r="BD103"/>
      <c r="BE103"/>
      <c r="BF103"/>
      <c r="BG103"/>
      <c r="BH103"/>
    </row>
    <row r="104">
      <c r="A104" t="s">
        <v>594</v>
      </c>
      <c r="B104">
        <v>2005</v>
      </c>
      <c r="C104" t="s">
        <v>599</v>
      </c>
      <c r="D104">
        <v>35</v>
      </c>
      <c r="E104" t="s">
        <v>55</v>
      </c>
      <c r="F104" t="s">
        <v>49</v>
      </c>
      <c r="G104" t="s">
        <v>182</v>
      </c>
      <c r="H104">
        <v>73.636408300546734</v>
      </c>
      <c r="I104">
        <v>87.72100148448186</v>
      </c>
      <c r="J104">
        <v>94.435634255583764</v>
      </c>
      <c r="K104">
        <v>97.942643178858361</v>
      </c>
      <c r="L104">
        <v>98.574107246655188</v>
      </c>
      <c r="M104">
        <v>92.791300252910631</v>
      </c>
      <c r="N104">
        <v>98.867954863971391</v>
      </c>
      <c r="O104">
        <v>99.644936805991804</v>
      </c>
      <c r="P104">
        <v>99.439840942990145</v>
      </c>
      <c r="Q104">
        <v>98.669164726464217</v>
      </c>
      <c r="R104">
        <v>68.558748801759378</v>
      </c>
      <c r="S104">
        <v>82.745110617588011</v>
      </c>
      <c r="T104">
        <v>87.143307756898793</v>
      </c>
      <c r="U104">
        <v>92.809900693230574</v>
      </c>
      <c r="V104">
        <v>94.475331386942358</v>
      </c>
      <c r="W104" t="s">
        <v>317</v>
      </c>
      <c r="X104" t="s">
        <v>318</v>
      </c>
      <c r="Y104" t="s">
        <v>319</v>
      </c>
      <c r="Z104" t="s">
        <v>320</v>
      </c>
      <c r="AA104" t="s">
        <v>251</v>
      </c>
      <c r="AB104" t="s">
        <v>252</v>
      </c>
      <c r="AC104" t="s">
        <v>253</v>
      </c>
      <c r="AD104" t="s">
        <v>254</v>
      </c>
      <c r="AE104">
        <v>88.405671532712375</v>
      </c>
      <c r="AF104">
        <v>99.017835361108993</v>
      </c>
      <c r="AG104">
        <v>82.009586679302785</v>
      </c>
      <c r="AH104">
        <v>97.347207881591942</v>
      </c>
      <c r="AI104">
        <v>71.343597195015235</v>
      </c>
      <c r="AJ104"/>
      <c r="AK104">
        <v>98.366684861142502</v>
      </c>
      <c r="AL104"/>
      <c r="AM104"/>
      <c r="AN104"/>
      <c r="AO104"/>
      <c r="AP104"/>
      <c r="AQ104"/>
      <c r="AR104"/>
      <c r="AS104"/>
      <c r="AT104"/>
      <c r="AU104"/>
      <c r="AV104"/>
      <c r="AW104"/>
      <c r="AX104"/>
      <c r="AY104"/>
      <c r="AZ104"/>
      <c r="BA104"/>
      <c r="BB104"/>
      <c r="BC104"/>
      <c r="BD104"/>
      <c r="BE104"/>
      <c r="BF104"/>
      <c r="BG104"/>
      <c r="BH104"/>
    </row>
    <row r="105">
      <c r="A105" t="s">
        <v>594</v>
      </c>
      <c r="B105">
        <v>2005</v>
      </c>
      <c r="C105" t="s">
        <v>599</v>
      </c>
      <c r="D105">
        <v>36</v>
      </c>
      <c r="E105" t="s">
        <v>55</v>
      </c>
      <c r="F105" t="s">
        <v>48</v>
      </c>
      <c r="G105" t="s">
        <v>182</v>
      </c>
      <c r="H105">
        <v>26.363591699454521</v>
      </c>
      <c r="I105">
        <v>12.27899851551761</v>
      </c>
      <c r="J105">
        <v>5.5643657444162749</v>
      </c>
      <c r="K105">
        <v>2.0573568211415689</v>
      </c>
      <c r="L105">
        <v>1.425892753344832</v>
      </c>
      <c r="M105">
        <v>7.2086997470895726</v>
      </c>
      <c r="N105">
        <v>1.1320451360286321</v>
      </c>
      <c r="O105">
        <v>0.35506319400819442</v>
      </c>
      <c r="P105">
        <v>0.5601590570099233</v>
      </c>
      <c r="Q105">
        <v>1.330835273535808</v>
      </c>
      <c r="R105">
        <v>31.441251198240561</v>
      </c>
      <c r="S105">
        <v>17.254889382412141</v>
      </c>
      <c r="T105">
        <v>12.85669224310138</v>
      </c>
      <c r="U105">
        <v>7.1900993067694854</v>
      </c>
      <c r="V105">
        <v>5.5246686130576279</v>
      </c>
      <c r="W105" t="s">
        <v>317</v>
      </c>
      <c r="X105" t="s">
        <v>318</v>
      </c>
      <c r="Y105" t="s">
        <v>319</v>
      </c>
      <c r="Z105" t="s">
        <v>320</v>
      </c>
      <c r="AA105" t="s">
        <v>251</v>
      </c>
      <c r="AB105" t="s">
        <v>252</v>
      </c>
      <c r="AC105" t="s">
        <v>253</v>
      </c>
      <c r="AD105" t="s">
        <v>254</v>
      </c>
      <c r="AE105">
        <v>11.594328467287131</v>
      </c>
      <c r="AF105">
        <v>0.98216463889099714</v>
      </c>
      <c r="AG105">
        <v>17.99041332069665</v>
      </c>
      <c r="AH105">
        <v>2.652792118407941</v>
      </c>
      <c r="AI105">
        <v>28.65640280498415</v>
      </c>
      <c r="AJ105"/>
      <c r="AK105">
        <v>1.6333151388575169</v>
      </c>
      <c r="AL105"/>
      <c r="AM105"/>
      <c r="AN105"/>
      <c r="AO105"/>
      <c r="AP105"/>
      <c r="AQ105"/>
      <c r="AR105"/>
      <c r="AS105"/>
      <c r="AT105"/>
      <c r="AU105"/>
      <c r="AV105"/>
      <c r="AW105"/>
      <c r="AX105"/>
      <c r="AY105"/>
      <c r="AZ105"/>
      <c r="BA105"/>
      <c r="BB105"/>
      <c r="BC105"/>
      <c r="BD105"/>
      <c r="BE105"/>
      <c r="BF105"/>
      <c r="BG105"/>
      <c r="BH105"/>
    </row>
    <row r="106">
      <c r="A106" t="s">
        <v>594</v>
      </c>
      <c r="B106">
        <v>2005</v>
      </c>
      <c r="C106" t="s">
        <v>599</v>
      </c>
      <c r="D106">
        <v>37</v>
      </c>
      <c r="E106" t="s">
        <v>154</v>
      </c>
      <c r="F106" t="s">
        <v>49</v>
      </c>
      <c r="G106" t="s">
        <v>614</v>
      </c>
      <c r="H106">
        <v>73.844734597392886</v>
      </c>
      <c r="I106">
        <v>87.845772458524422</v>
      </c>
      <c r="J106">
        <v>94.47718838137466</v>
      </c>
      <c r="K106">
        <v>97.942643178858361</v>
      </c>
      <c r="L106">
        <v>98.629410009658599</v>
      </c>
      <c r="M106">
        <v>92.822214991304293</v>
      </c>
      <c r="N106">
        <v>98.867954863971391</v>
      </c>
      <c r="O106">
        <v>99.644936805991804</v>
      </c>
      <c r="P106">
        <v>99.439840942990145</v>
      </c>
      <c r="Q106">
        <v>98.775436780514369</v>
      </c>
      <c r="R106">
        <v>68.797194840378367</v>
      </c>
      <c r="S106">
        <v>82.862375036931184</v>
      </c>
      <c r="T106">
        <v>87.367910169206425</v>
      </c>
      <c r="U106">
        <v>92.847790650197851</v>
      </c>
      <c r="V106">
        <v>94.493460385824164</v>
      </c>
      <c r="W106" t="s">
        <v>317</v>
      </c>
      <c r="X106" t="s">
        <v>318</v>
      </c>
      <c r="Y106" t="s">
        <v>319</v>
      </c>
      <c r="Z106" t="s">
        <v>320</v>
      </c>
      <c r="AA106" t="s">
        <v>251</v>
      </c>
      <c r="AB106" t="s">
        <v>252</v>
      </c>
      <c r="AC106" t="s">
        <v>253</v>
      </c>
      <c r="AD106" t="s">
        <v>254</v>
      </c>
      <c r="AE106">
        <v>88.422592832782158</v>
      </c>
      <c r="AF106">
        <v>99.063236427398408</v>
      </c>
      <c r="AG106">
        <v>82.223233528287508</v>
      </c>
      <c r="AH106">
        <v>97.378667719886948</v>
      </c>
      <c r="AI106">
        <v>72.385085364362183</v>
      </c>
      <c r="AJ106"/>
      <c r="AK106">
        <v>98.387687389076561</v>
      </c>
      <c r="AL106"/>
      <c r="AM106"/>
      <c r="AN106"/>
      <c r="AO106"/>
      <c r="AP106"/>
      <c r="AQ106"/>
      <c r="AR106"/>
      <c r="AS106"/>
      <c r="AT106"/>
      <c r="AU106"/>
      <c r="AV106"/>
      <c r="AW106"/>
      <c r="AX106"/>
      <c r="AY106"/>
      <c r="AZ106"/>
      <c r="BA106"/>
      <c r="BB106"/>
      <c r="BC106"/>
      <c r="BD106"/>
      <c r="BE106"/>
      <c r="BF106"/>
      <c r="BG106"/>
      <c r="BH106"/>
    </row>
    <row r="107">
      <c r="A107" t="s">
        <v>594</v>
      </c>
      <c r="B107">
        <v>2005</v>
      </c>
      <c r="C107" t="s">
        <v>599</v>
      </c>
      <c r="D107">
        <v>38</v>
      </c>
      <c r="E107" t="s">
        <v>154</v>
      </c>
      <c r="F107" t="s">
        <v>48</v>
      </c>
      <c r="G107" t="s">
        <v>182</v>
      </c>
      <c r="H107">
        <v>26.15526540260829</v>
      </c>
      <c r="I107">
        <v>12.15422754147504</v>
      </c>
      <c r="J107">
        <v>5.5228116186253828</v>
      </c>
      <c r="K107">
        <v>2.0573568211415689</v>
      </c>
      <c r="L107">
        <v>1.3705899903414041</v>
      </c>
      <c r="M107">
        <v>7.1777850086958752</v>
      </c>
      <c r="N107">
        <v>1.1320451360286321</v>
      </c>
      <c r="O107">
        <v>0.35506319400819442</v>
      </c>
      <c r="P107">
        <v>0.5601590570099233</v>
      </c>
      <c r="Q107">
        <v>1.2245632194856679</v>
      </c>
      <c r="R107">
        <v>31.202805159621541</v>
      </c>
      <c r="S107">
        <v>17.137624963068969</v>
      </c>
      <c r="T107">
        <v>12.63208983079371</v>
      </c>
      <c r="U107">
        <v>7.1522093498022077</v>
      </c>
      <c r="V107">
        <v>5.5065396141758107</v>
      </c>
      <c r="W107" t="s">
        <v>317</v>
      </c>
      <c r="X107" t="s">
        <v>318</v>
      </c>
      <c r="Y107" t="s">
        <v>319</v>
      </c>
      <c r="Z107" t="s">
        <v>320</v>
      </c>
      <c r="AA107" t="s">
        <v>251</v>
      </c>
      <c r="AB107" t="s">
        <v>252</v>
      </c>
      <c r="AC107" t="s">
        <v>253</v>
      </c>
      <c r="AD107" t="s">
        <v>254</v>
      </c>
      <c r="AE107">
        <v>11.577407167217331</v>
      </c>
      <c r="AF107">
        <v>0.93676357260159604</v>
      </c>
      <c r="AG107">
        <v>17.776766471711909</v>
      </c>
      <c r="AH107">
        <v>2.621332280112918</v>
      </c>
      <c r="AI107">
        <v>27.614914635637259</v>
      </c>
      <c r="AJ107"/>
      <c r="AK107">
        <v>1.6123126109234871</v>
      </c>
      <c r="AL107"/>
      <c r="AM107"/>
      <c r="AN107"/>
      <c r="AO107"/>
      <c r="AP107"/>
      <c r="AQ107"/>
      <c r="AR107"/>
      <c r="AS107"/>
      <c r="AT107"/>
      <c r="AU107"/>
      <c r="AV107"/>
      <c r="AW107"/>
      <c r="AX107"/>
      <c r="AY107"/>
      <c r="AZ107"/>
      <c r="BA107"/>
      <c r="BB107"/>
      <c r="BC107"/>
      <c r="BD107"/>
      <c r="BE107"/>
      <c r="BF107"/>
      <c r="BG107"/>
      <c r="BH107"/>
    </row>
    <row r="108">
      <c r="A108" t="s">
        <v>594</v>
      </c>
      <c r="B108">
        <v>2005</v>
      </c>
      <c r="C108" t="s">
        <v>599</v>
      </c>
      <c r="D108">
        <v>41</v>
      </c>
      <c r="E108" t="s">
        <v>56</v>
      </c>
      <c r="F108" t="s">
        <v>49</v>
      </c>
      <c r="G108" t="s">
        <v>182</v>
      </c>
      <c r="H108">
        <v>1.10161360959167</v>
      </c>
      <c r="I108">
        <v>0.57093355861543005</v>
      </c>
      <c r="J108">
        <v>0.21268975991131059</v>
      </c>
      <c r="K108">
        <v>0.092193655010714207</v>
      </c>
      <c r="L108">
        <v>0.13857390172101949</v>
      </c>
      <c r="M108">
        <v>0.56794892016827059</v>
      </c>
      <c r="N108">
        <v>0</v>
      </c>
      <c r="O108">
        <v>0</v>
      </c>
      <c r="P108">
        <v>0.090576475892780797</v>
      </c>
      <c r="Q108">
        <v>0.152665303485404</v>
      </c>
      <c r="R108">
        <v>1.1634958479755131</v>
      </c>
      <c r="S108">
        <v>1.1195502696189661</v>
      </c>
      <c r="T108">
        <v>0.31194817425461069</v>
      </c>
      <c r="U108">
        <v>0.14467565760607079</v>
      </c>
      <c r="V108">
        <v>0.31641595384731991</v>
      </c>
      <c r="W108" t="s">
        <v>317</v>
      </c>
      <c r="X108" t="s">
        <v>318</v>
      </c>
      <c r="Y108" t="s">
        <v>319</v>
      </c>
      <c r="Z108" t="s">
        <v>320</v>
      </c>
      <c r="AA108" t="s">
        <v>251</v>
      </c>
      <c r="AB108" t="s">
        <v>252</v>
      </c>
      <c r="AC108" t="s">
        <v>253</v>
      </c>
      <c r="AD108" t="s">
        <v>254</v>
      </c>
      <c r="AE108">
        <v>0.67932961508559864</v>
      </c>
      <c r="AF108">
        <v>0.070762196273841796</v>
      </c>
      <c r="AG108">
        <v>0.39588106079070079</v>
      </c>
      <c r="AH108">
        <v>0.34662721090374699</v>
      </c>
      <c r="AI108">
        <v>2.8829955688114701</v>
      </c>
      <c r="AJ108"/>
      <c r="AK108">
        <v>0.088679254315235906</v>
      </c>
      <c r="AL108"/>
      <c r="AM108"/>
      <c r="AN108"/>
      <c r="AO108"/>
      <c r="AP108"/>
      <c r="AQ108"/>
      <c r="AR108"/>
      <c r="AS108"/>
      <c r="AT108"/>
      <c r="AU108"/>
      <c r="AV108"/>
      <c r="AW108"/>
      <c r="AX108"/>
      <c r="AY108"/>
      <c r="AZ108"/>
      <c r="BA108"/>
      <c r="BB108"/>
      <c r="BC108"/>
      <c r="BD108"/>
      <c r="BE108"/>
      <c r="BF108"/>
      <c r="BG108"/>
      <c r="BH108"/>
    </row>
    <row r="109">
      <c r="A109" t="s">
        <v>594</v>
      </c>
      <c r="B109">
        <v>2005</v>
      </c>
      <c r="C109" t="s">
        <v>599</v>
      </c>
      <c r="D109">
        <v>42</v>
      </c>
      <c r="E109" t="s">
        <v>56</v>
      </c>
      <c r="F109" t="s">
        <v>48</v>
      </c>
      <c r="G109" t="s">
        <v>615</v>
      </c>
      <c r="H109">
        <v>98.898386390408362</v>
      </c>
      <c r="I109">
        <v>99.429066441384578</v>
      </c>
      <c r="J109">
        <v>99.787310240088644</v>
      </c>
      <c r="K109">
        <v>99.907806344989297</v>
      </c>
      <c r="L109">
        <v>99.861426098278969</v>
      </c>
      <c r="M109">
        <v>99.432051079831766</v>
      </c>
      <c r="N109">
        <v>100</v>
      </c>
      <c r="O109">
        <v>100</v>
      </c>
      <c r="P109">
        <v>99.909423524107225</v>
      </c>
      <c r="Q109">
        <v>99.847334696514594</v>
      </c>
      <c r="R109">
        <v>98.83650415202446</v>
      </c>
      <c r="S109">
        <v>98.880449730381088</v>
      </c>
      <c r="T109">
        <v>99.68805182574539</v>
      </c>
      <c r="U109">
        <v>99.855324342393928</v>
      </c>
      <c r="V109">
        <v>99.68358404615266</v>
      </c>
      <c r="W109" t="s">
        <v>317</v>
      </c>
      <c r="X109" t="s">
        <v>318</v>
      </c>
      <c r="Y109" t="s">
        <v>319</v>
      </c>
      <c r="Z109" t="s">
        <v>320</v>
      </c>
      <c r="AA109" t="s">
        <v>251</v>
      </c>
      <c r="AB109" t="s">
        <v>252</v>
      </c>
      <c r="AC109" t="s">
        <v>253</v>
      </c>
      <c r="AD109" t="s">
        <v>254</v>
      </c>
      <c r="AE109">
        <v>99.320670384914351</v>
      </c>
      <c r="AF109">
        <v>99.929237803726153</v>
      </c>
      <c r="AG109">
        <v>99.604118939209314</v>
      </c>
      <c r="AH109">
        <v>99.653372789096252</v>
      </c>
      <c r="AI109">
        <v>97.11700443118842</v>
      </c>
      <c r="AJ109"/>
      <c r="AK109">
        <v>99.911320745684762</v>
      </c>
      <c r="AL109"/>
      <c r="AM109"/>
      <c r="AN109"/>
      <c r="AO109"/>
      <c r="AP109"/>
      <c r="AQ109"/>
      <c r="AR109"/>
      <c r="AS109"/>
      <c r="AT109"/>
      <c r="AU109"/>
      <c r="AV109"/>
      <c r="AW109"/>
      <c r="AX109"/>
      <c r="AY109"/>
      <c r="AZ109"/>
      <c r="BA109"/>
      <c r="BB109"/>
      <c r="BC109"/>
      <c r="BD109"/>
      <c r="BE109"/>
      <c r="BF109"/>
      <c r="BG109"/>
      <c r="BH109"/>
    </row>
    <row r="110">
      <c r="A110" t="s">
        <v>594</v>
      </c>
      <c r="B110">
        <v>2005</v>
      </c>
      <c r="C110" t="s">
        <v>599</v>
      </c>
      <c r="D110">
        <v>58</v>
      </c>
      <c r="E110" t="s">
        <v>255</v>
      </c>
      <c r="F110" t="s">
        <v>321</v>
      </c>
      <c r="G110" t="s">
        <v>182</v>
      </c>
      <c r="H110">
        <v>67.144737635766106</v>
      </c>
      <c r="I110">
        <v>84.299192730181261</v>
      </c>
      <c r="J110">
        <v>92.274575770098778</v>
      </c>
      <c r="K110">
        <v>97.157652651272656</v>
      </c>
      <c r="L110">
        <v>98.374361240454917</v>
      </c>
      <c r="M110">
        <v>90.240897250713374</v>
      </c>
      <c r="N110">
        <v>98.329916743574302</v>
      </c>
      <c r="O110">
        <v>98.770683013667295</v>
      </c>
      <c r="P110">
        <v>99.232501006177472</v>
      </c>
      <c r="Q110">
        <v>98.604827570402577</v>
      </c>
      <c r="R110">
        <v>60.608620166502178</v>
      </c>
      <c r="S110">
        <v>78.268454585271428</v>
      </c>
      <c r="T110">
        <v>84.635839917295513</v>
      </c>
      <c r="U110">
        <v>89.767509883061848</v>
      </c>
      <c r="V110">
        <v>93.07045955561351</v>
      </c>
      <c r="W110" t="s">
        <v>317</v>
      </c>
      <c r="X110" t="s">
        <v>318</v>
      </c>
      <c r="Y110" t="s">
        <v>319</v>
      </c>
      <c r="Z110" t="s">
        <v>320</v>
      </c>
      <c r="AA110" t="s">
        <v>251</v>
      </c>
      <c r="AB110" t="s">
        <v>252</v>
      </c>
      <c r="AC110" t="s">
        <v>253</v>
      </c>
      <c r="AD110" t="s">
        <v>254</v>
      </c>
      <c r="AE110">
        <v>86.586756157692605</v>
      </c>
      <c r="AF110">
        <v>98.58578315035615</v>
      </c>
      <c r="AG110">
        <v>75.985292869160489</v>
      </c>
      <c r="AH110">
        <v>96.31082094972615</v>
      </c>
      <c r="AI110">
        <v>64.759330271163137</v>
      </c>
      <c r="AJ110"/>
      <c r="AK110">
        <v>97.589261819575555</v>
      </c>
      <c r="AL110"/>
      <c r="AM110"/>
      <c r="AN110"/>
      <c r="AO110"/>
      <c r="AP110"/>
      <c r="AQ110"/>
      <c r="AR110"/>
      <c r="AS110"/>
      <c r="AT110"/>
      <c r="AU110"/>
      <c r="AV110"/>
      <c r="AW110"/>
      <c r="AX110"/>
      <c r="AY110"/>
      <c r="AZ110"/>
      <c r="BA110"/>
      <c r="BB110"/>
      <c r="BC110"/>
      <c r="BD110"/>
      <c r="BE110"/>
      <c r="BF110"/>
      <c r="BG110"/>
      <c r="BH110"/>
    </row>
    <row r="111">
      <c r="A111" t="s">
        <v>594</v>
      </c>
      <c r="B111">
        <v>2005</v>
      </c>
      <c r="C111" t="s">
        <v>599</v>
      </c>
      <c r="D111">
        <v>59</v>
      </c>
      <c r="E111" t="s">
        <v>255</v>
      </c>
      <c r="F111" t="s">
        <v>322</v>
      </c>
      <c r="G111" t="s">
        <v>182</v>
      </c>
      <c r="H111">
        <v>0.97671613982250638</v>
      </c>
      <c r="I111">
        <v>1.060773236474752</v>
      </c>
      <c r="J111">
        <v>0.57109077062330693</v>
      </c>
      <c r="K111">
        <v>0.26272719609944362</v>
      </c>
      <c r="L111">
        <v>0.1085708795524164</v>
      </c>
      <c r="M111">
        <v>1.596442636124547</v>
      </c>
      <c r="N111">
        <v>0.39897737738715</v>
      </c>
      <c r="O111">
        <v>0.1217205022687111</v>
      </c>
      <c r="P111">
        <v>0.1894010188871417</v>
      </c>
      <c r="Q111">
        <v>0.055006860536101397</v>
      </c>
      <c r="R111">
        <v>0.84842805800986809</v>
      </c>
      <c r="S111">
        <v>0.97580881781870088</v>
      </c>
      <c r="T111">
        <v>0.72395635972301009</v>
      </c>
      <c r="U111">
        <v>0.68219611201522634</v>
      </c>
      <c r="V111">
        <v>0.1926013726481666</v>
      </c>
      <c r="W111" t="s">
        <v>317</v>
      </c>
      <c r="X111" t="s">
        <v>318</v>
      </c>
      <c r="Y111" t="s">
        <v>319</v>
      </c>
      <c r="Z111" t="s">
        <v>320</v>
      </c>
      <c r="AA111" t="s">
        <v>251</v>
      </c>
      <c r="AB111" t="s">
        <v>252</v>
      </c>
      <c r="AC111" t="s">
        <v>253</v>
      </c>
      <c r="AD111" t="s">
        <v>254</v>
      </c>
      <c r="AE111">
        <v>0.58702654993660086</v>
      </c>
      <c r="AF111">
        <v>0.16227189081511509</v>
      </c>
      <c r="AG111">
        <v>0.80068094932227263</v>
      </c>
      <c r="AH111">
        <v>0.61125526911673611</v>
      </c>
      <c r="AI111">
        <v>0.392126563455717</v>
      </c>
      <c r="AJ111"/>
      <c r="AK111">
        <v>0.55399810898888702</v>
      </c>
      <c r="AL111"/>
      <c r="AM111"/>
      <c r="AN111"/>
      <c r="AO111"/>
      <c r="AP111"/>
      <c r="AQ111"/>
      <c r="AR111"/>
      <c r="AS111"/>
      <c r="AT111"/>
      <c r="AU111"/>
      <c r="AV111"/>
      <c r="AW111"/>
      <c r="AX111"/>
      <c r="AY111"/>
      <c r="AZ111"/>
      <c r="BA111"/>
      <c r="BB111"/>
      <c r="BC111"/>
      <c r="BD111"/>
      <c r="BE111"/>
      <c r="BF111"/>
      <c r="BG111"/>
      <c r="BH111"/>
    </row>
    <row r="112">
      <c r="A112" t="s">
        <v>594</v>
      </c>
      <c r="B112">
        <v>2005</v>
      </c>
      <c r="C112" t="s">
        <v>599</v>
      </c>
      <c r="D112">
        <v>60</v>
      </c>
      <c r="E112" t="s">
        <v>255</v>
      </c>
      <c r="F112" t="s">
        <v>323</v>
      </c>
      <c r="G112" t="s">
        <v>182</v>
      </c>
      <c r="H112">
        <v>12.17056514094018</v>
      </c>
      <c r="I112">
        <v>4.2506388623962206</v>
      </c>
      <c r="J112">
        <v>1.43597890842068</v>
      </c>
      <c r="K112">
        <v>0.609640174580375</v>
      </c>
      <c r="L112">
        <v>0.28605391985815359</v>
      </c>
      <c r="M112">
        <v>3.831294724868898</v>
      </c>
      <c r="N112">
        <v>0.52254405381878344</v>
      </c>
      <c r="O112">
        <v>0.0651471623727405</v>
      </c>
      <c r="P112">
        <v>0.086466903760092403</v>
      </c>
      <c r="Q112">
        <v>0.14584620709962709</v>
      </c>
      <c r="R112">
        <v>15.51556606112576</v>
      </c>
      <c r="S112">
        <v>7.0704317137626242</v>
      </c>
      <c r="T112">
        <v>3.4625302908061721</v>
      </c>
      <c r="U112">
        <v>1.3987017706630029</v>
      </c>
      <c r="V112">
        <v>1.407775166577927</v>
      </c>
      <c r="W112" t="s">
        <v>317</v>
      </c>
      <c r="X112" t="s">
        <v>318</v>
      </c>
      <c r="Y112" t="s">
        <v>319</v>
      </c>
      <c r="Z112" t="s">
        <v>320</v>
      </c>
      <c r="AA112" t="s">
        <v>251</v>
      </c>
      <c r="AB112" t="s">
        <v>252</v>
      </c>
      <c r="AC112" t="s">
        <v>253</v>
      </c>
      <c r="AD112" t="s">
        <v>254</v>
      </c>
      <c r="AE112">
        <v>4.5889230493366968</v>
      </c>
      <c r="AF112">
        <v>0.50777662515139355</v>
      </c>
      <c r="AG112">
        <v>7.1326894208396903</v>
      </c>
      <c r="AH112">
        <v>1.2898551801759901</v>
      </c>
      <c r="AI112">
        <v>0.13511887133518921</v>
      </c>
      <c r="AJ112"/>
      <c r="AK112">
        <v>0.96514568083725538</v>
      </c>
      <c r="AL112"/>
      <c r="AM112"/>
      <c r="AN112"/>
      <c r="AO112"/>
      <c r="AP112"/>
      <c r="AQ112"/>
      <c r="AR112"/>
      <c r="AS112"/>
      <c r="AT112"/>
      <c r="AU112"/>
      <c r="AV112"/>
      <c r="AW112"/>
      <c r="AX112"/>
      <c r="AY112"/>
      <c r="AZ112"/>
      <c r="BA112"/>
      <c r="BB112"/>
      <c r="BC112"/>
      <c r="BD112"/>
      <c r="BE112"/>
      <c r="BF112"/>
      <c r="BG112"/>
      <c r="BH112"/>
    </row>
    <row r="113">
      <c r="A113" t="s">
        <v>594</v>
      </c>
      <c r="B113">
        <v>2005</v>
      </c>
      <c r="C113" t="s">
        <v>599</v>
      </c>
      <c r="D113">
        <v>61</v>
      </c>
      <c r="E113" t="s">
        <v>255</v>
      </c>
      <c r="F113" t="s">
        <v>324</v>
      </c>
      <c r="G113" t="s">
        <v>182</v>
      </c>
      <c r="H113">
        <v>0.049750707998517801</v>
      </c>
      <c r="I113">
        <v>0.0815223236115699</v>
      </c>
      <c r="J113">
        <v>0.0090417653354572004</v>
      </c>
      <c r="K113">
        <v>0</v>
      </c>
      <c r="L113">
        <v>0</v>
      </c>
      <c r="M113">
        <v>0.19539335277337219</v>
      </c>
      <c r="N113">
        <v>0</v>
      </c>
      <c r="O113">
        <v>0</v>
      </c>
      <c r="P113">
        <v>0</v>
      </c>
      <c r="Q113">
        <v>0</v>
      </c>
      <c r="R113">
        <v>0.085393872749478406</v>
      </c>
      <c r="S113">
        <v>0</v>
      </c>
      <c r="T113">
        <v>0</v>
      </c>
      <c r="U113">
        <v>0.0155145895979245</v>
      </c>
      <c r="V113">
        <v>0</v>
      </c>
      <c r="W113" t="s">
        <v>317</v>
      </c>
      <c r="X113" t="s">
        <v>318</v>
      </c>
      <c r="Y113" t="s">
        <v>319</v>
      </c>
      <c r="Z113" t="s">
        <v>320</v>
      </c>
      <c r="AA113" t="s">
        <v>251</v>
      </c>
      <c r="AB113" t="s">
        <v>252</v>
      </c>
      <c r="AC113" t="s">
        <v>253</v>
      </c>
      <c r="AD113" t="s">
        <v>254</v>
      </c>
      <c r="AE113">
        <v>0</v>
      </c>
      <c r="AF113">
        <v>0</v>
      </c>
      <c r="AG113">
        <v>0.0204185533078419</v>
      </c>
      <c r="AH113">
        <v>0</v>
      </c>
      <c r="AI113">
        <v>0.53411941778318595</v>
      </c>
      <c r="AJ113"/>
      <c r="AK113">
        <v>0.091397363588918701</v>
      </c>
      <c r="AL113"/>
      <c r="AM113"/>
      <c r="AN113"/>
      <c r="AO113"/>
      <c r="AP113"/>
      <c r="AQ113"/>
      <c r="AR113"/>
      <c r="AS113"/>
      <c r="AT113"/>
      <c r="AU113"/>
      <c r="AV113"/>
      <c r="AW113"/>
      <c r="AX113"/>
      <c r="AY113"/>
      <c r="AZ113"/>
      <c r="BA113"/>
      <c r="BB113"/>
      <c r="BC113"/>
      <c r="BD113"/>
      <c r="BE113"/>
      <c r="BF113"/>
      <c r="BG113"/>
      <c r="BH113"/>
    </row>
    <row r="114">
      <c r="A114" t="s">
        <v>594</v>
      </c>
      <c r="B114">
        <v>2005</v>
      </c>
      <c r="C114" t="s">
        <v>599</v>
      </c>
      <c r="D114">
        <v>62</v>
      </c>
      <c r="E114" t="s">
        <v>255</v>
      </c>
      <c r="F114" t="s">
        <v>325</v>
      </c>
      <c r="G114" t="s">
        <v>182</v>
      </c>
      <c r="H114">
        <v>0.034952447481060897</v>
      </c>
      <c r="I114">
        <v>0.0065524225780913999</v>
      </c>
      <c r="J114">
        <v>0.014741171237213</v>
      </c>
      <c r="K114">
        <v>0</v>
      </c>
      <c r="L114">
        <v>0</v>
      </c>
      <c r="M114">
        <v>0</v>
      </c>
      <c r="N114">
        <v>0</v>
      </c>
      <c r="O114">
        <v>0</v>
      </c>
      <c r="P114">
        <v>0</v>
      </c>
      <c r="Q114">
        <v>0</v>
      </c>
      <c r="R114">
        <v>0.0391107308199274</v>
      </c>
      <c r="S114">
        <v>0.0208808896646605</v>
      </c>
      <c r="T114">
        <v>0.011247165523554</v>
      </c>
      <c r="U114">
        <v>0.025294089533736599</v>
      </c>
      <c r="V114">
        <v>0</v>
      </c>
      <c r="W114" t="s">
        <v>317</v>
      </c>
      <c r="X114" t="s">
        <v>318</v>
      </c>
      <c r="Y114" t="s">
        <v>319</v>
      </c>
      <c r="Z114" t="s">
        <v>320</v>
      </c>
      <c r="AA114" t="s">
        <v>251</v>
      </c>
      <c r="AB114" t="s">
        <v>252</v>
      </c>
      <c r="AC114" t="s">
        <v>253</v>
      </c>
      <c r="AD114" t="s">
        <v>254</v>
      </c>
      <c r="AE114">
        <v>0</v>
      </c>
      <c r="AF114">
        <v>0</v>
      </c>
      <c r="AG114">
        <v>0.0068061844359472998</v>
      </c>
      <c r="AH114">
        <v>0</v>
      </c>
      <c r="AI114">
        <v>0.8224118589574605</v>
      </c>
      <c r="AJ114"/>
      <c r="AK114">
        <v>0</v>
      </c>
      <c r="AL114"/>
      <c r="AM114"/>
      <c r="AN114"/>
      <c r="AO114"/>
      <c r="AP114"/>
      <c r="AQ114"/>
      <c r="AR114"/>
      <c r="AS114"/>
      <c r="AT114"/>
      <c r="AU114"/>
      <c r="AV114"/>
      <c r="AW114"/>
      <c r="AX114"/>
      <c r="AY114"/>
      <c r="AZ114"/>
      <c r="BA114"/>
      <c r="BB114"/>
      <c r="BC114"/>
      <c r="BD114"/>
      <c r="BE114"/>
      <c r="BF114"/>
      <c r="BG114"/>
      <c r="BH114"/>
    </row>
    <row r="115">
      <c r="A115" t="s">
        <v>594</v>
      </c>
      <c r="B115">
        <v>2005</v>
      </c>
      <c r="C115" t="s">
        <v>599</v>
      </c>
      <c r="D115">
        <v>63</v>
      </c>
      <c r="E115" t="s">
        <v>255</v>
      </c>
      <c r="F115" t="s">
        <v>326</v>
      </c>
      <c r="G115" t="s">
        <v>182</v>
      </c>
      <c r="H115">
        <v>12.66526393774804</v>
      </c>
      <c r="I115">
        <v>5.8579692043499358</v>
      </c>
      <c r="J115">
        <v>1.4970676112887611</v>
      </c>
      <c r="K115">
        <v>0.52947116238607561</v>
      </c>
      <c r="L115">
        <v>0.15155843767012769</v>
      </c>
      <c r="M115">
        <v>0.31091152968358721</v>
      </c>
      <c r="N115">
        <v>0.0101074870542409</v>
      </c>
      <c r="O115">
        <v>0.025997098753034999</v>
      </c>
      <c r="P115">
        <v>0.031766081464933399</v>
      </c>
      <c r="Q115">
        <v>0.051842345178794602</v>
      </c>
      <c r="R115">
        <v>15.38491993896551</v>
      </c>
      <c r="S115">
        <v>9.1864830614452977</v>
      </c>
      <c r="T115">
        <v>6.5451717076720257</v>
      </c>
      <c r="U115">
        <v>2.7614619574536641</v>
      </c>
      <c r="V115">
        <v>1.3434586501677901</v>
      </c>
      <c r="W115" t="s">
        <v>317</v>
      </c>
      <c r="X115" t="s">
        <v>318</v>
      </c>
      <c r="Y115" t="s">
        <v>319</v>
      </c>
      <c r="Z115" t="s">
        <v>320</v>
      </c>
      <c r="AA115" t="s">
        <v>251</v>
      </c>
      <c r="AB115" t="s">
        <v>252</v>
      </c>
      <c r="AC115" t="s">
        <v>253</v>
      </c>
      <c r="AD115" t="s">
        <v>254</v>
      </c>
      <c r="AE115">
        <v>6.1139476529758587</v>
      </c>
      <c r="AF115">
        <v>0.042892486076128201</v>
      </c>
      <c r="AG115">
        <v>8.061104641070246</v>
      </c>
      <c r="AH115">
        <v>0.082416547687212793</v>
      </c>
      <c r="AI115">
        <v>3.6432688432721569</v>
      </c>
      <c r="AJ115"/>
      <c r="AK115">
        <v>0.038820191034137898</v>
      </c>
      <c r="AL115"/>
      <c r="AM115"/>
      <c r="AN115"/>
      <c r="AO115"/>
      <c r="AP115"/>
      <c r="AQ115"/>
      <c r="AR115"/>
      <c r="AS115"/>
      <c r="AT115"/>
      <c r="AU115"/>
      <c r="AV115"/>
      <c r="AW115"/>
      <c r="AX115"/>
      <c r="AY115"/>
      <c r="AZ115"/>
      <c r="BA115"/>
      <c r="BB115"/>
      <c r="BC115"/>
      <c r="BD115"/>
      <c r="BE115"/>
      <c r="BF115"/>
      <c r="BG115"/>
      <c r="BH115"/>
    </row>
    <row r="116">
      <c r="A116" t="s">
        <v>594</v>
      </c>
      <c r="B116">
        <v>2005</v>
      </c>
      <c r="C116" t="s">
        <v>599</v>
      </c>
      <c r="D116">
        <v>64</v>
      </c>
      <c r="E116" t="s">
        <v>255</v>
      </c>
      <c r="F116" t="s">
        <v>327</v>
      </c>
      <c r="G116" t="s">
        <v>182</v>
      </c>
      <c r="H116">
        <v>4.2978987143998797</v>
      </c>
      <c r="I116">
        <v>1.7037286288829521</v>
      </c>
      <c r="J116">
        <v>0.81398274109014901</v>
      </c>
      <c r="K116">
        <v>0.073060157029774295</v>
      </c>
      <c r="L116">
        <v>0.042470574869814703</v>
      </c>
      <c r="M116">
        <v>1.20552326997863</v>
      </c>
      <c r="N116">
        <v>0</v>
      </c>
      <c r="O116">
        <v>0.0042283101345149</v>
      </c>
      <c r="P116">
        <v>0</v>
      </c>
      <c r="Q116">
        <v>0</v>
      </c>
      <c r="R116">
        <v>5.1485543025296714</v>
      </c>
      <c r="S116">
        <v>2.3196472192573019</v>
      </c>
      <c r="T116">
        <v>1.701307581119164</v>
      </c>
      <c r="U116">
        <v>1.276332454003672</v>
      </c>
      <c r="V116">
        <v>0.58379563352925312</v>
      </c>
      <c r="W116" t="s">
        <v>317</v>
      </c>
      <c r="X116" t="s">
        <v>318</v>
      </c>
      <c r="Y116" t="s">
        <v>319</v>
      </c>
      <c r="Z116" t="s">
        <v>320</v>
      </c>
      <c r="AA116" t="s">
        <v>251</v>
      </c>
      <c r="AB116" t="s">
        <v>252</v>
      </c>
      <c r="AC116" t="s">
        <v>253</v>
      </c>
      <c r="AD116" t="s">
        <v>254</v>
      </c>
      <c r="AE116">
        <v>1.9031810193918699</v>
      </c>
      <c r="AF116">
        <v>0</v>
      </c>
      <c r="AG116">
        <v>2.181283277153296</v>
      </c>
      <c r="AH116">
        <v>0.11400981327796721</v>
      </c>
      <c r="AI116">
        <v>17.069802520853301</v>
      </c>
      <c r="AJ116"/>
      <c r="AK116">
        <v>0</v>
      </c>
      <c r="AL116"/>
      <c r="AM116"/>
      <c r="AN116"/>
      <c r="AO116"/>
      <c r="AP116"/>
      <c r="AQ116"/>
      <c r="AR116"/>
      <c r="AS116"/>
      <c r="AT116"/>
      <c r="AU116"/>
      <c r="AV116"/>
      <c r="AW116"/>
      <c r="AX116"/>
      <c r="AY116"/>
      <c r="AZ116"/>
      <c r="BA116"/>
      <c r="BB116"/>
      <c r="BC116"/>
      <c r="BD116"/>
      <c r="BE116"/>
      <c r="BF116"/>
      <c r="BG116"/>
      <c r="BH116"/>
    </row>
    <row r="117">
      <c r="A117" t="s">
        <v>594</v>
      </c>
      <c r="B117">
        <v>2005</v>
      </c>
      <c r="C117" t="s">
        <v>599</v>
      </c>
      <c r="D117">
        <v>65</v>
      </c>
      <c r="E117" t="s">
        <v>255</v>
      </c>
      <c r="F117" t="s">
        <v>328</v>
      </c>
      <c r="G117" t="s">
        <v>182</v>
      </c>
      <c r="H117">
        <v>0.2933346099296153</v>
      </c>
      <c r="I117">
        <v>0.0794546475061262</v>
      </c>
      <c r="J117">
        <v>0.036768261615034201</v>
      </c>
      <c r="K117">
        <v>0</v>
      </c>
      <c r="L117">
        <v>0</v>
      </c>
      <c r="M117">
        <v>0.1534371690905931</v>
      </c>
      <c r="N117">
        <v>0</v>
      </c>
      <c r="O117">
        <v>0</v>
      </c>
      <c r="P117">
        <v>0</v>
      </c>
      <c r="Q117">
        <v>0</v>
      </c>
      <c r="R117">
        <v>0.40463289050087942</v>
      </c>
      <c r="S117">
        <v>0.0351802669320085</v>
      </c>
      <c r="T117">
        <v>0.090185774312545694</v>
      </c>
      <c r="U117">
        <v>0</v>
      </c>
      <c r="V117">
        <v>0.063076248125021606</v>
      </c>
      <c r="W117" t="s">
        <v>317</v>
      </c>
      <c r="X117" t="s">
        <v>318</v>
      </c>
      <c r="Y117" t="s">
        <v>319</v>
      </c>
      <c r="Z117" t="s">
        <v>320</v>
      </c>
      <c r="AA117" t="s">
        <v>251</v>
      </c>
      <c r="AB117" t="s">
        <v>252</v>
      </c>
      <c r="AC117" t="s">
        <v>253</v>
      </c>
      <c r="AD117" t="s">
        <v>254</v>
      </c>
      <c r="AE117">
        <v>0.024521469402881701</v>
      </c>
      <c r="AF117">
        <v>0</v>
      </c>
      <c r="AG117">
        <v>0.21581810729851811</v>
      </c>
      <c r="AH117">
        <v>0</v>
      </c>
      <c r="AI117">
        <v>1.2736047891749041</v>
      </c>
      <c r="AJ117"/>
      <c r="AK117">
        <v>0</v>
      </c>
      <c r="AL117"/>
      <c r="AM117"/>
      <c r="AN117"/>
      <c r="AO117"/>
      <c r="AP117"/>
      <c r="AQ117"/>
      <c r="AR117"/>
      <c r="AS117"/>
      <c r="AT117"/>
      <c r="AU117"/>
      <c r="AV117"/>
      <c r="AW117"/>
      <c r="AX117"/>
      <c r="AY117"/>
      <c r="AZ117"/>
      <c r="BA117"/>
      <c r="BB117"/>
      <c r="BC117"/>
      <c r="BD117"/>
      <c r="BE117"/>
      <c r="BF117"/>
      <c r="BG117"/>
      <c r="BH117"/>
    </row>
    <row r="118">
      <c r="A118" t="s">
        <v>594</v>
      </c>
      <c r="B118">
        <v>2005</v>
      </c>
      <c r="C118" t="s">
        <v>599</v>
      </c>
      <c r="D118">
        <v>66</v>
      </c>
      <c r="E118" t="s">
        <v>255</v>
      </c>
      <c r="F118" t="s">
        <v>329</v>
      </c>
      <c r="G118" t="s">
        <v>182</v>
      </c>
      <c r="H118">
        <v>0.14529519669578941</v>
      </c>
      <c r="I118">
        <v>0.11808464587353749</v>
      </c>
      <c r="J118">
        <v>0.0157904347055156</v>
      </c>
      <c r="K118">
        <v>0</v>
      </c>
      <c r="L118">
        <v>0</v>
      </c>
      <c r="M118">
        <v>0.037844599694707298</v>
      </c>
      <c r="N118">
        <v>0</v>
      </c>
      <c r="O118">
        <v>0</v>
      </c>
      <c r="P118">
        <v>0</v>
      </c>
      <c r="Q118">
        <v>0</v>
      </c>
      <c r="R118">
        <v>0.17042989044225451</v>
      </c>
      <c r="S118">
        <v>0.085008359439958603</v>
      </c>
      <c r="T118">
        <v>0.19663314283145669</v>
      </c>
      <c r="U118">
        <v>0</v>
      </c>
      <c r="V118">
        <v>0</v>
      </c>
      <c r="W118" t="s">
        <v>317</v>
      </c>
      <c r="X118" t="s">
        <v>318</v>
      </c>
      <c r="Y118" t="s">
        <v>319</v>
      </c>
      <c r="Z118" t="s">
        <v>320</v>
      </c>
      <c r="AA118" t="s">
        <v>251</v>
      </c>
      <c r="AB118" t="s">
        <v>252</v>
      </c>
      <c r="AC118" t="s">
        <v>253</v>
      </c>
      <c r="AD118" t="s">
        <v>254</v>
      </c>
      <c r="AE118">
        <v>0</v>
      </c>
      <c r="AF118">
        <v>0</v>
      </c>
      <c r="AG118">
        <v>0.18923904469417049</v>
      </c>
      <c r="AH118">
        <v>0.025253282518473801</v>
      </c>
      <c r="AI118">
        <v>0</v>
      </c>
      <c r="AJ118"/>
      <c r="AK118">
        <v>0</v>
      </c>
      <c r="AL118"/>
      <c r="AM118"/>
      <c r="AN118"/>
      <c r="AO118"/>
      <c r="AP118"/>
      <c r="AQ118"/>
      <c r="AR118"/>
      <c r="AS118"/>
      <c r="AT118"/>
      <c r="AU118"/>
      <c r="AV118"/>
      <c r="AW118"/>
      <c r="AX118"/>
      <c r="AY118"/>
      <c r="AZ118"/>
      <c r="BA118"/>
      <c r="BB118"/>
      <c r="BC118"/>
      <c r="BD118"/>
      <c r="BE118"/>
      <c r="BF118"/>
      <c r="BG118"/>
      <c r="BH118"/>
    </row>
    <row r="119">
      <c r="A119" t="s">
        <v>594</v>
      </c>
      <c r="B119">
        <v>2005</v>
      </c>
      <c r="C119" t="s">
        <v>599</v>
      </c>
      <c r="D119">
        <v>67</v>
      </c>
      <c r="E119" t="s">
        <v>255</v>
      </c>
      <c r="F119" t="s">
        <v>330</v>
      </c>
      <c r="G119" t="s">
        <v>182</v>
      </c>
      <c r="H119">
        <v>0.88776149066813093</v>
      </c>
      <c r="I119">
        <v>1.13930477779594</v>
      </c>
      <c r="J119">
        <v>1.578476296188198</v>
      </c>
      <c r="K119">
        <v>0.47593146505454259</v>
      </c>
      <c r="L119">
        <v>0.48298589762757232</v>
      </c>
      <c r="M119">
        <v>1.0052613386731579</v>
      </c>
      <c r="N119">
        <v>0.38191412012068521</v>
      </c>
      <c r="O119">
        <v>0.45081061383332921</v>
      </c>
      <c r="P119">
        <v>0.3799034297628946</v>
      </c>
      <c r="Q119">
        <v>0.3773542328307507</v>
      </c>
      <c r="R119">
        <v>0.82806116625414139</v>
      </c>
      <c r="S119">
        <v>0.87476076875346687</v>
      </c>
      <c r="T119">
        <v>1.1476017586371099</v>
      </c>
      <c r="U119">
        <v>1.80099160438207</v>
      </c>
      <c r="V119">
        <v>1.323076439740454</v>
      </c>
      <c r="W119" t="s">
        <v>317</v>
      </c>
      <c r="X119" t="s">
        <v>318</v>
      </c>
      <c r="Y119" t="s">
        <v>319</v>
      </c>
      <c r="Z119" t="s">
        <v>320</v>
      </c>
      <c r="AA119" t="s">
        <v>251</v>
      </c>
      <c r="AB119" t="s">
        <v>252</v>
      </c>
      <c r="AC119" t="s">
        <v>253</v>
      </c>
      <c r="AD119" t="s">
        <v>254</v>
      </c>
      <c r="AE119">
        <v>0.098327833231567796</v>
      </c>
      <c r="AF119">
        <v>0.62107266741873457</v>
      </c>
      <c r="AG119">
        <v>2.2483330122426559</v>
      </c>
      <c r="AH119">
        <v>0.26890197069260652</v>
      </c>
      <c r="AI119">
        <v>9.1546479363200302</v>
      </c>
      <c r="AJ119"/>
      <c r="AK119">
        <v>0.29889916662653448</v>
      </c>
      <c r="AL119"/>
      <c r="AM119"/>
      <c r="AN119"/>
      <c r="AO119"/>
      <c r="AP119"/>
      <c r="AQ119"/>
      <c r="AR119"/>
      <c r="AS119"/>
      <c r="AT119"/>
      <c r="AU119"/>
      <c r="AV119"/>
      <c r="AW119"/>
      <c r="AX119"/>
      <c r="AY119"/>
      <c r="AZ119"/>
      <c r="BA119"/>
      <c r="BB119"/>
      <c r="BC119"/>
      <c r="BD119"/>
      <c r="BE119"/>
      <c r="BF119"/>
      <c r="BG119"/>
      <c r="BH119"/>
    </row>
    <row r="120">
      <c r="A120" t="s">
        <v>594</v>
      </c>
      <c r="B120">
        <v>2005</v>
      </c>
      <c r="C120" t="s">
        <v>599</v>
      </c>
      <c r="D120">
        <v>68</v>
      </c>
      <c r="E120" t="s">
        <v>255</v>
      </c>
      <c r="F120" t="s">
        <v>331</v>
      </c>
      <c r="G120" t="s">
        <v>182</v>
      </c>
      <c r="H120">
        <v>1.273413820536258</v>
      </c>
      <c r="I120">
        <v>1.3874845183427069</v>
      </c>
      <c r="J120">
        <v>1.7415808036984739</v>
      </c>
      <c r="K120">
        <v>0.84668876260281001</v>
      </c>
      <c r="L120">
        <v>0.1471322505817417</v>
      </c>
      <c r="M120">
        <v>1.4026654298282659</v>
      </c>
      <c r="N120">
        <v>0.29214762639943481</v>
      </c>
      <c r="O120">
        <v>0.45322427474711091</v>
      </c>
      <c r="P120">
        <v>0</v>
      </c>
      <c r="Q120">
        <v>0</v>
      </c>
      <c r="R120">
        <v>0.89839567835277268</v>
      </c>
      <c r="S120">
        <v>1.1277164797932839</v>
      </c>
      <c r="T120">
        <v>1.4592743059616149</v>
      </c>
      <c r="U120">
        <v>2.271997539289234</v>
      </c>
      <c r="V120">
        <v>1.965031446775257</v>
      </c>
      <c r="W120" t="s">
        <v>317</v>
      </c>
      <c r="X120" t="s">
        <v>318</v>
      </c>
      <c r="Y120" t="s">
        <v>319</v>
      </c>
      <c r="Z120" t="s">
        <v>320</v>
      </c>
      <c r="AA120" t="s">
        <v>251</v>
      </c>
      <c r="AB120" t="s">
        <v>252</v>
      </c>
      <c r="AC120" t="s">
        <v>253</v>
      </c>
      <c r="AD120" t="s">
        <v>254</v>
      </c>
      <c r="AE120">
        <v>0.074854373706094796</v>
      </c>
      <c r="AF120">
        <v>0</v>
      </c>
      <c r="AG120">
        <v>3.1103255233193421</v>
      </c>
      <c r="AH120">
        <v>1.2302614941315091</v>
      </c>
      <c r="AI120">
        <v>1.4303131798702859</v>
      </c>
      <c r="AJ120"/>
      <c r="AK120">
        <v>0.1170809135508163</v>
      </c>
      <c r="AL120"/>
      <c r="AM120"/>
      <c r="AN120"/>
      <c r="AO120"/>
      <c r="AP120"/>
      <c r="AQ120"/>
      <c r="AR120"/>
      <c r="AS120"/>
      <c r="AT120"/>
      <c r="AU120"/>
      <c r="AV120"/>
      <c r="AW120"/>
      <c r="AX120"/>
      <c r="AY120"/>
      <c r="AZ120"/>
      <c r="BA120"/>
      <c r="BB120"/>
      <c r="BC120"/>
      <c r="BD120"/>
      <c r="BE120"/>
      <c r="BF120"/>
      <c r="BG120"/>
      <c r="BH120"/>
    </row>
    <row r="121">
      <c r="A121" t="s">
        <v>594</v>
      </c>
      <c r="B121">
        <v>2005</v>
      </c>
      <c r="C121" t="s">
        <v>599</v>
      </c>
      <c r="D121">
        <v>69</v>
      </c>
      <c r="E121" t="s">
        <v>255</v>
      </c>
      <c r="F121" t="s">
        <v>332</v>
      </c>
      <c r="G121" t="s">
        <v>182</v>
      </c>
      <c r="H121">
        <v>0</v>
      </c>
      <c r="I121">
        <v>0</v>
      </c>
      <c r="J121">
        <v>0.0109054656985691</v>
      </c>
      <c r="K121">
        <v>0.044828430974254103</v>
      </c>
      <c r="L121">
        <v>0.37116716821609069</v>
      </c>
      <c r="M121">
        <v>0.0203286985711802</v>
      </c>
      <c r="N121">
        <v>0.064392591645451996</v>
      </c>
      <c r="O121">
        <v>0.1081890242232189</v>
      </c>
      <c r="P121">
        <v>0.0799615599475859</v>
      </c>
      <c r="Q121">
        <v>0.70634825188788453</v>
      </c>
      <c r="R121">
        <v>0</v>
      </c>
      <c r="S121">
        <v>0</v>
      </c>
      <c r="T121">
        <v>0</v>
      </c>
      <c r="U121">
        <v>0</v>
      </c>
      <c r="V121">
        <v>0.031540033344910602</v>
      </c>
      <c r="W121" t="s">
        <v>317</v>
      </c>
      <c r="X121" t="s">
        <v>318</v>
      </c>
      <c r="Y121" t="s">
        <v>319</v>
      </c>
      <c r="Z121" t="s">
        <v>320</v>
      </c>
      <c r="AA121" t="s">
        <v>251</v>
      </c>
      <c r="AB121" t="s">
        <v>252</v>
      </c>
      <c r="AC121" t="s">
        <v>253</v>
      </c>
      <c r="AD121" t="s">
        <v>254</v>
      </c>
      <c r="AE121">
        <v>0.012261476952467799</v>
      </c>
      <c r="AF121">
        <v>0.0343727915067727</v>
      </c>
      <c r="AG121">
        <v>0</v>
      </c>
      <c r="AH121">
        <v>0.067225492673151602</v>
      </c>
      <c r="AI121">
        <v>0.70297105286049821</v>
      </c>
      <c r="AJ121"/>
      <c r="AK121">
        <v>0.34539675579796347</v>
      </c>
      <c r="AL121"/>
      <c r="AM121"/>
      <c r="AN121"/>
      <c r="AO121"/>
      <c r="AP121"/>
      <c r="AQ121"/>
      <c r="AR121"/>
      <c r="AS121"/>
      <c r="AT121"/>
      <c r="AU121"/>
      <c r="AV121"/>
      <c r="AW121"/>
      <c r="AX121"/>
      <c r="AY121"/>
      <c r="AZ121"/>
      <c r="BA121"/>
      <c r="BB121"/>
      <c r="BC121"/>
      <c r="BD121"/>
      <c r="BE121"/>
      <c r="BF121"/>
      <c r="BG121"/>
      <c r="BH121"/>
    </row>
    <row r="122">
      <c r="A122" t="s">
        <v>594</v>
      </c>
      <c r="B122">
        <v>2005</v>
      </c>
      <c r="C122" t="s">
        <v>599</v>
      </c>
      <c r="D122">
        <v>70</v>
      </c>
      <c r="E122" t="s">
        <v>255</v>
      </c>
      <c r="F122" t="s">
        <v>263</v>
      </c>
      <c r="G122" t="s">
        <v>182</v>
      </c>
      <c r="H122">
        <v>0.060310158015186403</v>
      </c>
      <c r="I122">
        <v>0.015294002006433299</v>
      </c>
      <c r="J122">
        <v>0</v>
      </c>
      <c r="K122">
        <v>0</v>
      </c>
      <c r="L122">
        <v>0.035699631169175801</v>
      </c>
      <c r="M122">
        <v>0</v>
      </c>
      <c r="N122">
        <v>0</v>
      </c>
      <c r="O122">
        <v>0</v>
      </c>
      <c r="P122">
        <v>0</v>
      </c>
      <c r="Q122">
        <v>0.058774532064310298</v>
      </c>
      <c r="R122">
        <v>0.067887243747400294</v>
      </c>
      <c r="S122">
        <v>0.0356278378614606</v>
      </c>
      <c r="T122">
        <v>0.026251996118056699</v>
      </c>
      <c r="U122">
        <v>0</v>
      </c>
      <c r="V122">
        <v>0.019185453477727401</v>
      </c>
      <c r="W122" t="s">
        <v>317</v>
      </c>
      <c r="X122" t="s">
        <v>318</v>
      </c>
      <c r="Y122" t="s">
        <v>319</v>
      </c>
      <c r="Z122" t="s">
        <v>320</v>
      </c>
      <c r="AA122" t="s">
        <v>251</v>
      </c>
      <c r="AB122" t="s">
        <v>252</v>
      </c>
      <c r="AC122" t="s">
        <v>253</v>
      </c>
      <c r="AD122" t="s">
        <v>254</v>
      </c>
      <c r="AE122">
        <v>0.01020041737281</v>
      </c>
      <c r="AF122">
        <v>0.045830388675696901</v>
      </c>
      <c r="AG122">
        <v>0.048008417154667901</v>
      </c>
      <c r="AH122">
        <v>0</v>
      </c>
      <c r="AI122">
        <v>0.082284694953510401</v>
      </c>
      <c r="AJ122"/>
      <c r="AK122">
        <v>0</v>
      </c>
      <c r="AL122"/>
      <c r="AM122"/>
      <c r="AN122"/>
      <c r="AO122"/>
      <c r="AP122"/>
      <c r="AQ122"/>
      <c r="AR122"/>
      <c r="AS122"/>
      <c r="AT122"/>
      <c r="AU122"/>
      <c r="AV122"/>
      <c r="AW122"/>
      <c r="AX122"/>
      <c r="AY122"/>
      <c r="AZ122"/>
      <c r="BA122"/>
      <c r="BB122"/>
      <c r="BC122"/>
      <c r="BD122"/>
      <c r="BE122"/>
      <c r="BF122"/>
      <c r="BG122"/>
      <c r="BH122"/>
    </row>
    <row r="123">
      <c r="A123" t="s">
        <v>594</v>
      </c>
      <c r="B123">
        <v>2005</v>
      </c>
      <c r="C123" t="s">
        <v>599</v>
      </c>
      <c r="D123">
        <v>122</v>
      </c>
      <c r="E123" t="s">
        <v>18</v>
      </c>
      <c r="F123" t="s">
        <v>14</v>
      </c>
      <c r="G123" t="s">
        <v>616</v>
      </c>
      <c r="H123">
        <v>90.641268314189745</v>
      </c>
      <c r="I123">
        <v>98.552078822162372</v>
      </c>
      <c r="J123">
        <v>99.962629019205181</v>
      </c>
      <c r="K123">
        <v>99.999999999999602</v>
      </c>
      <c r="L123">
        <v>100.0000000000002</v>
      </c>
      <c r="M123">
        <v>99.276840770389157</v>
      </c>
      <c r="N123">
        <v>100.0000000000004</v>
      </c>
      <c r="O123">
        <v>100.0000000000002</v>
      </c>
      <c r="P123">
        <v>100.0000000000003</v>
      </c>
      <c r="Q123">
        <v>100</v>
      </c>
      <c r="R123">
        <v>87.058527371027736</v>
      </c>
      <c r="S123">
        <v>96.314987282145736</v>
      </c>
      <c r="T123">
        <v>99.124595892903415</v>
      </c>
      <c r="U123">
        <v>99.670419708113016</v>
      </c>
      <c r="V123">
        <v>100.0000000000005</v>
      </c>
      <c r="W123" t="s">
        <v>317</v>
      </c>
      <c r="X123" t="s">
        <v>318</v>
      </c>
      <c r="Y123" t="s">
        <v>319</v>
      </c>
      <c r="Z123" t="s">
        <v>320</v>
      </c>
      <c r="AA123" t="s">
        <v>251</v>
      </c>
      <c r="AB123" t="s">
        <v>252</v>
      </c>
      <c r="AC123" t="s">
        <v>253</v>
      </c>
      <c r="AD123" t="s">
        <v>254</v>
      </c>
      <c r="AE123">
        <v>99.654379480479136</v>
      </c>
      <c r="AF123">
        <v>99.999999999999631</v>
      </c>
      <c r="AG123">
        <v>92.914882108231168</v>
      </c>
      <c r="AH123">
        <v>99.582786650492523</v>
      </c>
      <c r="AI123">
        <v>99.727657945791762</v>
      </c>
      <c r="AJ123"/>
      <c r="AK123">
        <v>99.954134120388218</v>
      </c>
      <c r="AL123"/>
      <c r="AM123"/>
      <c r="AN123"/>
      <c r="AO123"/>
      <c r="AP123"/>
      <c r="AQ123"/>
      <c r="AR123"/>
      <c r="AS123"/>
      <c r="AT123"/>
      <c r="AU123"/>
      <c r="AV123"/>
      <c r="AW123"/>
      <c r="AX123"/>
      <c r="AY123"/>
      <c r="AZ123"/>
      <c r="BA123"/>
      <c r="BB123"/>
      <c r="BC123"/>
      <c r="BD123"/>
      <c r="BE123"/>
      <c r="BF123"/>
      <c r="BG123"/>
      <c r="BH123"/>
    </row>
    <row r="124">
      <c r="A124" t="s">
        <v>594</v>
      </c>
      <c r="B124">
        <v>2005</v>
      </c>
      <c r="C124" t="s">
        <v>599</v>
      </c>
      <c r="D124">
        <v>123</v>
      </c>
      <c r="E124" t="s">
        <v>18</v>
      </c>
      <c r="F124" t="s">
        <v>51</v>
      </c>
      <c r="G124" t="s">
        <v>182</v>
      </c>
      <c r="H124">
        <v>9.3587316858102554</v>
      </c>
      <c r="I124">
        <v>1.447921177837628</v>
      </c>
      <c r="J124">
        <v>0.037370980794818799</v>
      </c>
      <c r="K124">
        <v>3.9790393202600002e-13</v>
      </c>
      <c r="L124">
        <v>-1.8474111129800001e-13</v>
      </c>
      <c r="M124">
        <v>0.72315922961084311</v>
      </c>
      <c r="N124">
        <v>-3.9790393202600002e-13</v>
      </c>
      <c r="O124">
        <v>-2.1316282072799999e-13</v>
      </c>
      <c r="P124">
        <v>-2.8421709430399999e-13</v>
      </c>
      <c r="Q124">
        <v>0</v>
      </c>
      <c r="R124">
        <v>12.94147262897226</v>
      </c>
      <c r="S124">
        <v>3.685012717854264</v>
      </c>
      <c r="T124">
        <v>0.87540410709658545</v>
      </c>
      <c r="U124">
        <v>0.3295802918869839</v>
      </c>
      <c r="V124">
        <v>-4.9737991503199995e-13</v>
      </c>
      <c r="W124" t="s">
        <v>317</v>
      </c>
      <c r="X124" t="s">
        <v>318</v>
      </c>
      <c r="Y124" t="s">
        <v>319</v>
      </c>
      <c r="Z124" t="s">
        <v>320</v>
      </c>
      <c r="AA124" t="s">
        <v>251</v>
      </c>
      <c r="AB124" t="s">
        <v>252</v>
      </c>
      <c r="AC124" t="s">
        <v>253</v>
      </c>
      <c r="AD124" t="s">
        <v>254</v>
      </c>
      <c r="AE124">
        <v>0.34562051952086392</v>
      </c>
      <c r="AF124">
        <v>3.6948222259500001e-13</v>
      </c>
      <c r="AG124">
        <v>7.0851178917688324</v>
      </c>
      <c r="AH124">
        <v>0.41721334950747752</v>
      </c>
      <c r="AI124">
        <v>0.27234205420823798</v>
      </c>
      <c r="AJ124"/>
      <c r="AK124">
        <v>0.0458658796117817</v>
      </c>
      <c r="AL124"/>
      <c r="AM124"/>
      <c r="AN124"/>
      <c r="AO124"/>
      <c r="AP124"/>
      <c r="AQ124"/>
      <c r="AR124"/>
      <c r="AS124"/>
      <c r="AT124"/>
      <c r="AU124"/>
      <c r="AV124"/>
      <c r="AW124"/>
      <c r="AX124"/>
      <c r="AY124"/>
      <c r="AZ124"/>
      <c r="BA124"/>
      <c r="BB124"/>
      <c r="BC124"/>
      <c r="BD124"/>
      <c r="BE124"/>
      <c r="BF124"/>
      <c r="BG124"/>
      <c r="BH124"/>
    </row>
    <row r="125">
      <c r="A125" t="s">
        <v>594</v>
      </c>
      <c r="B125">
        <v>2005</v>
      </c>
      <c r="C125" t="s">
        <v>599</v>
      </c>
      <c r="D125">
        <v>124</v>
      </c>
      <c r="E125" t="s">
        <v>50</v>
      </c>
      <c r="F125" t="s">
        <v>15</v>
      </c>
      <c r="G125" t="s">
        <v>617</v>
      </c>
      <c r="H125">
        <v>81.758424019399158</v>
      </c>
      <c r="I125">
        <v>93.131714486943437</v>
      </c>
      <c r="J125">
        <v>96.963750148629018</v>
      </c>
      <c r="K125">
        <v>98.899999999999622</v>
      </c>
      <c r="L125">
        <v>99.700000000000188</v>
      </c>
      <c r="M125">
        <v>94.015168209558539</v>
      </c>
      <c r="N125">
        <v>98.300000000000381</v>
      </c>
      <c r="O125">
        <v>99.600000000000193</v>
      </c>
      <c r="P125">
        <v>99.800000000000267</v>
      </c>
      <c r="Q125">
        <v>99.799999999999997</v>
      </c>
      <c r="R125">
        <v>77.482089360214687</v>
      </c>
      <c r="S125">
        <v>88.802418274138361</v>
      </c>
      <c r="T125">
        <v>93.870992310579538</v>
      </c>
      <c r="U125">
        <v>96.181955018329063</v>
      </c>
      <c r="V125">
        <v>98.600000000000492</v>
      </c>
      <c r="W125" t="s">
        <v>317</v>
      </c>
      <c r="X125" t="s">
        <v>318</v>
      </c>
      <c r="Y125" t="s">
        <v>319</v>
      </c>
      <c r="Z125" t="s">
        <v>320</v>
      </c>
      <c r="AA125" t="s">
        <v>251</v>
      </c>
      <c r="AB125" t="s">
        <v>252</v>
      </c>
      <c r="AC125" t="s">
        <v>253</v>
      </c>
      <c r="AD125" t="s">
        <v>254</v>
      </c>
      <c r="AE125">
        <v>97.661291890869563</v>
      </c>
      <c r="AF125">
        <v>99.199999999999633</v>
      </c>
      <c r="AG125">
        <v>83.716308779516282</v>
      </c>
      <c r="AH125">
        <v>96.993634197579723</v>
      </c>
      <c r="AI125">
        <v>97.633377128930135</v>
      </c>
      <c r="AJ125"/>
      <c r="AK125">
        <v>98.654730376823167</v>
      </c>
      <c r="AL125"/>
      <c r="AM125"/>
      <c r="AN125"/>
      <c r="AO125"/>
      <c r="AP125"/>
      <c r="AQ125"/>
      <c r="AR125"/>
      <c r="AS125"/>
      <c r="AT125"/>
      <c r="AU125"/>
      <c r="AV125"/>
      <c r="AW125"/>
      <c r="AX125"/>
      <c r="AY125"/>
      <c r="AZ125"/>
      <c r="BA125"/>
      <c r="BB125"/>
      <c r="BC125"/>
      <c r="BD125"/>
      <c r="BE125"/>
      <c r="BF125"/>
      <c r="BG125"/>
      <c r="BH125"/>
    </row>
    <row r="126">
      <c r="A126" t="s">
        <v>594</v>
      </c>
      <c r="B126">
        <v>2005</v>
      </c>
      <c r="C126" t="s">
        <v>599</v>
      </c>
      <c r="D126">
        <v>125</v>
      </c>
      <c r="E126" t="s">
        <v>50</v>
      </c>
      <c r="F126" t="s">
        <v>16</v>
      </c>
      <c r="G126" t="s">
        <v>618</v>
      </c>
      <c r="H126">
        <v>8.8828442947905959</v>
      </c>
      <c r="I126">
        <v>5.420364335218931</v>
      </c>
      <c r="J126">
        <v>2.998878870576156</v>
      </c>
      <c r="K126">
        <v>1.0999999999999961</v>
      </c>
      <c r="L126">
        <v>0.30000000000000049</v>
      </c>
      <c r="M126">
        <v>5.2616725608306254</v>
      </c>
      <c r="N126">
        <v>1.7000000000000071</v>
      </c>
      <c r="O126">
        <v>0.40000000000000091</v>
      </c>
      <c r="P126">
        <v>0.20000000000000059</v>
      </c>
      <c r="Q126">
        <v>0.20000000000000001</v>
      </c>
      <c r="R126">
        <v>9.5764380108130513</v>
      </c>
      <c r="S126">
        <v>7.5125690080073673</v>
      </c>
      <c r="T126">
        <v>5.2536035823238807</v>
      </c>
      <c r="U126">
        <v>3.588135109492069</v>
      </c>
      <c r="V126">
        <v>1.400000000000007</v>
      </c>
      <c r="W126" t="s">
        <v>317</v>
      </c>
      <c r="X126" t="s">
        <v>318</v>
      </c>
      <c r="Y126" t="s">
        <v>319</v>
      </c>
      <c r="Z126" t="s">
        <v>320</v>
      </c>
      <c r="AA126" t="s">
        <v>251</v>
      </c>
      <c r="AB126" t="s">
        <v>252</v>
      </c>
      <c r="AC126" t="s">
        <v>253</v>
      </c>
      <c r="AD126" t="s">
        <v>254</v>
      </c>
      <c r="AE126">
        <v>1.993087589609583</v>
      </c>
      <c r="AF126">
        <v>0.79999999999999716</v>
      </c>
      <c r="AG126">
        <v>9.1985733287148861</v>
      </c>
      <c r="AH126">
        <v>2.5891524529128049</v>
      </c>
      <c r="AI126">
        <v>2.0942808168616271</v>
      </c>
      <c r="AJ126"/>
      <c r="AK126">
        <v>1.299403743565047</v>
      </c>
      <c r="AL126"/>
      <c r="AM126"/>
      <c r="AN126"/>
      <c r="AO126"/>
      <c r="AP126"/>
      <c r="AQ126"/>
      <c r="AR126"/>
      <c r="AS126"/>
      <c r="AT126"/>
      <c r="AU126"/>
      <c r="AV126"/>
      <c r="AW126"/>
      <c r="AX126"/>
      <c r="AY126"/>
      <c r="AZ126"/>
      <c r="BA126"/>
      <c r="BB126"/>
      <c r="BC126"/>
      <c r="BD126"/>
      <c r="BE126"/>
      <c r="BF126"/>
      <c r="BG126"/>
      <c r="BH126"/>
    </row>
    <row r="127">
      <c r="A127" t="s">
        <v>594</v>
      </c>
      <c r="B127">
        <v>2005</v>
      </c>
      <c r="C127" t="s">
        <v>599</v>
      </c>
      <c r="D127">
        <v>126</v>
      </c>
      <c r="E127" t="s">
        <v>50</v>
      </c>
      <c r="F127" t="s">
        <v>22</v>
      </c>
      <c r="G127" t="s">
        <v>619</v>
      </c>
      <c r="H127">
        <v>4.6171863128697197</v>
      </c>
      <c r="I127">
        <v>0.73624923918829666</v>
      </c>
      <c r="J127">
        <v>0.0062485796777593996</v>
      </c>
      <c r="K127">
        <v>3.8369307731000002e-13</v>
      </c>
      <c r="L127">
        <v>-1.8474111129800001e-13</v>
      </c>
      <c r="M127">
        <v>0.32583610745091113</v>
      </c>
      <c r="N127">
        <v>-3.8369307731000002e-13</v>
      </c>
      <c r="O127">
        <v>-1.9895196601300001e-13</v>
      </c>
      <c r="P127">
        <v>-2.7000623958899998e-13</v>
      </c>
      <c r="Q127">
        <v>0</v>
      </c>
      <c r="R127">
        <v>6.3555619427033614</v>
      </c>
      <c r="S127">
        <v>1.7561445694432221</v>
      </c>
      <c r="T127">
        <v>0.58573350273981362</v>
      </c>
      <c r="U127">
        <v>-0.095119599065711199</v>
      </c>
      <c r="V127">
        <v>-4.9737991503199995e-13</v>
      </c>
      <c r="W127" t="s">
        <v>317</v>
      </c>
      <c r="X127" t="s">
        <v>318</v>
      </c>
      <c r="Y127" t="s">
        <v>319</v>
      </c>
      <c r="Z127" t="s">
        <v>320</v>
      </c>
      <c r="AA127" t="s">
        <v>251</v>
      </c>
      <c r="AB127" t="s">
        <v>252</v>
      </c>
      <c r="AC127" t="s">
        <v>253</v>
      </c>
      <c r="AD127" t="s">
        <v>254</v>
      </c>
      <c r="AE127">
        <v>0.0098269037247434004</v>
      </c>
      <c r="AF127">
        <v>3.6948222259500001e-13</v>
      </c>
      <c r="AG127">
        <v>3.6289058735651452</v>
      </c>
      <c r="AH127">
        <v>0.20746122709711301</v>
      </c>
      <c r="AI127">
        <v>0.13165551192591349</v>
      </c>
      <c r="AJ127"/>
      <c r="AK127">
        <v>0.0069959367123430998</v>
      </c>
      <c r="AL127"/>
      <c r="AM127"/>
      <c r="AN127"/>
      <c r="AO127"/>
      <c r="AP127"/>
      <c r="AQ127"/>
      <c r="AR127"/>
      <c r="AS127"/>
      <c r="AT127"/>
      <c r="AU127"/>
      <c r="AV127"/>
      <c r="AW127"/>
      <c r="AX127"/>
      <c r="AY127"/>
      <c r="AZ127"/>
      <c r="BA127"/>
      <c r="BB127"/>
      <c r="BC127"/>
      <c r="BD127"/>
      <c r="BE127"/>
      <c r="BF127"/>
      <c r="BG127"/>
      <c r="BH127"/>
    </row>
    <row r="128">
      <c r="A128" t="s">
        <v>594</v>
      </c>
      <c r="B128">
        <v>2005</v>
      </c>
      <c r="C128" t="s">
        <v>599</v>
      </c>
      <c r="D128">
        <v>127</v>
      </c>
      <c r="E128" t="s">
        <v>50</v>
      </c>
      <c r="F128" t="s">
        <v>19</v>
      </c>
      <c r="G128" t="s">
        <v>620</v>
      </c>
      <c r="H128">
        <v>4.7415453729405233</v>
      </c>
      <c r="I128">
        <v>0.71167193864932832</v>
      </c>
      <c r="J128">
        <v>0.031122401117079999</v>
      </c>
      <c r="K128">
        <v>0</v>
      </c>
      <c r="L128">
        <v>0</v>
      </c>
      <c r="M128">
        <v>0.39732312215993493</v>
      </c>
      <c r="N128">
        <v>0</v>
      </c>
      <c r="O128">
        <v>0</v>
      </c>
      <c r="P128">
        <v>0</v>
      </c>
      <c r="Q128">
        <v>0</v>
      </c>
      <c r="R128">
        <v>6.5859106862689059</v>
      </c>
      <c r="S128">
        <v>1.928868148411053</v>
      </c>
      <c r="T128">
        <v>0.28967060435677372</v>
      </c>
      <c r="U128">
        <v>0.32502947124457798</v>
      </c>
      <c r="V128">
        <v>0</v>
      </c>
      <c r="W128" t="s">
        <v>317</v>
      </c>
      <c r="X128" t="s">
        <v>318</v>
      </c>
      <c r="Y128" t="s">
        <v>319</v>
      </c>
      <c r="Z128" t="s">
        <v>320</v>
      </c>
      <c r="AA128" t="s">
        <v>251</v>
      </c>
      <c r="AB128" t="s">
        <v>252</v>
      </c>
      <c r="AC128" t="s">
        <v>253</v>
      </c>
      <c r="AD128" t="s">
        <v>254</v>
      </c>
      <c r="AE128">
        <v>0.33579361579610789</v>
      </c>
      <c r="AF128">
        <v>0</v>
      </c>
      <c r="AG128">
        <v>3.456212018203686</v>
      </c>
      <c r="AH128">
        <v>0.209752122410371</v>
      </c>
      <c r="AI128">
        <v>0.14068654228232319</v>
      </c>
      <c r="AJ128"/>
      <c r="AK128">
        <v>0.0388699428994385</v>
      </c>
      <c r="AL128"/>
      <c r="AM128"/>
      <c r="AN128"/>
      <c r="AO128"/>
      <c r="AP128"/>
      <c r="AQ128"/>
      <c r="AR128"/>
      <c r="AS128"/>
      <c r="AT128"/>
      <c r="AU128"/>
      <c r="AV128"/>
      <c r="AW128"/>
      <c r="AX128"/>
      <c r="AY128"/>
      <c r="AZ128"/>
      <c r="BA128"/>
      <c r="BB128"/>
      <c r="BC128"/>
      <c r="BD128"/>
      <c r="BE128"/>
      <c r="BF128"/>
      <c r="BG128"/>
      <c r="BH128"/>
    </row>
    <row r="129">
      <c r="A129" t="s">
        <v>594</v>
      </c>
      <c r="B129">
        <v>2005</v>
      </c>
      <c r="C129" t="s">
        <v>599</v>
      </c>
      <c r="D129">
        <v>139</v>
      </c>
      <c r="E129" t="s">
        <v>50</v>
      </c>
      <c r="F129" t="s">
        <v>19</v>
      </c>
      <c r="G129" t="s">
        <v>182</v>
      </c>
      <c r="H129">
        <v>4.7392849494668496</v>
      </c>
      <c r="I129">
        <v>0.71098865452339255</v>
      </c>
      <c r="J129">
        <v>0.031040488585273501</v>
      </c>
      <c r="K129">
        <v>0</v>
      </c>
      <c r="L129">
        <v>0</v>
      </c>
      <c r="M129">
        <v>0.39728430911541629</v>
      </c>
      <c r="N129">
        <v>0</v>
      </c>
      <c r="O129">
        <v>0</v>
      </c>
      <c r="P129">
        <v>0</v>
      </c>
      <c r="Q129">
        <v>0</v>
      </c>
      <c r="R129">
        <v>6.5808788252954464</v>
      </c>
      <c r="S129">
        <v>1.928763627062144</v>
      </c>
      <c r="T129">
        <v>0.28921352948007212</v>
      </c>
      <c r="U129">
        <v>0.32440517162325239</v>
      </c>
      <c r="V129">
        <v>0</v>
      </c>
      <c r="W129" t="s">
        <v>317</v>
      </c>
      <c r="X129" t="s">
        <v>318</v>
      </c>
      <c r="Y129" t="s">
        <v>319</v>
      </c>
      <c r="Z129" t="s">
        <v>320</v>
      </c>
      <c r="AA129" t="s">
        <v>251</v>
      </c>
      <c r="AB129" t="s">
        <v>252</v>
      </c>
      <c r="AC129" t="s">
        <v>253</v>
      </c>
      <c r="AD129" t="s">
        <v>254</v>
      </c>
      <c r="AE129">
        <v>0.33513778873537281</v>
      </c>
      <c r="AF129">
        <v>0</v>
      </c>
      <c r="AG129">
        <v>3.4528490608560509</v>
      </c>
      <c r="AH129">
        <v>0.20973732397125339</v>
      </c>
      <c r="AI129">
        <v>0.14068654228232319</v>
      </c>
      <c r="AJ129"/>
      <c r="AK129">
        <v>0.038811322902661198</v>
      </c>
      <c r="AL129"/>
      <c r="AM129"/>
      <c r="AN129"/>
      <c r="AO129"/>
      <c r="AP129"/>
      <c r="AQ129"/>
      <c r="AR129"/>
      <c r="AS129"/>
      <c r="AT129"/>
      <c r="AU129"/>
      <c r="AV129"/>
      <c r="AW129"/>
      <c r="AX129"/>
      <c r="AY129"/>
      <c r="AZ129"/>
      <c r="BA129"/>
      <c r="BB129"/>
      <c r="BC129"/>
      <c r="BD129"/>
      <c r="BE129"/>
      <c r="BF129"/>
      <c r="BG129"/>
      <c r="BH129"/>
    </row>
    <row r="130">
      <c r="A130" t="s">
        <v>594</v>
      </c>
      <c r="B130">
        <v>2005</v>
      </c>
      <c r="C130" t="s">
        <v>599</v>
      </c>
      <c r="D130">
        <v>151</v>
      </c>
      <c r="E130" t="s">
        <v>109</v>
      </c>
      <c r="F130" t="s">
        <v>49</v>
      </c>
      <c r="G130" t="s">
        <v>182</v>
      </c>
      <c r="H130">
        <v>13.811796258557161</v>
      </c>
      <c r="I130">
        <v>11.24667672997302</v>
      </c>
      <c r="J130">
        <v>5.3321357478147338</v>
      </c>
      <c r="K130">
        <v>1.559645823129207</v>
      </c>
      <c r="L130">
        <v>0.43537117146710608</v>
      </c>
      <c r="M130">
        <v>9.7525352681443671</v>
      </c>
      <c r="N130">
        <v>2.6110812994410479</v>
      </c>
      <c r="O130">
        <v>0.91304754699449953</v>
      </c>
      <c r="P130">
        <v>0.1140400972103629</v>
      </c>
      <c r="Q130">
        <v>0.29773061155383529</v>
      </c>
      <c r="R130">
        <v>13.70388621817477</v>
      </c>
      <c r="S130">
        <v>14.98087954922846</v>
      </c>
      <c r="T130">
        <v>9.2423011544084801</v>
      </c>
      <c r="U130">
        <v>5.9220655566089571</v>
      </c>
      <c r="V130">
        <v>1.9436824929140899</v>
      </c>
      <c r="W130" t="s">
        <v>317</v>
      </c>
      <c r="X130" t="s">
        <v>318</v>
      </c>
      <c r="Y130" t="s">
        <v>319</v>
      </c>
      <c r="Z130" t="s">
        <v>320</v>
      </c>
      <c r="AA130" t="s">
        <v>251</v>
      </c>
      <c r="AB130" t="s">
        <v>252</v>
      </c>
      <c r="AC130" t="s">
        <v>253</v>
      </c>
      <c r="AD130" t="s">
        <v>254</v>
      </c>
      <c r="AE130">
        <v>7.3194152157518886</v>
      </c>
      <c r="AF130">
        <v>1.0950329322661629</v>
      </c>
      <c r="AG130">
        <v>11.096028597664549</v>
      </c>
      <c r="AH130">
        <v>3.44552410458247</v>
      </c>
      <c r="AI130">
        <v>6.3436862761765038</v>
      </c>
      <c r="AJ130"/>
      <c r="AK130">
        <v>3.038034408531892</v>
      </c>
      <c r="AL130"/>
      <c r="AM130"/>
      <c r="AN130"/>
      <c r="AO130"/>
      <c r="AP130"/>
      <c r="AQ130"/>
      <c r="AR130"/>
      <c r="AS130"/>
      <c r="AT130"/>
      <c r="AU130"/>
      <c r="AV130"/>
      <c r="AW130"/>
      <c r="AX130"/>
      <c r="AY130"/>
      <c r="AZ130"/>
      <c r="BA130"/>
      <c r="BB130"/>
      <c r="BC130"/>
      <c r="BD130"/>
      <c r="BE130"/>
      <c r="BF130"/>
      <c r="BG130"/>
      <c r="BH130"/>
    </row>
    <row r="131">
      <c r="A131" t="s">
        <v>594</v>
      </c>
      <c r="B131">
        <v>2005</v>
      </c>
      <c r="C131" t="s">
        <v>599</v>
      </c>
      <c r="D131">
        <v>152</v>
      </c>
      <c r="E131" t="s">
        <v>109</v>
      </c>
      <c r="F131" t="s">
        <v>48</v>
      </c>
      <c r="G131" t="s">
        <v>182</v>
      </c>
      <c r="H131">
        <v>86.188203741443743</v>
      </c>
      <c r="I131">
        <v>88.753323270026556</v>
      </c>
      <c r="J131">
        <v>94.667864252185325</v>
      </c>
      <c r="K131">
        <v>98.44035417687077</v>
      </c>
      <c r="L131">
        <v>99.564628828532904</v>
      </c>
      <c r="M131">
        <v>90.247464731855828</v>
      </c>
      <c r="N131">
        <v>97.388918700559088</v>
      </c>
      <c r="O131">
        <v>99.086952453005409</v>
      </c>
      <c r="P131">
        <v>99.885959902789651</v>
      </c>
      <c r="Q131">
        <v>99.702269388446155</v>
      </c>
      <c r="R131">
        <v>86.296113781825028</v>
      </c>
      <c r="S131">
        <v>85.019120450771723</v>
      </c>
      <c r="T131">
        <v>90.757698845591719</v>
      </c>
      <c r="U131">
        <v>94.077934443391058</v>
      </c>
      <c r="V131">
        <v>98.056317507085936</v>
      </c>
      <c r="W131" t="s">
        <v>317</v>
      </c>
      <c r="X131" t="s">
        <v>318</v>
      </c>
      <c r="Y131" t="s">
        <v>319</v>
      </c>
      <c r="Z131" t="s">
        <v>320</v>
      </c>
      <c r="AA131" t="s">
        <v>251</v>
      </c>
      <c r="AB131" t="s">
        <v>252</v>
      </c>
      <c r="AC131" t="s">
        <v>253</v>
      </c>
      <c r="AD131" t="s">
        <v>254</v>
      </c>
      <c r="AE131">
        <v>92.680584784247912</v>
      </c>
      <c r="AF131">
        <v>98.904967067733864</v>
      </c>
      <c r="AG131">
        <v>88.903971402335458</v>
      </c>
      <c r="AH131">
        <v>96.554475895417539</v>
      </c>
      <c r="AI131">
        <v>93.656313723823189</v>
      </c>
      <c r="AJ131"/>
      <c r="AK131">
        <v>96.961965591468285</v>
      </c>
      <c r="AL131"/>
      <c r="AM131"/>
      <c r="AN131"/>
      <c r="AO131"/>
      <c r="AP131"/>
      <c r="AQ131"/>
      <c r="AR131"/>
      <c r="AS131"/>
      <c r="AT131"/>
      <c r="AU131"/>
      <c r="AV131"/>
      <c r="AW131"/>
      <c r="AX131"/>
      <c r="AY131"/>
      <c r="AZ131"/>
      <c r="BA131"/>
      <c r="BB131"/>
      <c r="BC131"/>
      <c r="BD131"/>
      <c r="BE131"/>
      <c r="BF131"/>
      <c r="BG131"/>
      <c r="BH131"/>
    </row>
    <row r="132">
      <c r="A132" t="s">
        <v>594</v>
      </c>
      <c r="B132">
        <v>2005</v>
      </c>
      <c r="C132" t="s">
        <v>599</v>
      </c>
      <c r="D132">
        <v>153</v>
      </c>
      <c r="E132" t="s">
        <v>264</v>
      </c>
      <c r="F132" t="s">
        <v>333</v>
      </c>
      <c r="G132" t="s">
        <v>182</v>
      </c>
      <c r="H132">
        <v>0.99985821243947248</v>
      </c>
      <c r="I132">
        <v>4.1939023544105503</v>
      </c>
      <c r="J132">
        <v>19.643601032799719</v>
      </c>
      <c r="K132">
        <v>63.387379716628963</v>
      </c>
      <c r="L132">
        <v>94.051848243229657</v>
      </c>
      <c r="M132">
        <v>16.5898756980191</v>
      </c>
      <c r="N132">
        <v>53.734882437403357</v>
      </c>
      <c r="O132">
        <v>77.003766500280165</v>
      </c>
      <c r="P132">
        <v>93.19705694941986</v>
      </c>
      <c r="Q132">
        <v>99.2937745098221</v>
      </c>
      <c r="R132">
        <v>0.200793060701456</v>
      </c>
      <c r="S132">
        <v>0.80444825479953508</v>
      </c>
      <c r="T132">
        <v>4.3807549759589373</v>
      </c>
      <c r="U132">
        <v>13.41735579791527</v>
      </c>
      <c r="V132">
        <v>50.699155903940117</v>
      </c>
      <c r="W132" t="s">
        <v>317</v>
      </c>
      <c r="X132" t="s">
        <v>318</v>
      </c>
      <c r="Y132" t="s">
        <v>319</v>
      </c>
      <c r="Z132" t="s">
        <v>320</v>
      </c>
      <c r="AA132" t="s">
        <v>251</v>
      </c>
      <c r="AB132" t="s">
        <v>252</v>
      </c>
      <c r="AC132" t="s">
        <v>253</v>
      </c>
      <c r="AD132" t="s">
        <v>254</v>
      </c>
      <c r="AE132">
        <v>21.65702306947798</v>
      </c>
      <c r="AF132">
        <v>71.872767581488304</v>
      </c>
      <c r="AG132">
        <v>5.6481994000580116</v>
      </c>
      <c r="AH132">
        <v>49.087497923110917</v>
      </c>
      <c r="AI132">
        <v>33.871124306342239</v>
      </c>
      <c r="AJ132"/>
      <c r="AK132">
        <v>79.447901518818782</v>
      </c>
      <c r="AL132">
        <v>219.62366800000001</v>
      </c>
      <c r="AM132">
        <v>920.62803699999938</v>
      </c>
      <c r="AN132">
        <v>4304.2468229999968</v>
      </c>
      <c r="AO132">
        <v>13921.26714400003</v>
      </c>
      <c r="AP132">
        <v>20634.758036000061</v>
      </c>
      <c r="AQ132">
        <v>1520.6814359999989</v>
      </c>
      <c r="AR132">
        <v>4924.6755270000012</v>
      </c>
      <c r="AS132">
        <v>7060.2976750000116</v>
      </c>
      <c r="AT132">
        <v>8533.7151109999959</v>
      </c>
      <c r="AU132">
        <v>9085.2153970000145</v>
      </c>
      <c r="AV132">
        <v>25.690048000000001</v>
      </c>
      <c r="AW132">
        <v>102.99061399999999</v>
      </c>
      <c r="AX132">
        <v>559.94671499999981</v>
      </c>
      <c r="AY132">
        <v>1714.5349950000009</v>
      </c>
      <c r="AZ132">
        <v>6472.7761899999996</v>
      </c>
      <c r="BA132">
        <v>7120.6001070000239</v>
      </c>
      <c r="BB132">
        <v>8439.366156000051</v>
      </c>
      <c r="BC132">
        <v>1725.6717420000009</v>
      </c>
      <c r="BD132">
        <v>6742.9291239999966</v>
      </c>
      <c r="BE132">
        <v>423.2619880000002</v>
      </c>
      <c r="BF132"/>
      <c r="BG132"/>
      <c r="BH132">
        <v>15548.69459099989</v>
      </c>
    </row>
    <row r="133">
      <c r="A133" t="s">
        <v>594</v>
      </c>
      <c r="B133">
        <v>2005</v>
      </c>
      <c r="C133" t="s">
        <v>599</v>
      </c>
      <c r="D133">
        <v>154</v>
      </c>
      <c r="E133" t="s">
        <v>264</v>
      </c>
      <c r="F133" t="s">
        <v>334</v>
      </c>
      <c r="G133" t="s">
        <v>182</v>
      </c>
      <c r="H133">
        <v>1.5682697973316351</v>
      </c>
      <c r="I133">
        <v>2.271177227992359</v>
      </c>
      <c r="J133">
        <v>3.5759141601238889</v>
      </c>
      <c r="K133">
        <v>1.9373531415282761</v>
      </c>
      <c r="L133">
        <v>0.47274297668990628</v>
      </c>
      <c r="M133">
        <v>3.9222262932443659</v>
      </c>
      <c r="N133">
        <v>2.409560547231695</v>
      </c>
      <c r="O133">
        <v>1.3579922933482169</v>
      </c>
      <c r="P133">
        <v>0.38935055029062032</v>
      </c>
      <c r="Q133">
        <v>0.11944684648927451</v>
      </c>
      <c r="R133">
        <v>1.0722848467165611</v>
      </c>
      <c r="S133">
        <v>1.433909709919478</v>
      </c>
      <c r="T133">
        <v>2.4973017534134279</v>
      </c>
      <c r="U133">
        <v>3.5521737502848971</v>
      </c>
      <c r="V133">
        <v>2.4316623692638779</v>
      </c>
      <c r="W133" t="s">
        <v>317</v>
      </c>
      <c r="X133" t="s">
        <v>318</v>
      </c>
      <c r="Y133" t="s">
        <v>319</v>
      </c>
      <c r="Z133" t="s">
        <v>320</v>
      </c>
      <c r="AA133" t="s">
        <v>251</v>
      </c>
      <c r="AB133" t="s">
        <v>252</v>
      </c>
      <c r="AC133" t="s">
        <v>253</v>
      </c>
      <c r="AD133" t="s">
        <v>254</v>
      </c>
      <c r="AE133">
        <v>3.0556518075114689</v>
      </c>
      <c r="AF133">
        <v>2.0754908215102978</v>
      </c>
      <c r="AG133">
        <v>1.293209145501389</v>
      </c>
      <c r="AH133">
        <v>2.6390550756008149</v>
      </c>
      <c r="AI133">
        <v>0.78562249788157201</v>
      </c>
      <c r="AJ133"/>
      <c r="AK133">
        <v>0.71520186016938603</v>
      </c>
      <c r="AL133">
        <v>344.47800799999987</v>
      </c>
      <c r="AM133">
        <v>498.55939799999982</v>
      </c>
      <c r="AN133">
        <v>783.54356399999892</v>
      </c>
      <c r="AO133">
        <v>425.48549499999979</v>
      </c>
      <c r="AP133">
        <v>103.718716</v>
      </c>
      <c r="AQ133">
        <v>359.52389399999993</v>
      </c>
      <c r="AR133">
        <v>220.83055400000001</v>
      </c>
      <c r="AS133">
        <v>124.51118</v>
      </c>
      <c r="AT133">
        <v>35.651412000000001</v>
      </c>
      <c r="AU133">
        <v>10.929188</v>
      </c>
      <c r="AV133">
        <v>137.19124099999999</v>
      </c>
      <c r="AW133">
        <v>183.57829799999999</v>
      </c>
      <c r="AX133">
        <v>319.20432</v>
      </c>
      <c r="AY133">
        <v>453.91404199999971</v>
      </c>
      <c r="AZ133">
        <v>310.451052</v>
      </c>
      <c r="BA133">
        <v>1004.665992999999</v>
      </c>
      <c r="BB133">
        <v>243.70603199999999</v>
      </c>
      <c r="BC133">
        <v>395.10901100000001</v>
      </c>
      <c r="BD133">
        <v>362.51514299999991</v>
      </c>
      <c r="BE133">
        <v>9.8173340000000007</v>
      </c>
      <c r="BF133"/>
      <c r="BG133"/>
      <c r="BH133">
        <v>139.97166799999991</v>
      </c>
    </row>
    <row r="134">
      <c r="A134" t="s">
        <v>594</v>
      </c>
      <c r="B134">
        <v>2005</v>
      </c>
      <c r="C134" t="s">
        <v>599</v>
      </c>
      <c r="D134">
        <v>155</v>
      </c>
      <c r="E134" t="s">
        <v>264</v>
      </c>
      <c r="F134" t="s">
        <v>335</v>
      </c>
      <c r="G134" t="s">
        <v>182</v>
      </c>
      <c r="H134">
        <v>88.073140304418644</v>
      </c>
      <c r="I134">
        <v>92.086999239759464</v>
      </c>
      <c r="J134">
        <v>76.614223604684454</v>
      </c>
      <c r="K134">
        <v>34.675267141842383</v>
      </c>
      <c r="L134">
        <v>5.4754087800806248</v>
      </c>
      <c r="M134">
        <v>78.380032822196284</v>
      </c>
      <c r="N134">
        <v>43.855557015365342</v>
      </c>
      <c r="O134">
        <v>21.638241206371831</v>
      </c>
      <c r="P134">
        <v>6.4135925002898162</v>
      </c>
      <c r="Q134">
        <v>0.58677864368863053</v>
      </c>
      <c r="R134">
        <v>85.785449463609723</v>
      </c>
      <c r="S134">
        <v>94.076629317426722</v>
      </c>
      <c r="T134">
        <v>92.246539163531054</v>
      </c>
      <c r="U134">
        <v>82.490736429521945</v>
      </c>
      <c r="V134">
        <v>46.869181726796498</v>
      </c>
      <c r="W134" t="s">
        <v>317</v>
      </c>
      <c r="X134" t="s">
        <v>318</v>
      </c>
      <c r="Y134" t="s">
        <v>319</v>
      </c>
      <c r="Z134" t="s">
        <v>320</v>
      </c>
      <c r="AA134" t="s">
        <v>251</v>
      </c>
      <c r="AB134" t="s">
        <v>252</v>
      </c>
      <c r="AC134" t="s">
        <v>253</v>
      </c>
      <c r="AD134" t="s">
        <v>254</v>
      </c>
      <c r="AE134">
        <v>74.907310440454467</v>
      </c>
      <c r="AF134">
        <v>26.05174159700103</v>
      </c>
      <c r="AG134">
        <v>85.973473562671771</v>
      </c>
      <c r="AH134">
        <v>47.59952156059726</v>
      </c>
      <c r="AI134">
        <v>63.84042129187624</v>
      </c>
      <c r="AJ134"/>
      <c r="AK134">
        <v>19.79103074140005</v>
      </c>
      <c r="AL134">
        <v>19345.68910399983</v>
      </c>
      <c r="AM134">
        <v>20214.555842999751</v>
      </c>
      <c r="AN134">
        <v>16787.478425999889</v>
      </c>
      <c r="AO134">
        <v>7615.4537280000059</v>
      </c>
      <c r="AP134">
        <v>1201.292026000001</v>
      </c>
      <c r="AQ134">
        <v>7184.5662400000001</v>
      </c>
      <c r="AR134">
        <v>4019.2586000000092</v>
      </c>
      <c r="AS134">
        <v>1983.9604090000021</v>
      </c>
      <c r="AT134">
        <v>587.26930900000002</v>
      </c>
      <c r="AU134">
        <v>53.689271000000012</v>
      </c>
      <c r="AV134">
        <v>10975.63982899996</v>
      </c>
      <c r="AW134">
        <v>12044.29216999997</v>
      </c>
      <c r="AX134">
        <v>11790.92344999992</v>
      </c>
      <c r="AY134">
        <v>10541.067591999919</v>
      </c>
      <c r="AZ134">
        <v>5983.8022569999957</v>
      </c>
      <c r="BA134">
        <v>24628.73133699999</v>
      </c>
      <c r="BB134">
        <v>3059.0193440000048</v>
      </c>
      <c r="BC134">
        <v>26267.131058999621</v>
      </c>
      <c r="BD134">
        <v>6538.5324939999746</v>
      </c>
      <c r="BE134">
        <v>797.76577199999986</v>
      </c>
      <c r="BF134"/>
      <c r="BG134"/>
      <c r="BH134">
        <v>3873.2891209999921</v>
      </c>
    </row>
    <row r="135">
      <c r="A135" t="s">
        <v>594</v>
      </c>
      <c r="B135">
        <v>2005</v>
      </c>
      <c r="C135" t="s">
        <v>599</v>
      </c>
      <c r="D135">
        <v>156</v>
      </c>
      <c r="E135" t="s">
        <v>264</v>
      </c>
      <c r="F135" t="s">
        <v>336</v>
      </c>
      <c r="G135" t="s">
        <v>182</v>
      </c>
      <c r="H135">
        <v>3.9230237976514002</v>
      </c>
      <c r="I135">
        <v>0.68334008461123064</v>
      </c>
      <c r="J135">
        <v>0.12889022159711991</v>
      </c>
      <c r="K135">
        <v>0</v>
      </c>
      <c r="L135">
        <v>0</v>
      </c>
      <c r="M135">
        <v>0.38470595692939291</v>
      </c>
      <c r="N135">
        <v>0</v>
      </c>
      <c r="O135">
        <v>0</v>
      </c>
      <c r="P135">
        <v>0</v>
      </c>
      <c r="Q135">
        <v>0</v>
      </c>
      <c r="R135">
        <v>5.5974551131417813</v>
      </c>
      <c r="S135">
        <v>1.5378072732832371</v>
      </c>
      <c r="T135">
        <v>0.50700023008764938</v>
      </c>
      <c r="U135">
        <v>0.21015373039091459</v>
      </c>
      <c r="V135">
        <v>0</v>
      </c>
      <c r="W135" t="s">
        <v>317</v>
      </c>
      <c r="X135" t="s">
        <v>318</v>
      </c>
      <c r="Y135" t="s">
        <v>319</v>
      </c>
      <c r="Z135" t="s">
        <v>320</v>
      </c>
      <c r="AA135" t="s">
        <v>251</v>
      </c>
      <c r="AB135" t="s">
        <v>252</v>
      </c>
      <c r="AC135" t="s">
        <v>253</v>
      </c>
      <c r="AD135" t="s">
        <v>254</v>
      </c>
      <c r="AE135">
        <v>0.034394163035216398</v>
      </c>
      <c r="AF135">
        <v>0</v>
      </c>
      <c r="AG135">
        <v>3.2010655650035482</v>
      </c>
      <c r="AH135">
        <v>0.25671209118352839</v>
      </c>
      <c r="AI135">
        <v>1.230489849691726</v>
      </c>
      <c r="AJ135"/>
      <c r="AK135">
        <v>0</v>
      </c>
      <c r="AL135">
        <v>861.71105599999976</v>
      </c>
      <c r="AM135">
        <v>150.00397899999999</v>
      </c>
      <c r="AN135">
        <v>28.242038000000001</v>
      </c>
      <c r="AO135">
        <v>0</v>
      </c>
      <c r="AP135">
        <v>0</v>
      </c>
      <c r="AQ135">
        <v>35.263387000000002</v>
      </c>
      <c r="AR135">
        <v>0</v>
      </c>
      <c r="AS135">
        <v>0</v>
      </c>
      <c r="AT135">
        <v>0</v>
      </c>
      <c r="AU135">
        <v>0</v>
      </c>
      <c r="AV135">
        <v>716.1546819999993</v>
      </c>
      <c r="AW135">
        <v>196.879929</v>
      </c>
      <c r="AX135">
        <v>64.804608999999999</v>
      </c>
      <c r="AY135">
        <v>26.854465999999999</v>
      </c>
      <c r="AZ135">
        <v>0</v>
      </c>
      <c r="BA135">
        <v>11.308437</v>
      </c>
      <c r="BB135">
        <v>0</v>
      </c>
      <c r="BC135">
        <v>978.00874199999976</v>
      </c>
      <c r="BD135">
        <v>35.263387000000002</v>
      </c>
      <c r="BE135">
        <v>15.376507</v>
      </c>
      <c r="BF135"/>
      <c r="BG135"/>
      <c r="BH135">
        <v>0</v>
      </c>
    </row>
    <row r="136">
      <c r="A136" t="s">
        <v>594</v>
      </c>
      <c r="B136">
        <v>2005</v>
      </c>
      <c r="C136" t="s">
        <v>599</v>
      </c>
      <c r="D136">
        <v>157</v>
      </c>
      <c r="E136" t="s">
        <v>264</v>
      </c>
      <c r="F136" t="s">
        <v>337</v>
      </c>
      <c r="G136" t="s">
        <v>182</v>
      </c>
      <c r="H136">
        <v>4.7415453729405233</v>
      </c>
      <c r="I136">
        <v>0.71167193864932832</v>
      </c>
      <c r="J136">
        <v>0.031122401117079999</v>
      </c>
      <c r="K136">
        <v>0</v>
      </c>
      <c r="L136">
        <v>0</v>
      </c>
      <c r="M136">
        <v>0.39732312215993493</v>
      </c>
      <c r="N136">
        <v>0</v>
      </c>
      <c r="O136">
        <v>0</v>
      </c>
      <c r="P136">
        <v>0</v>
      </c>
      <c r="Q136">
        <v>0</v>
      </c>
      <c r="R136">
        <v>6.5859106862689059</v>
      </c>
      <c r="S136">
        <v>1.928868148411053</v>
      </c>
      <c r="T136">
        <v>0.28967060435677372</v>
      </c>
      <c r="U136">
        <v>0.32502947124457798</v>
      </c>
      <c r="V136">
        <v>0</v>
      </c>
      <c r="W136" t="s">
        <v>317</v>
      </c>
      <c r="X136" t="s">
        <v>318</v>
      </c>
      <c r="Y136" t="s">
        <v>319</v>
      </c>
      <c r="Z136" t="s">
        <v>320</v>
      </c>
      <c r="AA136" t="s">
        <v>251</v>
      </c>
      <c r="AB136" t="s">
        <v>252</v>
      </c>
      <c r="AC136" t="s">
        <v>253</v>
      </c>
      <c r="AD136" t="s">
        <v>254</v>
      </c>
      <c r="AE136">
        <v>0.33579361579610789</v>
      </c>
      <c r="AF136">
        <v>0</v>
      </c>
      <c r="AG136">
        <v>3.456212018203686</v>
      </c>
      <c r="AH136">
        <v>0.209752122410371</v>
      </c>
      <c r="AI136">
        <v>0.14068654228232319</v>
      </c>
      <c r="AJ136"/>
      <c r="AK136">
        <v>0.0388699428994385</v>
      </c>
      <c r="AL136">
        <v>1041.503259000001</v>
      </c>
      <c r="AM136">
        <v>156.22327000000001</v>
      </c>
      <c r="AN136">
        <v>6.8194470000000003</v>
      </c>
      <c r="AO136">
        <v>0</v>
      </c>
      <c r="AP136">
        <v>0</v>
      </c>
      <c r="AQ136">
        <v>36.419916999999991</v>
      </c>
      <c r="AR136">
        <v>0</v>
      </c>
      <c r="AS136">
        <v>0</v>
      </c>
      <c r="AT136">
        <v>0</v>
      </c>
      <c r="AU136">
        <v>0</v>
      </c>
      <c r="AV136">
        <v>842.62056200000075</v>
      </c>
      <c r="AW136">
        <v>246.946045</v>
      </c>
      <c r="AX136">
        <v>37.025604999999999</v>
      </c>
      <c r="AY136">
        <v>41.533846999999987</v>
      </c>
      <c r="AZ136">
        <v>0</v>
      </c>
      <c r="BA136">
        <v>110.405389</v>
      </c>
      <c r="BB136">
        <v>0</v>
      </c>
      <c r="BC136">
        <v>1055.9626160000009</v>
      </c>
      <c r="BD136">
        <v>28.812707</v>
      </c>
      <c r="BE136">
        <v>1.758054</v>
      </c>
      <c r="BF136"/>
      <c r="BG136"/>
      <c r="BH136">
        <v>7.6072100000000002</v>
      </c>
    </row>
    <row r="137">
      <c r="A137" t="s">
        <v>594</v>
      </c>
      <c r="B137">
        <v>2005</v>
      </c>
      <c r="C137" t="s">
        <v>599</v>
      </c>
      <c r="D137">
        <v>158</v>
      </c>
      <c r="E137" t="s">
        <v>264</v>
      </c>
      <c r="F137" t="s">
        <v>338</v>
      </c>
      <c r="G137" t="s">
        <v>182</v>
      </c>
      <c r="H137">
        <v>0.69416251521897065</v>
      </c>
      <c r="I137">
        <v>0.052909154576683</v>
      </c>
      <c r="J137">
        <v>0.0062485796777175997</v>
      </c>
      <c r="K137">
        <v>0</v>
      </c>
      <c r="L137">
        <v>0</v>
      </c>
      <c r="M137">
        <v>0.32583610745116809</v>
      </c>
      <c r="N137">
        <v>0</v>
      </c>
      <c r="O137">
        <v>0</v>
      </c>
      <c r="P137">
        <v>0</v>
      </c>
      <c r="Q137">
        <v>0</v>
      </c>
      <c r="R137">
        <v>0.75810682956126885</v>
      </c>
      <c r="S137">
        <v>0.21833729616001321</v>
      </c>
      <c r="T137">
        <v>0.078733272652325298</v>
      </c>
      <c r="U137">
        <v>0.0045508206426188996</v>
      </c>
      <c r="V137">
        <v>0</v>
      </c>
      <c r="W137" t="s">
        <v>317</v>
      </c>
      <c r="X137" t="s">
        <v>318</v>
      </c>
      <c r="Y137" t="s">
        <v>319</v>
      </c>
      <c r="Z137" t="s">
        <v>320</v>
      </c>
      <c r="AA137" t="s">
        <v>251</v>
      </c>
      <c r="AB137" t="s">
        <v>252</v>
      </c>
      <c r="AC137" t="s">
        <v>253</v>
      </c>
      <c r="AD137" t="s">
        <v>254</v>
      </c>
      <c r="AE137">
        <v>0.0098269037243476007</v>
      </c>
      <c r="AF137">
        <v>0</v>
      </c>
      <c r="AG137">
        <v>0.42784030856140709</v>
      </c>
      <c r="AH137">
        <v>0.207461227098059</v>
      </c>
      <c r="AI137">
        <v>0.1316555119256167</v>
      </c>
      <c r="AJ137"/>
      <c r="AK137">
        <v>0.0069959367126219002</v>
      </c>
      <c r="AL137">
        <v>152.47613699999999</v>
      </c>
      <c r="AM137">
        <v>11.614398</v>
      </c>
      <c r="AN137">
        <v>1.36917</v>
      </c>
      <c r="AO137">
        <v>0</v>
      </c>
      <c r="AP137">
        <v>0</v>
      </c>
      <c r="AQ137">
        <v>29.867187000000001</v>
      </c>
      <c r="AR137">
        <v>0</v>
      </c>
      <c r="AS137">
        <v>0</v>
      </c>
      <c r="AT137">
        <v>0</v>
      </c>
      <c r="AU137">
        <v>0</v>
      </c>
      <c r="AV137">
        <v>96.994391999999991</v>
      </c>
      <c r="AW137">
        <v>27.952938</v>
      </c>
      <c r="AX137">
        <v>10.063662000000001</v>
      </c>
      <c r="AY137">
        <v>0.58152599999999999</v>
      </c>
      <c r="AZ137">
        <v>0</v>
      </c>
      <c r="BA137">
        <v>3.230982</v>
      </c>
      <c r="BB137">
        <v>0</v>
      </c>
      <c r="BC137">
        <v>130.71633600000001</v>
      </c>
      <c r="BD137">
        <v>28.498017000000001</v>
      </c>
      <c r="BE137">
        <v>1.6452</v>
      </c>
      <c r="BF137"/>
      <c r="BG137"/>
      <c r="BH137">
        <v>1.36917</v>
      </c>
    </row>
    <row r="138">
      <c r="A138" t="s">
        <v>594</v>
      </c>
      <c r="B138">
        <v>2005</v>
      </c>
      <c r="C138" t="s">
        <v>599</v>
      </c>
      <c r="D138">
        <v>222</v>
      </c>
      <c r="E138" t="s">
        <v>36</v>
      </c>
      <c r="F138" t="s">
        <v>15</v>
      </c>
      <c r="G138" t="s">
        <v>621</v>
      </c>
      <c r="H138">
        <v>0</v>
      </c>
      <c r="I138">
        <v>0</v>
      </c>
      <c r="J138">
        <v>0</v>
      </c>
      <c r="K138">
        <v>0</v>
      </c>
      <c r="L138">
        <v>0</v>
      </c>
      <c r="M138">
        <v>0</v>
      </c>
      <c r="N138">
        <v>0</v>
      </c>
      <c r="O138">
        <v>0</v>
      </c>
      <c r="P138">
        <v>0</v>
      </c>
      <c r="Q138">
        <v>0</v>
      </c>
      <c r="R138">
        <v>0</v>
      </c>
      <c r="S138">
        <v>0</v>
      </c>
      <c r="T138">
        <v>0</v>
      </c>
      <c r="U138">
        <v>0</v>
      </c>
      <c r="V138">
        <v>0</v>
      </c>
      <c r="W138" t="s">
        <v>317</v>
      </c>
      <c r="X138" t="s">
        <v>318</v>
      </c>
      <c r="Y138" t="s">
        <v>319</v>
      </c>
      <c r="Z138" t="s">
        <v>320</v>
      </c>
      <c r="AA138" t="s">
        <v>251</v>
      </c>
      <c r="AB138" t="s">
        <v>252</v>
      </c>
      <c r="AC138" t="s">
        <v>253</v>
      </c>
      <c r="AD138" t="s">
        <v>254</v>
      </c>
      <c r="AE138">
        <v>0</v>
      </c>
      <c r="AF138">
        <v>0</v>
      </c>
      <c r="AG138">
        <v>0</v>
      </c>
      <c r="AH138">
        <v>0</v>
      </c>
      <c r="AI138">
        <v>0</v>
      </c>
      <c r="AJ138"/>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row>
    <row r="139">
      <c r="A139" t="s">
        <v>594</v>
      </c>
      <c r="B139">
        <v>2005</v>
      </c>
      <c r="C139" t="s">
        <v>599</v>
      </c>
      <c r="D139">
        <v>223</v>
      </c>
      <c r="E139" t="s">
        <v>36</v>
      </c>
      <c r="F139" t="s">
        <v>16</v>
      </c>
      <c r="G139" t="s">
        <v>622</v>
      </c>
      <c r="H139">
        <v>78.195761273572359</v>
      </c>
      <c r="I139">
        <v>90.314851132142863</v>
      </c>
      <c r="J139">
        <v>94.608956625381396</v>
      </c>
      <c r="K139">
        <v>98.097657336176368</v>
      </c>
      <c r="L139">
        <v>99.072146659233027</v>
      </c>
      <c r="M139">
        <v>93.726738784827447</v>
      </c>
      <c r="N139">
        <v>99.020115936432234</v>
      </c>
      <c r="O139">
        <v>99.123639032825324</v>
      </c>
      <c r="P139">
        <v>99.542599125439835</v>
      </c>
      <c r="Q139">
        <v>99.476491870616272</v>
      </c>
      <c r="R139">
        <v>72.423183767523696</v>
      </c>
      <c r="S139">
        <v>87.098753550011637</v>
      </c>
      <c r="T139">
        <v>90.742959078143457</v>
      </c>
      <c r="U139">
        <v>93.343092942121444</v>
      </c>
      <c r="V139">
        <v>94.7523234740611</v>
      </c>
      <c r="W139" t="s">
        <v>317</v>
      </c>
      <c r="X139" t="s">
        <v>318</v>
      </c>
      <c r="Y139" t="s">
        <v>319</v>
      </c>
      <c r="Z139" t="s">
        <v>320</v>
      </c>
      <c r="AA139" t="s">
        <v>251</v>
      </c>
      <c r="AB139" t="s">
        <v>252</v>
      </c>
      <c r="AC139" t="s">
        <v>253</v>
      </c>
      <c r="AD139" t="s">
        <v>254</v>
      </c>
      <c r="AE139">
        <v>92.054128236968509</v>
      </c>
      <c r="AF139">
        <v>98.870633114196536</v>
      </c>
      <c r="AG139">
        <v>83.363524539201464</v>
      </c>
      <c r="AH139">
        <v>97.532115883629984</v>
      </c>
      <c r="AI139">
        <v>78.694706102753187</v>
      </c>
      <c r="AJ139"/>
      <c r="AK139">
        <v>98.611268066808762</v>
      </c>
      <c r="AL139">
        <v>17057.060716000098</v>
      </c>
      <c r="AM139">
        <v>19781.428785999749</v>
      </c>
      <c r="AN139">
        <v>20775.203289999899</v>
      </c>
      <c r="AO139">
        <v>21553.464263000111</v>
      </c>
      <c r="AP139">
        <v>21755.464624000018</v>
      </c>
      <c r="AQ139">
        <v>8562.9871999999941</v>
      </c>
      <c r="AR139">
        <v>9075.5441349999764</v>
      </c>
      <c r="AS139">
        <v>9088.4177489999893</v>
      </c>
      <c r="AT139">
        <v>9129.1729389999746</v>
      </c>
      <c r="AU139">
        <v>9109.3110180000149</v>
      </c>
      <c r="AV139">
        <v>9186.5544459999783</v>
      </c>
      <c r="AW139">
        <v>11120.950218999969</v>
      </c>
      <c r="AX139">
        <v>11580.295368999899</v>
      </c>
      <c r="AY139">
        <v>11940.4195379999</v>
      </c>
      <c r="AZ139">
        <v>12128.96906599994</v>
      </c>
      <c r="BA139">
        <v>30284.082280000031</v>
      </c>
      <c r="BB139">
        <v>11612.4610240001</v>
      </c>
      <c r="BC139">
        <v>25362.638429999421</v>
      </c>
      <c r="BD139">
        <v>13372.37139899982</v>
      </c>
      <c r="BE139">
        <v>977.04544699999587</v>
      </c>
      <c r="BF139">
        <v>0</v>
      </c>
      <c r="BG139">
        <v>0</v>
      </c>
      <c r="BH139">
        <v>19314.02309899982</v>
      </c>
    </row>
    <row r="140">
      <c r="A140" t="s">
        <v>594</v>
      </c>
      <c r="B140">
        <v>2005</v>
      </c>
      <c r="C140" t="s">
        <v>599</v>
      </c>
      <c r="D140">
        <v>224</v>
      </c>
      <c r="E140" t="s">
        <v>36</v>
      </c>
      <c r="F140" t="s">
        <v>20</v>
      </c>
      <c r="G140" t="s">
        <v>623</v>
      </c>
      <c r="H140">
        <v>21.8042387264294</v>
      </c>
      <c r="I140">
        <v>9.685148867856773</v>
      </c>
      <c r="J140">
        <v>5.3910433746186914</v>
      </c>
      <c r="K140">
        <v>1.902342663823593</v>
      </c>
      <c r="L140">
        <v>0.9278533407669709</v>
      </c>
      <c r="M140">
        <v>6.2732612151727016</v>
      </c>
      <c r="N140">
        <v>0.97988406356780944</v>
      </c>
      <c r="O140">
        <v>0.87636096717462386</v>
      </c>
      <c r="P140">
        <v>0.45740087456019551</v>
      </c>
      <c r="Q140">
        <v>0.52350812938374169</v>
      </c>
      <c r="R140">
        <v>27.576816232476201</v>
      </c>
      <c r="S140">
        <v>12.901246449988429</v>
      </c>
      <c r="T140">
        <v>9.2570409218565999</v>
      </c>
      <c r="U140">
        <v>6.6569070578785956</v>
      </c>
      <c r="V140">
        <v>5.2476765259389158</v>
      </c>
      <c r="W140" t="s">
        <v>317</v>
      </c>
      <c r="X140" t="s">
        <v>318</v>
      </c>
      <c r="Y140" t="s">
        <v>319</v>
      </c>
      <c r="Z140" t="s">
        <v>320</v>
      </c>
      <c r="AA140" t="s">
        <v>251</v>
      </c>
      <c r="AB140" t="s">
        <v>252</v>
      </c>
      <c r="AC140" t="s">
        <v>253</v>
      </c>
      <c r="AD140" t="s">
        <v>254</v>
      </c>
      <c r="AE140">
        <v>7.9458717630311586</v>
      </c>
      <c r="AF140">
        <v>1.129366885803466</v>
      </c>
      <c r="AG140">
        <v>16.63647546079773</v>
      </c>
      <c r="AH140">
        <v>2.467884116369889</v>
      </c>
      <c r="AI140">
        <v>21.305293897246219</v>
      </c>
      <c r="AJ140"/>
      <c r="AK140">
        <v>1.3887319331912029</v>
      </c>
      <c r="AL140">
        <v>4756.2197459999998</v>
      </c>
      <c r="AM140">
        <v>2121.3131639999988</v>
      </c>
      <c r="AN140">
        <v>1183.820496999999</v>
      </c>
      <c r="AO140">
        <v>417.97200599999991</v>
      </c>
      <c r="AP140">
        <v>203.74930000000001</v>
      </c>
      <c r="AQ140">
        <v>573.13266399999975</v>
      </c>
      <c r="AR140">
        <v>89.809843000000001</v>
      </c>
      <c r="AS140">
        <v>80.351515000000006</v>
      </c>
      <c r="AT140">
        <v>41.948791</v>
      </c>
      <c r="AU140">
        <v>47.938948000000003</v>
      </c>
      <c r="AV140">
        <v>3497.9948490000052</v>
      </c>
      <c r="AW140">
        <v>1647.258011000001</v>
      </c>
      <c r="AX140">
        <v>1181.3508089999989</v>
      </c>
      <c r="AY140">
        <v>851.54948899999977</v>
      </c>
      <c r="AZ140">
        <v>671.73979399999951</v>
      </c>
      <c r="BA140">
        <v>2614.0428339999989</v>
      </c>
      <c r="BB140">
        <v>132.645342</v>
      </c>
      <c r="BC140">
        <v>5061.5051870000107</v>
      </c>
      <c r="BD140">
        <v>338.36508800000001</v>
      </c>
      <c r="BE140">
        <v>264.51894199999998</v>
      </c>
      <c r="BF140">
        <v>0</v>
      </c>
      <c r="BG140">
        <v>0</v>
      </c>
      <c r="BH140">
        <v>271.99732000000012</v>
      </c>
    </row>
    <row r="141">
      <c r="A141" t="s">
        <v>594</v>
      </c>
      <c r="B141">
        <v>2005</v>
      </c>
      <c r="C141" t="s">
        <v>599</v>
      </c>
      <c r="D141">
        <v>225</v>
      </c>
      <c r="E141" t="s">
        <v>270</v>
      </c>
      <c r="F141" t="s">
        <v>339</v>
      </c>
      <c r="G141" t="s">
        <v>182</v>
      </c>
      <c r="H141">
        <v>78.195761273572359</v>
      </c>
      <c r="I141">
        <v>90.314851132142863</v>
      </c>
      <c r="J141">
        <v>94.608956625381396</v>
      </c>
      <c r="K141">
        <v>98.097657336176368</v>
      </c>
      <c r="L141">
        <v>99.072146659233027</v>
      </c>
      <c r="M141">
        <v>93.726738784827447</v>
      </c>
      <c r="N141">
        <v>99.020115936432234</v>
      </c>
      <c r="O141">
        <v>99.123639032825324</v>
      </c>
      <c r="P141">
        <v>99.542599125439835</v>
      </c>
      <c r="Q141">
        <v>99.476491870616272</v>
      </c>
      <c r="R141">
        <v>72.423183767523696</v>
      </c>
      <c r="S141">
        <v>87.098753550011637</v>
      </c>
      <c r="T141">
        <v>90.742959078143457</v>
      </c>
      <c r="U141">
        <v>93.343092942121444</v>
      </c>
      <c r="V141">
        <v>94.7523234740611</v>
      </c>
      <c r="W141" t="s">
        <v>317</v>
      </c>
      <c r="X141" t="s">
        <v>318</v>
      </c>
      <c r="Y141" t="s">
        <v>319</v>
      </c>
      <c r="Z141" t="s">
        <v>320</v>
      </c>
      <c r="AA141" t="s">
        <v>251</v>
      </c>
      <c r="AB141" t="s">
        <v>252</v>
      </c>
      <c r="AC141" t="s">
        <v>253</v>
      </c>
      <c r="AD141" t="s">
        <v>254</v>
      </c>
      <c r="AE141">
        <v>92.054128236968509</v>
      </c>
      <c r="AF141">
        <v>98.870633114196536</v>
      </c>
      <c r="AG141">
        <v>83.363524539201464</v>
      </c>
      <c r="AH141">
        <v>97.532115883629984</v>
      </c>
      <c r="AI141">
        <v>78.694706102753187</v>
      </c>
      <c r="AJ141"/>
      <c r="AK141">
        <v>98.611268066808762</v>
      </c>
      <c r="AL141"/>
      <c r="AM141"/>
      <c r="AN141"/>
      <c r="AO141"/>
      <c r="AP141"/>
      <c r="AQ141"/>
      <c r="AR141"/>
      <c r="AS141"/>
      <c r="AT141"/>
      <c r="AU141"/>
      <c r="AV141"/>
      <c r="AW141"/>
      <c r="AX141"/>
      <c r="AY141"/>
      <c r="AZ141"/>
      <c r="BA141"/>
      <c r="BB141"/>
      <c r="BC141"/>
      <c r="BD141"/>
      <c r="BE141"/>
      <c r="BF141"/>
      <c r="BG141"/>
      <c r="BH141"/>
    </row>
    <row r="142">
      <c r="A142" t="s">
        <v>594</v>
      </c>
      <c r="B142">
        <v>2005</v>
      </c>
      <c r="C142" t="s">
        <v>599</v>
      </c>
      <c r="D142">
        <v>226</v>
      </c>
      <c r="E142" t="s">
        <v>270</v>
      </c>
      <c r="F142" t="s">
        <v>340</v>
      </c>
      <c r="G142" t="s">
        <v>182</v>
      </c>
      <c r="H142">
        <v>21.8042387264294</v>
      </c>
      <c r="I142">
        <v>9.685148867856773</v>
      </c>
      <c r="J142">
        <v>5.3910433746186914</v>
      </c>
      <c r="K142">
        <v>1.902342663823593</v>
      </c>
      <c r="L142">
        <v>0.9278533407669709</v>
      </c>
      <c r="M142">
        <v>6.2732612151727016</v>
      </c>
      <c r="N142">
        <v>0.97988406356780944</v>
      </c>
      <c r="O142">
        <v>0.87636096717462386</v>
      </c>
      <c r="P142">
        <v>0.45740087456019551</v>
      </c>
      <c r="Q142">
        <v>0.52350812938374169</v>
      </c>
      <c r="R142">
        <v>27.576816232476201</v>
      </c>
      <c r="S142">
        <v>12.901246449988429</v>
      </c>
      <c r="T142">
        <v>9.2570409218565999</v>
      </c>
      <c r="U142">
        <v>6.6569070578785956</v>
      </c>
      <c r="V142">
        <v>5.2476765259389158</v>
      </c>
      <c r="W142" t="s">
        <v>317</v>
      </c>
      <c r="X142" t="s">
        <v>318</v>
      </c>
      <c r="Y142" t="s">
        <v>319</v>
      </c>
      <c r="Z142" t="s">
        <v>320</v>
      </c>
      <c r="AA142" t="s">
        <v>251</v>
      </c>
      <c r="AB142" t="s">
        <v>252</v>
      </c>
      <c r="AC142" t="s">
        <v>253</v>
      </c>
      <c r="AD142" t="s">
        <v>254</v>
      </c>
      <c r="AE142">
        <v>7.9458717630311586</v>
      </c>
      <c r="AF142">
        <v>1.129366885803466</v>
      </c>
      <c r="AG142">
        <v>16.63647546079773</v>
      </c>
      <c r="AH142">
        <v>2.467884116369889</v>
      </c>
      <c r="AI142">
        <v>21.305293897246219</v>
      </c>
      <c r="AJ142"/>
      <c r="AK142">
        <v>1.3887319331912029</v>
      </c>
      <c r="AL142"/>
      <c r="AM142"/>
      <c r="AN142"/>
      <c r="AO142"/>
      <c r="AP142"/>
      <c r="AQ142"/>
      <c r="AR142"/>
      <c r="AS142"/>
      <c r="AT142"/>
      <c r="AU142"/>
      <c r="AV142"/>
      <c r="AW142"/>
      <c r="AX142"/>
      <c r="AY142"/>
      <c r="AZ142"/>
      <c r="BA142"/>
      <c r="BB142"/>
      <c r="BC142"/>
      <c r="BD142"/>
      <c r="BE142"/>
      <c r="BF142"/>
      <c r="BG142"/>
      <c r="BH142"/>
    </row>
    <row r="143">
      <c r="A143" t="s">
        <v>594</v>
      </c>
      <c r="B143">
        <v>2008</v>
      </c>
      <c r="C143" t="s">
        <v>600</v>
      </c>
      <c r="D143">
        <v>16</v>
      </c>
      <c r="E143" t="s">
        <v>13</v>
      </c>
      <c r="F143" t="s">
        <v>14</v>
      </c>
      <c r="G143" t="s">
        <v>607</v>
      </c>
      <c r="H143">
        <v>98.481438515606683</v>
      </c>
      <c r="I143">
        <v>99.220815611193018</v>
      </c>
      <c r="J143">
        <v>99.105419424351098</v>
      </c>
      <c r="K143">
        <v>99.612760535139387</v>
      </c>
      <c r="L143">
        <v>99.937656922225457</v>
      </c>
      <c r="M143">
        <v>99.87546231113636</v>
      </c>
      <c r="N143">
        <v>99.941593729557894</v>
      </c>
      <c r="O143">
        <v>99.879811929301681</v>
      </c>
      <c r="P143">
        <v>100</v>
      </c>
      <c r="Q143">
        <v>99.986798723957122</v>
      </c>
      <c r="R143">
        <v>98.137401350450233</v>
      </c>
      <c r="S143">
        <v>98.946046896768308</v>
      </c>
      <c r="T143">
        <v>98.847895590093287</v>
      </c>
      <c r="U143">
        <v>98.617105879395055</v>
      </c>
      <c r="V143">
        <v>99.323859437621849</v>
      </c>
      <c r="W143" t="s">
        <v>402</v>
      </c>
      <c r="X143" t="s">
        <v>403</v>
      </c>
      <c r="Y143" t="s">
        <v>404</v>
      </c>
      <c r="Z143" t="s">
        <v>405</v>
      </c>
      <c r="AA143" t="s">
        <v>150</v>
      </c>
      <c r="AB143" t="s">
        <v>151</v>
      </c>
      <c r="AC143" t="s">
        <v>152</v>
      </c>
      <c r="AD143" t="s">
        <v>153</v>
      </c>
      <c r="AE143">
        <v>99.755374726241399</v>
      </c>
      <c r="AF143">
        <v>99.963049949367587</v>
      </c>
      <c r="AG143">
        <v>97.600607252615035</v>
      </c>
      <c r="AH143">
        <v>100</v>
      </c>
      <c r="AI143">
        <v>97.485611761264039</v>
      </c>
      <c r="AJ143"/>
      <c r="AK143">
        <v>99.966332112671211</v>
      </c>
      <c r="AL143"/>
      <c r="AM143"/>
      <c r="AN143"/>
      <c r="AO143"/>
      <c r="AP143"/>
      <c r="AQ143"/>
      <c r="AR143"/>
      <c r="AS143"/>
      <c r="AT143"/>
      <c r="AU143"/>
      <c r="AV143"/>
      <c r="AW143"/>
      <c r="AX143"/>
      <c r="AY143"/>
      <c r="AZ143"/>
      <c r="BA143"/>
      <c r="BB143"/>
      <c r="BC143"/>
      <c r="BD143"/>
      <c r="BE143"/>
      <c r="BF143"/>
      <c r="BG143"/>
      <c r="BH143"/>
    </row>
    <row r="144">
      <c r="A144" t="s">
        <v>594</v>
      </c>
      <c r="B144">
        <v>2008</v>
      </c>
      <c r="C144" t="s">
        <v>600</v>
      </c>
      <c r="D144">
        <v>17</v>
      </c>
      <c r="E144" t="s">
        <v>13</v>
      </c>
      <c r="F144" t="s">
        <v>51</v>
      </c>
      <c r="G144" t="s">
        <v>182</v>
      </c>
      <c r="H144">
        <v>1.518561484393246</v>
      </c>
      <c r="I144">
        <v>0.7791843888069715</v>
      </c>
      <c r="J144">
        <v>0.89458057564888016</v>
      </c>
      <c r="K144">
        <v>0.38723946486064459</v>
      </c>
      <c r="L144">
        <v>0.062343077774560898</v>
      </c>
      <c r="M144">
        <v>0.1245376888636491</v>
      </c>
      <c r="N144">
        <v>0.058406270442111399</v>
      </c>
      <c r="O144">
        <v>0.1201880706983475</v>
      </c>
      <c r="P144">
        <v>0</v>
      </c>
      <c r="Q144">
        <v>0.0132012760428792</v>
      </c>
      <c r="R144">
        <v>1.8625986495497311</v>
      </c>
      <c r="S144">
        <v>1.053953103231609</v>
      </c>
      <c r="T144">
        <v>1.1521044099067079</v>
      </c>
      <c r="U144">
        <v>1.382894120604905</v>
      </c>
      <c r="V144">
        <v>0.67614056237811926</v>
      </c>
      <c r="W144" t="s">
        <v>402</v>
      </c>
      <c r="X144" t="s">
        <v>403</v>
      </c>
      <c r="Y144" t="s">
        <v>404</v>
      </c>
      <c r="Z144" t="s">
        <v>405</v>
      </c>
      <c r="AA144" t="s">
        <v>150</v>
      </c>
      <c r="AB144" t="s">
        <v>151</v>
      </c>
      <c r="AC144" t="s">
        <v>152</v>
      </c>
      <c r="AD144" t="s">
        <v>153</v>
      </c>
      <c r="AE144">
        <v>0.24462527375858961</v>
      </c>
      <c r="AF144">
        <v>0.036950050632400103</v>
      </c>
      <c r="AG144">
        <v>2.3993927473848569</v>
      </c>
      <c r="AH144">
        <v>0</v>
      </c>
      <c r="AI144">
        <v>2.514388238736005</v>
      </c>
      <c r="AJ144"/>
      <c r="AK144">
        <v>0.033667887328775001</v>
      </c>
      <c r="AL144"/>
      <c r="AM144"/>
      <c r="AN144"/>
      <c r="AO144"/>
      <c r="AP144"/>
      <c r="AQ144"/>
      <c r="AR144"/>
      <c r="AS144"/>
      <c r="AT144"/>
      <c r="AU144"/>
      <c r="AV144"/>
      <c r="AW144"/>
      <c r="AX144"/>
      <c r="AY144"/>
      <c r="AZ144"/>
      <c r="BA144"/>
      <c r="BB144"/>
      <c r="BC144"/>
      <c r="BD144"/>
      <c r="BE144"/>
      <c r="BF144"/>
      <c r="BG144"/>
      <c r="BH144"/>
    </row>
    <row r="145">
      <c r="A145" t="s">
        <v>594</v>
      </c>
      <c r="B145">
        <v>2008</v>
      </c>
      <c r="C145" t="s">
        <v>600</v>
      </c>
      <c r="D145">
        <v>18</v>
      </c>
      <c r="E145" t="s">
        <v>60</v>
      </c>
      <c r="F145" t="s">
        <v>15</v>
      </c>
      <c r="G145" t="s">
        <v>608</v>
      </c>
      <c r="H145">
        <v>97.759302635073965</v>
      </c>
      <c r="I145">
        <v>98.754214981263928</v>
      </c>
      <c r="J145">
        <v>98.75085527735267</v>
      </c>
      <c r="K145">
        <v>99.412573999903017</v>
      </c>
      <c r="L145">
        <v>99.873921116915952</v>
      </c>
      <c r="M145">
        <v>99.472208011986908</v>
      </c>
      <c r="N145">
        <v>99.8518617393201</v>
      </c>
      <c r="O145">
        <v>99.807058727752135</v>
      </c>
      <c r="P145">
        <v>99.870744673817839</v>
      </c>
      <c r="Q145">
        <v>99.986798723957122</v>
      </c>
      <c r="R145">
        <v>97.357994595622728</v>
      </c>
      <c r="S145">
        <v>98.260982077873948</v>
      </c>
      <c r="T145">
        <v>98.452548535750125</v>
      </c>
      <c r="U145">
        <v>98.155654599645956</v>
      </c>
      <c r="V145">
        <v>99.003332350620582</v>
      </c>
      <c r="W145" t="s">
        <v>402</v>
      </c>
      <c r="X145" t="s">
        <v>403</v>
      </c>
      <c r="Y145" t="s">
        <v>404</v>
      </c>
      <c r="Z145" t="s">
        <v>405</v>
      </c>
      <c r="AA145" t="s">
        <v>150</v>
      </c>
      <c r="AB145" t="s">
        <v>151</v>
      </c>
      <c r="AC145" t="s">
        <v>152</v>
      </c>
      <c r="AD145" t="s">
        <v>153</v>
      </c>
      <c r="AE145">
        <v>99.206599066101319</v>
      </c>
      <c r="AF145">
        <v>99.889149848102775</v>
      </c>
      <c r="AG145">
        <v>97.243483861982057</v>
      </c>
      <c r="AH145">
        <v>99.876197322576942</v>
      </c>
      <c r="AI145">
        <v>92.075139910384891</v>
      </c>
      <c r="AJ145"/>
      <c r="AK145">
        <v>99.952006933437318</v>
      </c>
      <c r="AL145"/>
      <c r="AM145"/>
      <c r="AN145"/>
      <c r="AO145"/>
      <c r="AP145"/>
      <c r="AQ145"/>
      <c r="AR145"/>
      <c r="AS145"/>
      <c r="AT145"/>
      <c r="AU145"/>
      <c r="AV145"/>
      <c r="AW145"/>
      <c r="AX145"/>
      <c r="AY145"/>
      <c r="AZ145"/>
      <c r="BA145"/>
      <c r="BB145"/>
      <c r="BC145"/>
      <c r="BD145"/>
      <c r="BE145"/>
      <c r="BF145"/>
      <c r="BG145"/>
      <c r="BH145"/>
    </row>
    <row r="146">
      <c r="A146" t="s">
        <v>594</v>
      </c>
      <c r="B146">
        <v>2008</v>
      </c>
      <c r="C146" t="s">
        <v>600</v>
      </c>
      <c r="D146">
        <v>19</v>
      </c>
      <c r="E146" t="s">
        <v>60</v>
      </c>
      <c r="F146" t="s">
        <v>16</v>
      </c>
      <c r="G146" t="s">
        <v>609</v>
      </c>
      <c r="H146">
        <v>0.72213588053271038</v>
      </c>
      <c r="I146">
        <v>0.46660062992908541</v>
      </c>
      <c r="J146">
        <v>0.35456414699836081</v>
      </c>
      <c r="K146">
        <v>0.20018653523639979</v>
      </c>
      <c r="L146">
        <v>0.063735805309469401</v>
      </c>
      <c r="M146">
        <v>0.40325429914944511</v>
      </c>
      <c r="N146">
        <v>0.089731990237812101</v>
      </c>
      <c r="O146">
        <v>0.072753201549536697</v>
      </c>
      <c r="P146">
        <v>0.1292553261821564</v>
      </c>
      <c r="Q146">
        <v>0</v>
      </c>
      <c r="R146">
        <v>0.7794067548274719</v>
      </c>
      <c r="S146">
        <v>0.68506481889436088</v>
      </c>
      <c r="T146">
        <v>0.39534705434311951</v>
      </c>
      <c r="U146">
        <v>0.46145127974909422</v>
      </c>
      <c r="V146">
        <v>0.32052708700128291</v>
      </c>
      <c r="W146" t="s">
        <v>402</v>
      </c>
      <c r="X146" t="s">
        <v>403</v>
      </c>
      <c r="Y146" t="s">
        <v>404</v>
      </c>
      <c r="Z146" t="s">
        <v>405</v>
      </c>
      <c r="AA146" t="s">
        <v>150</v>
      </c>
      <c r="AB146" t="s">
        <v>151</v>
      </c>
      <c r="AC146" t="s">
        <v>152</v>
      </c>
      <c r="AD146" t="s">
        <v>153</v>
      </c>
      <c r="AE146">
        <v>0.54877566014008361</v>
      </c>
      <c r="AF146">
        <v>0.073900101264800205</v>
      </c>
      <c r="AG146">
        <v>0.35712339063298099</v>
      </c>
      <c r="AH146">
        <v>0.1238026774230423</v>
      </c>
      <c r="AI146">
        <v>5.4104718508791816</v>
      </c>
      <c r="AJ146"/>
      <c r="AK146">
        <v>0.0143251792338894</v>
      </c>
      <c r="AL146"/>
      <c r="AM146"/>
      <c r="AN146"/>
      <c r="AO146"/>
      <c r="AP146"/>
      <c r="AQ146"/>
      <c r="AR146"/>
      <c r="AS146"/>
      <c r="AT146"/>
      <c r="AU146"/>
      <c r="AV146"/>
      <c r="AW146"/>
      <c r="AX146"/>
      <c r="AY146"/>
      <c r="AZ146"/>
      <c r="BA146"/>
      <c r="BB146"/>
      <c r="BC146"/>
      <c r="BD146"/>
      <c r="BE146"/>
      <c r="BF146"/>
      <c r="BG146"/>
      <c r="BH146"/>
    </row>
    <row r="147">
      <c r="A147" t="s">
        <v>594</v>
      </c>
      <c r="B147">
        <v>2008</v>
      </c>
      <c r="C147" t="s">
        <v>600</v>
      </c>
      <c r="D147">
        <v>20</v>
      </c>
      <c r="E147" t="s">
        <v>60</v>
      </c>
      <c r="F147" t="s">
        <v>22</v>
      </c>
      <c r="G147" t="s">
        <v>610</v>
      </c>
      <c r="H147">
        <v>1.4907999356558681</v>
      </c>
      <c r="I147">
        <v>0.74724662126738384</v>
      </c>
      <c r="J147">
        <v>0.86276171554754</v>
      </c>
      <c r="K147">
        <v>0.3872394648605828</v>
      </c>
      <c r="L147">
        <v>0.062343077774578898</v>
      </c>
      <c r="M147">
        <v>0.1245376888636473</v>
      </c>
      <c r="N147">
        <v>0.058406270442088203</v>
      </c>
      <c r="O147">
        <v>0.12018807069832781</v>
      </c>
      <c r="P147">
        <v>4.5519144009599998e-15</v>
      </c>
      <c r="Q147">
        <v>0.013201276042877901</v>
      </c>
      <c r="R147">
        <v>1.813608662459276</v>
      </c>
      <c r="S147">
        <v>1.053953103231692</v>
      </c>
      <c r="T147">
        <v>1.0964486056540239</v>
      </c>
      <c r="U147">
        <v>1.3273098982658851</v>
      </c>
      <c r="V147">
        <v>0.67614056237813536</v>
      </c>
      <c r="W147" t="s">
        <v>402</v>
      </c>
      <c r="X147" t="s">
        <v>403</v>
      </c>
      <c r="Y147" t="s">
        <v>404</v>
      </c>
      <c r="Z147" t="s">
        <v>405</v>
      </c>
      <c r="AA147" t="s">
        <v>150</v>
      </c>
      <c r="AB147" t="s">
        <v>151</v>
      </c>
      <c r="AC147" t="s">
        <v>152</v>
      </c>
      <c r="AD147" t="s">
        <v>153</v>
      </c>
      <c r="AE147">
        <v>0.24462527375859761</v>
      </c>
      <c r="AF147">
        <v>0.0369500506324245</v>
      </c>
      <c r="AG147">
        <v>2.3266916260197421</v>
      </c>
      <c r="AH147">
        <v>1.5293322164200001e-14</v>
      </c>
      <c r="AI147">
        <v>2.514388238735926</v>
      </c>
      <c r="AJ147"/>
      <c r="AK147">
        <v>0.033667887328793</v>
      </c>
      <c r="AL147"/>
      <c r="AM147"/>
      <c r="AN147"/>
      <c r="AO147"/>
      <c r="AP147"/>
      <c r="AQ147"/>
      <c r="AR147"/>
      <c r="AS147"/>
      <c r="AT147"/>
      <c r="AU147"/>
      <c r="AV147"/>
      <c r="AW147"/>
      <c r="AX147"/>
      <c r="AY147"/>
      <c r="AZ147"/>
      <c r="BA147"/>
      <c r="BB147"/>
      <c r="BC147"/>
      <c r="BD147"/>
      <c r="BE147"/>
      <c r="BF147"/>
      <c r="BG147"/>
      <c r="BH147"/>
    </row>
    <row r="148">
      <c r="A148" t="s">
        <v>594</v>
      </c>
      <c r="B148">
        <v>2008</v>
      </c>
      <c r="C148" t="s">
        <v>600</v>
      </c>
      <c r="D148">
        <v>21</v>
      </c>
      <c r="E148" t="s">
        <v>60</v>
      </c>
      <c r="F148" t="s">
        <v>17</v>
      </c>
      <c r="G148" t="s">
        <v>611</v>
      </c>
      <c r="H148">
        <v>0.0277615487374567</v>
      </c>
      <c r="I148">
        <v>0.031937767539602702</v>
      </c>
      <c r="J148">
        <v>0.031818860101428897</v>
      </c>
      <c r="K148">
        <v>0</v>
      </c>
      <c r="L148">
        <v>0</v>
      </c>
      <c r="M148">
        <v>0</v>
      </c>
      <c r="N148">
        <v>0</v>
      </c>
      <c r="O148">
        <v>0</v>
      </c>
      <c r="P148">
        <v>0</v>
      </c>
      <c r="Q148">
        <v>0</v>
      </c>
      <c r="R148">
        <v>0.048989987090524302</v>
      </c>
      <c r="S148">
        <v>0</v>
      </c>
      <c r="T148">
        <v>0.055655804252731603</v>
      </c>
      <c r="U148">
        <v>0.055584222339065001</v>
      </c>
      <c r="V148">
        <v>0</v>
      </c>
      <c r="W148" t="s">
        <v>402</v>
      </c>
      <c r="X148" t="s">
        <v>403</v>
      </c>
      <c r="Y148" t="s">
        <v>404</v>
      </c>
      <c r="Z148" t="s">
        <v>405</v>
      </c>
      <c r="AA148" t="s">
        <v>150</v>
      </c>
      <c r="AB148" t="s">
        <v>151</v>
      </c>
      <c r="AC148" t="s">
        <v>152</v>
      </c>
      <c r="AD148" t="s">
        <v>153</v>
      </c>
      <c r="AE148">
        <v>0</v>
      </c>
      <c r="AF148">
        <v>0</v>
      </c>
      <c r="AG148">
        <v>0.072701121365220306</v>
      </c>
      <c r="AH148">
        <v>0</v>
      </c>
      <c r="AI148">
        <v>0</v>
      </c>
      <c r="AJ148"/>
      <c r="AK148">
        <v>0</v>
      </c>
      <c r="AL148"/>
      <c r="AM148"/>
      <c r="AN148"/>
      <c r="AO148"/>
      <c r="AP148"/>
      <c r="AQ148"/>
      <c r="AR148"/>
      <c r="AS148"/>
      <c r="AT148"/>
      <c r="AU148"/>
      <c r="AV148"/>
      <c r="AW148"/>
      <c r="AX148"/>
      <c r="AY148"/>
      <c r="AZ148"/>
      <c r="BA148"/>
      <c r="BB148"/>
      <c r="BC148"/>
      <c r="BD148"/>
      <c r="BE148"/>
      <c r="BF148"/>
      <c r="BG148"/>
      <c r="BH148"/>
    </row>
    <row r="149">
      <c r="A149" t="s">
        <v>594</v>
      </c>
      <c r="B149">
        <v>2008</v>
      </c>
      <c r="C149" t="s">
        <v>600</v>
      </c>
      <c r="D149">
        <v>22</v>
      </c>
      <c r="E149" t="s">
        <v>54</v>
      </c>
      <c r="F149" t="s">
        <v>49</v>
      </c>
      <c r="G149" t="s">
        <v>182</v>
      </c>
      <c r="H149">
        <v>0.7332710523092848</v>
      </c>
      <c r="I149">
        <v>0.47026486030663972</v>
      </c>
      <c r="J149">
        <v>0.3577646399741094</v>
      </c>
      <c r="K149">
        <v>0.20096475005908709</v>
      </c>
      <c r="L149">
        <v>0.063775564959533307</v>
      </c>
      <c r="M149">
        <v>0.40375712894645721</v>
      </c>
      <c r="N149">
        <v>0.089784429974798005</v>
      </c>
      <c r="O149">
        <v>0.072840747438565306</v>
      </c>
      <c r="P149">
        <v>0.1292553261821564</v>
      </c>
      <c r="Q149">
        <v>0</v>
      </c>
      <c r="R149">
        <v>0.79419950406491602</v>
      </c>
      <c r="S149">
        <v>0.69236198956902029</v>
      </c>
      <c r="T149">
        <v>0.39995495299420603</v>
      </c>
      <c r="U149">
        <v>0.467922147617505</v>
      </c>
      <c r="V149">
        <v>0.32270905381257642</v>
      </c>
      <c r="W149" t="s">
        <v>402</v>
      </c>
      <c r="X149" t="s">
        <v>403</v>
      </c>
      <c r="Y149" t="s">
        <v>404</v>
      </c>
      <c r="Z149" t="s">
        <v>405</v>
      </c>
      <c r="AA149" t="s">
        <v>150</v>
      </c>
      <c r="AB149" t="s">
        <v>151</v>
      </c>
      <c r="AC149" t="s">
        <v>152</v>
      </c>
      <c r="AD149" t="s">
        <v>153</v>
      </c>
      <c r="AE149">
        <v>0.5501213961113256</v>
      </c>
      <c r="AF149">
        <v>0.073927417482991406</v>
      </c>
      <c r="AG149">
        <v>0.36590283676069302</v>
      </c>
      <c r="AH149">
        <v>0.1238026774230423</v>
      </c>
      <c r="AI149">
        <v>5.5500209242458043</v>
      </c>
      <c r="AJ149"/>
      <c r="AK149">
        <v>0.0143300038434376</v>
      </c>
      <c r="AL149"/>
      <c r="AM149"/>
      <c r="AN149"/>
      <c r="AO149"/>
      <c r="AP149"/>
      <c r="AQ149"/>
      <c r="AR149"/>
      <c r="AS149"/>
      <c r="AT149"/>
      <c r="AU149"/>
      <c r="AV149"/>
      <c r="AW149"/>
      <c r="AX149"/>
      <c r="AY149"/>
      <c r="AZ149"/>
      <c r="BA149"/>
      <c r="BB149"/>
      <c r="BC149"/>
      <c r="BD149"/>
      <c r="BE149"/>
      <c r="BF149"/>
      <c r="BG149"/>
      <c r="BH149"/>
    </row>
    <row r="150">
      <c r="A150" t="s">
        <v>594</v>
      </c>
      <c r="B150">
        <v>2008</v>
      </c>
      <c r="C150" t="s">
        <v>600</v>
      </c>
      <c r="D150">
        <v>23</v>
      </c>
      <c r="E150" t="s">
        <v>54</v>
      </c>
      <c r="F150" t="s">
        <v>48</v>
      </c>
      <c r="G150" t="s">
        <v>182</v>
      </c>
      <c r="H150">
        <v>99.266728947690709</v>
      </c>
      <c r="I150">
        <v>99.529735139693358</v>
      </c>
      <c r="J150">
        <v>99.642235360025836</v>
      </c>
      <c r="K150">
        <v>99.799035249940943</v>
      </c>
      <c r="L150">
        <v>99.93622443504043</v>
      </c>
      <c r="M150">
        <v>99.596242871053533</v>
      </c>
      <c r="N150">
        <v>99.910215570025215</v>
      </c>
      <c r="O150">
        <v>99.927159252561424</v>
      </c>
      <c r="P150">
        <v>99.870744673817839</v>
      </c>
      <c r="Q150">
        <v>100</v>
      </c>
      <c r="R150">
        <v>99.205800495935051</v>
      </c>
      <c r="S150">
        <v>99.307638010430978</v>
      </c>
      <c r="T150">
        <v>99.60004504700575</v>
      </c>
      <c r="U150">
        <v>99.532077852382486</v>
      </c>
      <c r="V150">
        <v>99.677290946187441</v>
      </c>
      <c r="W150" t="s">
        <v>402</v>
      </c>
      <c r="X150" t="s">
        <v>403</v>
      </c>
      <c r="Y150" t="s">
        <v>404</v>
      </c>
      <c r="Z150" t="s">
        <v>405</v>
      </c>
      <c r="AA150" t="s">
        <v>150</v>
      </c>
      <c r="AB150" t="s">
        <v>151</v>
      </c>
      <c r="AC150" t="s">
        <v>152</v>
      </c>
      <c r="AD150" t="s">
        <v>153</v>
      </c>
      <c r="AE150">
        <v>99.449878603888678</v>
      </c>
      <c r="AF150">
        <v>99.926072582516994</v>
      </c>
      <c r="AG150">
        <v>99.634097163239318</v>
      </c>
      <c r="AH150">
        <v>99.876197322576928</v>
      </c>
      <c r="AI150">
        <v>94.449979075754243</v>
      </c>
      <c r="AJ150"/>
      <c r="AK150">
        <v>99.98566999615656</v>
      </c>
      <c r="AL150"/>
      <c r="AM150"/>
      <c r="AN150"/>
      <c r="AO150"/>
      <c r="AP150"/>
      <c r="AQ150"/>
      <c r="AR150"/>
      <c r="AS150"/>
      <c r="AT150"/>
      <c r="AU150"/>
      <c r="AV150"/>
      <c r="AW150"/>
      <c r="AX150"/>
      <c r="AY150"/>
      <c r="AZ150"/>
      <c r="BA150"/>
      <c r="BB150"/>
      <c r="BC150"/>
      <c r="BD150"/>
      <c r="BE150"/>
      <c r="BF150"/>
      <c r="BG150"/>
      <c r="BH150"/>
    </row>
    <row r="151">
      <c r="A151" t="s">
        <v>594</v>
      </c>
      <c r="B151">
        <v>2008</v>
      </c>
      <c r="C151" t="s">
        <v>600</v>
      </c>
      <c r="D151">
        <v>29</v>
      </c>
      <c r="E151" t="s">
        <v>57</v>
      </c>
      <c r="F151" t="s">
        <v>49</v>
      </c>
      <c r="G151" t="s">
        <v>612</v>
      </c>
      <c r="H151">
        <v>87.841832029162731</v>
      </c>
      <c r="I151">
        <v>91.857723929901425</v>
      </c>
      <c r="J151">
        <v>94.243354299111076</v>
      </c>
      <c r="K151">
        <v>96.935201066428206</v>
      </c>
      <c r="L151">
        <v>99.252778195058227</v>
      </c>
      <c r="M151">
        <v>97.663324125395334</v>
      </c>
      <c r="N151">
        <v>98.878803024587796</v>
      </c>
      <c r="O151">
        <v>98.708843310565683</v>
      </c>
      <c r="P151">
        <v>99.543113991364422</v>
      </c>
      <c r="Q151">
        <v>99.97623770312282</v>
      </c>
      <c r="R151">
        <v>86.7532204531134</v>
      </c>
      <c r="S151">
        <v>87.626635846158038</v>
      </c>
      <c r="T151">
        <v>90.464130649691342</v>
      </c>
      <c r="U151">
        <v>91.928586373659698</v>
      </c>
      <c r="V151">
        <v>94.93611075839118</v>
      </c>
      <c r="W151" t="s">
        <v>402</v>
      </c>
      <c r="X151" t="s">
        <v>403</v>
      </c>
      <c r="Y151" t="s">
        <v>404</v>
      </c>
      <c r="Z151" t="s">
        <v>405</v>
      </c>
      <c r="AA151" t="s">
        <v>150</v>
      </c>
      <c r="AB151" t="s">
        <v>151</v>
      </c>
      <c r="AC151" t="s">
        <v>152</v>
      </c>
      <c r="AD151" t="s">
        <v>153</v>
      </c>
      <c r="AE151">
        <v>91.928352123973525</v>
      </c>
      <c r="AF151">
        <v>97.832271658953346</v>
      </c>
      <c r="AG151">
        <v>88.900131835519318</v>
      </c>
      <c r="AH151">
        <v>99.584258129196201</v>
      </c>
      <c r="AI151">
        <v>76.924435465545955</v>
      </c>
      <c r="AJ151"/>
      <c r="AK151">
        <v>99.91926366661697</v>
      </c>
      <c r="AL151"/>
      <c r="AM151"/>
      <c r="AN151"/>
      <c r="AO151"/>
      <c r="AP151"/>
      <c r="AQ151"/>
      <c r="AR151"/>
      <c r="AS151"/>
      <c r="AT151"/>
      <c r="AU151"/>
      <c r="AV151"/>
      <c r="AW151"/>
      <c r="AX151"/>
      <c r="AY151"/>
      <c r="AZ151"/>
      <c r="BA151"/>
      <c r="BB151"/>
      <c r="BC151"/>
      <c r="BD151"/>
      <c r="BE151"/>
      <c r="BF151"/>
      <c r="BG151"/>
      <c r="BH151"/>
    </row>
    <row r="152">
      <c r="A152" t="s">
        <v>594</v>
      </c>
      <c r="B152">
        <v>2008</v>
      </c>
      <c r="C152" t="s">
        <v>600</v>
      </c>
      <c r="D152">
        <v>30</v>
      </c>
      <c r="E152" t="s">
        <v>57</v>
      </c>
      <c r="F152" t="s">
        <v>48</v>
      </c>
      <c r="G152" t="s">
        <v>182</v>
      </c>
      <c r="H152">
        <v>12.15816797083732</v>
      </c>
      <c r="I152">
        <v>8.1422760700986458</v>
      </c>
      <c r="J152">
        <v>5.7566457008887726</v>
      </c>
      <c r="K152">
        <v>3.0647989335717618</v>
      </c>
      <c r="L152">
        <v>0.74722180494185975</v>
      </c>
      <c r="M152">
        <v>2.3366758746046719</v>
      </c>
      <c r="N152">
        <v>1.12119697541221</v>
      </c>
      <c r="O152">
        <v>1.2911566894343489</v>
      </c>
      <c r="P152">
        <v>0.45688600863556911</v>
      </c>
      <c r="Q152">
        <v>0.023762296877182499</v>
      </c>
      <c r="R152">
        <v>13.246779546886421</v>
      </c>
      <c r="S152">
        <v>12.373364153841649</v>
      </c>
      <c r="T152">
        <v>9.5358693503084382</v>
      </c>
      <c r="U152">
        <v>8.0714136263402381</v>
      </c>
      <c r="V152">
        <v>5.0638892416084023</v>
      </c>
      <c r="W152" t="s">
        <v>402</v>
      </c>
      <c r="X152" t="s">
        <v>403</v>
      </c>
      <c r="Y152" t="s">
        <v>404</v>
      </c>
      <c r="Z152" t="s">
        <v>405</v>
      </c>
      <c r="AA152" t="s">
        <v>150</v>
      </c>
      <c r="AB152" t="s">
        <v>151</v>
      </c>
      <c r="AC152" t="s">
        <v>152</v>
      </c>
      <c r="AD152" t="s">
        <v>153</v>
      </c>
      <c r="AE152">
        <v>8.0716478760265087</v>
      </c>
      <c r="AF152">
        <v>2.167728341046526</v>
      </c>
      <c r="AG152">
        <v>11.09986816448076</v>
      </c>
      <c r="AH152">
        <v>0.41574187080377822</v>
      </c>
      <c r="AI152">
        <v>23.075564534454131</v>
      </c>
      <c r="AJ152"/>
      <c r="AK152">
        <v>0.080736333382983097</v>
      </c>
      <c r="AL152"/>
      <c r="AM152"/>
      <c r="AN152"/>
      <c r="AO152"/>
      <c r="AP152"/>
      <c r="AQ152"/>
      <c r="AR152"/>
      <c r="AS152"/>
      <c r="AT152"/>
      <c r="AU152"/>
      <c r="AV152"/>
      <c r="AW152"/>
      <c r="AX152"/>
      <c r="AY152"/>
      <c r="AZ152"/>
      <c r="BA152"/>
      <c r="BB152"/>
      <c r="BC152"/>
      <c r="BD152"/>
      <c r="BE152"/>
      <c r="BF152"/>
      <c r="BG152"/>
      <c r="BH152"/>
    </row>
    <row r="153">
      <c r="A153" t="s">
        <v>594</v>
      </c>
      <c r="B153">
        <v>2008</v>
      </c>
      <c r="C153" t="s">
        <v>600</v>
      </c>
      <c r="D153">
        <v>31</v>
      </c>
      <c r="E153" t="s">
        <v>103</v>
      </c>
      <c r="F153" t="s">
        <v>49</v>
      </c>
      <c r="G153" t="s">
        <v>613</v>
      </c>
      <c r="H153">
        <v>79.217166114166233</v>
      </c>
      <c r="I153">
        <v>89.14093957036755</v>
      </c>
      <c r="J153">
        <v>93.070268550909702</v>
      </c>
      <c r="K153">
        <v>96.698074086000275</v>
      </c>
      <c r="L153">
        <v>99.09240775667098</v>
      </c>
      <c r="M153">
        <v>94.834577067437891</v>
      </c>
      <c r="N153">
        <v>98.494115849939817</v>
      </c>
      <c r="O153">
        <v>98.611004397303162</v>
      </c>
      <c r="P153">
        <v>99.212006529002252</v>
      </c>
      <c r="Q153">
        <v>99.97623770312282</v>
      </c>
      <c r="R153">
        <v>75.822287243360876</v>
      </c>
      <c r="S153">
        <v>82.823675885458599</v>
      </c>
      <c r="T153">
        <v>88.127826777397559</v>
      </c>
      <c r="U153">
        <v>90.554354180152615</v>
      </c>
      <c r="V153">
        <v>94.534635635185623</v>
      </c>
      <c r="W153" t="s">
        <v>402</v>
      </c>
      <c r="X153" t="s">
        <v>403</v>
      </c>
      <c r="Y153" t="s">
        <v>404</v>
      </c>
      <c r="Z153" t="s">
        <v>405</v>
      </c>
      <c r="AA153" t="s">
        <v>150</v>
      </c>
      <c r="AB153" t="s">
        <v>151</v>
      </c>
      <c r="AC153" t="s">
        <v>152</v>
      </c>
      <c r="AD153" t="s">
        <v>153</v>
      </c>
      <c r="AE153">
        <v>89.190228039258159</v>
      </c>
      <c r="AF153">
        <v>97.358683568157716</v>
      </c>
      <c r="AG153">
        <v>83.350029172894324</v>
      </c>
      <c r="AH153">
        <v>97.785164112894478</v>
      </c>
      <c r="AI153">
        <v>75.448894849274026</v>
      </c>
      <c r="AJ153"/>
      <c r="AK153">
        <v>99.735797918512688</v>
      </c>
      <c r="AL153"/>
      <c r="AM153"/>
      <c r="AN153"/>
      <c r="AO153"/>
      <c r="AP153"/>
      <c r="AQ153"/>
      <c r="AR153"/>
      <c r="AS153"/>
      <c r="AT153"/>
      <c r="AU153"/>
      <c r="AV153"/>
      <c r="AW153"/>
      <c r="AX153"/>
      <c r="AY153"/>
      <c r="AZ153"/>
      <c r="BA153"/>
      <c r="BB153"/>
      <c r="BC153"/>
      <c r="BD153"/>
      <c r="BE153"/>
      <c r="BF153"/>
      <c r="BG153"/>
      <c r="BH153"/>
    </row>
    <row r="154">
      <c r="A154" t="s">
        <v>594</v>
      </c>
      <c r="B154">
        <v>2008</v>
      </c>
      <c r="C154" t="s">
        <v>600</v>
      </c>
      <c r="D154">
        <v>32</v>
      </c>
      <c r="E154" t="s">
        <v>103</v>
      </c>
      <c r="F154" t="s">
        <v>48</v>
      </c>
      <c r="G154" t="s">
        <v>182</v>
      </c>
      <c r="H154">
        <v>20.782833885833799</v>
      </c>
      <c r="I154">
        <v>10.859060429632549</v>
      </c>
      <c r="J154">
        <v>6.9297314490901734</v>
      </c>
      <c r="K154">
        <v>3.3019259139996451</v>
      </c>
      <c r="L154">
        <v>0.90759224332912325</v>
      </c>
      <c r="M154">
        <v>5.1654229325621399</v>
      </c>
      <c r="N154">
        <v>1.505884150060173</v>
      </c>
      <c r="O154">
        <v>1.388995602696887</v>
      </c>
      <c r="P154">
        <v>0.78799347099774497</v>
      </c>
      <c r="Q154">
        <v>0.023762296877182499</v>
      </c>
      <c r="R154">
        <v>24.17771275663894</v>
      </c>
      <c r="S154">
        <v>17.176324114541071</v>
      </c>
      <c r="T154">
        <v>11.872173222602161</v>
      </c>
      <c r="U154">
        <v>9.4456458198472575</v>
      </c>
      <c r="V154">
        <v>5.4653643648139516</v>
      </c>
      <c r="W154" t="s">
        <v>402</v>
      </c>
      <c r="X154" t="s">
        <v>403</v>
      </c>
      <c r="Y154" t="s">
        <v>404</v>
      </c>
      <c r="Z154" t="s">
        <v>405</v>
      </c>
      <c r="AA154" t="s">
        <v>150</v>
      </c>
      <c r="AB154" t="s">
        <v>151</v>
      </c>
      <c r="AC154" t="s">
        <v>152</v>
      </c>
      <c r="AD154" t="s">
        <v>153</v>
      </c>
      <c r="AE154">
        <v>10.80977196074182</v>
      </c>
      <c r="AF154">
        <v>2.64131643184214</v>
      </c>
      <c r="AG154">
        <v>16.64997082710601</v>
      </c>
      <c r="AH154">
        <v>2.2148358871053588</v>
      </c>
      <c r="AI154">
        <v>24.551105150726059</v>
      </c>
      <c r="AJ154"/>
      <c r="AK154">
        <v>0.264202081487244</v>
      </c>
      <c r="AL154"/>
      <c r="AM154"/>
      <c r="AN154"/>
      <c r="AO154"/>
      <c r="AP154"/>
      <c r="AQ154"/>
      <c r="AR154"/>
      <c r="AS154"/>
      <c r="AT154"/>
      <c r="AU154"/>
      <c r="AV154"/>
      <c r="AW154"/>
      <c r="AX154"/>
      <c r="AY154"/>
      <c r="AZ154"/>
      <c r="BA154"/>
      <c r="BB154"/>
      <c r="BC154"/>
      <c r="BD154"/>
      <c r="BE154"/>
      <c r="BF154"/>
      <c r="BG154"/>
      <c r="BH154"/>
    </row>
    <row r="155">
      <c r="A155" t="s">
        <v>594</v>
      </c>
      <c r="B155">
        <v>2008</v>
      </c>
      <c r="C155" t="s">
        <v>600</v>
      </c>
      <c r="D155">
        <v>35</v>
      </c>
      <c r="E155" t="s">
        <v>55</v>
      </c>
      <c r="F155" t="s">
        <v>49</v>
      </c>
      <c r="G155" t="s">
        <v>182</v>
      </c>
      <c r="H155">
        <v>90.411766829087625</v>
      </c>
      <c r="I155">
        <v>96.35096167006219</v>
      </c>
      <c r="J155">
        <v>97.935670495969561</v>
      </c>
      <c r="K155">
        <v>99.39043977556473</v>
      </c>
      <c r="L155">
        <v>99.761818594308238</v>
      </c>
      <c r="M155">
        <v>97.625993362369613</v>
      </c>
      <c r="N155">
        <v>99.572830371403199</v>
      </c>
      <c r="O155">
        <v>99.698765734608514</v>
      </c>
      <c r="P155">
        <v>99.668892537637817</v>
      </c>
      <c r="Q155">
        <v>99.989438979165698</v>
      </c>
      <c r="R155">
        <v>88.681328755667721</v>
      </c>
      <c r="S155">
        <v>92.971374043749123</v>
      </c>
      <c r="T155">
        <v>96.64530906172952</v>
      </c>
      <c r="U155">
        <v>97.05049947490933</v>
      </c>
      <c r="V155">
        <v>99.000047072191137</v>
      </c>
      <c r="W155" t="s">
        <v>402</v>
      </c>
      <c r="X155" t="s">
        <v>403</v>
      </c>
      <c r="Y155" t="s">
        <v>404</v>
      </c>
      <c r="Z155" t="s">
        <v>405</v>
      </c>
      <c r="AA155" t="s">
        <v>150</v>
      </c>
      <c r="AB155" t="s">
        <v>151</v>
      </c>
      <c r="AC155" t="s">
        <v>152</v>
      </c>
      <c r="AD155" t="s">
        <v>153</v>
      </c>
      <c r="AE155">
        <v>96.3757812159824</v>
      </c>
      <c r="AF155">
        <v>99.617821560797978</v>
      </c>
      <c r="AG155">
        <v>93.389290015275023</v>
      </c>
      <c r="AH155">
        <v>98.649356115244586</v>
      </c>
      <c r="AI155">
        <v>86.700496445956816</v>
      </c>
      <c r="AJ155"/>
      <c r="AK155">
        <v>99.814924584182023</v>
      </c>
      <c r="AL155"/>
      <c r="AM155"/>
      <c r="AN155"/>
      <c r="AO155"/>
      <c r="AP155"/>
      <c r="AQ155"/>
      <c r="AR155"/>
      <c r="AS155"/>
      <c r="AT155"/>
      <c r="AU155"/>
      <c r="AV155"/>
      <c r="AW155"/>
      <c r="AX155"/>
      <c r="AY155"/>
      <c r="AZ155"/>
      <c r="BA155"/>
      <c r="BB155"/>
      <c r="BC155"/>
      <c r="BD155"/>
      <c r="BE155"/>
      <c r="BF155"/>
      <c r="BG155"/>
      <c r="BH155"/>
    </row>
    <row r="156">
      <c r="A156" t="s">
        <v>594</v>
      </c>
      <c r="B156">
        <v>2008</v>
      </c>
      <c r="C156" t="s">
        <v>600</v>
      </c>
      <c r="D156">
        <v>36</v>
      </c>
      <c r="E156" t="s">
        <v>55</v>
      </c>
      <c r="F156" t="s">
        <v>48</v>
      </c>
      <c r="G156" t="s">
        <v>182</v>
      </c>
      <c r="H156">
        <v>9.5882331709124724</v>
      </c>
      <c r="I156">
        <v>3.6490383299379738</v>
      </c>
      <c r="J156">
        <v>2.0643295040303791</v>
      </c>
      <c r="K156">
        <v>0.6095602244353131</v>
      </c>
      <c r="L156">
        <v>0.2381814056917993</v>
      </c>
      <c r="M156">
        <v>2.3740066376303921</v>
      </c>
      <c r="N156">
        <v>0.42716962859681279</v>
      </c>
      <c r="O156">
        <v>0.30123426539152731</v>
      </c>
      <c r="P156">
        <v>0.33110746236217581</v>
      </c>
      <c r="Q156">
        <v>0.010561020834303299</v>
      </c>
      <c r="R156">
        <v>11.318671244332229</v>
      </c>
      <c r="S156">
        <v>7.0286259562506892</v>
      </c>
      <c r="T156">
        <v>3.3546909382703261</v>
      </c>
      <c r="U156">
        <v>2.9495005250905919</v>
      </c>
      <c r="V156">
        <v>0.99995292780884948</v>
      </c>
      <c r="W156" t="s">
        <v>402</v>
      </c>
      <c r="X156" t="s">
        <v>403</v>
      </c>
      <c r="Y156" t="s">
        <v>404</v>
      </c>
      <c r="Z156" t="s">
        <v>405</v>
      </c>
      <c r="AA156" t="s">
        <v>150</v>
      </c>
      <c r="AB156" t="s">
        <v>151</v>
      </c>
      <c r="AC156" t="s">
        <v>152</v>
      </c>
      <c r="AD156" t="s">
        <v>153</v>
      </c>
      <c r="AE156">
        <v>3.624218784017609</v>
      </c>
      <c r="AF156">
        <v>0.38217843920197442</v>
      </c>
      <c r="AG156">
        <v>6.6107099847250952</v>
      </c>
      <c r="AH156">
        <v>1.350643884755369</v>
      </c>
      <c r="AI156">
        <v>13.29950355404314</v>
      </c>
      <c r="AJ156"/>
      <c r="AK156">
        <v>0.18507541581793979</v>
      </c>
      <c r="AL156"/>
      <c r="AM156"/>
      <c r="AN156"/>
      <c r="AO156"/>
      <c r="AP156"/>
      <c r="AQ156"/>
      <c r="AR156"/>
      <c r="AS156"/>
      <c r="AT156"/>
      <c r="AU156"/>
      <c r="AV156"/>
      <c r="AW156"/>
      <c r="AX156"/>
      <c r="AY156"/>
      <c r="AZ156"/>
      <c r="BA156"/>
      <c r="BB156"/>
      <c r="BC156"/>
      <c r="BD156"/>
      <c r="BE156"/>
      <c r="BF156"/>
      <c r="BG156"/>
      <c r="BH156"/>
    </row>
    <row r="157">
      <c r="A157" t="s">
        <v>594</v>
      </c>
      <c r="B157">
        <v>2008</v>
      </c>
      <c r="C157" t="s">
        <v>600</v>
      </c>
      <c r="D157">
        <v>37</v>
      </c>
      <c r="E157" t="s">
        <v>154</v>
      </c>
      <c r="F157" t="s">
        <v>49</v>
      </c>
      <c r="G157" t="s">
        <v>614</v>
      </c>
      <c r="H157">
        <v>90.758467514064009</v>
      </c>
      <c r="I157">
        <v>96.663532758416892</v>
      </c>
      <c r="J157">
        <v>98.061354281415674</v>
      </c>
      <c r="K157">
        <v>99.418737961822359</v>
      </c>
      <c r="L157">
        <v>99.761670012058474</v>
      </c>
      <c r="M157">
        <v>97.700456529631523</v>
      </c>
      <c r="N157">
        <v>99.601620200207975</v>
      </c>
      <c r="O157">
        <v>99.769757624806886</v>
      </c>
      <c r="P157">
        <v>99.668892537637817</v>
      </c>
      <c r="Q157">
        <v>99.989437584792114</v>
      </c>
      <c r="R157">
        <v>88.867354734217741</v>
      </c>
      <c r="S157">
        <v>93.398713485478197</v>
      </c>
      <c r="T157">
        <v>97.150756961919456</v>
      </c>
      <c r="U157">
        <v>97.196387175154626</v>
      </c>
      <c r="V157">
        <v>98.99323995918941</v>
      </c>
      <c r="W157" t="s">
        <v>402</v>
      </c>
      <c r="X157" t="s">
        <v>403</v>
      </c>
      <c r="Y157" t="s">
        <v>404</v>
      </c>
      <c r="Z157" t="s">
        <v>405</v>
      </c>
      <c r="AA157" t="s">
        <v>150</v>
      </c>
      <c r="AB157" t="s">
        <v>151</v>
      </c>
      <c r="AC157" t="s">
        <v>152</v>
      </c>
      <c r="AD157" t="s">
        <v>153</v>
      </c>
      <c r="AE157">
        <v>96.459658246824347</v>
      </c>
      <c r="AF157">
        <v>99.617680293472844</v>
      </c>
      <c r="AG157">
        <v>93.792397390776699</v>
      </c>
      <c r="AH157">
        <v>98.649356115244586</v>
      </c>
      <c r="AI157">
        <v>88.328034431799693</v>
      </c>
      <c r="AJ157"/>
      <c r="AK157">
        <v>99.840352905001666</v>
      </c>
      <c r="AL157"/>
      <c r="AM157"/>
      <c r="AN157"/>
      <c r="AO157"/>
      <c r="AP157"/>
      <c r="AQ157"/>
      <c r="AR157"/>
      <c r="AS157"/>
      <c r="AT157"/>
      <c r="AU157"/>
      <c r="AV157"/>
      <c r="AW157"/>
      <c r="AX157"/>
      <c r="AY157"/>
      <c r="AZ157"/>
      <c r="BA157"/>
      <c r="BB157"/>
      <c r="BC157"/>
      <c r="BD157"/>
      <c r="BE157"/>
      <c r="BF157"/>
      <c r="BG157"/>
      <c r="BH157"/>
    </row>
    <row r="158">
      <c r="A158" t="s">
        <v>594</v>
      </c>
      <c r="B158">
        <v>2008</v>
      </c>
      <c r="C158" t="s">
        <v>600</v>
      </c>
      <c r="D158">
        <v>38</v>
      </c>
      <c r="E158" t="s">
        <v>154</v>
      </c>
      <c r="F158" t="s">
        <v>48</v>
      </c>
      <c r="G158" t="s">
        <v>182</v>
      </c>
      <c r="H158">
        <v>9.2415324859361387</v>
      </c>
      <c r="I158">
        <v>3.3364672415832</v>
      </c>
      <c r="J158">
        <v>1.9386457185843089</v>
      </c>
      <c r="K158">
        <v>0.58126203817761923</v>
      </c>
      <c r="L158">
        <v>0.23832998794154181</v>
      </c>
      <c r="M158">
        <v>2.2995434703685</v>
      </c>
      <c r="N158">
        <v>0.39837979979203952</v>
      </c>
      <c r="O158">
        <v>0.23024237519312341</v>
      </c>
      <c r="P158">
        <v>0.33110746236217581</v>
      </c>
      <c r="Q158">
        <v>0.010562415207891701</v>
      </c>
      <c r="R158">
        <v>11.13264526578225</v>
      </c>
      <c r="S158">
        <v>6.6012865145216901</v>
      </c>
      <c r="T158">
        <v>2.8492430380803819</v>
      </c>
      <c r="U158">
        <v>2.8036128248453038</v>
      </c>
      <c r="V158">
        <v>1.006760040810585</v>
      </c>
      <c r="W158" t="s">
        <v>402</v>
      </c>
      <c r="X158" t="s">
        <v>403</v>
      </c>
      <c r="Y158" t="s">
        <v>404</v>
      </c>
      <c r="Z158" t="s">
        <v>405</v>
      </c>
      <c r="AA158" t="s">
        <v>150</v>
      </c>
      <c r="AB158" t="s">
        <v>151</v>
      </c>
      <c r="AC158" t="s">
        <v>152</v>
      </c>
      <c r="AD158" t="s">
        <v>153</v>
      </c>
      <c r="AE158">
        <v>3.5403417531756838</v>
      </c>
      <c r="AF158">
        <v>0.38231970652711378</v>
      </c>
      <c r="AG158">
        <v>6.2076026092234891</v>
      </c>
      <c r="AH158">
        <v>1.350643884755369</v>
      </c>
      <c r="AI158">
        <v>11.671965568200241</v>
      </c>
      <c r="AJ158"/>
      <c r="AK158">
        <v>0.1596470949983122</v>
      </c>
      <c r="AL158"/>
      <c r="AM158"/>
      <c r="AN158"/>
      <c r="AO158"/>
      <c r="AP158"/>
      <c r="AQ158"/>
      <c r="AR158"/>
      <c r="AS158"/>
      <c r="AT158"/>
      <c r="AU158"/>
      <c r="AV158"/>
      <c r="AW158"/>
      <c r="AX158"/>
      <c r="AY158"/>
      <c r="AZ158"/>
      <c r="BA158"/>
      <c r="BB158"/>
      <c r="BC158"/>
      <c r="BD158"/>
      <c r="BE158"/>
      <c r="BF158"/>
      <c r="BG158"/>
      <c r="BH158"/>
    </row>
    <row r="159">
      <c r="A159" t="s">
        <v>594</v>
      </c>
      <c r="B159">
        <v>2008</v>
      </c>
      <c r="C159" t="s">
        <v>600</v>
      </c>
      <c r="D159">
        <v>41</v>
      </c>
      <c r="E159" t="s">
        <v>56</v>
      </c>
      <c r="F159" t="s">
        <v>49</v>
      </c>
      <c r="G159" t="s">
        <v>182</v>
      </c>
      <c r="H159">
        <v>0.77771783466615485</v>
      </c>
      <c r="I159">
        <v>0.53567741651118161</v>
      </c>
      <c r="J159">
        <v>0.37502325844332929</v>
      </c>
      <c r="K159">
        <v>0.21150915657111949</v>
      </c>
      <c r="L159">
        <v>0.063735787888881304</v>
      </c>
      <c r="M159">
        <v>0.43507048022503542</v>
      </c>
      <c r="N159">
        <v>0.1187629081068535</v>
      </c>
      <c r="O159">
        <v>0.099134246293346204</v>
      </c>
      <c r="P159">
        <v>0.1292553261821564</v>
      </c>
      <c r="Q159">
        <v>0</v>
      </c>
      <c r="R159">
        <v>0.79518753490408678</v>
      </c>
      <c r="S159">
        <v>0.75174658978571218</v>
      </c>
      <c r="T159">
        <v>0.50606656157122643</v>
      </c>
      <c r="U159">
        <v>0.47527610633778711</v>
      </c>
      <c r="V159">
        <v>0.32052480934872241</v>
      </c>
      <c r="W159" t="s">
        <v>402</v>
      </c>
      <c r="X159" t="s">
        <v>403</v>
      </c>
      <c r="Y159" t="s">
        <v>404</v>
      </c>
      <c r="Z159" t="s">
        <v>405</v>
      </c>
      <c r="AA159" t="s">
        <v>150</v>
      </c>
      <c r="AB159" t="s">
        <v>151</v>
      </c>
      <c r="AC159" t="s">
        <v>152</v>
      </c>
      <c r="AD159" t="s">
        <v>153</v>
      </c>
      <c r="AE159">
        <v>0.54876850274011757</v>
      </c>
      <c r="AF159">
        <v>0.073900101264800205</v>
      </c>
      <c r="AG159">
        <v>0.42517505740801759</v>
      </c>
      <c r="AH159">
        <v>0.1238026774230423</v>
      </c>
      <c r="AI159">
        <v>6.4886585998134292</v>
      </c>
      <c r="AJ159"/>
      <c r="AK159">
        <v>0.014327070886568099</v>
      </c>
      <c r="AL159"/>
      <c r="AM159"/>
      <c r="AN159"/>
      <c r="AO159"/>
      <c r="AP159"/>
      <c r="AQ159"/>
      <c r="AR159"/>
      <c r="AS159"/>
      <c r="AT159"/>
      <c r="AU159"/>
      <c r="AV159"/>
      <c r="AW159"/>
      <c r="AX159"/>
      <c r="AY159"/>
      <c r="AZ159"/>
      <c r="BA159"/>
      <c r="BB159"/>
      <c r="BC159"/>
      <c r="BD159"/>
      <c r="BE159"/>
      <c r="BF159"/>
      <c r="BG159"/>
      <c r="BH159"/>
    </row>
    <row r="160">
      <c r="A160" t="s">
        <v>594</v>
      </c>
      <c r="B160">
        <v>2008</v>
      </c>
      <c r="C160" t="s">
        <v>600</v>
      </c>
      <c r="D160">
        <v>42</v>
      </c>
      <c r="E160" t="s">
        <v>56</v>
      </c>
      <c r="F160" t="s">
        <v>48</v>
      </c>
      <c r="G160" t="s">
        <v>615</v>
      </c>
      <c r="H160">
        <v>99.222282165333809</v>
      </c>
      <c r="I160">
        <v>99.464322583488894</v>
      </c>
      <c r="J160">
        <v>99.624976741556665</v>
      </c>
      <c r="K160">
        <v>99.788490843428917</v>
      </c>
      <c r="L160">
        <v>99.936264212111155</v>
      </c>
      <c r="M160">
        <v>99.564929519774978</v>
      </c>
      <c r="N160">
        <v>99.881237091893155</v>
      </c>
      <c r="O160">
        <v>99.900865753706654</v>
      </c>
      <c r="P160">
        <v>99.870744673817839</v>
      </c>
      <c r="Q160">
        <v>100</v>
      </c>
      <c r="R160">
        <v>99.204812465095912</v>
      </c>
      <c r="S160">
        <v>99.248253410214289</v>
      </c>
      <c r="T160">
        <v>99.493933438428755</v>
      </c>
      <c r="U160">
        <v>99.524723893662184</v>
      </c>
      <c r="V160">
        <v>99.679475190651274</v>
      </c>
      <c r="W160" t="s">
        <v>402</v>
      </c>
      <c r="X160" t="s">
        <v>403</v>
      </c>
      <c r="Y160" t="s">
        <v>404</v>
      </c>
      <c r="Z160" t="s">
        <v>405</v>
      </c>
      <c r="AA160" t="s">
        <v>150</v>
      </c>
      <c r="AB160" t="s">
        <v>151</v>
      </c>
      <c r="AC160" t="s">
        <v>152</v>
      </c>
      <c r="AD160" t="s">
        <v>153</v>
      </c>
      <c r="AE160">
        <v>99.451231497259869</v>
      </c>
      <c r="AF160">
        <v>99.926099898735188</v>
      </c>
      <c r="AG160">
        <v>99.574824942591988</v>
      </c>
      <c r="AH160">
        <v>99.876197322576928</v>
      </c>
      <c r="AI160">
        <v>93.511341400186623</v>
      </c>
      <c r="AJ160"/>
      <c r="AK160">
        <v>99.98567292911342</v>
      </c>
      <c r="AL160"/>
      <c r="AM160"/>
      <c r="AN160"/>
      <c r="AO160"/>
      <c r="AP160"/>
      <c r="AQ160"/>
      <c r="AR160"/>
      <c r="AS160"/>
      <c r="AT160"/>
      <c r="AU160"/>
      <c r="AV160"/>
      <c r="AW160"/>
      <c r="AX160"/>
      <c r="AY160"/>
      <c r="AZ160"/>
      <c r="BA160"/>
      <c r="BB160"/>
      <c r="BC160"/>
      <c r="BD160"/>
      <c r="BE160"/>
      <c r="BF160"/>
      <c r="BG160"/>
      <c r="BH160"/>
    </row>
    <row r="161">
      <c r="A161" t="s">
        <v>594</v>
      </c>
      <c r="B161">
        <v>2008</v>
      </c>
      <c r="C161" t="s">
        <v>600</v>
      </c>
      <c r="D161">
        <v>43</v>
      </c>
      <c r="E161" t="s">
        <v>53</v>
      </c>
      <c r="F161" t="s">
        <v>49</v>
      </c>
      <c r="G161" t="s">
        <v>624</v>
      </c>
      <c r="H161">
        <v>29.297850401029489</v>
      </c>
      <c r="I161">
        <v>26.026462310970821</v>
      </c>
      <c r="J161">
        <v>28.70247509328561</v>
      </c>
      <c r="K161">
        <v>32.011938415498683</v>
      </c>
      <c r="L161">
        <v>30.580428500608111</v>
      </c>
      <c r="M161">
        <v>25.775424612404681</v>
      </c>
      <c r="N161">
        <v>33.430167567080673</v>
      </c>
      <c r="O161">
        <v>33.936277952282623</v>
      </c>
      <c r="P161">
        <v>31.171383009010441</v>
      </c>
      <c r="Q161">
        <v>27.344487936830149</v>
      </c>
      <c r="R161">
        <v>30.47763992621018</v>
      </c>
      <c r="S161">
        <v>28.824955332378678</v>
      </c>
      <c r="T161">
        <v>25.646963616163131</v>
      </c>
      <c r="U161">
        <v>27.33087030244161</v>
      </c>
      <c r="V161">
        <v>29.662791495427399</v>
      </c>
      <c r="W161" t="s">
        <v>402</v>
      </c>
      <c r="X161" t="s">
        <v>403</v>
      </c>
      <c r="Y161" t="s">
        <v>404</v>
      </c>
      <c r="Z161" t="s">
        <v>405</v>
      </c>
      <c r="AA161" t="s">
        <v>150</v>
      </c>
      <c r="AB161" t="s">
        <v>151</v>
      </c>
      <c r="AC161" t="s">
        <v>152</v>
      </c>
      <c r="AD161" t="s">
        <v>153</v>
      </c>
      <c r="AE161">
        <v>29.707043663950969</v>
      </c>
      <c r="AF161">
        <v>30.835524583067929</v>
      </c>
      <c r="AG161">
        <v>26.496519891544011</v>
      </c>
      <c r="AH161">
        <v>16.84905583742913</v>
      </c>
      <c r="AI161">
        <v>60.561373699832977</v>
      </c>
      <c r="AJ161"/>
      <c r="AK161">
        <v>37.151275803501818</v>
      </c>
      <c r="AL161"/>
      <c r="AM161"/>
      <c r="AN161"/>
      <c r="AO161"/>
      <c r="AP161"/>
      <c r="AQ161"/>
      <c r="AR161"/>
      <c r="AS161"/>
      <c r="AT161"/>
      <c r="AU161"/>
      <c r="AV161"/>
      <c r="AW161"/>
      <c r="AX161"/>
      <c r="AY161"/>
      <c r="AZ161"/>
      <c r="BA161"/>
      <c r="BB161"/>
      <c r="BC161"/>
      <c r="BD161"/>
      <c r="BE161"/>
      <c r="BF161"/>
      <c r="BG161"/>
      <c r="BH161"/>
    </row>
    <row r="162">
      <c r="A162" t="s">
        <v>594</v>
      </c>
      <c r="B162">
        <v>2008</v>
      </c>
      <c r="C162" t="s">
        <v>600</v>
      </c>
      <c r="D162">
        <v>44</v>
      </c>
      <c r="E162" t="s">
        <v>53</v>
      </c>
      <c r="F162" t="s">
        <v>48</v>
      </c>
      <c r="G162" t="s">
        <v>182</v>
      </c>
      <c r="H162">
        <v>70.70214959897055</v>
      </c>
      <c r="I162">
        <v>73.973537689029286</v>
      </c>
      <c r="J162">
        <v>71.297524906714429</v>
      </c>
      <c r="K162">
        <v>67.988061584501409</v>
      </c>
      <c r="L162">
        <v>69.419571499391935</v>
      </c>
      <c r="M162">
        <v>74.224575387595308</v>
      </c>
      <c r="N162">
        <v>66.569832432919341</v>
      </c>
      <c r="O162">
        <v>66.063722047717363</v>
      </c>
      <c r="P162">
        <v>68.828616990989516</v>
      </c>
      <c r="Q162">
        <v>72.65551206316988</v>
      </c>
      <c r="R162">
        <v>69.522360073789685</v>
      </c>
      <c r="S162">
        <v>71.17504466762125</v>
      </c>
      <c r="T162">
        <v>74.353036383836894</v>
      </c>
      <c r="U162">
        <v>72.669129697558404</v>
      </c>
      <c r="V162">
        <v>70.337208504572686</v>
      </c>
      <c r="W162" t="s">
        <v>402</v>
      </c>
      <c r="X162" t="s">
        <v>403</v>
      </c>
      <c r="Y162" t="s">
        <v>404</v>
      </c>
      <c r="Z162" t="s">
        <v>405</v>
      </c>
      <c r="AA162" t="s">
        <v>150</v>
      </c>
      <c r="AB162" t="s">
        <v>151</v>
      </c>
      <c r="AC162" t="s">
        <v>152</v>
      </c>
      <c r="AD162" t="s">
        <v>153</v>
      </c>
      <c r="AE162">
        <v>70.292956336049315</v>
      </c>
      <c r="AF162">
        <v>69.164475416932277</v>
      </c>
      <c r="AG162">
        <v>73.503480108456003</v>
      </c>
      <c r="AH162">
        <v>83.150944162570923</v>
      </c>
      <c r="AI162">
        <v>39.43862630016698</v>
      </c>
      <c r="AJ162"/>
      <c r="AK162">
        <v>62.848724196498267</v>
      </c>
      <c r="AL162"/>
      <c r="AM162"/>
      <c r="AN162"/>
      <c r="AO162"/>
      <c r="AP162"/>
      <c r="AQ162"/>
      <c r="AR162"/>
      <c r="AS162"/>
      <c r="AT162"/>
      <c r="AU162"/>
      <c r="AV162"/>
      <c r="AW162"/>
      <c r="AX162"/>
      <c r="AY162"/>
      <c r="AZ162"/>
      <c r="BA162"/>
      <c r="BB162"/>
      <c r="BC162"/>
      <c r="BD162"/>
      <c r="BE162"/>
      <c r="BF162"/>
      <c r="BG162"/>
      <c r="BH162"/>
    </row>
    <row r="163">
      <c r="A163" t="s">
        <v>594</v>
      </c>
      <c r="B163">
        <v>2008</v>
      </c>
      <c r="C163" t="s">
        <v>600</v>
      </c>
      <c r="D163">
        <v>45</v>
      </c>
      <c r="E163" t="s">
        <v>52</v>
      </c>
      <c r="F163" t="s">
        <v>49</v>
      </c>
      <c r="G163" t="s">
        <v>182</v>
      </c>
      <c r="H163">
        <v>29.38518493813023</v>
      </c>
      <c r="I163">
        <v>26.006999809864048</v>
      </c>
      <c r="J163">
        <v>28.850780435842729</v>
      </c>
      <c r="K163">
        <v>32.050696295588637</v>
      </c>
      <c r="L163">
        <v>30.580428500608111</v>
      </c>
      <c r="M163">
        <v>25.780710746178759</v>
      </c>
      <c r="N163">
        <v>33.444972867917762</v>
      </c>
      <c r="O163">
        <v>33.936277952282623</v>
      </c>
      <c r="P163">
        <v>31.171383009010441</v>
      </c>
      <c r="Q163">
        <v>27.344487936830149</v>
      </c>
      <c r="R163">
        <v>30.551635743643491</v>
      </c>
      <c r="S163">
        <v>28.929792950024002</v>
      </c>
      <c r="T163">
        <v>25.583999049927371</v>
      </c>
      <c r="U163">
        <v>27.568846049508991</v>
      </c>
      <c r="V163">
        <v>29.714978392553981</v>
      </c>
      <c r="W163" t="s">
        <v>402</v>
      </c>
      <c r="X163" t="s">
        <v>403</v>
      </c>
      <c r="Y163" t="s">
        <v>404</v>
      </c>
      <c r="Z163" t="s">
        <v>405</v>
      </c>
      <c r="AA163" t="s">
        <v>150</v>
      </c>
      <c r="AB163" t="s">
        <v>151</v>
      </c>
      <c r="AC163" t="s">
        <v>152</v>
      </c>
      <c r="AD163" t="s">
        <v>153</v>
      </c>
      <c r="AE163">
        <v>29.780994287015279</v>
      </c>
      <c r="AF163">
        <v>30.835524583067929</v>
      </c>
      <c r="AG163">
        <v>26.612595473321338</v>
      </c>
      <c r="AH163">
        <v>16.84905583742913</v>
      </c>
      <c r="AI163">
        <v>60.768667349494393</v>
      </c>
      <c r="AJ163"/>
      <c r="AK163">
        <v>37.164558456050337</v>
      </c>
      <c r="AL163"/>
      <c r="AM163"/>
      <c r="AN163"/>
      <c r="AO163"/>
      <c r="AP163"/>
      <c r="AQ163"/>
      <c r="AR163"/>
      <c r="AS163"/>
      <c r="AT163"/>
      <c r="AU163"/>
      <c r="AV163"/>
      <c r="AW163"/>
      <c r="AX163"/>
      <c r="AY163"/>
      <c r="AZ163"/>
      <c r="BA163"/>
      <c r="BB163"/>
      <c r="BC163"/>
      <c r="BD163"/>
      <c r="BE163"/>
      <c r="BF163"/>
      <c r="BG163"/>
      <c r="BH163"/>
    </row>
    <row r="164">
      <c r="A164" t="s">
        <v>594</v>
      </c>
      <c r="B164">
        <v>2008</v>
      </c>
      <c r="C164" t="s">
        <v>600</v>
      </c>
      <c r="D164">
        <v>46</v>
      </c>
      <c r="E164" t="s">
        <v>52</v>
      </c>
      <c r="F164" t="s">
        <v>48</v>
      </c>
      <c r="G164" t="s">
        <v>182</v>
      </c>
      <c r="H164">
        <v>70.61481506186982</v>
      </c>
      <c r="I164">
        <v>73.993000190136044</v>
      </c>
      <c r="J164">
        <v>71.149219564157306</v>
      </c>
      <c r="K164">
        <v>67.949303704411463</v>
      </c>
      <c r="L164">
        <v>69.419571499391935</v>
      </c>
      <c r="M164">
        <v>74.219289253821202</v>
      </c>
      <c r="N164">
        <v>66.555027132082273</v>
      </c>
      <c r="O164">
        <v>66.063722047717363</v>
      </c>
      <c r="P164">
        <v>68.828616990989516</v>
      </c>
      <c r="Q164">
        <v>72.65551206316988</v>
      </c>
      <c r="R164">
        <v>69.448364256356342</v>
      </c>
      <c r="S164">
        <v>71.07020704997592</v>
      </c>
      <c r="T164">
        <v>74.416000950072643</v>
      </c>
      <c r="U164">
        <v>72.431153950491051</v>
      </c>
      <c r="V164">
        <v>70.285021607446112</v>
      </c>
      <c r="W164" t="s">
        <v>402</v>
      </c>
      <c r="X164" t="s">
        <v>403</v>
      </c>
      <c r="Y164" t="s">
        <v>404</v>
      </c>
      <c r="Z164" t="s">
        <v>405</v>
      </c>
      <c r="AA164" t="s">
        <v>150</v>
      </c>
      <c r="AB164" t="s">
        <v>151</v>
      </c>
      <c r="AC164" t="s">
        <v>152</v>
      </c>
      <c r="AD164" t="s">
        <v>153</v>
      </c>
      <c r="AE164">
        <v>70.219005712985037</v>
      </c>
      <c r="AF164">
        <v>69.164475416932277</v>
      </c>
      <c r="AG164">
        <v>73.387404526678651</v>
      </c>
      <c r="AH164">
        <v>83.150944162570923</v>
      </c>
      <c r="AI164">
        <v>39.231332650505543</v>
      </c>
      <c r="AJ164"/>
      <c r="AK164">
        <v>62.835441543949763</v>
      </c>
      <c r="AL164"/>
      <c r="AM164"/>
      <c r="AN164"/>
      <c r="AO164"/>
      <c r="AP164"/>
      <c r="AQ164"/>
      <c r="AR164"/>
      <c r="AS164"/>
      <c r="AT164"/>
      <c r="AU164"/>
      <c r="AV164"/>
      <c r="AW164"/>
      <c r="AX164"/>
      <c r="AY164"/>
      <c r="AZ164"/>
      <c r="BA164"/>
      <c r="BB164"/>
      <c r="BC164"/>
      <c r="BD164"/>
      <c r="BE164"/>
      <c r="BF164"/>
      <c r="BG164"/>
      <c r="BH164"/>
    </row>
    <row r="165">
      <c r="A165" t="s">
        <v>594</v>
      </c>
      <c r="B165">
        <v>2008</v>
      </c>
      <c r="C165" t="s">
        <v>600</v>
      </c>
      <c r="D165">
        <v>58</v>
      </c>
      <c r="E165" t="s">
        <v>155</v>
      </c>
      <c r="F165" t="s">
        <v>406</v>
      </c>
      <c r="G165" t="s">
        <v>182</v>
      </c>
      <c r="H165">
        <v>78.432823737587768</v>
      </c>
      <c r="I165">
        <v>88.870003484070992</v>
      </c>
      <c r="J165">
        <v>92.990135596074978</v>
      </c>
      <c r="K165">
        <v>96.679933336939101</v>
      </c>
      <c r="L165">
        <v>98.391494402466705</v>
      </c>
      <c r="M165">
        <v>94.508091158177521</v>
      </c>
      <c r="N165">
        <v>98.372290768127755</v>
      </c>
      <c r="O165">
        <v>98.624479250469435</v>
      </c>
      <c r="P165">
        <v>99.199066220921011</v>
      </c>
      <c r="Q165">
        <v>98.503295400962571</v>
      </c>
      <c r="R165">
        <v>74.785659771574657</v>
      </c>
      <c r="S165">
        <v>82.514465934744479</v>
      </c>
      <c r="T165">
        <v>87.873190873489946</v>
      </c>
      <c r="U165">
        <v>90.505507273877697</v>
      </c>
      <c r="V165">
        <v>94.379164970338195</v>
      </c>
      <c r="W165" t="s">
        <v>402</v>
      </c>
      <c r="X165" t="s">
        <v>403</v>
      </c>
      <c r="Y165" t="s">
        <v>404</v>
      </c>
      <c r="Z165" t="s">
        <v>405</v>
      </c>
      <c r="AA165" t="s">
        <v>150</v>
      </c>
      <c r="AB165" t="s">
        <v>151</v>
      </c>
      <c r="AC165" t="s">
        <v>152</v>
      </c>
      <c r="AD165" t="s">
        <v>153</v>
      </c>
      <c r="AE165">
        <v>89.116830132657043</v>
      </c>
      <c r="AF165">
        <v>96.67724877065794</v>
      </c>
      <c r="AG165">
        <v>82.654816403646151</v>
      </c>
      <c r="AH165">
        <v>97.401552707869342</v>
      </c>
      <c r="AI165">
        <v>74.326410352267075</v>
      </c>
      <c r="AJ165"/>
      <c r="AK165">
        <v>99.551939172266856</v>
      </c>
      <c r="AL165"/>
      <c r="AM165"/>
      <c r="AN165"/>
      <c r="AO165"/>
      <c r="AP165"/>
      <c r="AQ165"/>
      <c r="AR165"/>
      <c r="AS165"/>
      <c r="AT165"/>
      <c r="AU165"/>
      <c r="AV165"/>
      <c r="AW165"/>
      <c r="AX165"/>
      <c r="AY165"/>
      <c r="AZ165"/>
      <c r="BA165"/>
      <c r="BB165"/>
      <c r="BC165"/>
      <c r="BD165"/>
      <c r="BE165"/>
      <c r="BF165"/>
      <c r="BG165"/>
      <c r="BH165"/>
    </row>
    <row r="166">
      <c r="A166" t="s">
        <v>594</v>
      </c>
      <c r="B166">
        <v>2008</v>
      </c>
      <c r="C166" t="s">
        <v>600</v>
      </c>
      <c r="D166">
        <v>59</v>
      </c>
      <c r="E166" t="s">
        <v>155</v>
      </c>
      <c r="F166" t="s">
        <v>407</v>
      </c>
      <c r="G166" t="s">
        <v>182</v>
      </c>
      <c r="H166">
        <v>0.78434237657847172</v>
      </c>
      <c r="I166">
        <v>0.27093608629654881</v>
      </c>
      <c r="J166">
        <v>0.080132954834733802</v>
      </c>
      <c r="K166">
        <v>0.025309753621684999</v>
      </c>
      <c r="L166">
        <v>0.025655494986794401</v>
      </c>
      <c r="M166">
        <v>0.32648590926037341</v>
      </c>
      <c r="N166">
        <v>0.1218250818120539</v>
      </c>
      <c r="O166">
        <v>0</v>
      </c>
      <c r="P166">
        <v>0</v>
      </c>
      <c r="Q166">
        <v>0</v>
      </c>
      <c r="R166">
        <v>1.0366274717862201</v>
      </c>
      <c r="S166">
        <v>0.30920995071408991</v>
      </c>
      <c r="T166">
        <v>0.2546359039076086</v>
      </c>
      <c r="U166">
        <v>0.048846906274926202</v>
      </c>
      <c r="V166">
        <v>0.089123370741532107</v>
      </c>
      <c r="W166" t="s">
        <v>402</v>
      </c>
      <c r="X166" t="s">
        <v>403</v>
      </c>
      <c r="Y166" t="s">
        <v>404</v>
      </c>
      <c r="Z166" t="s">
        <v>405</v>
      </c>
      <c r="AA166" t="s">
        <v>150</v>
      </c>
      <c r="AB166" t="s">
        <v>151</v>
      </c>
      <c r="AC166" t="s">
        <v>152</v>
      </c>
      <c r="AD166" t="s">
        <v>153</v>
      </c>
      <c r="AE166">
        <v>0.052405792752698598</v>
      </c>
      <c r="AF166">
        <v>0.061583417720666798</v>
      </c>
      <c r="AG166">
        <v>0.69521276924814213</v>
      </c>
      <c r="AH166">
        <v>0.22516178871488801</v>
      </c>
      <c r="AI166">
        <v>0.73355175568435271</v>
      </c>
      <c r="AJ166"/>
      <c r="AK166">
        <v>0.010135745252360599</v>
      </c>
      <c r="AL166"/>
      <c r="AM166"/>
      <c r="AN166"/>
      <c r="AO166"/>
      <c r="AP166"/>
      <c r="AQ166"/>
      <c r="AR166"/>
      <c r="AS166"/>
      <c r="AT166"/>
      <c r="AU166"/>
      <c r="AV166"/>
      <c r="AW166"/>
      <c r="AX166"/>
      <c r="AY166"/>
      <c r="AZ166"/>
      <c r="BA166"/>
      <c r="BB166"/>
      <c r="BC166"/>
      <c r="BD166"/>
      <c r="BE166"/>
      <c r="BF166"/>
      <c r="BG166"/>
      <c r="BH166"/>
    </row>
    <row r="167">
      <c r="A167" t="s">
        <v>594</v>
      </c>
      <c r="B167">
        <v>2008</v>
      </c>
      <c r="C167" t="s">
        <v>600</v>
      </c>
      <c r="D167">
        <v>60</v>
      </c>
      <c r="E167" t="s">
        <v>155</v>
      </c>
      <c r="F167" t="s">
        <v>408</v>
      </c>
      <c r="G167" t="s">
        <v>182</v>
      </c>
      <c r="H167">
        <v>8.6246659149964398</v>
      </c>
      <c r="I167">
        <v>2.7167843595339072</v>
      </c>
      <c r="J167">
        <v>1.173085748201399</v>
      </c>
      <c r="K167">
        <v>0.2371565721141756</v>
      </c>
      <c r="L167">
        <v>0.16037043838726359</v>
      </c>
      <c r="M167">
        <v>2.8287470579574689</v>
      </c>
      <c r="N167">
        <v>0.38468717464796348</v>
      </c>
      <c r="O167">
        <v>0.097867401989256295</v>
      </c>
      <c r="P167">
        <v>0.33110746236217581</v>
      </c>
      <c r="Q167">
        <v>0</v>
      </c>
      <c r="R167">
        <v>10.930933209752521</v>
      </c>
      <c r="S167">
        <v>4.802959960699412</v>
      </c>
      <c r="T167">
        <v>2.3363038722937248</v>
      </c>
      <c r="U167">
        <v>1.3742321935070181</v>
      </c>
      <c r="V167">
        <v>0.40147512320554918</v>
      </c>
      <c r="W167" t="s">
        <v>402</v>
      </c>
      <c r="X167" t="s">
        <v>403</v>
      </c>
      <c r="Y167" t="s">
        <v>404</v>
      </c>
      <c r="Z167" t="s">
        <v>405</v>
      </c>
      <c r="AA167" t="s">
        <v>150</v>
      </c>
      <c r="AB167" t="s">
        <v>151</v>
      </c>
      <c r="AC167" t="s">
        <v>152</v>
      </c>
      <c r="AD167" t="s">
        <v>153</v>
      </c>
      <c r="AE167">
        <v>2.738124084715309</v>
      </c>
      <c r="AF167">
        <v>0.47358809079561498</v>
      </c>
      <c r="AG167">
        <v>5.5501026626252221</v>
      </c>
      <c r="AH167">
        <v>1.7990940163015809</v>
      </c>
      <c r="AI167">
        <v>1.4755406162719289</v>
      </c>
      <c r="AJ167"/>
      <c r="AK167">
        <v>0.18348997491972871</v>
      </c>
      <c r="AL167"/>
      <c r="AM167"/>
      <c r="AN167"/>
      <c r="AO167"/>
      <c r="AP167"/>
      <c r="AQ167"/>
      <c r="AR167"/>
      <c r="AS167"/>
      <c r="AT167"/>
      <c r="AU167"/>
      <c r="AV167"/>
      <c r="AW167"/>
      <c r="AX167"/>
      <c r="AY167"/>
      <c r="AZ167"/>
      <c r="BA167"/>
      <c r="BB167"/>
      <c r="BC167"/>
      <c r="BD167"/>
      <c r="BE167"/>
      <c r="BF167"/>
      <c r="BG167"/>
      <c r="BH167"/>
    </row>
    <row r="168">
      <c r="A168" t="s">
        <v>594</v>
      </c>
      <c r="B168">
        <v>2008</v>
      </c>
      <c r="C168" t="s">
        <v>600</v>
      </c>
      <c r="D168">
        <v>61</v>
      </c>
      <c r="E168" t="s">
        <v>155</v>
      </c>
      <c r="F168" t="s">
        <v>409</v>
      </c>
      <c r="G168" t="s">
        <v>182</v>
      </c>
      <c r="H168">
        <v>4.632538455018345</v>
      </c>
      <c r="I168">
        <v>3.2922649361258709</v>
      </c>
      <c r="J168">
        <v>2.1402480001906978</v>
      </c>
      <c r="K168">
        <v>1.023117677430434</v>
      </c>
      <c r="L168">
        <v>0.28923729750838928</v>
      </c>
      <c r="M168">
        <v>0.25926771964669931</v>
      </c>
      <c r="N168">
        <v>0.30013131139008342</v>
      </c>
      <c r="O168">
        <v>0.44040330895165353</v>
      </c>
      <c r="P168">
        <v>0.22923487638058271</v>
      </c>
      <c r="Q168">
        <v>0</v>
      </c>
      <c r="R168">
        <v>4.8175134991843178</v>
      </c>
      <c r="S168">
        <v>5.6111559841034087</v>
      </c>
      <c r="T168">
        <v>3.735084571914153</v>
      </c>
      <c r="U168">
        <v>3.0689725092910911</v>
      </c>
      <c r="V168">
        <v>1.7325872889995351</v>
      </c>
      <c r="W168" t="s">
        <v>402</v>
      </c>
      <c r="X168" t="s">
        <v>403</v>
      </c>
      <c r="Y168" t="s">
        <v>404</v>
      </c>
      <c r="Z168" t="s">
        <v>405</v>
      </c>
      <c r="AA168" t="s">
        <v>150</v>
      </c>
      <c r="AB168" t="s">
        <v>151</v>
      </c>
      <c r="AC168" t="s">
        <v>152</v>
      </c>
      <c r="AD168" t="s">
        <v>153</v>
      </c>
      <c r="AE168">
        <v>4.4841173561879293</v>
      </c>
      <c r="AF168">
        <v>0.74843762535804037</v>
      </c>
      <c r="AG168">
        <v>2.998748976900564</v>
      </c>
      <c r="AH168">
        <v>0.15101106877558801</v>
      </c>
      <c r="AI168">
        <v>0.1972771380349006</v>
      </c>
      <c r="AJ168"/>
      <c r="AK168">
        <v>0</v>
      </c>
      <c r="AL168"/>
      <c r="AM168"/>
      <c r="AN168"/>
      <c r="AO168"/>
      <c r="AP168"/>
      <c r="AQ168"/>
      <c r="AR168"/>
      <c r="AS168"/>
      <c r="AT168"/>
      <c r="AU168"/>
      <c r="AV168"/>
      <c r="AW168"/>
      <c r="AX168"/>
      <c r="AY168"/>
      <c r="AZ168"/>
      <c r="BA168"/>
      <c r="BB168"/>
      <c r="BC168"/>
      <c r="BD168"/>
      <c r="BE168"/>
      <c r="BF168"/>
      <c r="BG168"/>
      <c r="BH168"/>
    </row>
    <row r="169">
      <c r="A169" t="s">
        <v>594</v>
      </c>
      <c r="B169">
        <v>2008</v>
      </c>
      <c r="C169" t="s">
        <v>600</v>
      </c>
      <c r="D169">
        <v>62</v>
      </c>
      <c r="E169" t="s">
        <v>155</v>
      </c>
      <c r="F169" t="s">
        <v>410</v>
      </c>
      <c r="G169" t="s">
        <v>182</v>
      </c>
      <c r="H169">
        <v>3.8953461650852752</v>
      </c>
      <c r="I169">
        <v>2.137593549953726</v>
      </c>
      <c r="J169">
        <v>1.3274961417357929</v>
      </c>
      <c r="K169">
        <v>0.81495081178716067</v>
      </c>
      <c r="L169">
        <v>0.13195025860562259</v>
      </c>
      <c r="M169">
        <v>1.438102231873007</v>
      </c>
      <c r="N169">
        <v>0.58403984181748247</v>
      </c>
      <c r="O169">
        <v>0.5509411515551762</v>
      </c>
      <c r="P169">
        <v>0.1084400814749374</v>
      </c>
      <c r="Q169">
        <v>0</v>
      </c>
      <c r="R169">
        <v>4.6041063271395561</v>
      </c>
      <c r="S169">
        <v>2.9352141466784261</v>
      </c>
      <c r="T169">
        <v>2.3028952795310218</v>
      </c>
      <c r="U169">
        <v>1.664819262610105</v>
      </c>
      <c r="V169">
        <v>1.0065309003228551</v>
      </c>
      <c r="W169" t="s">
        <v>402</v>
      </c>
      <c r="X169" t="s">
        <v>403</v>
      </c>
      <c r="Y169" t="s">
        <v>404</v>
      </c>
      <c r="Z169" t="s">
        <v>405</v>
      </c>
      <c r="AA169" t="s">
        <v>150</v>
      </c>
      <c r="AB169" t="s">
        <v>151</v>
      </c>
      <c r="AC169" t="s">
        <v>152</v>
      </c>
      <c r="AD169" t="s">
        <v>153</v>
      </c>
      <c r="AE169">
        <v>1.4644379438662869</v>
      </c>
      <c r="AF169">
        <v>1.184241866147669</v>
      </c>
      <c r="AG169">
        <v>3.6128493090361111</v>
      </c>
      <c r="AH169">
        <v>0.23508436594194321</v>
      </c>
      <c r="AI169">
        <v>9.141863896746937</v>
      </c>
      <c r="AJ169"/>
      <c r="AK169">
        <v>0</v>
      </c>
      <c r="AL169"/>
      <c r="AM169"/>
      <c r="AN169"/>
      <c r="AO169"/>
      <c r="AP169"/>
      <c r="AQ169"/>
      <c r="AR169"/>
      <c r="AS169"/>
      <c r="AT169"/>
      <c r="AU169"/>
      <c r="AV169"/>
      <c r="AW169"/>
      <c r="AX169"/>
      <c r="AY169"/>
      <c r="AZ169"/>
      <c r="BA169"/>
      <c r="BB169"/>
      <c r="BC169"/>
      <c r="BD169"/>
      <c r="BE169"/>
      <c r="BF169"/>
      <c r="BG169"/>
      <c r="BH169"/>
    </row>
    <row r="170">
      <c r="A170" t="s">
        <v>594</v>
      </c>
      <c r="B170">
        <v>2008</v>
      </c>
      <c r="C170" t="s">
        <v>600</v>
      </c>
      <c r="D170">
        <v>63</v>
      </c>
      <c r="E170" t="s">
        <v>155</v>
      </c>
      <c r="F170" t="s">
        <v>411</v>
      </c>
      <c r="G170" t="s">
        <v>182</v>
      </c>
      <c r="H170">
        <v>0.027963244824159201</v>
      </c>
      <c r="I170">
        <v>0.0079046170244391999</v>
      </c>
      <c r="J170">
        <v>0.0248521893091906</v>
      </c>
      <c r="K170">
        <v>0</v>
      </c>
      <c r="L170">
        <v>0</v>
      </c>
      <c r="M170">
        <v>0</v>
      </c>
      <c r="N170">
        <v>0</v>
      </c>
      <c r="O170">
        <v>0</v>
      </c>
      <c r="P170">
        <v>0</v>
      </c>
      <c r="Q170">
        <v>0</v>
      </c>
      <c r="R170">
        <v>0.048875129504497697</v>
      </c>
      <c r="S170">
        <v>0</v>
      </c>
      <c r="T170">
        <v>0.057203866662172601</v>
      </c>
      <c r="U170">
        <v>0</v>
      </c>
      <c r="V170">
        <v>0</v>
      </c>
      <c r="W170" t="s">
        <v>402</v>
      </c>
      <c r="X170" t="s">
        <v>403</v>
      </c>
      <c r="Y170" t="s">
        <v>404</v>
      </c>
      <c r="Z170" t="s">
        <v>405</v>
      </c>
      <c r="AA170" t="s">
        <v>150</v>
      </c>
      <c r="AB170" t="s">
        <v>151</v>
      </c>
      <c r="AC170" t="s">
        <v>152</v>
      </c>
      <c r="AD170" t="s">
        <v>153</v>
      </c>
      <c r="AE170">
        <v>0.017750354140484401</v>
      </c>
      <c r="AF170">
        <v>0</v>
      </c>
      <c r="AG170">
        <v>0</v>
      </c>
      <c r="AH170">
        <v>0</v>
      </c>
      <c r="AI170">
        <v>0.4767530835843431</v>
      </c>
      <c r="AJ170"/>
      <c r="AK170">
        <v>0</v>
      </c>
      <c r="AL170"/>
      <c r="AM170"/>
      <c r="AN170"/>
      <c r="AO170"/>
      <c r="AP170"/>
      <c r="AQ170"/>
      <c r="AR170"/>
      <c r="AS170"/>
      <c r="AT170"/>
      <c r="AU170"/>
      <c r="AV170"/>
      <c r="AW170"/>
      <c r="AX170"/>
      <c r="AY170"/>
      <c r="AZ170"/>
      <c r="BA170"/>
      <c r="BB170"/>
      <c r="BC170"/>
      <c r="BD170"/>
      <c r="BE170"/>
      <c r="BF170"/>
      <c r="BG170"/>
      <c r="BH170"/>
    </row>
    <row r="171">
      <c r="A171" t="s">
        <v>594</v>
      </c>
      <c r="B171">
        <v>2008</v>
      </c>
      <c r="C171" t="s">
        <v>600</v>
      </c>
      <c r="D171">
        <v>64</v>
      </c>
      <c r="E171" t="s">
        <v>155</v>
      </c>
      <c r="F171" t="s">
        <v>412</v>
      </c>
      <c r="G171" t="s">
        <v>182</v>
      </c>
      <c r="H171">
        <v>0.087533320377499599</v>
      </c>
      <c r="I171">
        <v>0.059532434492871399</v>
      </c>
      <c r="J171">
        <v>0.0559269321803555</v>
      </c>
      <c r="K171">
        <v>0.061031547996694302</v>
      </c>
      <c r="L171">
        <v>0</v>
      </c>
      <c r="M171">
        <v>0.042264059458790998</v>
      </c>
      <c r="N171">
        <v>0.077239673323855104</v>
      </c>
      <c r="O171">
        <v>0</v>
      </c>
      <c r="P171">
        <v>0</v>
      </c>
      <c r="Q171">
        <v>0</v>
      </c>
      <c r="R171">
        <v>0.1529937743745951</v>
      </c>
      <c r="S171">
        <v>0</v>
      </c>
      <c r="T171">
        <v>0.13346689183230301</v>
      </c>
      <c r="U171">
        <v>0.0366225722903991</v>
      </c>
      <c r="V171">
        <v>0.048897277290684299</v>
      </c>
      <c r="W171" t="s">
        <v>402</v>
      </c>
      <c r="X171" t="s">
        <v>403</v>
      </c>
      <c r="Y171" t="s">
        <v>404</v>
      </c>
      <c r="Z171" t="s">
        <v>405</v>
      </c>
      <c r="AA171" t="s">
        <v>150</v>
      </c>
      <c r="AB171" t="s">
        <v>151</v>
      </c>
      <c r="AC171" t="s">
        <v>152</v>
      </c>
      <c r="AD171" t="s">
        <v>153</v>
      </c>
      <c r="AE171">
        <v>0.072652764229159103</v>
      </c>
      <c r="AF171">
        <v>0.058264352620122403</v>
      </c>
      <c r="AG171">
        <v>0.061830809871826403</v>
      </c>
      <c r="AH171">
        <v>0</v>
      </c>
      <c r="AI171">
        <v>0.55895189109888499</v>
      </c>
      <c r="AJ171"/>
      <c r="AK171">
        <v>0</v>
      </c>
      <c r="AL171"/>
      <c r="AM171"/>
      <c r="AN171"/>
      <c r="AO171"/>
      <c r="AP171"/>
      <c r="AQ171"/>
      <c r="AR171"/>
      <c r="AS171"/>
      <c r="AT171"/>
      <c r="AU171"/>
      <c r="AV171"/>
      <c r="AW171"/>
      <c r="AX171"/>
      <c r="AY171"/>
      <c r="AZ171"/>
      <c r="BA171"/>
      <c r="BB171"/>
      <c r="BC171"/>
      <c r="BD171"/>
      <c r="BE171"/>
      <c r="BF171"/>
      <c r="BG171"/>
      <c r="BH171"/>
    </row>
    <row r="172">
      <c r="A172" t="s">
        <v>594</v>
      </c>
      <c r="B172">
        <v>2008</v>
      </c>
      <c r="C172" t="s">
        <v>600</v>
      </c>
      <c r="D172">
        <v>65</v>
      </c>
      <c r="E172" t="s">
        <v>155</v>
      </c>
      <c r="F172" t="s">
        <v>413</v>
      </c>
      <c r="G172" t="s">
        <v>182</v>
      </c>
      <c r="H172">
        <v>0.0053246686796583004</v>
      </c>
      <c r="I172">
        <v>0</v>
      </c>
      <c r="J172">
        <v>0.047249370439735698</v>
      </c>
      <c r="K172">
        <v>0</v>
      </c>
      <c r="L172">
        <v>0</v>
      </c>
      <c r="M172">
        <v>0</v>
      </c>
      <c r="N172">
        <v>0</v>
      </c>
      <c r="O172">
        <v>0</v>
      </c>
      <c r="P172">
        <v>0</v>
      </c>
      <c r="Q172">
        <v>0</v>
      </c>
      <c r="R172">
        <v>0.0093066406607434995</v>
      </c>
      <c r="S172">
        <v>0</v>
      </c>
      <c r="T172">
        <v>0</v>
      </c>
      <c r="U172">
        <v>0.082507343880991998</v>
      </c>
      <c r="V172">
        <v>0</v>
      </c>
      <c r="W172" t="s">
        <v>402</v>
      </c>
      <c r="X172" t="s">
        <v>403</v>
      </c>
      <c r="Y172" t="s">
        <v>404</v>
      </c>
      <c r="Z172" t="s">
        <v>405</v>
      </c>
      <c r="AA172" t="s">
        <v>150</v>
      </c>
      <c r="AB172" t="s">
        <v>151</v>
      </c>
      <c r="AC172" t="s">
        <v>152</v>
      </c>
      <c r="AD172" t="s">
        <v>153</v>
      </c>
      <c r="AE172">
        <v>0</v>
      </c>
      <c r="AF172">
        <v>0</v>
      </c>
      <c r="AG172">
        <v>0.041614056486447802</v>
      </c>
      <c r="AH172">
        <v>0</v>
      </c>
      <c r="AI172">
        <v>0</v>
      </c>
      <c r="AJ172"/>
      <c r="AK172">
        <v>0</v>
      </c>
      <c r="AL172"/>
      <c r="AM172"/>
      <c r="AN172"/>
      <c r="AO172"/>
      <c r="AP172"/>
      <c r="AQ172"/>
      <c r="AR172"/>
      <c r="AS172"/>
      <c r="AT172"/>
      <c r="AU172"/>
      <c r="AV172"/>
      <c r="AW172"/>
      <c r="AX172"/>
      <c r="AY172"/>
      <c r="AZ172"/>
      <c r="BA172"/>
      <c r="BB172"/>
      <c r="BC172"/>
      <c r="BD172"/>
      <c r="BE172"/>
      <c r="BF172"/>
      <c r="BG172"/>
      <c r="BH172"/>
    </row>
    <row r="173">
      <c r="A173" t="s">
        <v>594</v>
      </c>
      <c r="B173">
        <v>2008</v>
      </c>
      <c r="C173" t="s">
        <v>600</v>
      </c>
      <c r="D173">
        <v>66</v>
      </c>
      <c r="E173" t="s">
        <v>155</v>
      </c>
      <c r="F173" t="s">
        <v>414</v>
      </c>
      <c r="G173" t="s">
        <v>182</v>
      </c>
      <c r="H173">
        <v>0.027222049655207501</v>
      </c>
      <c r="I173">
        <v>0.031747670844891801</v>
      </c>
      <c r="J173">
        <v>0.031759309232394201</v>
      </c>
      <c r="K173">
        <v>0</v>
      </c>
      <c r="L173">
        <v>0</v>
      </c>
      <c r="M173">
        <v>0</v>
      </c>
      <c r="N173">
        <v>0</v>
      </c>
      <c r="O173">
        <v>0</v>
      </c>
      <c r="P173">
        <v>0</v>
      </c>
      <c r="Q173">
        <v>0</v>
      </c>
      <c r="R173">
        <v>0.0475796428720121</v>
      </c>
      <c r="S173">
        <v>0</v>
      </c>
      <c r="T173">
        <v>0.055457011627926101</v>
      </c>
      <c r="U173">
        <v>0.055458437305573802</v>
      </c>
      <c r="V173">
        <v>0</v>
      </c>
      <c r="W173" t="s">
        <v>402</v>
      </c>
      <c r="X173" t="s">
        <v>403</v>
      </c>
      <c r="Y173" t="s">
        <v>404</v>
      </c>
      <c r="Z173" t="s">
        <v>405</v>
      </c>
      <c r="AA173" t="s">
        <v>150</v>
      </c>
      <c r="AB173" t="s">
        <v>151</v>
      </c>
      <c r="AC173" t="s">
        <v>152</v>
      </c>
      <c r="AD173" t="s">
        <v>153</v>
      </c>
      <c r="AE173">
        <v>0</v>
      </c>
      <c r="AF173">
        <v>0</v>
      </c>
      <c r="AG173">
        <v>0.071824293692716895</v>
      </c>
      <c r="AH173">
        <v>0</v>
      </c>
      <c r="AI173">
        <v>0</v>
      </c>
      <c r="AJ173"/>
      <c r="AK173">
        <v>0</v>
      </c>
      <c r="AL173"/>
      <c r="AM173"/>
      <c r="AN173"/>
      <c r="AO173"/>
      <c r="AP173"/>
      <c r="AQ173"/>
      <c r="AR173"/>
      <c r="AS173"/>
      <c r="AT173"/>
      <c r="AU173"/>
      <c r="AV173"/>
      <c r="AW173"/>
      <c r="AX173"/>
      <c r="AY173"/>
      <c r="AZ173"/>
      <c r="BA173"/>
      <c r="BB173"/>
      <c r="BC173"/>
      <c r="BD173"/>
      <c r="BE173"/>
      <c r="BF173"/>
      <c r="BG173"/>
      <c r="BH173"/>
    </row>
    <row r="174">
      <c r="A174" t="s">
        <v>594</v>
      </c>
      <c r="B174">
        <v>2008</v>
      </c>
      <c r="C174" t="s">
        <v>600</v>
      </c>
      <c r="D174">
        <v>67</v>
      </c>
      <c r="E174" t="s">
        <v>155</v>
      </c>
      <c r="F174" t="s">
        <v>415</v>
      </c>
      <c r="G174" t="s">
        <v>182</v>
      </c>
      <c r="H174">
        <v>2.019316223923648</v>
      </c>
      <c r="I174">
        <v>1.873700760719204</v>
      </c>
      <c r="J174">
        <v>1.3335216905403009</v>
      </c>
      <c r="K174">
        <v>0.77392139977936747</v>
      </c>
      <c r="L174">
        <v>0.16101574292727919</v>
      </c>
      <c r="M174">
        <v>0.47250417476252449</v>
      </c>
      <c r="N174">
        <v>0.1013798784386771</v>
      </c>
      <c r="O174">
        <v>0.13366872289281151</v>
      </c>
      <c r="P174">
        <v>0.026262409515817001</v>
      </c>
      <c r="Q174">
        <v>0</v>
      </c>
      <c r="R174">
        <v>1.8095672966382279</v>
      </c>
      <c r="S174">
        <v>2.7645213920762219</v>
      </c>
      <c r="T174">
        <v>2.2123181971242509</v>
      </c>
      <c r="U174">
        <v>1.909596994615868</v>
      </c>
      <c r="V174">
        <v>1.523651721464935</v>
      </c>
      <c r="W174" t="s">
        <v>402</v>
      </c>
      <c r="X174" t="s">
        <v>403</v>
      </c>
      <c r="Y174" t="s">
        <v>404</v>
      </c>
      <c r="Z174" t="s">
        <v>405</v>
      </c>
      <c r="AA174" t="s">
        <v>150</v>
      </c>
      <c r="AB174" t="s">
        <v>151</v>
      </c>
      <c r="AC174" t="s">
        <v>152</v>
      </c>
      <c r="AD174" t="s">
        <v>153</v>
      </c>
      <c r="AE174">
        <v>1.789020846905814</v>
      </c>
      <c r="AF174">
        <v>0.034958611572073403</v>
      </c>
      <c r="AG174">
        <v>2.027046321287401</v>
      </c>
      <c r="AH174">
        <v>0.029646436086247101</v>
      </c>
      <c r="AI174">
        <v>10.207332365466311</v>
      </c>
      <c r="AJ174"/>
      <c r="AK174">
        <v>0.047074661484438</v>
      </c>
      <c r="AL174"/>
      <c r="AM174"/>
      <c r="AN174"/>
      <c r="AO174"/>
      <c r="AP174"/>
      <c r="AQ174"/>
      <c r="AR174"/>
      <c r="AS174"/>
      <c r="AT174"/>
      <c r="AU174"/>
      <c r="AV174"/>
      <c r="AW174"/>
      <c r="AX174"/>
      <c r="AY174"/>
      <c r="AZ174"/>
      <c r="BA174"/>
      <c r="BB174"/>
      <c r="BC174"/>
      <c r="BD174"/>
      <c r="BE174"/>
      <c r="BF174"/>
      <c r="BG174"/>
      <c r="BH174"/>
    </row>
    <row r="175">
      <c r="A175" t="s">
        <v>594</v>
      </c>
      <c r="B175">
        <v>2008</v>
      </c>
      <c r="C175" t="s">
        <v>600</v>
      </c>
      <c r="D175">
        <v>68</v>
      </c>
      <c r="E175" t="s">
        <v>155</v>
      </c>
      <c r="F175" t="s">
        <v>416</v>
      </c>
      <c r="G175" t="s">
        <v>182</v>
      </c>
      <c r="H175">
        <v>1.3480715434160311</v>
      </c>
      <c r="I175">
        <v>0.7313711137242479</v>
      </c>
      <c r="J175">
        <v>0.69950127399343287</v>
      </c>
      <c r="K175">
        <v>0.35383674746557692</v>
      </c>
      <c r="L175">
        <v>0.062343077774560898</v>
      </c>
      <c r="M175">
        <v>0.1054474602167394</v>
      </c>
      <c r="N175">
        <v>0.058406270442111399</v>
      </c>
      <c r="O175">
        <v>0.042171374279302398</v>
      </c>
      <c r="P175">
        <v>0</v>
      </c>
      <c r="Q175">
        <v>0.0132012760428792</v>
      </c>
      <c r="R175">
        <v>1.5646104154633771</v>
      </c>
      <c r="S175">
        <v>1.053953103231609</v>
      </c>
      <c r="T175">
        <v>0.97014774742294452</v>
      </c>
      <c r="U175">
        <v>1.154939325722163</v>
      </c>
      <c r="V175">
        <v>0.67614056237811926</v>
      </c>
      <c r="W175" t="s">
        <v>402</v>
      </c>
      <c r="X175" t="s">
        <v>403</v>
      </c>
      <c r="Y175" t="s">
        <v>404</v>
      </c>
      <c r="Z175" t="s">
        <v>405</v>
      </c>
      <c r="AA175" t="s">
        <v>150</v>
      </c>
      <c r="AB175" t="s">
        <v>151</v>
      </c>
      <c r="AC175" t="s">
        <v>152</v>
      </c>
      <c r="AD175" t="s">
        <v>153</v>
      </c>
      <c r="AE175">
        <v>0.14483200090731921</v>
      </c>
      <c r="AF175">
        <v>0</v>
      </c>
      <c r="AG175">
        <v>2.2290029658437089</v>
      </c>
      <c r="AH175">
        <v>0</v>
      </c>
      <c r="AI175">
        <v>1.918824492849925</v>
      </c>
      <c r="AJ175"/>
      <c r="AK175">
        <v>0.020467244123668699</v>
      </c>
      <c r="AL175"/>
      <c r="AM175"/>
      <c r="AN175"/>
      <c r="AO175"/>
      <c r="AP175"/>
      <c r="AQ175"/>
      <c r="AR175"/>
      <c r="AS175"/>
      <c r="AT175"/>
      <c r="AU175"/>
      <c r="AV175"/>
      <c r="AW175"/>
      <c r="AX175"/>
      <c r="AY175"/>
      <c r="AZ175"/>
      <c r="BA175"/>
      <c r="BB175"/>
      <c r="BC175"/>
      <c r="BD175"/>
      <c r="BE175"/>
      <c r="BF175"/>
      <c r="BG175"/>
      <c r="BH175"/>
    </row>
    <row r="176">
      <c r="A176" t="s">
        <v>594</v>
      </c>
      <c r="B176">
        <v>2008</v>
      </c>
      <c r="C176" t="s">
        <v>600</v>
      </c>
      <c r="D176">
        <v>69</v>
      </c>
      <c r="E176" t="s">
        <v>155</v>
      </c>
      <c r="F176" t="s">
        <v>417</v>
      </c>
      <c r="G176" t="s">
        <v>182</v>
      </c>
      <c r="H176">
        <v>0.0048723220393058</v>
      </c>
      <c r="I176">
        <v>0</v>
      </c>
      <c r="J176">
        <v>0.0048723605927463998</v>
      </c>
      <c r="K176">
        <v>0.0097703682792241002</v>
      </c>
      <c r="L176">
        <v>0.77793328734343148</v>
      </c>
      <c r="M176">
        <v>0</v>
      </c>
      <c r="N176">
        <v>0</v>
      </c>
      <c r="O176">
        <v>0.061535088867779003</v>
      </c>
      <c r="P176">
        <v>0.105888949345486</v>
      </c>
      <c r="Q176">
        <v>1.483503322994508</v>
      </c>
      <c r="R176">
        <v>0</v>
      </c>
      <c r="S176">
        <v>0.0085195277519866993</v>
      </c>
      <c r="T176">
        <v>0</v>
      </c>
      <c r="U176">
        <v>0.0085081669278674991</v>
      </c>
      <c r="V176">
        <v>0.1424287852581905</v>
      </c>
      <c r="W176" t="s">
        <v>402</v>
      </c>
      <c r="X176" t="s">
        <v>403</v>
      </c>
      <c r="Y176" t="s">
        <v>404</v>
      </c>
      <c r="Z176" t="s">
        <v>405</v>
      </c>
      <c r="AA176" t="s">
        <v>150</v>
      </c>
      <c r="AB176" t="s">
        <v>151</v>
      </c>
      <c r="AC176" t="s">
        <v>152</v>
      </c>
      <c r="AD176" t="s">
        <v>153</v>
      </c>
      <c r="AE176">
        <v>0.0377858049271413</v>
      </c>
      <c r="AF176">
        <v>0.72472721449534561</v>
      </c>
      <c r="AG176">
        <v>0</v>
      </c>
      <c r="AH176">
        <v>0.15844961631028431</v>
      </c>
      <c r="AI176">
        <v>0.84468374569370896</v>
      </c>
      <c r="AJ176"/>
      <c r="AK176">
        <v>0.18689320195289141</v>
      </c>
      <c r="AL176"/>
      <c r="AM176"/>
      <c r="AN176"/>
      <c r="AO176"/>
      <c r="AP176"/>
      <c r="AQ176"/>
      <c r="AR176"/>
      <c r="AS176"/>
      <c r="AT176"/>
      <c r="AU176"/>
      <c r="AV176"/>
      <c r="AW176"/>
      <c r="AX176"/>
      <c r="AY176"/>
      <c r="AZ176"/>
      <c r="BA176"/>
      <c r="BB176"/>
      <c r="BC176"/>
      <c r="BD176"/>
      <c r="BE176"/>
      <c r="BF176"/>
      <c r="BG176"/>
      <c r="BH176"/>
    </row>
    <row r="177">
      <c r="A177" t="s">
        <v>594</v>
      </c>
      <c r="B177">
        <v>2008</v>
      </c>
      <c r="C177" t="s">
        <v>600</v>
      </c>
      <c r="D177">
        <v>70</v>
      </c>
      <c r="E177" t="s">
        <v>155</v>
      </c>
      <c r="F177" t="s">
        <v>46</v>
      </c>
      <c r="G177" t="s">
        <v>182</v>
      </c>
      <c r="H177">
        <v>0.10997997781819011</v>
      </c>
      <c r="I177">
        <v>0.0081609872133924996</v>
      </c>
      <c r="J177">
        <v>0.091218432674126701</v>
      </c>
      <c r="K177">
        <v>0.0209717845864992</v>
      </c>
      <c r="L177">
        <v>0</v>
      </c>
      <c r="M177">
        <v>0.0190902286469097</v>
      </c>
      <c r="N177">
        <v>0</v>
      </c>
      <c r="O177">
        <v>0.048933700994628203</v>
      </c>
      <c r="P177">
        <v>0</v>
      </c>
      <c r="Q177">
        <v>0</v>
      </c>
      <c r="R177">
        <v>0.19222682104910011</v>
      </c>
      <c r="S177">
        <v>0</v>
      </c>
      <c r="T177">
        <v>0.069295784193664903</v>
      </c>
      <c r="U177">
        <v>0.089989013696176706</v>
      </c>
      <c r="V177">
        <v>0</v>
      </c>
      <c r="W177" t="s">
        <v>402</v>
      </c>
      <c r="X177" t="s">
        <v>403</v>
      </c>
      <c r="Y177" t="s">
        <v>404</v>
      </c>
      <c r="Z177" t="s">
        <v>405</v>
      </c>
      <c r="AA177" t="s">
        <v>150</v>
      </c>
      <c r="AB177" t="s">
        <v>151</v>
      </c>
      <c r="AC177" t="s">
        <v>152</v>
      </c>
      <c r="AD177" t="s">
        <v>153</v>
      </c>
      <c r="AE177">
        <v>0.082042918710786103</v>
      </c>
      <c r="AF177">
        <v>0.036950050632400103</v>
      </c>
      <c r="AG177">
        <v>0.056951431361983898</v>
      </c>
      <c r="AH177">
        <v>0</v>
      </c>
      <c r="AI177">
        <v>0.1188106623017374</v>
      </c>
      <c r="AJ177"/>
      <c r="AK177">
        <v>0</v>
      </c>
      <c r="AL177"/>
      <c r="AM177"/>
      <c r="AN177"/>
      <c r="AO177"/>
      <c r="AP177"/>
      <c r="AQ177"/>
      <c r="AR177"/>
      <c r="AS177"/>
      <c r="AT177"/>
      <c r="AU177"/>
      <c r="AV177"/>
      <c r="AW177"/>
      <c r="AX177"/>
      <c r="AY177"/>
      <c r="AZ177"/>
      <c r="BA177"/>
      <c r="BB177"/>
      <c r="BC177"/>
      <c r="BD177"/>
      <c r="BE177"/>
      <c r="BF177"/>
      <c r="BG177"/>
      <c r="BH177"/>
    </row>
    <row r="178">
      <c r="A178" t="s">
        <v>594</v>
      </c>
      <c r="B178">
        <v>2008</v>
      </c>
      <c r="C178" t="s">
        <v>600</v>
      </c>
      <c r="D178">
        <v>122</v>
      </c>
      <c r="E178" t="s">
        <v>18</v>
      </c>
      <c r="F178" t="s">
        <v>14</v>
      </c>
      <c r="G178" t="s">
        <v>616</v>
      </c>
      <c r="H178">
        <v>97</v>
      </c>
      <c r="I178">
        <v>99.700000000000003</v>
      </c>
      <c r="J178">
        <v>99.900000000000006</v>
      </c>
      <c r="K178">
        <v>99.900000000000006</v>
      </c>
      <c r="L178">
        <v>100</v>
      </c>
      <c r="M178">
        <v>99.400000000000006</v>
      </c>
      <c r="N178">
        <v>99.900000000000006</v>
      </c>
      <c r="O178">
        <v>99.900000000000006</v>
      </c>
      <c r="P178">
        <v>100</v>
      </c>
      <c r="Q178">
        <v>100</v>
      </c>
      <c r="R178">
        <v>95.5</v>
      </c>
      <c r="S178">
        <v>99.5</v>
      </c>
      <c r="T178">
        <v>99.799999999999997</v>
      </c>
      <c r="U178">
        <v>99.900000000000006</v>
      </c>
      <c r="V178">
        <v>99.900000000000006</v>
      </c>
      <c r="W178" t="s">
        <v>402</v>
      </c>
      <c r="X178" t="s">
        <v>403</v>
      </c>
      <c r="Y178" t="s">
        <v>404</v>
      </c>
      <c r="Z178" t="s">
        <v>405</v>
      </c>
      <c r="AA178" t="s">
        <v>150</v>
      </c>
      <c r="AB178" t="s">
        <v>151</v>
      </c>
      <c r="AC178" t="s">
        <v>152</v>
      </c>
      <c r="AD178" t="s">
        <v>153</v>
      </c>
      <c r="AE178">
        <v>99.700000000000003</v>
      </c>
      <c r="AF178">
        <v>100</v>
      </c>
      <c r="AG178">
        <v>98.200000000000003</v>
      </c>
      <c r="AH178">
        <v>99.599999999999994</v>
      </c>
      <c r="AI178">
        <v>98.799999999999997</v>
      </c>
      <c r="AJ178"/>
      <c r="AK178">
        <v>99.900000000000006</v>
      </c>
      <c r="AL178"/>
      <c r="AM178"/>
      <c r="AN178"/>
      <c r="AO178"/>
      <c r="AP178"/>
      <c r="AQ178"/>
      <c r="AR178"/>
      <c r="AS178"/>
      <c r="AT178"/>
      <c r="AU178"/>
      <c r="AV178"/>
      <c r="AW178"/>
      <c r="AX178"/>
      <c r="AY178"/>
      <c r="AZ178"/>
      <c r="BA178"/>
      <c r="BB178"/>
      <c r="BC178"/>
      <c r="BD178"/>
      <c r="BE178"/>
      <c r="BF178"/>
      <c r="BG178"/>
      <c r="BH178"/>
    </row>
    <row r="179">
      <c r="A179" t="s">
        <v>594</v>
      </c>
      <c r="B179">
        <v>2008</v>
      </c>
      <c r="C179" t="s">
        <v>600</v>
      </c>
      <c r="D179">
        <v>123</v>
      </c>
      <c r="E179" t="s">
        <v>18</v>
      </c>
      <c r="F179" t="s">
        <v>51</v>
      </c>
      <c r="G179" t="s">
        <v>182</v>
      </c>
      <c r="H179">
        <v>3</v>
      </c>
      <c r="I179">
        <v>0.29999999999999999</v>
      </c>
      <c r="J179">
        <v>0.10000000000000001</v>
      </c>
      <c r="K179">
        <v>0.10000000000000001</v>
      </c>
      <c r="L179">
        <v>0</v>
      </c>
      <c r="M179">
        <v>0.59999999999999998</v>
      </c>
      <c r="N179">
        <v>0.10000000000000001</v>
      </c>
      <c r="O179">
        <v>0.10000000000000001</v>
      </c>
      <c r="P179">
        <v>0</v>
      </c>
      <c r="Q179">
        <v>0</v>
      </c>
      <c r="R179">
        <v>4.5</v>
      </c>
      <c r="S179">
        <v>0.5</v>
      </c>
      <c r="T179">
        <v>0.20000000000000001</v>
      </c>
      <c r="U179">
        <v>0.10000000000000001</v>
      </c>
      <c r="V179">
        <v>0.10000000000000001</v>
      </c>
      <c r="W179" t="s">
        <v>402</v>
      </c>
      <c r="X179" t="s">
        <v>403</v>
      </c>
      <c r="Y179" t="s">
        <v>404</v>
      </c>
      <c r="Z179" t="s">
        <v>405</v>
      </c>
      <c r="AA179" t="s">
        <v>150</v>
      </c>
      <c r="AB179" t="s">
        <v>151</v>
      </c>
      <c r="AC179" t="s">
        <v>152</v>
      </c>
      <c r="AD179" t="s">
        <v>153</v>
      </c>
      <c r="AE179">
        <v>0.29999999999999999</v>
      </c>
      <c r="AF179">
        <v>0</v>
      </c>
      <c r="AG179">
        <v>1.8</v>
      </c>
      <c r="AH179">
        <v>0.40000000000000002</v>
      </c>
      <c r="AI179">
        <v>1.2</v>
      </c>
      <c r="AJ179"/>
      <c r="AK179">
        <v>0.10000000000000001</v>
      </c>
      <c r="AL179"/>
      <c r="AM179"/>
      <c r="AN179"/>
      <c r="AO179"/>
      <c r="AP179"/>
      <c r="AQ179"/>
      <c r="AR179"/>
      <c r="AS179"/>
      <c r="AT179"/>
      <c r="AU179"/>
      <c r="AV179"/>
      <c r="AW179"/>
      <c r="AX179"/>
      <c r="AY179"/>
      <c r="AZ179"/>
      <c r="BA179"/>
      <c r="BB179"/>
      <c r="BC179"/>
      <c r="BD179"/>
      <c r="BE179"/>
      <c r="BF179"/>
      <c r="BG179"/>
      <c r="BH179"/>
    </row>
    <row r="180">
      <c r="A180" t="s">
        <v>594</v>
      </c>
      <c r="B180">
        <v>2008</v>
      </c>
      <c r="C180" t="s">
        <v>600</v>
      </c>
      <c r="D180">
        <v>124</v>
      </c>
      <c r="E180" t="s">
        <v>50</v>
      </c>
      <c r="F180" t="s">
        <v>15</v>
      </c>
      <c r="G180" t="s">
        <v>617</v>
      </c>
      <c r="H180">
        <v>87.5</v>
      </c>
      <c r="I180">
        <v>94.200000000000003</v>
      </c>
      <c r="J180">
        <v>96.900000000000006</v>
      </c>
      <c r="K180">
        <v>98.799999999999997</v>
      </c>
      <c r="L180">
        <v>99.700000000000003</v>
      </c>
      <c r="M180">
        <v>94.200000000000003</v>
      </c>
      <c r="N180">
        <v>98.200000000000003</v>
      </c>
      <c r="O180">
        <v>99.5</v>
      </c>
      <c r="P180">
        <v>99.799999999999997</v>
      </c>
      <c r="Q180">
        <v>99.799999999999997</v>
      </c>
      <c r="R180">
        <v>85</v>
      </c>
      <c r="S180">
        <v>91.700000000000003</v>
      </c>
      <c r="T180">
        <v>94.5</v>
      </c>
      <c r="U180">
        <v>96.400000000000006</v>
      </c>
      <c r="V180">
        <v>98.5</v>
      </c>
      <c r="W180" t="s">
        <v>402</v>
      </c>
      <c r="X180" t="s">
        <v>403</v>
      </c>
      <c r="Y180" t="s">
        <v>404</v>
      </c>
      <c r="Z180" t="s">
        <v>405</v>
      </c>
      <c r="AA180" t="s">
        <v>150</v>
      </c>
      <c r="AB180" t="s">
        <v>151</v>
      </c>
      <c r="AC180" t="s">
        <v>152</v>
      </c>
      <c r="AD180" t="s">
        <v>153</v>
      </c>
      <c r="AE180">
        <v>97.700000000000003</v>
      </c>
      <c r="AF180">
        <v>99.200000000000003</v>
      </c>
      <c r="AG180">
        <v>88.5</v>
      </c>
      <c r="AH180">
        <v>97</v>
      </c>
      <c r="AI180">
        <v>96.700000000000003</v>
      </c>
      <c r="AJ180"/>
      <c r="AK180">
        <v>98.599999999999994</v>
      </c>
      <c r="AL180"/>
      <c r="AM180"/>
      <c r="AN180"/>
      <c r="AO180"/>
      <c r="AP180"/>
      <c r="AQ180"/>
      <c r="AR180"/>
      <c r="AS180"/>
      <c r="AT180"/>
      <c r="AU180"/>
      <c r="AV180"/>
      <c r="AW180"/>
      <c r="AX180"/>
      <c r="AY180"/>
      <c r="AZ180"/>
      <c r="BA180"/>
      <c r="BB180"/>
      <c r="BC180"/>
      <c r="BD180"/>
      <c r="BE180"/>
      <c r="BF180"/>
      <c r="BG180"/>
      <c r="BH180"/>
    </row>
    <row r="181">
      <c r="A181" t="s">
        <v>594</v>
      </c>
      <c r="B181">
        <v>2008</v>
      </c>
      <c r="C181" t="s">
        <v>600</v>
      </c>
      <c r="D181">
        <v>125</v>
      </c>
      <c r="E181" t="s">
        <v>50</v>
      </c>
      <c r="F181" t="s">
        <v>16</v>
      </c>
      <c r="G181" t="s">
        <v>618</v>
      </c>
      <c r="H181">
        <v>9.5</v>
      </c>
      <c r="I181">
        <v>5.5</v>
      </c>
      <c r="J181">
        <v>3</v>
      </c>
      <c r="K181">
        <v>1.1000000000000001</v>
      </c>
      <c r="L181">
        <v>0.29999999999999999</v>
      </c>
      <c r="M181">
        <v>5.2999999999999998</v>
      </c>
      <c r="N181">
        <v>1.7</v>
      </c>
      <c r="O181">
        <v>0.40000000000000002</v>
      </c>
      <c r="P181">
        <v>0.20000000000000001</v>
      </c>
      <c r="Q181">
        <v>0.20000000000000001</v>
      </c>
      <c r="R181">
        <v>10.5</v>
      </c>
      <c r="S181">
        <v>7.7999999999999998</v>
      </c>
      <c r="T181">
        <v>5.2999999999999998</v>
      </c>
      <c r="U181">
        <v>3.5</v>
      </c>
      <c r="V181">
        <v>1.3999999999999999</v>
      </c>
      <c r="W181" t="s">
        <v>402</v>
      </c>
      <c r="X181" t="s">
        <v>403</v>
      </c>
      <c r="Y181" t="s">
        <v>404</v>
      </c>
      <c r="Z181" t="s">
        <v>405</v>
      </c>
      <c r="AA181" t="s">
        <v>150</v>
      </c>
      <c r="AB181" t="s">
        <v>151</v>
      </c>
      <c r="AC181" t="s">
        <v>152</v>
      </c>
      <c r="AD181" t="s">
        <v>153</v>
      </c>
      <c r="AE181">
        <v>2</v>
      </c>
      <c r="AF181">
        <v>0.80000000000000004</v>
      </c>
      <c r="AG181">
        <v>9.6999999999999993</v>
      </c>
      <c r="AH181">
        <v>2.6000000000000001</v>
      </c>
      <c r="AI181">
        <v>2.1000000000000001</v>
      </c>
      <c r="AJ181"/>
      <c r="AK181">
        <v>1.3</v>
      </c>
      <c r="AL181"/>
      <c r="AM181"/>
      <c r="AN181"/>
      <c r="AO181"/>
      <c r="AP181"/>
      <c r="AQ181"/>
      <c r="AR181"/>
      <c r="AS181"/>
      <c r="AT181"/>
      <c r="AU181"/>
      <c r="AV181"/>
      <c r="AW181"/>
      <c r="AX181"/>
      <c r="AY181"/>
      <c r="AZ181"/>
      <c r="BA181"/>
      <c r="BB181"/>
      <c r="BC181"/>
      <c r="BD181"/>
      <c r="BE181"/>
      <c r="BF181"/>
      <c r="BG181"/>
      <c r="BH181"/>
    </row>
    <row r="182">
      <c r="A182" t="s">
        <v>594</v>
      </c>
      <c r="B182">
        <v>2008</v>
      </c>
      <c r="C182" t="s">
        <v>600</v>
      </c>
      <c r="D182">
        <v>126</v>
      </c>
      <c r="E182" t="s">
        <v>50</v>
      </c>
      <c r="F182" t="s">
        <v>22</v>
      </c>
      <c r="G182" t="s">
        <v>619</v>
      </c>
      <c r="H182">
        <v>0.5</v>
      </c>
      <c r="I182">
        <v>0.20000000000000001</v>
      </c>
      <c r="J182">
        <v>0.10000000000000001</v>
      </c>
      <c r="K182">
        <v>0.10000000000000001</v>
      </c>
      <c r="L182">
        <v>0</v>
      </c>
      <c r="M182">
        <v>0.20000000000000001</v>
      </c>
      <c r="N182">
        <v>0.10000000000000001</v>
      </c>
      <c r="O182">
        <v>0.10000000000000001</v>
      </c>
      <c r="P182">
        <v>0</v>
      </c>
      <c r="Q182">
        <v>0</v>
      </c>
      <c r="R182">
        <v>0.69999999999999996</v>
      </c>
      <c r="S182">
        <v>0.20000000000000001</v>
      </c>
      <c r="T182">
        <v>0.20000000000000001</v>
      </c>
      <c r="U182">
        <v>0.10000000000000001</v>
      </c>
      <c r="V182">
        <v>0.10000000000000001</v>
      </c>
      <c r="W182" t="s">
        <v>402</v>
      </c>
      <c r="X182" t="s">
        <v>403</v>
      </c>
      <c r="Y182" t="s">
        <v>404</v>
      </c>
      <c r="Z182" t="s">
        <v>405</v>
      </c>
      <c r="AA182" t="s">
        <v>150</v>
      </c>
      <c r="AB182" t="s">
        <v>151</v>
      </c>
      <c r="AC182" t="s">
        <v>152</v>
      </c>
      <c r="AD182" t="s">
        <v>153</v>
      </c>
      <c r="AE182">
        <v>0.20000000000000001</v>
      </c>
      <c r="AF182">
        <v>0</v>
      </c>
      <c r="AG182">
        <v>0.29999999999999999</v>
      </c>
      <c r="AH182">
        <v>0.10000000000000001</v>
      </c>
      <c r="AI182">
        <v>0.10000000000000001</v>
      </c>
      <c r="AJ182"/>
      <c r="AK182">
        <v>0.10000000000000001</v>
      </c>
      <c r="AL182"/>
      <c r="AM182"/>
      <c r="AN182"/>
      <c r="AO182"/>
      <c r="AP182"/>
      <c r="AQ182"/>
      <c r="AR182"/>
      <c r="AS182"/>
      <c r="AT182"/>
      <c r="AU182"/>
      <c r="AV182"/>
      <c r="AW182"/>
      <c r="AX182"/>
      <c r="AY182"/>
      <c r="AZ182"/>
      <c r="BA182"/>
      <c r="BB182"/>
      <c r="BC182"/>
      <c r="BD182"/>
      <c r="BE182"/>
      <c r="BF182"/>
      <c r="BG182"/>
      <c r="BH182"/>
    </row>
    <row r="183">
      <c r="A183" t="s">
        <v>594</v>
      </c>
      <c r="B183">
        <v>2008</v>
      </c>
      <c r="C183" t="s">
        <v>600</v>
      </c>
      <c r="D183">
        <v>127</v>
      </c>
      <c r="E183" t="s">
        <v>50</v>
      </c>
      <c r="F183" t="s">
        <v>19</v>
      </c>
      <c r="G183" t="s">
        <v>620</v>
      </c>
      <c r="H183">
        <v>2.5</v>
      </c>
      <c r="I183">
        <v>0.10000000000000001</v>
      </c>
      <c r="J183">
        <v>0</v>
      </c>
      <c r="K183">
        <v>0</v>
      </c>
      <c r="L183">
        <v>0</v>
      </c>
      <c r="M183">
        <v>0.40000000000000002</v>
      </c>
      <c r="N183">
        <v>0</v>
      </c>
      <c r="O183">
        <v>0</v>
      </c>
      <c r="P183">
        <v>0</v>
      </c>
      <c r="Q183">
        <v>0</v>
      </c>
      <c r="R183">
        <v>3.7999999999999998</v>
      </c>
      <c r="S183">
        <v>0.29999999999999999</v>
      </c>
      <c r="T183">
        <v>0.10000000000000001</v>
      </c>
      <c r="U183">
        <v>0</v>
      </c>
      <c r="V183">
        <v>0</v>
      </c>
      <c r="W183" t="s">
        <v>402</v>
      </c>
      <c r="X183" t="s">
        <v>403</v>
      </c>
      <c r="Y183" t="s">
        <v>404</v>
      </c>
      <c r="Z183" t="s">
        <v>405</v>
      </c>
      <c r="AA183" t="s">
        <v>150</v>
      </c>
      <c r="AB183" t="s">
        <v>151</v>
      </c>
      <c r="AC183" t="s">
        <v>152</v>
      </c>
      <c r="AD183" t="s">
        <v>153</v>
      </c>
      <c r="AE183">
        <v>0.10000000000000001</v>
      </c>
      <c r="AF183">
        <v>0</v>
      </c>
      <c r="AG183">
        <v>1.5</v>
      </c>
      <c r="AH183">
        <v>0.29999999999999999</v>
      </c>
      <c r="AI183">
        <v>1.1000000000000001</v>
      </c>
      <c r="AJ183"/>
      <c r="AK183">
        <v>0</v>
      </c>
      <c r="AL183"/>
      <c r="AM183"/>
      <c r="AN183"/>
      <c r="AO183"/>
      <c r="AP183"/>
      <c r="AQ183"/>
      <c r="AR183"/>
      <c r="AS183"/>
      <c r="AT183"/>
      <c r="AU183"/>
      <c r="AV183"/>
      <c r="AW183"/>
      <c r="AX183"/>
      <c r="AY183"/>
      <c r="AZ183"/>
      <c r="BA183"/>
      <c r="BB183"/>
      <c r="BC183"/>
      <c r="BD183"/>
      <c r="BE183"/>
      <c r="BF183"/>
      <c r="BG183"/>
      <c r="BH183"/>
    </row>
    <row r="184">
      <c r="A184" t="s">
        <v>594</v>
      </c>
      <c r="B184">
        <v>2008</v>
      </c>
      <c r="C184" t="s">
        <v>600</v>
      </c>
      <c r="D184">
        <v>128</v>
      </c>
      <c r="E184" t="s">
        <v>168</v>
      </c>
      <c r="F184" t="s">
        <v>49</v>
      </c>
      <c r="G184" t="s">
        <v>625</v>
      </c>
      <c r="H184">
        <v>9.8000000000000007</v>
      </c>
      <c r="I184">
        <v>5.5</v>
      </c>
      <c r="J184">
        <v>3</v>
      </c>
      <c r="K184">
        <v>1.1000000000000001</v>
      </c>
      <c r="L184">
        <v>0.29999999999999999</v>
      </c>
      <c r="M184">
        <v>5.2999999999999998</v>
      </c>
      <c r="N184">
        <v>1.7</v>
      </c>
      <c r="O184">
        <v>0.40000000000000002</v>
      </c>
      <c r="P184">
        <v>0.20000000000000001</v>
      </c>
      <c r="Q184">
        <v>0.20000000000000001</v>
      </c>
      <c r="R184">
        <v>11</v>
      </c>
      <c r="S184">
        <v>7.7999999999999998</v>
      </c>
      <c r="T184">
        <v>5.2999999999999998</v>
      </c>
      <c r="U184">
        <v>3.6000000000000001</v>
      </c>
      <c r="V184">
        <v>1.3999999999999999</v>
      </c>
      <c r="W184" t="s">
        <v>402</v>
      </c>
      <c r="X184" t="s">
        <v>403</v>
      </c>
      <c r="Y184" t="s">
        <v>404</v>
      </c>
      <c r="Z184" t="s">
        <v>405</v>
      </c>
      <c r="AA184" t="s">
        <v>150</v>
      </c>
      <c r="AB184" t="s">
        <v>151</v>
      </c>
      <c r="AC184" t="s">
        <v>152</v>
      </c>
      <c r="AD184" t="s">
        <v>153</v>
      </c>
      <c r="AE184">
        <v>2</v>
      </c>
      <c r="AF184">
        <v>0.80000000000000004</v>
      </c>
      <c r="AG184">
        <v>9.9000000000000004</v>
      </c>
      <c r="AH184">
        <v>2.6000000000000001</v>
      </c>
      <c r="AI184">
        <v>2.1000000000000001</v>
      </c>
      <c r="AJ184"/>
      <c r="AK184">
        <v>1.3</v>
      </c>
      <c r="AL184"/>
      <c r="AM184"/>
      <c r="AN184"/>
      <c r="AO184"/>
      <c r="AP184"/>
      <c r="AQ184"/>
      <c r="AR184"/>
      <c r="AS184"/>
      <c r="AT184"/>
      <c r="AU184"/>
      <c r="AV184"/>
      <c r="AW184"/>
      <c r="AX184"/>
      <c r="AY184"/>
      <c r="AZ184"/>
      <c r="BA184"/>
      <c r="BB184"/>
      <c r="BC184"/>
      <c r="BD184"/>
      <c r="BE184"/>
      <c r="BF184"/>
      <c r="BG184"/>
      <c r="BH184"/>
    </row>
    <row r="185">
      <c r="A185" t="s">
        <v>594</v>
      </c>
      <c r="B185">
        <v>2008</v>
      </c>
      <c r="C185" t="s">
        <v>600</v>
      </c>
      <c r="D185">
        <v>129</v>
      </c>
      <c r="E185" t="s">
        <v>168</v>
      </c>
      <c r="F185" t="s">
        <v>48</v>
      </c>
      <c r="G185" t="s">
        <v>182</v>
      </c>
      <c r="H185">
        <v>90.200000000000003</v>
      </c>
      <c r="I185">
        <v>94.5</v>
      </c>
      <c r="J185">
        <v>97</v>
      </c>
      <c r="K185">
        <v>98.900000000000006</v>
      </c>
      <c r="L185">
        <v>99.700000000000003</v>
      </c>
      <c r="M185">
        <v>94.700000000000003</v>
      </c>
      <c r="N185">
        <v>98.299999999999997</v>
      </c>
      <c r="O185">
        <v>99.599999999999994</v>
      </c>
      <c r="P185">
        <v>99.799999999999997</v>
      </c>
      <c r="Q185">
        <v>99.799999999999997</v>
      </c>
      <c r="R185">
        <v>89</v>
      </c>
      <c r="S185">
        <v>92.200000000000003</v>
      </c>
      <c r="T185">
        <v>94.700000000000003</v>
      </c>
      <c r="U185">
        <v>96.5</v>
      </c>
      <c r="V185">
        <v>98.599999999999994</v>
      </c>
      <c r="W185" t="s">
        <v>402</v>
      </c>
      <c r="X185" t="s">
        <v>403</v>
      </c>
      <c r="Y185" t="s">
        <v>404</v>
      </c>
      <c r="Z185" t="s">
        <v>405</v>
      </c>
      <c r="AA185" t="s">
        <v>150</v>
      </c>
      <c r="AB185" t="s">
        <v>151</v>
      </c>
      <c r="AC185" t="s">
        <v>152</v>
      </c>
      <c r="AD185" t="s">
        <v>153</v>
      </c>
      <c r="AE185">
        <v>98</v>
      </c>
      <c r="AF185">
        <v>99.200000000000003</v>
      </c>
      <c r="AG185">
        <v>90.099999999999994</v>
      </c>
      <c r="AH185">
        <v>97.400000000000006</v>
      </c>
      <c r="AI185">
        <v>97.900000000000006</v>
      </c>
      <c r="AJ185"/>
      <c r="AK185">
        <v>98.700000000000003</v>
      </c>
      <c r="AL185"/>
      <c r="AM185"/>
      <c r="AN185"/>
      <c r="AO185"/>
      <c r="AP185"/>
      <c r="AQ185"/>
      <c r="AR185"/>
      <c r="AS185"/>
      <c r="AT185"/>
      <c r="AU185"/>
      <c r="AV185"/>
      <c r="AW185"/>
      <c r="AX185"/>
      <c r="AY185"/>
      <c r="AZ185"/>
      <c r="BA185"/>
      <c r="BB185"/>
      <c r="BC185"/>
      <c r="BD185"/>
      <c r="BE185"/>
      <c r="BF185"/>
      <c r="BG185"/>
      <c r="BH185"/>
    </row>
    <row r="186">
      <c r="A186" t="s">
        <v>594</v>
      </c>
      <c r="B186">
        <v>2008</v>
      </c>
      <c r="C186" t="s">
        <v>600</v>
      </c>
      <c r="D186">
        <v>135</v>
      </c>
      <c r="E186" t="s">
        <v>45</v>
      </c>
      <c r="F186" t="s">
        <v>44</v>
      </c>
      <c r="G186" t="s">
        <v>626</v>
      </c>
      <c r="H186">
        <v>60.200000000000003</v>
      </c>
      <c r="I186">
        <v>83.799999999999997</v>
      </c>
      <c r="J186">
        <v>95.200000000000003</v>
      </c>
      <c r="K186">
        <v>99.700000000000003</v>
      </c>
      <c r="L186">
        <v>0.69999999999999996</v>
      </c>
      <c r="M186">
        <v>2.2999999999999998</v>
      </c>
      <c r="N186">
        <v>6.5</v>
      </c>
      <c r="O186">
        <v>20.600000000000001</v>
      </c>
      <c r="P186">
        <v>63</v>
      </c>
      <c r="Q186">
        <v>51.5</v>
      </c>
      <c r="R186">
        <v>0</v>
      </c>
      <c r="S186">
        <v>31.199999999999999</v>
      </c>
      <c r="T186">
        <v>77.5</v>
      </c>
      <c r="U186">
        <v>0</v>
      </c>
      <c r="V186">
        <v>8</v>
      </c>
      <c r="W186" t="s">
        <v>402</v>
      </c>
      <c r="X186" t="s">
        <v>403</v>
      </c>
      <c r="Y186" t="s">
        <v>404</v>
      </c>
      <c r="Z186" t="s">
        <v>405</v>
      </c>
      <c r="AA186" t="s">
        <v>150</v>
      </c>
      <c r="AB186" t="s">
        <v>151</v>
      </c>
      <c r="AC186" t="s">
        <v>152</v>
      </c>
      <c r="AD186" t="s">
        <v>153</v>
      </c>
      <c r="AE186">
        <v>0</v>
      </c>
      <c r="AF186">
        <v>0</v>
      </c>
      <c r="AG186">
        <v>0</v>
      </c>
      <c r="AH186">
        <v>0</v>
      </c>
      <c r="AI186">
        <v>58.700000000000003</v>
      </c>
      <c r="AJ186">
        <v>82</v>
      </c>
      <c r="AK186">
        <v>0</v>
      </c>
      <c r="AL186"/>
      <c r="AM186"/>
      <c r="AN186"/>
      <c r="AO186"/>
      <c r="AP186"/>
      <c r="AQ186"/>
      <c r="AR186"/>
      <c r="AS186"/>
      <c r="AT186"/>
      <c r="AU186"/>
      <c r="AV186"/>
      <c r="AW186"/>
      <c r="AX186"/>
      <c r="AY186"/>
      <c r="AZ186"/>
      <c r="BA186"/>
      <c r="BB186"/>
      <c r="BC186"/>
      <c r="BD186"/>
      <c r="BE186"/>
      <c r="BF186"/>
      <c r="BG186"/>
      <c r="BH186"/>
    </row>
    <row r="187">
      <c r="A187" t="s">
        <v>594</v>
      </c>
      <c r="B187">
        <v>2008</v>
      </c>
      <c r="C187" t="s">
        <v>600</v>
      </c>
      <c r="D187">
        <v>136</v>
      </c>
      <c r="E187" t="s">
        <v>45</v>
      </c>
      <c r="F187" t="s">
        <v>43</v>
      </c>
      <c r="G187" t="s">
        <v>627</v>
      </c>
      <c r="H187">
        <v>3.1000000000000001</v>
      </c>
      <c r="I187">
        <v>1.3</v>
      </c>
      <c r="J187">
        <v>0.59999999999999998</v>
      </c>
      <c r="K187">
        <v>0</v>
      </c>
      <c r="L187">
        <v>2.7999999999999998</v>
      </c>
      <c r="M187">
        <v>2.7999999999999998</v>
      </c>
      <c r="N187">
        <v>3</v>
      </c>
      <c r="O187">
        <v>4.4000000000000004</v>
      </c>
      <c r="P187">
        <v>1.8999999999999999</v>
      </c>
      <c r="Q187">
        <v>4.0999999999999996</v>
      </c>
      <c r="R187">
        <v>0</v>
      </c>
      <c r="S187">
        <v>1.8999999999999999</v>
      </c>
      <c r="T187">
        <v>1.1000000000000001</v>
      </c>
      <c r="U187">
        <v>0</v>
      </c>
      <c r="V187">
        <v>3.8999999999999999</v>
      </c>
      <c r="W187" t="s">
        <v>402</v>
      </c>
      <c r="X187" t="s">
        <v>403</v>
      </c>
      <c r="Y187" t="s">
        <v>404</v>
      </c>
      <c r="Z187" t="s">
        <v>405</v>
      </c>
      <c r="AA187" t="s">
        <v>150</v>
      </c>
      <c r="AB187" t="s">
        <v>151</v>
      </c>
      <c r="AC187" t="s">
        <v>152</v>
      </c>
      <c r="AD187" t="s">
        <v>153</v>
      </c>
      <c r="AE187">
        <v>0</v>
      </c>
      <c r="AF187">
        <v>0</v>
      </c>
      <c r="AG187">
        <v>0</v>
      </c>
      <c r="AH187">
        <v>0</v>
      </c>
      <c r="AI187">
        <v>2.8999999999999999</v>
      </c>
      <c r="AJ187">
        <v>1.2</v>
      </c>
      <c r="AK187">
        <v>0</v>
      </c>
      <c r="AL187"/>
      <c r="AM187"/>
      <c r="AN187"/>
      <c r="AO187"/>
      <c r="AP187"/>
      <c r="AQ187"/>
      <c r="AR187"/>
      <c r="AS187"/>
      <c r="AT187"/>
      <c r="AU187"/>
      <c r="AV187"/>
      <c r="AW187"/>
      <c r="AX187"/>
      <c r="AY187"/>
      <c r="AZ187"/>
      <c r="BA187"/>
      <c r="BB187"/>
      <c r="BC187"/>
      <c r="BD187"/>
      <c r="BE187"/>
      <c r="BF187"/>
      <c r="BG187"/>
      <c r="BH187"/>
    </row>
    <row r="188">
      <c r="A188" t="s">
        <v>594</v>
      </c>
      <c r="B188">
        <v>2008</v>
      </c>
      <c r="C188" t="s">
        <v>600</v>
      </c>
      <c r="D188">
        <v>137</v>
      </c>
      <c r="E188" t="s">
        <v>45</v>
      </c>
      <c r="F188" t="s">
        <v>42</v>
      </c>
      <c r="G188" t="s">
        <v>628</v>
      </c>
      <c r="H188">
        <v>36.700000000000003</v>
      </c>
      <c r="I188">
        <v>14.9</v>
      </c>
      <c r="J188">
        <v>4.2000000000000002</v>
      </c>
      <c r="K188">
        <v>0.29999999999999999</v>
      </c>
      <c r="L188">
        <v>92</v>
      </c>
      <c r="M188">
        <v>94.400000000000006</v>
      </c>
      <c r="N188">
        <v>90.200000000000003</v>
      </c>
      <c r="O188">
        <v>74.900000000000006</v>
      </c>
      <c r="P188">
        <v>34.899999999999999</v>
      </c>
      <c r="Q188">
        <v>43.200000000000003</v>
      </c>
      <c r="R188">
        <v>0</v>
      </c>
      <c r="S188">
        <v>66.599999999999994</v>
      </c>
      <c r="T188">
        <v>21.399999999999999</v>
      </c>
      <c r="U188">
        <v>0</v>
      </c>
      <c r="V188">
        <v>86.299999999999997</v>
      </c>
      <c r="W188" t="s">
        <v>402</v>
      </c>
      <c r="X188" t="s">
        <v>403</v>
      </c>
      <c r="Y188" t="s">
        <v>404</v>
      </c>
      <c r="Z188" t="s">
        <v>405</v>
      </c>
      <c r="AA188" t="s">
        <v>150</v>
      </c>
      <c r="AB188" t="s">
        <v>151</v>
      </c>
      <c r="AC188" t="s">
        <v>152</v>
      </c>
      <c r="AD188" t="s">
        <v>153</v>
      </c>
      <c r="AE188">
        <v>0</v>
      </c>
      <c r="AF188">
        <v>0</v>
      </c>
      <c r="AG188">
        <v>0</v>
      </c>
      <c r="AH188">
        <v>0</v>
      </c>
      <c r="AI188">
        <v>38</v>
      </c>
      <c r="AJ188">
        <v>16.699999999999999</v>
      </c>
      <c r="AK188">
        <v>0</v>
      </c>
      <c r="AL188"/>
      <c r="AM188"/>
      <c r="AN188"/>
      <c r="AO188"/>
      <c r="AP188"/>
      <c r="AQ188"/>
      <c r="AR188"/>
      <c r="AS188"/>
      <c r="AT188"/>
      <c r="AU188"/>
      <c r="AV188"/>
      <c r="AW188"/>
      <c r="AX188"/>
      <c r="AY188"/>
      <c r="AZ188"/>
      <c r="BA188"/>
      <c r="BB188"/>
      <c r="BC188"/>
      <c r="BD188"/>
      <c r="BE188"/>
      <c r="BF188"/>
      <c r="BG188"/>
      <c r="BH188"/>
    </row>
    <row r="189">
      <c r="A189" t="s">
        <v>594</v>
      </c>
      <c r="B189">
        <v>2008</v>
      </c>
      <c r="C189" t="s">
        <v>600</v>
      </c>
      <c r="D189">
        <v>138</v>
      </c>
      <c r="E189" t="s">
        <v>45</v>
      </c>
      <c r="F189" t="s">
        <v>41</v>
      </c>
      <c r="G189" t="s">
        <v>182</v>
      </c>
      <c r="H189">
        <v>0.10000000000000001</v>
      </c>
      <c r="I189">
        <v>0.10000000000000001</v>
      </c>
      <c r="J189">
        <v>0</v>
      </c>
      <c r="K189">
        <v>0</v>
      </c>
      <c r="L189">
        <v>0.69999999999999996</v>
      </c>
      <c r="M189">
        <v>0.20000000000000001</v>
      </c>
      <c r="N189">
        <v>0.20000000000000001</v>
      </c>
      <c r="O189">
        <v>0.10000000000000001</v>
      </c>
      <c r="P189">
        <v>0.10000000000000001</v>
      </c>
      <c r="Q189">
        <v>0.10000000000000001</v>
      </c>
      <c r="R189">
        <v>0</v>
      </c>
      <c r="S189">
        <v>0.20000000000000001</v>
      </c>
      <c r="T189">
        <v>0</v>
      </c>
      <c r="U189">
        <v>0</v>
      </c>
      <c r="V189">
        <v>0.29999999999999999</v>
      </c>
      <c r="W189" t="s">
        <v>402</v>
      </c>
      <c r="X189" t="s">
        <v>403</v>
      </c>
      <c r="Y189" t="s">
        <v>404</v>
      </c>
      <c r="Z189" t="s">
        <v>405</v>
      </c>
      <c r="AA189" t="s">
        <v>150</v>
      </c>
      <c r="AB189" t="s">
        <v>151</v>
      </c>
      <c r="AC189" t="s">
        <v>152</v>
      </c>
      <c r="AD189" t="s">
        <v>153</v>
      </c>
      <c r="AE189">
        <v>99.878776375295502</v>
      </c>
      <c r="AF189">
        <v>100</v>
      </c>
      <c r="AG189">
        <v>98.82088833130959</v>
      </c>
      <c r="AH189">
        <v>99.818301685444098</v>
      </c>
      <c r="AI189">
        <v>0.10000000000000001</v>
      </c>
      <c r="AJ189">
        <v>0.10000000000000001</v>
      </c>
      <c r="AK189">
        <v>100</v>
      </c>
      <c r="AL189"/>
      <c r="AM189"/>
      <c r="AN189"/>
      <c r="AO189"/>
      <c r="AP189"/>
      <c r="AQ189"/>
      <c r="AR189"/>
      <c r="AS189"/>
      <c r="AT189"/>
      <c r="AU189"/>
      <c r="AV189"/>
      <c r="AW189"/>
      <c r="AX189"/>
      <c r="AY189"/>
      <c r="AZ189"/>
      <c r="BA189"/>
      <c r="BB189"/>
      <c r="BC189"/>
      <c r="BD189"/>
      <c r="BE189"/>
      <c r="BF189"/>
      <c r="BG189"/>
      <c r="BH189"/>
    </row>
    <row r="190">
      <c r="A190" t="s">
        <v>594</v>
      </c>
      <c r="B190">
        <v>2008</v>
      </c>
      <c r="C190" t="s">
        <v>600</v>
      </c>
      <c r="D190">
        <v>139</v>
      </c>
      <c r="E190" t="s">
        <v>45</v>
      </c>
      <c r="F190" t="s">
        <v>19</v>
      </c>
      <c r="G190" t="s">
        <v>182</v>
      </c>
      <c r="H190">
        <v>0</v>
      </c>
      <c r="I190">
        <v>0</v>
      </c>
      <c r="J190">
        <v>0</v>
      </c>
      <c r="K190">
        <v>0</v>
      </c>
      <c r="L190">
        <v>3.7999999999999998</v>
      </c>
      <c r="M190">
        <v>0.29999999999999999</v>
      </c>
      <c r="N190">
        <v>0.10000000000000001</v>
      </c>
      <c r="O190">
        <v>0</v>
      </c>
      <c r="P190">
        <v>0</v>
      </c>
      <c r="Q190">
        <v>1.1000000000000001</v>
      </c>
      <c r="R190">
        <v>0</v>
      </c>
      <c r="S190">
        <v>0.10000000000000001</v>
      </c>
      <c r="T190">
        <v>0</v>
      </c>
      <c r="U190">
        <v>0</v>
      </c>
      <c r="V190">
        <v>1.5</v>
      </c>
      <c r="W190" t="s">
        <v>402</v>
      </c>
      <c r="X190" t="s">
        <v>403</v>
      </c>
      <c r="Y190" t="s">
        <v>404</v>
      </c>
      <c r="Z190" t="s">
        <v>405</v>
      </c>
      <c r="AA190" t="s">
        <v>150</v>
      </c>
      <c r="AB190" t="s">
        <v>151</v>
      </c>
      <c r="AC190" t="s">
        <v>152</v>
      </c>
      <c r="AD190" t="s">
        <v>153</v>
      </c>
      <c r="AE190">
        <v>0.1212236247044781</v>
      </c>
      <c r="AF190">
        <v>0</v>
      </c>
      <c r="AG190">
        <v>1.179111668690475</v>
      </c>
      <c r="AH190">
        <v>0.18169831455588761</v>
      </c>
      <c r="AI190">
        <v>0.29999999999999999</v>
      </c>
      <c r="AJ190">
        <v>0</v>
      </c>
      <c r="AK190">
        <v>0</v>
      </c>
      <c r="AL190"/>
      <c r="AM190"/>
      <c r="AN190"/>
      <c r="AO190"/>
      <c r="AP190"/>
      <c r="AQ190"/>
      <c r="AR190"/>
      <c r="AS190"/>
      <c r="AT190"/>
      <c r="AU190"/>
      <c r="AV190"/>
      <c r="AW190"/>
      <c r="AX190"/>
      <c r="AY190"/>
      <c r="AZ190"/>
      <c r="BA190"/>
      <c r="BB190"/>
      <c r="BC190"/>
      <c r="BD190"/>
      <c r="BE190"/>
      <c r="BF190"/>
      <c r="BG190"/>
      <c r="BH190"/>
    </row>
    <row r="191">
      <c r="A191" t="s">
        <v>594</v>
      </c>
      <c r="B191">
        <v>2008</v>
      </c>
      <c r="C191" t="s">
        <v>600</v>
      </c>
      <c r="D191">
        <v>151</v>
      </c>
      <c r="E191" t="s">
        <v>109</v>
      </c>
      <c r="F191" t="s">
        <v>49</v>
      </c>
      <c r="G191" t="s">
        <v>182</v>
      </c>
      <c r="H191">
        <v>1.7</v>
      </c>
      <c r="I191">
        <v>0.40000000000000002</v>
      </c>
      <c r="J191">
        <v>0.20000000000000001</v>
      </c>
      <c r="K191">
        <v>0.20000000000000001</v>
      </c>
      <c r="L191">
        <v>11</v>
      </c>
      <c r="M191">
        <v>7.7999999999999998</v>
      </c>
      <c r="N191">
        <v>5.2999999999999998</v>
      </c>
      <c r="O191">
        <v>3.5</v>
      </c>
      <c r="P191">
        <v>1.3</v>
      </c>
      <c r="Q191">
        <v>2.1000000000000001</v>
      </c>
      <c r="R191">
        <v>0</v>
      </c>
      <c r="S191">
        <v>2</v>
      </c>
      <c r="T191">
        <v>0.80000000000000004</v>
      </c>
      <c r="U191">
        <v>0</v>
      </c>
      <c r="V191">
        <v>9.8000000000000007</v>
      </c>
      <c r="W191" t="s">
        <v>402</v>
      </c>
      <c r="X191" t="s">
        <v>403</v>
      </c>
      <c r="Y191" t="s">
        <v>404</v>
      </c>
      <c r="Z191" t="s">
        <v>405</v>
      </c>
      <c r="AA191" t="s">
        <v>150</v>
      </c>
      <c r="AB191" t="s">
        <v>151</v>
      </c>
      <c r="AC191" t="s">
        <v>152</v>
      </c>
      <c r="AD191" t="s">
        <v>153</v>
      </c>
      <c r="AE191">
        <v>2.7683361198548329</v>
      </c>
      <c r="AF191">
        <v>0.98304415954706148</v>
      </c>
      <c r="AG191">
        <v>10.003286764599251</v>
      </c>
      <c r="AH191">
        <v>2.452274356481948</v>
      </c>
      <c r="AI191">
        <v>2.6000000000000001</v>
      </c>
      <c r="AJ191">
        <v>1.3</v>
      </c>
      <c r="AK191">
        <v>1.5749946931625289</v>
      </c>
      <c r="AL191"/>
      <c r="AM191"/>
      <c r="AN191"/>
      <c r="AO191"/>
      <c r="AP191"/>
      <c r="AQ191"/>
      <c r="AR191"/>
      <c r="AS191"/>
      <c r="AT191"/>
      <c r="AU191"/>
      <c r="AV191"/>
      <c r="AW191"/>
      <c r="AX191"/>
      <c r="AY191"/>
      <c r="AZ191"/>
      <c r="BA191"/>
      <c r="BB191"/>
      <c r="BC191"/>
      <c r="BD191"/>
      <c r="BE191"/>
      <c r="BF191"/>
      <c r="BG191"/>
      <c r="BH191"/>
    </row>
    <row r="192">
      <c r="A192" t="s">
        <v>594</v>
      </c>
      <c r="B192">
        <v>2008</v>
      </c>
      <c r="C192" t="s">
        <v>600</v>
      </c>
      <c r="D192">
        <v>152</v>
      </c>
      <c r="E192" t="s">
        <v>109</v>
      </c>
      <c r="F192" t="s">
        <v>48</v>
      </c>
      <c r="G192" t="s">
        <v>182</v>
      </c>
      <c r="H192">
        <v>97.900000000000006</v>
      </c>
      <c r="I192">
        <v>99.400000000000006</v>
      </c>
      <c r="J192">
        <v>99.599999999999994</v>
      </c>
      <c r="K192">
        <v>99.599999999999994</v>
      </c>
      <c r="L192">
        <v>88.400000000000006</v>
      </c>
      <c r="M192">
        <v>91.700000000000003</v>
      </c>
      <c r="N192">
        <v>94.200000000000003</v>
      </c>
      <c r="O192">
        <v>96.200000000000003</v>
      </c>
      <c r="P192">
        <v>98.400000000000006</v>
      </c>
      <c r="Q192">
        <v>97.200000000000003</v>
      </c>
      <c r="R192">
        <v>0</v>
      </c>
      <c r="S192">
        <v>97.799999999999997</v>
      </c>
      <c r="T192">
        <v>99</v>
      </c>
      <c r="U192">
        <v>0</v>
      </c>
      <c r="V192">
        <v>89.599999999999994</v>
      </c>
      <c r="W192" t="s">
        <v>402</v>
      </c>
      <c r="X192" t="s">
        <v>403</v>
      </c>
      <c r="Y192" t="s">
        <v>404</v>
      </c>
      <c r="Z192" t="s">
        <v>405</v>
      </c>
      <c r="AA192" t="s">
        <v>150</v>
      </c>
      <c r="AB192" t="s">
        <v>151</v>
      </c>
      <c r="AC192" t="s">
        <v>152</v>
      </c>
      <c r="AD192" t="s">
        <v>153</v>
      </c>
      <c r="AE192">
        <v>96.992355899945068</v>
      </c>
      <c r="AF192">
        <v>98.839841757839878</v>
      </c>
      <c r="AG192">
        <v>89.460601629381657</v>
      </c>
      <c r="AH192">
        <v>97.388816041227528</v>
      </c>
      <c r="AI192">
        <v>97</v>
      </c>
      <c r="AJ192">
        <v>98.599999999999994</v>
      </c>
      <c r="AK192">
        <v>98.240154355989802</v>
      </c>
      <c r="AL192"/>
      <c r="AM192"/>
      <c r="AN192"/>
      <c r="AO192"/>
      <c r="AP192"/>
      <c r="AQ192"/>
      <c r="AR192"/>
      <c r="AS192"/>
      <c r="AT192"/>
      <c r="AU192"/>
      <c r="AV192"/>
      <c r="AW192"/>
      <c r="AX192"/>
      <c r="AY192"/>
      <c r="AZ192"/>
      <c r="BA192"/>
      <c r="BB192"/>
      <c r="BC192"/>
      <c r="BD192"/>
      <c r="BE192"/>
      <c r="BF192"/>
      <c r="BG192"/>
      <c r="BH192"/>
    </row>
    <row r="193">
      <c r="A193" t="s">
        <v>594</v>
      </c>
      <c r="B193">
        <v>2008</v>
      </c>
      <c r="C193" t="s">
        <v>600</v>
      </c>
      <c r="D193">
        <v>153</v>
      </c>
      <c r="E193" t="s">
        <v>62</v>
      </c>
      <c r="F193" t="s">
        <v>418</v>
      </c>
      <c r="G193" t="s">
        <v>182</v>
      </c>
      <c r="H193">
        <v>60.200000000000003</v>
      </c>
      <c r="I193">
        <v>83.799999999999997</v>
      </c>
      <c r="J193">
        <v>95.200000000000003</v>
      </c>
      <c r="K193">
        <v>99.700000000000003</v>
      </c>
      <c r="L193">
        <v>0.69999999999999996</v>
      </c>
      <c r="M193">
        <v>2.2999999999999998</v>
      </c>
      <c r="N193">
        <v>6.5</v>
      </c>
      <c r="O193">
        <v>20.600000000000001</v>
      </c>
      <c r="P193">
        <v>63.100000000000001</v>
      </c>
      <c r="Q193">
        <v>51.5</v>
      </c>
      <c r="R193">
        <v>0</v>
      </c>
      <c r="S193">
        <v>31.199999999999999</v>
      </c>
      <c r="T193">
        <v>77.5</v>
      </c>
      <c r="U193">
        <v>0</v>
      </c>
      <c r="V193">
        <v>8</v>
      </c>
      <c r="W193" t="s">
        <v>402</v>
      </c>
      <c r="X193" t="s">
        <v>403</v>
      </c>
      <c r="Y193" t="s">
        <v>404</v>
      </c>
      <c r="Z193" t="s">
        <v>405</v>
      </c>
      <c r="AA193" t="s">
        <v>150</v>
      </c>
      <c r="AB193" t="s">
        <v>151</v>
      </c>
      <c r="AC193" t="s">
        <v>152</v>
      </c>
      <c r="AD193" t="s">
        <v>153</v>
      </c>
      <c r="AE193">
        <v>26.929474366817729</v>
      </c>
      <c r="AF193">
        <v>75.594350253494937</v>
      </c>
      <c r="AG193">
        <v>7.6618912409011903</v>
      </c>
      <c r="AH193">
        <v>60.928505650495637</v>
      </c>
      <c r="AI193">
        <v>58.700000000000003</v>
      </c>
      <c r="AJ193">
        <v>82</v>
      </c>
      <c r="AK193">
        <v>82.82477821473347</v>
      </c>
      <c r="AL193">
        <v>103</v>
      </c>
      <c r="AM193">
        <v>376</v>
      </c>
      <c r="AN193">
        <v>1171</v>
      </c>
      <c r="AO193">
        <v>2829</v>
      </c>
      <c r="AP193">
        <v>3973</v>
      </c>
      <c r="AQ193">
        <v>471</v>
      </c>
      <c r="AR193">
        <v>1021</v>
      </c>
      <c r="AS193">
        <v>1478</v>
      </c>
      <c r="AT193">
        <v>1710</v>
      </c>
      <c r="AU193">
        <v>1778</v>
      </c>
      <c r="AV193">
        <v>15</v>
      </c>
      <c r="AW193">
        <v>44</v>
      </c>
      <c r="AX193">
        <v>119</v>
      </c>
      <c r="AY193">
        <v>414</v>
      </c>
      <c r="AZ193">
        <v>1402</v>
      </c>
      <c r="BA193">
        <v>1573</v>
      </c>
      <c r="BB193">
        <v>1749</v>
      </c>
      <c r="BC193">
        <v>383</v>
      </c>
      <c r="BD193">
        <v>1470</v>
      </c>
      <c r="BE193">
        <v>496</v>
      </c>
      <c r="BF193">
        <v>0</v>
      </c>
      <c r="BG193">
        <v>0</v>
      </c>
      <c r="BH193">
        <v>2781</v>
      </c>
    </row>
    <row r="194">
      <c r="A194" t="s">
        <v>594</v>
      </c>
      <c r="B194">
        <v>2008</v>
      </c>
      <c r="C194" t="s">
        <v>600</v>
      </c>
      <c r="D194">
        <v>154</v>
      </c>
      <c r="E194" t="s">
        <v>62</v>
      </c>
      <c r="F194" t="s">
        <v>419</v>
      </c>
      <c r="G194" t="s">
        <v>182</v>
      </c>
      <c r="H194">
        <v>3.1000000000000001</v>
      </c>
      <c r="I194">
        <v>1.3</v>
      </c>
      <c r="J194">
        <v>0.59999999999999998</v>
      </c>
      <c r="K194">
        <v>0</v>
      </c>
      <c r="L194">
        <v>2.7999999999999998</v>
      </c>
      <c r="M194">
        <v>2.7999999999999998</v>
      </c>
      <c r="N194">
        <v>3</v>
      </c>
      <c r="O194">
        <v>4.4000000000000004</v>
      </c>
      <c r="P194">
        <v>1.8999999999999999</v>
      </c>
      <c r="Q194">
        <v>4.0999999999999996</v>
      </c>
      <c r="R194">
        <v>0</v>
      </c>
      <c r="S194">
        <v>1.8999999999999999</v>
      </c>
      <c r="T194">
        <v>1.1000000000000001</v>
      </c>
      <c r="U194">
        <v>0</v>
      </c>
      <c r="V194">
        <v>3.8999999999999999</v>
      </c>
      <c r="W194" t="s">
        <v>402</v>
      </c>
      <c r="X194" t="s">
        <v>403</v>
      </c>
      <c r="Y194" t="s">
        <v>404</v>
      </c>
      <c r="Z194" t="s">
        <v>405</v>
      </c>
      <c r="AA194" t="s">
        <v>150</v>
      </c>
      <c r="AB194" t="s">
        <v>151</v>
      </c>
      <c r="AC194" t="s">
        <v>152</v>
      </c>
      <c r="AD194" t="s">
        <v>153</v>
      </c>
      <c r="AE194">
        <v>1.9567092465331331</v>
      </c>
      <c r="AF194">
        <v>0.72869529062730842</v>
      </c>
      <c r="AG194">
        <v>4.0897712085923343</v>
      </c>
      <c r="AH194">
        <v>2.4250141308838651</v>
      </c>
      <c r="AI194">
        <v>2.8999999999999999</v>
      </c>
      <c r="AJ194">
        <v>1.2</v>
      </c>
      <c r="AK194">
        <v>0.92202636685400696</v>
      </c>
      <c r="AL194">
        <v>107</v>
      </c>
      <c r="AM194">
        <v>125</v>
      </c>
      <c r="AN194">
        <v>138</v>
      </c>
      <c r="AO194">
        <v>82</v>
      </c>
      <c r="AP194">
        <v>13</v>
      </c>
      <c r="AQ194">
        <v>79</v>
      </c>
      <c r="AR194">
        <v>53</v>
      </c>
      <c r="AS194">
        <v>23</v>
      </c>
      <c r="AT194">
        <v>10</v>
      </c>
      <c r="AU194">
        <v>0</v>
      </c>
      <c r="AV194">
        <v>61</v>
      </c>
      <c r="AW194">
        <v>53</v>
      </c>
      <c r="AX194">
        <v>55</v>
      </c>
      <c r="AY194">
        <v>88</v>
      </c>
      <c r="AZ194">
        <v>43</v>
      </c>
      <c r="BA194">
        <v>96</v>
      </c>
      <c r="BB194">
        <v>25</v>
      </c>
      <c r="BC194">
        <v>189</v>
      </c>
      <c r="BD194">
        <v>73</v>
      </c>
      <c r="BE194">
        <v>40</v>
      </c>
      <c r="BF194">
        <v>0</v>
      </c>
      <c r="BG194">
        <v>0</v>
      </c>
      <c r="BH194">
        <v>42</v>
      </c>
    </row>
    <row r="195">
      <c r="A195" t="s">
        <v>594</v>
      </c>
      <c r="B195">
        <v>2008</v>
      </c>
      <c r="C195" t="s">
        <v>600</v>
      </c>
      <c r="D195">
        <v>155</v>
      </c>
      <c r="E195" t="s">
        <v>62</v>
      </c>
      <c r="F195" t="s">
        <v>420</v>
      </c>
      <c r="G195" t="s">
        <v>182</v>
      </c>
      <c r="H195">
        <v>36.5</v>
      </c>
      <c r="I195">
        <v>14.9</v>
      </c>
      <c r="J195">
        <v>4.2000000000000002</v>
      </c>
      <c r="K195">
        <v>0.29999999999999999</v>
      </c>
      <c r="L195">
        <v>89.700000000000003</v>
      </c>
      <c r="M195">
        <v>94.099999999999994</v>
      </c>
      <c r="N195">
        <v>90.099999999999994</v>
      </c>
      <c r="O195">
        <v>74.700000000000003</v>
      </c>
      <c r="P195">
        <v>34.899999999999999</v>
      </c>
      <c r="Q195">
        <v>41.799999999999997</v>
      </c>
      <c r="R195">
        <v>0</v>
      </c>
      <c r="S195">
        <v>66.599999999999994</v>
      </c>
      <c r="T195">
        <v>21.300000000000001</v>
      </c>
      <c r="U195">
        <v>0</v>
      </c>
      <c r="V195">
        <v>85.099999999999994</v>
      </c>
      <c r="W195" t="s">
        <v>402</v>
      </c>
      <c r="X195" t="s">
        <v>403</v>
      </c>
      <c r="Y195" t="s">
        <v>404</v>
      </c>
      <c r="Z195" t="s">
        <v>405</v>
      </c>
      <c r="AA195" t="s">
        <v>150</v>
      </c>
      <c r="AB195" t="s">
        <v>151</v>
      </c>
      <c r="AC195" t="s">
        <v>152</v>
      </c>
      <c r="AD195" t="s">
        <v>153</v>
      </c>
      <c r="AE195">
        <v>70.866961180484708</v>
      </c>
      <c r="AF195">
        <v>23.62768772170126</v>
      </c>
      <c r="AG195">
        <v>86.04488811391515</v>
      </c>
      <c r="AH195">
        <v>36.235986232098561</v>
      </c>
      <c r="AI195">
        <v>37.799999999999997</v>
      </c>
      <c r="AJ195">
        <v>16.699999999999999</v>
      </c>
      <c r="AK195">
        <v>16.170637095823452</v>
      </c>
      <c r="AL195">
        <v>3388</v>
      </c>
      <c r="AM195">
        <v>2894</v>
      </c>
      <c r="AN195">
        <v>2304</v>
      </c>
      <c r="AO195">
        <v>1104</v>
      </c>
      <c r="AP195">
        <v>152</v>
      </c>
      <c r="AQ195">
        <v>1240</v>
      </c>
      <c r="AR195">
        <v>620</v>
      </c>
      <c r="AS195">
        <v>262</v>
      </c>
      <c r="AT195">
        <v>76</v>
      </c>
      <c r="AU195">
        <v>5</v>
      </c>
      <c r="AV195">
        <v>1955</v>
      </c>
      <c r="AW195">
        <v>1768</v>
      </c>
      <c r="AX195">
        <v>1642</v>
      </c>
      <c r="AY195">
        <v>1498</v>
      </c>
      <c r="AZ195">
        <v>776</v>
      </c>
      <c r="BA195">
        <v>3357</v>
      </c>
      <c r="BB195">
        <v>481</v>
      </c>
      <c r="BC195">
        <v>4090</v>
      </c>
      <c r="BD195">
        <v>946</v>
      </c>
      <c r="BE195">
        <v>403</v>
      </c>
      <c r="BF195">
        <v>0</v>
      </c>
      <c r="BG195">
        <v>0</v>
      </c>
      <c r="BH195">
        <v>565</v>
      </c>
    </row>
    <row r="196">
      <c r="A196" t="s">
        <v>594</v>
      </c>
      <c r="B196">
        <v>2008</v>
      </c>
      <c r="C196" t="s">
        <v>600</v>
      </c>
      <c r="D196">
        <v>156</v>
      </c>
      <c r="E196" t="s">
        <v>62</v>
      </c>
      <c r="F196" t="s">
        <v>421</v>
      </c>
      <c r="G196" t="s">
        <v>182</v>
      </c>
      <c r="H196">
        <v>0.10000000000000001</v>
      </c>
      <c r="I196">
        <v>0</v>
      </c>
      <c r="J196">
        <v>0</v>
      </c>
      <c r="K196">
        <v>0</v>
      </c>
      <c r="L196">
        <v>2.2999999999999998</v>
      </c>
      <c r="M196">
        <v>0.29999999999999999</v>
      </c>
      <c r="N196">
        <v>0.29999999999999999</v>
      </c>
      <c r="O196">
        <v>0.20000000000000001</v>
      </c>
      <c r="P196">
        <v>0</v>
      </c>
      <c r="Q196">
        <v>1.3</v>
      </c>
      <c r="R196">
        <v>0</v>
      </c>
      <c r="S196">
        <v>0.10000000000000001</v>
      </c>
      <c r="T196">
        <v>0</v>
      </c>
      <c r="U196">
        <v>0</v>
      </c>
      <c r="V196">
        <v>1.2</v>
      </c>
      <c r="W196" t="s">
        <v>402</v>
      </c>
      <c r="X196" t="s">
        <v>403</v>
      </c>
      <c r="Y196" t="s">
        <v>404</v>
      </c>
      <c r="Z196" t="s">
        <v>405</v>
      </c>
      <c r="AA196" t="s">
        <v>150</v>
      </c>
      <c r="AB196" t="s">
        <v>151</v>
      </c>
      <c r="AC196" t="s">
        <v>152</v>
      </c>
      <c r="AD196" t="s">
        <v>153</v>
      </c>
      <c r="AE196">
        <v>0.078932023777763496</v>
      </c>
      <c r="AF196">
        <v>0.049266734176533503</v>
      </c>
      <c r="AG196">
        <v>0.87066308680766868</v>
      </c>
      <c r="AH196">
        <v>0.17473016127904309</v>
      </c>
      <c r="AI196">
        <v>0.20000000000000001</v>
      </c>
      <c r="AJ196">
        <v>0</v>
      </c>
      <c r="AK196">
        <v>0.030403220984667599</v>
      </c>
      <c r="AL196">
        <v>63</v>
      </c>
      <c r="AM196">
        <v>9</v>
      </c>
      <c r="AN196">
        <v>9</v>
      </c>
      <c r="AO196">
        <v>0</v>
      </c>
      <c r="AP196">
        <v>0</v>
      </c>
      <c r="AQ196">
        <v>12</v>
      </c>
      <c r="AR196">
        <v>2</v>
      </c>
      <c r="AS196">
        <v>0</v>
      </c>
      <c r="AT196">
        <v>0</v>
      </c>
      <c r="AU196">
        <v>0</v>
      </c>
      <c r="AV196">
        <v>51</v>
      </c>
      <c r="AW196">
        <v>6</v>
      </c>
      <c r="AX196">
        <v>5</v>
      </c>
      <c r="AY196">
        <v>5</v>
      </c>
      <c r="AZ196">
        <v>0</v>
      </c>
      <c r="BA196">
        <v>4</v>
      </c>
      <c r="BB196">
        <v>1</v>
      </c>
      <c r="BC196">
        <v>57</v>
      </c>
      <c r="BD196">
        <v>5</v>
      </c>
      <c r="BE196">
        <v>13</v>
      </c>
      <c r="BF196">
        <v>0</v>
      </c>
      <c r="BG196">
        <v>0</v>
      </c>
      <c r="BH196">
        <v>1</v>
      </c>
    </row>
    <row r="197">
      <c r="A197" t="s">
        <v>594</v>
      </c>
      <c r="B197">
        <v>2008</v>
      </c>
      <c r="C197" t="s">
        <v>600</v>
      </c>
      <c r="D197">
        <v>157</v>
      </c>
      <c r="E197" t="s">
        <v>62</v>
      </c>
      <c r="F197" t="s">
        <v>20</v>
      </c>
      <c r="G197" t="s">
        <v>182</v>
      </c>
      <c r="H197">
        <v>0</v>
      </c>
      <c r="I197">
        <v>0</v>
      </c>
      <c r="J197">
        <v>0</v>
      </c>
      <c r="K197">
        <v>0</v>
      </c>
      <c r="L197">
        <v>3.7999999999999998</v>
      </c>
      <c r="M197">
        <v>0.29999999999999999</v>
      </c>
      <c r="N197">
        <v>0.10000000000000001</v>
      </c>
      <c r="O197">
        <v>0</v>
      </c>
      <c r="P197">
        <v>0</v>
      </c>
      <c r="Q197">
        <v>1.1000000000000001</v>
      </c>
      <c r="R197">
        <v>0</v>
      </c>
      <c r="S197">
        <v>0.10000000000000001</v>
      </c>
      <c r="T197">
        <v>0</v>
      </c>
      <c r="U197">
        <v>0</v>
      </c>
      <c r="V197">
        <v>1.5</v>
      </c>
      <c r="W197" t="s">
        <v>402</v>
      </c>
      <c r="X197" t="s">
        <v>403</v>
      </c>
      <c r="Y197" t="s">
        <v>404</v>
      </c>
      <c r="Z197" t="s">
        <v>405</v>
      </c>
      <c r="AA197" t="s">
        <v>150</v>
      </c>
      <c r="AB197" t="s">
        <v>151</v>
      </c>
      <c r="AC197" t="s">
        <v>152</v>
      </c>
      <c r="AD197" t="s">
        <v>153</v>
      </c>
      <c r="AE197">
        <v>0.1214101973405072</v>
      </c>
      <c r="AF197">
        <v>0</v>
      </c>
      <c r="AG197">
        <v>1.1792135474857151</v>
      </c>
      <c r="AH197">
        <v>0.1817066502409764</v>
      </c>
      <c r="AI197">
        <v>0.29999999999999999</v>
      </c>
      <c r="AJ197">
        <v>0</v>
      </c>
      <c r="AK197">
        <v>0</v>
      </c>
      <c r="AL197">
        <v>93</v>
      </c>
      <c r="AM197">
        <v>3</v>
      </c>
      <c r="AN197">
        <v>0</v>
      </c>
      <c r="AO197">
        <v>0</v>
      </c>
      <c r="AP197">
        <v>0</v>
      </c>
      <c r="AQ197">
        <v>7</v>
      </c>
      <c r="AR197">
        <v>0</v>
      </c>
      <c r="AS197">
        <v>0</v>
      </c>
      <c r="AT197">
        <v>0</v>
      </c>
      <c r="AU197">
        <v>0</v>
      </c>
      <c r="AV197">
        <v>83</v>
      </c>
      <c r="AW197">
        <v>5</v>
      </c>
      <c r="AX197">
        <v>1</v>
      </c>
      <c r="AY197">
        <v>0</v>
      </c>
      <c r="AZ197">
        <v>0</v>
      </c>
      <c r="BA197">
        <v>5</v>
      </c>
      <c r="BB197">
        <v>0</v>
      </c>
      <c r="BC197">
        <v>73</v>
      </c>
      <c r="BD197">
        <v>7</v>
      </c>
      <c r="BE197">
        <v>11</v>
      </c>
      <c r="BF197">
        <v>0</v>
      </c>
      <c r="BG197">
        <v>0</v>
      </c>
      <c r="BH197">
        <v>0</v>
      </c>
    </row>
    <row r="198">
      <c r="A198" t="s">
        <v>594</v>
      </c>
      <c r="B198">
        <v>2008</v>
      </c>
      <c r="C198" t="s">
        <v>600</v>
      </c>
      <c r="D198">
        <v>158</v>
      </c>
      <c r="E198" t="s">
        <v>62</v>
      </c>
      <c r="F198" t="s">
        <v>422</v>
      </c>
      <c r="G198" t="s">
        <v>182</v>
      </c>
      <c r="H198">
        <v>0</v>
      </c>
      <c r="I198">
        <v>0</v>
      </c>
      <c r="J198">
        <v>0</v>
      </c>
      <c r="K198">
        <v>0</v>
      </c>
      <c r="L198">
        <v>0.5</v>
      </c>
      <c r="M198">
        <v>0.20000000000000001</v>
      </c>
      <c r="N198">
        <v>0</v>
      </c>
      <c r="O198">
        <v>0</v>
      </c>
      <c r="P198">
        <v>0</v>
      </c>
      <c r="Q198">
        <v>0.10000000000000001</v>
      </c>
      <c r="R198">
        <v>0</v>
      </c>
      <c r="S198">
        <v>0.10000000000000001</v>
      </c>
      <c r="T198">
        <v>0</v>
      </c>
      <c r="U198">
        <v>0</v>
      </c>
      <c r="V198">
        <v>0.20000000000000001</v>
      </c>
      <c r="W198" t="s">
        <v>402</v>
      </c>
      <c r="X198" t="s">
        <v>403</v>
      </c>
      <c r="Y198" t="s">
        <v>404</v>
      </c>
      <c r="Z198" t="s">
        <v>405</v>
      </c>
      <c r="AA198" t="s">
        <v>150</v>
      </c>
      <c r="AB198" t="s">
        <v>151</v>
      </c>
      <c r="AC198" t="s">
        <v>152</v>
      </c>
      <c r="AD198" t="s">
        <v>153</v>
      </c>
      <c r="AE198">
        <v>0.032940676263112999</v>
      </c>
      <c r="AF198">
        <v>0</v>
      </c>
      <c r="AG198">
        <v>0.10944387982360319</v>
      </c>
      <c r="AH198">
        <v>0.0540571750011139</v>
      </c>
      <c r="AI198">
        <v>0.10000000000000001</v>
      </c>
      <c r="AJ198">
        <v>0</v>
      </c>
      <c r="AK198">
        <v>0.010134406994889201</v>
      </c>
      <c r="AL198">
        <v>15</v>
      </c>
      <c r="AM198">
        <v>2</v>
      </c>
      <c r="AN198">
        <v>0</v>
      </c>
      <c r="AO198">
        <v>0</v>
      </c>
      <c r="AP198">
        <v>0</v>
      </c>
      <c r="AQ198">
        <v>3</v>
      </c>
      <c r="AR198">
        <v>0</v>
      </c>
      <c r="AS198">
        <v>0</v>
      </c>
      <c r="AT198">
        <v>0</v>
      </c>
      <c r="AU198">
        <v>0</v>
      </c>
      <c r="AV198">
        <v>11</v>
      </c>
      <c r="AW198">
        <v>3</v>
      </c>
      <c r="AX198">
        <v>0</v>
      </c>
      <c r="AY198">
        <v>0</v>
      </c>
      <c r="AZ198">
        <v>0</v>
      </c>
      <c r="BA198">
        <v>3</v>
      </c>
      <c r="BB198">
        <v>0</v>
      </c>
      <c r="BC198">
        <v>10</v>
      </c>
      <c r="BD198">
        <v>2</v>
      </c>
      <c r="BE198">
        <v>1</v>
      </c>
      <c r="BF198">
        <v>0</v>
      </c>
      <c r="BG198">
        <v>0</v>
      </c>
      <c r="BH198">
        <v>1</v>
      </c>
    </row>
    <row r="199">
      <c r="A199" t="s">
        <v>594</v>
      </c>
      <c r="B199">
        <v>2008</v>
      </c>
      <c r="C199" t="s">
        <v>600</v>
      </c>
      <c r="D199">
        <v>159</v>
      </c>
      <c r="E199" t="s">
        <v>62</v>
      </c>
      <c r="F199" t="s">
        <v>423</v>
      </c>
      <c r="G199" t="s">
        <v>182</v>
      </c>
      <c r="H199">
        <v>0.10000000000000001</v>
      </c>
      <c r="I199">
        <v>0</v>
      </c>
      <c r="J199">
        <v>0</v>
      </c>
      <c r="K199">
        <v>0</v>
      </c>
      <c r="L199">
        <v>0.20000000000000001</v>
      </c>
      <c r="M199">
        <v>0</v>
      </c>
      <c r="N199">
        <v>0</v>
      </c>
      <c r="O199">
        <v>0</v>
      </c>
      <c r="P199">
        <v>0</v>
      </c>
      <c r="Q199">
        <v>0</v>
      </c>
      <c r="R199">
        <v>0</v>
      </c>
      <c r="S199">
        <v>0</v>
      </c>
      <c r="T199">
        <v>0</v>
      </c>
      <c r="U199">
        <v>0</v>
      </c>
      <c r="V199">
        <v>0.10000000000000001</v>
      </c>
      <c r="W199" t="s">
        <v>402</v>
      </c>
      <c r="X199" t="s">
        <v>403</v>
      </c>
      <c r="Y199" t="s">
        <v>404</v>
      </c>
      <c r="Z199" t="s">
        <v>405</v>
      </c>
      <c r="AA199" t="s">
        <v>150</v>
      </c>
      <c r="AB199" t="s">
        <v>151</v>
      </c>
      <c r="AC199" t="s">
        <v>152</v>
      </c>
      <c r="AD199" t="s">
        <v>153</v>
      </c>
      <c r="AE199">
        <v>0.0135723087821759</v>
      </c>
      <c r="AF199">
        <v>0</v>
      </c>
      <c r="AG199">
        <v>0.044128922474515699</v>
      </c>
      <c r="AH199">
        <v>0</v>
      </c>
      <c r="AI199">
        <v>0</v>
      </c>
      <c r="AJ199">
        <v>0</v>
      </c>
      <c r="AK199">
        <v>0.0420206946094209</v>
      </c>
      <c r="AL199">
        <v>4</v>
      </c>
      <c r="AM199">
        <v>0</v>
      </c>
      <c r="AN199">
        <v>2</v>
      </c>
      <c r="AO199">
        <v>0</v>
      </c>
      <c r="AP199">
        <v>0</v>
      </c>
      <c r="AQ199">
        <v>0</v>
      </c>
      <c r="AR199">
        <v>1</v>
      </c>
      <c r="AS199">
        <v>0</v>
      </c>
      <c r="AT199">
        <v>0</v>
      </c>
      <c r="AU199">
        <v>0</v>
      </c>
      <c r="AV199">
        <v>4</v>
      </c>
      <c r="AW199">
        <v>0</v>
      </c>
      <c r="AX199">
        <v>0</v>
      </c>
      <c r="AY199">
        <v>1</v>
      </c>
      <c r="AZ199">
        <v>0</v>
      </c>
      <c r="BA199">
        <v>2</v>
      </c>
      <c r="BB199">
        <v>0</v>
      </c>
      <c r="BC199">
        <v>3</v>
      </c>
      <c r="BD199">
        <v>0</v>
      </c>
      <c r="BE199">
        <v>0</v>
      </c>
      <c r="BF199">
        <v>0</v>
      </c>
      <c r="BG199">
        <v>0</v>
      </c>
      <c r="BH199">
        <v>1</v>
      </c>
    </row>
    <row r="200">
      <c r="A200" t="s">
        <v>594</v>
      </c>
      <c r="B200">
        <v>2008</v>
      </c>
      <c r="C200" t="s">
        <v>600</v>
      </c>
      <c r="D200">
        <v>160</v>
      </c>
      <c r="E200" t="s">
        <v>168</v>
      </c>
      <c r="F200" t="s">
        <v>49</v>
      </c>
      <c r="G200" t="s">
        <v>182</v>
      </c>
      <c r="H200">
        <v>1.7</v>
      </c>
      <c r="I200">
        <v>0.40000000000000002</v>
      </c>
      <c r="J200">
        <v>0.20000000000000001</v>
      </c>
      <c r="K200">
        <v>0.20000000000000001</v>
      </c>
      <c r="L200">
        <v>10.4</v>
      </c>
      <c r="M200">
        <v>7.7999999999999998</v>
      </c>
      <c r="N200">
        <v>5.2999999999999998</v>
      </c>
      <c r="O200">
        <v>3.5</v>
      </c>
      <c r="P200">
        <v>1.3</v>
      </c>
      <c r="Q200">
        <v>2.1000000000000001</v>
      </c>
      <c r="R200">
        <v>0</v>
      </c>
      <c r="S200">
        <v>2</v>
      </c>
      <c r="T200">
        <v>0.80000000000000004</v>
      </c>
      <c r="U200">
        <v>0</v>
      </c>
      <c r="V200">
        <v>9.5999999999999996</v>
      </c>
      <c r="W200" t="s">
        <v>402</v>
      </c>
      <c r="X200" t="s">
        <v>403</v>
      </c>
      <c r="Y200" t="s">
        <v>404</v>
      </c>
      <c r="Z200" t="s">
        <v>405</v>
      </c>
      <c r="AA200" t="s">
        <v>150</v>
      </c>
      <c r="AB200" t="s">
        <v>151</v>
      </c>
      <c r="AC200" t="s">
        <v>152</v>
      </c>
      <c r="AD200" t="s">
        <v>153</v>
      </c>
      <c r="AE200">
        <v>100</v>
      </c>
      <c r="AF200">
        <v>100</v>
      </c>
      <c r="AG200">
        <v>100</v>
      </c>
      <c r="AH200">
        <v>100</v>
      </c>
      <c r="AI200">
        <v>2.6000000000000001</v>
      </c>
      <c r="AJ200">
        <v>1.3</v>
      </c>
      <c r="AK200">
        <v>100</v>
      </c>
      <c r="AL200">
        <v>3773</v>
      </c>
      <c r="AM200">
        <v>3409</v>
      </c>
      <c r="AN200">
        <v>3624</v>
      </c>
      <c r="AO200">
        <v>4015</v>
      </c>
      <c r="AP200">
        <v>4138</v>
      </c>
      <c r="AQ200">
        <v>1812</v>
      </c>
      <c r="AR200">
        <v>1697</v>
      </c>
      <c r="AS200">
        <v>1763</v>
      </c>
      <c r="AT200">
        <v>1796</v>
      </c>
      <c r="AU200">
        <v>1783</v>
      </c>
      <c r="AV200">
        <v>2180</v>
      </c>
      <c r="AW200">
        <v>1879</v>
      </c>
      <c r="AX200">
        <v>1822</v>
      </c>
      <c r="AY200">
        <v>2006</v>
      </c>
      <c r="AZ200">
        <v>2221</v>
      </c>
      <c r="BA200">
        <v>5040</v>
      </c>
      <c r="BB200">
        <v>2256</v>
      </c>
      <c r="BC200">
        <v>4805</v>
      </c>
      <c r="BD200">
        <v>2503</v>
      </c>
      <c r="BE200">
        <v>964</v>
      </c>
      <c r="BF200">
        <v>0</v>
      </c>
      <c r="BG200">
        <v>0</v>
      </c>
      <c r="BH200">
        <v>3391</v>
      </c>
    </row>
    <row r="201">
      <c r="A201" t="s">
        <v>594</v>
      </c>
      <c r="B201">
        <v>2008</v>
      </c>
      <c r="C201" t="s">
        <v>600</v>
      </c>
      <c r="D201">
        <v>161</v>
      </c>
      <c r="E201" t="s">
        <v>168</v>
      </c>
      <c r="F201" t="s">
        <v>48</v>
      </c>
      <c r="G201" t="s">
        <v>182</v>
      </c>
      <c r="H201">
        <v>97.900000000000006</v>
      </c>
      <c r="I201">
        <v>99.299999999999997</v>
      </c>
      <c r="J201">
        <v>99.599999999999994</v>
      </c>
      <c r="K201">
        <v>99.599999999999994</v>
      </c>
      <c r="L201">
        <v>84.5</v>
      </c>
      <c r="M201">
        <v>91.299999999999997</v>
      </c>
      <c r="N201">
        <v>94</v>
      </c>
      <c r="O201">
        <v>96.099999999999994</v>
      </c>
      <c r="P201">
        <v>98.299999999999997</v>
      </c>
      <c r="Q201">
        <v>96</v>
      </c>
      <c r="R201">
        <v>0</v>
      </c>
      <c r="S201">
        <v>97.5</v>
      </c>
      <c r="T201">
        <v>99</v>
      </c>
      <c r="U201">
        <v>0</v>
      </c>
      <c r="V201">
        <v>88</v>
      </c>
      <c r="W201" t="s">
        <v>402</v>
      </c>
      <c r="X201" t="s">
        <v>403</v>
      </c>
      <c r="Y201" t="s">
        <v>404</v>
      </c>
      <c r="Z201" t="s">
        <v>405</v>
      </c>
      <c r="AA201" t="s">
        <v>150</v>
      </c>
      <c r="AB201" t="s">
        <v>151</v>
      </c>
      <c r="AC201" t="s">
        <v>152</v>
      </c>
      <c r="AD201" t="s">
        <v>153</v>
      </c>
      <c r="AE201"/>
      <c r="AF201"/>
      <c r="AG201"/>
      <c r="AH201"/>
      <c r="AI201">
        <v>96.599999999999994</v>
      </c>
      <c r="AJ201">
        <v>98.5</v>
      </c>
      <c r="AK201"/>
      <c r="AL201"/>
      <c r="AM201"/>
      <c r="AN201"/>
      <c r="AO201"/>
      <c r="AP201"/>
      <c r="AQ201"/>
      <c r="AR201"/>
      <c r="AS201"/>
      <c r="AT201"/>
      <c r="AU201"/>
      <c r="AV201"/>
      <c r="AW201"/>
      <c r="AX201"/>
      <c r="AY201"/>
      <c r="AZ201"/>
      <c r="BA201"/>
      <c r="BB201"/>
      <c r="BC201"/>
      <c r="BD201"/>
      <c r="BE201"/>
      <c r="BF201"/>
      <c r="BG201"/>
      <c r="BH201"/>
    </row>
    <row r="202">
      <c r="A202" t="s">
        <v>594</v>
      </c>
      <c r="B202">
        <v>2008</v>
      </c>
      <c r="C202" t="s">
        <v>600</v>
      </c>
      <c r="D202">
        <v>162</v>
      </c>
      <c r="E202" t="s">
        <v>168</v>
      </c>
      <c r="F202" t="s">
        <v>165</v>
      </c>
      <c r="G202" t="s">
        <v>182</v>
      </c>
      <c r="H202">
        <v>0.40000000000000002</v>
      </c>
      <c r="I202">
        <v>0.29999999999999999</v>
      </c>
      <c r="J202">
        <v>0.20000000000000001</v>
      </c>
      <c r="K202">
        <v>0.20000000000000001</v>
      </c>
      <c r="L202">
        <v>5</v>
      </c>
      <c r="M202">
        <v>1</v>
      </c>
      <c r="N202">
        <v>0.69999999999999996</v>
      </c>
      <c r="O202">
        <v>0.29999999999999999</v>
      </c>
      <c r="P202">
        <v>0.29999999999999999</v>
      </c>
      <c r="Q202">
        <v>2</v>
      </c>
      <c r="R202">
        <v>0</v>
      </c>
      <c r="S202">
        <v>0.5</v>
      </c>
      <c r="T202">
        <v>0.20000000000000001</v>
      </c>
      <c r="U202">
        <v>0</v>
      </c>
      <c r="V202">
        <v>2.3999999999999999</v>
      </c>
      <c r="W202" t="s">
        <v>402</v>
      </c>
      <c r="X202" t="s">
        <v>403</v>
      </c>
      <c r="Y202" t="s">
        <v>404</v>
      </c>
      <c r="Z202" t="s">
        <v>405</v>
      </c>
      <c r="AA202" t="s">
        <v>150</v>
      </c>
      <c r="AB202" t="s">
        <v>151</v>
      </c>
      <c r="AC202" t="s">
        <v>152</v>
      </c>
      <c r="AD202" t="s">
        <v>153</v>
      </c>
      <c r="AE202"/>
      <c r="AF202"/>
      <c r="AG202"/>
      <c r="AH202"/>
      <c r="AI202">
        <v>0.80000000000000004</v>
      </c>
      <c r="AJ202">
        <v>0.20000000000000001</v>
      </c>
      <c r="AK202"/>
      <c r="AL202"/>
      <c r="AM202"/>
      <c r="AN202"/>
      <c r="AO202"/>
      <c r="AP202"/>
      <c r="AQ202"/>
      <c r="AR202"/>
      <c r="AS202"/>
      <c r="AT202"/>
      <c r="AU202"/>
      <c r="AV202"/>
      <c r="AW202"/>
      <c r="AX202"/>
      <c r="AY202"/>
      <c r="AZ202"/>
      <c r="BA202"/>
      <c r="BB202"/>
      <c r="BC202"/>
      <c r="BD202"/>
      <c r="BE202"/>
      <c r="BF202"/>
      <c r="BG202"/>
      <c r="BH202"/>
    </row>
    <row r="203">
      <c r="A203" t="s">
        <v>594</v>
      </c>
      <c r="B203">
        <v>2014</v>
      </c>
      <c r="C203" t="s">
        <v>601</v>
      </c>
      <c r="D203">
        <v>16</v>
      </c>
      <c r="E203" t="s">
        <v>13</v>
      </c>
      <c r="F203" t="s">
        <v>14</v>
      </c>
      <c r="G203" t="s">
        <v>607</v>
      </c>
      <c r="H203">
        <v>99.402107226449914</v>
      </c>
      <c r="I203">
        <v>99.021904356437616</v>
      </c>
      <c r="J203">
        <v>99.649814817420619</v>
      </c>
      <c r="K203">
        <v>99.881117147309979</v>
      </c>
      <c r="L203">
        <v>99.945336855893288</v>
      </c>
      <c r="M203">
        <v>99.470578702234064</v>
      </c>
      <c r="N203">
        <v>99.885679934627802</v>
      </c>
      <c r="O203">
        <v>99.875945954934082</v>
      </c>
      <c r="P203">
        <v>99.977843501720173</v>
      </c>
      <c r="Q203">
        <v>99.995170900551628</v>
      </c>
      <c r="R203">
        <v>99.649227856980275</v>
      </c>
      <c r="S203">
        <v>99.203332875449178</v>
      </c>
      <c r="T203">
        <v>98.903183339288091</v>
      </c>
      <c r="U203">
        <v>99.598620552776438</v>
      </c>
      <c r="V203">
        <v>99.766649131275599</v>
      </c>
      <c r="W203" t="s">
        <v>483</v>
      </c>
      <c r="X203" t="s">
        <v>484</v>
      </c>
      <c r="Y203" t="s">
        <v>485</v>
      </c>
      <c r="Z203" t="s">
        <v>486</v>
      </c>
      <c r="AA203" t="s">
        <v>487</v>
      </c>
      <c r="AB203" t="s">
        <v>151</v>
      </c>
      <c r="AC203" t="s">
        <v>152</v>
      </c>
      <c r="AD203" t="s">
        <v>488</v>
      </c>
      <c r="AE203">
        <v>99.742503431400934</v>
      </c>
      <c r="AF203">
        <v>99.923553020474159</v>
      </c>
      <c r="AG203">
        <v>99.266467893701588</v>
      </c>
      <c r="AH203">
        <v>99.907937324958496</v>
      </c>
      <c r="AI203">
        <v>87.074905635449255</v>
      </c>
      <c r="AJ203"/>
      <c r="AK203">
        <v>99.996939220541819</v>
      </c>
      <c r="AL203"/>
      <c r="AM203"/>
      <c r="AN203"/>
      <c r="AO203"/>
      <c r="AP203"/>
      <c r="AQ203"/>
      <c r="AR203"/>
      <c r="AS203"/>
      <c r="AT203"/>
      <c r="AU203"/>
      <c r="AV203"/>
      <c r="AW203"/>
      <c r="AX203"/>
      <c r="AY203"/>
      <c r="AZ203"/>
      <c r="BA203"/>
      <c r="BB203"/>
      <c r="BC203"/>
      <c r="BD203"/>
      <c r="BE203"/>
      <c r="BF203"/>
      <c r="BG203"/>
      <c r="BH203"/>
    </row>
    <row r="204">
      <c r="A204" t="s">
        <v>594</v>
      </c>
      <c r="B204">
        <v>2014</v>
      </c>
      <c r="C204" t="s">
        <v>601</v>
      </c>
      <c r="D204">
        <v>17</v>
      </c>
      <c r="E204" t="s">
        <v>13</v>
      </c>
      <c r="F204" t="s">
        <v>51</v>
      </c>
      <c r="G204" t="s">
        <v>182</v>
      </c>
      <c r="H204">
        <v>0.59789277355009351</v>
      </c>
      <c r="I204">
        <v>0.97809564356234424</v>
      </c>
      <c r="J204">
        <v>0.35018518257932513</v>
      </c>
      <c r="K204">
        <v>0.1188828526899499</v>
      </c>
      <c r="L204">
        <v>0.054663144106717201</v>
      </c>
      <c r="M204">
        <v>0.52942129776588276</v>
      </c>
      <c r="N204">
        <v>0.11432006537220819</v>
      </c>
      <c r="O204">
        <v>0.12405404506593409</v>
      </c>
      <c r="P204">
        <v>0.022156498279807001</v>
      </c>
      <c r="Q204">
        <v>0.0048290994483870999</v>
      </c>
      <c r="R204">
        <v>0.35077214301974402</v>
      </c>
      <c r="S204">
        <v>0.79666712455086564</v>
      </c>
      <c r="T204">
        <v>1.0968166607119121</v>
      </c>
      <c r="U204">
        <v>0.40137944722358693</v>
      </c>
      <c r="V204">
        <v>0.23335086872439231</v>
      </c>
      <c r="W204" t="s">
        <v>483</v>
      </c>
      <c r="X204" t="s">
        <v>484</v>
      </c>
      <c r="Y204" t="s">
        <v>485</v>
      </c>
      <c r="Z204" t="s">
        <v>486</v>
      </c>
      <c r="AA204" t="s">
        <v>487</v>
      </c>
      <c r="AB204" t="s">
        <v>151</v>
      </c>
      <c r="AC204" t="s">
        <v>152</v>
      </c>
      <c r="AD204" t="s">
        <v>488</v>
      </c>
      <c r="AE204">
        <v>0.25749656859916559</v>
      </c>
      <c r="AF204">
        <v>0.076446979525833195</v>
      </c>
      <c r="AG204">
        <v>0.73353210629843046</v>
      </c>
      <c r="AH204">
        <v>0.092062675041503894</v>
      </c>
      <c r="AI204">
        <v>12.925094364550811</v>
      </c>
      <c r="AJ204"/>
      <c r="AK204">
        <v>0.0030607794581716001</v>
      </c>
      <c r="AL204"/>
      <c r="AM204"/>
      <c r="AN204"/>
      <c r="AO204"/>
      <c r="AP204"/>
      <c r="AQ204"/>
      <c r="AR204"/>
      <c r="AS204"/>
      <c r="AT204"/>
      <c r="AU204"/>
      <c r="AV204"/>
      <c r="AW204"/>
      <c r="AX204"/>
      <c r="AY204"/>
      <c r="AZ204"/>
      <c r="BA204"/>
      <c r="BB204"/>
      <c r="BC204"/>
      <c r="BD204"/>
      <c r="BE204"/>
      <c r="BF204"/>
      <c r="BG204"/>
      <c r="BH204"/>
    </row>
    <row r="205">
      <c r="A205" t="s">
        <v>594</v>
      </c>
      <c r="B205">
        <v>2014</v>
      </c>
      <c r="C205" t="s">
        <v>601</v>
      </c>
      <c r="D205">
        <v>18</v>
      </c>
      <c r="E205" t="s">
        <v>60</v>
      </c>
      <c r="F205" t="s">
        <v>15</v>
      </c>
      <c r="G205" t="s">
        <v>608</v>
      </c>
      <c r="H205">
        <v>98.494473585911194</v>
      </c>
      <c r="I205">
        <v>98.20348368869648</v>
      </c>
      <c r="J205">
        <v>98.726136530227564</v>
      </c>
      <c r="K205">
        <v>99.496150440810496</v>
      </c>
      <c r="L205">
        <v>99.810926587212734</v>
      </c>
      <c r="M205">
        <v>99.109937934412343</v>
      </c>
      <c r="N205">
        <v>99.696216114878339</v>
      </c>
      <c r="O205">
        <v>99.749467124746744</v>
      </c>
      <c r="P205">
        <v>99.836395694621487</v>
      </c>
      <c r="Q205">
        <v>99.853545487940139</v>
      </c>
      <c r="R205">
        <v>98.894704791824978</v>
      </c>
      <c r="S205">
        <v>98.088489196363938</v>
      </c>
      <c r="T205">
        <v>98.136164836824108</v>
      </c>
      <c r="U205">
        <v>98.584644176208286</v>
      </c>
      <c r="V205">
        <v>98.928861503455465</v>
      </c>
      <c r="W205" t="s">
        <v>483</v>
      </c>
      <c r="X205" t="s">
        <v>484</v>
      </c>
      <c r="Y205" t="s">
        <v>485</v>
      </c>
      <c r="Z205" t="s">
        <v>486</v>
      </c>
      <c r="AA205" t="s">
        <v>487</v>
      </c>
      <c r="AB205" t="s">
        <v>151</v>
      </c>
      <c r="AC205" t="s">
        <v>152</v>
      </c>
      <c r="AD205" t="s">
        <v>488</v>
      </c>
      <c r="AE205">
        <v>98.729289193293567</v>
      </c>
      <c r="AF205">
        <v>99.576739483875315</v>
      </c>
      <c r="AG205">
        <v>98.523446473093074</v>
      </c>
      <c r="AH205">
        <v>99.746294909559182</v>
      </c>
      <c r="AI205">
        <v>86.093243428592942</v>
      </c>
      <c r="AJ205"/>
      <c r="AK205">
        <v>99.930228783238775</v>
      </c>
      <c r="AL205"/>
      <c r="AM205"/>
      <c r="AN205"/>
      <c r="AO205"/>
      <c r="AP205"/>
      <c r="AQ205"/>
      <c r="AR205"/>
      <c r="AS205"/>
      <c r="AT205"/>
      <c r="AU205"/>
      <c r="AV205"/>
      <c r="AW205"/>
      <c r="AX205"/>
      <c r="AY205"/>
      <c r="AZ205"/>
      <c r="BA205"/>
      <c r="BB205"/>
      <c r="BC205"/>
      <c r="BD205"/>
      <c r="BE205"/>
      <c r="BF205"/>
      <c r="BG205"/>
      <c r="BH205"/>
    </row>
    <row r="206">
      <c r="A206" t="s">
        <v>594</v>
      </c>
      <c r="B206">
        <v>2014</v>
      </c>
      <c r="C206" t="s">
        <v>601</v>
      </c>
      <c r="D206">
        <v>19</v>
      </c>
      <c r="E206" t="s">
        <v>60</v>
      </c>
      <c r="F206" t="s">
        <v>16</v>
      </c>
      <c r="G206" t="s">
        <v>609</v>
      </c>
      <c r="H206">
        <v>0.90735283822654855</v>
      </c>
      <c r="I206">
        <v>0.81760482879960661</v>
      </c>
      <c r="J206">
        <v>0.9234691818463161</v>
      </c>
      <c r="K206">
        <v>0.3849667064995056</v>
      </c>
      <c r="L206">
        <v>0.1343986949277397</v>
      </c>
      <c r="M206">
        <v>0.36063299075823158</v>
      </c>
      <c r="N206">
        <v>0.18946381974942009</v>
      </c>
      <c r="O206">
        <v>0.1264788301873507</v>
      </c>
      <c r="P206">
        <v>0.14143551339592489</v>
      </c>
      <c r="Q206">
        <v>0.14162535431028681</v>
      </c>
      <c r="R206">
        <v>0.7545230651552427</v>
      </c>
      <c r="S206">
        <v>1.114245940581718</v>
      </c>
      <c r="T206">
        <v>0.76612949748898573</v>
      </c>
      <c r="U206">
        <v>1.013770518120271</v>
      </c>
      <c r="V206">
        <v>0.83756506859996127</v>
      </c>
      <c r="W206" t="s">
        <v>483</v>
      </c>
      <c r="X206" t="s">
        <v>484</v>
      </c>
      <c r="Y206" t="s">
        <v>485</v>
      </c>
      <c r="Z206" t="s">
        <v>486</v>
      </c>
      <c r="AA206" t="s">
        <v>487</v>
      </c>
      <c r="AB206" t="s">
        <v>151</v>
      </c>
      <c r="AC206" t="s">
        <v>152</v>
      </c>
      <c r="AD206" t="s">
        <v>488</v>
      </c>
      <c r="AE206">
        <v>1.0130083355748969</v>
      </c>
      <c r="AF206">
        <v>0.34678430472207339</v>
      </c>
      <c r="AG206">
        <v>0.74276208799395715</v>
      </c>
      <c r="AH206">
        <v>0.16164157350234529</v>
      </c>
      <c r="AI206">
        <v>0.98166220685633365</v>
      </c>
      <c r="AJ206"/>
      <c r="AK206">
        <v>0.066710417635529803</v>
      </c>
      <c r="AL206"/>
      <c r="AM206"/>
      <c r="AN206"/>
      <c r="AO206"/>
      <c r="AP206"/>
      <c r="AQ206"/>
      <c r="AR206"/>
      <c r="AS206"/>
      <c r="AT206"/>
      <c r="AU206"/>
      <c r="AV206"/>
      <c r="AW206"/>
      <c r="AX206"/>
      <c r="AY206"/>
      <c r="AZ206"/>
      <c r="BA206"/>
      <c r="BB206"/>
      <c r="BC206"/>
      <c r="BD206"/>
      <c r="BE206"/>
      <c r="BF206"/>
      <c r="BG206"/>
      <c r="BH206"/>
    </row>
    <row r="207">
      <c r="A207" t="s">
        <v>594</v>
      </c>
      <c r="B207">
        <v>2014</v>
      </c>
      <c r="C207" t="s">
        <v>601</v>
      </c>
      <c r="D207">
        <v>20</v>
      </c>
      <c r="E207" t="s">
        <v>60</v>
      </c>
      <c r="F207" t="s">
        <v>22</v>
      </c>
      <c r="G207" t="s">
        <v>610</v>
      </c>
      <c r="H207">
        <v>0.56405209905774589</v>
      </c>
      <c r="I207">
        <v>0.97891148250390625</v>
      </c>
      <c r="J207">
        <v>0.35039428792601318</v>
      </c>
      <c r="K207">
        <v>0.1188828526899499</v>
      </c>
      <c r="L207">
        <v>0.0525253405858538</v>
      </c>
      <c r="M207">
        <v>0.52942907482937185</v>
      </c>
      <c r="N207">
        <v>0.11432006537220819</v>
      </c>
      <c r="O207">
        <v>0.12405404506593409</v>
      </c>
      <c r="P207">
        <v>0.021246411643129199</v>
      </c>
      <c r="Q207">
        <v>0</v>
      </c>
      <c r="R207">
        <v>0.35077214301974402</v>
      </c>
      <c r="S207">
        <v>0.74275378380507806</v>
      </c>
      <c r="T207">
        <v>1.097705665686908</v>
      </c>
      <c r="U207">
        <v>0.40158530567146278</v>
      </c>
      <c r="V207">
        <v>0.23357342794451619</v>
      </c>
      <c r="W207" t="s">
        <v>483</v>
      </c>
      <c r="X207" t="s">
        <v>484</v>
      </c>
      <c r="Y207" t="s">
        <v>485</v>
      </c>
      <c r="Z207" t="s">
        <v>486</v>
      </c>
      <c r="AA207" t="s">
        <v>487</v>
      </c>
      <c r="AB207" t="s">
        <v>151</v>
      </c>
      <c r="AC207" t="s">
        <v>152</v>
      </c>
      <c r="AD207" t="s">
        <v>488</v>
      </c>
      <c r="AE207">
        <v>0.23856315147500071</v>
      </c>
      <c r="AF207">
        <v>0.076476211402669803</v>
      </c>
      <c r="AG207">
        <v>0.73379143891299714</v>
      </c>
      <c r="AH207">
        <v>0.092063516938462805</v>
      </c>
      <c r="AI207">
        <v>12.925094364550811</v>
      </c>
      <c r="AJ207"/>
      <c r="AK207">
        <v>0</v>
      </c>
      <c r="AL207"/>
      <c r="AM207"/>
      <c r="AN207"/>
      <c r="AO207"/>
      <c r="AP207"/>
      <c r="AQ207"/>
      <c r="AR207"/>
      <c r="AS207"/>
      <c r="AT207"/>
      <c r="AU207"/>
      <c r="AV207"/>
      <c r="AW207"/>
      <c r="AX207"/>
      <c r="AY207"/>
      <c r="AZ207"/>
      <c r="BA207"/>
      <c r="BB207"/>
      <c r="BC207"/>
      <c r="BD207"/>
      <c r="BE207"/>
      <c r="BF207"/>
      <c r="BG207"/>
      <c r="BH207"/>
    </row>
    <row r="208">
      <c r="A208" t="s">
        <v>594</v>
      </c>
      <c r="B208">
        <v>2014</v>
      </c>
      <c r="C208" t="s">
        <v>601</v>
      </c>
      <c r="D208">
        <v>21</v>
      </c>
      <c r="E208" t="s">
        <v>60</v>
      </c>
      <c r="F208" t="s">
        <v>17</v>
      </c>
      <c r="G208" t="s">
        <v>611</v>
      </c>
      <c r="H208">
        <v>0.034121476804421999</v>
      </c>
      <c r="I208">
        <v>0</v>
      </c>
      <c r="J208">
        <v>0</v>
      </c>
      <c r="K208">
        <v>0</v>
      </c>
      <c r="L208">
        <v>0.0021493772736977</v>
      </c>
      <c r="M208">
        <v>0</v>
      </c>
      <c r="N208">
        <v>0</v>
      </c>
      <c r="O208">
        <v>0</v>
      </c>
      <c r="P208">
        <v>0.00092238033942020005</v>
      </c>
      <c r="Q208">
        <v>0.0048291577495945997</v>
      </c>
      <c r="R208">
        <v>0</v>
      </c>
      <c r="S208">
        <v>0.054511079249300397</v>
      </c>
      <c r="T208">
        <v>0</v>
      </c>
      <c r="U208">
        <v>0</v>
      </c>
      <c r="V208">
        <v>0</v>
      </c>
      <c r="W208" t="s">
        <v>483</v>
      </c>
      <c r="X208" t="s">
        <v>484</v>
      </c>
      <c r="Y208" t="s">
        <v>485</v>
      </c>
      <c r="Z208" t="s">
        <v>486</v>
      </c>
      <c r="AA208" t="s">
        <v>487</v>
      </c>
      <c r="AB208" t="s">
        <v>151</v>
      </c>
      <c r="AC208" t="s">
        <v>152</v>
      </c>
      <c r="AD208" t="s">
        <v>488</v>
      </c>
      <c r="AE208">
        <v>0.0191393196569037</v>
      </c>
      <c r="AF208">
        <v>0</v>
      </c>
      <c r="AG208">
        <v>0</v>
      </c>
      <c r="AH208">
        <v>0</v>
      </c>
      <c r="AI208">
        <v>0</v>
      </c>
      <c r="AJ208"/>
      <c r="AK208">
        <v>0.0030607991256602</v>
      </c>
      <c r="AL208"/>
      <c r="AM208"/>
      <c r="AN208"/>
      <c r="AO208"/>
      <c r="AP208"/>
      <c r="AQ208"/>
      <c r="AR208"/>
      <c r="AS208"/>
      <c r="AT208"/>
      <c r="AU208"/>
      <c r="AV208"/>
      <c r="AW208"/>
      <c r="AX208"/>
      <c r="AY208"/>
      <c r="AZ208"/>
      <c r="BA208"/>
      <c r="BB208"/>
      <c r="BC208"/>
      <c r="BD208"/>
      <c r="BE208"/>
      <c r="BF208"/>
      <c r="BG208"/>
      <c r="BH208"/>
    </row>
    <row r="209">
      <c r="A209" t="s">
        <v>594</v>
      </c>
      <c r="B209">
        <v>2014</v>
      </c>
      <c r="C209" t="s">
        <v>601</v>
      </c>
      <c r="D209">
        <v>22</v>
      </c>
      <c r="E209" t="s">
        <v>54</v>
      </c>
      <c r="F209" t="s">
        <v>49</v>
      </c>
      <c r="G209" t="s">
        <v>182</v>
      </c>
      <c r="H209">
        <v>0.91281304465670798</v>
      </c>
      <c r="I209">
        <v>0.82568757932321013</v>
      </c>
      <c r="J209">
        <v>0.92671634297738625</v>
      </c>
      <c r="K209">
        <v>0.38542491062823853</v>
      </c>
      <c r="L209">
        <v>0.1344722172331114</v>
      </c>
      <c r="M209">
        <v>0.36255244883386412</v>
      </c>
      <c r="N209">
        <v>0.18968066280713961</v>
      </c>
      <c r="O209">
        <v>0.12663592717752109</v>
      </c>
      <c r="P209">
        <v>0.14146687489314419</v>
      </c>
      <c r="Q209">
        <v>0.14163219395235699</v>
      </c>
      <c r="R209">
        <v>0.75717903829436406</v>
      </c>
      <c r="S209">
        <v>1.1232008261098281</v>
      </c>
      <c r="T209">
        <v>0.77463268435339538</v>
      </c>
      <c r="U209">
        <v>1.0178580866287601</v>
      </c>
      <c r="V209">
        <v>0.83952597820574126</v>
      </c>
      <c r="W209" t="s">
        <v>483</v>
      </c>
      <c r="X209" t="s">
        <v>484</v>
      </c>
      <c r="Y209" t="s">
        <v>485</v>
      </c>
      <c r="Z209" t="s">
        <v>486</v>
      </c>
      <c r="AA209" t="s">
        <v>487</v>
      </c>
      <c r="AB209" t="s">
        <v>151</v>
      </c>
      <c r="AC209" t="s">
        <v>152</v>
      </c>
      <c r="AD209" t="s">
        <v>488</v>
      </c>
      <c r="AE209">
        <v>1.0156256279154829</v>
      </c>
      <c r="AF209">
        <v>0.34704971519593902</v>
      </c>
      <c r="AG209">
        <v>0.74825270226460994</v>
      </c>
      <c r="AH209">
        <v>0.1617905235483971</v>
      </c>
      <c r="AI209">
        <v>1.1273767105372401</v>
      </c>
      <c r="AJ209"/>
      <c r="AK209">
        <v>0.066712459569908997</v>
      </c>
      <c r="AL209"/>
      <c r="AM209"/>
      <c r="AN209"/>
      <c r="AO209"/>
      <c r="AP209"/>
      <c r="AQ209"/>
      <c r="AR209"/>
      <c r="AS209"/>
      <c r="AT209"/>
      <c r="AU209"/>
      <c r="AV209"/>
      <c r="AW209"/>
      <c r="AX209"/>
      <c r="AY209"/>
      <c r="AZ209"/>
      <c r="BA209"/>
      <c r="BB209"/>
      <c r="BC209"/>
      <c r="BD209"/>
      <c r="BE209"/>
      <c r="BF209"/>
      <c r="BG209"/>
      <c r="BH209"/>
    </row>
    <row r="210">
      <c r="A210" t="s">
        <v>594</v>
      </c>
      <c r="B210">
        <v>2014</v>
      </c>
      <c r="C210" t="s">
        <v>601</v>
      </c>
      <c r="D210">
        <v>23</v>
      </c>
      <c r="E210" t="s">
        <v>54</v>
      </c>
      <c r="F210" t="s">
        <v>48</v>
      </c>
      <c r="G210" t="s">
        <v>182</v>
      </c>
      <c r="H210">
        <v>99.087186955343185</v>
      </c>
      <c r="I210">
        <v>99.174312420676799</v>
      </c>
      <c r="J210">
        <v>99.073283657022571</v>
      </c>
      <c r="K210">
        <v>99.614575089371797</v>
      </c>
      <c r="L210">
        <v>99.865527782766904</v>
      </c>
      <c r="M210">
        <v>99.637447551166133</v>
      </c>
      <c r="N210">
        <v>99.810319337192837</v>
      </c>
      <c r="O210">
        <v>99.873364072822497</v>
      </c>
      <c r="P210">
        <v>99.858533125106831</v>
      </c>
      <c r="Q210">
        <v>99.858367806047667</v>
      </c>
      <c r="R210">
        <v>99.24282096170559</v>
      </c>
      <c r="S210">
        <v>98.876799173890163</v>
      </c>
      <c r="T210">
        <v>99.225367315646579</v>
      </c>
      <c r="U210">
        <v>98.982141913371251</v>
      </c>
      <c r="V210">
        <v>99.160474021794215</v>
      </c>
      <c r="W210" t="s">
        <v>483</v>
      </c>
      <c r="X210" t="s">
        <v>484</v>
      </c>
      <c r="Y210" t="s">
        <v>485</v>
      </c>
      <c r="Z210" t="s">
        <v>486</v>
      </c>
      <c r="AA210" t="s">
        <v>487</v>
      </c>
      <c r="AB210" t="s">
        <v>151</v>
      </c>
      <c r="AC210" t="s">
        <v>152</v>
      </c>
      <c r="AD210" t="s">
        <v>488</v>
      </c>
      <c r="AE210">
        <v>98.984374372084787</v>
      </c>
      <c r="AF210">
        <v>99.652950284804092</v>
      </c>
      <c r="AG210">
        <v>99.251747297735392</v>
      </c>
      <c r="AH210">
        <v>99.838209476451595</v>
      </c>
      <c r="AI210">
        <v>98.872623289462766</v>
      </c>
      <c r="AJ210"/>
      <c r="AK210">
        <v>99.933287540430072</v>
      </c>
      <c r="AL210"/>
      <c r="AM210"/>
      <c r="AN210"/>
      <c r="AO210"/>
      <c r="AP210"/>
      <c r="AQ210"/>
      <c r="AR210"/>
      <c r="AS210"/>
      <c r="AT210"/>
      <c r="AU210"/>
      <c r="AV210"/>
      <c r="AW210"/>
      <c r="AX210"/>
      <c r="AY210"/>
      <c r="AZ210"/>
      <c r="BA210"/>
      <c r="BB210"/>
      <c r="BC210"/>
      <c r="BD210"/>
      <c r="BE210"/>
      <c r="BF210"/>
      <c r="BG210"/>
      <c r="BH210"/>
    </row>
    <row r="211">
      <c r="A211" t="s">
        <v>594</v>
      </c>
      <c r="B211">
        <v>2014</v>
      </c>
      <c r="C211" t="s">
        <v>601</v>
      </c>
      <c r="D211">
        <v>29</v>
      </c>
      <c r="E211" t="s">
        <v>57</v>
      </c>
      <c r="F211" t="s">
        <v>49</v>
      </c>
      <c r="G211" t="s">
        <v>612</v>
      </c>
      <c r="H211">
        <v>91.489762635586686</v>
      </c>
      <c r="I211">
        <v>92.261877229922334</v>
      </c>
      <c r="J211">
        <v>92.593631396113679</v>
      </c>
      <c r="K211">
        <v>96.546363458924816</v>
      </c>
      <c r="L211">
        <v>96.924536652272479</v>
      </c>
      <c r="M211">
        <v>95.004749236138096</v>
      </c>
      <c r="N211">
        <v>97.86734575922948</v>
      </c>
      <c r="O211">
        <v>98.115879604241712</v>
      </c>
      <c r="P211">
        <v>97.828282983612908</v>
      </c>
      <c r="Q211">
        <v>95.10396238557243</v>
      </c>
      <c r="R211">
        <v>91.562786831482342</v>
      </c>
      <c r="S211">
        <v>91.479138905810132</v>
      </c>
      <c r="T211">
        <v>93.05441608759665</v>
      </c>
      <c r="U211">
        <v>92.089864479375933</v>
      </c>
      <c r="V211">
        <v>93.209289658129109</v>
      </c>
      <c r="W211" t="s">
        <v>483</v>
      </c>
      <c r="X211" t="s">
        <v>484</v>
      </c>
      <c r="Y211" t="s">
        <v>485</v>
      </c>
      <c r="Z211" t="s">
        <v>486</v>
      </c>
      <c r="AA211" t="s">
        <v>487</v>
      </c>
      <c r="AB211" t="s">
        <v>151</v>
      </c>
      <c r="AC211" t="s">
        <v>152</v>
      </c>
      <c r="AD211" t="s">
        <v>488</v>
      </c>
      <c r="AE211">
        <v>90.767490712254755</v>
      </c>
      <c r="AF211">
        <v>93.217541745711387</v>
      </c>
      <c r="AG211">
        <v>94.586074257653195</v>
      </c>
      <c r="AH211">
        <v>99.09762879365654</v>
      </c>
      <c r="AI211">
        <v>73.770441021602068</v>
      </c>
      <c r="AJ211"/>
      <c r="AK211">
        <v>98.348949444594098</v>
      </c>
      <c r="AL211"/>
      <c r="AM211"/>
      <c r="AN211"/>
      <c r="AO211"/>
      <c r="AP211"/>
      <c r="AQ211"/>
      <c r="AR211"/>
      <c r="AS211"/>
      <c r="AT211"/>
      <c r="AU211"/>
      <c r="AV211"/>
      <c r="AW211"/>
      <c r="AX211"/>
      <c r="AY211"/>
      <c r="AZ211"/>
      <c r="BA211"/>
      <c r="BB211"/>
      <c r="BC211"/>
      <c r="BD211"/>
      <c r="BE211"/>
      <c r="BF211"/>
      <c r="BG211"/>
      <c r="BH211"/>
    </row>
    <row r="212">
      <c r="A212" t="s">
        <v>594</v>
      </c>
      <c r="B212">
        <v>2014</v>
      </c>
      <c r="C212" t="s">
        <v>601</v>
      </c>
      <c r="D212">
        <v>30</v>
      </c>
      <c r="E212" t="s">
        <v>57</v>
      </c>
      <c r="F212" t="s">
        <v>48</v>
      </c>
      <c r="G212" t="s">
        <v>182</v>
      </c>
      <c r="H212">
        <v>8.510237364412907</v>
      </c>
      <c r="I212">
        <v>7.7381227700774584</v>
      </c>
      <c r="J212">
        <v>7.406368603886075</v>
      </c>
      <c r="K212">
        <v>3.453636541074725</v>
      </c>
      <c r="L212">
        <v>3.0754633477278088</v>
      </c>
      <c r="M212">
        <v>4.9952507638619688</v>
      </c>
      <c r="N212">
        <v>2.1326542407706008</v>
      </c>
      <c r="O212">
        <v>1.884120395758432</v>
      </c>
      <c r="P212">
        <v>2.171717016387154</v>
      </c>
      <c r="Q212">
        <v>4.8960376144278044</v>
      </c>
      <c r="R212">
        <v>8.4372131685175482</v>
      </c>
      <c r="S212">
        <v>8.5208610941899785</v>
      </c>
      <c r="T212">
        <v>6.9455839124031424</v>
      </c>
      <c r="U212">
        <v>7.9101355206241912</v>
      </c>
      <c r="V212">
        <v>6.7907103418703487</v>
      </c>
      <c r="W212" t="s">
        <v>483</v>
      </c>
      <c r="X212" t="s">
        <v>484</v>
      </c>
      <c r="Y212" t="s">
        <v>485</v>
      </c>
      <c r="Z212" t="s">
        <v>486</v>
      </c>
      <c r="AA212" t="s">
        <v>487</v>
      </c>
      <c r="AB212" t="s">
        <v>151</v>
      </c>
      <c r="AC212" t="s">
        <v>152</v>
      </c>
      <c r="AD212" t="s">
        <v>488</v>
      </c>
      <c r="AE212">
        <v>9.2325092877462147</v>
      </c>
      <c r="AF212">
        <v>6.7824582542893994</v>
      </c>
      <c r="AG212">
        <v>5.4139257423467289</v>
      </c>
      <c r="AH212">
        <v>0.90237120634345835</v>
      </c>
      <c r="AI212">
        <v>26.22955897839789</v>
      </c>
      <c r="AJ212"/>
      <c r="AK212">
        <v>1.6510505554040691</v>
      </c>
      <c r="AL212"/>
      <c r="AM212"/>
      <c r="AN212"/>
      <c r="AO212"/>
      <c r="AP212"/>
      <c r="AQ212"/>
      <c r="AR212"/>
      <c r="AS212"/>
      <c r="AT212"/>
      <c r="AU212"/>
      <c r="AV212"/>
      <c r="AW212"/>
      <c r="AX212"/>
      <c r="AY212"/>
      <c r="AZ212"/>
      <c r="BA212"/>
      <c r="BB212"/>
      <c r="BC212"/>
      <c r="BD212"/>
      <c r="BE212"/>
      <c r="BF212"/>
      <c r="BG212"/>
      <c r="BH212"/>
    </row>
    <row r="213">
      <c r="A213" t="s">
        <v>594</v>
      </c>
      <c r="B213">
        <v>2014</v>
      </c>
      <c r="C213" t="s">
        <v>601</v>
      </c>
      <c r="D213">
        <v>31</v>
      </c>
      <c r="E213" t="s">
        <v>103</v>
      </c>
      <c r="F213" t="s">
        <v>49</v>
      </c>
      <c r="G213" t="s">
        <v>613</v>
      </c>
      <c r="H213">
        <v>87.440338572556129</v>
      </c>
      <c r="I213">
        <v>88.11957172760934</v>
      </c>
      <c r="J213">
        <v>87.698902972927044</v>
      </c>
      <c r="K213">
        <v>94.983225665273991</v>
      </c>
      <c r="L213">
        <v>96.430485621164436</v>
      </c>
      <c r="M213">
        <v>93.46371197976741</v>
      </c>
      <c r="N213">
        <v>96.925998622187009</v>
      </c>
      <c r="O213">
        <v>97.390098035151127</v>
      </c>
      <c r="P213">
        <v>97.453798191593066</v>
      </c>
      <c r="Q213">
        <v>94.775122314207167</v>
      </c>
      <c r="R213">
        <v>87.60240721269686</v>
      </c>
      <c r="S213">
        <v>87.58850674276934</v>
      </c>
      <c r="T213">
        <v>88.506416334325039</v>
      </c>
      <c r="U213">
        <v>87.002420680607912</v>
      </c>
      <c r="V213">
        <v>88.846677837588516</v>
      </c>
      <c r="W213" t="s">
        <v>483</v>
      </c>
      <c r="X213" t="s">
        <v>484</v>
      </c>
      <c r="Y213" t="s">
        <v>485</v>
      </c>
      <c r="Z213" t="s">
        <v>486</v>
      </c>
      <c r="AA213" t="s">
        <v>487</v>
      </c>
      <c r="AB213" t="s">
        <v>151</v>
      </c>
      <c r="AC213" t="s">
        <v>152</v>
      </c>
      <c r="AD213" t="s">
        <v>488</v>
      </c>
      <c r="AE213">
        <v>85.440684210333274</v>
      </c>
      <c r="AF213">
        <v>91.705787698962553</v>
      </c>
      <c r="AG213">
        <v>91.436977657870131</v>
      </c>
      <c r="AH213">
        <v>98.415735185431842</v>
      </c>
      <c r="AI213">
        <v>70.269663661239036</v>
      </c>
      <c r="AJ213"/>
      <c r="AK213">
        <v>98.235798440137614</v>
      </c>
      <c r="AL213"/>
      <c r="AM213"/>
      <c r="AN213"/>
      <c r="AO213"/>
      <c r="AP213"/>
      <c r="AQ213"/>
      <c r="AR213"/>
      <c r="AS213"/>
      <c r="AT213"/>
      <c r="AU213"/>
      <c r="AV213"/>
      <c r="AW213"/>
      <c r="AX213"/>
      <c r="AY213"/>
      <c r="AZ213"/>
      <c r="BA213"/>
      <c r="BB213"/>
      <c r="BC213"/>
      <c r="BD213"/>
      <c r="BE213"/>
      <c r="BF213"/>
      <c r="BG213"/>
      <c r="BH213"/>
    </row>
    <row r="214">
      <c r="A214" t="s">
        <v>594</v>
      </c>
      <c r="B214">
        <v>2014</v>
      </c>
      <c r="C214" t="s">
        <v>601</v>
      </c>
      <c r="D214">
        <v>32</v>
      </c>
      <c r="E214" t="s">
        <v>103</v>
      </c>
      <c r="F214" t="s">
        <v>48</v>
      </c>
      <c r="G214" t="s">
        <v>182</v>
      </c>
      <c r="H214">
        <v>12.559661427443411</v>
      </c>
      <c r="I214">
        <v>11.88042827239029</v>
      </c>
      <c r="J214">
        <v>12.301097027072711</v>
      </c>
      <c r="K214">
        <v>5.0167743347254534</v>
      </c>
      <c r="L214">
        <v>3.5695143788358288</v>
      </c>
      <c r="M214">
        <v>6.5362880202324307</v>
      </c>
      <c r="N214">
        <v>3.074001377813111</v>
      </c>
      <c r="O214">
        <v>2.609901964849056</v>
      </c>
      <c r="P214">
        <v>2.5462018084070288</v>
      </c>
      <c r="Q214">
        <v>5.2248776857931514</v>
      </c>
      <c r="R214">
        <v>12.39759278730304</v>
      </c>
      <c r="S214">
        <v>12.411493257230729</v>
      </c>
      <c r="T214">
        <v>11.493583665674549</v>
      </c>
      <c r="U214">
        <v>12.99757931939247</v>
      </c>
      <c r="V214">
        <v>11.15332216241063</v>
      </c>
      <c r="W214" t="s">
        <v>483</v>
      </c>
      <c r="X214" t="s">
        <v>484</v>
      </c>
      <c r="Y214" t="s">
        <v>485</v>
      </c>
      <c r="Z214" t="s">
        <v>486</v>
      </c>
      <c r="AA214" t="s">
        <v>487</v>
      </c>
      <c r="AB214" t="s">
        <v>151</v>
      </c>
      <c r="AC214" t="s">
        <v>152</v>
      </c>
      <c r="AD214" t="s">
        <v>488</v>
      </c>
      <c r="AE214">
        <v>14.55931578966757</v>
      </c>
      <c r="AF214">
        <v>8.2942123010383124</v>
      </c>
      <c r="AG214">
        <v>8.5630223421295639</v>
      </c>
      <c r="AH214">
        <v>1.5842648145682039</v>
      </c>
      <c r="AI214">
        <v>29.73033633876091</v>
      </c>
      <c r="AJ214"/>
      <c r="AK214">
        <v>1.7642015598605241</v>
      </c>
      <c r="AL214"/>
      <c r="AM214"/>
      <c r="AN214"/>
      <c r="AO214"/>
      <c r="AP214"/>
      <c r="AQ214"/>
      <c r="AR214"/>
      <c r="AS214"/>
      <c r="AT214"/>
      <c r="AU214"/>
      <c r="AV214"/>
      <c r="AW214"/>
      <c r="AX214"/>
      <c r="AY214"/>
      <c r="AZ214"/>
      <c r="BA214"/>
      <c r="BB214"/>
      <c r="BC214"/>
      <c r="BD214"/>
      <c r="BE214"/>
      <c r="BF214"/>
      <c r="BG214"/>
      <c r="BH214"/>
    </row>
    <row r="215">
      <c r="A215" t="s">
        <v>594</v>
      </c>
      <c r="B215">
        <v>2014</v>
      </c>
      <c r="C215" t="s">
        <v>601</v>
      </c>
      <c r="D215">
        <v>35</v>
      </c>
      <c r="E215" t="s">
        <v>55</v>
      </c>
      <c r="F215" t="s">
        <v>49</v>
      </c>
      <c r="G215" t="s">
        <v>182</v>
      </c>
      <c r="H215">
        <v>90.936857182612087</v>
      </c>
      <c r="I215">
        <v>91.068458783716622</v>
      </c>
      <c r="J215">
        <v>90.123409673735182</v>
      </c>
      <c r="K215">
        <v>96.451350327490104</v>
      </c>
      <c r="L215">
        <v>97.220862068545927</v>
      </c>
      <c r="M215">
        <v>96.215837096794459</v>
      </c>
      <c r="N215">
        <v>97.735224973033809</v>
      </c>
      <c r="O215">
        <v>97.835400177751325</v>
      </c>
      <c r="P215">
        <v>98.085213218326345</v>
      </c>
      <c r="Q215">
        <v>95.889477682068417</v>
      </c>
      <c r="R215">
        <v>91.304907413603161</v>
      </c>
      <c r="S215">
        <v>90.796157960414206</v>
      </c>
      <c r="T215">
        <v>90.843537821368017</v>
      </c>
      <c r="U215">
        <v>89.491782571899847</v>
      </c>
      <c r="V215">
        <v>91.447928576242504</v>
      </c>
      <c r="W215" t="s">
        <v>483</v>
      </c>
      <c r="X215" t="s">
        <v>484</v>
      </c>
      <c r="Y215" t="s">
        <v>485</v>
      </c>
      <c r="Z215" t="s">
        <v>486</v>
      </c>
      <c r="AA215" t="s">
        <v>487</v>
      </c>
      <c r="AB215" t="s">
        <v>151</v>
      </c>
      <c r="AC215" t="s">
        <v>152</v>
      </c>
      <c r="AD215" t="s">
        <v>488</v>
      </c>
      <c r="AE215">
        <v>89.166480513097397</v>
      </c>
      <c r="AF215">
        <v>94.324472483498823</v>
      </c>
      <c r="AG215">
        <v>92.986444880101672</v>
      </c>
      <c r="AH215">
        <v>98.519471707709911</v>
      </c>
      <c r="AI215">
        <v>84.234750775081253</v>
      </c>
      <c r="AJ215"/>
      <c r="AK215">
        <v>98.707698587351899</v>
      </c>
      <c r="AL215"/>
      <c r="AM215"/>
      <c r="AN215"/>
      <c r="AO215"/>
      <c r="AP215"/>
      <c r="AQ215"/>
      <c r="AR215"/>
      <c r="AS215"/>
      <c r="AT215"/>
      <c r="AU215"/>
      <c r="AV215"/>
      <c r="AW215"/>
      <c r="AX215"/>
      <c r="AY215"/>
      <c r="AZ215"/>
      <c r="BA215"/>
      <c r="BB215"/>
      <c r="BC215"/>
      <c r="BD215"/>
      <c r="BE215"/>
      <c r="BF215"/>
      <c r="BG215"/>
      <c r="BH215"/>
    </row>
    <row r="216">
      <c r="A216" t="s">
        <v>594</v>
      </c>
      <c r="B216">
        <v>2014</v>
      </c>
      <c r="C216" t="s">
        <v>601</v>
      </c>
      <c r="D216">
        <v>36</v>
      </c>
      <c r="E216" t="s">
        <v>55</v>
      </c>
      <c r="F216" t="s">
        <v>48</v>
      </c>
      <c r="G216" t="s">
        <v>182</v>
      </c>
      <c r="H216">
        <v>9.0631428173875968</v>
      </c>
      <c r="I216">
        <v>8.9315412162831791</v>
      </c>
      <c r="J216">
        <v>9.8765903262646191</v>
      </c>
      <c r="K216">
        <v>3.5486496725095811</v>
      </c>
      <c r="L216">
        <v>2.7791379314543061</v>
      </c>
      <c r="M216">
        <v>3.7841629032056301</v>
      </c>
      <c r="N216">
        <v>2.264775026966233</v>
      </c>
      <c r="O216">
        <v>2.1645998222488161</v>
      </c>
      <c r="P216">
        <v>1.9147867816736499</v>
      </c>
      <c r="Q216">
        <v>4.1105223179317374</v>
      </c>
      <c r="R216">
        <v>8.6950925863967612</v>
      </c>
      <c r="S216">
        <v>9.2038420395858935</v>
      </c>
      <c r="T216">
        <v>9.1564621786317097</v>
      </c>
      <c r="U216">
        <v>10.50821742810029</v>
      </c>
      <c r="V216">
        <v>8.5520714237568072</v>
      </c>
      <c r="W216" t="s">
        <v>483</v>
      </c>
      <c r="X216" t="s">
        <v>484</v>
      </c>
      <c r="Y216" t="s">
        <v>485</v>
      </c>
      <c r="Z216" t="s">
        <v>486</v>
      </c>
      <c r="AA216" t="s">
        <v>487</v>
      </c>
      <c r="AB216" t="s">
        <v>151</v>
      </c>
      <c r="AC216" t="s">
        <v>152</v>
      </c>
      <c r="AD216" t="s">
        <v>488</v>
      </c>
      <c r="AE216">
        <v>10.83351948690323</v>
      </c>
      <c r="AF216">
        <v>5.6755275165016608</v>
      </c>
      <c r="AG216">
        <v>7.0135551198980721</v>
      </c>
      <c r="AH216">
        <v>1.480528292290116</v>
      </c>
      <c r="AI216">
        <v>15.76524922491874</v>
      </c>
      <c r="AJ216"/>
      <c r="AK216">
        <v>1.292301412646627</v>
      </c>
      <c r="AL216"/>
      <c r="AM216"/>
      <c r="AN216"/>
      <c r="AO216"/>
      <c r="AP216"/>
      <c r="AQ216"/>
      <c r="AR216"/>
      <c r="AS216"/>
      <c r="AT216"/>
      <c r="AU216"/>
      <c r="AV216"/>
      <c r="AW216"/>
      <c r="AX216"/>
      <c r="AY216"/>
      <c r="AZ216"/>
      <c r="BA216"/>
      <c r="BB216"/>
      <c r="BC216"/>
      <c r="BD216"/>
      <c r="BE216"/>
      <c r="BF216"/>
      <c r="BG216"/>
      <c r="BH216"/>
    </row>
    <row r="217">
      <c r="A217" t="s">
        <v>594</v>
      </c>
      <c r="B217">
        <v>2014</v>
      </c>
      <c r="C217" t="s">
        <v>601</v>
      </c>
      <c r="D217">
        <v>37</v>
      </c>
      <c r="E217" t="s">
        <v>154</v>
      </c>
      <c r="F217" t="s">
        <v>49</v>
      </c>
      <c r="G217" t="s">
        <v>614</v>
      </c>
      <c r="H217">
        <v>91.337144313414768</v>
      </c>
      <c r="I217">
        <v>91.841522777590257</v>
      </c>
      <c r="J217">
        <v>90.390064284690624</v>
      </c>
      <c r="K217">
        <v>96.549447130146177</v>
      </c>
      <c r="L217">
        <v>97.268136596849203</v>
      </c>
      <c r="M217">
        <v>96.628312993643789</v>
      </c>
      <c r="N217">
        <v>97.838642109293673</v>
      </c>
      <c r="O217">
        <v>97.956919699059981</v>
      </c>
      <c r="P217">
        <v>98.09599787135906</v>
      </c>
      <c r="Q217">
        <v>95.889279171271539</v>
      </c>
      <c r="R217">
        <v>91.505915539459977</v>
      </c>
      <c r="S217">
        <v>91.377577683480354</v>
      </c>
      <c r="T217">
        <v>91.702482299951825</v>
      </c>
      <c r="U217">
        <v>89.790577329686471</v>
      </c>
      <c r="V217">
        <v>91.661822234715842</v>
      </c>
      <c r="W217" t="s">
        <v>483</v>
      </c>
      <c r="X217" t="s">
        <v>484</v>
      </c>
      <c r="Y217" t="s">
        <v>485</v>
      </c>
      <c r="Z217" t="s">
        <v>486</v>
      </c>
      <c r="AA217" t="s">
        <v>487</v>
      </c>
      <c r="AB217" t="s">
        <v>151</v>
      </c>
      <c r="AC217" t="s">
        <v>152</v>
      </c>
      <c r="AD217" t="s">
        <v>488</v>
      </c>
      <c r="AE217">
        <v>89.323952416997614</v>
      </c>
      <c r="AF217">
        <v>94.396635860388088</v>
      </c>
      <c r="AG217">
        <v>93.669182598546655</v>
      </c>
      <c r="AH217">
        <v>98.610254946278701</v>
      </c>
      <c r="AI217">
        <v>91.334893616024374</v>
      </c>
      <c r="AJ217"/>
      <c r="AK217">
        <v>98.708149583801088</v>
      </c>
      <c r="AL217"/>
      <c r="AM217"/>
      <c r="AN217"/>
      <c r="AO217"/>
      <c r="AP217"/>
      <c r="AQ217"/>
      <c r="AR217"/>
      <c r="AS217"/>
      <c r="AT217"/>
      <c r="AU217"/>
      <c r="AV217"/>
      <c r="AW217"/>
      <c r="AX217"/>
      <c r="AY217"/>
      <c r="AZ217"/>
      <c r="BA217"/>
      <c r="BB217"/>
      <c r="BC217"/>
      <c r="BD217"/>
      <c r="BE217"/>
      <c r="BF217"/>
      <c r="BG217"/>
      <c r="BH217"/>
    </row>
    <row r="218">
      <c r="A218" t="s">
        <v>594</v>
      </c>
      <c r="B218">
        <v>2014</v>
      </c>
      <c r="C218" t="s">
        <v>601</v>
      </c>
      <c r="D218">
        <v>38</v>
      </c>
      <c r="E218" t="s">
        <v>154</v>
      </c>
      <c r="F218" t="s">
        <v>48</v>
      </c>
      <c r="G218" t="s">
        <v>182</v>
      </c>
      <c r="H218">
        <v>8.6628556865849209</v>
      </c>
      <c r="I218">
        <v>8.1584772224095872</v>
      </c>
      <c r="J218">
        <v>9.6099357153092129</v>
      </c>
      <c r="K218">
        <v>3.450552869853555</v>
      </c>
      <c r="L218">
        <v>2.7318634031510229</v>
      </c>
      <c r="M218">
        <v>3.371687006356336</v>
      </c>
      <c r="N218">
        <v>2.16135789070638</v>
      </c>
      <c r="O218">
        <v>2.0430803009401441</v>
      </c>
      <c r="P218">
        <v>1.904002128640925</v>
      </c>
      <c r="Q218">
        <v>4.1107208287286019</v>
      </c>
      <c r="R218">
        <v>8.4940844605399253</v>
      </c>
      <c r="S218">
        <v>8.6224223165197245</v>
      </c>
      <c r="T218">
        <v>8.2975177000478872</v>
      </c>
      <c r="U218">
        <v>10.209422670313669</v>
      </c>
      <c r="V218">
        <v>8.3381777652834881</v>
      </c>
      <c r="W218" t="s">
        <v>483</v>
      </c>
      <c r="X218" t="s">
        <v>484</v>
      </c>
      <c r="Y218" t="s">
        <v>485</v>
      </c>
      <c r="Z218" t="s">
        <v>486</v>
      </c>
      <c r="AA218" t="s">
        <v>487</v>
      </c>
      <c r="AB218" t="s">
        <v>151</v>
      </c>
      <c r="AC218" t="s">
        <v>152</v>
      </c>
      <c r="AD218" t="s">
        <v>488</v>
      </c>
      <c r="AE218">
        <v>10.67604758300293</v>
      </c>
      <c r="AF218">
        <v>5.6033641396123954</v>
      </c>
      <c r="AG218">
        <v>6.3308174014530829</v>
      </c>
      <c r="AH218">
        <v>1.389745053721325</v>
      </c>
      <c r="AI218">
        <v>8.6651063839755533</v>
      </c>
      <c r="AJ218"/>
      <c r="AK218">
        <v>1.291850416197414</v>
      </c>
      <c r="AL218"/>
      <c r="AM218"/>
      <c r="AN218"/>
      <c r="AO218"/>
      <c r="AP218"/>
      <c r="AQ218"/>
      <c r="AR218"/>
      <c r="AS218"/>
      <c r="AT218"/>
      <c r="AU218"/>
      <c r="AV218"/>
      <c r="AW218"/>
      <c r="AX218"/>
      <c r="AY218"/>
      <c r="AZ218"/>
      <c r="BA218"/>
      <c r="BB218"/>
      <c r="BC218"/>
      <c r="BD218"/>
      <c r="BE218"/>
      <c r="BF218"/>
      <c r="BG218"/>
      <c r="BH218"/>
    </row>
    <row r="219">
      <c r="A219" t="s">
        <v>594</v>
      </c>
      <c r="B219">
        <v>2014</v>
      </c>
      <c r="C219" t="s">
        <v>601</v>
      </c>
      <c r="D219">
        <v>41</v>
      </c>
      <c r="E219" t="s">
        <v>56</v>
      </c>
      <c r="F219" t="s">
        <v>49</v>
      </c>
      <c r="G219" t="s">
        <v>182</v>
      </c>
      <c r="H219">
        <v>1.0248445320883579</v>
      </c>
      <c r="I219">
        <v>0.90963964811028253</v>
      </c>
      <c r="J219">
        <v>0.99382836168494781</v>
      </c>
      <c r="K219">
        <v>0.39787314627866083</v>
      </c>
      <c r="L219">
        <v>0.1343986949277397</v>
      </c>
      <c r="M219">
        <v>0.50125763044266736</v>
      </c>
      <c r="N219">
        <v>0.192836645092929</v>
      </c>
      <c r="O219">
        <v>0.1264788301873507</v>
      </c>
      <c r="P219">
        <v>0.14143551339592489</v>
      </c>
      <c r="Q219">
        <v>0.14162535431028681</v>
      </c>
      <c r="R219">
        <v>0.89409560687651135</v>
      </c>
      <c r="S219">
        <v>1.1269935813992999</v>
      </c>
      <c r="T219">
        <v>0.91313141704950818</v>
      </c>
      <c r="U219">
        <v>1.02651586003775</v>
      </c>
      <c r="V219">
        <v>0.9070255930696105</v>
      </c>
      <c r="W219" t="s">
        <v>483</v>
      </c>
      <c r="X219" t="s">
        <v>484</v>
      </c>
      <c r="Y219" t="s">
        <v>485</v>
      </c>
      <c r="Z219" t="s">
        <v>486</v>
      </c>
      <c r="AA219" t="s">
        <v>487</v>
      </c>
      <c r="AB219" t="s">
        <v>151</v>
      </c>
      <c r="AC219" t="s">
        <v>152</v>
      </c>
      <c r="AD219" t="s">
        <v>488</v>
      </c>
      <c r="AE219">
        <v>1.0577289610144811</v>
      </c>
      <c r="AF219">
        <v>0.34678430472207339</v>
      </c>
      <c r="AG219">
        <v>0.79951515687532981</v>
      </c>
      <c r="AH219">
        <v>0.16164157350234529</v>
      </c>
      <c r="AI219">
        <v>4.1154048205772487</v>
      </c>
      <c r="AJ219"/>
      <c r="AK219">
        <v>0.066710417635529803</v>
      </c>
      <c r="AL219"/>
      <c r="AM219"/>
      <c r="AN219"/>
      <c r="AO219"/>
      <c r="AP219"/>
      <c r="AQ219"/>
      <c r="AR219"/>
      <c r="AS219"/>
      <c r="AT219"/>
      <c r="AU219"/>
      <c r="AV219"/>
      <c r="AW219"/>
      <c r="AX219"/>
      <c r="AY219"/>
      <c r="AZ219"/>
      <c r="BA219"/>
      <c r="BB219"/>
      <c r="BC219"/>
      <c r="BD219"/>
      <c r="BE219"/>
      <c r="BF219"/>
      <c r="BG219"/>
      <c r="BH219"/>
    </row>
    <row r="220">
      <c r="A220" t="s">
        <v>594</v>
      </c>
      <c r="B220">
        <v>2014</v>
      </c>
      <c r="C220" t="s">
        <v>601</v>
      </c>
      <c r="D220">
        <v>42</v>
      </c>
      <c r="E220" t="s">
        <v>56</v>
      </c>
      <c r="F220" t="s">
        <v>48</v>
      </c>
      <c r="G220" t="s">
        <v>615</v>
      </c>
      <c r="H220">
        <v>98.975155467911563</v>
      </c>
      <c r="I220">
        <v>99.090360351889714</v>
      </c>
      <c r="J220">
        <v>99.006171638315024</v>
      </c>
      <c r="K220">
        <v>99.602126853721359</v>
      </c>
      <c r="L220">
        <v>99.865601305072289</v>
      </c>
      <c r="M220">
        <v>99.498742369557306</v>
      </c>
      <c r="N220">
        <v>99.807163354907047</v>
      </c>
      <c r="O220">
        <v>99.873521169812634</v>
      </c>
      <c r="P220">
        <v>99.858564486604038</v>
      </c>
      <c r="Q220">
        <v>99.858374645689736</v>
      </c>
      <c r="R220">
        <v>99.105904393123438</v>
      </c>
      <c r="S220">
        <v>98.873006418600752</v>
      </c>
      <c r="T220">
        <v>99.086868582950501</v>
      </c>
      <c r="U220">
        <v>98.973484139962252</v>
      </c>
      <c r="V220">
        <v>99.092974406930352</v>
      </c>
      <c r="W220" t="s">
        <v>483</v>
      </c>
      <c r="X220" t="s">
        <v>484</v>
      </c>
      <c r="Y220" t="s">
        <v>485</v>
      </c>
      <c r="Z220" t="s">
        <v>486</v>
      </c>
      <c r="AA220" t="s">
        <v>487</v>
      </c>
      <c r="AB220" t="s">
        <v>151</v>
      </c>
      <c r="AC220" t="s">
        <v>152</v>
      </c>
      <c r="AD220" t="s">
        <v>488</v>
      </c>
      <c r="AE220">
        <v>98.942271038985808</v>
      </c>
      <c r="AF220">
        <v>99.653215695277979</v>
      </c>
      <c r="AG220">
        <v>99.200484843124684</v>
      </c>
      <c r="AH220">
        <v>99.838358426497649</v>
      </c>
      <c r="AI220">
        <v>95.884595179422789</v>
      </c>
      <c r="AJ220"/>
      <c r="AK220">
        <v>99.933289582364452</v>
      </c>
      <c r="AL220"/>
      <c r="AM220"/>
      <c r="AN220"/>
      <c r="AO220"/>
      <c r="AP220"/>
      <c r="AQ220"/>
      <c r="AR220"/>
      <c r="AS220"/>
      <c r="AT220"/>
      <c r="AU220"/>
      <c r="AV220"/>
      <c r="AW220"/>
      <c r="AX220"/>
      <c r="AY220"/>
      <c r="AZ220"/>
      <c r="BA220"/>
      <c r="BB220"/>
      <c r="BC220"/>
      <c r="BD220"/>
      <c r="BE220"/>
      <c r="BF220"/>
      <c r="BG220"/>
      <c r="BH220"/>
    </row>
    <row r="221">
      <c r="A221" t="s">
        <v>594</v>
      </c>
      <c r="B221">
        <v>2014</v>
      </c>
      <c r="C221" t="s">
        <v>601</v>
      </c>
      <c r="D221">
        <v>58</v>
      </c>
      <c r="E221" t="s">
        <v>155</v>
      </c>
      <c r="F221" t="s">
        <v>406</v>
      </c>
      <c r="G221" t="s">
        <v>182</v>
      </c>
      <c r="H221">
        <v>86.891180475625418</v>
      </c>
      <c r="I221">
        <v>87.660234782679652</v>
      </c>
      <c r="J221">
        <v>87.39194962805405</v>
      </c>
      <c r="K221">
        <v>94.648356675474773</v>
      </c>
      <c r="L221">
        <v>96.201103339369539</v>
      </c>
      <c r="M221">
        <v>92.824552174004211</v>
      </c>
      <c r="N221">
        <v>96.483285302203356</v>
      </c>
      <c r="O221">
        <v>97.024781326605918</v>
      </c>
      <c r="P221">
        <v>97.328241614726437</v>
      </c>
      <c r="Q221">
        <v>94.468959907262345</v>
      </c>
      <c r="R221">
        <v>87.088811503496373</v>
      </c>
      <c r="S221">
        <v>86.95383971702465</v>
      </c>
      <c r="T221">
        <v>88.106470742177507</v>
      </c>
      <c r="U221">
        <v>86.776216412569681</v>
      </c>
      <c r="V221">
        <v>88.740941352505359</v>
      </c>
      <c r="W221" t="s">
        <v>483</v>
      </c>
      <c r="X221" t="s">
        <v>484</v>
      </c>
      <c r="Y221" t="s">
        <v>485</v>
      </c>
      <c r="Z221" t="s">
        <v>486</v>
      </c>
      <c r="AA221" t="s">
        <v>487</v>
      </c>
      <c r="AB221" t="s">
        <v>151</v>
      </c>
      <c r="AC221" t="s">
        <v>152</v>
      </c>
      <c r="AD221" t="s">
        <v>488</v>
      </c>
      <c r="AE221">
        <v>85.278603634871885</v>
      </c>
      <c r="AF221">
        <v>91.530293974054757</v>
      </c>
      <c r="AG221">
        <v>90.767850206585138</v>
      </c>
      <c r="AH221">
        <v>98.050891096837773</v>
      </c>
      <c r="AI221">
        <v>70.269663661239036</v>
      </c>
      <c r="AJ221"/>
      <c r="AK221">
        <v>97.683021402872384</v>
      </c>
      <c r="AL221"/>
      <c r="AM221"/>
      <c r="AN221"/>
      <c r="AO221"/>
      <c r="AP221"/>
      <c r="AQ221"/>
      <c r="AR221"/>
      <c r="AS221"/>
      <c r="AT221"/>
      <c r="AU221"/>
      <c r="AV221"/>
      <c r="AW221"/>
      <c r="AX221"/>
      <c r="AY221"/>
      <c r="AZ221"/>
      <c r="BA221"/>
      <c r="BB221"/>
      <c r="BC221"/>
      <c r="BD221"/>
      <c r="BE221"/>
      <c r="BF221"/>
      <c r="BG221"/>
      <c r="BH221"/>
    </row>
    <row r="222">
      <c r="A222" t="s">
        <v>594</v>
      </c>
      <c r="B222">
        <v>2014</v>
      </c>
      <c r="C222" t="s">
        <v>601</v>
      </c>
      <c r="D222">
        <v>59</v>
      </c>
      <c r="E222" t="s">
        <v>155</v>
      </c>
      <c r="F222" t="s">
        <v>407</v>
      </c>
      <c r="G222" t="s">
        <v>182</v>
      </c>
      <c r="H222">
        <v>0.57029718244712002</v>
      </c>
      <c r="I222">
        <v>0.45933694492965871</v>
      </c>
      <c r="J222">
        <v>0.30695334487305909</v>
      </c>
      <c r="K222">
        <v>0.33486898979919971</v>
      </c>
      <c r="L222">
        <v>0.2293822817948647</v>
      </c>
      <c r="M222">
        <v>0.63915980576299547</v>
      </c>
      <c r="N222">
        <v>0.44271331998365321</v>
      </c>
      <c r="O222">
        <v>0.36531670854524478</v>
      </c>
      <c r="P222">
        <v>0.12555657686663749</v>
      </c>
      <c r="Q222">
        <v>0.30616240694483737</v>
      </c>
      <c r="R222">
        <v>0.5474090415710986</v>
      </c>
      <c r="S222">
        <v>0.63466702574466594</v>
      </c>
      <c r="T222">
        <v>0.39994559214752667</v>
      </c>
      <c r="U222">
        <v>0.2262042680382455</v>
      </c>
      <c r="V222">
        <v>0.105736485083163</v>
      </c>
      <c r="W222" t="s">
        <v>483</v>
      </c>
      <c r="X222" t="s">
        <v>484</v>
      </c>
      <c r="Y222" t="s">
        <v>485</v>
      </c>
      <c r="Z222" t="s">
        <v>486</v>
      </c>
      <c r="AA222" t="s">
        <v>487</v>
      </c>
      <c r="AB222" t="s">
        <v>151</v>
      </c>
      <c r="AC222" t="s">
        <v>152</v>
      </c>
      <c r="AD222" t="s">
        <v>488</v>
      </c>
      <c r="AE222">
        <v>0.17366163847119601</v>
      </c>
      <c r="AF222">
        <v>0.17549372490781889</v>
      </c>
      <c r="AG222">
        <v>0.66912745128496232</v>
      </c>
      <c r="AH222">
        <v>0.36484408859409662</v>
      </c>
      <c r="AI222">
        <v>0</v>
      </c>
      <c r="AJ222"/>
      <c r="AK222">
        <v>0.55277703726520799</v>
      </c>
      <c r="AL222"/>
      <c r="AM222"/>
      <c r="AN222"/>
      <c r="AO222"/>
      <c r="AP222"/>
      <c r="AQ222"/>
      <c r="AR222"/>
      <c r="AS222"/>
      <c r="AT222"/>
      <c r="AU222"/>
      <c r="AV222"/>
      <c r="AW222"/>
      <c r="AX222"/>
      <c r="AY222"/>
      <c r="AZ222"/>
      <c r="BA222"/>
      <c r="BB222"/>
      <c r="BC222"/>
      <c r="BD222"/>
      <c r="BE222"/>
      <c r="BF222"/>
      <c r="BG222"/>
      <c r="BH222"/>
    </row>
    <row r="223">
      <c r="A223" t="s">
        <v>594</v>
      </c>
      <c r="B223">
        <v>2014</v>
      </c>
      <c r="C223" t="s">
        <v>601</v>
      </c>
      <c r="D223">
        <v>60</v>
      </c>
      <c r="E223" t="s">
        <v>155</v>
      </c>
      <c r="F223" t="s">
        <v>408</v>
      </c>
      <c r="G223" t="s">
        <v>182</v>
      </c>
      <c r="H223">
        <v>4.0504030290655919</v>
      </c>
      <c r="I223">
        <v>4.1423055023128468</v>
      </c>
      <c r="J223">
        <v>4.8947284231866597</v>
      </c>
      <c r="K223">
        <v>1.563137793650734</v>
      </c>
      <c r="L223">
        <v>0.49405103110801851</v>
      </c>
      <c r="M223">
        <v>1.541037256370495</v>
      </c>
      <c r="N223">
        <v>0.94134713704250583</v>
      </c>
      <c r="O223">
        <v>0.72578156909062386</v>
      </c>
      <c r="P223">
        <v>0.3744847920198745</v>
      </c>
      <c r="Q223">
        <v>0.32884007136534638</v>
      </c>
      <c r="R223">
        <v>3.9619082712121161</v>
      </c>
      <c r="S223">
        <v>3.8906321630407601</v>
      </c>
      <c r="T223">
        <v>4.5479997532714274</v>
      </c>
      <c r="U223">
        <v>5.0874437987682706</v>
      </c>
      <c r="V223">
        <v>4.362611820540284</v>
      </c>
      <c r="W223" t="s">
        <v>483</v>
      </c>
      <c r="X223" t="s">
        <v>484</v>
      </c>
      <c r="Y223" t="s">
        <v>485</v>
      </c>
      <c r="Z223" t="s">
        <v>486</v>
      </c>
      <c r="AA223" t="s">
        <v>487</v>
      </c>
      <c r="AB223" t="s">
        <v>151</v>
      </c>
      <c r="AC223" t="s">
        <v>152</v>
      </c>
      <c r="AD223" t="s">
        <v>488</v>
      </c>
      <c r="AE223">
        <v>5.3275285242496206</v>
      </c>
      <c r="AF223">
        <v>1.511754046748915</v>
      </c>
      <c r="AG223">
        <v>3.1490965997828391</v>
      </c>
      <c r="AH223">
        <v>0.68189360822474532</v>
      </c>
      <c r="AI223">
        <v>3.5007773603630601</v>
      </c>
      <c r="AJ223"/>
      <c r="AK223">
        <v>0.113151004456455</v>
      </c>
      <c r="AL223"/>
      <c r="AM223"/>
      <c r="AN223"/>
      <c r="AO223"/>
      <c r="AP223"/>
      <c r="AQ223"/>
      <c r="AR223"/>
      <c r="AS223"/>
      <c r="AT223"/>
      <c r="AU223"/>
      <c r="AV223"/>
      <c r="AW223"/>
      <c r="AX223"/>
      <c r="AY223"/>
      <c r="AZ223"/>
      <c r="BA223"/>
      <c r="BB223"/>
      <c r="BC223"/>
      <c r="BD223"/>
      <c r="BE223"/>
      <c r="BF223"/>
      <c r="BG223"/>
      <c r="BH223"/>
    </row>
    <row r="224">
      <c r="A224" t="s">
        <v>594</v>
      </c>
      <c r="B224">
        <v>2014</v>
      </c>
      <c r="C224" t="s">
        <v>601</v>
      </c>
      <c r="D224">
        <v>61</v>
      </c>
      <c r="E224" t="s">
        <v>155</v>
      </c>
      <c r="F224" t="s">
        <v>409</v>
      </c>
      <c r="G224" t="s">
        <v>182</v>
      </c>
      <c r="H224">
        <v>1.08310415075317</v>
      </c>
      <c r="I224">
        <v>0.67994530290029598</v>
      </c>
      <c r="J224">
        <v>0.50405918183646936</v>
      </c>
      <c r="K224">
        <v>0.26117885493524179</v>
      </c>
      <c r="L224">
        <v>0.017875130890278899</v>
      </c>
      <c r="M224">
        <v>0.26939512249160819</v>
      </c>
      <c r="N224">
        <v>0.084156324987904499</v>
      </c>
      <c r="O224">
        <v>0.012600788700682999</v>
      </c>
      <c r="P224">
        <v>0.0042115327108471004</v>
      </c>
      <c r="Q224">
        <v>0.038572626830100799</v>
      </c>
      <c r="R224">
        <v>1.164890676450909</v>
      </c>
      <c r="S224">
        <v>0.97194399370613593</v>
      </c>
      <c r="T224">
        <v>0.59865331007514155</v>
      </c>
      <c r="U224">
        <v>0.36785563280024852</v>
      </c>
      <c r="V224">
        <v>0.71848600466316581</v>
      </c>
      <c r="W224" t="s">
        <v>483</v>
      </c>
      <c r="X224" t="s">
        <v>484</v>
      </c>
      <c r="Y224" t="s">
        <v>485</v>
      </c>
      <c r="Z224" t="s">
        <v>486</v>
      </c>
      <c r="AA224" t="s">
        <v>487</v>
      </c>
      <c r="AB224" t="s">
        <v>151</v>
      </c>
      <c r="AC224" t="s">
        <v>152</v>
      </c>
      <c r="AD224" t="s">
        <v>488</v>
      </c>
      <c r="AE224">
        <v>0.79298657567547925</v>
      </c>
      <c r="AF224">
        <v>0.084495708386544105</v>
      </c>
      <c r="AG224">
        <v>0.73719797947098953</v>
      </c>
      <c r="AH224">
        <v>0</v>
      </c>
      <c r="AI224">
        <v>2.4370492797616028</v>
      </c>
      <c r="AJ224"/>
      <c r="AK224">
        <v>0</v>
      </c>
      <c r="AL224"/>
      <c r="AM224"/>
      <c r="AN224"/>
      <c r="AO224"/>
      <c r="AP224"/>
      <c r="AQ224"/>
      <c r="AR224"/>
      <c r="AS224"/>
      <c r="AT224"/>
      <c r="AU224"/>
      <c r="AV224"/>
      <c r="AW224"/>
      <c r="AX224"/>
      <c r="AY224"/>
      <c r="AZ224"/>
      <c r="BA224"/>
      <c r="BB224"/>
      <c r="BC224"/>
      <c r="BD224"/>
      <c r="BE224"/>
      <c r="BF224"/>
      <c r="BG224"/>
      <c r="BH224"/>
    </row>
    <row r="225">
      <c r="A225" t="s">
        <v>594</v>
      </c>
      <c r="B225">
        <v>2014</v>
      </c>
      <c r="C225" t="s">
        <v>601</v>
      </c>
      <c r="D225">
        <v>62</v>
      </c>
      <c r="E225" t="s">
        <v>155</v>
      </c>
      <c r="F225" t="s">
        <v>410</v>
      </c>
      <c r="G225" t="s">
        <v>182</v>
      </c>
      <c r="H225">
        <v>1.078833151710318</v>
      </c>
      <c r="I225">
        <v>0.77210218966794497</v>
      </c>
      <c r="J225">
        <v>0.49285283962167847</v>
      </c>
      <c r="K225">
        <v>0.19504226410908909</v>
      </c>
      <c r="L225">
        <v>0.028974725308128901</v>
      </c>
      <c r="M225">
        <v>0.1212322900938029</v>
      </c>
      <c r="N225">
        <v>0</v>
      </c>
      <c r="O225">
        <v>0</v>
      </c>
      <c r="P225">
        <v>0</v>
      </c>
      <c r="Q225">
        <v>0</v>
      </c>
      <c r="R225">
        <v>0.91521754073533801</v>
      </c>
      <c r="S225">
        <v>1.288022444967059</v>
      </c>
      <c r="T225">
        <v>0.69473697316578953</v>
      </c>
      <c r="U225">
        <v>0.51875421883322048</v>
      </c>
      <c r="V225">
        <v>0.61146246019974437</v>
      </c>
      <c r="W225" t="s">
        <v>483</v>
      </c>
      <c r="X225" t="s">
        <v>484</v>
      </c>
      <c r="Y225" t="s">
        <v>485</v>
      </c>
      <c r="Z225" t="s">
        <v>486</v>
      </c>
      <c r="AA225" t="s">
        <v>487</v>
      </c>
      <c r="AB225" t="s">
        <v>151</v>
      </c>
      <c r="AC225" t="s">
        <v>152</v>
      </c>
      <c r="AD225" t="s">
        <v>488</v>
      </c>
      <c r="AE225">
        <v>1.108552793608685</v>
      </c>
      <c r="AF225">
        <v>0.083587159421302695</v>
      </c>
      <c r="AG225">
        <v>0.39896304402198068</v>
      </c>
      <c r="AH225">
        <v>0</v>
      </c>
      <c r="AI225">
        <v>0.35852150835070579</v>
      </c>
      <c r="AJ225"/>
      <c r="AK225">
        <v>0</v>
      </c>
      <c r="AL225"/>
      <c r="AM225"/>
      <c r="AN225"/>
      <c r="AO225"/>
      <c r="AP225"/>
      <c r="AQ225"/>
      <c r="AR225"/>
      <c r="AS225"/>
      <c r="AT225"/>
      <c r="AU225"/>
      <c r="AV225"/>
      <c r="AW225"/>
      <c r="AX225"/>
      <c r="AY225"/>
      <c r="AZ225"/>
      <c r="BA225"/>
      <c r="BB225"/>
      <c r="BC225"/>
      <c r="BD225"/>
      <c r="BE225"/>
      <c r="BF225"/>
      <c r="BG225"/>
      <c r="BH225"/>
    </row>
    <row r="226">
      <c r="A226" t="s">
        <v>594</v>
      </c>
      <c r="B226">
        <v>2014</v>
      </c>
      <c r="C226" t="s">
        <v>601</v>
      </c>
      <c r="D226">
        <v>63</v>
      </c>
      <c r="E226" t="s">
        <v>155</v>
      </c>
      <c r="F226" t="s">
        <v>411</v>
      </c>
      <c r="G226" t="s">
        <v>182</v>
      </c>
      <c r="H226">
        <v>0.040509871631477998</v>
      </c>
      <c r="I226">
        <v>0</v>
      </c>
      <c r="J226">
        <v>0</v>
      </c>
      <c r="K226">
        <v>0</v>
      </c>
      <c r="L226">
        <v>0</v>
      </c>
      <c r="M226">
        <v>0</v>
      </c>
      <c r="N226">
        <v>0</v>
      </c>
      <c r="O226">
        <v>0</v>
      </c>
      <c r="P226">
        <v>0</v>
      </c>
      <c r="Q226">
        <v>0</v>
      </c>
      <c r="R226">
        <v>0.064678275973226895</v>
      </c>
      <c r="S226">
        <v>0</v>
      </c>
      <c r="T226">
        <v>0</v>
      </c>
      <c r="U226">
        <v>0</v>
      </c>
      <c r="V226">
        <v>0</v>
      </c>
      <c r="W226" t="s">
        <v>483</v>
      </c>
      <c r="X226" t="s">
        <v>484</v>
      </c>
      <c r="Y226" t="s">
        <v>485</v>
      </c>
      <c r="Z226" t="s">
        <v>486</v>
      </c>
      <c r="AA226" t="s">
        <v>487</v>
      </c>
      <c r="AB226" t="s">
        <v>151</v>
      </c>
      <c r="AC226" t="s">
        <v>152</v>
      </c>
      <c r="AD226" t="s">
        <v>488</v>
      </c>
      <c r="AE226">
        <v>0</v>
      </c>
      <c r="AF226">
        <v>0</v>
      </c>
      <c r="AG226">
        <v>0.030490667358551202</v>
      </c>
      <c r="AH226">
        <v>0</v>
      </c>
      <c r="AI226">
        <v>0</v>
      </c>
      <c r="AJ226"/>
      <c r="AK226">
        <v>0</v>
      </c>
      <c r="AL226"/>
      <c r="AM226"/>
      <c r="AN226"/>
      <c r="AO226"/>
      <c r="AP226"/>
      <c r="AQ226"/>
      <c r="AR226"/>
      <c r="AS226"/>
      <c r="AT226"/>
      <c r="AU226"/>
      <c r="AV226"/>
      <c r="AW226"/>
      <c r="AX226"/>
      <c r="AY226"/>
      <c r="AZ226"/>
      <c r="BA226"/>
      <c r="BB226"/>
      <c r="BC226"/>
      <c r="BD226"/>
      <c r="BE226"/>
      <c r="BF226"/>
      <c r="BG226"/>
      <c r="BH226"/>
    </row>
    <row r="227">
      <c r="A227" t="s">
        <v>594</v>
      </c>
      <c r="B227">
        <v>2014</v>
      </c>
      <c r="C227" t="s">
        <v>601</v>
      </c>
      <c r="D227">
        <v>64</v>
      </c>
      <c r="E227" t="s">
        <v>155</v>
      </c>
      <c r="F227" t="s">
        <v>412</v>
      </c>
      <c r="G227" t="s">
        <v>182</v>
      </c>
      <c r="H227">
        <v>0</v>
      </c>
      <c r="I227">
        <v>0.2117131908495643</v>
      </c>
      <c r="J227">
        <v>0.29250149043333451</v>
      </c>
      <c r="K227">
        <v>0.034113921212777697</v>
      </c>
      <c r="L227">
        <v>0.041434500740379902</v>
      </c>
      <c r="M227">
        <v>0.13094523968121391</v>
      </c>
      <c r="N227">
        <v>0</v>
      </c>
      <c r="O227">
        <v>0</v>
      </c>
      <c r="P227">
        <v>0.1109099923168467</v>
      </c>
      <c r="Q227">
        <v>0</v>
      </c>
      <c r="R227">
        <v>0</v>
      </c>
      <c r="S227">
        <v>0.25062464960699993</v>
      </c>
      <c r="T227">
        <v>0.054466762032078203</v>
      </c>
      <c r="U227">
        <v>0.21789324252657361</v>
      </c>
      <c r="V227">
        <v>0.25862929575539872</v>
      </c>
      <c r="W227" t="s">
        <v>483</v>
      </c>
      <c r="X227" t="s">
        <v>484</v>
      </c>
      <c r="Y227" t="s">
        <v>485</v>
      </c>
      <c r="Z227" t="s">
        <v>486</v>
      </c>
      <c r="AA227" t="s">
        <v>487</v>
      </c>
      <c r="AB227" t="s">
        <v>151</v>
      </c>
      <c r="AC227" t="s">
        <v>152</v>
      </c>
      <c r="AD227" t="s">
        <v>488</v>
      </c>
      <c r="AE227">
        <v>0.2534277101952761</v>
      </c>
      <c r="AF227">
        <v>0.1146704692887498</v>
      </c>
      <c r="AG227">
        <v>0.028273168730424899</v>
      </c>
      <c r="AH227">
        <v>0.047005751286184998</v>
      </c>
      <c r="AI227">
        <v>0</v>
      </c>
      <c r="AJ227"/>
      <c r="AK227">
        <v>0</v>
      </c>
      <c r="AL227"/>
      <c r="AM227"/>
      <c r="AN227"/>
      <c r="AO227"/>
      <c r="AP227"/>
      <c r="AQ227"/>
      <c r="AR227"/>
      <c r="AS227"/>
      <c r="AT227"/>
      <c r="AU227"/>
      <c r="AV227"/>
      <c r="AW227"/>
      <c r="AX227"/>
      <c r="AY227"/>
      <c r="AZ227"/>
      <c r="BA227"/>
      <c r="BB227"/>
      <c r="BC227"/>
      <c r="BD227"/>
      <c r="BE227"/>
      <c r="BF227"/>
      <c r="BG227"/>
      <c r="BH227"/>
    </row>
    <row r="228">
      <c r="A228" t="s">
        <v>594</v>
      </c>
      <c r="B228">
        <v>2014</v>
      </c>
      <c r="C228" t="s">
        <v>601</v>
      </c>
      <c r="D228">
        <v>65</v>
      </c>
      <c r="E228" t="s">
        <v>155</v>
      </c>
      <c r="F228" t="s">
        <v>489</v>
      </c>
      <c r="G228" t="s">
        <v>182</v>
      </c>
      <c r="H228">
        <v>0.034113704207517803</v>
      </c>
      <c r="I228">
        <v>0</v>
      </c>
      <c r="J228">
        <v>0</v>
      </c>
      <c r="K228">
        <v>0</v>
      </c>
      <c r="L228">
        <v>0.0021489222853174998</v>
      </c>
      <c r="M228">
        <v>0</v>
      </c>
      <c r="N228">
        <v>0</v>
      </c>
      <c r="O228">
        <v>0</v>
      </c>
      <c r="P228">
        <v>0.00092186883343839995</v>
      </c>
      <c r="Q228">
        <v>0.0048290994483870999</v>
      </c>
      <c r="R228">
        <v>0</v>
      </c>
      <c r="S228">
        <v>0.054470210307941899</v>
      </c>
      <c r="T228">
        <v>0</v>
      </c>
      <c r="U228">
        <v>0</v>
      </c>
      <c r="V228">
        <v>0</v>
      </c>
      <c r="W228" t="s">
        <v>483</v>
      </c>
      <c r="X228" t="s">
        <v>484</v>
      </c>
      <c r="Y228" t="s">
        <v>485</v>
      </c>
      <c r="Z228" t="s">
        <v>486</v>
      </c>
      <c r="AA228" t="s">
        <v>487</v>
      </c>
      <c r="AB228" t="s">
        <v>151</v>
      </c>
      <c r="AC228" t="s">
        <v>152</v>
      </c>
      <c r="AD228" t="s">
        <v>488</v>
      </c>
      <c r="AE228">
        <v>0.0191266196373793</v>
      </c>
      <c r="AF228">
        <v>0</v>
      </c>
      <c r="AG228">
        <v>0</v>
      </c>
      <c r="AH228">
        <v>0</v>
      </c>
      <c r="AI228">
        <v>0</v>
      </c>
      <c r="AJ228"/>
      <c r="AK228">
        <v>0.0030607794581716001</v>
      </c>
      <c r="AL228"/>
      <c r="AM228"/>
      <c r="AN228"/>
      <c r="AO228"/>
      <c r="AP228"/>
      <c r="AQ228"/>
      <c r="AR228"/>
      <c r="AS228"/>
      <c r="AT228"/>
      <c r="AU228"/>
      <c r="AV228"/>
      <c r="AW228"/>
      <c r="AX228"/>
      <c r="AY228"/>
      <c r="AZ228"/>
      <c r="BA228"/>
      <c r="BB228"/>
      <c r="BC228"/>
      <c r="BD228"/>
      <c r="BE228"/>
      <c r="BF228"/>
      <c r="BG228"/>
      <c r="BH228"/>
    </row>
    <row r="229">
      <c r="A229" t="s">
        <v>594</v>
      </c>
      <c r="B229">
        <v>2014</v>
      </c>
      <c r="C229" t="s">
        <v>601</v>
      </c>
      <c r="D229">
        <v>66</v>
      </c>
      <c r="E229" t="s">
        <v>155</v>
      </c>
      <c r="F229" t="s">
        <v>415</v>
      </c>
      <c r="G229" t="s">
        <v>182</v>
      </c>
      <c r="H229">
        <v>3.507164201719343</v>
      </c>
      <c r="I229">
        <v>2.279148533452469</v>
      </c>
      <c r="J229">
        <v>1.9866603037409121</v>
      </c>
      <c r="K229">
        <v>1.02631571503251</v>
      </c>
      <c r="L229">
        <v>0.30364289293906221</v>
      </c>
      <c r="M229">
        <v>3.3905958103699438</v>
      </c>
      <c r="N229">
        <v>1.077337217027087</v>
      </c>
      <c r="O229">
        <v>0.4055817472124203</v>
      </c>
      <c r="P229">
        <v>0.41430790656513861</v>
      </c>
      <c r="Q229">
        <v>0.28749000588101359</v>
      </c>
      <c r="R229">
        <v>3.925929773327447</v>
      </c>
      <c r="S229">
        <v>2.4674170160754749</v>
      </c>
      <c r="T229">
        <v>1.50710194712329</v>
      </c>
      <c r="U229">
        <v>2.1448271024676968</v>
      </c>
      <c r="V229">
        <v>1.1640992618246919</v>
      </c>
      <c r="W229" t="s">
        <v>483</v>
      </c>
      <c r="X229" t="s">
        <v>484</v>
      </c>
      <c r="Y229" t="s">
        <v>485</v>
      </c>
      <c r="Z229" t="s">
        <v>486</v>
      </c>
      <c r="AA229" t="s">
        <v>487</v>
      </c>
      <c r="AB229" t="s">
        <v>151</v>
      </c>
      <c r="AC229" t="s">
        <v>152</v>
      </c>
      <c r="AD229" t="s">
        <v>488</v>
      </c>
      <c r="AE229">
        <v>3.3070508917701651</v>
      </c>
      <c r="AF229">
        <v>3.592671657014102</v>
      </c>
      <c r="AG229">
        <v>0.75424531284326068</v>
      </c>
      <c r="AH229">
        <v>0</v>
      </c>
      <c r="AI229">
        <v>4.2475157352633204</v>
      </c>
      <c r="AJ229"/>
      <c r="AK229">
        <v>0.099322232052395501</v>
      </c>
      <c r="AL229"/>
      <c r="AM229"/>
      <c r="AN229"/>
      <c r="AO229"/>
      <c r="AP229"/>
      <c r="AQ229"/>
      <c r="AR229"/>
      <c r="AS229"/>
      <c r="AT229"/>
      <c r="AU229"/>
      <c r="AV229"/>
      <c r="AW229"/>
      <c r="AX229"/>
      <c r="AY229"/>
      <c r="AZ229"/>
      <c r="BA229"/>
      <c r="BB229"/>
      <c r="BC229"/>
      <c r="BD229"/>
      <c r="BE229"/>
      <c r="BF229"/>
      <c r="BG229"/>
      <c r="BH229"/>
    </row>
    <row r="230">
      <c r="A230" t="s">
        <v>594</v>
      </c>
      <c r="B230">
        <v>2014</v>
      </c>
      <c r="C230" t="s">
        <v>601</v>
      </c>
      <c r="D230">
        <v>67</v>
      </c>
      <c r="E230" t="s">
        <v>155</v>
      </c>
      <c r="F230" t="s">
        <v>416</v>
      </c>
      <c r="G230" t="s">
        <v>182</v>
      </c>
      <c r="H230">
        <v>0.075237777976209494</v>
      </c>
      <c r="I230">
        <v>0.0133756468129061</v>
      </c>
      <c r="J230">
        <v>0.1038855316800457</v>
      </c>
      <c r="K230">
        <v>0.079710037774609901</v>
      </c>
      <c r="L230">
        <v>0.0085033721062515999</v>
      </c>
      <c r="M230">
        <v>0.015693617570874101</v>
      </c>
      <c r="N230">
        <v>0</v>
      </c>
      <c r="O230">
        <v>0.022700532523458099</v>
      </c>
      <c r="P230">
        <v>0</v>
      </c>
      <c r="Q230">
        <v>0</v>
      </c>
      <c r="R230">
        <v>0.1143607094676118</v>
      </c>
      <c r="S230">
        <v>0</v>
      </c>
      <c r="T230">
        <v>0.012873136052856201</v>
      </c>
      <c r="U230">
        <v>0.020063580664918701</v>
      </c>
      <c r="V230">
        <v>0.2779261898169606</v>
      </c>
      <c r="W230" t="s">
        <v>483</v>
      </c>
      <c r="X230" t="s">
        <v>484</v>
      </c>
      <c r="Y230" t="s">
        <v>485</v>
      </c>
      <c r="Z230" t="s">
        <v>486</v>
      </c>
      <c r="AA230" t="s">
        <v>487</v>
      </c>
      <c r="AB230" t="s">
        <v>151</v>
      </c>
      <c r="AC230" t="s">
        <v>152</v>
      </c>
      <c r="AD230" t="s">
        <v>488</v>
      </c>
      <c r="AE230">
        <v>0.12954143093325529</v>
      </c>
      <c r="AF230">
        <v>0.0156887883693901</v>
      </c>
      <c r="AG230">
        <v>0.0219809274424684</v>
      </c>
      <c r="AH230">
        <v>0</v>
      </c>
      <c r="AI230">
        <v>0.13969069188437411</v>
      </c>
      <c r="AJ230"/>
      <c r="AK230">
        <v>0.0083532875295627002</v>
      </c>
      <c r="AL230"/>
      <c r="AM230"/>
      <c r="AN230"/>
      <c r="AO230"/>
      <c r="AP230"/>
      <c r="AQ230"/>
      <c r="AR230"/>
      <c r="AS230"/>
      <c r="AT230"/>
      <c r="AU230"/>
      <c r="AV230"/>
      <c r="AW230"/>
      <c r="AX230"/>
      <c r="AY230"/>
      <c r="AZ230"/>
      <c r="BA230"/>
      <c r="BB230"/>
      <c r="BC230"/>
      <c r="BD230"/>
      <c r="BE230"/>
      <c r="BF230"/>
      <c r="BG230"/>
      <c r="BH230"/>
    </row>
    <row r="231">
      <c r="A231" t="s">
        <v>594</v>
      </c>
      <c r="B231">
        <v>2014</v>
      </c>
      <c r="C231" t="s">
        <v>601</v>
      </c>
      <c r="D231">
        <v>68</v>
      </c>
      <c r="E231" t="s">
        <v>155</v>
      </c>
      <c r="F231" t="s">
        <v>417</v>
      </c>
      <c r="G231" t="s">
        <v>182</v>
      </c>
      <c r="H231">
        <v>2.1699181527260221</v>
      </c>
      <c r="I231">
        <v>2.8037422628319368</v>
      </c>
      <c r="J231">
        <v>3.6762240739943239</v>
      </c>
      <c r="K231">
        <v>1.738392895320551</v>
      </c>
      <c r="L231">
        <v>2.6203695816369912</v>
      </c>
      <c r="M231">
        <v>0.53796738588862114</v>
      </c>
      <c r="N231">
        <v>0.856840633383402</v>
      </c>
      <c r="O231">
        <v>1.3191832822559371</v>
      </c>
      <c r="P231">
        <v>1.6201310865145151</v>
      </c>
      <c r="Q231">
        <v>4.5651458822683022</v>
      </c>
      <c r="R231">
        <v>1.9691635812763579</v>
      </c>
      <c r="S231">
        <v>2.7461858652834481</v>
      </c>
      <c r="T231">
        <v>2.9809351232420722</v>
      </c>
      <c r="U231">
        <v>4.2393622961079531</v>
      </c>
      <c r="V231">
        <v>3.5267562608860001</v>
      </c>
      <c r="W231" t="s">
        <v>483</v>
      </c>
      <c r="X231" t="s">
        <v>484</v>
      </c>
      <c r="Y231" t="s">
        <v>485</v>
      </c>
      <c r="Z231" t="s">
        <v>486</v>
      </c>
      <c r="AA231" t="s">
        <v>487</v>
      </c>
      <c r="AB231" t="s">
        <v>151</v>
      </c>
      <c r="AC231" t="s">
        <v>152</v>
      </c>
      <c r="AD231" t="s">
        <v>488</v>
      </c>
      <c r="AE231">
        <v>3.3846698356376401</v>
      </c>
      <c r="AF231">
        <v>2.8148974922834742</v>
      </c>
      <c r="AG231">
        <v>2.739733203539175</v>
      </c>
      <c r="AH231">
        <v>0.76330278001576923</v>
      </c>
      <c r="AI231">
        <v>6.1216873985870848</v>
      </c>
      <c r="AJ231"/>
      <c r="AK231">
        <v>1.54031425636394</v>
      </c>
      <c r="AL231"/>
      <c r="AM231"/>
      <c r="AN231"/>
      <c r="AO231"/>
      <c r="AP231"/>
      <c r="AQ231"/>
      <c r="AR231"/>
      <c r="AS231"/>
      <c r="AT231"/>
      <c r="AU231"/>
      <c r="AV231"/>
      <c r="AW231"/>
      <c r="AX231"/>
      <c r="AY231"/>
      <c r="AZ231"/>
      <c r="BA231"/>
      <c r="BB231"/>
      <c r="BC231"/>
      <c r="BD231"/>
      <c r="BE231"/>
      <c r="BF231"/>
      <c r="BG231"/>
      <c r="BH231"/>
    </row>
    <row r="232">
      <c r="A232" t="s">
        <v>594</v>
      </c>
      <c r="B232">
        <v>2014</v>
      </c>
      <c r="C232" t="s">
        <v>601</v>
      </c>
      <c r="D232">
        <v>69</v>
      </c>
      <c r="E232" t="s">
        <v>155</v>
      </c>
      <c r="F232" t="s">
        <v>46</v>
      </c>
      <c r="G232" t="s">
        <v>182</v>
      </c>
      <c r="H232">
        <v>0.49923830213727549</v>
      </c>
      <c r="I232">
        <v>0.97809564356234424</v>
      </c>
      <c r="J232">
        <v>0.35018518257932513</v>
      </c>
      <c r="K232">
        <v>0.1188828526899499</v>
      </c>
      <c r="L232">
        <v>0.052514221821399601</v>
      </c>
      <c r="M232">
        <v>0.52942129776588276</v>
      </c>
      <c r="N232">
        <v>0.11432006537220819</v>
      </c>
      <c r="O232">
        <v>0.12405404506593409</v>
      </c>
      <c r="P232">
        <v>0.0212346294463686</v>
      </c>
      <c r="Q232">
        <v>0</v>
      </c>
      <c r="R232">
        <v>0.24763062648942119</v>
      </c>
      <c r="S232">
        <v>0.74219691424292389</v>
      </c>
      <c r="T232">
        <v>1.0968166607119121</v>
      </c>
      <c r="U232">
        <v>0.40137944722358693</v>
      </c>
      <c r="V232">
        <v>0.23335086872439231</v>
      </c>
      <c r="W232" t="s">
        <v>483</v>
      </c>
      <c r="X232" t="s">
        <v>484</v>
      </c>
      <c r="Y232" t="s">
        <v>485</v>
      </c>
      <c r="Z232" t="s">
        <v>486</v>
      </c>
      <c r="AA232" t="s">
        <v>487</v>
      </c>
      <c r="AB232" t="s">
        <v>151</v>
      </c>
      <c r="AC232" t="s">
        <v>152</v>
      </c>
      <c r="AD232" t="s">
        <v>488</v>
      </c>
      <c r="AE232">
        <v>0.22485034495030221</v>
      </c>
      <c r="AF232">
        <v>0.076446979525833195</v>
      </c>
      <c r="AG232">
        <v>0.70304143893987925</v>
      </c>
      <c r="AH232">
        <v>0.092062675041503894</v>
      </c>
      <c r="AI232">
        <v>12.925094364550811</v>
      </c>
      <c r="AJ232"/>
      <c r="AK232">
        <v>0</v>
      </c>
      <c r="AL232"/>
      <c r="AM232"/>
      <c r="AN232"/>
      <c r="AO232"/>
      <c r="AP232"/>
      <c r="AQ232"/>
      <c r="AR232"/>
      <c r="AS232"/>
      <c r="AT232"/>
      <c r="AU232"/>
      <c r="AV232"/>
      <c r="AW232"/>
      <c r="AX232"/>
      <c r="AY232"/>
      <c r="AZ232"/>
      <c r="BA232"/>
      <c r="BB232"/>
      <c r="BC232"/>
      <c r="BD232"/>
      <c r="BE232"/>
      <c r="BF232"/>
      <c r="BG232"/>
      <c r="BH232"/>
    </row>
    <row r="233">
      <c r="A233" t="s">
        <v>594</v>
      </c>
      <c r="B233">
        <v>2014</v>
      </c>
      <c r="C233" t="s">
        <v>601</v>
      </c>
      <c r="D233">
        <v>122</v>
      </c>
      <c r="E233" t="s">
        <v>18</v>
      </c>
      <c r="F233" t="s">
        <v>14</v>
      </c>
      <c r="G233" t="s">
        <v>616</v>
      </c>
      <c r="H233">
        <v>86.422041315219829</v>
      </c>
      <c r="I233">
        <v>88.928674177264128</v>
      </c>
      <c r="J233">
        <v>88.78550421578754</v>
      </c>
      <c r="K233">
        <v>97.474332291210615</v>
      </c>
      <c r="L233">
        <v>99.969666310153769</v>
      </c>
      <c r="M233">
        <v>99.465454982753769</v>
      </c>
      <c r="N233">
        <v>99.800533796615724</v>
      </c>
      <c r="O233">
        <v>99.910578337256226</v>
      </c>
      <c r="P233">
        <v>99.939141099552003</v>
      </c>
      <c r="Q233">
        <v>99.997585450275793</v>
      </c>
      <c r="R233">
        <v>85.750634308920695</v>
      </c>
      <c r="S233">
        <v>87.575969627055898</v>
      </c>
      <c r="T233">
        <v>88.985922603987916</v>
      </c>
      <c r="U233">
        <v>86.837255717547961</v>
      </c>
      <c r="V233">
        <v>90.025116971695809</v>
      </c>
      <c r="W233" t="s">
        <v>483</v>
      </c>
      <c r="X233" t="s">
        <v>484</v>
      </c>
      <c r="Y233" t="s">
        <v>485</v>
      </c>
      <c r="Z233" t="s">
        <v>486</v>
      </c>
      <c r="AA233" t="s">
        <v>487</v>
      </c>
      <c r="AB233" t="s">
        <v>151</v>
      </c>
      <c r="AC233" t="s">
        <v>152</v>
      </c>
      <c r="AD233" t="s">
        <v>488</v>
      </c>
      <c r="AE233">
        <v>80.722687994360513</v>
      </c>
      <c r="AF233">
        <v>99.714896743991517</v>
      </c>
      <c r="AG233">
        <v>97.227245448296856</v>
      </c>
      <c r="AH233">
        <v>99.983416942202069</v>
      </c>
      <c r="AI233">
        <v>99.334160335732051</v>
      </c>
      <c r="AJ233"/>
      <c r="AK233">
        <v>99.76234856820227</v>
      </c>
      <c r="AL233">
        <v>20457.855345000298</v>
      </c>
      <c r="AM233">
        <v>21054.785214000269</v>
      </c>
      <c r="AN233">
        <v>21019.94024000044</v>
      </c>
      <c r="AO233">
        <v>23068.433792000029</v>
      </c>
      <c r="AP233">
        <v>23667.755647000071</v>
      </c>
      <c r="AQ233">
        <v>8800.0298420001145</v>
      </c>
      <c r="AR233">
        <v>8817.5807640000312</v>
      </c>
      <c r="AS233">
        <v>8860.4432060000345</v>
      </c>
      <c r="AT233">
        <v>8839.25946200002</v>
      </c>
      <c r="AU233">
        <v>8846.5704449999721</v>
      </c>
      <c r="AV233">
        <v>12715.6327380001</v>
      </c>
      <c r="AW233">
        <v>12980.3195810001</v>
      </c>
      <c r="AX233">
        <v>13190.134753000109</v>
      </c>
      <c r="AY233">
        <v>12870.096476000081</v>
      </c>
      <c r="AZ233">
        <v>13348.702971000041</v>
      </c>
      <c r="BA233">
        <v>34078.128718000837</v>
      </c>
      <c r="BB233">
        <v>12795.305444999851</v>
      </c>
      <c r="BC233">
        <v>30571.202526000889</v>
      </c>
      <c r="BD233">
        <v>14209.41908300011</v>
      </c>
      <c r="BE233">
        <v>1032.4372709999971</v>
      </c>
      <c r="BF233"/>
      <c r="BG233"/>
      <c r="BH233">
        <v>16582.27719500041</v>
      </c>
    </row>
    <row r="234">
      <c r="A234" t="s">
        <v>594</v>
      </c>
      <c r="B234">
        <v>2014</v>
      </c>
      <c r="C234" t="s">
        <v>601</v>
      </c>
      <c r="D234">
        <v>123</v>
      </c>
      <c r="E234" t="s">
        <v>18</v>
      </c>
      <c r="F234" t="s">
        <v>51</v>
      </c>
      <c r="G234" t="s">
        <v>182</v>
      </c>
      <c r="H234">
        <v>13.57795868477973</v>
      </c>
      <c r="I234">
        <v>11.07132582273556</v>
      </c>
      <c r="J234">
        <v>11.2144957842127</v>
      </c>
      <c r="K234">
        <v>2.525667708789173</v>
      </c>
      <c r="L234">
        <v>0.030333689846226499</v>
      </c>
      <c r="M234">
        <v>0.53454501724623571</v>
      </c>
      <c r="N234">
        <v>0.19946620338424911</v>
      </c>
      <c r="O234">
        <v>0.089421662743773098</v>
      </c>
      <c r="P234">
        <v>0.060858900447999402</v>
      </c>
      <c r="Q234">
        <v>0.0024145497241935001</v>
      </c>
      <c r="R234">
        <v>14.24936569107917</v>
      </c>
      <c r="S234">
        <v>12.424030372944159</v>
      </c>
      <c r="T234">
        <v>11.014077396011761</v>
      </c>
      <c r="U234">
        <v>13.162744282452319</v>
      </c>
      <c r="V234">
        <v>9.9748830283035428</v>
      </c>
      <c r="W234" t="s">
        <v>483</v>
      </c>
      <c r="X234" t="s">
        <v>484</v>
      </c>
      <c r="Y234" t="s">
        <v>485</v>
      </c>
      <c r="Z234" t="s">
        <v>486</v>
      </c>
      <c r="AA234" t="s">
        <v>487</v>
      </c>
      <c r="AB234" t="s">
        <v>151</v>
      </c>
      <c r="AC234" t="s">
        <v>152</v>
      </c>
      <c r="AD234" t="s">
        <v>488</v>
      </c>
      <c r="AE234">
        <v>19.277312005641289</v>
      </c>
      <c r="AF234">
        <v>0.28510325600853909</v>
      </c>
      <c r="AG234">
        <v>2.7727545517031009</v>
      </c>
      <c r="AH234">
        <v>0.0165830577979218</v>
      </c>
      <c r="AI234">
        <v>0.66583966426797148</v>
      </c>
      <c r="AJ234"/>
      <c r="AK234">
        <v>0.23765143179762019</v>
      </c>
      <c r="AL234">
        <v>3214.179050000002</v>
      </c>
      <c r="AM234">
        <v>2621.2511250000011</v>
      </c>
      <c r="AN234">
        <v>2655.0283549999981</v>
      </c>
      <c r="AO234">
        <v>597.7286220000002</v>
      </c>
      <c r="AP234">
        <v>7.1814820000000008</v>
      </c>
      <c r="AQ234">
        <v>47.292922999999988</v>
      </c>
      <c r="AR234">
        <v>17.623246000000002</v>
      </c>
      <c r="AS234">
        <v>7.9302469999999996</v>
      </c>
      <c r="AT234">
        <v>5.382752</v>
      </c>
      <c r="AU234">
        <v>0.21360999999999999</v>
      </c>
      <c r="AV234">
        <v>2112.983796999999</v>
      </c>
      <c r="AW234">
        <v>1841.462736999998</v>
      </c>
      <c r="AX234">
        <v>1632.5859279999991</v>
      </c>
      <c r="AY234">
        <v>1950.8422669999991</v>
      </c>
      <c r="AZ234">
        <v>1479.0511269999979</v>
      </c>
      <c r="BA234">
        <v>8138.1670530000411</v>
      </c>
      <c r="BB234">
        <v>36.584135000000003</v>
      </c>
      <c r="BC234">
        <v>871.8383469999992</v>
      </c>
      <c r="BD234">
        <v>2.3567469999999999</v>
      </c>
      <c r="BE234">
        <v>6.9204559999999997</v>
      </c>
      <c r="BF234"/>
      <c r="BG234"/>
      <c r="BH234">
        <v>39.501895999999981</v>
      </c>
    </row>
    <row r="235">
      <c r="A235" t="s">
        <v>594</v>
      </c>
      <c r="B235">
        <v>2014</v>
      </c>
      <c r="C235" t="s">
        <v>601</v>
      </c>
      <c r="D235">
        <v>124</v>
      </c>
      <c r="E235" t="s">
        <v>50</v>
      </c>
      <c r="F235" t="s">
        <v>15</v>
      </c>
      <c r="G235" t="s">
        <v>617</v>
      </c>
      <c r="H235">
        <v>82.459901714755006</v>
      </c>
      <c r="I235">
        <v>84.799737373810487</v>
      </c>
      <c r="J235">
        <v>87.286694037534801</v>
      </c>
      <c r="K235">
        <v>96.487600585769968</v>
      </c>
      <c r="L235">
        <v>99.920648403953848</v>
      </c>
      <c r="M235">
        <v>95.57681077774059</v>
      </c>
      <c r="N235">
        <v>99.13781377414962</v>
      </c>
      <c r="O235">
        <v>99.78774777472151</v>
      </c>
      <c r="P235">
        <v>99.875693738807385</v>
      </c>
      <c r="Q235">
        <v>99.997585450275793</v>
      </c>
      <c r="R235">
        <v>81.854043115560231</v>
      </c>
      <c r="S235">
        <v>82.889845501777813</v>
      </c>
      <c r="T235">
        <v>85.146639025437736</v>
      </c>
      <c r="U235">
        <v>85.332539472058244</v>
      </c>
      <c r="V235">
        <v>89.810094428232517</v>
      </c>
      <c r="W235" t="s">
        <v>483</v>
      </c>
      <c r="X235" t="s">
        <v>484</v>
      </c>
      <c r="Y235" t="s">
        <v>485</v>
      </c>
      <c r="Z235" t="s">
        <v>486</v>
      </c>
      <c r="AA235" t="s">
        <v>487</v>
      </c>
      <c r="AB235" t="s">
        <v>151</v>
      </c>
      <c r="AC235" t="s">
        <v>152</v>
      </c>
      <c r="AD235" t="s">
        <v>488</v>
      </c>
      <c r="AE235">
        <v>79.232592090607369</v>
      </c>
      <c r="AF235">
        <v>99.039004077968812</v>
      </c>
      <c r="AG235">
        <v>92.563180306113608</v>
      </c>
      <c r="AH235">
        <v>98.597079306731573</v>
      </c>
      <c r="AI235">
        <v>99.25980210661389</v>
      </c>
      <c r="AJ235"/>
      <c r="AK235">
        <v>98.94792299883936</v>
      </c>
      <c r="AL235">
        <v>19519.936296000331</v>
      </c>
      <c r="AM235">
        <v>20077.21663600023</v>
      </c>
      <c r="AN235">
        <v>20665.097401000439</v>
      </c>
      <c r="AO235">
        <v>22834.91226400001</v>
      </c>
      <c r="AP235">
        <v>23652.96427900008</v>
      </c>
      <c r="AQ235">
        <v>8455.9889380001259</v>
      </c>
      <c r="AR235">
        <v>8759.0280980000334</v>
      </c>
      <c r="AS235">
        <v>8849.5501330000352</v>
      </c>
      <c r="AT235">
        <v>8830.4627940000191</v>
      </c>
      <c r="AU235">
        <v>8846.5704449999721</v>
      </c>
      <c r="AV235">
        <v>12137.822172000089</v>
      </c>
      <c r="AW235">
        <v>12285.752464000099</v>
      </c>
      <c r="AX235">
        <v>12621.04847200011</v>
      </c>
      <c r="AY235">
        <v>12647.083403000081</v>
      </c>
      <c r="AZ235">
        <v>13316.819957000031</v>
      </c>
      <c r="BA235">
        <v>33449.065424000859</v>
      </c>
      <c r="BB235">
        <v>12705.417349999851</v>
      </c>
      <c r="BC235">
        <v>29104.678617000831</v>
      </c>
      <c r="BD235">
        <v>14012.395886000109</v>
      </c>
      <c r="BE235">
        <v>1031.664422999997</v>
      </c>
      <c r="BF235"/>
      <c r="BG235"/>
      <c r="BH235">
        <v>16446.905176000291</v>
      </c>
    </row>
    <row r="236">
      <c r="A236" t="s">
        <v>594</v>
      </c>
      <c r="B236">
        <v>2014</v>
      </c>
      <c r="C236" t="s">
        <v>601</v>
      </c>
      <c r="D236">
        <v>125</v>
      </c>
      <c r="E236" t="s">
        <v>50</v>
      </c>
      <c r="F236" t="s">
        <v>16</v>
      </c>
      <c r="G236" t="s">
        <v>618</v>
      </c>
      <c r="H236">
        <v>3.9621396004649738</v>
      </c>
      <c r="I236">
        <v>4.1289368034534579</v>
      </c>
      <c r="J236">
        <v>1.498810178252717</v>
      </c>
      <c r="K236">
        <v>0.98673170544057742</v>
      </c>
      <c r="L236">
        <v>0.049013819796340501</v>
      </c>
      <c r="M236">
        <v>3.888644205013307</v>
      </c>
      <c r="N236">
        <v>0.66272002246612283</v>
      </c>
      <c r="O236">
        <v>0.1228305625347232</v>
      </c>
      <c r="P236">
        <v>0.063425410124493806</v>
      </c>
      <c r="Q236">
        <v>0</v>
      </c>
      <c r="R236">
        <v>3.8965911933604112</v>
      </c>
      <c r="S236">
        <v>4.6861241252780603</v>
      </c>
      <c r="T236">
        <v>3.8392835785501802</v>
      </c>
      <c r="U236">
        <v>1.5047162454897101</v>
      </c>
      <c r="V236">
        <v>0.21502254346327579</v>
      </c>
      <c r="W236" t="s">
        <v>483</v>
      </c>
      <c r="X236" t="s">
        <v>484</v>
      </c>
      <c r="Y236" t="s">
        <v>485</v>
      </c>
      <c r="Z236" t="s">
        <v>486</v>
      </c>
      <c r="AA236" t="s">
        <v>487</v>
      </c>
      <c r="AB236" t="s">
        <v>151</v>
      </c>
      <c r="AC236" t="s">
        <v>152</v>
      </c>
      <c r="AD236" t="s">
        <v>488</v>
      </c>
      <c r="AE236">
        <v>1.4900959037531809</v>
      </c>
      <c r="AF236">
        <v>0.67582179546440102</v>
      </c>
      <c r="AG236">
        <v>4.6640651421830368</v>
      </c>
      <c r="AH236">
        <v>1.386337635470559</v>
      </c>
      <c r="AI236">
        <v>0.074358229118164101</v>
      </c>
      <c r="AJ236"/>
      <c r="AK236">
        <v>0.81442556936215571</v>
      </c>
      <c r="AL236">
        <v>937.9190490000002</v>
      </c>
      <c r="AM236">
        <v>977.56857799999977</v>
      </c>
      <c r="AN236">
        <v>354.84283900000003</v>
      </c>
      <c r="AO236">
        <v>233.5215279999999</v>
      </c>
      <c r="AP236">
        <v>11.602428</v>
      </c>
      <c r="AQ236">
        <v>344.04090400000001</v>
      </c>
      <c r="AR236">
        <v>58.552666000000002</v>
      </c>
      <c r="AS236">
        <v>10.893072999999999</v>
      </c>
      <c r="AT236">
        <v>5.6077279999999998</v>
      </c>
      <c r="AU236">
        <v>0</v>
      </c>
      <c r="AV236">
        <v>577.81056600000022</v>
      </c>
      <c r="AW236">
        <v>694.56711700000017</v>
      </c>
      <c r="AX236">
        <v>569.08628100000044</v>
      </c>
      <c r="AY236">
        <v>223.01307300000011</v>
      </c>
      <c r="AZ236">
        <v>31.883013999999999</v>
      </c>
      <c r="BA236">
        <v>629.06329400000038</v>
      </c>
      <c r="BB236">
        <v>86.699155000000019</v>
      </c>
      <c r="BC236">
        <v>1466.523909</v>
      </c>
      <c r="BD236">
        <v>197.0231969999999</v>
      </c>
      <c r="BE236">
        <v>0.77284799999999998</v>
      </c>
      <c r="BF236"/>
      <c r="BG236"/>
      <c r="BH236">
        <v>135.37201899999999</v>
      </c>
    </row>
    <row r="237">
      <c r="A237" t="s">
        <v>594</v>
      </c>
      <c r="B237">
        <v>2014</v>
      </c>
      <c r="C237" t="s">
        <v>601</v>
      </c>
      <c r="D237">
        <v>126</v>
      </c>
      <c r="E237" t="s">
        <v>50</v>
      </c>
      <c r="F237" t="s">
        <v>22</v>
      </c>
      <c r="G237" t="s">
        <v>619</v>
      </c>
      <c r="H237">
        <v>13.38065072121127</v>
      </c>
      <c r="I237">
        <v>10.966999551030559</v>
      </c>
      <c r="J237">
        <v>11.212633606452121</v>
      </c>
      <c r="K237">
        <v>2.525667708789173</v>
      </c>
      <c r="L237">
        <v>0.024949175501724801</v>
      </c>
      <c r="M237">
        <v>0.53307606439516386</v>
      </c>
      <c r="N237">
        <v>0.19946620338424911</v>
      </c>
      <c r="O237">
        <v>0.089421662743773098</v>
      </c>
      <c r="P237">
        <v>0.046453630107144699</v>
      </c>
      <c r="Q237">
        <v>0.0024145497241935001</v>
      </c>
      <c r="R237">
        <v>14.059694861480089</v>
      </c>
      <c r="S237">
        <v>12.169604965857969</v>
      </c>
      <c r="T237">
        <v>10.97736866947565</v>
      </c>
      <c r="U237">
        <v>13.162744282452319</v>
      </c>
      <c r="V237">
        <v>9.9719097526672869</v>
      </c>
      <c r="W237" t="s">
        <v>483</v>
      </c>
      <c r="X237" t="s">
        <v>484</v>
      </c>
      <c r="Y237" t="s">
        <v>485</v>
      </c>
      <c r="Z237" t="s">
        <v>486</v>
      </c>
      <c r="AA237" t="s">
        <v>487</v>
      </c>
      <c r="AB237" t="s">
        <v>151</v>
      </c>
      <c r="AC237" t="s">
        <v>152</v>
      </c>
      <c r="AD237" t="s">
        <v>488</v>
      </c>
      <c r="AE237">
        <v>19.261236353156729</v>
      </c>
      <c r="AF237">
        <v>0.27523098395411971</v>
      </c>
      <c r="AG237">
        <v>2.5798461709743039</v>
      </c>
      <c r="AH237">
        <v>0.015668583762061698</v>
      </c>
      <c r="AI237">
        <v>0.25450525178036298</v>
      </c>
      <c r="AJ237"/>
      <c r="AK237">
        <v>0.23765143179762019</v>
      </c>
      <c r="AL237">
        <v>3167.4722410000008</v>
      </c>
      <c r="AM237">
        <v>2596.550799000001</v>
      </c>
      <c r="AN237">
        <v>2654.5874849999982</v>
      </c>
      <c r="AO237">
        <v>597.7286220000002</v>
      </c>
      <c r="AP237">
        <v>5.9059060000000008</v>
      </c>
      <c r="AQ237">
        <v>47.162959999999998</v>
      </c>
      <c r="AR237">
        <v>17.623246000000002</v>
      </c>
      <c r="AS237">
        <v>7.9302469999999996</v>
      </c>
      <c r="AT237">
        <v>4.1071759999999999</v>
      </c>
      <c r="AU237">
        <v>0.21360999999999999</v>
      </c>
      <c r="AV237">
        <v>2084.858236999999</v>
      </c>
      <c r="AW237">
        <v>1803.7523569999989</v>
      </c>
      <c r="AX237">
        <v>1627.1446959999989</v>
      </c>
      <c r="AY237">
        <v>1950.8422669999991</v>
      </c>
      <c r="AZ237">
        <v>1478.610256999998</v>
      </c>
      <c r="BA237">
        <v>8131.3805080000411</v>
      </c>
      <c r="BB237">
        <v>35.308559000000002</v>
      </c>
      <c r="BC237">
        <v>811.18208599999934</v>
      </c>
      <c r="BD237">
        <v>2.2267839999999999</v>
      </c>
      <c r="BE237">
        <v>2.6452200000000001</v>
      </c>
      <c r="BF237"/>
      <c r="BG237"/>
      <c r="BH237">
        <v>39.501895999999981</v>
      </c>
    </row>
    <row r="238">
      <c r="A238" t="s">
        <v>594</v>
      </c>
      <c r="B238">
        <v>2014</v>
      </c>
      <c r="C238" t="s">
        <v>601</v>
      </c>
      <c r="D238">
        <v>127</v>
      </c>
      <c r="E238" t="s">
        <v>50</v>
      </c>
      <c r="F238" t="s">
        <v>19</v>
      </c>
      <c r="G238" t="s">
        <v>620</v>
      </c>
      <c r="H238">
        <v>0.19730796356845701</v>
      </c>
      <c r="I238">
        <v>0.1043262717049999</v>
      </c>
      <c r="J238">
        <v>0.0018621777605783</v>
      </c>
      <c r="K238">
        <v>0</v>
      </c>
      <c r="L238">
        <v>0.0053886007480965998</v>
      </c>
      <c r="M238">
        <v>0.0014689528510719</v>
      </c>
      <c r="N238">
        <v>0</v>
      </c>
      <c r="O238">
        <v>0</v>
      </c>
      <c r="P238">
        <v>0.014427220960959801</v>
      </c>
      <c r="Q238">
        <v>0</v>
      </c>
      <c r="R238">
        <v>0.18967082959907269</v>
      </c>
      <c r="S238">
        <v>0.2544254070861855</v>
      </c>
      <c r="T238">
        <v>0.036708726536111597</v>
      </c>
      <c r="U238">
        <v>0</v>
      </c>
      <c r="V238">
        <v>0.0029732756362574001</v>
      </c>
      <c r="W238" t="s">
        <v>483</v>
      </c>
      <c r="X238" t="s">
        <v>484</v>
      </c>
      <c r="Y238" t="s">
        <v>485</v>
      </c>
      <c r="Z238" t="s">
        <v>486</v>
      </c>
      <c r="AA238" t="s">
        <v>487</v>
      </c>
      <c r="AB238" t="s">
        <v>151</v>
      </c>
      <c r="AC238" t="s">
        <v>152</v>
      </c>
      <c r="AD238" t="s">
        <v>488</v>
      </c>
      <c r="AE238">
        <v>0.016075652484559999</v>
      </c>
      <c r="AF238">
        <v>0.0099431426127659008</v>
      </c>
      <c r="AG238">
        <v>0.19290838072879751</v>
      </c>
      <c r="AH238">
        <v>0.00091447403586019998</v>
      </c>
      <c r="AI238">
        <v>0.41133441248760849</v>
      </c>
      <c r="AJ238"/>
      <c r="AK238">
        <v>0</v>
      </c>
      <c r="AL238">
        <v>46.706809000000007</v>
      </c>
      <c r="AM238">
        <v>24.700326</v>
      </c>
      <c r="AN238">
        <v>0.44086999999999998</v>
      </c>
      <c r="AO238">
        <v>0</v>
      </c>
      <c r="AP238">
        <v>1.275576</v>
      </c>
      <c r="AQ238">
        <v>0.129963</v>
      </c>
      <c r="AR238">
        <v>0</v>
      </c>
      <c r="AS238">
        <v>0</v>
      </c>
      <c r="AT238">
        <v>1.275576</v>
      </c>
      <c r="AU238">
        <v>0</v>
      </c>
      <c r="AV238">
        <v>28.12556</v>
      </c>
      <c r="AW238">
        <v>37.710380000000001</v>
      </c>
      <c r="AX238">
        <v>5.4412320000000003</v>
      </c>
      <c r="AY238">
        <v>0</v>
      </c>
      <c r="AZ238">
        <v>0.44086999999999998</v>
      </c>
      <c r="BA238">
        <v>6.7865449999999994</v>
      </c>
      <c r="BB238">
        <v>1.275576</v>
      </c>
      <c r="BC238">
        <v>60.656260999999994</v>
      </c>
      <c r="BD238">
        <v>0.129963</v>
      </c>
      <c r="BE238">
        <v>4.2752359999999996</v>
      </c>
      <c r="BF238"/>
      <c r="BG238"/>
      <c r="BH238">
        <v>0</v>
      </c>
    </row>
    <row r="239">
      <c r="A239" t="s">
        <v>594</v>
      </c>
      <c r="B239">
        <v>2014</v>
      </c>
      <c r="C239" t="s">
        <v>601</v>
      </c>
      <c r="D239">
        <v>128</v>
      </c>
      <c r="E239" t="s">
        <v>168</v>
      </c>
      <c r="F239" t="s">
        <v>49</v>
      </c>
      <c r="G239" t="s">
        <v>625</v>
      </c>
      <c r="H239">
        <v>4.5846401452301722</v>
      </c>
      <c r="I239">
        <v>4.6429757799190021</v>
      </c>
      <c r="J239">
        <v>1.6881248707108241</v>
      </c>
      <c r="K239">
        <v>1.012299014773095</v>
      </c>
      <c r="L239">
        <v>0.049028694011828099</v>
      </c>
      <c r="M239">
        <v>3.909542469481043</v>
      </c>
      <c r="N239">
        <v>0.66404456695260272</v>
      </c>
      <c r="O239">
        <v>0.1229404979721954</v>
      </c>
      <c r="P239">
        <v>0.063464047576780799</v>
      </c>
      <c r="Q239">
        <v>0</v>
      </c>
      <c r="R239">
        <v>4.5440960580218661</v>
      </c>
      <c r="S239">
        <v>5.3509246260521222</v>
      </c>
      <c r="T239">
        <v>4.3144842085147097</v>
      </c>
      <c r="U239">
        <v>1.7328003206181919</v>
      </c>
      <c r="V239">
        <v>0.23884728028832181</v>
      </c>
      <c r="W239" t="s">
        <v>483</v>
      </c>
      <c r="X239" t="s">
        <v>484</v>
      </c>
      <c r="Y239" t="s">
        <v>485</v>
      </c>
      <c r="Z239" t="s">
        <v>486</v>
      </c>
      <c r="AA239" t="s">
        <v>487</v>
      </c>
      <c r="AB239" t="s">
        <v>151</v>
      </c>
      <c r="AC239" t="s">
        <v>152</v>
      </c>
      <c r="AD239" t="s">
        <v>488</v>
      </c>
      <c r="AE239">
        <v>1.845944356879299</v>
      </c>
      <c r="AF239">
        <v>0.67775457615722412</v>
      </c>
      <c r="AG239">
        <v>4.7970762934585824</v>
      </c>
      <c r="AH239">
        <v>1.386567570772228</v>
      </c>
      <c r="AI239">
        <v>0.074856654414600501</v>
      </c>
      <c r="AJ239"/>
      <c r="AK239">
        <v>0.81636567407530092</v>
      </c>
      <c r="AL239"/>
      <c r="AM239"/>
      <c r="AN239"/>
      <c r="AO239"/>
      <c r="AP239"/>
      <c r="AQ239"/>
      <c r="AR239"/>
      <c r="AS239"/>
      <c r="AT239"/>
      <c r="AU239"/>
      <c r="AV239"/>
      <c r="AW239"/>
      <c r="AX239"/>
      <c r="AY239"/>
      <c r="AZ239"/>
      <c r="BA239"/>
      <c r="BB239"/>
      <c r="BC239"/>
      <c r="BD239"/>
      <c r="BE239"/>
      <c r="BF239"/>
      <c r="BG239"/>
      <c r="BH239"/>
    </row>
    <row r="240">
      <c r="A240" t="s">
        <v>594</v>
      </c>
      <c r="B240">
        <v>2014</v>
      </c>
      <c r="C240" t="s">
        <v>601</v>
      </c>
      <c r="D240">
        <v>129</v>
      </c>
      <c r="E240" t="s">
        <v>168</v>
      </c>
      <c r="F240" t="s">
        <v>48</v>
      </c>
      <c r="G240" t="s">
        <v>182</v>
      </c>
      <c r="H240">
        <v>95.415359854770003</v>
      </c>
      <c r="I240">
        <v>95.357024220080802</v>
      </c>
      <c r="J240">
        <v>98.311875129289149</v>
      </c>
      <c r="K240">
        <v>98.987700985226823</v>
      </c>
      <c r="L240">
        <v>99.950971305988176</v>
      </c>
      <c r="M240">
        <v>96.090457530519089</v>
      </c>
      <c r="N240">
        <v>99.335955433047417</v>
      </c>
      <c r="O240">
        <v>99.877059502027805</v>
      </c>
      <c r="P240">
        <v>99.936535952423213</v>
      </c>
      <c r="Q240">
        <v>100</v>
      </c>
      <c r="R240">
        <v>95.455903941978065</v>
      </c>
      <c r="S240">
        <v>94.649075373947866</v>
      </c>
      <c r="T240">
        <v>95.685515791485301</v>
      </c>
      <c r="U240">
        <v>98.267199679381818</v>
      </c>
      <c r="V240">
        <v>99.76115271971166</v>
      </c>
      <c r="W240" t="s">
        <v>483</v>
      </c>
      <c r="X240" t="s">
        <v>484</v>
      </c>
      <c r="Y240" t="s">
        <v>485</v>
      </c>
      <c r="Z240" t="s">
        <v>486</v>
      </c>
      <c r="AA240" t="s">
        <v>487</v>
      </c>
      <c r="AB240" t="s">
        <v>151</v>
      </c>
      <c r="AC240" t="s">
        <v>152</v>
      </c>
      <c r="AD240" t="s">
        <v>488</v>
      </c>
      <c r="AE240">
        <v>98.154055643120742</v>
      </c>
      <c r="AF240">
        <v>99.322245423842816</v>
      </c>
      <c r="AG240">
        <v>95.202923706541213</v>
      </c>
      <c r="AH240">
        <v>98.613432429227828</v>
      </c>
      <c r="AI240">
        <v>99.925143345585411</v>
      </c>
      <c r="AJ240"/>
      <c r="AK240">
        <v>99.183634325923961</v>
      </c>
      <c r="AL240"/>
      <c r="AM240"/>
      <c r="AN240"/>
      <c r="AO240"/>
      <c r="AP240"/>
      <c r="AQ240"/>
      <c r="AR240"/>
      <c r="AS240"/>
      <c r="AT240"/>
      <c r="AU240"/>
      <c r="AV240"/>
      <c r="AW240"/>
      <c r="AX240"/>
      <c r="AY240"/>
      <c r="AZ240"/>
      <c r="BA240"/>
      <c r="BB240"/>
      <c r="BC240"/>
      <c r="BD240"/>
      <c r="BE240"/>
      <c r="BF240"/>
      <c r="BG240"/>
      <c r="BH240"/>
    </row>
    <row r="241">
      <c r="A241" t="s">
        <v>594</v>
      </c>
      <c r="B241">
        <v>2014</v>
      </c>
      <c r="C241" t="s">
        <v>601</v>
      </c>
      <c r="D241">
        <v>130</v>
      </c>
      <c r="E241" t="s">
        <v>47</v>
      </c>
      <c r="F241" t="s">
        <v>42</v>
      </c>
      <c r="G241" t="s">
        <v>182</v>
      </c>
      <c r="H241">
        <v>0</v>
      </c>
      <c r="I241">
        <v>0</v>
      </c>
      <c r="J241">
        <v>100</v>
      </c>
      <c r="K241">
        <v>100</v>
      </c>
      <c r="L241">
        <v>100</v>
      </c>
      <c r="M241">
        <v>100</v>
      </c>
      <c r="N241">
        <v>100</v>
      </c>
      <c r="O241">
        <v>100</v>
      </c>
      <c r="P241">
        <v>100</v>
      </c>
      <c r="Q241">
        <v>100</v>
      </c>
      <c r="R241">
        <v>0</v>
      </c>
      <c r="S241">
        <v>0</v>
      </c>
      <c r="T241">
        <v>0</v>
      </c>
      <c r="U241">
        <v>100</v>
      </c>
      <c r="V241">
        <v>100</v>
      </c>
      <c r="W241" t="s">
        <v>483</v>
      </c>
      <c r="X241" t="s">
        <v>484</v>
      </c>
      <c r="Y241" t="s">
        <v>485</v>
      </c>
      <c r="Z241" t="s">
        <v>486</v>
      </c>
      <c r="AA241" t="s">
        <v>487</v>
      </c>
      <c r="AB241" t="s">
        <v>151</v>
      </c>
      <c r="AC241" t="s">
        <v>152</v>
      </c>
      <c r="AD241" t="s">
        <v>488</v>
      </c>
      <c r="AE241">
        <v>100</v>
      </c>
      <c r="AF241">
        <v>100</v>
      </c>
      <c r="AG241">
        <v>0</v>
      </c>
      <c r="AH241">
        <v>100</v>
      </c>
      <c r="AI241">
        <v>100</v>
      </c>
      <c r="AJ241"/>
      <c r="AK241">
        <v>100</v>
      </c>
      <c r="AL241"/>
      <c r="AM241"/>
      <c r="AN241"/>
      <c r="AO241"/>
      <c r="AP241"/>
      <c r="AQ241"/>
      <c r="AR241"/>
      <c r="AS241"/>
      <c r="AT241"/>
      <c r="AU241"/>
      <c r="AV241"/>
      <c r="AW241"/>
      <c r="AX241"/>
      <c r="AY241"/>
      <c r="AZ241"/>
      <c r="BA241"/>
      <c r="BB241"/>
      <c r="BC241"/>
      <c r="BD241"/>
      <c r="BE241"/>
      <c r="BF241"/>
      <c r="BG241"/>
      <c r="BH241"/>
    </row>
    <row r="242">
      <c r="A242" t="s">
        <v>594</v>
      </c>
      <c r="B242">
        <v>2014</v>
      </c>
      <c r="C242" t="s">
        <v>601</v>
      </c>
      <c r="D242">
        <v>135</v>
      </c>
      <c r="E242" t="s">
        <v>45</v>
      </c>
      <c r="F242" t="s">
        <v>44</v>
      </c>
      <c r="G242" t="s">
        <v>626</v>
      </c>
      <c r="H242">
        <v>21.917880780436001</v>
      </c>
      <c r="I242">
        <v>30.999634000856961</v>
      </c>
      <c r="J242">
        <v>48.244009647438411</v>
      </c>
      <c r="K242">
        <v>81.590988920016443</v>
      </c>
      <c r="L242">
        <v>97.933306621538378</v>
      </c>
      <c r="M242">
        <v>73.114070570476997</v>
      </c>
      <c r="N242">
        <v>92.343116579602253</v>
      </c>
      <c r="O242">
        <v>96.225686945031057</v>
      </c>
      <c r="P242">
        <v>97.814696430636175</v>
      </c>
      <c r="Q242">
        <v>99.003595719619952</v>
      </c>
      <c r="R242">
        <v>19.97251529169689</v>
      </c>
      <c r="S242">
        <v>23.74976046386147</v>
      </c>
      <c r="T242">
        <v>31.570480438171789</v>
      </c>
      <c r="U242">
        <v>40.696200062554723</v>
      </c>
      <c r="V242">
        <v>58.54436952235951</v>
      </c>
      <c r="W242" t="s">
        <v>483</v>
      </c>
      <c r="X242" t="s">
        <v>484</v>
      </c>
      <c r="Y242" t="s">
        <v>485</v>
      </c>
      <c r="Z242" t="s">
        <v>486</v>
      </c>
      <c r="AA242" t="s">
        <v>487</v>
      </c>
      <c r="AB242" t="s">
        <v>151</v>
      </c>
      <c r="AC242" t="s">
        <v>152</v>
      </c>
      <c r="AD242" t="s">
        <v>488</v>
      </c>
      <c r="AE242">
        <v>51.190713678971363</v>
      </c>
      <c r="AF242">
        <v>96.443864092228438</v>
      </c>
      <c r="AG242">
        <v>13.30420205506276</v>
      </c>
      <c r="AH242">
        <v>81.114252475512032</v>
      </c>
      <c r="AI242">
        <v>46.015723804783988</v>
      </c>
      <c r="AJ242"/>
      <c r="AK242">
        <v>97.878025065371702</v>
      </c>
      <c r="AL242"/>
      <c r="AM242"/>
      <c r="AN242"/>
      <c r="AO242"/>
      <c r="AP242"/>
      <c r="AQ242"/>
      <c r="AR242"/>
      <c r="AS242"/>
      <c r="AT242"/>
      <c r="AU242"/>
      <c r="AV242"/>
      <c r="AW242"/>
      <c r="AX242"/>
      <c r="AY242"/>
      <c r="AZ242"/>
      <c r="BA242"/>
      <c r="BB242"/>
      <c r="BC242"/>
      <c r="BD242"/>
      <c r="BE242"/>
      <c r="BF242"/>
      <c r="BG242"/>
      <c r="BH242"/>
    </row>
    <row r="243">
      <c r="A243" t="s">
        <v>594</v>
      </c>
      <c r="B243">
        <v>2014</v>
      </c>
      <c r="C243" t="s">
        <v>601</v>
      </c>
      <c r="D243">
        <v>136</v>
      </c>
      <c r="E243" t="s">
        <v>45</v>
      </c>
      <c r="F243" t="s">
        <v>43</v>
      </c>
      <c r="G243" t="s">
        <v>627</v>
      </c>
      <c r="H243">
        <v>30.60718007629384</v>
      </c>
      <c r="I243">
        <v>29.75639161524229</v>
      </c>
      <c r="J243">
        <v>25.365122825413899</v>
      </c>
      <c r="K243">
        <v>8.6289178840078549</v>
      </c>
      <c r="L243">
        <v>0.62589482790427364</v>
      </c>
      <c r="M243">
        <v>8.0230401202051134</v>
      </c>
      <c r="N243">
        <v>2.4590621535630972</v>
      </c>
      <c r="O243">
        <v>0.9290920532008824</v>
      </c>
      <c r="P243">
        <v>0.70723644310887757</v>
      </c>
      <c r="Q243">
        <v>0.37810174626219129</v>
      </c>
      <c r="R243">
        <v>30.708348936342361</v>
      </c>
      <c r="S243">
        <v>31.17572652101591</v>
      </c>
      <c r="T243">
        <v>30.11228667164518</v>
      </c>
      <c r="U243">
        <v>29.062387435035792</v>
      </c>
      <c r="V243">
        <v>23.16796933166923</v>
      </c>
      <c r="W243" t="s">
        <v>483</v>
      </c>
      <c r="X243" t="s">
        <v>484</v>
      </c>
      <c r="Y243" t="s">
        <v>485</v>
      </c>
      <c r="Z243" t="s">
        <v>486</v>
      </c>
      <c r="AA243" t="s">
        <v>487</v>
      </c>
      <c r="AB243" t="s">
        <v>151</v>
      </c>
      <c r="AC243" t="s">
        <v>152</v>
      </c>
      <c r="AD243" t="s">
        <v>488</v>
      </c>
      <c r="AE243">
        <v>28.367293089760761</v>
      </c>
      <c r="AF243">
        <v>3.181022923047983</v>
      </c>
      <c r="AG243">
        <v>29.513117928006281</v>
      </c>
      <c r="AH243">
        <v>3.7757732138390789</v>
      </c>
      <c r="AI243">
        <v>15.13216171047916</v>
      </c>
      <c r="AJ243"/>
      <c r="AK243">
        <v>0.77287711078747079</v>
      </c>
      <c r="AL243"/>
      <c r="AM243"/>
      <c r="AN243"/>
      <c r="AO243"/>
      <c r="AP243"/>
      <c r="AQ243"/>
      <c r="AR243"/>
      <c r="AS243"/>
      <c r="AT243"/>
      <c r="AU243"/>
      <c r="AV243"/>
      <c r="AW243"/>
      <c r="AX243"/>
      <c r="AY243"/>
      <c r="AZ243"/>
      <c r="BA243"/>
      <c r="BB243"/>
      <c r="BC243"/>
      <c r="BD243"/>
      <c r="BE243"/>
      <c r="BF243"/>
      <c r="BG243"/>
      <c r="BH243"/>
    </row>
    <row r="244">
      <c r="A244" t="s">
        <v>594</v>
      </c>
      <c r="B244">
        <v>2014</v>
      </c>
      <c r="C244" t="s">
        <v>601</v>
      </c>
      <c r="D244">
        <v>137</v>
      </c>
      <c r="E244" t="s">
        <v>45</v>
      </c>
      <c r="F244" t="s">
        <v>42</v>
      </c>
      <c r="G244" t="s">
        <v>628</v>
      </c>
      <c r="H244">
        <v>33.896980458488841</v>
      </c>
      <c r="I244">
        <v>28.172648561164031</v>
      </c>
      <c r="J244">
        <v>15.17637174293337</v>
      </c>
      <c r="K244">
        <v>7.2544254871857481</v>
      </c>
      <c r="L244">
        <v>1.410464860711139</v>
      </c>
      <c r="M244">
        <v>18.328344292071009</v>
      </c>
      <c r="N244">
        <v>4.9983550634503011</v>
      </c>
      <c r="O244">
        <v>2.7557993390245081</v>
      </c>
      <c r="P244">
        <v>1.417208225806925</v>
      </c>
      <c r="Q244">
        <v>0.61588798439367087</v>
      </c>
      <c r="R244">
        <v>35.069770080880772</v>
      </c>
      <c r="S244">
        <v>32.650482642177991</v>
      </c>
      <c r="T244">
        <v>27.303155494170181</v>
      </c>
      <c r="U244">
        <v>17.07866821995669</v>
      </c>
      <c r="V244">
        <v>8.312778117666813</v>
      </c>
      <c r="W244" t="s">
        <v>483</v>
      </c>
      <c r="X244" t="s">
        <v>484</v>
      </c>
      <c r="Y244" t="s">
        <v>485</v>
      </c>
      <c r="Z244" t="s">
        <v>486</v>
      </c>
      <c r="AA244" t="s">
        <v>487</v>
      </c>
      <c r="AB244" t="s">
        <v>151</v>
      </c>
      <c r="AC244" t="s">
        <v>152</v>
      </c>
      <c r="AD244" t="s">
        <v>488</v>
      </c>
      <c r="AE244">
        <v>1.1646812256269921</v>
      </c>
      <c r="AF244">
        <v>0.090009728715263304</v>
      </c>
      <c r="AG244">
        <v>54.409925465225761</v>
      </c>
      <c r="AH244">
        <v>15.09339125285087</v>
      </c>
      <c r="AI244">
        <v>38.186274820469087</v>
      </c>
      <c r="AJ244"/>
      <c r="AK244">
        <v>1.111446392041304</v>
      </c>
      <c r="AL244"/>
      <c r="AM244"/>
      <c r="AN244"/>
      <c r="AO244"/>
      <c r="AP244"/>
      <c r="AQ244"/>
      <c r="AR244"/>
      <c r="AS244"/>
      <c r="AT244"/>
      <c r="AU244"/>
      <c r="AV244"/>
      <c r="AW244"/>
      <c r="AX244"/>
      <c r="AY244"/>
      <c r="AZ244"/>
      <c r="BA244"/>
      <c r="BB244"/>
      <c r="BC244"/>
      <c r="BD244"/>
      <c r="BE244"/>
      <c r="BF244"/>
      <c r="BG244"/>
      <c r="BH244"/>
    </row>
    <row r="245">
      <c r="A245" t="s">
        <v>594</v>
      </c>
      <c r="B245">
        <v>2014</v>
      </c>
      <c r="C245" t="s">
        <v>601</v>
      </c>
      <c r="D245">
        <v>138</v>
      </c>
      <c r="E245" t="s">
        <v>45</v>
      </c>
      <c r="F245" t="s">
        <v>41</v>
      </c>
      <c r="G245" t="s">
        <v>182</v>
      </c>
      <c r="H245">
        <v>13.38065072121127</v>
      </c>
      <c r="I245">
        <v>10.966999551030559</v>
      </c>
      <c r="J245">
        <v>11.212633606452121</v>
      </c>
      <c r="K245">
        <v>2.525667708789173</v>
      </c>
      <c r="L245">
        <v>0.0249458149258006</v>
      </c>
      <c r="M245">
        <v>0.53307606439516386</v>
      </c>
      <c r="N245">
        <v>0.19946620338424911</v>
      </c>
      <c r="O245">
        <v>0.089421662743773098</v>
      </c>
      <c r="P245">
        <v>0.046436881228489102</v>
      </c>
      <c r="Q245">
        <v>0.0024145497241935001</v>
      </c>
      <c r="R245">
        <v>14.059694861480089</v>
      </c>
      <c r="S245">
        <v>12.169604965857969</v>
      </c>
      <c r="T245">
        <v>10.97736866947565</v>
      </c>
      <c r="U245">
        <v>13.162744282452319</v>
      </c>
      <c r="V245">
        <v>9.9719097526672869</v>
      </c>
      <c r="W245" t="s">
        <v>483</v>
      </c>
      <c r="X245" t="s">
        <v>484</v>
      </c>
      <c r="Y245" t="s">
        <v>485</v>
      </c>
      <c r="Z245" t="s">
        <v>486</v>
      </c>
      <c r="AA245" t="s">
        <v>487</v>
      </c>
      <c r="AB245" t="s">
        <v>151</v>
      </c>
      <c r="AC245" t="s">
        <v>152</v>
      </c>
      <c r="AD245" t="s">
        <v>488</v>
      </c>
      <c r="AE245">
        <v>19.261236353156729</v>
      </c>
      <c r="AF245">
        <v>0.2751625844336516</v>
      </c>
      <c r="AG245">
        <v>2.5798461709743039</v>
      </c>
      <c r="AH245">
        <v>0.015668583762061698</v>
      </c>
      <c r="AI245">
        <v>0.25450525178036298</v>
      </c>
      <c r="AJ245"/>
      <c r="AK245">
        <v>0.23765143179762019</v>
      </c>
      <c r="AL245"/>
      <c r="AM245"/>
      <c r="AN245"/>
      <c r="AO245"/>
      <c r="AP245"/>
      <c r="AQ245"/>
      <c r="AR245"/>
      <c r="AS245"/>
      <c r="AT245"/>
      <c r="AU245"/>
      <c r="AV245"/>
      <c r="AW245"/>
      <c r="AX245"/>
      <c r="AY245"/>
      <c r="AZ245"/>
      <c r="BA245"/>
      <c r="BB245"/>
      <c r="BC245"/>
      <c r="BD245"/>
      <c r="BE245"/>
      <c r="BF245"/>
      <c r="BG245"/>
      <c r="BH245"/>
    </row>
    <row r="246">
      <c r="A246" t="s">
        <v>594</v>
      </c>
      <c r="B246">
        <v>2014</v>
      </c>
      <c r="C246" t="s">
        <v>601</v>
      </c>
      <c r="D246">
        <v>139</v>
      </c>
      <c r="E246" t="s">
        <v>45</v>
      </c>
      <c r="F246" t="s">
        <v>19</v>
      </c>
      <c r="G246" t="s">
        <v>182</v>
      </c>
      <c r="H246">
        <v>0.19730796356845701</v>
      </c>
      <c r="I246">
        <v>0.1043262717049999</v>
      </c>
      <c r="J246">
        <v>0.0018621777605783</v>
      </c>
      <c r="K246">
        <v>0</v>
      </c>
      <c r="L246">
        <v>0.0053878749204259004</v>
      </c>
      <c r="M246">
        <v>0.0014689528510719</v>
      </c>
      <c r="N246">
        <v>0</v>
      </c>
      <c r="O246">
        <v>0</v>
      </c>
      <c r="P246">
        <v>0.0144220192195103</v>
      </c>
      <c r="Q246">
        <v>0</v>
      </c>
      <c r="R246">
        <v>0.18967082959907269</v>
      </c>
      <c r="S246">
        <v>0.2544254070861855</v>
      </c>
      <c r="T246">
        <v>0.036708726536111597</v>
      </c>
      <c r="U246">
        <v>0</v>
      </c>
      <c r="V246">
        <v>0.0029732756362574001</v>
      </c>
      <c r="W246" t="s">
        <v>483</v>
      </c>
      <c r="X246" t="s">
        <v>484</v>
      </c>
      <c r="Y246" t="s">
        <v>485</v>
      </c>
      <c r="Z246" t="s">
        <v>486</v>
      </c>
      <c r="AA246" t="s">
        <v>487</v>
      </c>
      <c r="AB246" t="s">
        <v>151</v>
      </c>
      <c r="AC246" t="s">
        <v>152</v>
      </c>
      <c r="AD246" t="s">
        <v>488</v>
      </c>
      <c r="AE246">
        <v>0.016075652484559999</v>
      </c>
      <c r="AF246">
        <v>0.0099406715748875003</v>
      </c>
      <c r="AG246">
        <v>0.19290838072879751</v>
      </c>
      <c r="AH246">
        <v>0.00091447403586019998</v>
      </c>
      <c r="AI246">
        <v>0.41133441248760849</v>
      </c>
      <c r="AJ246"/>
      <c r="AK246">
        <v>0</v>
      </c>
      <c r="AL246"/>
      <c r="AM246"/>
      <c r="AN246"/>
      <c r="AO246"/>
      <c r="AP246"/>
      <c r="AQ246"/>
      <c r="AR246"/>
      <c r="AS246"/>
      <c r="AT246"/>
      <c r="AU246"/>
      <c r="AV246"/>
      <c r="AW246"/>
      <c r="AX246"/>
      <c r="AY246"/>
      <c r="AZ246"/>
      <c r="BA246"/>
      <c r="BB246"/>
      <c r="BC246"/>
      <c r="BD246"/>
      <c r="BE246"/>
      <c r="BF246"/>
      <c r="BG246"/>
      <c r="BH246"/>
    </row>
    <row r="247">
      <c r="A247" t="s">
        <v>594</v>
      </c>
      <c r="B247">
        <v>2014</v>
      </c>
      <c r="C247" t="s">
        <v>601</v>
      </c>
      <c r="D247">
        <v>148</v>
      </c>
      <c r="E247" t="s">
        <v>108</v>
      </c>
      <c r="F247" t="s">
        <v>49</v>
      </c>
      <c r="G247" t="s">
        <v>182</v>
      </c>
      <c r="H247">
        <v>3.9621396004649738</v>
      </c>
      <c r="I247">
        <v>4.1289368034534579</v>
      </c>
      <c r="J247">
        <v>1.498810178252717</v>
      </c>
      <c r="K247">
        <v>0.98673170544057742</v>
      </c>
      <c r="L247">
        <v>0.049007217788079697</v>
      </c>
      <c r="M247">
        <v>3.888644205013307</v>
      </c>
      <c r="N247">
        <v>0.66272002246612283</v>
      </c>
      <c r="O247">
        <v>0.1228305625347232</v>
      </c>
      <c r="P247">
        <v>0.063402542062398301</v>
      </c>
      <c r="Q247">
        <v>0</v>
      </c>
      <c r="R247">
        <v>3.8965911933604112</v>
      </c>
      <c r="S247">
        <v>4.6861241252780603</v>
      </c>
      <c r="T247">
        <v>3.8392835785501802</v>
      </c>
      <c r="U247">
        <v>1.5047162454897101</v>
      </c>
      <c r="V247">
        <v>0.21502254346327579</v>
      </c>
      <c r="W247" t="s">
        <v>483</v>
      </c>
      <c r="X247" t="s">
        <v>484</v>
      </c>
      <c r="Y247" t="s">
        <v>485</v>
      </c>
      <c r="Z247" t="s">
        <v>486</v>
      </c>
      <c r="AA247" t="s">
        <v>487</v>
      </c>
      <c r="AB247" t="s">
        <v>151</v>
      </c>
      <c r="AC247" t="s">
        <v>152</v>
      </c>
      <c r="AD247" t="s">
        <v>488</v>
      </c>
      <c r="AE247">
        <v>1.4900959037531809</v>
      </c>
      <c r="AF247">
        <v>0.67565384240160453</v>
      </c>
      <c r="AG247">
        <v>4.6640651421830368</v>
      </c>
      <c r="AH247">
        <v>1.386337635470559</v>
      </c>
      <c r="AI247">
        <v>0.074358229118164101</v>
      </c>
      <c r="AJ247"/>
      <c r="AK247">
        <v>0.81442556936215571</v>
      </c>
      <c r="AL247"/>
      <c r="AM247"/>
      <c r="AN247"/>
      <c r="AO247"/>
      <c r="AP247"/>
      <c r="AQ247"/>
      <c r="AR247"/>
      <c r="AS247"/>
      <c r="AT247"/>
      <c r="AU247"/>
      <c r="AV247"/>
      <c r="AW247"/>
      <c r="AX247"/>
      <c r="AY247"/>
      <c r="AZ247"/>
      <c r="BA247"/>
      <c r="BB247"/>
      <c r="BC247"/>
      <c r="BD247"/>
      <c r="BE247"/>
      <c r="BF247"/>
      <c r="BG247"/>
      <c r="BH247"/>
    </row>
    <row r="248">
      <c r="A248" t="s">
        <v>594</v>
      </c>
      <c r="B248">
        <v>2014</v>
      </c>
      <c r="C248" t="s">
        <v>601</v>
      </c>
      <c r="D248">
        <v>149</v>
      </c>
      <c r="E248" t="s">
        <v>108</v>
      </c>
      <c r="F248" t="s">
        <v>48</v>
      </c>
      <c r="G248" t="s">
        <v>182</v>
      </c>
      <c r="H248">
        <v>82.459901714755006</v>
      </c>
      <c r="I248">
        <v>84.799737373810487</v>
      </c>
      <c r="J248">
        <v>87.286694037534801</v>
      </c>
      <c r="K248">
        <v>96.487600585769968</v>
      </c>
      <c r="L248">
        <v>99.907189405064628</v>
      </c>
      <c r="M248">
        <v>95.57681077774059</v>
      </c>
      <c r="N248">
        <v>99.13781377414962</v>
      </c>
      <c r="O248">
        <v>99.78774777472151</v>
      </c>
      <c r="P248">
        <v>99.839683509440817</v>
      </c>
      <c r="Q248">
        <v>99.997585450275793</v>
      </c>
      <c r="R248">
        <v>81.854043115560231</v>
      </c>
      <c r="S248">
        <v>82.889845501777813</v>
      </c>
      <c r="T248">
        <v>85.146639025437736</v>
      </c>
      <c r="U248">
        <v>85.332539472058244</v>
      </c>
      <c r="V248">
        <v>89.810094428232517</v>
      </c>
      <c r="W248" t="s">
        <v>483</v>
      </c>
      <c r="X248" t="s">
        <v>484</v>
      </c>
      <c r="Y248" t="s">
        <v>485</v>
      </c>
      <c r="Z248" t="s">
        <v>486</v>
      </c>
      <c r="AA248" t="s">
        <v>487</v>
      </c>
      <c r="AB248" t="s">
        <v>151</v>
      </c>
      <c r="AC248" t="s">
        <v>152</v>
      </c>
      <c r="AD248" t="s">
        <v>488</v>
      </c>
      <c r="AE248">
        <v>79.232592090607369</v>
      </c>
      <c r="AF248">
        <v>99.014391222652733</v>
      </c>
      <c r="AG248">
        <v>92.563180306113608</v>
      </c>
      <c r="AH248">
        <v>98.597079306731573</v>
      </c>
      <c r="AI248">
        <v>99.25980210661389</v>
      </c>
      <c r="AJ248"/>
      <c r="AK248">
        <v>98.94792299883936</v>
      </c>
      <c r="AL248"/>
      <c r="AM248"/>
      <c r="AN248"/>
      <c r="AO248"/>
      <c r="AP248"/>
      <c r="AQ248"/>
      <c r="AR248"/>
      <c r="AS248"/>
      <c r="AT248"/>
      <c r="AU248"/>
      <c r="AV248"/>
      <c r="AW248"/>
      <c r="AX248"/>
      <c r="AY248"/>
      <c r="AZ248"/>
      <c r="BA248"/>
      <c r="BB248"/>
      <c r="BC248"/>
      <c r="BD248"/>
      <c r="BE248"/>
      <c r="BF248"/>
      <c r="BG248"/>
      <c r="BH248"/>
    </row>
    <row r="249">
      <c r="A249" t="s">
        <v>594</v>
      </c>
      <c r="B249">
        <v>2014</v>
      </c>
      <c r="C249" t="s">
        <v>601</v>
      </c>
      <c r="D249">
        <v>150</v>
      </c>
      <c r="E249" t="s">
        <v>108</v>
      </c>
      <c r="F249" t="s">
        <v>110</v>
      </c>
      <c r="G249" t="s">
        <v>182</v>
      </c>
      <c r="H249">
        <v>13.57795868477973</v>
      </c>
      <c r="I249">
        <v>11.07132582273556</v>
      </c>
      <c r="J249">
        <v>11.2144957842127</v>
      </c>
      <c r="K249">
        <v>2.525667708789173</v>
      </c>
      <c r="L249">
        <v>0.043803377147291302</v>
      </c>
      <c r="M249">
        <v>0.53454501724623571</v>
      </c>
      <c r="N249">
        <v>0.19946620338424911</v>
      </c>
      <c r="O249">
        <v>0.089421662743773098</v>
      </c>
      <c r="P249">
        <v>0.096913948496774996</v>
      </c>
      <c r="Q249">
        <v>0.0024145497241935001</v>
      </c>
      <c r="R249">
        <v>14.24936569107917</v>
      </c>
      <c r="S249">
        <v>12.424030372944159</v>
      </c>
      <c r="T249">
        <v>11.014077396011761</v>
      </c>
      <c r="U249">
        <v>13.162744282452319</v>
      </c>
      <c r="V249">
        <v>9.9748830283035428</v>
      </c>
      <c r="W249" t="s">
        <v>483</v>
      </c>
      <c r="X249" t="s">
        <v>484</v>
      </c>
      <c r="Y249" t="s">
        <v>485</v>
      </c>
      <c r="Z249" t="s">
        <v>486</v>
      </c>
      <c r="AA249" t="s">
        <v>487</v>
      </c>
      <c r="AB249" t="s">
        <v>151</v>
      </c>
      <c r="AC249" t="s">
        <v>152</v>
      </c>
      <c r="AD249" t="s">
        <v>488</v>
      </c>
      <c r="AE249">
        <v>19.277312005641289</v>
      </c>
      <c r="AF249">
        <v>0.30995493494575799</v>
      </c>
      <c r="AG249">
        <v>2.7727545517031009</v>
      </c>
      <c r="AH249">
        <v>0.0165830577979218</v>
      </c>
      <c r="AI249">
        <v>0.66583966426797148</v>
      </c>
      <c r="AJ249"/>
      <c r="AK249">
        <v>0.23765143179762019</v>
      </c>
      <c r="AL249"/>
      <c r="AM249"/>
      <c r="AN249"/>
      <c r="AO249"/>
      <c r="AP249"/>
      <c r="AQ249"/>
      <c r="AR249"/>
      <c r="AS249"/>
      <c r="AT249"/>
      <c r="AU249"/>
      <c r="AV249"/>
      <c r="AW249"/>
      <c r="AX249"/>
      <c r="AY249"/>
      <c r="AZ249"/>
      <c r="BA249"/>
      <c r="BB249"/>
      <c r="BC249"/>
      <c r="BD249"/>
      <c r="BE249"/>
      <c r="BF249"/>
      <c r="BG249"/>
      <c r="BH249"/>
    </row>
    <row r="250">
      <c r="A250" t="s">
        <v>594</v>
      </c>
      <c r="B250">
        <v>2014</v>
      </c>
      <c r="C250" t="s">
        <v>601</v>
      </c>
      <c r="D250">
        <v>151</v>
      </c>
      <c r="E250" t="s">
        <v>109</v>
      </c>
      <c r="F250" t="s">
        <v>49</v>
      </c>
      <c r="G250" t="s">
        <v>182</v>
      </c>
      <c r="H250">
        <v>4.2810482026895977</v>
      </c>
      <c r="I250">
        <v>4.461158327039259</v>
      </c>
      <c r="J250">
        <v>1.607923509274539</v>
      </c>
      <c r="K250">
        <v>0.98673170544057742</v>
      </c>
      <c r="L250">
        <v>0.049009858377947697</v>
      </c>
      <c r="M250">
        <v>3.888701328202337</v>
      </c>
      <c r="N250">
        <v>0.66272002246612283</v>
      </c>
      <c r="O250">
        <v>0.1228305625347232</v>
      </c>
      <c r="P250">
        <v>0.063411687308129294</v>
      </c>
      <c r="Q250">
        <v>0</v>
      </c>
      <c r="R250">
        <v>4.2296839750614792</v>
      </c>
      <c r="S250">
        <v>5.0665102966302644</v>
      </c>
      <c r="T250">
        <v>4.1671686433751223</v>
      </c>
      <c r="U250">
        <v>1.629362668502053</v>
      </c>
      <c r="V250">
        <v>0.2646110013101266</v>
      </c>
      <c r="W250" t="s">
        <v>483</v>
      </c>
      <c r="X250" t="s">
        <v>484</v>
      </c>
      <c r="Y250" t="s">
        <v>485</v>
      </c>
      <c r="Z250" t="s">
        <v>486</v>
      </c>
      <c r="AA250" t="s">
        <v>487</v>
      </c>
      <c r="AB250" t="s">
        <v>151</v>
      </c>
      <c r="AC250" t="s">
        <v>152</v>
      </c>
      <c r="AD250" t="s">
        <v>488</v>
      </c>
      <c r="AE250">
        <v>1.819432883922151</v>
      </c>
      <c r="AF250">
        <v>0.67572101360832981</v>
      </c>
      <c r="AG250">
        <v>4.7940479017157616</v>
      </c>
      <c r="AH250">
        <v>1.3863503132842201</v>
      </c>
      <c r="AI250">
        <v>0.074665353410948807</v>
      </c>
      <c r="AJ250"/>
      <c r="AK250">
        <v>0.81442556936215571</v>
      </c>
      <c r="AL250"/>
      <c r="AM250"/>
      <c r="AN250"/>
      <c r="AO250"/>
      <c r="AP250"/>
      <c r="AQ250"/>
      <c r="AR250"/>
      <c r="AS250"/>
      <c r="AT250"/>
      <c r="AU250"/>
      <c r="AV250"/>
      <c r="AW250"/>
      <c r="AX250"/>
      <c r="AY250"/>
      <c r="AZ250"/>
      <c r="BA250"/>
      <c r="BB250"/>
      <c r="BC250"/>
      <c r="BD250"/>
      <c r="BE250"/>
      <c r="BF250"/>
      <c r="BG250"/>
      <c r="BH250"/>
    </row>
    <row r="251">
      <c r="A251" t="s">
        <v>594</v>
      </c>
      <c r="B251">
        <v>2014</v>
      </c>
      <c r="C251" t="s">
        <v>601</v>
      </c>
      <c r="D251">
        <v>152</v>
      </c>
      <c r="E251" t="s">
        <v>109</v>
      </c>
      <c r="F251" t="s">
        <v>48</v>
      </c>
      <c r="G251" t="s">
        <v>182</v>
      </c>
      <c r="H251">
        <v>95.718951797310226</v>
      </c>
      <c r="I251">
        <v>95.538841672960572</v>
      </c>
      <c r="J251">
        <v>98.392076490725444</v>
      </c>
      <c r="K251">
        <v>99.013268294559339</v>
      </c>
      <c r="L251">
        <v>99.937519728551976</v>
      </c>
      <c r="M251">
        <v>96.111298671797755</v>
      </c>
      <c r="N251">
        <v>99.337279977533868</v>
      </c>
      <c r="O251">
        <v>99.87716943746527</v>
      </c>
      <c r="P251">
        <v>99.9005280640271</v>
      </c>
      <c r="Q251">
        <v>100</v>
      </c>
      <c r="R251">
        <v>95.770316024938325</v>
      </c>
      <c r="S251">
        <v>94.933489703369759</v>
      </c>
      <c r="T251">
        <v>95.832831356624922</v>
      </c>
      <c r="U251">
        <v>98.370637331497974</v>
      </c>
      <c r="V251">
        <v>99.735388998689871</v>
      </c>
      <c r="W251" t="s">
        <v>483</v>
      </c>
      <c r="X251" t="s">
        <v>484</v>
      </c>
      <c r="Y251" t="s">
        <v>485</v>
      </c>
      <c r="Z251" t="s">
        <v>486</v>
      </c>
      <c r="AA251" t="s">
        <v>487</v>
      </c>
      <c r="AB251" t="s">
        <v>151</v>
      </c>
      <c r="AC251" t="s">
        <v>152</v>
      </c>
      <c r="AD251" t="s">
        <v>488</v>
      </c>
      <c r="AE251">
        <v>98.180567116078336</v>
      </c>
      <c r="AF251">
        <v>99.299424836785136</v>
      </c>
      <c r="AG251">
        <v>95.205952098284072</v>
      </c>
      <c r="AH251">
        <v>98.613649686715831</v>
      </c>
      <c r="AI251">
        <v>99.92533464658905</v>
      </c>
      <c r="AJ251"/>
      <c r="AK251">
        <v>99.185574430637786</v>
      </c>
      <c r="AL251"/>
      <c r="AM251"/>
      <c r="AN251"/>
      <c r="AO251"/>
      <c r="AP251"/>
      <c r="AQ251"/>
      <c r="AR251"/>
      <c r="AS251"/>
      <c r="AT251"/>
      <c r="AU251"/>
      <c r="AV251"/>
      <c r="AW251"/>
      <c r="AX251"/>
      <c r="AY251"/>
      <c r="AZ251"/>
      <c r="BA251"/>
      <c r="BB251"/>
      <c r="BC251"/>
      <c r="BD251"/>
      <c r="BE251"/>
      <c r="BF251"/>
      <c r="BG251"/>
      <c r="BH251"/>
    </row>
    <row r="252">
      <c r="A252" t="s">
        <v>594</v>
      </c>
      <c r="B252">
        <v>2014</v>
      </c>
      <c r="C252" t="s">
        <v>601</v>
      </c>
      <c r="D252">
        <v>153</v>
      </c>
      <c r="E252" t="s">
        <v>62</v>
      </c>
      <c r="F252" t="s">
        <v>490</v>
      </c>
      <c r="G252" t="s">
        <v>182</v>
      </c>
      <c r="H252">
        <v>21.921619014835549</v>
      </c>
      <c r="I252">
        <v>31.02667940706127</v>
      </c>
      <c r="J252">
        <v>48.2720062982645</v>
      </c>
      <c r="K252">
        <v>81.620751802574517</v>
      </c>
      <c r="L252">
        <v>97.946512295644581</v>
      </c>
      <c r="M252">
        <v>73.114070570476997</v>
      </c>
      <c r="N252">
        <v>92.393474723315265</v>
      </c>
      <c r="O252">
        <v>96.225686945031057</v>
      </c>
      <c r="P252">
        <v>97.847645947632472</v>
      </c>
      <c r="Q252">
        <v>99.005986268388341</v>
      </c>
      <c r="R252">
        <v>19.97251529169689</v>
      </c>
      <c r="S252">
        <v>23.758033208819281</v>
      </c>
      <c r="T252">
        <v>31.612096759540758</v>
      </c>
      <c r="U252">
        <v>40.733938232085777</v>
      </c>
      <c r="V252">
        <v>58.559433345210763</v>
      </c>
      <c r="W252" t="s">
        <v>483</v>
      </c>
      <c r="X252" t="s">
        <v>484</v>
      </c>
      <c r="Y252" t="s">
        <v>485</v>
      </c>
      <c r="Z252" t="s">
        <v>486</v>
      </c>
      <c r="AA252" t="s">
        <v>487</v>
      </c>
      <c r="AB252" t="s">
        <v>151</v>
      </c>
      <c r="AC252" t="s">
        <v>152</v>
      </c>
      <c r="AD252" t="s">
        <v>488</v>
      </c>
      <c r="AE252">
        <v>51.241960056308322</v>
      </c>
      <c r="AF252">
        <v>96.463042240669012</v>
      </c>
      <c r="AG252">
        <v>13.30420205506276</v>
      </c>
      <c r="AH252">
        <v>81.114252475512032</v>
      </c>
      <c r="AI252">
        <v>46.015723804783988</v>
      </c>
      <c r="AJ252"/>
      <c r="AK252">
        <v>97.91016567365152</v>
      </c>
      <c r="AL252">
        <v>5188.4082769999932</v>
      </c>
      <c r="AM252">
        <v>7339.4846110000008</v>
      </c>
      <c r="AN252">
        <v>11421.754133</v>
      </c>
      <c r="AO252">
        <v>19309.455952999899</v>
      </c>
      <c r="AP252">
        <v>23185.64877100008</v>
      </c>
      <c r="AQ252">
        <v>6468.6378100000602</v>
      </c>
      <c r="AR252">
        <v>8158.7027390000248</v>
      </c>
      <c r="AS252">
        <v>8533.6532760000537</v>
      </c>
      <c r="AT252">
        <v>8651.3599320000176</v>
      </c>
      <c r="AU252">
        <v>8758.6343199999737</v>
      </c>
      <c r="AV252">
        <v>2961.6477049999921</v>
      </c>
      <c r="AW252">
        <v>3520.1377969999962</v>
      </c>
      <c r="AX252">
        <v>4679.6041329999989</v>
      </c>
      <c r="AY252">
        <v>6031.5588819999793</v>
      </c>
      <c r="AZ252">
        <v>8680.8151510000007</v>
      </c>
      <c r="BA252">
        <v>21610.82309400037</v>
      </c>
      <c r="BB252">
        <v>12375.570146999869</v>
      </c>
      <c r="BC252">
        <v>4183.2456900000088</v>
      </c>
      <c r="BD252">
        <v>11527.775728000081</v>
      </c>
      <c r="BE252">
        <v>478.26798099999951</v>
      </c>
      <c r="BF252"/>
      <c r="BG252"/>
      <c r="BH252">
        <v>16269.069105000121</v>
      </c>
    </row>
    <row r="253">
      <c r="A253" t="s">
        <v>594</v>
      </c>
      <c r="B253">
        <v>2014</v>
      </c>
      <c r="C253" t="s">
        <v>601</v>
      </c>
      <c r="D253">
        <v>154</v>
      </c>
      <c r="E253" t="s">
        <v>62</v>
      </c>
      <c r="F253" t="s">
        <v>491</v>
      </c>
      <c r="G253" t="s">
        <v>182</v>
      </c>
      <c r="H253">
        <v>30.612400326124568</v>
      </c>
      <c r="I253">
        <v>29.782352363630039</v>
      </c>
      <c r="J253">
        <v>25.379842549004319</v>
      </c>
      <c r="K253">
        <v>8.632065553535881</v>
      </c>
      <c r="L253">
        <v>0.62597922578082044</v>
      </c>
      <c r="M253">
        <v>8.0230401202051134</v>
      </c>
      <c r="N253">
        <v>2.4604031718210368</v>
      </c>
      <c r="O253">
        <v>0.9290920532008824</v>
      </c>
      <c r="P253">
        <v>0.70747468030689553</v>
      </c>
      <c r="Q253">
        <v>0.37811087593730341</v>
      </c>
      <c r="R253">
        <v>30.708348936342361</v>
      </c>
      <c r="S253">
        <v>31.186585949883629</v>
      </c>
      <c r="T253">
        <v>30.151980796723059</v>
      </c>
      <c r="U253">
        <v>29.089337403394381</v>
      </c>
      <c r="V253">
        <v>23.173930591286219</v>
      </c>
      <c r="W253" t="s">
        <v>483</v>
      </c>
      <c r="X253" t="s">
        <v>484</v>
      </c>
      <c r="Y253" t="s">
        <v>485</v>
      </c>
      <c r="Z253" t="s">
        <v>486</v>
      </c>
      <c r="AA253" t="s">
        <v>487</v>
      </c>
      <c r="AB253" t="s">
        <v>151</v>
      </c>
      <c r="AC253" t="s">
        <v>152</v>
      </c>
      <c r="AD253" t="s">
        <v>488</v>
      </c>
      <c r="AE253">
        <v>28.39569122882212</v>
      </c>
      <c r="AF253">
        <v>3.1816554788915852</v>
      </c>
      <c r="AG253">
        <v>29.513117928006281</v>
      </c>
      <c r="AH253">
        <v>3.7757732138390789</v>
      </c>
      <c r="AI253">
        <v>15.13216171047916</v>
      </c>
      <c r="AJ253"/>
      <c r="AK253">
        <v>0.77313090361226133</v>
      </c>
      <c r="AL253">
        <v>7245.3421949999874</v>
      </c>
      <c r="AM253">
        <v>7045.1340920000166</v>
      </c>
      <c r="AN253">
        <v>6005.1848630000159</v>
      </c>
      <c r="AO253">
        <v>2042.1337209999981</v>
      </c>
      <c r="AP253">
        <v>148.180207</v>
      </c>
      <c r="AQ253">
        <v>709.82425499999943</v>
      </c>
      <c r="AR253">
        <v>217.26315799999989</v>
      </c>
      <c r="AS253">
        <v>82.395353000000014</v>
      </c>
      <c r="AT253">
        <v>62.552533000000011</v>
      </c>
      <c r="AU253">
        <v>33.449845000000003</v>
      </c>
      <c r="AV253">
        <v>4553.6233079999956</v>
      </c>
      <c r="AW253">
        <v>4620.7983210000011</v>
      </c>
      <c r="AX253">
        <v>4463.4601440000033</v>
      </c>
      <c r="AY253">
        <v>4307.3186389999964</v>
      </c>
      <c r="AZ253">
        <v>3435.2895219999982</v>
      </c>
      <c r="BA253">
        <v>11975.62035299988</v>
      </c>
      <c r="BB253">
        <v>408.18534900000037</v>
      </c>
      <c r="BC253">
        <v>9279.8217329999734</v>
      </c>
      <c r="BD253">
        <v>536.60442500000045</v>
      </c>
      <c r="BE253">
        <v>157.2772920000001</v>
      </c>
      <c r="BF253"/>
      <c r="BG253"/>
      <c r="BH253">
        <v>128.46592600000011</v>
      </c>
    </row>
    <row r="254">
      <c r="A254" t="s">
        <v>594</v>
      </c>
      <c r="B254">
        <v>2014</v>
      </c>
      <c r="C254" t="s">
        <v>601</v>
      </c>
      <c r="D254">
        <v>155</v>
      </c>
      <c r="E254" t="s">
        <v>62</v>
      </c>
      <c r="F254" t="s">
        <v>492</v>
      </c>
      <c r="G254" t="s">
        <v>182</v>
      </c>
      <c r="H254">
        <v>0.22682678423131639</v>
      </c>
      <c r="I254">
        <v>0.095683774407227307</v>
      </c>
      <c r="J254">
        <v>0.069962316589568294</v>
      </c>
      <c r="K254">
        <v>0</v>
      </c>
      <c r="L254">
        <v>0.0019276821255311001</v>
      </c>
      <c r="M254">
        <v>0.012072013516057</v>
      </c>
      <c r="N254">
        <v>0</v>
      </c>
      <c r="O254">
        <v>0.00091940196736319999</v>
      </c>
      <c r="P254">
        <v>0</v>
      </c>
      <c r="Q254">
        <v>0</v>
      </c>
      <c r="R254">
        <v>0.30868990975630239</v>
      </c>
      <c r="S254">
        <v>0.049787936639063099</v>
      </c>
      <c r="T254">
        <v>0.084728653501287998</v>
      </c>
      <c r="U254">
        <v>0.14929478459503559</v>
      </c>
      <c r="V254">
        <v>0.0295477184657492</v>
      </c>
      <c r="W254" t="s">
        <v>483</v>
      </c>
      <c r="X254" t="s">
        <v>484</v>
      </c>
      <c r="Y254" t="s">
        <v>485</v>
      </c>
      <c r="Z254" t="s">
        <v>486</v>
      </c>
      <c r="AA254" t="s">
        <v>487</v>
      </c>
      <c r="AB254" t="s">
        <v>151</v>
      </c>
      <c r="AC254" t="s">
        <v>152</v>
      </c>
      <c r="AD254" t="s">
        <v>488</v>
      </c>
      <c r="AE254">
        <v>0.19111732599294451</v>
      </c>
      <c r="AF254">
        <v>0</v>
      </c>
      <c r="AG254">
        <v>0.036823569472067302</v>
      </c>
      <c r="AH254">
        <v>0</v>
      </c>
      <c r="AI254">
        <v>0</v>
      </c>
      <c r="AJ254"/>
      <c r="AK254">
        <v>0.0069184140155577004</v>
      </c>
      <c r="AL254">
        <v>53.685358000000001</v>
      </c>
      <c r="AM254">
        <v>22.634378000000002</v>
      </c>
      <c r="AN254">
        <v>16.55395</v>
      </c>
      <c r="AO254">
        <v>0</v>
      </c>
      <c r="AP254">
        <v>0.456316</v>
      </c>
      <c r="AQ254">
        <v>1.0680499999999999</v>
      </c>
      <c r="AR254">
        <v>0</v>
      </c>
      <c r="AS254">
        <v>0.081535999999999997</v>
      </c>
      <c r="AT254">
        <v>0</v>
      </c>
      <c r="AU254">
        <v>0</v>
      </c>
      <c r="AV254">
        <v>45.774443000000012</v>
      </c>
      <c r="AW254">
        <v>7.3768900000000004</v>
      </c>
      <c r="AX254">
        <v>12.542558</v>
      </c>
      <c r="AY254">
        <v>22.106389</v>
      </c>
      <c r="AZ254">
        <v>4.3801360000000003</v>
      </c>
      <c r="BA254">
        <v>80.601966000000004</v>
      </c>
      <c r="BB254">
        <v>0</v>
      </c>
      <c r="BC254">
        <v>11.57845</v>
      </c>
      <c r="BD254">
        <v>0</v>
      </c>
      <c r="BE254">
        <v>0</v>
      </c>
      <c r="BF254"/>
      <c r="BG254"/>
      <c r="BH254">
        <v>1.149586</v>
      </c>
    </row>
    <row r="255">
      <c r="A255" t="s">
        <v>594</v>
      </c>
      <c r="B255">
        <v>2014</v>
      </c>
      <c r="C255" t="s">
        <v>601</v>
      </c>
      <c r="D255">
        <v>156</v>
      </c>
      <c r="E255" t="s">
        <v>62</v>
      </c>
      <c r="F255" t="s">
        <v>493</v>
      </c>
      <c r="G255" t="s">
        <v>182</v>
      </c>
      <c r="H255">
        <v>0.0435905569417252</v>
      </c>
      <c r="I255">
        <v>0.1326582014180577</v>
      </c>
      <c r="J255">
        <v>0.027861881508519998</v>
      </c>
      <c r="K255">
        <v>0.0069108305956882997</v>
      </c>
      <c r="L255">
        <v>0.00051666659657109996</v>
      </c>
      <c r="M255">
        <v>0.0072432081096342003</v>
      </c>
      <c r="N255">
        <v>0.018514836641156201</v>
      </c>
      <c r="O255">
        <v>0</v>
      </c>
      <c r="P255">
        <v>0</v>
      </c>
      <c r="Q255">
        <v>0.0013825018492801999</v>
      </c>
      <c r="R255">
        <v>0.065253437346371596</v>
      </c>
      <c r="S255">
        <v>0.049617843879217402</v>
      </c>
      <c r="T255">
        <v>0.1043510568909792</v>
      </c>
      <c r="U255">
        <v>0.057957145681057899</v>
      </c>
      <c r="V255">
        <v>0.044471753699662199</v>
      </c>
      <c r="W255" t="s">
        <v>483</v>
      </c>
      <c r="X255" t="s">
        <v>484</v>
      </c>
      <c r="Y255" t="s">
        <v>485</v>
      </c>
      <c r="Z255" t="s">
        <v>486</v>
      </c>
      <c r="AA255" t="s">
        <v>487</v>
      </c>
      <c r="AB255" t="s">
        <v>151</v>
      </c>
      <c r="AC255" t="s">
        <v>152</v>
      </c>
      <c r="AD255" t="s">
        <v>488</v>
      </c>
      <c r="AE255">
        <v>0.105490733627465</v>
      </c>
      <c r="AF255">
        <v>0.0127436968724107</v>
      </c>
      <c r="AG255">
        <v>0.010049066223468101</v>
      </c>
      <c r="AH255">
        <v>0</v>
      </c>
      <c r="AI255">
        <v>0</v>
      </c>
      <c r="AJ255"/>
      <c r="AK255">
        <v>0.0045926768083020004</v>
      </c>
      <c r="AL255">
        <v>10.317012</v>
      </c>
      <c r="AM255">
        <v>31.380825999999999</v>
      </c>
      <c r="AN255">
        <v>6.5924659999999999</v>
      </c>
      <c r="AO255">
        <v>1.6349320000000001</v>
      </c>
      <c r="AP255">
        <v>0.122304</v>
      </c>
      <c r="AQ255">
        <v>0.64083000000000001</v>
      </c>
      <c r="AR255">
        <v>1.6349320000000001</v>
      </c>
      <c r="AS255">
        <v>0</v>
      </c>
      <c r="AT255">
        <v>0</v>
      </c>
      <c r="AU255">
        <v>0.122304</v>
      </c>
      <c r="AV255">
        <v>9.6761820000000007</v>
      </c>
      <c r="AW255">
        <v>7.3516880000000002</v>
      </c>
      <c r="AX255">
        <v>15.447303</v>
      </c>
      <c r="AY255">
        <v>8.5818349999999999</v>
      </c>
      <c r="AZ255">
        <v>6.5924659999999999</v>
      </c>
      <c r="BA255">
        <v>44.489742</v>
      </c>
      <c r="BB255">
        <v>1.6349320000000001</v>
      </c>
      <c r="BC255">
        <v>3.159732</v>
      </c>
      <c r="BD255">
        <v>0</v>
      </c>
      <c r="BE255">
        <v>0</v>
      </c>
      <c r="BF255"/>
      <c r="BG255"/>
      <c r="BH255">
        <v>0.76313399999999998</v>
      </c>
    </row>
    <row r="256">
      <c r="A256" t="s">
        <v>594</v>
      </c>
      <c r="B256">
        <v>2014</v>
      </c>
      <c r="C256" t="s">
        <v>601</v>
      </c>
      <c r="D256">
        <v>157</v>
      </c>
      <c r="E256" t="s">
        <v>62</v>
      </c>
      <c r="F256" t="s">
        <v>494</v>
      </c>
      <c r="G256" t="s">
        <v>182</v>
      </c>
      <c r="H256">
        <v>33.853184733795452</v>
      </c>
      <c r="I256">
        <v>28.06456938297465</v>
      </c>
      <c r="J256">
        <v>15.12438159226525</v>
      </c>
      <c r="K256">
        <v>7.2501609367327484</v>
      </c>
      <c r="L256">
        <v>1.41013838619458</v>
      </c>
      <c r="M256">
        <v>18.233019014311679</v>
      </c>
      <c r="N256">
        <v>4.9825660161471834</v>
      </c>
      <c r="O256">
        <v>2.7557993390245081</v>
      </c>
      <c r="P256">
        <v>1.417685621619901</v>
      </c>
      <c r="Q256">
        <v>0.61452035382509373</v>
      </c>
      <c r="R256">
        <v>34.994961551212363</v>
      </c>
      <c r="S256">
        <v>32.61223792840083</v>
      </c>
      <c r="T256">
        <v>27.234795555490329</v>
      </c>
      <c r="U256">
        <v>17.03654836806864</v>
      </c>
      <c r="V256">
        <v>8.2704452924070324</v>
      </c>
      <c r="W256" t="s">
        <v>483</v>
      </c>
      <c r="X256" t="s">
        <v>484</v>
      </c>
      <c r="Y256" t="s">
        <v>485</v>
      </c>
      <c r="Z256" t="s">
        <v>486</v>
      </c>
      <c r="AA256" t="s">
        <v>487</v>
      </c>
      <c r="AB256" t="s">
        <v>151</v>
      </c>
      <c r="AC256" t="s">
        <v>152</v>
      </c>
      <c r="AD256" t="s">
        <v>488</v>
      </c>
      <c r="AE256">
        <v>1.060356439673944</v>
      </c>
      <c r="AF256">
        <v>0.0165410867591467</v>
      </c>
      <c r="AG256">
        <v>54.399876399002288</v>
      </c>
      <c r="AH256">
        <v>15.09339125285087</v>
      </c>
      <c r="AI256">
        <v>38.049951400419118</v>
      </c>
      <c r="AJ256"/>
      <c r="AK256">
        <v>1.1072186854404289</v>
      </c>
      <c r="AL256">
        <v>8012.3709730000437</v>
      </c>
      <c r="AM256">
        <v>6638.7856850000526</v>
      </c>
      <c r="AN256">
        <v>3578.6158729999888</v>
      </c>
      <c r="AO256">
        <v>1715.209185999996</v>
      </c>
      <c r="AP256">
        <v>333.80436500000047</v>
      </c>
      <c r="AQ256">
        <v>1613.134041999997</v>
      </c>
      <c r="AR256">
        <v>439.97993500000081</v>
      </c>
      <c r="AS256">
        <v>244.39457699999991</v>
      </c>
      <c r="AT256">
        <v>125.346997</v>
      </c>
      <c r="AU256">
        <v>54.363975999999987</v>
      </c>
      <c r="AV256">
        <v>5189.268655000008</v>
      </c>
      <c r="AW256">
        <v>4832.0317750000277</v>
      </c>
      <c r="AX256">
        <v>4031.623172999994</v>
      </c>
      <c r="AY256">
        <v>2522.637119999998</v>
      </c>
      <c r="AZ256">
        <v>1226.0058319999989</v>
      </c>
      <c r="BA256">
        <v>447.19552900000031</v>
      </c>
      <c r="BB256">
        <v>2.122112</v>
      </c>
      <c r="BC256">
        <v>17104.975371000259</v>
      </c>
      <c r="BD256">
        <v>2145.0389300000102</v>
      </c>
      <c r="BE256">
        <v>395.47510999999969</v>
      </c>
      <c r="BF256"/>
      <c r="BG256"/>
      <c r="BH256">
        <v>183.97903000000019</v>
      </c>
    </row>
    <row r="257">
      <c r="A257" t="s">
        <v>594</v>
      </c>
      <c r="B257">
        <v>2014</v>
      </c>
      <c r="C257" t="s">
        <v>601</v>
      </c>
      <c r="D257">
        <v>158</v>
      </c>
      <c r="E257" t="s">
        <v>62</v>
      </c>
      <c r="F257" t="s">
        <v>495</v>
      </c>
      <c r="G257" t="s">
        <v>182</v>
      </c>
      <c r="H257">
        <v>12.8476593321609</v>
      </c>
      <c r="I257">
        <v>10.64187856362442</v>
      </c>
      <c r="J257">
        <v>11.045603622538531</v>
      </c>
      <c r="K257">
        <v>2.4344737176416871</v>
      </c>
      <c r="L257">
        <v>0.0095371422173583</v>
      </c>
      <c r="M257">
        <v>0.4958350358092698</v>
      </c>
      <c r="N257">
        <v>0.093908552587154401</v>
      </c>
      <c r="O257">
        <v>0.066227522229717894</v>
      </c>
      <c r="P257">
        <v>0.012766873070178399</v>
      </c>
      <c r="Q257">
        <v>0</v>
      </c>
      <c r="R257">
        <v>13.499636849298181</v>
      </c>
      <c r="S257">
        <v>11.752229564483111</v>
      </c>
      <c r="T257">
        <v>10.655987204242891</v>
      </c>
      <c r="U257">
        <v>12.86014819147594</v>
      </c>
      <c r="V257">
        <v>9.8892121661803305</v>
      </c>
      <c r="W257" t="s">
        <v>483</v>
      </c>
      <c r="X257" t="s">
        <v>484</v>
      </c>
      <c r="Y257" t="s">
        <v>485</v>
      </c>
      <c r="Z257" t="s">
        <v>486</v>
      </c>
      <c r="AA257" t="s">
        <v>487</v>
      </c>
      <c r="AB257" t="s">
        <v>151</v>
      </c>
      <c r="AC257" t="s">
        <v>152</v>
      </c>
      <c r="AD257" t="s">
        <v>488</v>
      </c>
      <c r="AE257">
        <v>18.903603671131819</v>
      </c>
      <c r="AF257">
        <v>0.20473997273836919</v>
      </c>
      <c r="AG257">
        <v>2.276036003930233</v>
      </c>
      <c r="AH257">
        <v>0</v>
      </c>
      <c r="AI257">
        <v>0.25450525178036298</v>
      </c>
      <c r="AJ257"/>
      <c r="AK257">
        <v>0.1979736464700742</v>
      </c>
      <c r="AL257">
        <v>3040.7837110000009</v>
      </c>
      <c r="AM257">
        <v>2517.378767000002</v>
      </c>
      <c r="AN257">
        <v>2613.526523999999</v>
      </c>
      <c r="AO257">
        <v>575.93641300000024</v>
      </c>
      <c r="AP257">
        <v>2.2576079999999998</v>
      </c>
      <c r="AQ257">
        <v>43.868125999999997</v>
      </c>
      <c r="AR257">
        <v>8.2924900000000008</v>
      </c>
      <c r="AS257">
        <v>5.8733040000000001</v>
      </c>
      <c r="AT257">
        <v>1.1288039999999999</v>
      </c>
      <c r="AU257">
        <v>0</v>
      </c>
      <c r="AV257">
        <v>2001.809381999999</v>
      </c>
      <c r="AW257">
        <v>1741.283342999998</v>
      </c>
      <c r="AX257">
        <v>1577.4278479999989</v>
      </c>
      <c r="AY257">
        <v>1904.2288669999989</v>
      </c>
      <c r="AZ257">
        <v>1465.970858999998</v>
      </c>
      <c r="BA257">
        <v>7972.4201480000393</v>
      </c>
      <c r="BB257">
        <v>26.266784000000001</v>
      </c>
      <c r="BC257">
        <v>715.65493099999969</v>
      </c>
      <c r="BD257">
        <v>0</v>
      </c>
      <c r="BE257">
        <v>2.6452200000000001</v>
      </c>
      <c r="BF257"/>
      <c r="BG257"/>
      <c r="BH257">
        <v>32.895940000000003</v>
      </c>
    </row>
    <row r="258">
      <c r="A258" t="s">
        <v>594</v>
      </c>
      <c r="B258">
        <v>2014</v>
      </c>
      <c r="C258" t="s">
        <v>601</v>
      </c>
      <c r="D258">
        <v>159</v>
      </c>
      <c r="E258" t="s">
        <v>62</v>
      </c>
      <c r="F258" t="s">
        <v>496</v>
      </c>
      <c r="G258" t="s">
        <v>182</v>
      </c>
      <c r="H258">
        <v>0</v>
      </c>
      <c r="I258">
        <v>0.040528562888299799</v>
      </c>
      <c r="J258">
        <v>0.023799532725871399</v>
      </c>
      <c r="K258">
        <v>0.018788823323892201</v>
      </c>
      <c r="L258">
        <v>0</v>
      </c>
      <c r="M258">
        <v>0</v>
      </c>
      <c r="N258">
        <v>0</v>
      </c>
      <c r="O258">
        <v>0</v>
      </c>
      <c r="P258">
        <v>0</v>
      </c>
      <c r="Q258">
        <v>0</v>
      </c>
      <c r="R258">
        <v>0</v>
      </c>
      <c r="S258">
        <v>0</v>
      </c>
      <c r="T258">
        <v>0.064764297182996797</v>
      </c>
      <c r="U258">
        <v>0.038030559666609398</v>
      </c>
      <c r="V258">
        <v>0.029985092071145299</v>
      </c>
      <c r="W258" t="s">
        <v>483</v>
      </c>
      <c r="X258" t="s">
        <v>484</v>
      </c>
      <c r="Y258" t="s">
        <v>485</v>
      </c>
      <c r="Z258" t="s">
        <v>486</v>
      </c>
      <c r="AA258" t="s">
        <v>487</v>
      </c>
      <c r="AB258" t="s">
        <v>151</v>
      </c>
      <c r="AC258" t="s">
        <v>152</v>
      </c>
      <c r="AD258" t="s">
        <v>488</v>
      </c>
      <c r="AE258">
        <v>0</v>
      </c>
      <c r="AF258">
        <v>0</v>
      </c>
      <c r="AG258">
        <v>0.062536664565685601</v>
      </c>
      <c r="AH258">
        <v>0</v>
      </c>
      <c r="AI258">
        <v>0</v>
      </c>
      <c r="AJ258"/>
      <c r="AK258">
        <v>0</v>
      </c>
      <c r="AL258">
        <v>0</v>
      </c>
      <c r="AM258">
        <v>9.5871929999999992</v>
      </c>
      <c r="AN258">
        <v>5.6312639999999998</v>
      </c>
      <c r="AO258">
        <v>4.4449719999999999</v>
      </c>
      <c r="AP258">
        <v>0</v>
      </c>
      <c r="AQ258">
        <v>0</v>
      </c>
      <c r="AR258">
        <v>0</v>
      </c>
      <c r="AS258">
        <v>0</v>
      </c>
      <c r="AT258">
        <v>0</v>
      </c>
      <c r="AU258">
        <v>0</v>
      </c>
      <c r="AV258">
        <v>0</v>
      </c>
      <c r="AW258">
        <v>0</v>
      </c>
      <c r="AX258">
        <v>9.5871929999999992</v>
      </c>
      <c r="AY258">
        <v>5.6312639999999998</v>
      </c>
      <c r="AZ258">
        <v>4.4449719999999999</v>
      </c>
      <c r="BA258">
        <v>0</v>
      </c>
      <c r="BB258">
        <v>0</v>
      </c>
      <c r="BC258">
        <v>19.663429000000001</v>
      </c>
      <c r="BD258">
        <v>0</v>
      </c>
      <c r="BE258">
        <v>0</v>
      </c>
      <c r="BF258"/>
      <c r="BG258"/>
      <c r="BH258">
        <v>0</v>
      </c>
    </row>
    <row r="259">
      <c r="A259" t="s">
        <v>594</v>
      </c>
      <c r="B259">
        <v>2014</v>
      </c>
      <c r="C259" t="s">
        <v>601</v>
      </c>
      <c r="D259">
        <v>160</v>
      </c>
      <c r="E259" t="s">
        <v>62</v>
      </c>
      <c r="F259" t="s">
        <v>497</v>
      </c>
      <c r="G259" t="s">
        <v>182</v>
      </c>
      <c r="H259">
        <v>0.0059865140259647998</v>
      </c>
      <c r="I259">
        <v>0</v>
      </c>
      <c r="J259">
        <v>0</v>
      </c>
      <c r="K259">
        <v>0</v>
      </c>
      <c r="L259">
        <v>0</v>
      </c>
      <c r="M259">
        <v>0</v>
      </c>
      <c r="N259">
        <v>0</v>
      </c>
      <c r="O259">
        <v>0</v>
      </c>
      <c r="P259">
        <v>0</v>
      </c>
      <c r="Q259">
        <v>0</v>
      </c>
      <c r="R259">
        <v>0.0095550923220362998</v>
      </c>
      <c r="S259">
        <v>0</v>
      </c>
      <c r="T259">
        <v>0</v>
      </c>
      <c r="U259">
        <v>0</v>
      </c>
      <c r="V259">
        <v>0</v>
      </c>
      <c r="W259" t="s">
        <v>483</v>
      </c>
      <c r="X259" t="s">
        <v>484</v>
      </c>
      <c r="Y259" t="s">
        <v>485</v>
      </c>
      <c r="Z259" t="s">
        <v>486</v>
      </c>
      <c r="AA259" t="s">
        <v>487</v>
      </c>
      <c r="AB259" t="s">
        <v>151</v>
      </c>
      <c r="AC259" t="s">
        <v>152</v>
      </c>
      <c r="AD259" t="s">
        <v>488</v>
      </c>
      <c r="AE259">
        <v>0</v>
      </c>
      <c r="AF259">
        <v>0</v>
      </c>
      <c r="AG259">
        <v>0</v>
      </c>
      <c r="AH259">
        <v>0</v>
      </c>
      <c r="AI259">
        <v>0.1363234200499675</v>
      </c>
      <c r="AJ259"/>
      <c r="AK259">
        <v>0</v>
      </c>
      <c r="AL259">
        <v>1.4168879999999999</v>
      </c>
      <c r="AM259">
        <v>0</v>
      </c>
      <c r="AN259">
        <v>0</v>
      </c>
      <c r="AO259">
        <v>0</v>
      </c>
      <c r="AP259">
        <v>0</v>
      </c>
      <c r="AQ259">
        <v>0</v>
      </c>
      <c r="AR259">
        <v>0</v>
      </c>
      <c r="AS259">
        <v>0</v>
      </c>
      <c r="AT259">
        <v>0</v>
      </c>
      <c r="AU259">
        <v>0</v>
      </c>
      <c r="AV259">
        <v>1.4168879999999999</v>
      </c>
      <c r="AW259">
        <v>0</v>
      </c>
      <c r="AX259">
        <v>0</v>
      </c>
      <c r="AY259">
        <v>0</v>
      </c>
      <c r="AZ259">
        <v>0</v>
      </c>
      <c r="BA259">
        <v>0</v>
      </c>
      <c r="BB259">
        <v>0</v>
      </c>
      <c r="BC259">
        <v>0</v>
      </c>
      <c r="BD259">
        <v>0</v>
      </c>
      <c r="BE259">
        <v>1.4168879999999999</v>
      </c>
      <c r="BF259"/>
      <c r="BG259"/>
      <c r="BH259">
        <v>0</v>
      </c>
    </row>
    <row r="260">
      <c r="A260" t="s">
        <v>594</v>
      </c>
      <c r="B260">
        <v>2014</v>
      </c>
      <c r="C260" t="s">
        <v>601</v>
      </c>
      <c r="D260">
        <v>161</v>
      </c>
      <c r="E260" t="s">
        <v>62</v>
      </c>
      <c r="F260" t="s">
        <v>498</v>
      </c>
      <c r="G260" t="s">
        <v>182</v>
      </c>
      <c r="H260">
        <v>0</v>
      </c>
      <c r="I260">
        <v>0</v>
      </c>
      <c r="J260">
        <v>0.032935322793800202</v>
      </c>
      <c r="K260">
        <v>0</v>
      </c>
      <c r="L260">
        <v>0</v>
      </c>
      <c r="M260">
        <v>0.088082069649686803</v>
      </c>
      <c r="N260">
        <v>0</v>
      </c>
      <c r="O260">
        <v>0</v>
      </c>
      <c r="P260">
        <v>0</v>
      </c>
      <c r="Q260">
        <v>0</v>
      </c>
      <c r="R260">
        <v>0</v>
      </c>
      <c r="S260">
        <v>0</v>
      </c>
      <c r="T260">
        <v>0</v>
      </c>
      <c r="U260">
        <v>0</v>
      </c>
      <c r="V260">
        <v>0</v>
      </c>
      <c r="W260" t="s">
        <v>483</v>
      </c>
      <c r="X260" t="s">
        <v>484</v>
      </c>
      <c r="Y260" t="s">
        <v>485</v>
      </c>
      <c r="Z260" t="s">
        <v>486</v>
      </c>
      <c r="AA260" t="s">
        <v>487</v>
      </c>
      <c r="AB260" t="s">
        <v>151</v>
      </c>
      <c r="AC260" t="s">
        <v>152</v>
      </c>
      <c r="AD260" t="s">
        <v>488</v>
      </c>
      <c r="AE260">
        <v>0</v>
      </c>
      <c r="AF260">
        <v>0.060742843785242299</v>
      </c>
      <c r="AG260">
        <v>0</v>
      </c>
      <c r="AH260">
        <v>0</v>
      </c>
      <c r="AI260">
        <v>0</v>
      </c>
      <c r="AJ260"/>
      <c r="AK260">
        <v>0</v>
      </c>
      <c r="AL260">
        <v>0</v>
      </c>
      <c r="AM260">
        <v>0</v>
      </c>
      <c r="AN260">
        <v>7.7929050000000002</v>
      </c>
      <c r="AO260">
        <v>0</v>
      </c>
      <c r="AP260">
        <v>0</v>
      </c>
      <c r="AQ260">
        <v>7.7929050000000002</v>
      </c>
      <c r="AR260">
        <v>0</v>
      </c>
      <c r="AS260">
        <v>0</v>
      </c>
      <c r="AT260">
        <v>0</v>
      </c>
      <c r="AU260">
        <v>0</v>
      </c>
      <c r="AV260">
        <v>0</v>
      </c>
      <c r="AW260">
        <v>0</v>
      </c>
      <c r="AX260">
        <v>0</v>
      </c>
      <c r="AY260">
        <v>0</v>
      </c>
      <c r="AZ260">
        <v>0</v>
      </c>
      <c r="BA260">
        <v>0</v>
      </c>
      <c r="BB260">
        <v>7.7929050000000002</v>
      </c>
      <c r="BC260">
        <v>0</v>
      </c>
      <c r="BD260">
        <v>0</v>
      </c>
      <c r="BE260">
        <v>0</v>
      </c>
      <c r="BF260"/>
      <c r="BG260"/>
      <c r="BH260">
        <v>0</v>
      </c>
    </row>
    <row r="261">
      <c r="A261" t="s">
        <v>594</v>
      </c>
      <c r="B261">
        <v>2014</v>
      </c>
      <c r="C261" t="s">
        <v>601</v>
      </c>
      <c r="D261">
        <v>162</v>
      </c>
      <c r="E261" t="s">
        <v>62</v>
      </c>
      <c r="F261" t="s">
        <v>499</v>
      </c>
      <c r="G261" t="s">
        <v>182</v>
      </c>
      <c r="H261">
        <v>0.087525545217046696</v>
      </c>
      <c r="I261">
        <v>0.044524466849394199</v>
      </c>
      <c r="J261">
        <v>0</v>
      </c>
      <c r="K261">
        <v>0</v>
      </c>
      <c r="L261">
        <v>0</v>
      </c>
      <c r="M261">
        <v>0</v>
      </c>
      <c r="N261">
        <v>0</v>
      </c>
      <c r="O261">
        <v>0</v>
      </c>
      <c r="P261">
        <v>0</v>
      </c>
      <c r="Q261">
        <v>0</v>
      </c>
      <c r="R261">
        <v>0.13259699550251969</v>
      </c>
      <c r="S261">
        <v>0.078193832483906697</v>
      </c>
      <c r="T261">
        <v>0</v>
      </c>
      <c r="U261">
        <v>0</v>
      </c>
      <c r="V261">
        <v>0</v>
      </c>
      <c r="W261" t="s">
        <v>483</v>
      </c>
      <c r="X261" t="s">
        <v>484</v>
      </c>
      <c r="Y261" t="s">
        <v>485</v>
      </c>
      <c r="Z261" t="s">
        <v>486</v>
      </c>
      <c r="AA261" t="s">
        <v>487</v>
      </c>
      <c r="AB261" t="s">
        <v>151</v>
      </c>
      <c r="AC261" t="s">
        <v>152</v>
      </c>
      <c r="AD261" t="s">
        <v>488</v>
      </c>
      <c r="AE261">
        <v>0</v>
      </c>
      <c r="AF261">
        <v>0</v>
      </c>
      <c r="AG261">
        <v>0.099379650098765093</v>
      </c>
      <c r="AH261">
        <v>0</v>
      </c>
      <c r="AI261">
        <v>0</v>
      </c>
      <c r="AJ261"/>
      <c r="AK261">
        <v>0</v>
      </c>
      <c r="AL261">
        <v>20.715544000000001</v>
      </c>
      <c r="AM261">
        <v>10.532439999999999</v>
      </c>
      <c r="AN261">
        <v>0</v>
      </c>
      <c r="AO261">
        <v>0</v>
      </c>
      <c r="AP261">
        <v>0</v>
      </c>
      <c r="AQ261">
        <v>0</v>
      </c>
      <c r="AR261">
        <v>0</v>
      </c>
      <c r="AS261">
        <v>0</v>
      </c>
      <c r="AT261">
        <v>0</v>
      </c>
      <c r="AU261">
        <v>0</v>
      </c>
      <c r="AV261">
        <v>19.662299999999998</v>
      </c>
      <c r="AW261">
        <v>11.585684000000001</v>
      </c>
      <c r="AX261">
        <v>0</v>
      </c>
      <c r="AY261">
        <v>0</v>
      </c>
      <c r="AZ261">
        <v>0</v>
      </c>
      <c r="BA261">
        <v>0</v>
      </c>
      <c r="BB261">
        <v>0</v>
      </c>
      <c r="BC261">
        <v>31.247983999999999</v>
      </c>
      <c r="BD261">
        <v>0</v>
      </c>
      <c r="BE261">
        <v>0</v>
      </c>
      <c r="BF261"/>
      <c r="BG261"/>
      <c r="BH261">
        <v>0</v>
      </c>
    </row>
    <row r="262">
      <c r="A262" t="s">
        <v>594</v>
      </c>
      <c r="B262">
        <v>2014</v>
      </c>
      <c r="C262" t="s">
        <v>601</v>
      </c>
      <c r="D262">
        <v>163</v>
      </c>
      <c r="E262" t="s">
        <v>62</v>
      </c>
      <c r="F262" t="s">
        <v>500</v>
      </c>
      <c r="G262" t="s">
        <v>182</v>
      </c>
      <c r="H262">
        <v>0.1973416157004356</v>
      </c>
      <c r="I262">
        <v>0.104417290405284</v>
      </c>
      <c r="J262">
        <v>0.0018632584075004999</v>
      </c>
      <c r="K262">
        <v>0</v>
      </c>
      <c r="L262">
        <v>0.0053886014405729</v>
      </c>
      <c r="M262">
        <v>0.0014689528510719</v>
      </c>
      <c r="N262">
        <v>0</v>
      </c>
      <c r="O262">
        <v>0</v>
      </c>
      <c r="P262">
        <v>0.0144268773705319</v>
      </c>
      <c r="Q262">
        <v>0</v>
      </c>
      <c r="R262">
        <v>0.18967082959907269</v>
      </c>
      <c r="S262">
        <v>0.25451403099070091</v>
      </c>
      <c r="T262">
        <v>0.036757116112049897</v>
      </c>
      <c r="U262">
        <v>0</v>
      </c>
      <c r="V262">
        <v>0.0029740406781878</v>
      </c>
      <c r="W262" t="s">
        <v>483</v>
      </c>
      <c r="X262" t="s">
        <v>484</v>
      </c>
      <c r="Y262" t="s">
        <v>485</v>
      </c>
      <c r="Z262" t="s">
        <v>486</v>
      </c>
      <c r="AA262" t="s">
        <v>487</v>
      </c>
      <c r="AB262" t="s">
        <v>151</v>
      </c>
      <c r="AC262" t="s">
        <v>152</v>
      </c>
      <c r="AD262" t="s">
        <v>488</v>
      </c>
      <c r="AE262">
        <v>0.016091745617356101</v>
      </c>
      <c r="AF262">
        <v>0.0099426483069156007</v>
      </c>
      <c r="AG262">
        <v>0.19290838072879751</v>
      </c>
      <c r="AH262">
        <v>0.00091447403586019998</v>
      </c>
      <c r="AI262">
        <v>0.41133441248760849</v>
      </c>
      <c r="AJ262"/>
      <c r="AK262">
        <v>0</v>
      </c>
      <c r="AL262">
        <v>46.706809000000007</v>
      </c>
      <c r="AM262">
        <v>24.700326</v>
      </c>
      <c r="AN262">
        <v>0.44086999999999998</v>
      </c>
      <c r="AO262">
        <v>0</v>
      </c>
      <c r="AP262">
        <v>1.275576</v>
      </c>
      <c r="AQ262">
        <v>0.129963</v>
      </c>
      <c r="AR262">
        <v>0</v>
      </c>
      <c r="AS262">
        <v>0</v>
      </c>
      <c r="AT262">
        <v>1.275576</v>
      </c>
      <c r="AU262">
        <v>0</v>
      </c>
      <c r="AV262">
        <v>28.12556</v>
      </c>
      <c r="AW262">
        <v>37.710380000000001</v>
      </c>
      <c r="AX262">
        <v>5.4412320000000003</v>
      </c>
      <c r="AY262">
        <v>0</v>
      </c>
      <c r="AZ262">
        <v>0.44086999999999998</v>
      </c>
      <c r="BA262">
        <v>6.7865449999999994</v>
      </c>
      <c r="BB262">
        <v>1.275576</v>
      </c>
      <c r="BC262">
        <v>60.656260999999994</v>
      </c>
      <c r="BD262">
        <v>0.129963</v>
      </c>
      <c r="BE262">
        <v>4.2752359999999996</v>
      </c>
      <c r="BF262"/>
      <c r="BG262"/>
      <c r="BH262">
        <v>0</v>
      </c>
    </row>
    <row r="263">
      <c r="A263" t="s">
        <v>594</v>
      </c>
      <c r="B263">
        <v>2014</v>
      </c>
      <c r="C263" t="s">
        <v>601</v>
      </c>
      <c r="D263">
        <v>164</v>
      </c>
      <c r="E263" t="s">
        <v>62</v>
      </c>
      <c r="F263" t="s">
        <v>422</v>
      </c>
      <c r="G263" t="s">
        <v>182</v>
      </c>
      <c r="H263">
        <v>0.11098386255388321</v>
      </c>
      <c r="I263">
        <v>0.032578542467848998</v>
      </c>
      <c r="J263">
        <v>0</v>
      </c>
      <c r="K263">
        <v>0</v>
      </c>
      <c r="L263">
        <v>0</v>
      </c>
      <c r="M263">
        <v>0</v>
      </c>
      <c r="N263">
        <v>0</v>
      </c>
      <c r="O263">
        <v>0</v>
      </c>
      <c r="P263">
        <v>0</v>
      </c>
      <c r="Q263">
        <v>0</v>
      </c>
      <c r="R263">
        <v>0.11877110692309011</v>
      </c>
      <c r="S263">
        <v>0.1104309121757425</v>
      </c>
      <c r="T263">
        <v>0</v>
      </c>
      <c r="U263">
        <v>0</v>
      </c>
      <c r="V263">
        <v>0</v>
      </c>
      <c r="W263" t="s">
        <v>483</v>
      </c>
      <c r="X263" t="s">
        <v>484</v>
      </c>
      <c r="Y263" t="s">
        <v>485</v>
      </c>
      <c r="Z263" t="s">
        <v>486</v>
      </c>
      <c r="AA263" t="s">
        <v>487</v>
      </c>
      <c r="AB263" t="s">
        <v>151</v>
      </c>
      <c r="AC263" t="s">
        <v>152</v>
      </c>
      <c r="AD263" t="s">
        <v>488</v>
      </c>
      <c r="AE263">
        <v>0.0022216254450802002</v>
      </c>
      <c r="AF263">
        <v>0</v>
      </c>
      <c r="AG263">
        <v>0.10507028290755439</v>
      </c>
      <c r="AH263">
        <v>0</v>
      </c>
      <c r="AI263">
        <v>0</v>
      </c>
      <c r="AJ263"/>
      <c r="AK263">
        <v>0</v>
      </c>
      <c r="AL263">
        <v>26.267658000000001</v>
      </c>
      <c r="AM263">
        <v>7.7065840000000003</v>
      </c>
      <c r="AN263">
        <v>0</v>
      </c>
      <c r="AO263">
        <v>0</v>
      </c>
      <c r="AP263">
        <v>0</v>
      </c>
      <c r="AQ263">
        <v>0</v>
      </c>
      <c r="AR263">
        <v>0</v>
      </c>
      <c r="AS263">
        <v>0</v>
      </c>
      <c r="AT263">
        <v>0</v>
      </c>
      <c r="AU263">
        <v>0</v>
      </c>
      <c r="AV263">
        <v>17.612112</v>
      </c>
      <c r="AW263">
        <v>16.362130000000001</v>
      </c>
      <c r="AX263">
        <v>0</v>
      </c>
      <c r="AY263">
        <v>0</v>
      </c>
      <c r="AZ263">
        <v>0</v>
      </c>
      <c r="BA263">
        <v>0.93694999999999995</v>
      </c>
      <c r="BB263">
        <v>0</v>
      </c>
      <c r="BC263">
        <v>33.037292000000008</v>
      </c>
      <c r="BD263">
        <v>0</v>
      </c>
      <c r="BE263">
        <v>0</v>
      </c>
      <c r="BF263"/>
      <c r="BG263"/>
      <c r="BH263">
        <v>0</v>
      </c>
    </row>
    <row r="264">
      <c r="A264" t="s">
        <v>594</v>
      </c>
      <c r="B264">
        <v>2014</v>
      </c>
      <c r="C264" t="s">
        <v>601</v>
      </c>
      <c r="D264">
        <v>165</v>
      </c>
      <c r="E264" t="s">
        <v>62</v>
      </c>
      <c r="F264" t="s">
        <v>46</v>
      </c>
      <c r="G264" t="s">
        <v>182</v>
      </c>
      <c r="H264">
        <v>0.092881714411568506</v>
      </c>
      <c r="I264">
        <v>0.034129444272366402</v>
      </c>
      <c r="J264">
        <v>0.021743625900494602</v>
      </c>
      <c r="K264">
        <v>0.036848335594793599</v>
      </c>
      <c r="L264">
        <v>0</v>
      </c>
      <c r="M264">
        <v>0.025169015069837</v>
      </c>
      <c r="N264">
        <v>0.051132699488134599</v>
      </c>
      <c r="O264">
        <v>0.022274738546691999</v>
      </c>
      <c r="P264">
        <v>0</v>
      </c>
      <c r="Q264">
        <v>0</v>
      </c>
      <c r="R264">
        <v>0</v>
      </c>
      <c r="S264">
        <v>0.14836879224404731</v>
      </c>
      <c r="T264">
        <v>0.054538560314562202</v>
      </c>
      <c r="U264">
        <v>0.034745315032100897</v>
      </c>
      <c r="V264">
        <v>0</v>
      </c>
      <c r="W264" t="s">
        <v>483</v>
      </c>
      <c r="X264" t="s">
        <v>484</v>
      </c>
      <c r="Y264" t="s">
        <v>485</v>
      </c>
      <c r="Z264" t="s">
        <v>486</v>
      </c>
      <c r="AA264" t="s">
        <v>487</v>
      </c>
      <c r="AB264" t="s">
        <v>151</v>
      </c>
      <c r="AC264" t="s">
        <v>152</v>
      </c>
      <c r="AD264" t="s">
        <v>488</v>
      </c>
      <c r="AE264">
        <v>0.083467173381311405</v>
      </c>
      <c r="AF264">
        <v>0.050592031977536103</v>
      </c>
      <c r="AG264">
        <v>0</v>
      </c>
      <c r="AH264">
        <v>0.015668583762061698</v>
      </c>
      <c r="AI264">
        <v>0</v>
      </c>
      <c r="AJ264"/>
      <c r="AK264">
        <v>0</v>
      </c>
      <c r="AL264">
        <v>21.983242000000001</v>
      </c>
      <c r="AM264">
        <v>8.0734560000000002</v>
      </c>
      <c r="AN264">
        <v>5.1448109999999998</v>
      </c>
      <c r="AO264">
        <v>8.7174069999999997</v>
      </c>
      <c r="AP264">
        <v>0</v>
      </c>
      <c r="AQ264">
        <v>2.2267839999999999</v>
      </c>
      <c r="AR264">
        <v>4.5152159999999997</v>
      </c>
      <c r="AS264">
        <v>1.9754069999999999</v>
      </c>
      <c r="AT264">
        <v>0</v>
      </c>
      <c r="AU264">
        <v>0</v>
      </c>
      <c r="AV264">
        <v>0</v>
      </c>
      <c r="AW264">
        <v>21.983242000000001</v>
      </c>
      <c r="AX264">
        <v>8.0734560000000002</v>
      </c>
      <c r="AY264">
        <v>5.1448109999999998</v>
      </c>
      <c r="AZ264">
        <v>0</v>
      </c>
      <c r="BA264">
        <v>35.201509000000001</v>
      </c>
      <c r="BB264">
        <v>6.4906230000000003</v>
      </c>
      <c r="BC264">
        <v>0</v>
      </c>
      <c r="BD264">
        <v>2.2267839999999999</v>
      </c>
      <c r="BE264">
        <v>0</v>
      </c>
      <c r="BF264"/>
      <c r="BG264"/>
      <c r="BH264">
        <v>0</v>
      </c>
    </row>
    <row r="265">
      <c r="A265" t="s">
        <v>594</v>
      </c>
      <c r="B265">
        <v>2014</v>
      </c>
      <c r="C265" t="s">
        <v>601</v>
      </c>
      <c r="D265">
        <v>222</v>
      </c>
      <c r="E265" t="s">
        <v>36</v>
      </c>
      <c r="F265" t="s">
        <v>15</v>
      </c>
      <c r="G265" t="s">
        <v>621</v>
      </c>
      <c r="H265">
        <v>74.434446184591508</v>
      </c>
      <c r="I265">
        <v>83.751535667072133</v>
      </c>
      <c r="J265">
        <v>90.602307494221392</v>
      </c>
      <c r="K265">
        <v>91.398372750296289</v>
      </c>
      <c r="L265">
        <v>96.299463570761105</v>
      </c>
      <c r="M265">
        <v>82.715161473282009</v>
      </c>
      <c r="N265">
        <v>92.618256442276504</v>
      </c>
      <c r="O265">
        <v>95.376685773957462</v>
      </c>
      <c r="P265">
        <v>96.124442044203931</v>
      </c>
      <c r="Q265">
        <v>96.820429674317552</v>
      </c>
      <c r="R265">
        <v>73.433973423329192</v>
      </c>
      <c r="S265">
        <v>77.44188994770343</v>
      </c>
      <c r="T265">
        <v>85.18225805791468</v>
      </c>
      <c r="U265">
        <v>90.520565587241137</v>
      </c>
      <c r="V265">
        <v>93.681615385522846</v>
      </c>
      <c r="W265" t="s">
        <v>483</v>
      </c>
      <c r="X265" t="s">
        <v>484</v>
      </c>
      <c r="Y265" t="s">
        <v>485</v>
      </c>
      <c r="Z265" t="s">
        <v>486</v>
      </c>
      <c r="AA265" t="s">
        <v>487</v>
      </c>
      <c r="AB265" t="s">
        <v>151</v>
      </c>
      <c r="AC265" t="s">
        <v>152</v>
      </c>
      <c r="AD265" t="s">
        <v>488</v>
      </c>
      <c r="AE265">
        <v>90.00126084646665</v>
      </c>
      <c r="AF265">
        <v>93.294592126161675</v>
      </c>
      <c r="AG265">
        <v>76.038225930819721</v>
      </c>
      <c r="AH265">
        <v>91.718338960448648</v>
      </c>
      <c r="AI265">
        <v>86.13045562764718</v>
      </c>
      <c r="AJ265"/>
      <c r="AK265">
        <v>93.383927902830592</v>
      </c>
      <c r="AL265">
        <v>17473.311536000161</v>
      </c>
      <c r="AM265">
        <v>19560.44480900019</v>
      </c>
      <c r="AN265">
        <v>21171.730490000351</v>
      </c>
      <c r="AO265">
        <v>21315.934792000011</v>
      </c>
      <c r="AP265">
        <v>22550.293523000131</v>
      </c>
      <c r="AQ265">
        <v>7208.0364690000388</v>
      </c>
      <c r="AR265">
        <v>8047.7781710000272</v>
      </c>
      <c r="AS265">
        <v>8386.7965050000657</v>
      </c>
      <c r="AT265">
        <v>8446.6673420000625</v>
      </c>
      <c r="AU265">
        <v>8418.9535720000094</v>
      </c>
      <c r="AV265">
        <v>10803.84809900005</v>
      </c>
      <c r="AW265">
        <v>11362.15415500006</v>
      </c>
      <c r="AX265">
        <v>12440.759584000099</v>
      </c>
      <c r="AY265">
        <v>13235.28555900006</v>
      </c>
      <c r="AZ265">
        <v>13721.43569400006</v>
      </c>
      <c r="BA265">
        <v>37504.630216000653</v>
      </c>
      <c r="BB265">
        <v>11813.629470999949</v>
      </c>
      <c r="BC265">
        <v>23667.503232000501</v>
      </c>
      <c r="BD265">
        <v>12850.87228500013</v>
      </c>
      <c r="BE265">
        <v>891.78589799999554</v>
      </c>
      <c r="BF265"/>
      <c r="BG265"/>
      <c r="BH265">
        <v>15343.294048000111</v>
      </c>
    </row>
    <row r="266">
      <c r="A266" t="s">
        <v>594</v>
      </c>
      <c r="B266">
        <v>2014</v>
      </c>
      <c r="C266" t="s">
        <v>601</v>
      </c>
      <c r="D266">
        <v>223</v>
      </c>
      <c r="E266" t="s">
        <v>36</v>
      </c>
      <c r="F266" t="s">
        <v>16</v>
      </c>
      <c r="G266" t="s">
        <v>622</v>
      </c>
      <c r="H266">
        <v>23.602095853951539</v>
      </c>
      <c r="I266">
        <v>14.486807934401041</v>
      </c>
      <c r="J266">
        <v>7.1343104828284982</v>
      </c>
      <c r="K266">
        <v>6.3294146075668554</v>
      </c>
      <c r="L266">
        <v>1.816756335014035</v>
      </c>
      <c r="M266">
        <v>15.3779150552513</v>
      </c>
      <c r="N266">
        <v>5.4617916204658803</v>
      </c>
      <c r="O266">
        <v>3.020995358603793</v>
      </c>
      <c r="P266">
        <v>2.2143942976779871</v>
      </c>
      <c r="Q266">
        <v>0.92559738333004937</v>
      </c>
      <c r="R266">
        <v>24.84535312490247</v>
      </c>
      <c r="S266">
        <v>20.561924061340459</v>
      </c>
      <c r="T266">
        <v>13.1437983129907</v>
      </c>
      <c r="U266">
        <v>6.8619837743300129</v>
      </c>
      <c r="V266">
        <v>3.7019064378638951</v>
      </c>
      <c r="W266" t="s">
        <v>483</v>
      </c>
      <c r="X266" t="s">
        <v>484</v>
      </c>
      <c r="Y266" t="s">
        <v>485</v>
      </c>
      <c r="Z266" t="s">
        <v>486</v>
      </c>
      <c r="AA266" t="s">
        <v>487</v>
      </c>
      <c r="AB266" t="s">
        <v>151</v>
      </c>
      <c r="AC266" t="s">
        <v>152</v>
      </c>
      <c r="AD266" t="s">
        <v>488</v>
      </c>
      <c r="AE266">
        <v>7.5550915708346063</v>
      </c>
      <c r="AF266">
        <v>4.8883151222960466</v>
      </c>
      <c r="AG266">
        <v>22.258221740068802</v>
      </c>
      <c r="AH266">
        <v>6.7947533790970764</v>
      </c>
      <c r="AI266">
        <v>8.217205556481213</v>
      </c>
      <c r="AJ266"/>
      <c r="AK266">
        <v>4.6269861811657229</v>
      </c>
      <c r="AL266">
        <v>5540.5366050000166</v>
      </c>
      <c r="AM266">
        <v>3383.4413279999981</v>
      </c>
      <c r="AN266">
        <v>1667.128608</v>
      </c>
      <c r="AO266">
        <v>1476.1465110000011</v>
      </c>
      <c r="AP266">
        <v>425.42696600000028</v>
      </c>
      <c r="AQ266">
        <v>1340.075635000002</v>
      </c>
      <c r="AR266">
        <v>474.58556299999998</v>
      </c>
      <c r="AS266">
        <v>265.64640100000008</v>
      </c>
      <c r="AT266">
        <v>194.58372499999999</v>
      </c>
      <c r="AU266">
        <v>80.484680999999981</v>
      </c>
      <c r="AV266">
        <v>3655.330205000002</v>
      </c>
      <c r="AW266">
        <v>3016.8136530000011</v>
      </c>
      <c r="AX266">
        <v>1919.634892999999</v>
      </c>
      <c r="AY266">
        <v>1003.311393</v>
      </c>
      <c r="AZ266">
        <v>542.21386899999993</v>
      </c>
      <c r="BA266">
        <v>3148.299400999997</v>
      </c>
      <c r="BB266">
        <v>618.99347300000022</v>
      </c>
      <c r="BC266">
        <v>6928.048735000033</v>
      </c>
      <c r="BD266">
        <v>952.02888399999949</v>
      </c>
      <c r="BE266">
        <v>85.080102999999994</v>
      </c>
      <c r="BF266"/>
      <c r="BG266"/>
      <c r="BH266">
        <v>760.22942200000205</v>
      </c>
    </row>
    <row r="267">
      <c r="A267" t="s">
        <v>594</v>
      </c>
      <c r="B267">
        <v>2014</v>
      </c>
      <c r="C267" t="s">
        <v>601</v>
      </c>
      <c r="D267">
        <v>224</v>
      </c>
      <c r="E267" t="s">
        <v>36</v>
      </c>
      <c r="F267" t="s">
        <v>20</v>
      </c>
      <c r="G267" t="s">
        <v>623</v>
      </c>
      <c r="H267">
        <v>1.9634579614560539</v>
      </c>
      <c r="I267">
        <v>1.761656398526203</v>
      </c>
      <c r="J267">
        <v>2.2633820229500148</v>
      </c>
      <c r="K267">
        <v>2.2722126421366231</v>
      </c>
      <c r="L267">
        <v>1.8837800942251119</v>
      </c>
      <c r="M267">
        <v>1.9069234714657719</v>
      </c>
      <c r="N267">
        <v>1.919951937257468</v>
      </c>
      <c r="O267">
        <v>1.6023188674390281</v>
      </c>
      <c r="P267">
        <v>1.661163658118596</v>
      </c>
      <c r="Q267">
        <v>2.2539729423527941</v>
      </c>
      <c r="R267">
        <v>1.720673451767976</v>
      </c>
      <c r="S267">
        <v>1.996185990955915</v>
      </c>
      <c r="T267">
        <v>1.6739436290942049</v>
      </c>
      <c r="U267">
        <v>2.6174506384290082</v>
      </c>
      <c r="V267">
        <v>2.6164781766128069</v>
      </c>
      <c r="W267" t="s">
        <v>483</v>
      </c>
      <c r="X267" t="s">
        <v>484</v>
      </c>
      <c r="Y267" t="s">
        <v>485</v>
      </c>
      <c r="Z267" t="s">
        <v>486</v>
      </c>
      <c r="AA267" t="s">
        <v>487</v>
      </c>
      <c r="AB267" t="s">
        <v>151</v>
      </c>
      <c r="AC267" t="s">
        <v>152</v>
      </c>
      <c r="AD267" t="s">
        <v>488</v>
      </c>
      <c r="AE267">
        <v>2.4436475826994291</v>
      </c>
      <c r="AF267">
        <v>1.817092751542932</v>
      </c>
      <c r="AG267">
        <v>1.7035523291103269</v>
      </c>
      <c r="AH267">
        <v>1.4869076604544531</v>
      </c>
      <c r="AI267">
        <v>5.65233881587144</v>
      </c>
      <c r="AJ267"/>
      <c r="AK267">
        <v>1.9890859160027881</v>
      </c>
      <c r="AL267">
        <v>460.9171480000004</v>
      </c>
      <c r="AM267">
        <v>411.440608</v>
      </c>
      <c r="AN267">
        <v>528.90169700000001</v>
      </c>
      <c r="AO267">
        <v>529.92558899999995</v>
      </c>
      <c r="AP267">
        <v>441.12181400000071</v>
      </c>
      <c r="AQ267">
        <v>166.17478199999999</v>
      </c>
      <c r="AR267">
        <v>166.8283110000001</v>
      </c>
      <c r="AS267">
        <v>140.89734999999999</v>
      </c>
      <c r="AT267">
        <v>145.970125</v>
      </c>
      <c r="AU267">
        <v>195.99265999999989</v>
      </c>
      <c r="AV267">
        <v>253.15114700000001</v>
      </c>
      <c r="AW267">
        <v>292.87731700000012</v>
      </c>
      <c r="AX267">
        <v>244.4773209999999</v>
      </c>
      <c r="AY267">
        <v>382.70537100000001</v>
      </c>
      <c r="AZ267">
        <v>383.23247199999997</v>
      </c>
      <c r="BA267">
        <v>1018.297945</v>
      </c>
      <c r="BB267">
        <v>230.093299</v>
      </c>
      <c r="BC267">
        <v>530.24422600000025</v>
      </c>
      <c r="BD267">
        <v>208.3341310000001</v>
      </c>
      <c r="BE267">
        <v>58.523736000000063</v>
      </c>
      <c r="BF267"/>
      <c r="BG267"/>
      <c r="BH267">
        <v>326.81351900000061</v>
      </c>
    </row>
    <row r="268">
      <c r="A268" t="s">
        <v>594</v>
      </c>
      <c r="B268">
        <v>2014</v>
      </c>
      <c r="C268" t="s">
        <v>601</v>
      </c>
      <c r="D268">
        <v>225</v>
      </c>
      <c r="E268" t="s">
        <v>501</v>
      </c>
      <c r="F268" t="s">
        <v>502</v>
      </c>
      <c r="G268" t="s">
        <v>182</v>
      </c>
      <c r="H268">
        <v>97.219561939555803</v>
      </c>
      <c r="I268">
        <v>96.907631870821191</v>
      </c>
      <c r="J268">
        <v>96.468381811595847</v>
      </c>
      <c r="K268">
        <v>96.306620838184656</v>
      </c>
      <c r="L268">
        <v>97.046595578310985</v>
      </c>
      <c r="M268">
        <v>96.61806549904945</v>
      </c>
      <c r="N268">
        <v>96.459161829812814</v>
      </c>
      <c r="O268">
        <v>97.565161772399918</v>
      </c>
      <c r="P268">
        <v>97.70040277403163</v>
      </c>
      <c r="Q268">
        <v>96.073761947386245</v>
      </c>
      <c r="R268">
        <v>97.508612957061573</v>
      </c>
      <c r="S268">
        <v>97.012407141736006</v>
      </c>
      <c r="T268">
        <v>96.880962584739152</v>
      </c>
      <c r="U268">
        <v>96.070817098039555</v>
      </c>
      <c r="V268">
        <v>96.195617142881332</v>
      </c>
      <c r="W268" t="s">
        <v>483</v>
      </c>
      <c r="X268" t="s">
        <v>484</v>
      </c>
      <c r="Y268" t="s">
        <v>485</v>
      </c>
      <c r="Z268" t="s">
        <v>486</v>
      </c>
      <c r="AA268" t="s">
        <v>487</v>
      </c>
      <c r="AB268" t="s">
        <v>151</v>
      </c>
      <c r="AC268" t="s">
        <v>152</v>
      </c>
      <c r="AD268" t="s">
        <v>488</v>
      </c>
      <c r="AE268">
        <v>96.296770890368961</v>
      </c>
      <c r="AF268">
        <v>96.88848136113748</v>
      </c>
      <c r="AG268">
        <v>97.304685289749614</v>
      </c>
      <c r="AH268">
        <v>97.122986839287975</v>
      </c>
      <c r="AI268">
        <v>93.987467031165721</v>
      </c>
      <c r="AJ268"/>
      <c r="AK268">
        <v>96.882068891885794</v>
      </c>
      <c r="AL268"/>
      <c r="AM268"/>
      <c r="AN268"/>
      <c r="AO268"/>
      <c r="AP268"/>
      <c r="AQ268"/>
      <c r="AR268"/>
      <c r="AS268"/>
      <c r="AT268"/>
      <c r="AU268"/>
      <c r="AV268"/>
      <c r="AW268"/>
      <c r="AX268"/>
      <c r="AY268"/>
      <c r="AZ268"/>
      <c r="BA268"/>
      <c r="BB268"/>
      <c r="BC268"/>
      <c r="BD268"/>
      <c r="BE268"/>
      <c r="BF268"/>
      <c r="BG268"/>
      <c r="BH268"/>
    </row>
    <row r="269">
      <c r="A269" t="s">
        <v>594</v>
      </c>
      <c r="B269">
        <v>2014</v>
      </c>
      <c r="C269" t="s">
        <v>601</v>
      </c>
      <c r="D269">
        <v>226</v>
      </c>
      <c r="E269" t="s">
        <v>501</v>
      </c>
      <c r="F269" t="s">
        <v>503</v>
      </c>
      <c r="G269" t="s">
        <v>182</v>
      </c>
      <c r="H269">
        <v>0.98033044447169526</v>
      </c>
      <c r="I269">
        <v>0.81926787162631065</v>
      </c>
      <c r="J269">
        <v>0.87001373697068951</v>
      </c>
      <c r="K269">
        <v>0.67427801013315347</v>
      </c>
      <c r="L269">
        <v>0.41902891424569538</v>
      </c>
      <c r="M269">
        <v>0.61545267926030378</v>
      </c>
      <c r="N269">
        <v>0.53873111414435593</v>
      </c>
      <c r="O269">
        <v>0.37671966767139559</v>
      </c>
      <c r="P269">
        <v>0.1533932709965917</v>
      </c>
      <c r="Q269">
        <v>0.70575945577322208</v>
      </c>
      <c r="R269">
        <v>0.89833698029469566</v>
      </c>
      <c r="S269">
        <v>1.0109408962107731</v>
      </c>
      <c r="T269">
        <v>0.72806756143176654</v>
      </c>
      <c r="U269">
        <v>1.0330462304374131</v>
      </c>
      <c r="V269">
        <v>0.9121495885762082</v>
      </c>
      <c r="W269" t="s">
        <v>483</v>
      </c>
      <c r="X269" t="s">
        <v>484</v>
      </c>
      <c r="Y269" t="s">
        <v>485</v>
      </c>
      <c r="Z269" t="s">
        <v>486</v>
      </c>
      <c r="AA269" t="s">
        <v>487</v>
      </c>
      <c r="AB269" t="s">
        <v>151</v>
      </c>
      <c r="AC269" t="s">
        <v>152</v>
      </c>
      <c r="AD269" t="s">
        <v>488</v>
      </c>
      <c r="AE269">
        <v>1.2065898883291171</v>
      </c>
      <c r="AF269">
        <v>0.54246683285440855</v>
      </c>
      <c r="AG269">
        <v>0.53300103090189799</v>
      </c>
      <c r="AH269">
        <v>0.14777388308973799</v>
      </c>
      <c r="AI269">
        <v>0.2269656479881067</v>
      </c>
      <c r="AJ269"/>
      <c r="AK269">
        <v>0.72707047385459023</v>
      </c>
      <c r="AL269"/>
      <c r="AM269"/>
      <c r="AN269"/>
      <c r="AO269"/>
      <c r="AP269"/>
      <c r="AQ269"/>
      <c r="AR269"/>
      <c r="AS269"/>
      <c r="AT269"/>
      <c r="AU269"/>
      <c r="AV269"/>
      <c r="AW269"/>
      <c r="AX269"/>
      <c r="AY269"/>
      <c r="AZ269"/>
      <c r="BA269"/>
      <c r="BB269"/>
      <c r="BC269"/>
      <c r="BD269"/>
      <c r="BE269"/>
      <c r="BF269"/>
      <c r="BG269"/>
      <c r="BH269"/>
    </row>
    <row r="270">
      <c r="A270" t="s">
        <v>594</v>
      </c>
      <c r="B270">
        <v>2014</v>
      </c>
      <c r="C270" t="s">
        <v>601</v>
      </c>
      <c r="D270">
        <v>227</v>
      </c>
      <c r="E270" t="s">
        <v>501</v>
      </c>
      <c r="F270" t="s">
        <v>504</v>
      </c>
      <c r="G270" t="s">
        <v>182</v>
      </c>
      <c r="H270">
        <v>0.82938438126579384</v>
      </c>
      <c r="I270">
        <v>1.3320037589252809</v>
      </c>
      <c r="J270">
        <v>1.2976059451452679</v>
      </c>
      <c r="K270">
        <v>1.4207584614609621</v>
      </c>
      <c r="L270">
        <v>1.0901605549940521</v>
      </c>
      <c r="M270">
        <v>1.5036851546355701</v>
      </c>
      <c r="N270">
        <v>1.652615659295902</v>
      </c>
      <c r="O270">
        <v>0.82914895713063641</v>
      </c>
      <c r="P270">
        <v>0.64921814371540476</v>
      </c>
      <c r="Q270">
        <v>1.710826680735573</v>
      </c>
      <c r="R270">
        <v>0.78420723690255634</v>
      </c>
      <c r="S270">
        <v>0.96922448270973893</v>
      </c>
      <c r="T270">
        <v>1.469695663085927</v>
      </c>
      <c r="U270">
        <v>1.346989036671437</v>
      </c>
      <c r="V270">
        <v>1.1765552345080339</v>
      </c>
      <c r="W270" t="s">
        <v>483</v>
      </c>
      <c r="X270" t="s">
        <v>484</v>
      </c>
      <c r="Y270" t="s">
        <v>485</v>
      </c>
      <c r="Z270" t="s">
        <v>486</v>
      </c>
      <c r="AA270" t="s">
        <v>487</v>
      </c>
      <c r="AB270" t="s">
        <v>151</v>
      </c>
      <c r="AC270" t="s">
        <v>152</v>
      </c>
      <c r="AD270" t="s">
        <v>488</v>
      </c>
      <c r="AE270">
        <v>1.2866934416665221</v>
      </c>
      <c r="AF270">
        <v>1.3066833606590471</v>
      </c>
      <c r="AG270">
        <v>0.97453164672477599</v>
      </c>
      <c r="AH270">
        <v>1.411087061876338</v>
      </c>
      <c r="AI270">
        <v>0.38177327179288012</v>
      </c>
      <c r="AJ270"/>
      <c r="AK270">
        <v>1.1517545802522009</v>
      </c>
      <c r="AL270"/>
      <c r="AM270"/>
      <c r="AN270"/>
      <c r="AO270"/>
      <c r="AP270"/>
      <c r="AQ270"/>
      <c r="AR270"/>
      <c r="AS270"/>
      <c r="AT270"/>
      <c r="AU270"/>
      <c r="AV270"/>
      <c r="AW270"/>
      <c r="AX270"/>
      <c r="AY270"/>
      <c r="AZ270"/>
      <c r="BA270"/>
      <c r="BB270"/>
      <c r="BC270"/>
      <c r="BD270"/>
      <c r="BE270"/>
      <c r="BF270"/>
      <c r="BG270"/>
      <c r="BH270"/>
    </row>
    <row r="271">
      <c r="A271" t="s">
        <v>594</v>
      </c>
      <c r="B271">
        <v>2014</v>
      </c>
      <c r="C271" t="s">
        <v>601</v>
      </c>
      <c r="D271">
        <v>228</v>
      </c>
      <c r="E271" t="s">
        <v>501</v>
      </c>
      <c r="F271" t="s">
        <v>505</v>
      </c>
      <c r="G271" t="s">
        <v>182</v>
      </c>
      <c r="H271">
        <v>0.96676518875088469</v>
      </c>
      <c r="I271">
        <v>0.91852557533784429</v>
      </c>
      <c r="J271">
        <v>1.3639985062881761</v>
      </c>
      <c r="K271">
        <v>1.5648919056725219</v>
      </c>
      <c r="L271">
        <v>1.4442149524493439</v>
      </c>
      <c r="M271">
        <v>1.262796667054777</v>
      </c>
      <c r="N271">
        <v>1.349491396747041</v>
      </c>
      <c r="O271">
        <v>1.2120423612025311</v>
      </c>
      <c r="P271">
        <v>1.4969858112566921</v>
      </c>
      <c r="Q271">
        <v>1.5096519161052411</v>
      </c>
      <c r="R271">
        <v>0.80884282574105337</v>
      </c>
      <c r="S271">
        <v>0.96505167145984683</v>
      </c>
      <c r="T271">
        <v>0.92127419074313821</v>
      </c>
      <c r="U271">
        <v>1.54914763485167</v>
      </c>
      <c r="V271">
        <v>1.6724122369512859</v>
      </c>
      <c r="W271" t="s">
        <v>483</v>
      </c>
      <c r="X271" t="s">
        <v>484</v>
      </c>
      <c r="Y271" t="s">
        <v>485</v>
      </c>
      <c r="Z271" t="s">
        <v>486</v>
      </c>
      <c r="AA271" t="s">
        <v>487</v>
      </c>
      <c r="AB271" t="s">
        <v>151</v>
      </c>
      <c r="AC271" t="s">
        <v>152</v>
      </c>
      <c r="AD271" t="s">
        <v>488</v>
      </c>
      <c r="AE271">
        <v>1.205506972380072</v>
      </c>
      <c r="AF271">
        <v>1.2506696928731049</v>
      </c>
      <c r="AG271">
        <v>1.1533633005305091</v>
      </c>
      <c r="AH271">
        <v>1.3181522157459939</v>
      </c>
      <c r="AI271">
        <v>5.4037940490531629</v>
      </c>
      <c r="AJ271"/>
      <c r="AK271">
        <v>1.239106054005461</v>
      </c>
      <c r="AL271"/>
      <c r="AM271"/>
      <c r="AN271"/>
      <c r="AO271"/>
      <c r="AP271"/>
      <c r="AQ271"/>
      <c r="AR271"/>
      <c r="AS271"/>
      <c r="AT271"/>
      <c r="AU271"/>
      <c r="AV271"/>
      <c r="AW271"/>
      <c r="AX271"/>
      <c r="AY271"/>
      <c r="AZ271"/>
      <c r="BA271"/>
      <c r="BB271"/>
      <c r="BC271"/>
      <c r="BD271"/>
      <c r="BE271"/>
      <c r="BF271"/>
      <c r="BG271"/>
      <c r="BH271"/>
    </row>
    <row r="272">
      <c r="A272" t="s">
        <v>594</v>
      </c>
      <c r="B272">
        <v>2014</v>
      </c>
      <c r="C272" t="s">
        <v>601</v>
      </c>
      <c r="D272">
        <v>229</v>
      </c>
      <c r="E272" t="s">
        <v>501</v>
      </c>
      <c r="F272" t="s">
        <v>165</v>
      </c>
      <c r="G272" t="s">
        <v>182</v>
      </c>
      <c r="H272">
        <v>0.0039580459556864001</v>
      </c>
      <c r="I272">
        <v>0.022570923289204702</v>
      </c>
      <c r="J272">
        <v>0</v>
      </c>
      <c r="K272">
        <v>0.033450784548477802</v>
      </c>
      <c r="L272">
        <v>0</v>
      </c>
      <c r="M272">
        <v>0</v>
      </c>
      <c r="N272">
        <v>0</v>
      </c>
      <c r="O272">
        <v>0.0169272415957199</v>
      </c>
      <c r="P272">
        <v>0</v>
      </c>
      <c r="Q272">
        <v>0</v>
      </c>
      <c r="R272">
        <v>0</v>
      </c>
      <c r="S272">
        <v>0.042375807883592499</v>
      </c>
      <c r="T272">
        <v>0</v>
      </c>
      <c r="U272">
        <v>0</v>
      </c>
      <c r="V272">
        <v>0.043265797082953097</v>
      </c>
      <c r="W272" t="s">
        <v>483</v>
      </c>
      <c r="X272" t="s">
        <v>484</v>
      </c>
      <c r="Y272" t="s">
        <v>485</v>
      </c>
      <c r="Z272" t="s">
        <v>486</v>
      </c>
      <c r="AA272" t="s">
        <v>487</v>
      </c>
      <c r="AB272" t="s">
        <v>151</v>
      </c>
      <c r="AC272" t="s">
        <v>152</v>
      </c>
      <c r="AD272" t="s">
        <v>488</v>
      </c>
      <c r="AE272">
        <v>0.0044388072562426004</v>
      </c>
      <c r="AF272">
        <v>0.0116987524763287</v>
      </c>
      <c r="AG272">
        <v>0.034418732093093297</v>
      </c>
      <c r="AH272">
        <v>0</v>
      </c>
      <c r="AI272">
        <v>0</v>
      </c>
      <c r="AJ272"/>
      <c r="AK272">
        <v>0</v>
      </c>
      <c r="AL272"/>
      <c r="AM272"/>
      <c r="AN272"/>
      <c r="AO272"/>
      <c r="AP272"/>
      <c r="AQ272"/>
      <c r="AR272"/>
      <c r="AS272"/>
      <c r="AT272"/>
      <c r="AU272"/>
      <c r="AV272"/>
      <c r="AW272"/>
      <c r="AX272"/>
      <c r="AY272"/>
      <c r="AZ272"/>
      <c r="BA272"/>
      <c r="BB272"/>
      <c r="BC272"/>
      <c r="BD272"/>
      <c r="BE272"/>
      <c r="BF272"/>
      <c r="BG272"/>
      <c r="BH272"/>
    </row>
    <row r="273">
      <c r="A273" t="s">
        <v>594</v>
      </c>
      <c r="B273">
        <v>2015</v>
      </c>
      <c r="C273" t="s">
        <v>602</v>
      </c>
      <c r="D273">
        <v>16</v>
      </c>
      <c r="E273" t="s">
        <v>13</v>
      </c>
      <c r="F273" t="s">
        <v>14</v>
      </c>
      <c r="G273" t="s">
        <v>607</v>
      </c>
      <c r="H273">
        <v>99.939753270461551</v>
      </c>
      <c r="I273">
        <v>100</v>
      </c>
      <c r="J273">
        <v>100</v>
      </c>
      <c r="K273">
        <v>99.957740780716748</v>
      </c>
      <c r="L273">
        <v>100</v>
      </c>
      <c r="M273">
        <v>100</v>
      </c>
      <c r="N273">
        <v>100</v>
      </c>
      <c r="O273">
        <v>99.882531630157374</v>
      </c>
      <c r="P273">
        <v>100</v>
      </c>
      <c r="Q273">
        <v>100</v>
      </c>
      <c r="R273">
        <v>99.96887539712155</v>
      </c>
      <c r="S273">
        <v>99.936711347439029</v>
      </c>
      <c r="T273">
        <v>100</v>
      </c>
      <c r="U273">
        <v>100</v>
      </c>
      <c r="V273">
        <v>100</v>
      </c>
      <c r="W273" t="s">
        <v>483</v>
      </c>
      <c r="X273" t="s">
        <v>484</v>
      </c>
      <c r="Y273" t="s">
        <v>485</v>
      </c>
      <c r="Z273" t="s">
        <v>486</v>
      </c>
      <c r="AA273" t="s">
        <v>487</v>
      </c>
      <c r="AB273" t="s">
        <v>151</v>
      </c>
      <c r="AC273" t="s">
        <v>152</v>
      </c>
      <c r="AD273" t="s">
        <v>488</v>
      </c>
      <c r="AE273">
        <v>100</v>
      </c>
      <c r="AF273">
        <v>99.92180767545463</v>
      </c>
      <c r="AG273">
        <v>99.955362886323002</v>
      </c>
      <c r="AH273">
        <v>100</v>
      </c>
      <c r="AI273">
        <v>100</v>
      </c>
      <c r="AJ273"/>
      <c r="AK273">
        <v>100</v>
      </c>
      <c r="AL273"/>
      <c r="AM273"/>
      <c r="AN273"/>
      <c r="AO273"/>
      <c r="AP273"/>
      <c r="AQ273"/>
      <c r="AR273"/>
      <c r="AS273"/>
      <c r="AT273"/>
      <c r="AU273"/>
      <c r="AV273"/>
      <c r="AW273"/>
      <c r="AX273"/>
      <c r="AY273"/>
      <c r="AZ273"/>
      <c r="BA273"/>
      <c r="BB273"/>
      <c r="BC273"/>
      <c r="BD273"/>
      <c r="BE273"/>
      <c r="BF273"/>
      <c r="BG273"/>
      <c r="BH273"/>
    </row>
    <row r="274">
      <c r="A274" t="s">
        <v>594</v>
      </c>
      <c r="B274">
        <v>2015</v>
      </c>
      <c r="C274" t="s">
        <v>602</v>
      </c>
      <c r="D274">
        <v>17</v>
      </c>
      <c r="E274" t="s">
        <v>13</v>
      </c>
      <c r="F274" t="s">
        <v>51</v>
      </c>
      <c r="G274" t="s">
        <v>182</v>
      </c>
      <c r="H274">
        <v>0.0602467295384609</v>
      </c>
      <c r="I274">
        <v>0</v>
      </c>
      <c r="J274">
        <v>0</v>
      </c>
      <c r="K274">
        <v>0.042259219283264801</v>
      </c>
      <c r="L274">
        <v>0</v>
      </c>
      <c r="M274">
        <v>0</v>
      </c>
      <c r="N274">
        <v>0</v>
      </c>
      <c r="O274">
        <v>0.1174683698426074</v>
      </c>
      <c r="P274">
        <v>0</v>
      </c>
      <c r="Q274">
        <v>0</v>
      </c>
      <c r="R274">
        <v>0.031124602878451601</v>
      </c>
      <c r="S274">
        <v>0.063288652560973796</v>
      </c>
      <c r="T274">
        <v>0</v>
      </c>
      <c r="U274">
        <v>0</v>
      </c>
      <c r="V274">
        <v>0</v>
      </c>
      <c r="W274" t="s">
        <v>483</v>
      </c>
      <c r="X274" t="s">
        <v>484</v>
      </c>
      <c r="Y274" t="s">
        <v>485</v>
      </c>
      <c r="Z274" t="s">
        <v>486</v>
      </c>
      <c r="AA274" t="s">
        <v>487</v>
      </c>
      <c r="AB274" t="s">
        <v>151</v>
      </c>
      <c r="AC274" t="s">
        <v>152</v>
      </c>
      <c r="AD274" t="s">
        <v>488</v>
      </c>
      <c r="AE274">
        <v>0</v>
      </c>
      <c r="AF274">
        <v>0.078192324545354699</v>
      </c>
      <c r="AG274">
        <v>0.044637113677005902</v>
      </c>
      <c r="AH274">
        <v>0</v>
      </c>
      <c r="AI274">
        <v>0</v>
      </c>
      <c r="AJ274"/>
      <c r="AK274">
        <v>0</v>
      </c>
      <c r="AL274"/>
      <c r="AM274"/>
      <c r="AN274"/>
      <c r="AO274"/>
      <c r="AP274"/>
      <c r="AQ274"/>
      <c r="AR274"/>
      <c r="AS274"/>
      <c r="AT274"/>
      <c r="AU274"/>
      <c r="AV274"/>
      <c r="AW274"/>
      <c r="AX274"/>
      <c r="AY274"/>
      <c r="AZ274"/>
      <c r="BA274"/>
      <c r="BB274"/>
      <c r="BC274"/>
      <c r="BD274"/>
      <c r="BE274"/>
      <c r="BF274"/>
      <c r="BG274"/>
      <c r="BH274"/>
    </row>
    <row r="275">
      <c r="A275" t="s">
        <v>594</v>
      </c>
      <c r="B275">
        <v>2015</v>
      </c>
      <c r="C275" t="s">
        <v>602</v>
      </c>
      <c r="D275">
        <v>18</v>
      </c>
      <c r="E275" t="s">
        <v>60</v>
      </c>
      <c r="F275" t="s">
        <v>15</v>
      </c>
      <c r="G275" t="s">
        <v>608</v>
      </c>
      <c r="H275">
        <v>99.939753270461551</v>
      </c>
      <c r="I275">
        <v>99.978613634450468</v>
      </c>
      <c r="J275">
        <v>100</v>
      </c>
      <c r="K275">
        <v>99.957740780716748</v>
      </c>
      <c r="L275">
        <v>100</v>
      </c>
      <c r="M275">
        <v>100</v>
      </c>
      <c r="N275">
        <v>100</v>
      </c>
      <c r="O275">
        <v>99.882531630157374</v>
      </c>
      <c r="P275">
        <v>100</v>
      </c>
      <c r="Q275">
        <v>100</v>
      </c>
      <c r="R275">
        <v>99.96887539712155</v>
      </c>
      <c r="S275">
        <v>99.936711347439029</v>
      </c>
      <c r="T275">
        <v>99.966606772792503</v>
      </c>
      <c r="U275">
        <v>100</v>
      </c>
      <c r="V275">
        <v>100</v>
      </c>
      <c r="W275" t="s">
        <v>483</v>
      </c>
      <c r="X275" t="s">
        <v>484</v>
      </c>
      <c r="Y275" t="s">
        <v>485</v>
      </c>
      <c r="Z275" t="s">
        <v>486</v>
      </c>
      <c r="AA275" t="s">
        <v>487</v>
      </c>
      <c r="AB275" t="s">
        <v>151</v>
      </c>
      <c r="AC275" t="s">
        <v>152</v>
      </c>
      <c r="AD275" t="s">
        <v>488</v>
      </c>
      <c r="AE275">
        <v>99.988286467483817</v>
      </c>
      <c r="AF275">
        <v>99.92180767545463</v>
      </c>
      <c r="AG275">
        <v>99.955362886323002</v>
      </c>
      <c r="AH275">
        <v>100</v>
      </c>
      <c r="AI275">
        <v>100</v>
      </c>
      <c r="AJ275"/>
      <c r="AK275">
        <v>100</v>
      </c>
      <c r="AL275"/>
      <c r="AM275"/>
      <c r="AN275"/>
      <c r="AO275"/>
      <c r="AP275"/>
      <c r="AQ275"/>
      <c r="AR275"/>
      <c r="AS275"/>
      <c r="AT275"/>
      <c r="AU275"/>
      <c r="AV275"/>
      <c r="AW275"/>
      <c r="AX275"/>
      <c r="AY275"/>
      <c r="AZ275"/>
      <c r="BA275"/>
      <c r="BB275"/>
      <c r="BC275"/>
      <c r="BD275"/>
      <c r="BE275"/>
      <c r="BF275"/>
      <c r="BG275"/>
      <c r="BH275"/>
    </row>
    <row r="276">
      <c r="A276" t="s">
        <v>594</v>
      </c>
      <c r="B276">
        <v>2015</v>
      </c>
      <c r="C276" t="s">
        <v>602</v>
      </c>
      <c r="D276">
        <v>19</v>
      </c>
      <c r="E276" t="s">
        <v>60</v>
      </c>
      <c r="F276" t="s">
        <v>16</v>
      </c>
      <c r="G276" t="s">
        <v>609</v>
      </c>
      <c r="H276">
        <v>0</v>
      </c>
      <c r="I276">
        <v>0.021386365549535699</v>
      </c>
      <c r="J276">
        <v>0</v>
      </c>
      <c r="K276">
        <v>0</v>
      </c>
      <c r="L276">
        <v>0</v>
      </c>
      <c r="M276">
        <v>0</v>
      </c>
      <c r="N276">
        <v>0</v>
      </c>
      <c r="O276">
        <v>0</v>
      </c>
      <c r="P276">
        <v>0</v>
      </c>
      <c r="Q276">
        <v>0</v>
      </c>
      <c r="R276">
        <v>0</v>
      </c>
      <c r="S276">
        <v>0</v>
      </c>
      <c r="T276">
        <v>0.033393227207518</v>
      </c>
      <c r="U276">
        <v>0</v>
      </c>
      <c r="V276">
        <v>0</v>
      </c>
      <c r="W276" t="s">
        <v>483</v>
      </c>
      <c r="X276" t="s">
        <v>484</v>
      </c>
      <c r="Y276" t="s">
        <v>485</v>
      </c>
      <c r="Z276" t="s">
        <v>486</v>
      </c>
      <c r="AA276" t="s">
        <v>487</v>
      </c>
      <c r="AB276" t="s">
        <v>151</v>
      </c>
      <c r="AC276" t="s">
        <v>152</v>
      </c>
      <c r="AD276" t="s">
        <v>488</v>
      </c>
      <c r="AE276">
        <v>0.011713532516195901</v>
      </c>
      <c r="AF276">
        <v>0</v>
      </c>
      <c r="AG276">
        <v>0</v>
      </c>
      <c r="AH276">
        <v>0</v>
      </c>
      <c r="AI276">
        <v>0</v>
      </c>
      <c r="AJ276"/>
      <c r="AK276">
        <v>0</v>
      </c>
      <c r="AL276"/>
      <c r="AM276"/>
      <c r="AN276"/>
      <c r="AO276"/>
      <c r="AP276"/>
      <c r="AQ276"/>
      <c r="AR276"/>
      <c r="AS276"/>
      <c r="AT276"/>
      <c r="AU276"/>
      <c r="AV276"/>
      <c r="AW276"/>
      <c r="AX276"/>
      <c r="AY276"/>
      <c r="AZ276"/>
      <c r="BA276"/>
      <c r="BB276"/>
      <c r="BC276"/>
      <c r="BD276"/>
      <c r="BE276"/>
      <c r="BF276"/>
      <c r="BG276"/>
      <c r="BH276"/>
    </row>
    <row r="277">
      <c r="A277" t="s">
        <v>594</v>
      </c>
      <c r="B277">
        <v>2015</v>
      </c>
      <c r="C277" t="s">
        <v>602</v>
      </c>
      <c r="D277">
        <v>20</v>
      </c>
      <c r="E277" t="s">
        <v>60</v>
      </c>
      <c r="F277" t="s">
        <v>22</v>
      </c>
      <c r="G277" t="s">
        <v>610</v>
      </c>
      <c r="H277">
        <v>0.0602467295384609</v>
      </c>
      <c r="I277">
        <v>0</v>
      </c>
      <c r="J277">
        <v>0</v>
      </c>
      <c r="K277">
        <v>0.042259219283264801</v>
      </c>
      <c r="L277">
        <v>0</v>
      </c>
      <c r="M277">
        <v>0</v>
      </c>
      <c r="N277">
        <v>0</v>
      </c>
      <c r="O277">
        <v>0.1174683698426074</v>
      </c>
      <c r="P277">
        <v>0</v>
      </c>
      <c r="Q277">
        <v>0</v>
      </c>
      <c r="R277">
        <v>0.031124602878451601</v>
      </c>
      <c r="S277">
        <v>0.063288652560973796</v>
      </c>
      <c r="T277">
        <v>0</v>
      </c>
      <c r="U277">
        <v>0</v>
      </c>
      <c r="V277">
        <v>0</v>
      </c>
      <c r="W277" t="s">
        <v>483</v>
      </c>
      <c r="X277" t="s">
        <v>484</v>
      </c>
      <c r="Y277" t="s">
        <v>485</v>
      </c>
      <c r="Z277" t="s">
        <v>486</v>
      </c>
      <c r="AA277" t="s">
        <v>487</v>
      </c>
      <c r="AB277" t="s">
        <v>151</v>
      </c>
      <c r="AC277" t="s">
        <v>152</v>
      </c>
      <c r="AD277" t="s">
        <v>488</v>
      </c>
      <c r="AE277">
        <v>0</v>
      </c>
      <c r="AF277">
        <v>0.078192324545354699</v>
      </c>
      <c r="AG277">
        <v>0.044637113677005902</v>
      </c>
      <c r="AH277">
        <v>0</v>
      </c>
      <c r="AI277">
        <v>0</v>
      </c>
      <c r="AJ277"/>
      <c r="AK277">
        <v>0</v>
      </c>
      <c r="AL277"/>
      <c r="AM277"/>
      <c r="AN277"/>
      <c r="AO277"/>
      <c r="AP277"/>
      <c r="AQ277"/>
      <c r="AR277"/>
      <c r="AS277"/>
      <c r="AT277"/>
      <c r="AU277"/>
      <c r="AV277"/>
      <c r="AW277"/>
      <c r="AX277"/>
      <c r="AY277"/>
      <c r="AZ277"/>
      <c r="BA277"/>
      <c r="BB277"/>
      <c r="BC277"/>
      <c r="BD277"/>
      <c r="BE277"/>
      <c r="BF277"/>
      <c r="BG277"/>
      <c r="BH277"/>
    </row>
    <row r="278">
      <c r="A278" t="s">
        <v>594</v>
      </c>
      <c r="B278">
        <v>2015</v>
      </c>
      <c r="C278" t="s">
        <v>602</v>
      </c>
      <c r="D278">
        <v>21</v>
      </c>
      <c r="E278" t="s">
        <v>60</v>
      </c>
      <c r="F278" t="s">
        <v>17</v>
      </c>
      <c r="G278" t="s">
        <v>611</v>
      </c>
      <c r="H278">
        <v>0</v>
      </c>
      <c r="I278">
        <v>0</v>
      </c>
      <c r="J278">
        <v>0</v>
      </c>
      <c r="K278">
        <v>0</v>
      </c>
      <c r="L278">
        <v>0</v>
      </c>
      <c r="M278">
        <v>0</v>
      </c>
      <c r="N278">
        <v>0</v>
      </c>
      <c r="O278">
        <v>0</v>
      </c>
      <c r="P278">
        <v>0</v>
      </c>
      <c r="Q278">
        <v>0</v>
      </c>
      <c r="R278">
        <v>0</v>
      </c>
      <c r="S278">
        <v>0</v>
      </c>
      <c r="T278">
        <v>0</v>
      </c>
      <c r="U278">
        <v>0</v>
      </c>
      <c r="V278">
        <v>0</v>
      </c>
      <c r="W278" t="s">
        <v>483</v>
      </c>
      <c r="X278" t="s">
        <v>484</v>
      </c>
      <c r="Y278" t="s">
        <v>485</v>
      </c>
      <c r="Z278" t="s">
        <v>486</v>
      </c>
      <c r="AA278" t="s">
        <v>487</v>
      </c>
      <c r="AB278" t="s">
        <v>151</v>
      </c>
      <c r="AC278" t="s">
        <v>152</v>
      </c>
      <c r="AD278" t="s">
        <v>488</v>
      </c>
      <c r="AE278">
        <v>0</v>
      </c>
      <c r="AF278">
        <v>0</v>
      </c>
      <c r="AG278">
        <v>0</v>
      </c>
      <c r="AH278">
        <v>0</v>
      </c>
      <c r="AI278">
        <v>0</v>
      </c>
      <c r="AJ278"/>
      <c r="AK278">
        <v>0</v>
      </c>
      <c r="AL278"/>
      <c r="AM278"/>
      <c r="AN278"/>
      <c r="AO278"/>
      <c r="AP278"/>
      <c r="AQ278"/>
      <c r="AR278"/>
      <c r="AS278"/>
      <c r="AT278"/>
      <c r="AU278"/>
      <c r="AV278"/>
      <c r="AW278"/>
      <c r="AX278"/>
      <c r="AY278"/>
      <c r="AZ278"/>
      <c r="BA278"/>
      <c r="BB278"/>
      <c r="BC278"/>
      <c r="BD278"/>
      <c r="BE278"/>
      <c r="BF278"/>
      <c r="BG278"/>
      <c r="BH278"/>
    </row>
    <row r="279">
      <c r="A279" t="s">
        <v>594</v>
      </c>
      <c r="B279">
        <v>2015</v>
      </c>
      <c r="C279" t="s">
        <v>602</v>
      </c>
      <c r="D279">
        <v>22</v>
      </c>
      <c r="E279" t="s">
        <v>54</v>
      </c>
      <c r="F279" t="s">
        <v>49</v>
      </c>
      <c r="G279" t="s">
        <v>182</v>
      </c>
      <c r="H279">
        <v>0</v>
      </c>
      <c r="I279">
        <v>0.021386365549535699</v>
      </c>
      <c r="J279">
        <v>0</v>
      </c>
      <c r="K279">
        <v>0</v>
      </c>
      <c r="L279">
        <v>0</v>
      </c>
      <c r="M279">
        <v>0</v>
      </c>
      <c r="N279">
        <v>0</v>
      </c>
      <c r="O279">
        <v>0</v>
      </c>
      <c r="P279">
        <v>0</v>
      </c>
      <c r="Q279">
        <v>0</v>
      </c>
      <c r="R279">
        <v>0</v>
      </c>
      <c r="S279">
        <v>0</v>
      </c>
      <c r="T279">
        <v>0.033393227207518</v>
      </c>
      <c r="U279">
        <v>0</v>
      </c>
      <c r="V279">
        <v>0</v>
      </c>
      <c r="W279" t="s">
        <v>483</v>
      </c>
      <c r="X279" t="s">
        <v>484</v>
      </c>
      <c r="Y279" t="s">
        <v>485</v>
      </c>
      <c r="Z279" t="s">
        <v>486</v>
      </c>
      <c r="AA279" t="s">
        <v>487</v>
      </c>
      <c r="AB279" t="s">
        <v>151</v>
      </c>
      <c r="AC279" t="s">
        <v>152</v>
      </c>
      <c r="AD279" t="s">
        <v>488</v>
      </c>
      <c r="AE279">
        <v>0.011713532516195901</v>
      </c>
      <c r="AF279">
        <v>0</v>
      </c>
      <c r="AG279">
        <v>0</v>
      </c>
      <c r="AH279">
        <v>0</v>
      </c>
      <c r="AI279">
        <v>0</v>
      </c>
      <c r="AJ279"/>
      <c r="AK279">
        <v>0</v>
      </c>
      <c r="AL279"/>
      <c r="AM279"/>
      <c r="AN279"/>
      <c r="AO279"/>
      <c r="AP279"/>
      <c r="AQ279"/>
      <c r="AR279"/>
      <c r="AS279"/>
      <c r="AT279"/>
      <c r="AU279"/>
      <c r="AV279"/>
      <c r="AW279"/>
      <c r="AX279"/>
      <c r="AY279"/>
      <c r="AZ279"/>
      <c r="BA279"/>
      <c r="BB279"/>
      <c r="BC279"/>
      <c r="BD279"/>
      <c r="BE279"/>
      <c r="BF279"/>
      <c r="BG279"/>
      <c r="BH279"/>
    </row>
    <row r="280">
      <c r="A280" t="s">
        <v>594</v>
      </c>
      <c r="B280">
        <v>2015</v>
      </c>
      <c r="C280" t="s">
        <v>602</v>
      </c>
      <c r="D280">
        <v>23</v>
      </c>
      <c r="E280" t="s">
        <v>54</v>
      </c>
      <c r="F280" t="s">
        <v>48</v>
      </c>
      <c r="G280" t="s">
        <v>182</v>
      </c>
      <c r="H280">
        <v>100</v>
      </c>
      <c r="I280">
        <v>99.978613634450468</v>
      </c>
      <c r="J280">
        <v>100</v>
      </c>
      <c r="K280">
        <v>100</v>
      </c>
      <c r="L280">
        <v>100</v>
      </c>
      <c r="M280">
        <v>100</v>
      </c>
      <c r="N280">
        <v>100</v>
      </c>
      <c r="O280">
        <v>100</v>
      </c>
      <c r="P280">
        <v>100</v>
      </c>
      <c r="Q280">
        <v>100</v>
      </c>
      <c r="R280">
        <v>100</v>
      </c>
      <c r="S280">
        <v>100</v>
      </c>
      <c r="T280">
        <v>99.966606772792503</v>
      </c>
      <c r="U280">
        <v>100</v>
      </c>
      <c r="V280">
        <v>100</v>
      </c>
      <c r="W280" t="s">
        <v>483</v>
      </c>
      <c r="X280" t="s">
        <v>484</v>
      </c>
      <c r="Y280" t="s">
        <v>485</v>
      </c>
      <c r="Z280" t="s">
        <v>486</v>
      </c>
      <c r="AA280" t="s">
        <v>487</v>
      </c>
      <c r="AB280" t="s">
        <v>151</v>
      </c>
      <c r="AC280" t="s">
        <v>152</v>
      </c>
      <c r="AD280" t="s">
        <v>488</v>
      </c>
      <c r="AE280">
        <v>99.988286467483817</v>
      </c>
      <c r="AF280">
        <v>100</v>
      </c>
      <c r="AG280">
        <v>100</v>
      </c>
      <c r="AH280">
        <v>100</v>
      </c>
      <c r="AI280">
        <v>100</v>
      </c>
      <c r="AJ280"/>
      <c r="AK280">
        <v>100</v>
      </c>
      <c r="AL280"/>
      <c r="AM280"/>
      <c r="AN280"/>
      <c r="AO280"/>
      <c r="AP280"/>
      <c r="AQ280"/>
      <c r="AR280"/>
      <c r="AS280"/>
      <c r="AT280"/>
      <c r="AU280"/>
      <c r="AV280"/>
      <c r="AW280"/>
      <c r="AX280"/>
      <c r="AY280"/>
      <c r="AZ280"/>
      <c r="BA280"/>
      <c r="BB280"/>
      <c r="BC280"/>
      <c r="BD280"/>
      <c r="BE280"/>
      <c r="BF280"/>
      <c r="BG280"/>
      <c r="BH280"/>
    </row>
    <row r="281">
      <c r="A281" t="s">
        <v>594</v>
      </c>
      <c r="B281">
        <v>2015</v>
      </c>
      <c r="C281" t="s">
        <v>602</v>
      </c>
      <c r="D281">
        <v>29</v>
      </c>
      <c r="E281" t="s">
        <v>57</v>
      </c>
      <c r="F281" t="s">
        <v>49</v>
      </c>
      <c r="G281" t="s">
        <v>612</v>
      </c>
      <c r="H281">
        <v>97.739502963633456</v>
      </c>
      <c r="I281">
        <v>99.042180656103056</v>
      </c>
      <c r="J281">
        <v>99.141952207721033</v>
      </c>
      <c r="K281">
        <v>99.193184775144672</v>
      </c>
      <c r="L281">
        <v>99.378723591231378</v>
      </c>
      <c r="M281">
        <v>99.36823922575266</v>
      </c>
      <c r="N281">
        <v>99.967769774027801</v>
      </c>
      <c r="O281">
        <v>99.775287025391748</v>
      </c>
      <c r="P281">
        <v>99.769179994584064</v>
      </c>
      <c r="Q281">
        <v>99.772829219026164</v>
      </c>
      <c r="R281">
        <v>98.031845977746997</v>
      </c>
      <c r="S281">
        <v>97.757482912113673</v>
      </c>
      <c r="T281">
        <v>99.443928976272801</v>
      </c>
      <c r="U281">
        <v>98.498833176182515</v>
      </c>
      <c r="V281">
        <v>98.418309463034078</v>
      </c>
      <c r="W281" t="s">
        <v>483</v>
      </c>
      <c r="X281" t="s">
        <v>484</v>
      </c>
      <c r="Y281" t="s">
        <v>485</v>
      </c>
      <c r="Z281" t="s">
        <v>486</v>
      </c>
      <c r="AA281" t="s">
        <v>487</v>
      </c>
      <c r="AB281" t="s">
        <v>151</v>
      </c>
      <c r="AC281" t="s">
        <v>152</v>
      </c>
      <c r="AD281" t="s">
        <v>488</v>
      </c>
      <c r="AE281">
        <v>98.467427324510496</v>
      </c>
      <c r="AF281">
        <v>99.573287572798932</v>
      </c>
      <c r="AG281">
        <v>98.451400761210479</v>
      </c>
      <c r="AH281">
        <v>99.930125428209237</v>
      </c>
      <c r="AI281">
        <v>92.41706952209303</v>
      </c>
      <c r="AJ281"/>
      <c r="AK281">
        <v>99.91660373311953</v>
      </c>
      <c r="AL281"/>
      <c r="AM281"/>
      <c r="AN281"/>
      <c r="AO281"/>
      <c r="AP281"/>
      <c r="AQ281"/>
      <c r="AR281"/>
      <c r="AS281"/>
      <c r="AT281"/>
      <c r="AU281"/>
      <c r="AV281"/>
      <c r="AW281"/>
      <c r="AX281"/>
      <c r="AY281"/>
      <c r="AZ281"/>
      <c r="BA281"/>
      <c r="BB281"/>
      <c r="BC281"/>
      <c r="BD281"/>
      <c r="BE281"/>
      <c r="BF281"/>
      <c r="BG281"/>
      <c r="BH281"/>
    </row>
    <row r="282">
      <c r="A282" t="s">
        <v>594</v>
      </c>
      <c r="B282">
        <v>2015</v>
      </c>
      <c r="C282" t="s">
        <v>602</v>
      </c>
      <c r="D282">
        <v>30</v>
      </c>
      <c r="E282" t="s">
        <v>57</v>
      </c>
      <c r="F282" t="s">
        <v>48</v>
      </c>
      <c r="G282" t="s">
        <v>182</v>
      </c>
      <c r="H282">
        <v>2.2604970363665071</v>
      </c>
      <c r="I282">
        <v>0.9578193438969238</v>
      </c>
      <c r="J282">
        <v>0.85804779227895123</v>
      </c>
      <c r="K282">
        <v>0.8068152248553303</v>
      </c>
      <c r="L282">
        <v>0.62127640876859958</v>
      </c>
      <c r="M282">
        <v>0.63176077424732091</v>
      </c>
      <c r="N282">
        <v>0.0322302259721595</v>
      </c>
      <c r="O282">
        <v>0.22471297460825121</v>
      </c>
      <c r="P282">
        <v>0.23082000541592709</v>
      </c>
      <c r="Q282">
        <v>0.22717078097384599</v>
      </c>
      <c r="R282">
        <v>1.9681540222530129</v>
      </c>
      <c r="S282">
        <v>2.242517087886335</v>
      </c>
      <c r="T282">
        <v>0.55607102372723072</v>
      </c>
      <c r="U282">
        <v>1.501166823817472</v>
      </c>
      <c r="V282">
        <v>1.5816905369659091</v>
      </c>
      <c r="W282" t="s">
        <v>483</v>
      </c>
      <c r="X282" t="s">
        <v>484</v>
      </c>
      <c r="Y282" t="s">
        <v>485</v>
      </c>
      <c r="Z282" t="s">
        <v>486</v>
      </c>
      <c r="AA282" t="s">
        <v>487</v>
      </c>
      <c r="AB282" t="s">
        <v>151</v>
      </c>
      <c r="AC282" t="s">
        <v>152</v>
      </c>
      <c r="AD282" t="s">
        <v>488</v>
      </c>
      <c r="AE282">
        <v>1.5325726754895179</v>
      </c>
      <c r="AF282">
        <v>0.42671242720106578</v>
      </c>
      <c r="AG282">
        <v>1.54859923878949</v>
      </c>
      <c r="AH282">
        <v>0.0698745717907608</v>
      </c>
      <c r="AI282">
        <v>7.5829304779069666</v>
      </c>
      <c r="AJ282"/>
      <c r="AK282">
        <v>0.083396266880447906</v>
      </c>
      <c r="AL282"/>
      <c r="AM282"/>
      <c r="AN282"/>
      <c r="AO282"/>
      <c r="AP282"/>
      <c r="AQ282"/>
      <c r="AR282"/>
      <c r="AS282"/>
      <c r="AT282"/>
      <c r="AU282"/>
      <c r="AV282"/>
      <c r="AW282"/>
      <c r="AX282"/>
      <c r="AY282"/>
      <c r="AZ282"/>
      <c r="BA282"/>
      <c r="BB282"/>
      <c r="BC282"/>
      <c r="BD282"/>
      <c r="BE282"/>
      <c r="BF282"/>
      <c r="BG282"/>
      <c r="BH282"/>
    </row>
    <row r="283">
      <c r="A283" t="s">
        <v>594</v>
      </c>
      <c r="B283">
        <v>2015</v>
      </c>
      <c r="C283" t="s">
        <v>602</v>
      </c>
      <c r="D283">
        <v>31</v>
      </c>
      <c r="E283" t="s">
        <v>103</v>
      </c>
      <c r="F283" t="s">
        <v>49</v>
      </c>
      <c r="G283" t="s">
        <v>613</v>
      </c>
      <c r="H283">
        <v>97.401873188720089</v>
      </c>
      <c r="I283">
        <v>98.69550912762729</v>
      </c>
      <c r="J283">
        <v>98.945720471951617</v>
      </c>
      <c r="K283">
        <v>98.960482434428428</v>
      </c>
      <c r="L283">
        <v>99.372642758205743</v>
      </c>
      <c r="M283">
        <v>99.294740817123255</v>
      </c>
      <c r="N283">
        <v>99.959222792274048</v>
      </c>
      <c r="O283">
        <v>99.775287025391748</v>
      </c>
      <c r="P283">
        <v>99.752259874353626</v>
      </c>
      <c r="Q283">
        <v>99.772829219026164</v>
      </c>
      <c r="R283">
        <v>97.546616686740578</v>
      </c>
      <c r="S283">
        <v>97.504858717311222</v>
      </c>
      <c r="T283">
        <v>99.152480916961011</v>
      </c>
      <c r="U283">
        <v>97.940095428945995</v>
      </c>
      <c r="V283">
        <v>98.31376139114542</v>
      </c>
      <c r="W283" t="s">
        <v>483</v>
      </c>
      <c r="X283" t="s">
        <v>484</v>
      </c>
      <c r="Y283" t="s">
        <v>485</v>
      </c>
      <c r="Z283" t="s">
        <v>486</v>
      </c>
      <c r="AA283" t="s">
        <v>487</v>
      </c>
      <c r="AB283" t="s">
        <v>151</v>
      </c>
      <c r="AC283" t="s">
        <v>152</v>
      </c>
      <c r="AD283" t="s">
        <v>488</v>
      </c>
      <c r="AE283">
        <v>98.121985234512451</v>
      </c>
      <c r="AF283">
        <v>99.553637505635862</v>
      </c>
      <c r="AG283">
        <v>98.117332149106701</v>
      </c>
      <c r="AH283">
        <v>99.930125428209237</v>
      </c>
      <c r="AI283">
        <v>92.166622742875546</v>
      </c>
      <c r="AJ283"/>
      <c r="AK283">
        <v>99.892915054500691</v>
      </c>
      <c r="AL283"/>
      <c r="AM283"/>
      <c r="AN283"/>
      <c r="AO283"/>
      <c r="AP283"/>
      <c r="AQ283"/>
      <c r="AR283"/>
      <c r="AS283"/>
      <c r="AT283"/>
      <c r="AU283"/>
      <c r="AV283"/>
      <c r="AW283"/>
      <c r="AX283"/>
      <c r="AY283"/>
      <c r="AZ283"/>
      <c r="BA283"/>
      <c r="BB283"/>
      <c r="BC283"/>
      <c r="BD283"/>
      <c r="BE283"/>
      <c r="BF283"/>
      <c r="BG283"/>
      <c r="BH283"/>
    </row>
    <row r="284">
      <c r="A284" t="s">
        <v>594</v>
      </c>
      <c r="B284">
        <v>2015</v>
      </c>
      <c r="C284" t="s">
        <v>602</v>
      </c>
      <c r="D284">
        <v>32</v>
      </c>
      <c r="E284" t="s">
        <v>103</v>
      </c>
      <c r="F284" t="s">
        <v>48</v>
      </c>
      <c r="G284" t="s">
        <v>182</v>
      </c>
      <c r="H284">
        <v>2.5981268112798528</v>
      </c>
      <c r="I284">
        <v>1.3044908723727029</v>
      </c>
      <c r="J284">
        <v>1.0542795280483579</v>
      </c>
      <c r="K284">
        <v>1.0395175655715689</v>
      </c>
      <c r="L284">
        <v>0.62735724179423102</v>
      </c>
      <c r="M284">
        <v>0.70525918287671996</v>
      </c>
      <c r="N284">
        <v>0.040777207725915199</v>
      </c>
      <c r="O284">
        <v>0.22471297460825121</v>
      </c>
      <c r="P284">
        <v>0.24774012564635969</v>
      </c>
      <c r="Q284">
        <v>0.22717078097384599</v>
      </c>
      <c r="R284">
        <v>2.4533833132594118</v>
      </c>
      <c r="S284">
        <v>2.49514128268877</v>
      </c>
      <c r="T284">
        <v>0.84751908303901735</v>
      </c>
      <c r="U284">
        <v>2.0599045710539969</v>
      </c>
      <c r="V284">
        <v>1.686238608854566</v>
      </c>
      <c r="W284" t="s">
        <v>483</v>
      </c>
      <c r="X284" t="s">
        <v>484</v>
      </c>
      <c r="Y284" t="s">
        <v>485</v>
      </c>
      <c r="Z284" t="s">
        <v>486</v>
      </c>
      <c r="AA284" t="s">
        <v>487</v>
      </c>
      <c r="AB284" t="s">
        <v>151</v>
      </c>
      <c r="AC284" t="s">
        <v>152</v>
      </c>
      <c r="AD284" t="s">
        <v>488</v>
      </c>
      <c r="AE284">
        <v>1.8780147654875909</v>
      </c>
      <c r="AF284">
        <v>0.44636249436413611</v>
      </c>
      <c r="AG284">
        <v>1.882667850893323</v>
      </c>
      <c r="AH284">
        <v>0.0698745717907608</v>
      </c>
      <c r="AI284">
        <v>7.8333772571244644</v>
      </c>
      <c r="AJ284"/>
      <c r="AK284">
        <v>0.1070849454992668</v>
      </c>
      <c r="AL284"/>
      <c r="AM284"/>
      <c r="AN284"/>
      <c r="AO284"/>
      <c r="AP284"/>
      <c r="AQ284"/>
      <c r="AR284"/>
      <c r="AS284"/>
      <c r="AT284"/>
      <c r="AU284"/>
      <c r="AV284"/>
      <c r="AW284"/>
      <c r="AX284"/>
      <c r="AY284"/>
      <c r="AZ284"/>
      <c r="BA284"/>
      <c r="BB284"/>
      <c r="BC284"/>
      <c r="BD284"/>
      <c r="BE284"/>
      <c r="BF284"/>
      <c r="BG284"/>
      <c r="BH284"/>
    </row>
    <row r="285">
      <c r="A285" t="s">
        <v>594</v>
      </c>
      <c r="B285">
        <v>2015</v>
      </c>
      <c r="C285" t="s">
        <v>602</v>
      </c>
      <c r="D285">
        <v>35</v>
      </c>
      <c r="E285" t="s">
        <v>55</v>
      </c>
      <c r="F285" t="s">
        <v>49</v>
      </c>
      <c r="G285" t="s">
        <v>182</v>
      </c>
      <c r="H285">
        <v>98.94519940441505</v>
      </c>
      <c r="I285">
        <v>99.290516214803475</v>
      </c>
      <c r="J285">
        <v>98.966556215542226</v>
      </c>
      <c r="K285">
        <v>99.054352958574029</v>
      </c>
      <c r="L285">
        <v>99.390583660498464</v>
      </c>
      <c r="M285">
        <v>99.672179778041311</v>
      </c>
      <c r="N285">
        <v>99.959222792274048</v>
      </c>
      <c r="O285">
        <v>99.892755395234346</v>
      </c>
      <c r="P285">
        <v>99.802181031957474</v>
      </c>
      <c r="Q285">
        <v>99.772829219026164</v>
      </c>
      <c r="R285">
        <v>99.076529583562319</v>
      </c>
      <c r="S285">
        <v>98.866485805948088</v>
      </c>
      <c r="T285">
        <v>99.429725654485466</v>
      </c>
      <c r="U285">
        <v>97.977350741924923</v>
      </c>
      <c r="V285">
        <v>98.357144429718204</v>
      </c>
      <c r="W285" t="s">
        <v>483</v>
      </c>
      <c r="X285" t="s">
        <v>484</v>
      </c>
      <c r="Y285" t="s">
        <v>485</v>
      </c>
      <c r="Z285" t="s">
        <v>486</v>
      </c>
      <c r="AA285" t="s">
        <v>487</v>
      </c>
      <c r="AB285" t="s">
        <v>151</v>
      </c>
      <c r="AC285" t="s">
        <v>152</v>
      </c>
      <c r="AD285" t="s">
        <v>488</v>
      </c>
      <c r="AE285">
        <v>98.405067617102986</v>
      </c>
      <c r="AF285">
        <v>99.669308030284682</v>
      </c>
      <c r="AG285">
        <v>99.201353533465152</v>
      </c>
      <c r="AH285">
        <v>99.930125428209237</v>
      </c>
      <c r="AI285">
        <v>97.992294310585294</v>
      </c>
      <c r="AJ285"/>
      <c r="AK285">
        <v>99.91660373311953</v>
      </c>
      <c r="AL285"/>
      <c r="AM285"/>
      <c r="AN285"/>
      <c r="AO285"/>
      <c r="AP285"/>
      <c r="AQ285"/>
      <c r="AR285"/>
      <c r="AS285"/>
      <c r="AT285"/>
      <c r="AU285"/>
      <c r="AV285"/>
      <c r="AW285"/>
      <c r="AX285"/>
      <c r="AY285"/>
      <c r="AZ285"/>
      <c r="BA285"/>
      <c r="BB285"/>
      <c r="BC285"/>
      <c r="BD285"/>
      <c r="BE285"/>
      <c r="BF285"/>
      <c r="BG285"/>
      <c r="BH285"/>
    </row>
    <row r="286">
      <c r="A286" t="s">
        <v>594</v>
      </c>
      <c r="B286">
        <v>2015</v>
      </c>
      <c r="C286" t="s">
        <v>602</v>
      </c>
      <c r="D286">
        <v>36</v>
      </c>
      <c r="E286" t="s">
        <v>55</v>
      </c>
      <c r="F286" t="s">
        <v>48</v>
      </c>
      <c r="G286" t="s">
        <v>182</v>
      </c>
      <c r="H286">
        <v>1.054800595584926</v>
      </c>
      <c r="I286">
        <v>0.70948378519655053</v>
      </c>
      <c r="J286">
        <v>1.0334437844577511</v>
      </c>
      <c r="K286">
        <v>0.94564704142595035</v>
      </c>
      <c r="L286">
        <v>0.60941633950151552</v>
      </c>
      <c r="M286">
        <v>0.32782022195866128</v>
      </c>
      <c r="N286">
        <v>0.040777207725915199</v>
      </c>
      <c r="O286">
        <v>0.10724460476564381</v>
      </c>
      <c r="P286">
        <v>0.19781896804251911</v>
      </c>
      <c r="Q286">
        <v>0.22717078097384599</v>
      </c>
      <c r="R286">
        <v>0.92347041643768124</v>
      </c>
      <c r="S286">
        <v>1.1335141940519</v>
      </c>
      <c r="T286">
        <v>0.5702743455145538</v>
      </c>
      <c r="U286">
        <v>2.0226492580750768</v>
      </c>
      <c r="V286">
        <v>1.6428555702818111</v>
      </c>
      <c r="W286" t="s">
        <v>483</v>
      </c>
      <c r="X286" t="s">
        <v>484</v>
      </c>
      <c r="Y286" t="s">
        <v>485</v>
      </c>
      <c r="Z286" t="s">
        <v>486</v>
      </c>
      <c r="AA286" t="s">
        <v>487</v>
      </c>
      <c r="AB286" t="s">
        <v>151</v>
      </c>
      <c r="AC286" t="s">
        <v>152</v>
      </c>
      <c r="AD286" t="s">
        <v>488</v>
      </c>
      <c r="AE286">
        <v>1.594932382897063</v>
      </c>
      <c r="AF286">
        <v>0.33069196971531889</v>
      </c>
      <c r="AG286">
        <v>0.79864646653485161</v>
      </c>
      <c r="AH286">
        <v>0.0698745717907608</v>
      </c>
      <c r="AI286">
        <v>2.007705689414701</v>
      </c>
      <c r="AJ286"/>
      <c r="AK286">
        <v>0.083396266880447906</v>
      </c>
      <c r="AL286"/>
      <c r="AM286"/>
      <c r="AN286"/>
      <c r="AO286"/>
      <c r="AP286"/>
      <c r="AQ286"/>
      <c r="AR286"/>
      <c r="AS286"/>
      <c r="AT286"/>
      <c r="AU286"/>
      <c r="AV286"/>
      <c r="AW286"/>
      <c r="AX286"/>
      <c r="AY286"/>
      <c r="AZ286"/>
      <c r="BA286"/>
      <c r="BB286"/>
      <c r="BC286"/>
      <c r="BD286"/>
      <c r="BE286"/>
      <c r="BF286"/>
      <c r="BG286"/>
      <c r="BH286"/>
    </row>
    <row r="287">
      <c r="A287" t="s">
        <v>594</v>
      </c>
      <c r="B287">
        <v>2015</v>
      </c>
      <c r="C287" t="s">
        <v>602</v>
      </c>
      <c r="D287">
        <v>37</v>
      </c>
      <c r="E287" t="s">
        <v>154</v>
      </c>
      <c r="F287" t="s">
        <v>49</v>
      </c>
      <c r="G287" t="s">
        <v>614</v>
      </c>
      <c r="H287">
        <v>98.964538932514429</v>
      </c>
      <c r="I287">
        <v>99.290516214803475</v>
      </c>
      <c r="J287">
        <v>98.966556215542226</v>
      </c>
      <c r="K287">
        <v>99.053953166568192</v>
      </c>
      <c r="L287">
        <v>99.390583660498464</v>
      </c>
      <c r="M287">
        <v>99.672179778041311</v>
      </c>
      <c r="N287">
        <v>99.959222792274048</v>
      </c>
      <c r="O287">
        <v>99.892629268586489</v>
      </c>
      <c r="P287">
        <v>99.802181031957474</v>
      </c>
      <c r="Q287">
        <v>99.772829219026164</v>
      </c>
      <c r="R287">
        <v>99.107376360877879</v>
      </c>
      <c r="S287">
        <v>98.865767965776712</v>
      </c>
      <c r="T287">
        <v>99.429725654485466</v>
      </c>
      <c r="U287">
        <v>97.977350741924923</v>
      </c>
      <c r="V287">
        <v>98.357144429718204</v>
      </c>
      <c r="W287" t="s">
        <v>483</v>
      </c>
      <c r="X287" t="s">
        <v>484</v>
      </c>
      <c r="Y287" t="s">
        <v>485</v>
      </c>
      <c r="Z287" t="s">
        <v>486</v>
      </c>
      <c r="AA287" t="s">
        <v>487</v>
      </c>
      <c r="AB287" t="s">
        <v>151</v>
      </c>
      <c r="AC287" t="s">
        <v>152</v>
      </c>
      <c r="AD287" t="s">
        <v>488</v>
      </c>
      <c r="AE287">
        <v>98.405067617102986</v>
      </c>
      <c r="AF287">
        <v>99.669049252201887</v>
      </c>
      <c r="AG287">
        <v>99.215794443119137</v>
      </c>
      <c r="AH287">
        <v>99.930125428209237</v>
      </c>
      <c r="AI287">
        <v>97.992294310585294</v>
      </c>
      <c r="AJ287"/>
      <c r="AK287">
        <v>99.91660373311953</v>
      </c>
      <c r="AL287"/>
      <c r="AM287"/>
      <c r="AN287"/>
      <c r="AO287"/>
      <c r="AP287"/>
      <c r="AQ287"/>
      <c r="AR287"/>
      <c r="AS287"/>
      <c r="AT287"/>
      <c r="AU287"/>
      <c r="AV287"/>
      <c r="AW287"/>
      <c r="AX287"/>
      <c r="AY287"/>
      <c r="AZ287"/>
      <c r="BA287"/>
      <c r="BB287"/>
      <c r="BC287"/>
      <c r="BD287"/>
      <c r="BE287"/>
      <c r="BF287"/>
      <c r="BG287"/>
      <c r="BH287"/>
    </row>
    <row r="288">
      <c r="A288" t="s">
        <v>594</v>
      </c>
      <c r="B288">
        <v>2015</v>
      </c>
      <c r="C288" t="s">
        <v>602</v>
      </c>
      <c r="D288">
        <v>38</v>
      </c>
      <c r="E288" t="s">
        <v>154</v>
      </c>
      <c r="F288" t="s">
        <v>48</v>
      </c>
      <c r="G288" t="s">
        <v>182</v>
      </c>
      <c r="H288">
        <v>1.0354610674855349</v>
      </c>
      <c r="I288">
        <v>0.70948378519655053</v>
      </c>
      <c r="J288">
        <v>1.0334437844577511</v>
      </c>
      <c r="K288">
        <v>0.94604683343181262</v>
      </c>
      <c r="L288">
        <v>0.60941633950151552</v>
      </c>
      <c r="M288">
        <v>0.32782022195866128</v>
      </c>
      <c r="N288">
        <v>0.040777207725915199</v>
      </c>
      <c r="O288">
        <v>0.10737073141352339</v>
      </c>
      <c r="P288">
        <v>0.19781896804251911</v>
      </c>
      <c r="Q288">
        <v>0.22717078097384599</v>
      </c>
      <c r="R288">
        <v>0.89262363912210563</v>
      </c>
      <c r="S288">
        <v>1.134232034223275</v>
      </c>
      <c r="T288">
        <v>0.5702743455145538</v>
      </c>
      <c r="U288">
        <v>2.0226492580750768</v>
      </c>
      <c r="V288">
        <v>1.6428555702818111</v>
      </c>
      <c r="W288" t="s">
        <v>483</v>
      </c>
      <c r="X288" t="s">
        <v>484</v>
      </c>
      <c r="Y288" t="s">
        <v>485</v>
      </c>
      <c r="Z288" t="s">
        <v>486</v>
      </c>
      <c r="AA288" t="s">
        <v>487</v>
      </c>
      <c r="AB288" t="s">
        <v>151</v>
      </c>
      <c r="AC288" t="s">
        <v>152</v>
      </c>
      <c r="AD288" t="s">
        <v>488</v>
      </c>
      <c r="AE288">
        <v>1.594932382897063</v>
      </c>
      <c r="AF288">
        <v>0.33095074779812261</v>
      </c>
      <c r="AG288">
        <v>0.78420555688083848</v>
      </c>
      <c r="AH288">
        <v>0.0698745717907608</v>
      </c>
      <c r="AI288">
        <v>2.007705689414701</v>
      </c>
      <c r="AJ288"/>
      <c r="AK288">
        <v>0.083396266880447906</v>
      </c>
      <c r="AL288"/>
      <c r="AM288"/>
      <c r="AN288"/>
      <c r="AO288"/>
      <c r="AP288"/>
      <c r="AQ288"/>
      <c r="AR288"/>
      <c r="AS288"/>
      <c r="AT288"/>
      <c r="AU288"/>
      <c r="AV288"/>
      <c r="AW288"/>
      <c r="AX288"/>
      <c r="AY288"/>
      <c r="AZ288"/>
      <c r="BA288"/>
      <c r="BB288"/>
      <c r="BC288"/>
      <c r="BD288"/>
      <c r="BE288"/>
      <c r="BF288"/>
      <c r="BG288"/>
      <c r="BH288"/>
    </row>
    <row r="289">
      <c r="A289" t="s">
        <v>594</v>
      </c>
      <c r="B289">
        <v>2015</v>
      </c>
      <c r="C289" t="s">
        <v>602</v>
      </c>
      <c r="D289">
        <v>41</v>
      </c>
      <c r="E289" t="s">
        <v>56</v>
      </c>
      <c r="F289" t="s">
        <v>49</v>
      </c>
      <c r="G289" t="s">
        <v>182</v>
      </c>
      <c r="H289">
        <v>0</v>
      </c>
      <c r="I289">
        <v>0.021386365549535699</v>
      </c>
      <c r="J289">
        <v>0</v>
      </c>
      <c r="K289">
        <v>0</v>
      </c>
      <c r="L289">
        <v>0</v>
      </c>
      <c r="M289">
        <v>0</v>
      </c>
      <c r="N289">
        <v>0</v>
      </c>
      <c r="O289">
        <v>0</v>
      </c>
      <c r="P289">
        <v>0</v>
      </c>
      <c r="Q289">
        <v>0</v>
      </c>
      <c r="R289">
        <v>0</v>
      </c>
      <c r="S289">
        <v>0</v>
      </c>
      <c r="T289">
        <v>0.033393227207518</v>
      </c>
      <c r="U289">
        <v>0</v>
      </c>
      <c r="V289">
        <v>0</v>
      </c>
      <c r="W289" t="s">
        <v>483</v>
      </c>
      <c r="X289" t="s">
        <v>484</v>
      </c>
      <c r="Y289" t="s">
        <v>485</v>
      </c>
      <c r="Z289" t="s">
        <v>486</v>
      </c>
      <c r="AA289" t="s">
        <v>487</v>
      </c>
      <c r="AB289" t="s">
        <v>151</v>
      </c>
      <c r="AC289" t="s">
        <v>152</v>
      </c>
      <c r="AD289" t="s">
        <v>488</v>
      </c>
      <c r="AE289">
        <v>0.011713532516195901</v>
      </c>
      <c r="AF289">
        <v>0</v>
      </c>
      <c r="AG289">
        <v>0</v>
      </c>
      <c r="AH289">
        <v>0</v>
      </c>
      <c r="AI289">
        <v>0</v>
      </c>
      <c r="AJ289"/>
      <c r="AK289">
        <v>0</v>
      </c>
      <c r="AL289"/>
      <c r="AM289"/>
      <c r="AN289"/>
      <c r="AO289"/>
      <c r="AP289"/>
      <c r="AQ289"/>
      <c r="AR289"/>
      <c r="AS289"/>
      <c r="AT289"/>
      <c r="AU289"/>
      <c r="AV289"/>
      <c r="AW289"/>
      <c r="AX289"/>
      <c r="AY289"/>
      <c r="AZ289"/>
      <c r="BA289"/>
      <c r="BB289"/>
      <c r="BC289"/>
      <c r="BD289"/>
      <c r="BE289"/>
      <c r="BF289"/>
      <c r="BG289"/>
      <c r="BH289"/>
    </row>
    <row r="290">
      <c r="A290" t="s">
        <v>594</v>
      </c>
      <c r="B290">
        <v>2015</v>
      </c>
      <c r="C290" t="s">
        <v>602</v>
      </c>
      <c r="D290">
        <v>42</v>
      </c>
      <c r="E290" t="s">
        <v>56</v>
      </c>
      <c r="F290" t="s">
        <v>48</v>
      </c>
      <c r="G290" t="s">
        <v>615</v>
      </c>
      <c r="H290">
        <v>100</v>
      </c>
      <c r="I290">
        <v>99.978613634450468</v>
      </c>
      <c r="J290">
        <v>100</v>
      </c>
      <c r="K290">
        <v>100</v>
      </c>
      <c r="L290">
        <v>100</v>
      </c>
      <c r="M290">
        <v>100</v>
      </c>
      <c r="N290">
        <v>100</v>
      </c>
      <c r="O290">
        <v>100</v>
      </c>
      <c r="P290">
        <v>100</v>
      </c>
      <c r="Q290">
        <v>100</v>
      </c>
      <c r="R290">
        <v>100</v>
      </c>
      <c r="S290">
        <v>100</v>
      </c>
      <c r="T290">
        <v>99.966606772792503</v>
      </c>
      <c r="U290">
        <v>100</v>
      </c>
      <c r="V290">
        <v>100</v>
      </c>
      <c r="W290" t="s">
        <v>483</v>
      </c>
      <c r="X290" t="s">
        <v>484</v>
      </c>
      <c r="Y290" t="s">
        <v>485</v>
      </c>
      <c r="Z290" t="s">
        <v>486</v>
      </c>
      <c r="AA290" t="s">
        <v>487</v>
      </c>
      <c r="AB290" t="s">
        <v>151</v>
      </c>
      <c r="AC290" t="s">
        <v>152</v>
      </c>
      <c r="AD290" t="s">
        <v>488</v>
      </c>
      <c r="AE290">
        <v>99.988286467483817</v>
      </c>
      <c r="AF290">
        <v>100</v>
      </c>
      <c r="AG290">
        <v>100</v>
      </c>
      <c r="AH290">
        <v>100</v>
      </c>
      <c r="AI290">
        <v>100</v>
      </c>
      <c r="AJ290"/>
      <c r="AK290">
        <v>100</v>
      </c>
      <c r="AL290"/>
      <c r="AM290"/>
      <c r="AN290"/>
      <c r="AO290"/>
      <c r="AP290"/>
      <c r="AQ290"/>
      <c r="AR290"/>
      <c r="AS290"/>
      <c r="AT290"/>
      <c r="AU290"/>
      <c r="AV290"/>
      <c r="AW290"/>
      <c r="AX290"/>
      <c r="AY290"/>
      <c r="AZ290"/>
      <c r="BA290"/>
      <c r="BB290"/>
      <c r="BC290"/>
      <c r="BD290"/>
      <c r="BE290"/>
      <c r="BF290"/>
      <c r="BG290"/>
      <c r="BH290"/>
    </row>
    <row r="291">
      <c r="A291" t="s">
        <v>594</v>
      </c>
      <c r="B291">
        <v>2015</v>
      </c>
      <c r="C291" t="s">
        <v>602</v>
      </c>
      <c r="D291">
        <v>58</v>
      </c>
      <c r="E291" t="s">
        <v>155</v>
      </c>
      <c r="F291" t="s">
        <v>570</v>
      </c>
      <c r="G291" t="s">
        <v>182</v>
      </c>
      <c r="H291">
        <v>96.557564907452488</v>
      </c>
      <c r="I291">
        <v>98.523832055231864</v>
      </c>
      <c r="J291">
        <v>98.554454723743476</v>
      </c>
      <c r="K291">
        <v>98.834244837488455</v>
      </c>
      <c r="L291">
        <v>99.323983459028582</v>
      </c>
      <c r="M291">
        <v>99.097819638683433</v>
      </c>
      <c r="N291">
        <v>99.959222792274048</v>
      </c>
      <c r="O291">
        <v>99.757292668264014</v>
      </c>
      <c r="P291">
        <v>99.752259874353626</v>
      </c>
      <c r="Q291">
        <v>99.772829219026164</v>
      </c>
      <c r="R291">
        <v>96.663829339784101</v>
      </c>
      <c r="S291">
        <v>96.983348024423918</v>
      </c>
      <c r="T291">
        <v>98.613628971350181</v>
      </c>
      <c r="U291">
        <v>97.798561984130856</v>
      </c>
      <c r="V291">
        <v>98.050928116839756</v>
      </c>
      <c r="W291" t="s">
        <v>483</v>
      </c>
      <c r="X291" t="s">
        <v>484</v>
      </c>
      <c r="Y291" t="s">
        <v>485</v>
      </c>
      <c r="Z291" t="s">
        <v>486</v>
      </c>
      <c r="AA291" t="s">
        <v>487</v>
      </c>
      <c r="AB291" t="s">
        <v>151</v>
      </c>
      <c r="AC291" t="s">
        <v>152</v>
      </c>
      <c r="AD291" t="s">
        <v>488</v>
      </c>
      <c r="AE291">
        <v>98.0725243844972</v>
      </c>
      <c r="AF291">
        <v>99.631541724090312</v>
      </c>
      <c r="AG291">
        <v>97.070439672275782</v>
      </c>
      <c r="AH291">
        <v>99.819702707536479</v>
      </c>
      <c r="AI291">
        <v>92.166622742875546</v>
      </c>
      <c r="AJ291"/>
      <c r="AK291">
        <v>99.808657800394656</v>
      </c>
      <c r="AL291"/>
      <c r="AM291"/>
      <c r="AN291"/>
      <c r="AO291"/>
      <c r="AP291"/>
      <c r="AQ291"/>
      <c r="AR291"/>
      <c r="AS291"/>
      <c r="AT291"/>
      <c r="AU291"/>
      <c r="AV291"/>
      <c r="AW291"/>
      <c r="AX291"/>
      <c r="AY291"/>
      <c r="AZ291"/>
      <c r="BA291"/>
      <c r="BB291"/>
      <c r="BC291"/>
      <c r="BD291"/>
      <c r="BE291"/>
      <c r="BF291"/>
      <c r="BG291"/>
      <c r="BH291"/>
    </row>
    <row r="292">
      <c r="A292" t="s">
        <v>594</v>
      </c>
      <c r="B292">
        <v>2015</v>
      </c>
      <c r="C292" t="s">
        <v>602</v>
      </c>
      <c r="D292">
        <v>59</v>
      </c>
      <c r="E292" t="s">
        <v>155</v>
      </c>
      <c r="F292" t="s">
        <v>407</v>
      </c>
      <c r="G292" t="s">
        <v>182</v>
      </c>
      <c r="H292">
        <v>0.84430828126757451</v>
      </c>
      <c r="I292">
        <v>0.1716770723954367</v>
      </c>
      <c r="J292">
        <v>0.39126574820814319</v>
      </c>
      <c r="K292">
        <v>0.16807520446202501</v>
      </c>
      <c r="L292">
        <v>0.048659299177158201</v>
      </c>
      <c r="M292">
        <v>0.19692117843983789</v>
      </c>
      <c r="N292">
        <v>0</v>
      </c>
      <c r="O292">
        <v>0.1353366003224678</v>
      </c>
      <c r="P292">
        <v>0</v>
      </c>
      <c r="Q292">
        <v>0</v>
      </c>
      <c r="R292">
        <v>0.88278734695649264</v>
      </c>
      <c r="S292">
        <v>0.52151069288732155</v>
      </c>
      <c r="T292">
        <v>0.53885194561081695</v>
      </c>
      <c r="U292">
        <v>0.14153344481512339</v>
      </c>
      <c r="V292">
        <v>0.26283327430567749</v>
      </c>
      <c r="W292" t="s">
        <v>483</v>
      </c>
      <c r="X292" t="s">
        <v>484</v>
      </c>
      <c r="Y292" t="s">
        <v>485</v>
      </c>
      <c r="Z292" t="s">
        <v>486</v>
      </c>
      <c r="AA292" t="s">
        <v>487</v>
      </c>
      <c r="AB292" t="s">
        <v>151</v>
      </c>
      <c r="AC292" t="s">
        <v>152</v>
      </c>
      <c r="AD292" t="s">
        <v>488</v>
      </c>
      <c r="AE292">
        <v>0.049460850015263597</v>
      </c>
      <c r="AF292">
        <v>0</v>
      </c>
      <c r="AG292">
        <v>1.046892476830956</v>
      </c>
      <c r="AH292">
        <v>0.11042272067275929</v>
      </c>
      <c r="AI292">
        <v>0</v>
      </c>
      <c r="AJ292"/>
      <c r="AK292">
        <v>0.084257254106038099</v>
      </c>
      <c r="AL292"/>
      <c r="AM292"/>
      <c r="AN292"/>
      <c r="AO292"/>
      <c r="AP292"/>
      <c r="AQ292"/>
      <c r="AR292"/>
      <c r="AS292"/>
      <c r="AT292"/>
      <c r="AU292"/>
      <c r="AV292"/>
      <c r="AW292"/>
      <c r="AX292"/>
      <c r="AY292"/>
      <c r="AZ292"/>
      <c r="BA292"/>
      <c r="BB292"/>
      <c r="BC292"/>
      <c r="BD292"/>
      <c r="BE292"/>
      <c r="BF292"/>
      <c r="BG292"/>
      <c r="BH292"/>
    </row>
    <row r="293">
      <c r="A293" t="s">
        <v>594</v>
      </c>
      <c r="B293">
        <v>2015</v>
      </c>
      <c r="C293" t="s">
        <v>602</v>
      </c>
      <c r="D293">
        <v>60</v>
      </c>
      <c r="E293" t="s">
        <v>155</v>
      </c>
      <c r="F293" t="s">
        <v>571</v>
      </c>
      <c r="G293" t="s">
        <v>182</v>
      </c>
      <c r="H293">
        <v>0.33762977491334528</v>
      </c>
      <c r="I293">
        <v>0.34667152847577892</v>
      </c>
      <c r="J293">
        <v>0.1962317357694072</v>
      </c>
      <c r="K293">
        <v>0.2328007204832008</v>
      </c>
      <c r="L293">
        <v>0.0060808330256315003</v>
      </c>
      <c r="M293">
        <v>0.073498408629398895</v>
      </c>
      <c r="N293">
        <v>0.0085469817537557006</v>
      </c>
      <c r="O293">
        <v>0</v>
      </c>
      <c r="P293">
        <v>0.0169201202304325</v>
      </c>
      <c r="Q293">
        <v>0</v>
      </c>
      <c r="R293">
        <v>0.4852292910064</v>
      </c>
      <c r="S293">
        <v>0.2526241948024347</v>
      </c>
      <c r="T293">
        <v>0.29144805931178691</v>
      </c>
      <c r="U293">
        <v>0.55873774723652558</v>
      </c>
      <c r="V293">
        <v>0.10454807188865679</v>
      </c>
      <c r="W293" t="s">
        <v>483</v>
      </c>
      <c r="X293" t="s">
        <v>484</v>
      </c>
      <c r="Y293" t="s">
        <v>485</v>
      </c>
      <c r="Z293" t="s">
        <v>486</v>
      </c>
      <c r="AA293" t="s">
        <v>487</v>
      </c>
      <c r="AB293" t="s">
        <v>151</v>
      </c>
      <c r="AC293" t="s">
        <v>152</v>
      </c>
      <c r="AD293" t="s">
        <v>488</v>
      </c>
      <c r="AE293">
        <v>0.34544208999807252</v>
      </c>
      <c r="AF293">
        <v>0.0196654440308901</v>
      </c>
      <c r="AG293">
        <v>0.33406861210383332</v>
      </c>
      <c r="AH293">
        <v>0</v>
      </c>
      <c r="AI293">
        <v>0.25044677921749581</v>
      </c>
      <c r="AJ293"/>
      <c r="AK293">
        <v>0.023688678618818799</v>
      </c>
      <c r="AL293"/>
      <c r="AM293"/>
      <c r="AN293"/>
      <c r="AO293"/>
      <c r="AP293"/>
      <c r="AQ293"/>
      <c r="AR293"/>
      <c r="AS293"/>
      <c r="AT293"/>
      <c r="AU293"/>
      <c r="AV293"/>
      <c r="AW293"/>
      <c r="AX293"/>
      <c r="AY293"/>
      <c r="AZ293"/>
      <c r="BA293"/>
      <c r="BB293"/>
      <c r="BC293"/>
      <c r="BD293"/>
      <c r="BE293"/>
      <c r="BF293"/>
      <c r="BG293"/>
      <c r="BH293"/>
    </row>
    <row r="294">
      <c r="A294" t="s">
        <v>594</v>
      </c>
      <c r="B294">
        <v>2015</v>
      </c>
      <c r="C294" t="s">
        <v>602</v>
      </c>
      <c r="D294">
        <v>61</v>
      </c>
      <c r="E294" t="s">
        <v>155</v>
      </c>
      <c r="F294" t="s">
        <v>572</v>
      </c>
      <c r="G294" t="s">
        <v>182</v>
      </c>
      <c r="H294">
        <v>1.0894539484724319</v>
      </c>
      <c r="I294">
        <v>0.3701498926377727</v>
      </c>
      <c r="J294">
        <v>0.10046936204369041</v>
      </c>
      <c r="K294">
        <v>0</v>
      </c>
      <c r="L294">
        <v>0</v>
      </c>
      <c r="M294">
        <v>0.033118523073379903</v>
      </c>
      <c r="N294">
        <v>0</v>
      </c>
      <c r="O294">
        <v>0</v>
      </c>
      <c r="P294">
        <v>0</v>
      </c>
      <c r="Q294">
        <v>0</v>
      </c>
      <c r="R294">
        <v>1.178598628500334</v>
      </c>
      <c r="S294">
        <v>1.052829805099724</v>
      </c>
      <c r="T294">
        <v>0.036401084134201102</v>
      </c>
      <c r="U294">
        <v>0.15603821618301009</v>
      </c>
      <c r="V294">
        <v>0</v>
      </c>
      <c r="W294" t="s">
        <v>483</v>
      </c>
      <c r="X294" t="s">
        <v>484</v>
      </c>
      <c r="Y294" t="s">
        <v>485</v>
      </c>
      <c r="Z294" t="s">
        <v>486</v>
      </c>
      <c r="AA294" t="s">
        <v>487</v>
      </c>
      <c r="AB294" t="s">
        <v>151</v>
      </c>
      <c r="AC294" t="s">
        <v>152</v>
      </c>
      <c r="AD294" t="s">
        <v>488</v>
      </c>
      <c r="AE294">
        <v>0.26533158688153718</v>
      </c>
      <c r="AF294">
        <v>0.022025555694315101</v>
      </c>
      <c r="AG294">
        <v>0.78740175606698481</v>
      </c>
      <c r="AH294">
        <v>0</v>
      </c>
      <c r="AI294">
        <v>0</v>
      </c>
      <c r="AJ294"/>
      <c r="AK294">
        <v>0</v>
      </c>
      <c r="AL294"/>
      <c r="AM294"/>
      <c r="AN294"/>
      <c r="AO294"/>
      <c r="AP294"/>
      <c r="AQ294"/>
      <c r="AR294"/>
      <c r="AS294"/>
      <c r="AT294"/>
      <c r="AU294"/>
      <c r="AV294"/>
      <c r="AW294"/>
      <c r="AX294"/>
      <c r="AY294"/>
      <c r="AZ294"/>
      <c r="BA294"/>
      <c r="BB294"/>
      <c r="BC294"/>
      <c r="BD294"/>
      <c r="BE294"/>
      <c r="BF294"/>
      <c r="BG294"/>
      <c r="BH294"/>
    </row>
    <row r="295">
      <c r="A295" t="s">
        <v>594</v>
      </c>
      <c r="B295">
        <v>2015</v>
      </c>
      <c r="C295" t="s">
        <v>602</v>
      </c>
      <c r="D295">
        <v>62</v>
      </c>
      <c r="E295" t="s">
        <v>155</v>
      </c>
      <c r="F295" t="s">
        <v>410</v>
      </c>
      <c r="G295" t="s">
        <v>182</v>
      </c>
      <c r="H295">
        <v>0.20930267261635471</v>
      </c>
      <c r="I295">
        <v>0.0083221797886286007</v>
      </c>
      <c r="J295">
        <v>0</v>
      </c>
      <c r="K295">
        <v>0</v>
      </c>
      <c r="L295">
        <v>0</v>
      </c>
      <c r="M295">
        <v>0.023279324609943999</v>
      </c>
      <c r="N295">
        <v>0</v>
      </c>
      <c r="O295">
        <v>0</v>
      </c>
      <c r="P295">
        <v>0</v>
      </c>
      <c r="Q295">
        <v>0</v>
      </c>
      <c r="R295">
        <v>0.30543955588627097</v>
      </c>
      <c r="S295">
        <v>0.021042119312420299</v>
      </c>
      <c r="T295">
        <v>0</v>
      </c>
      <c r="U295">
        <v>0</v>
      </c>
      <c r="V295">
        <v>0</v>
      </c>
      <c r="W295" t="s">
        <v>483</v>
      </c>
      <c r="X295" t="s">
        <v>484</v>
      </c>
      <c r="Y295" t="s">
        <v>485</v>
      </c>
      <c r="Z295" t="s">
        <v>486</v>
      </c>
      <c r="AA295" t="s">
        <v>487</v>
      </c>
      <c r="AB295" t="s">
        <v>151</v>
      </c>
      <c r="AC295" t="s">
        <v>152</v>
      </c>
      <c r="AD295" t="s">
        <v>488</v>
      </c>
      <c r="AE295">
        <v>0.0073001221514360998</v>
      </c>
      <c r="AF295">
        <v>0.015481972417257199</v>
      </c>
      <c r="AG295">
        <v>0.14515022618770371</v>
      </c>
      <c r="AH295">
        <v>0</v>
      </c>
      <c r="AI295">
        <v>0</v>
      </c>
      <c r="AJ295"/>
      <c r="AK295">
        <v>0</v>
      </c>
      <c r="AL295"/>
      <c r="AM295"/>
      <c r="AN295"/>
      <c r="AO295"/>
      <c r="AP295"/>
      <c r="AQ295"/>
      <c r="AR295"/>
      <c r="AS295"/>
      <c r="AT295"/>
      <c r="AU295"/>
      <c r="AV295"/>
      <c r="AW295"/>
      <c r="AX295"/>
      <c r="AY295"/>
      <c r="AZ295"/>
      <c r="BA295"/>
      <c r="BB295"/>
      <c r="BC295"/>
      <c r="BD295"/>
      <c r="BE295"/>
      <c r="BF295"/>
      <c r="BG295"/>
      <c r="BH295"/>
    </row>
    <row r="296">
      <c r="A296" t="s">
        <v>594</v>
      </c>
      <c r="B296">
        <v>2015</v>
      </c>
      <c r="C296" t="s">
        <v>602</v>
      </c>
      <c r="D296">
        <v>63</v>
      </c>
      <c r="E296" t="s">
        <v>155</v>
      </c>
      <c r="F296" t="s">
        <v>415</v>
      </c>
      <c r="G296" t="s">
        <v>182</v>
      </c>
      <c r="H296">
        <v>0.3815351334996413</v>
      </c>
      <c r="I296">
        <v>0</v>
      </c>
      <c r="J296">
        <v>0.1167528151868778</v>
      </c>
      <c r="K296">
        <v>0.039602009164019902</v>
      </c>
      <c r="L296">
        <v>0.011860069267084</v>
      </c>
      <c r="M296">
        <v>0.16389156444819281</v>
      </c>
      <c r="N296">
        <v>0</v>
      </c>
      <c r="O296">
        <v>0</v>
      </c>
      <c r="P296">
        <v>0.033001037373408003</v>
      </c>
      <c r="Q296">
        <v>0</v>
      </c>
      <c r="R296">
        <v>0.1749758810197907</v>
      </c>
      <c r="S296">
        <v>0.36320003880347118</v>
      </c>
      <c r="T296">
        <v>0.030762260091978098</v>
      </c>
      <c r="U296">
        <v>0.11809036704794761</v>
      </c>
      <c r="V296">
        <v>0.061928978584194203</v>
      </c>
      <c r="W296" t="s">
        <v>483</v>
      </c>
      <c r="X296" t="s">
        <v>484</v>
      </c>
      <c r="Y296" t="s">
        <v>485</v>
      </c>
      <c r="Z296" t="s">
        <v>486</v>
      </c>
      <c r="AA296" t="s">
        <v>487</v>
      </c>
      <c r="AB296" t="s">
        <v>151</v>
      </c>
      <c r="AC296" t="s">
        <v>152</v>
      </c>
      <c r="AD296" t="s">
        <v>488</v>
      </c>
      <c r="AE296">
        <v>0.064743919170160993</v>
      </c>
      <c r="AF296">
        <v>0</v>
      </c>
      <c r="AG296">
        <v>0.25767658083274197</v>
      </c>
      <c r="AH296">
        <v>0</v>
      </c>
      <c r="AI296">
        <v>2.2608928123637821</v>
      </c>
      <c r="AJ296"/>
      <c r="AK296">
        <v>0</v>
      </c>
      <c r="AL296"/>
      <c r="AM296"/>
      <c r="AN296"/>
      <c r="AO296"/>
      <c r="AP296"/>
      <c r="AQ296"/>
      <c r="AR296"/>
      <c r="AS296"/>
      <c r="AT296"/>
      <c r="AU296"/>
      <c r="AV296"/>
      <c r="AW296"/>
      <c r="AX296"/>
      <c r="AY296"/>
      <c r="AZ296"/>
      <c r="BA296"/>
      <c r="BB296"/>
      <c r="BC296"/>
      <c r="BD296"/>
      <c r="BE296"/>
      <c r="BF296"/>
      <c r="BG296"/>
      <c r="BH296"/>
    </row>
    <row r="297">
      <c r="A297" t="s">
        <v>594</v>
      </c>
      <c r="B297">
        <v>2015</v>
      </c>
      <c r="C297" t="s">
        <v>602</v>
      </c>
      <c r="D297">
        <v>64</v>
      </c>
      <c r="E297" t="s">
        <v>155</v>
      </c>
      <c r="F297" t="s">
        <v>417</v>
      </c>
      <c r="G297" t="s">
        <v>182</v>
      </c>
      <c r="H297">
        <v>0.51995855223961807</v>
      </c>
      <c r="I297">
        <v>0.57934727147052245</v>
      </c>
      <c r="J297">
        <v>0.64082561504838309</v>
      </c>
      <c r="K297">
        <v>0.72527722840230102</v>
      </c>
      <c r="L297">
        <v>0.60941633950151552</v>
      </c>
      <c r="M297">
        <v>0.41147136211580437</v>
      </c>
      <c r="N297">
        <v>0.0322302259721595</v>
      </c>
      <c r="O297">
        <v>0.10737073141352339</v>
      </c>
      <c r="P297">
        <v>0.19781896804251911</v>
      </c>
      <c r="Q297">
        <v>0.22717078097384599</v>
      </c>
      <c r="R297">
        <v>0.27801535396816579</v>
      </c>
      <c r="S297">
        <v>0.742156472109745</v>
      </c>
      <c r="T297">
        <v>0.48890767950105157</v>
      </c>
      <c r="U297">
        <v>1.2270382405865139</v>
      </c>
      <c r="V297">
        <v>1.519761558381715</v>
      </c>
      <c r="W297" t="s">
        <v>483</v>
      </c>
      <c r="X297" t="s">
        <v>484</v>
      </c>
      <c r="Y297" t="s">
        <v>485</v>
      </c>
      <c r="Z297" t="s">
        <v>486</v>
      </c>
      <c r="AA297" t="s">
        <v>487</v>
      </c>
      <c r="AB297" t="s">
        <v>151</v>
      </c>
      <c r="AC297" t="s">
        <v>152</v>
      </c>
      <c r="AD297" t="s">
        <v>488</v>
      </c>
      <c r="AE297">
        <v>1.1951970472863831</v>
      </c>
      <c r="AF297">
        <v>0.31128530376723251</v>
      </c>
      <c r="AG297">
        <v>0.31373356202505359</v>
      </c>
      <c r="AH297">
        <v>0.0698745717907608</v>
      </c>
      <c r="AI297">
        <v>5.3220376655431858</v>
      </c>
      <c r="AJ297"/>
      <c r="AK297">
        <v>0.083396266880447906</v>
      </c>
      <c r="AL297"/>
      <c r="AM297"/>
      <c r="AN297"/>
      <c r="AO297"/>
      <c r="AP297"/>
      <c r="AQ297"/>
      <c r="AR297"/>
      <c r="AS297"/>
      <c r="AT297"/>
      <c r="AU297"/>
      <c r="AV297"/>
      <c r="AW297"/>
      <c r="AX297"/>
      <c r="AY297"/>
      <c r="AZ297"/>
      <c r="BA297"/>
      <c r="BB297"/>
      <c r="BC297"/>
      <c r="BD297"/>
      <c r="BE297"/>
      <c r="BF297"/>
      <c r="BG297"/>
      <c r="BH297"/>
    </row>
    <row r="298">
      <c r="A298" t="s">
        <v>594</v>
      </c>
      <c r="B298">
        <v>2015</v>
      </c>
      <c r="C298" t="s">
        <v>602</v>
      </c>
      <c r="D298">
        <v>65</v>
      </c>
      <c r="E298" t="s">
        <v>155</v>
      </c>
      <c r="F298" t="s">
        <v>46</v>
      </c>
      <c r="G298" t="s">
        <v>182</v>
      </c>
      <c r="H298">
        <v>0.0602467295384609</v>
      </c>
      <c r="I298">
        <v>0</v>
      </c>
      <c r="J298">
        <v>0</v>
      </c>
      <c r="K298">
        <v>0</v>
      </c>
      <c r="L298">
        <v>0</v>
      </c>
      <c r="M298">
        <v>0</v>
      </c>
      <c r="N298">
        <v>0</v>
      </c>
      <c r="O298">
        <v>0</v>
      </c>
      <c r="P298">
        <v>0</v>
      </c>
      <c r="Q298">
        <v>0</v>
      </c>
      <c r="R298">
        <v>0.031124602878451601</v>
      </c>
      <c r="S298">
        <v>0.063288652560973796</v>
      </c>
      <c r="T298">
        <v>0</v>
      </c>
      <c r="U298">
        <v>0</v>
      </c>
      <c r="V298">
        <v>0</v>
      </c>
      <c r="W298" t="s">
        <v>483</v>
      </c>
      <c r="X298" t="s">
        <v>484</v>
      </c>
      <c r="Y298" t="s">
        <v>485</v>
      </c>
      <c r="Z298" t="s">
        <v>486</v>
      </c>
      <c r="AA298" t="s">
        <v>487</v>
      </c>
      <c r="AB298" t="s">
        <v>151</v>
      </c>
      <c r="AC298" t="s">
        <v>152</v>
      </c>
      <c r="AD298" t="s">
        <v>488</v>
      </c>
      <c r="AE298">
        <v>0</v>
      </c>
      <c r="AF298">
        <v>0</v>
      </c>
      <c r="AG298">
        <v>0.044637113677005902</v>
      </c>
      <c r="AH298">
        <v>0</v>
      </c>
      <c r="AI298">
        <v>0</v>
      </c>
      <c r="AJ298"/>
      <c r="AK298">
        <v>0</v>
      </c>
      <c r="AL298"/>
      <c r="AM298"/>
      <c r="AN298"/>
      <c r="AO298"/>
      <c r="AP298"/>
      <c r="AQ298"/>
      <c r="AR298"/>
      <c r="AS298"/>
      <c r="AT298"/>
      <c r="AU298"/>
      <c r="AV298"/>
      <c r="AW298"/>
      <c r="AX298"/>
      <c r="AY298"/>
      <c r="AZ298"/>
      <c r="BA298"/>
      <c r="BB298"/>
      <c r="BC298"/>
      <c r="BD298"/>
      <c r="BE298"/>
      <c r="BF298"/>
      <c r="BG298"/>
      <c r="BH298"/>
    </row>
    <row r="299">
      <c r="A299" t="s">
        <v>594</v>
      </c>
      <c r="B299">
        <v>2015</v>
      </c>
      <c r="C299" t="s">
        <v>602</v>
      </c>
      <c r="D299">
        <v>122</v>
      </c>
      <c r="E299" t="s">
        <v>18</v>
      </c>
      <c r="F299" t="s">
        <v>14</v>
      </c>
      <c r="G299" t="s">
        <v>616</v>
      </c>
      <c r="H299">
        <v>94.15970455349472</v>
      </c>
      <c r="I299">
        <v>95.141138408131539</v>
      </c>
      <c r="J299">
        <v>94.451629640221299</v>
      </c>
      <c r="K299">
        <v>96.253540547961038</v>
      </c>
      <c r="L299">
        <v>96.880654316838701</v>
      </c>
      <c r="M299">
        <v>99.720602881030075</v>
      </c>
      <c r="N299">
        <v>99.872124179037073</v>
      </c>
      <c r="O299">
        <v>99.833033087500993</v>
      </c>
      <c r="P299">
        <v>99.650473364309917</v>
      </c>
      <c r="Q299">
        <v>100</v>
      </c>
      <c r="R299">
        <v>94.38684865860786</v>
      </c>
      <c r="S299">
        <v>93.847322710125724</v>
      </c>
      <c r="T299">
        <v>93.726013762043564</v>
      </c>
      <c r="U299">
        <v>92.254753368878312</v>
      </c>
      <c r="V299">
        <v>90.207103418831267</v>
      </c>
      <c r="W299" t="s">
        <v>483</v>
      </c>
      <c r="X299" t="s">
        <v>484</v>
      </c>
      <c r="Y299" t="s">
        <v>485</v>
      </c>
      <c r="Z299" t="s">
        <v>486</v>
      </c>
      <c r="AA299" t="s">
        <v>487</v>
      </c>
      <c r="AB299" t="s">
        <v>151</v>
      </c>
      <c r="AC299" t="s">
        <v>152</v>
      </c>
      <c r="AD299" t="s">
        <v>488</v>
      </c>
      <c r="AE299">
        <v>91.345165277747725</v>
      </c>
      <c r="AF299">
        <v>100</v>
      </c>
      <c r="AG299">
        <v>95.006453910801753</v>
      </c>
      <c r="AH299">
        <v>99.824961415315542</v>
      </c>
      <c r="AI299">
        <v>95.956332037610267</v>
      </c>
      <c r="AJ299"/>
      <c r="AK299">
        <v>99.629888682871766</v>
      </c>
      <c r="AL299">
        <v>5964.0040289999997</v>
      </c>
      <c r="AM299">
        <v>6055.5191789999953</v>
      </c>
      <c r="AN299">
        <v>5957.1896309999993</v>
      </c>
      <c r="AO299">
        <v>6098.077378</v>
      </c>
      <c r="AP299">
        <v>6134.1269930000026</v>
      </c>
      <c r="AQ299">
        <v>2269.0008229999999</v>
      </c>
      <c r="AR299">
        <v>2279.197279999998</v>
      </c>
      <c r="AS299">
        <v>2275.364671999997</v>
      </c>
      <c r="AT299">
        <v>2267.5386540000022</v>
      </c>
      <c r="AU299">
        <v>2279.7073540000001</v>
      </c>
      <c r="AV299">
        <v>3834.5476300000032</v>
      </c>
      <c r="AW299">
        <v>3783.5081560000021</v>
      </c>
      <c r="AX299">
        <v>3820.5138659999998</v>
      </c>
      <c r="AY299">
        <v>3746.4797479999961</v>
      </c>
      <c r="AZ299">
        <v>3653.059026999998</v>
      </c>
      <c r="BA299">
        <v>10614.943932</v>
      </c>
      <c r="BB299">
        <v>3423.998475000004</v>
      </c>
      <c r="BC299">
        <v>8122.0062889999863</v>
      </c>
      <c r="BD299">
        <v>3621.8789459999998</v>
      </c>
      <c r="BE299">
        <v>222.2476079999999</v>
      </c>
      <c r="BF299"/>
      <c r="BG299"/>
      <c r="BH299">
        <v>4203.8419600000043</v>
      </c>
    </row>
    <row r="300">
      <c r="A300" t="s">
        <v>594</v>
      </c>
      <c r="B300">
        <v>2015</v>
      </c>
      <c r="C300" t="s">
        <v>602</v>
      </c>
      <c r="D300">
        <v>123</v>
      </c>
      <c r="E300" t="s">
        <v>18</v>
      </c>
      <c r="F300" t="s">
        <v>51</v>
      </c>
      <c r="G300" t="s">
        <v>182</v>
      </c>
      <c r="H300">
        <v>5.8402954465052197</v>
      </c>
      <c r="I300">
        <v>4.8588615918685338</v>
      </c>
      <c r="J300">
        <v>5.5483703597787306</v>
      </c>
      <c r="K300">
        <v>3.7464594520389878</v>
      </c>
      <c r="L300">
        <v>3.1193456831612831</v>
      </c>
      <c r="M300">
        <v>0.27939711896989877</v>
      </c>
      <c r="N300">
        <v>0.12787582096292061</v>
      </c>
      <c r="O300">
        <v>0.16696691249900969</v>
      </c>
      <c r="P300">
        <v>0.34952663569008491</v>
      </c>
      <c r="Q300">
        <v>0</v>
      </c>
      <c r="R300">
        <v>5.6131513413921184</v>
      </c>
      <c r="S300">
        <v>6.152677289874287</v>
      </c>
      <c r="T300">
        <v>6.2739862379564988</v>
      </c>
      <c r="U300">
        <v>7.7452466311216899</v>
      </c>
      <c r="V300">
        <v>9.7928965811687174</v>
      </c>
      <c r="W300" t="s">
        <v>483</v>
      </c>
      <c r="X300" t="s">
        <v>484</v>
      </c>
      <c r="Y300" t="s">
        <v>485</v>
      </c>
      <c r="Z300" t="s">
        <v>486</v>
      </c>
      <c r="AA300" t="s">
        <v>487</v>
      </c>
      <c r="AB300" t="s">
        <v>151</v>
      </c>
      <c r="AC300" t="s">
        <v>152</v>
      </c>
      <c r="AD300" t="s">
        <v>488</v>
      </c>
      <c r="AE300">
        <v>8.6548347222523141</v>
      </c>
      <c r="AF300">
        <v>0</v>
      </c>
      <c r="AG300">
        <v>4.9935460891983068</v>
      </c>
      <c r="AH300">
        <v>0.1750385846844669</v>
      </c>
      <c r="AI300">
        <v>4.0436679623897218</v>
      </c>
      <c r="AJ300"/>
      <c r="AK300">
        <v>0.37011131712821821</v>
      </c>
      <c r="AL300">
        <v>369.91986900000012</v>
      </c>
      <c r="AM300">
        <v>309.25559700000002</v>
      </c>
      <c r="AN300">
        <v>349.943082</v>
      </c>
      <c r="AO300">
        <v>237.35438199999999</v>
      </c>
      <c r="AP300">
        <v>197.505505</v>
      </c>
      <c r="AQ300">
        <v>6.3572850000000001</v>
      </c>
      <c r="AR300">
        <v>2.9182739999999998</v>
      </c>
      <c r="AS300">
        <v>3.8054600000000001</v>
      </c>
      <c r="AT300">
        <v>7.9534510000000003</v>
      </c>
      <c r="AU300">
        <v>0</v>
      </c>
      <c r="AV300">
        <v>228.03914399999999</v>
      </c>
      <c r="AW300">
        <v>248.04868200000001</v>
      </c>
      <c r="AX300">
        <v>255.74384800000001</v>
      </c>
      <c r="AY300">
        <v>314.53565900000001</v>
      </c>
      <c r="AZ300">
        <v>396.57663200000007</v>
      </c>
      <c r="BA300">
        <v>1005.752029</v>
      </c>
      <c r="BB300">
        <v>0</v>
      </c>
      <c r="BC300">
        <v>426.89323800000011</v>
      </c>
      <c r="BD300">
        <v>6.3508019999999998</v>
      </c>
      <c r="BE300">
        <v>9.3656719999999982</v>
      </c>
      <c r="BF300"/>
      <c r="BG300"/>
      <c r="BH300">
        <v>15.616694000000001</v>
      </c>
    </row>
    <row r="301">
      <c r="A301" t="s">
        <v>594</v>
      </c>
      <c r="B301">
        <v>2015</v>
      </c>
      <c r="C301" t="s">
        <v>602</v>
      </c>
      <c r="D301">
        <v>124</v>
      </c>
      <c r="E301" t="s">
        <v>50</v>
      </c>
      <c r="F301" t="s">
        <v>15</v>
      </c>
      <c r="G301" t="s">
        <v>617</v>
      </c>
      <c r="H301">
        <v>88.517512939654225</v>
      </c>
      <c r="I301">
        <v>92.729475507210097</v>
      </c>
      <c r="J301">
        <v>93.31082805455469</v>
      </c>
      <c r="K301">
        <v>96.092883652179083</v>
      </c>
      <c r="L301">
        <v>96.880654316838701</v>
      </c>
      <c r="M301">
        <v>96.576871933866101</v>
      </c>
      <c r="N301">
        <v>99.80582122617615</v>
      </c>
      <c r="O301">
        <v>99.833033087500993</v>
      </c>
      <c r="P301">
        <v>99.650473364309917</v>
      </c>
      <c r="Q301">
        <v>100</v>
      </c>
      <c r="R301">
        <v>88.07810459336666</v>
      </c>
      <c r="S301">
        <v>90.319757337376245</v>
      </c>
      <c r="T301">
        <v>91.934521905451874</v>
      </c>
      <c r="U301">
        <v>91.275935659113344</v>
      </c>
      <c r="V301">
        <v>89.993128663330936</v>
      </c>
      <c r="W301" t="s">
        <v>483</v>
      </c>
      <c r="X301" t="s">
        <v>484</v>
      </c>
      <c r="Y301" t="s">
        <v>485</v>
      </c>
      <c r="Z301" t="s">
        <v>486</v>
      </c>
      <c r="AA301" t="s">
        <v>487</v>
      </c>
      <c r="AB301" t="s">
        <v>151</v>
      </c>
      <c r="AC301" t="s">
        <v>152</v>
      </c>
      <c r="AD301" t="s">
        <v>488</v>
      </c>
      <c r="AE301">
        <v>90.8658131443906</v>
      </c>
      <c r="AF301">
        <v>99.281086478871742</v>
      </c>
      <c r="AG301">
        <v>89.575919717087629</v>
      </c>
      <c r="AH301">
        <v>98.876701895119339</v>
      </c>
      <c r="AI301">
        <v>95.709606547603812</v>
      </c>
      <c r="AJ301"/>
      <c r="AK301">
        <v>99.311075842100195</v>
      </c>
      <c r="AL301">
        <v>5606.6319060000051</v>
      </c>
      <c r="AM301">
        <v>5902.0222669999976</v>
      </c>
      <c r="AN301">
        <v>5885.2377609999976</v>
      </c>
      <c r="AO301">
        <v>6087.8990700000004</v>
      </c>
      <c r="AP301">
        <v>6134.1269930000026</v>
      </c>
      <c r="AQ301">
        <v>2197.469685999999</v>
      </c>
      <c r="AR301">
        <v>2277.6841699999982</v>
      </c>
      <c r="AS301">
        <v>2275.364671999997</v>
      </c>
      <c r="AT301">
        <v>2267.5386540000022</v>
      </c>
      <c r="AU301">
        <v>2279.7073540000001</v>
      </c>
      <c r="AV301">
        <v>3578.2494280000042</v>
      </c>
      <c r="AW301">
        <v>3641.2923529999998</v>
      </c>
      <c r="AX301">
        <v>3747.4880410000001</v>
      </c>
      <c r="AY301">
        <v>3706.7298099999971</v>
      </c>
      <c r="AZ301">
        <v>3644.3938289999978</v>
      </c>
      <c r="BA301">
        <v>10559.239878</v>
      </c>
      <c r="BB301">
        <v>3399.3828870000038</v>
      </c>
      <c r="BC301">
        <v>7657.7553769999868</v>
      </c>
      <c r="BD301">
        <v>3587.4739119999999</v>
      </c>
      <c r="BE301">
        <v>221.6761589999999</v>
      </c>
      <c r="BF301"/>
      <c r="BG301"/>
      <c r="BH301">
        <v>4190.3897840000054</v>
      </c>
    </row>
    <row r="302">
      <c r="A302" t="s">
        <v>594</v>
      </c>
      <c r="B302">
        <v>2015</v>
      </c>
      <c r="C302" t="s">
        <v>602</v>
      </c>
      <c r="D302">
        <v>125</v>
      </c>
      <c r="E302" t="s">
        <v>50</v>
      </c>
      <c r="F302" t="s">
        <v>16</v>
      </c>
      <c r="G302" t="s">
        <v>618</v>
      </c>
      <c r="H302">
        <v>5.642191613840569</v>
      </c>
      <c r="I302">
        <v>2.4116629009214798</v>
      </c>
      <c r="J302">
        <v>1.140801585666587</v>
      </c>
      <c r="K302">
        <v>0.1606568957819538</v>
      </c>
      <c r="L302">
        <v>0</v>
      </c>
      <c r="M302">
        <v>3.143730947163943</v>
      </c>
      <c r="N302">
        <v>0.066302952860904998</v>
      </c>
      <c r="O302">
        <v>0</v>
      </c>
      <c r="P302">
        <v>0</v>
      </c>
      <c r="Q302">
        <v>0</v>
      </c>
      <c r="R302">
        <v>6.3087440652412203</v>
      </c>
      <c r="S302">
        <v>3.5275653727494332</v>
      </c>
      <c r="T302">
        <v>1.7914918565916771</v>
      </c>
      <c r="U302">
        <v>0.97881770976497151</v>
      </c>
      <c r="V302">
        <v>0.2139747555003442</v>
      </c>
      <c r="W302" t="s">
        <v>483</v>
      </c>
      <c r="X302" t="s">
        <v>484</v>
      </c>
      <c r="Y302" t="s">
        <v>485</v>
      </c>
      <c r="Z302" t="s">
        <v>486</v>
      </c>
      <c r="AA302" t="s">
        <v>487</v>
      </c>
      <c r="AB302" t="s">
        <v>151</v>
      </c>
      <c r="AC302" t="s">
        <v>152</v>
      </c>
      <c r="AD302" t="s">
        <v>488</v>
      </c>
      <c r="AE302">
        <v>0.47935213335713572</v>
      </c>
      <c r="AF302">
        <v>0.71891352112824669</v>
      </c>
      <c r="AG302">
        <v>5.430534193714136</v>
      </c>
      <c r="AH302">
        <v>0.9482595201961832</v>
      </c>
      <c r="AI302">
        <v>0.24672549000644531</v>
      </c>
      <c r="AJ302"/>
      <c r="AK302">
        <v>0.31881284077158739</v>
      </c>
      <c r="AL302">
        <v>357.37212299999987</v>
      </c>
      <c r="AM302">
        <v>153.49691200000001</v>
      </c>
      <c r="AN302">
        <v>71.95187</v>
      </c>
      <c r="AO302">
        <v>10.178307999999999</v>
      </c>
      <c r="AP302">
        <v>0</v>
      </c>
      <c r="AQ302">
        <v>71.531137000000001</v>
      </c>
      <c r="AR302">
        <v>1.51311</v>
      </c>
      <c r="AS302">
        <v>0</v>
      </c>
      <c r="AT302">
        <v>0</v>
      </c>
      <c r="AU302">
        <v>0</v>
      </c>
      <c r="AV302">
        <v>256.298202</v>
      </c>
      <c r="AW302">
        <v>142.21580299999999</v>
      </c>
      <c r="AX302">
        <v>73.025824999999998</v>
      </c>
      <c r="AY302">
        <v>39.749938</v>
      </c>
      <c r="AZ302">
        <v>8.6651980000000002</v>
      </c>
      <c r="BA302">
        <v>55.704053999999999</v>
      </c>
      <c r="BB302">
        <v>24.615587999999999</v>
      </c>
      <c r="BC302">
        <v>464.25091200000003</v>
      </c>
      <c r="BD302">
        <v>34.405033999999993</v>
      </c>
      <c r="BE302">
        <v>0.57144899999999998</v>
      </c>
      <c r="BF302"/>
      <c r="BG302"/>
      <c r="BH302">
        <v>13.452176</v>
      </c>
    </row>
    <row r="303">
      <c r="A303" t="s">
        <v>594</v>
      </c>
      <c r="B303">
        <v>2015</v>
      </c>
      <c r="C303" t="s">
        <v>602</v>
      </c>
      <c r="D303">
        <v>126</v>
      </c>
      <c r="E303" t="s">
        <v>50</v>
      </c>
      <c r="F303" t="s">
        <v>22</v>
      </c>
      <c r="G303" t="s">
        <v>619</v>
      </c>
      <c r="H303">
        <v>5.5712839257734954</v>
      </c>
      <c r="I303">
        <v>4.8588615918685338</v>
      </c>
      <c r="J303">
        <v>5.5483703597787306</v>
      </c>
      <c r="K303">
        <v>3.7464594520389878</v>
      </c>
      <c r="L303">
        <v>3.1193456831612831</v>
      </c>
      <c r="M303">
        <v>0.263082851835646</v>
      </c>
      <c r="N303">
        <v>0.12787582096292061</v>
      </c>
      <c r="O303">
        <v>0.16696691249900969</v>
      </c>
      <c r="P303">
        <v>0.34952663569008491</v>
      </c>
      <c r="Q303">
        <v>0</v>
      </c>
      <c r="R303">
        <v>5.2028763632262001</v>
      </c>
      <c r="S303">
        <v>6.152677289874287</v>
      </c>
      <c r="T303">
        <v>6.2739862379564988</v>
      </c>
      <c r="U303">
        <v>7.7452466311216899</v>
      </c>
      <c r="V303">
        <v>9.7928965811687174</v>
      </c>
      <c r="W303" t="s">
        <v>483</v>
      </c>
      <c r="X303" t="s">
        <v>484</v>
      </c>
      <c r="Y303" t="s">
        <v>485</v>
      </c>
      <c r="Z303" t="s">
        <v>486</v>
      </c>
      <c r="AA303" t="s">
        <v>487</v>
      </c>
      <c r="AB303" t="s">
        <v>151</v>
      </c>
      <c r="AC303" t="s">
        <v>152</v>
      </c>
      <c r="AD303" t="s">
        <v>488</v>
      </c>
      <c r="AE303">
        <v>8.6548347222523141</v>
      </c>
      <c r="AF303">
        <v>0</v>
      </c>
      <c r="AG303">
        <v>4.7985762343373599</v>
      </c>
      <c r="AH303">
        <v>0.1750385846844669</v>
      </c>
      <c r="AI303">
        <v>3.883397359598725</v>
      </c>
      <c r="AJ303"/>
      <c r="AK303">
        <v>0.37011131712821821</v>
      </c>
      <c r="AL303">
        <v>352.88088400000021</v>
      </c>
      <c r="AM303">
        <v>309.25559700000002</v>
      </c>
      <c r="AN303">
        <v>349.943082</v>
      </c>
      <c r="AO303">
        <v>237.35438199999999</v>
      </c>
      <c r="AP303">
        <v>197.505505</v>
      </c>
      <c r="AQ303">
        <v>5.9860770000000008</v>
      </c>
      <c r="AR303">
        <v>2.9182739999999998</v>
      </c>
      <c r="AS303">
        <v>3.8054600000000001</v>
      </c>
      <c r="AT303">
        <v>7.9534510000000003</v>
      </c>
      <c r="AU303">
        <v>0</v>
      </c>
      <c r="AV303">
        <v>211.37136699999999</v>
      </c>
      <c r="AW303">
        <v>248.04868200000001</v>
      </c>
      <c r="AX303">
        <v>255.74384800000001</v>
      </c>
      <c r="AY303">
        <v>314.53565900000001</v>
      </c>
      <c r="AZ303">
        <v>396.57663200000007</v>
      </c>
      <c r="BA303">
        <v>1005.752029</v>
      </c>
      <c r="BB303">
        <v>0</v>
      </c>
      <c r="BC303">
        <v>410.22546100000011</v>
      </c>
      <c r="BD303">
        <v>6.3508019999999998</v>
      </c>
      <c r="BE303">
        <v>8.9944639999999989</v>
      </c>
      <c r="BF303"/>
      <c r="BG303"/>
      <c r="BH303">
        <v>15.616694000000001</v>
      </c>
    </row>
    <row r="304">
      <c r="A304" t="s">
        <v>594</v>
      </c>
      <c r="B304">
        <v>2015</v>
      </c>
      <c r="C304" t="s">
        <v>602</v>
      </c>
      <c r="D304">
        <v>127</v>
      </c>
      <c r="E304" t="s">
        <v>50</v>
      </c>
      <c r="F304" t="s">
        <v>19</v>
      </c>
      <c r="G304" t="s">
        <v>620</v>
      </c>
      <c r="H304">
        <v>0.26901152073172557</v>
      </c>
      <c r="I304">
        <v>0</v>
      </c>
      <c r="J304">
        <v>0</v>
      </c>
      <c r="K304">
        <v>0</v>
      </c>
      <c r="L304">
        <v>0</v>
      </c>
      <c r="M304">
        <v>0.0163142671342528</v>
      </c>
      <c r="N304">
        <v>0</v>
      </c>
      <c r="O304">
        <v>0</v>
      </c>
      <c r="P304">
        <v>0</v>
      </c>
      <c r="Q304">
        <v>0</v>
      </c>
      <c r="R304">
        <v>0.41027497816591829</v>
      </c>
      <c r="S304">
        <v>0</v>
      </c>
      <c r="T304">
        <v>0</v>
      </c>
      <c r="U304">
        <v>0</v>
      </c>
      <c r="V304">
        <v>0</v>
      </c>
      <c r="W304" t="s">
        <v>483</v>
      </c>
      <c r="X304" t="s">
        <v>484</v>
      </c>
      <c r="Y304" t="s">
        <v>485</v>
      </c>
      <c r="Z304" t="s">
        <v>486</v>
      </c>
      <c r="AA304" t="s">
        <v>487</v>
      </c>
      <c r="AB304" t="s">
        <v>151</v>
      </c>
      <c r="AC304" t="s">
        <v>152</v>
      </c>
      <c r="AD304" t="s">
        <v>488</v>
      </c>
      <c r="AE304">
        <v>0</v>
      </c>
      <c r="AF304">
        <v>0</v>
      </c>
      <c r="AG304">
        <v>0.19496985486094651</v>
      </c>
      <c r="AH304">
        <v>0</v>
      </c>
      <c r="AI304">
        <v>0.1602706027909972</v>
      </c>
      <c r="AJ304"/>
      <c r="AK304">
        <v>0</v>
      </c>
      <c r="AL304">
        <v>17.038985</v>
      </c>
      <c r="AM304">
        <v>0</v>
      </c>
      <c r="AN304">
        <v>0</v>
      </c>
      <c r="AO304">
        <v>0</v>
      </c>
      <c r="AP304">
        <v>0</v>
      </c>
      <c r="AQ304">
        <v>0.37120799999999998</v>
      </c>
      <c r="AR304">
        <v>0</v>
      </c>
      <c r="AS304">
        <v>0</v>
      </c>
      <c r="AT304">
        <v>0</v>
      </c>
      <c r="AU304">
        <v>0</v>
      </c>
      <c r="AV304">
        <v>16.667777000000001</v>
      </c>
      <c r="AW304">
        <v>0</v>
      </c>
      <c r="AX304">
        <v>0</v>
      </c>
      <c r="AY304">
        <v>0</v>
      </c>
      <c r="AZ304">
        <v>0</v>
      </c>
      <c r="BA304">
        <v>0</v>
      </c>
      <c r="BB304">
        <v>0</v>
      </c>
      <c r="BC304">
        <v>16.667777000000001</v>
      </c>
      <c r="BD304">
        <v>0</v>
      </c>
      <c r="BE304">
        <v>0.37120799999999998</v>
      </c>
      <c r="BF304"/>
      <c r="BG304"/>
      <c r="BH304">
        <v>0</v>
      </c>
    </row>
    <row r="305">
      <c r="A305" t="s">
        <v>594</v>
      </c>
      <c r="B305">
        <v>2015</v>
      </c>
      <c r="C305" t="s">
        <v>602</v>
      </c>
      <c r="D305">
        <v>128</v>
      </c>
      <c r="E305" t="s">
        <v>168</v>
      </c>
      <c r="F305" t="s">
        <v>49</v>
      </c>
      <c r="G305" t="s">
        <v>625</v>
      </c>
      <c r="H305">
        <v>5.9921509318618176</v>
      </c>
      <c r="I305">
        <v>2.534826617878013</v>
      </c>
      <c r="J305">
        <v>1.2078156724368341</v>
      </c>
      <c r="K305">
        <v>0.16691011558364649</v>
      </c>
      <c r="L305">
        <v>0</v>
      </c>
      <c r="M305">
        <v>3.1525390504452888</v>
      </c>
      <c r="N305">
        <v>0.066387846865103406</v>
      </c>
      <c r="O305">
        <v>0</v>
      </c>
      <c r="P305">
        <v>0</v>
      </c>
      <c r="Q305">
        <v>0</v>
      </c>
      <c r="R305">
        <v>6.6839227656170692</v>
      </c>
      <c r="S305">
        <v>3.758834318209936</v>
      </c>
      <c r="T305">
        <v>1.911413688349116</v>
      </c>
      <c r="U305">
        <v>1.0609943379840749</v>
      </c>
      <c r="V305">
        <v>0.23720388682348009</v>
      </c>
      <c r="W305" t="s">
        <v>483</v>
      </c>
      <c r="X305" t="s">
        <v>484</v>
      </c>
      <c r="Y305" t="s">
        <v>485</v>
      </c>
      <c r="Z305" t="s">
        <v>486</v>
      </c>
      <c r="AA305" t="s">
        <v>487</v>
      </c>
      <c r="AB305" t="s">
        <v>151</v>
      </c>
      <c r="AC305" t="s">
        <v>152</v>
      </c>
      <c r="AD305" t="s">
        <v>488</v>
      </c>
      <c r="AE305">
        <v>0.52477011990683764</v>
      </c>
      <c r="AF305">
        <v>0.71891352112824669</v>
      </c>
      <c r="AG305">
        <v>5.7159634637165553</v>
      </c>
      <c r="AH305">
        <v>0.94992225065934022</v>
      </c>
      <c r="AI305">
        <v>0.25712267733383221</v>
      </c>
      <c r="AJ305"/>
      <c r="AK305">
        <v>0.31999718657358822</v>
      </c>
      <c r="AL305"/>
      <c r="AM305"/>
      <c r="AN305"/>
      <c r="AO305"/>
      <c r="AP305"/>
      <c r="AQ305"/>
      <c r="AR305"/>
      <c r="AS305"/>
      <c r="AT305"/>
      <c r="AU305"/>
      <c r="AV305"/>
      <c r="AW305"/>
      <c r="AX305"/>
      <c r="AY305"/>
      <c r="AZ305"/>
      <c r="BA305"/>
      <c r="BB305"/>
      <c r="BC305"/>
      <c r="BD305"/>
      <c r="BE305"/>
      <c r="BF305"/>
      <c r="BG305"/>
      <c r="BH305"/>
    </row>
    <row r="306">
      <c r="A306" t="s">
        <v>594</v>
      </c>
      <c r="B306">
        <v>2015</v>
      </c>
      <c r="C306" t="s">
        <v>602</v>
      </c>
      <c r="D306">
        <v>129</v>
      </c>
      <c r="E306" t="s">
        <v>168</v>
      </c>
      <c r="F306" t="s">
        <v>48</v>
      </c>
      <c r="G306" t="s">
        <v>182</v>
      </c>
      <c r="H306">
        <v>94.00784906813827</v>
      </c>
      <c r="I306">
        <v>97.465173382122032</v>
      </c>
      <c r="J306">
        <v>98.792184327563135</v>
      </c>
      <c r="K306">
        <v>99.833089884416353</v>
      </c>
      <c r="L306">
        <v>100</v>
      </c>
      <c r="M306">
        <v>96.847460949554673</v>
      </c>
      <c r="N306">
        <v>99.933612153134888</v>
      </c>
      <c r="O306">
        <v>100</v>
      </c>
      <c r="P306">
        <v>100</v>
      </c>
      <c r="Q306">
        <v>100</v>
      </c>
      <c r="R306">
        <v>93.316077234382959</v>
      </c>
      <c r="S306">
        <v>96.241165681790037</v>
      </c>
      <c r="T306">
        <v>98.088586311650886</v>
      </c>
      <c r="U306">
        <v>98.939005662015944</v>
      </c>
      <c r="V306">
        <v>99.762796113176535</v>
      </c>
      <c r="W306" t="s">
        <v>483</v>
      </c>
      <c r="X306" t="s">
        <v>484</v>
      </c>
      <c r="Y306" t="s">
        <v>485</v>
      </c>
      <c r="Z306" t="s">
        <v>486</v>
      </c>
      <c r="AA306" t="s">
        <v>487</v>
      </c>
      <c r="AB306" t="s">
        <v>151</v>
      </c>
      <c r="AC306" t="s">
        <v>152</v>
      </c>
      <c r="AD306" t="s">
        <v>488</v>
      </c>
      <c r="AE306">
        <v>99.475229880093167</v>
      </c>
      <c r="AF306">
        <v>99.281086478871742</v>
      </c>
      <c r="AG306">
        <v>94.284036536283452</v>
      </c>
      <c r="AH306">
        <v>99.050077749340645</v>
      </c>
      <c r="AI306">
        <v>99.74287732266616</v>
      </c>
      <c r="AJ306"/>
      <c r="AK306">
        <v>99.680002813426412</v>
      </c>
      <c r="AL306"/>
      <c r="AM306"/>
      <c r="AN306"/>
      <c r="AO306"/>
      <c r="AP306"/>
      <c r="AQ306"/>
      <c r="AR306"/>
      <c r="AS306"/>
      <c r="AT306"/>
      <c r="AU306"/>
      <c r="AV306"/>
      <c r="AW306"/>
      <c r="AX306"/>
      <c r="AY306"/>
      <c r="AZ306"/>
      <c r="BA306"/>
      <c r="BB306"/>
      <c r="BC306"/>
      <c r="BD306"/>
      <c r="BE306"/>
      <c r="BF306"/>
      <c r="BG306"/>
      <c r="BH306"/>
    </row>
    <row r="307">
      <c r="A307" t="s">
        <v>594</v>
      </c>
      <c r="B307">
        <v>2015</v>
      </c>
      <c r="C307" t="s">
        <v>602</v>
      </c>
      <c r="D307">
        <v>135</v>
      </c>
      <c r="E307" t="s">
        <v>45</v>
      </c>
      <c r="F307" t="s">
        <v>44</v>
      </c>
      <c r="G307" t="s">
        <v>626</v>
      </c>
      <c r="H307">
        <v>23.492926927490512</v>
      </c>
      <c r="I307">
        <v>40.734836380642477</v>
      </c>
      <c r="J307">
        <v>52.146825533271397</v>
      </c>
      <c r="K307">
        <v>73.116256452267592</v>
      </c>
      <c r="L307">
        <v>89.855674579930493</v>
      </c>
      <c r="M307">
        <v>80.170449503590845</v>
      </c>
      <c r="N307">
        <v>92.553518698817015</v>
      </c>
      <c r="O307">
        <v>98.082564816622551</v>
      </c>
      <c r="P307">
        <v>98.257318717438494</v>
      </c>
      <c r="Q307">
        <v>99.121146494314459</v>
      </c>
      <c r="R307">
        <v>17.32089051004229</v>
      </c>
      <c r="S307">
        <v>28.37446061079196</v>
      </c>
      <c r="T307">
        <v>33.504767677208761</v>
      </c>
      <c r="U307">
        <v>40.73819198391439</v>
      </c>
      <c r="V307">
        <v>53.243826668901796</v>
      </c>
      <c r="W307" t="s">
        <v>483</v>
      </c>
      <c r="X307" t="s">
        <v>484</v>
      </c>
      <c r="Y307" t="s">
        <v>485</v>
      </c>
      <c r="Z307" t="s">
        <v>486</v>
      </c>
      <c r="AA307" t="s">
        <v>487</v>
      </c>
      <c r="AB307" t="s">
        <v>151</v>
      </c>
      <c r="AC307" t="s">
        <v>152</v>
      </c>
      <c r="AD307" t="s">
        <v>488</v>
      </c>
      <c r="AE307">
        <v>53.75081138825788</v>
      </c>
      <c r="AF307">
        <v>97.900404467907961</v>
      </c>
      <c r="AG307">
        <v>8.6503053716378187</v>
      </c>
      <c r="AH307">
        <v>85.041722694127429</v>
      </c>
      <c r="AI307">
        <v>50.614667259148561</v>
      </c>
      <c r="AJ307"/>
      <c r="AK307">
        <v>98.369581298425956</v>
      </c>
      <c r="AL307"/>
      <c r="AM307"/>
      <c r="AN307"/>
      <c r="AO307"/>
      <c r="AP307"/>
      <c r="AQ307"/>
      <c r="AR307"/>
      <c r="AS307"/>
      <c r="AT307"/>
      <c r="AU307"/>
      <c r="AV307"/>
      <c r="AW307"/>
      <c r="AX307"/>
      <c r="AY307"/>
      <c r="AZ307"/>
      <c r="BA307"/>
      <c r="BB307"/>
      <c r="BC307"/>
      <c r="BD307"/>
      <c r="BE307"/>
      <c r="BF307"/>
      <c r="BG307"/>
      <c r="BH307"/>
    </row>
    <row r="308">
      <c r="A308" t="s">
        <v>594</v>
      </c>
      <c r="B308">
        <v>2015</v>
      </c>
      <c r="C308" t="s">
        <v>602</v>
      </c>
      <c r="D308">
        <v>136</v>
      </c>
      <c r="E308" t="s">
        <v>45</v>
      </c>
      <c r="F308" t="s">
        <v>43</v>
      </c>
      <c r="G308" t="s">
        <v>627</v>
      </c>
      <c r="H308">
        <v>49.893203247956038</v>
      </c>
      <c r="I308">
        <v>42.481737848692127</v>
      </c>
      <c r="J308">
        <v>33.946312348668037</v>
      </c>
      <c r="K308">
        <v>18.730130130862641</v>
      </c>
      <c r="L308">
        <v>5.6443687960867459</v>
      </c>
      <c r="M308">
        <v>13.833380200388209</v>
      </c>
      <c r="N308">
        <v>5.5472155114192834</v>
      </c>
      <c r="O308">
        <v>0.90851598611595108</v>
      </c>
      <c r="P308">
        <v>0.60898717115083068</v>
      </c>
      <c r="Q308">
        <v>0.48903768198310588</v>
      </c>
      <c r="R308">
        <v>54.367526772241639</v>
      </c>
      <c r="S308">
        <v>48.720421512757497</v>
      </c>
      <c r="T308">
        <v>47.809179343757272</v>
      </c>
      <c r="U308">
        <v>42.253280818444352</v>
      </c>
      <c r="V308">
        <v>30.234724283871721</v>
      </c>
      <c r="W308" t="s">
        <v>483</v>
      </c>
      <c r="X308" t="s">
        <v>484</v>
      </c>
      <c r="Y308" t="s">
        <v>485</v>
      </c>
      <c r="Z308" t="s">
        <v>486</v>
      </c>
      <c r="AA308" t="s">
        <v>487</v>
      </c>
      <c r="AB308" t="s">
        <v>151</v>
      </c>
      <c r="AC308" t="s">
        <v>152</v>
      </c>
      <c r="AD308" t="s">
        <v>488</v>
      </c>
      <c r="AE308">
        <v>34.128970126318592</v>
      </c>
      <c r="AF308">
        <v>1.87626827141037</v>
      </c>
      <c r="AG308">
        <v>59.256698385572363</v>
      </c>
      <c r="AH308">
        <v>10.681722766140551</v>
      </c>
      <c r="AI308">
        <v>16.301363635107631</v>
      </c>
      <c r="AJ308"/>
      <c r="AK308">
        <v>0.65748500636925489</v>
      </c>
      <c r="AL308"/>
      <c r="AM308"/>
      <c r="AN308"/>
      <c r="AO308"/>
      <c r="AP308"/>
      <c r="AQ308"/>
      <c r="AR308"/>
      <c r="AS308"/>
      <c r="AT308"/>
      <c r="AU308"/>
      <c r="AV308"/>
      <c r="AW308"/>
      <c r="AX308"/>
      <c r="AY308"/>
      <c r="AZ308"/>
      <c r="BA308"/>
      <c r="BB308"/>
      <c r="BC308"/>
      <c r="BD308"/>
      <c r="BE308"/>
      <c r="BF308"/>
      <c r="BG308"/>
      <c r="BH308"/>
    </row>
    <row r="309">
      <c r="A309" t="s">
        <v>594</v>
      </c>
      <c r="B309">
        <v>2015</v>
      </c>
      <c r="C309" t="s">
        <v>602</v>
      </c>
      <c r="D309">
        <v>137</v>
      </c>
      <c r="E309" t="s">
        <v>45</v>
      </c>
      <c r="F309" t="s">
        <v>42</v>
      </c>
      <c r="G309" t="s">
        <v>628</v>
      </c>
      <c r="H309">
        <v>20.773574378048181</v>
      </c>
      <c r="I309">
        <v>11.92456417879697</v>
      </c>
      <c r="J309">
        <v>8.3584917582817972</v>
      </c>
      <c r="K309">
        <v>4.4071539648309628</v>
      </c>
      <c r="L309">
        <v>1.380610940821537</v>
      </c>
      <c r="M309">
        <v>5.7167731770510368</v>
      </c>
      <c r="N309">
        <v>1.7713899688008541</v>
      </c>
      <c r="O309">
        <v>0.84195228476256712</v>
      </c>
      <c r="P309">
        <v>0.78416747572059731</v>
      </c>
      <c r="Q309">
        <v>0.38981582370243117</v>
      </c>
      <c r="R309">
        <v>22.698431376323839</v>
      </c>
      <c r="S309">
        <v>16.752440586576199</v>
      </c>
      <c r="T309">
        <v>12.41206674107751</v>
      </c>
      <c r="U309">
        <v>9.2632805665196667</v>
      </c>
      <c r="V309">
        <v>6.7285524660577893</v>
      </c>
      <c r="W309" t="s">
        <v>483</v>
      </c>
      <c r="X309" t="s">
        <v>484</v>
      </c>
      <c r="Y309" t="s">
        <v>485</v>
      </c>
      <c r="Z309" t="s">
        <v>486</v>
      </c>
      <c r="AA309" t="s">
        <v>487</v>
      </c>
      <c r="AB309" t="s">
        <v>151</v>
      </c>
      <c r="AC309" t="s">
        <v>152</v>
      </c>
      <c r="AD309" t="s">
        <v>488</v>
      </c>
      <c r="AE309">
        <v>3.4653837631713258</v>
      </c>
      <c r="AF309">
        <v>0.22332726068167971</v>
      </c>
      <c r="AG309">
        <v>27.09945015359175</v>
      </c>
      <c r="AH309">
        <v>4.1015159550475078</v>
      </c>
      <c r="AI309">
        <v>29.040301143354139</v>
      </c>
      <c r="AJ309"/>
      <c r="AK309">
        <v>0.60282237807655903</v>
      </c>
      <c r="AL309"/>
      <c r="AM309"/>
      <c r="AN309"/>
      <c r="AO309"/>
      <c r="AP309"/>
      <c r="AQ309"/>
      <c r="AR309"/>
      <c r="AS309"/>
      <c r="AT309"/>
      <c r="AU309"/>
      <c r="AV309"/>
      <c r="AW309"/>
      <c r="AX309"/>
      <c r="AY309"/>
      <c r="AZ309"/>
      <c r="BA309"/>
      <c r="BB309"/>
      <c r="BC309"/>
      <c r="BD309"/>
      <c r="BE309"/>
      <c r="BF309"/>
      <c r="BG309"/>
      <c r="BH309"/>
    </row>
    <row r="310">
      <c r="A310" t="s">
        <v>594</v>
      </c>
      <c r="B310">
        <v>2015</v>
      </c>
      <c r="C310" t="s">
        <v>602</v>
      </c>
      <c r="D310">
        <v>138</v>
      </c>
      <c r="E310" t="s">
        <v>45</v>
      </c>
      <c r="F310" t="s">
        <v>41</v>
      </c>
      <c r="G310" t="s">
        <v>182</v>
      </c>
      <c r="H310">
        <v>5.5712839257734954</v>
      </c>
      <c r="I310">
        <v>4.8588615918685338</v>
      </c>
      <c r="J310">
        <v>5.5483703597787306</v>
      </c>
      <c r="K310">
        <v>3.7464594520389878</v>
      </c>
      <c r="L310">
        <v>3.1193456831612831</v>
      </c>
      <c r="M310">
        <v>0.263082851835646</v>
      </c>
      <c r="N310">
        <v>0.12787582096292061</v>
      </c>
      <c r="O310">
        <v>0.16696691249900969</v>
      </c>
      <c r="P310">
        <v>0.34952663569008491</v>
      </c>
      <c r="Q310">
        <v>0</v>
      </c>
      <c r="R310">
        <v>5.2028763632262001</v>
      </c>
      <c r="S310">
        <v>6.152677289874287</v>
      </c>
      <c r="T310">
        <v>6.2739862379564988</v>
      </c>
      <c r="U310">
        <v>7.7452466311216899</v>
      </c>
      <c r="V310">
        <v>9.7928965811687174</v>
      </c>
      <c r="W310" t="s">
        <v>483</v>
      </c>
      <c r="X310" t="s">
        <v>484</v>
      </c>
      <c r="Y310" t="s">
        <v>485</v>
      </c>
      <c r="Z310" t="s">
        <v>486</v>
      </c>
      <c r="AA310" t="s">
        <v>487</v>
      </c>
      <c r="AB310" t="s">
        <v>151</v>
      </c>
      <c r="AC310" t="s">
        <v>152</v>
      </c>
      <c r="AD310" t="s">
        <v>488</v>
      </c>
      <c r="AE310">
        <v>8.6548347222523141</v>
      </c>
      <c r="AF310">
        <v>0</v>
      </c>
      <c r="AG310">
        <v>4.7985762343373599</v>
      </c>
      <c r="AH310">
        <v>0.1750385846844669</v>
      </c>
      <c r="AI310">
        <v>3.883397359598725</v>
      </c>
      <c r="AJ310"/>
      <c r="AK310">
        <v>0.37011131712821821</v>
      </c>
      <c r="AL310"/>
      <c r="AM310"/>
      <c r="AN310"/>
      <c r="AO310"/>
      <c r="AP310"/>
      <c r="AQ310"/>
      <c r="AR310"/>
      <c r="AS310"/>
      <c r="AT310"/>
      <c r="AU310"/>
      <c r="AV310"/>
      <c r="AW310"/>
      <c r="AX310"/>
      <c r="AY310"/>
      <c r="AZ310"/>
      <c r="BA310"/>
      <c r="BB310"/>
      <c r="BC310"/>
      <c r="BD310"/>
      <c r="BE310"/>
      <c r="BF310"/>
      <c r="BG310"/>
      <c r="BH310"/>
    </row>
    <row r="311">
      <c r="A311" t="s">
        <v>594</v>
      </c>
      <c r="B311">
        <v>2015</v>
      </c>
      <c r="C311" t="s">
        <v>602</v>
      </c>
      <c r="D311">
        <v>139</v>
      </c>
      <c r="E311" t="s">
        <v>45</v>
      </c>
      <c r="F311" t="s">
        <v>19</v>
      </c>
      <c r="G311" t="s">
        <v>182</v>
      </c>
      <c r="H311">
        <v>0.26901152073172557</v>
      </c>
      <c r="I311">
        <v>0</v>
      </c>
      <c r="J311">
        <v>0</v>
      </c>
      <c r="K311">
        <v>0</v>
      </c>
      <c r="L311">
        <v>0</v>
      </c>
      <c r="M311">
        <v>0.0163142671342528</v>
      </c>
      <c r="N311">
        <v>0</v>
      </c>
      <c r="O311">
        <v>0</v>
      </c>
      <c r="P311">
        <v>0</v>
      </c>
      <c r="Q311">
        <v>0</v>
      </c>
      <c r="R311">
        <v>0.41027497816591829</v>
      </c>
      <c r="S311">
        <v>0</v>
      </c>
      <c r="T311">
        <v>0</v>
      </c>
      <c r="U311">
        <v>0</v>
      </c>
      <c r="V311">
        <v>0</v>
      </c>
      <c r="W311" t="s">
        <v>483</v>
      </c>
      <c r="X311" t="s">
        <v>484</v>
      </c>
      <c r="Y311" t="s">
        <v>485</v>
      </c>
      <c r="Z311" t="s">
        <v>486</v>
      </c>
      <c r="AA311" t="s">
        <v>487</v>
      </c>
      <c r="AB311" t="s">
        <v>151</v>
      </c>
      <c r="AC311" t="s">
        <v>152</v>
      </c>
      <c r="AD311" t="s">
        <v>488</v>
      </c>
      <c r="AE311">
        <v>0</v>
      </c>
      <c r="AF311">
        <v>0</v>
      </c>
      <c r="AG311">
        <v>0.19496985486094651</v>
      </c>
      <c r="AH311">
        <v>0</v>
      </c>
      <c r="AI311">
        <v>0.1602706027909972</v>
      </c>
      <c r="AJ311"/>
      <c r="AK311">
        <v>0</v>
      </c>
      <c r="AL311"/>
      <c r="AM311"/>
      <c r="AN311"/>
      <c r="AO311"/>
      <c r="AP311"/>
      <c r="AQ311"/>
      <c r="AR311"/>
      <c r="AS311"/>
      <c r="AT311"/>
      <c r="AU311"/>
      <c r="AV311"/>
      <c r="AW311"/>
      <c r="AX311"/>
      <c r="AY311"/>
      <c r="AZ311"/>
      <c r="BA311"/>
      <c r="BB311"/>
      <c r="BC311"/>
      <c r="BD311"/>
      <c r="BE311"/>
      <c r="BF311"/>
      <c r="BG311"/>
      <c r="BH311"/>
    </row>
    <row r="312">
      <c r="A312" t="s">
        <v>594</v>
      </c>
      <c r="B312">
        <v>2015</v>
      </c>
      <c r="C312" t="s">
        <v>602</v>
      </c>
      <c r="D312">
        <v>148</v>
      </c>
      <c r="E312" t="s">
        <v>108</v>
      </c>
      <c r="F312" t="s">
        <v>49</v>
      </c>
      <c r="G312" t="s">
        <v>182</v>
      </c>
      <c r="H312">
        <v>5.642191613840569</v>
      </c>
      <c r="I312">
        <v>2.4116629009214798</v>
      </c>
      <c r="J312">
        <v>1.140801585666587</v>
      </c>
      <c r="K312">
        <v>0.1606568957819538</v>
      </c>
      <c r="L312">
        <v>0</v>
      </c>
      <c r="M312">
        <v>3.143730947163943</v>
      </c>
      <c r="N312">
        <v>0.066302952860904998</v>
      </c>
      <c r="O312">
        <v>0</v>
      </c>
      <c r="P312">
        <v>0</v>
      </c>
      <c r="Q312">
        <v>0</v>
      </c>
      <c r="R312">
        <v>6.3087440652412203</v>
      </c>
      <c r="S312">
        <v>3.5275653727494332</v>
      </c>
      <c r="T312">
        <v>1.7914918565916771</v>
      </c>
      <c r="U312">
        <v>0.97881770976497151</v>
      </c>
      <c r="V312">
        <v>0.2139747555003442</v>
      </c>
      <c r="W312" t="s">
        <v>483</v>
      </c>
      <c r="X312" t="s">
        <v>484</v>
      </c>
      <c r="Y312" t="s">
        <v>485</v>
      </c>
      <c r="Z312" t="s">
        <v>486</v>
      </c>
      <c r="AA312" t="s">
        <v>487</v>
      </c>
      <c r="AB312" t="s">
        <v>151</v>
      </c>
      <c r="AC312" t="s">
        <v>152</v>
      </c>
      <c r="AD312" t="s">
        <v>488</v>
      </c>
      <c r="AE312">
        <v>0.47935213335713572</v>
      </c>
      <c r="AF312">
        <v>0.71891352112824669</v>
      </c>
      <c r="AG312">
        <v>5.430534193714136</v>
      </c>
      <c r="AH312">
        <v>0.9482595201961832</v>
      </c>
      <c r="AI312">
        <v>0.24672549000644531</v>
      </c>
      <c r="AJ312"/>
      <c r="AK312">
        <v>0.31881284077158739</v>
      </c>
      <c r="AL312"/>
      <c r="AM312"/>
      <c r="AN312"/>
      <c r="AO312"/>
      <c r="AP312"/>
      <c r="AQ312"/>
      <c r="AR312"/>
      <c r="AS312"/>
      <c r="AT312"/>
      <c r="AU312"/>
      <c r="AV312"/>
      <c r="AW312"/>
      <c r="AX312"/>
      <c r="AY312"/>
      <c r="AZ312"/>
      <c r="BA312"/>
      <c r="BB312"/>
      <c r="BC312"/>
      <c r="BD312"/>
      <c r="BE312"/>
      <c r="BF312"/>
      <c r="BG312"/>
      <c r="BH312"/>
    </row>
    <row r="313">
      <c r="A313" t="s">
        <v>594</v>
      </c>
      <c r="B313">
        <v>2015</v>
      </c>
      <c r="C313" t="s">
        <v>602</v>
      </c>
      <c r="D313">
        <v>149</v>
      </c>
      <c r="E313" t="s">
        <v>108</v>
      </c>
      <c r="F313" t="s">
        <v>48</v>
      </c>
      <c r="G313" t="s">
        <v>182</v>
      </c>
      <c r="H313">
        <v>88.517512939654225</v>
      </c>
      <c r="I313">
        <v>92.729475507210097</v>
      </c>
      <c r="J313">
        <v>93.31082805455469</v>
      </c>
      <c r="K313">
        <v>96.092883652179083</v>
      </c>
      <c r="L313">
        <v>96.880654316838701</v>
      </c>
      <c r="M313">
        <v>96.576871933866101</v>
      </c>
      <c r="N313">
        <v>99.80582122617615</v>
      </c>
      <c r="O313">
        <v>99.833033087500993</v>
      </c>
      <c r="P313">
        <v>99.650473364309917</v>
      </c>
      <c r="Q313">
        <v>100</v>
      </c>
      <c r="R313">
        <v>88.07810459336666</v>
      </c>
      <c r="S313">
        <v>90.319757337376245</v>
      </c>
      <c r="T313">
        <v>91.934521905451874</v>
      </c>
      <c r="U313">
        <v>91.275935659113344</v>
      </c>
      <c r="V313">
        <v>89.993128663330936</v>
      </c>
      <c r="W313" t="s">
        <v>483</v>
      </c>
      <c r="X313" t="s">
        <v>484</v>
      </c>
      <c r="Y313" t="s">
        <v>485</v>
      </c>
      <c r="Z313" t="s">
        <v>486</v>
      </c>
      <c r="AA313" t="s">
        <v>487</v>
      </c>
      <c r="AB313" t="s">
        <v>151</v>
      </c>
      <c r="AC313" t="s">
        <v>152</v>
      </c>
      <c r="AD313" t="s">
        <v>488</v>
      </c>
      <c r="AE313">
        <v>90.8658131443906</v>
      </c>
      <c r="AF313">
        <v>99.281086478871742</v>
      </c>
      <c r="AG313">
        <v>89.575919717087629</v>
      </c>
      <c r="AH313">
        <v>98.876701895119339</v>
      </c>
      <c r="AI313">
        <v>95.709606547603812</v>
      </c>
      <c r="AJ313"/>
      <c r="AK313">
        <v>99.311075842100195</v>
      </c>
      <c r="AL313"/>
      <c r="AM313"/>
      <c r="AN313"/>
      <c r="AO313"/>
      <c r="AP313"/>
      <c r="AQ313"/>
      <c r="AR313"/>
      <c r="AS313"/>
      <c r="AT313"/>
      <c r="AU313"/>
      <c r="AV313"/>
      <c r="AW313"/>
      <c r="AX313"/>
      <c r="AY313"/>
      <c r="AZ313"/>
      <c r="BA313"/>
      <c r="BB313"/>
      <c r="BC313"/>
      <c r="BD313"/>
      <c r="BE313"/>
      <c r="BF313"/>
      <c r="BG313"/>
      <c r="BH313"/>
    </row>
    <row r="314">
      <c r="A314" t="s">
        <v>594</v>
      </c>
      <c r="B314">
        <v>2015</v>
      </c>
      <c r="C314" t="s">
        <v>602</v>
      </c>
      <c r="D314">
        <v>150</v>
      </c>
      <c r="E314" t="s">
        <v>108</v>
      </c>
      <c r="F314" t="s">
        <v>110</v>
      </c>
      <c r="G314" t="s">
        <v>182</v>
      </c>
      <c r="H314">
        <v>5.8402954465052197</v>
      </c>
      <c r="I314">
        <v>4.8588615918685338</v>
      </c>
      <c r="J314">
        <v>5.5483703597787306</v>
      </c>
      <c r="K314">
        <v>3.7464594520389878</v>
      </c>
      <c r="L314">
        <v>3.1193456831612831</v>
      </c>
      <c r="M314">
        <v>0.27939711896989877</v>
      </c>
      <c r="N314">
        <v>0.12787582096292061</v>
      </c>
      <c r="O314">
        <v>0.16696691249900969</v>
      </c>
      <c r="P314">
        <v>0.34952663569008491</v>
      </c>
      <c r="Q314">
        <v>0</v>
      </c>
      <c r="R314">
        <v>5.6131513413921184</v>
      </c>
      <c r="S314">
        <v>6.152677289874287</v>
      </c>
      <c r="T314">
        <v>6.2739862379564988</v>
      </c>
      <c r="U314">
        <v>7.7452466311216899</v>
      </c>
      <c r="V314">
        <v>9.7928965811687174</v>
      </c>
      <c r="W314" t="s">
        <v>483</v>
      </c>
      <c r="X314" t="s">
        <v>484</v>
      </c>
      <c r="Y314" t="s">
        <v>485</v>
      </c>
      <c r="Z314" t="s">
        <v>486</v>
      </c>
      <c r="AA314" t="s">
        <v>487</v>
      </c>
      <c r="AB314" t="s">
        <v>151</v>
      </c>
      <c r="AC314" t="s">
        <v>152</v>
      </c>
      <c r="AD314" t="s">
        <v>488</v>
      </c>
      <c r="AE314">
        <v>8.6548347222523141</v>
      </c>
      <c r="AF314">
        <v>0</v>
      </c>
      <c r="AG314">
        <v>4.9935460891983068</v>
      </c>
      <c r="AH314">
        <v>0.1750385846844669</v>
      </c>
      <c r="AI314">
        <v>4.0436679623897218</v>
      </c>
      <c r="AJ314"/>
      <c r="AK314">
        <v>0.37011131712821821</v>
      </c>
      <c r="AL314"/>
      <c r="AM314"/>
      <c r="AN314"/>
      <c r="AO314"/>
      <c r="AP314"/>
      <c r="AQ314"/>
      <c r="AR314"/>
      <c r="AS314"/>
      <c r="AT314"/>
      <c r="AU314"/>
      <c r="AV314"/>
      <c r="AW314"/>
      <c r="AX314"/>
      <c r="AY314"/>
      <c r="AZ314"/>
      <c r="BA314"/>
      <c r="BB314"/>
      <c r="BC314"/>
      <c r="BD314"/>
      <c r="BE314"/>
      <c r="BF314"/>
      <c r="BG314"/>
      <c r="BH314"/>
    </row>
    <row r="315">
      <c r="A315" t="s">
        <v>594</v>
      </c>
      <c r="B315">
        <v>2015</v>
      </c>
      <c r="C315" t="s">
        <v>602</v>
      </c>
      <c r="D315">
        <v>151</v>
      </c>
      <c r="E315" t="s">
        <v>109</v>
      </c>
      <c r="F315" t="s">
        <v>49</v>
      </c>
      <c r="G315" t="s">
        <v>182</v>
      </c>
      <c r="H315">
        <v>5.6574107003997529</v>
      </c>
      <c r="I315">
        <v>2.6300403846371752</v>
      </c>
      <c r="J315">
        <v>1.140801585666587</v>
      </c>
      <c r="K315">
        <v>0.1606568957819538</v>
      </c>
      <c r="L315">
        <v>0</v>
      </c>
      <c r="M315">
        <v>3.1442439075143671</v>
      </c>
      <c r="N315">
        <v>0.066302952860904998</v>
      </c>
      <c r="O315">
        <v>0</v>
      </c>
      <c r="P315">
        <v>0</v>
      </c>
      <c r="Q315">
        <v>0</v>
      </c>
      <c r="R315">
        <v>6.3347338933389867</v>
      </c>
      <c r="S315">
        <v>3.6654697660993252</v>
      </c>
      <c r="T315">
        <v>1.996080025081556</v>
      </c>
      <c r="U315">
        <v>0.97881770976497151</v>
      </c>
      <c r="V315">
        <v>0.2139747555003442</v>
      </c>
      <c r="W315" t="s">
        <v>483</v>
      </c>
      <c r="X315" t="s">
        <v>484</v>
      </c>
      <c r="Y315" t="s">
        <v>485</v>
      </c>
      <c r="Z315" t="s">
        <v>486</v>
      </c>
      <c r="AA315" t="s">
        <v>487</v>
      </c>
      <c r="AB315" t="s">
        <v>151</v>
      </c>
      <c r="AC315" t="s">
        <v>152</v>
      </c>
      <c r="AD315" t="s">
        <v>488</v>
      </c>
      <c r="AE315">
        <v>0.59895972869090019</v>
      </c>
      <c r="AF315">
        <v>0.71891352112824669</v>
      </c>
      <c r="AG315">
        <v>5.4411427818987814</v>
      </c>
      <c r="AH315">
        <v>0.9482595201961832</v>
      </c>
      <c r="AI315">
        <v>0.24712155320940041</v>
      </c>
      <c r="AJ315"/>
      <c r="AK315">
        <v>0.31881284077158739</v>
      </c>
      <c r="AL315"/>
      <c r="AM315"/>
      <c r="AN315"/>
      <c r="AO315"/>
      <c r="AP315"/>
      <c r="AQ315"/>
      <c r="AR315"/>
      <c r="AS315"/>
      <c r="AT315"/>
      <c r="AU315"/>
      <c r="AV315"/>
      <c r="AW315"/>
      <c r="AX315"/>
      <c r="AY315"/>
      <c r="AZ315"/>
      <c r="BA315"/>
      <c r="BB315"/>
      <c r="BC315"/>
      <c r="BD315"/>
      <c r="BE315"/>
      <c r="BF315"/>
      <c r="BG315"/>
      <c r="BH315"/>
    </row>
    <row r="316">
      <c r="A316" t="s">
        <v>594</v>
      </c>
      <c r="B316">
        <v>2015</v>
      </c>
      <c r="C316" t="s">
        <v>602</v>
      </c>
      <c r="D316">
        <v>152</v>
      </c>
      <c r="E316" t="s">
        <v>109</v>
      </c>
      <c r="F316" t="s">
        <v>48</v>
      </c>
      <c r="G316" t="s">
        <v>182</v>
      </c>
      <c r="H316">
        <v>94.342589299600178</v>
      </c>
      <c r="I316">
        <v>97.369959615362873</v>
      </c>
      <c r="J316">
        <v>98.859198414333378</v>
      </c>
      <c r="K316">
        <v>99.839343104218045</v>
      </c>
      <c r="L316">
        <v>100</v>
      </c>
      <c r="M316">
        <v>96.855756092485578</v>
      </c>
      <c r="N316">
        <v>99.933697047139077</v>
      </c>
      <c r="O316">
        <v>100</v>
      </c>
      <c r="P316">
        <v>100</v>
      </c>
      <c r="Q316">
        <v>100</v>
      </c>
      <c r="R316">
        <v>93.66526610666098</v>
      </c>
      <c r="S316">
        <v>96.334530233900651</v>
      </c>
      <c r="T316">
        <v>98.003919974918475</v>
      </c>
      <c r="U316">
        <v>99.021182290235046</v>
      </c>
      <c r="V316">
        <v>99.786025244499669</v>
      </c>
      <c r="W316" t="s">
        <v>483</v>
      </c>
      <c r="X316" t="s">
        <v>484</v>
      </c>
      <c r="Y316" t="s">
        <v>485</v>
      </c>
      <c r="Z316" t="s">
        <v>486</v>
      </c>
      <c r="AA316" t="s">
        <v>487</v>
      </c>
      <c r="AB316" t="s">
        <v>151</v>
      </c>
      <c r="AC316" t="s">
        <v>152</v>
      </c>
      <c r="AD316" t="s">
        <v>488</v>
      </c>
      <c r="AE316">
        <v>99.401040271309142</v>
      </c>
      <c r="AF316">
        <v>99.281086478871742</v>
      </c>
      <c r="AG316">
        <v>94.558857218101309</v>
      </c>
      <c r="AH316">
        <v>99.051740479803811</v>
      </c>
      <c r="AI316">
        <v>99.752878446790589</v>
      </c>
      <c r="AJ316"/>
      <c r="AK316">
        <v>99.681187159228386</v>
      </c>
      <c r="AL316"/>
      <c r="AM316"/>
      <c r="AN316"/>
      <c r="AO316"/>
      <c r="AP316"/>
      <c r="AQ316"/>
      <c r="AR316"/>
      <c r="AS316"/>
      <c r="AT316"/>
      <c r="AU316"/>
      <c r="AV316"/>
      <c r="AW316"/>
      <c r="AX316"/>
      <c r="AY316"/>
      <c r="AZ316"/>
      <c r="BA316"/>
      <c r="BB316"/>
      <c r="BC316"/>
      <c r="BD316"/>
      <c r="BE316"/>
      <c r="BF316"/>
      <c r="BG316"/>
      <c r="BH316"/>
    </row>
    <row r="317">
      <c r="A317" t="s">
        <v>594</v>
      </c>
      <c r="B317">
        <v>2015</v>
      </c>
      <c r="C317" t="s">
        <v>602</v>
      </c>
      <c r="D317">
        <v>153</v>
      </c>
      <c r="E317" t="s">
        <v>62</v>
      </c>
      <c r="F317" t="s">
        <v>490</v>
      </c>
      <c r="G317" t="s">
        <v>182</v>
      </c>
      <c r="H317">
        <v>23.492926927490512</v>
      </c>
      <c r="I317">
        <v>40.83370268053784</v>
      </c>
      <c r="J317">
        <v>52.146825533271397</v>
      </c>
      <c r="K317">
        <v>73.116256452267592</v>
      </c>
      <c r="L317">
        <v>89.92162211376133</v>
      </c>
      <c r="M317">
        <v>80.170449503590845</v>
      </c>
      <c r="N317">
        <v>92.553518698817015</v>
      </c>
      <c r="O317">
        <v>98.082564816622551</v>
      </c>
      <c r="P317">
        <v>98.458240426341419</v>
      </c>
      <c r="Q317">
        <v>99.121146494314459</v>
      </c>
      <c r="R317">
        <v>17.32089051004229</v>
      </c>
      <c r="S317">
        <v>28.37446061079196</v>
      </c>
      <c r="T317">
        <v>33.631913619313252</v>
      </c>
      <c r="U317">
        <v>40.73819198391439</v>
      </c>
      <c r="V317">
        <v>53.243826668901796</v>
      </c>
      <c r="W317" t="s">
        <v>483</v>
      </c>
      <c r="X317" t="s">
        <v>484</v>
      </c>
      <c r="Y317" t="s">
        <v>485</v>
      </c>
      <c r="Z317" t="s">
        <v>486</v>
      </c>
      <c r="AA317" t="s">
        <v>487</v>
      </c>
      <c r="AB317" t="s">
        <v>151</v>
      </c>
      <c r="AC317" t="s">
        <v>152</v>
      </c>
      <c r="AD317" t="s">
        <v>488</v>
      </c>
      <c r="AE317">
        <v>53.822185669915903</v>
      </c>
      <c r="AF317">
        <v>97.900404467907961</v>
      </c>
      <c r="AG317">
        <v>8.6503053716378187</v>
      </c>
      <c r="AH317">
        <v>85.041722694127429</v>
      </c>
      <c r="AI317">
        <v>50.614667259148561</v>
      </c>
      <c r="AJ317"/>
      <c r="AK317">
        <v>98.477957124640696</v>
      </c>
      <c r="AL317">
        <v>1488.024112999999</v>
      </c>
      <c r="AM317">
        <v>2592.6805909999998</v>
      </c>
      <c r="AN317">
        <v>3288.9694919999961</v>
      </c>
      <c r="AO317">
        <v>4632.230533000009</v>
      </c>
      <c r="AP317">
        <v>5689.3310930000071</v>
      </c>
      <c r="AQ317">
        <v>1824.164823000001</v>
      </c>
      <c r="AR317">
        <v>2112.1782459999999</v>
      </c>
      <c r="AS317">
        <v>2235.4685219999992</v>
      </c>
      <c r="AT317">
        <v>2235.8375300000021</v>
      </c>
      <c r="AU317">
        <v>2259.6720660000001</v>
      </c>
      <c r="AV317">
        <v>703.6762070000002</v>
      </c>
      <c r="AW317">
        <v>1143.932507</v>
      </c>
      <c r="AX317">
        <v>1365.740677</v>
      </c>
      <c r="AY317">
        <v>1654.3842530000011</v>
      </c>
      <c r="AZ317">
        <v>2156.1809909999988</v>
      </c>
      <c r="BA317">
        <v>6246.2183680000107</v>
      </c>
      <c r="BB317">
        <v>3352.1083560000052</v>
      </c>
      <c r="BC317">
        <v>739.5059149999995</v>
      </c>
      <c r="BD317">
        <v>3085.5090809999988</v>
      </c>
      <c r="BE317">
        <v>117.23029100000009</v>
      </c>
      <c r="BF317"/>
      <c r="BG317"/>
      <c r="BH317">
        <v>4150.663811000004</v>
      </c>
    </row>
    <row r="318">
      <c r="A318" t="s">
        <v>594</v>
      </c>
      <c r="B318">
        <v>2015</v>
      </c>
      <c r="C318" t="s">
        <v>602</v>
      </c>
      <c r="D318">
        <v>154</v>
      </c>
      <c r="E318" t="s">
        <v>62</v>
      </c>
      <c r="F318" t="s">
        <v>494</v>
      </c>
      <c r="G318" t="s">
        <v>182</v>
      </c>
      <c r="H318">
        <v>20.773574378048181</v>
      </c>
      <c r="I318">
        <v>11.953505930942621</v>
      </c>
      <c r="J318">
        <v>8.3584917582817972</v>
      </c>
      <c r="K318">
        <v>4.4071539648309628</v>
      </c>
      <c r="L318">
        <v>1.3816242089000721</v>
      </c>
      <c r="M318">
        <v>5.7167731770510368</v>
      </c>
      <c r="N318">
        <v>1.7713899688008541</v>
      </c>
      <c r="O318">
        <v>0.84195228476256712</v>
      </c>
      <c r="P318">
        <v>0.78577098242467258</v>
      </c>
      <c r="Q318">
        <v>0.38981582370243117</v>
      </c>
      <c r="R318">
        <v>22.698431376323839</v>
      </c>
      <c r="S318">
        <v>16.752440586576199</v>
      </c>
      <c r="T318">
        <v>12.459168811280239</v>
      </c>
      <c r="U318">
        <v>9.2632805665196667</v>
      </c>
      <c r="V318">
        <v>6.7285524660577893</v>
      </c>
      <c r="W318" t="s">
        <v>483</v>
      </c>
      <c r="X318" t="s">
        <v>484</v>
      </c>
      <c r="Y318" t="s">
        <v>485</v>
      </c>
      <c r="Z318" t="s">
        <v>486</v>
      </c>
      <c r="AA318" t="s">
        <v>487</v>
      </c>
      <c r="AB318" t="s">
        <v>151</v>
      </c>
      <c r="AC318" t="s">
        <v>152</v>
      </c>
      <c r="AD318" t="s">
        <v>488</v>
      </c>
      <c r="AE318">
        <v>3.4699853546706452</v>
      </c>
      <c r="AF318">
        <v>0.22332726068167971</v>
      </c>
      <c r="AG318">
        <v>27.09945015359175</v>
      </c>
      <c r="AH318">
        <v>4.1015159550475078</v>
      </c>
      <c r="AI318">
        <v>29.040301143354139</v>
      </c>
      <c r="AJ318"/>
      <c r="AK318">
        <v>0.60348652010524761</v>
      </c>
      <c r="AL318">
        <v>1315.7823920000001</v>
      </c>
      <c r="AM318">
        <v>758.97165299999972</v>
      </c>
      <c r="AN318">
        <v>527.18116799999984</v>
      </c>
      <c r="AO318">
        <v>279.21223199999997</v>
      </c>
      <c r="AP318">
        <v>87.415211000000042</v>
      </c>
      <c r="AQ318">
        <v>130.07706200000001</v>
      </c>
      <c r="AR318">
        <v>40.425166000000011</v>
      </c>
      <c r="AS318">
        <v>19.189525</v>
      </c>
      <c r="AT318">
        <v>17.843668999999998</v>
      </c>
      <c r="AU318">
        <v>8.8866599999999991</v>
      </c>
      <c r="AV318">
        <v>922.14347099999929</v>
      </c>
      <c r="AW318">
        <v>675.38416400000017</v>
      </c>
      <c r="AX318">
        <v>505.94782800000002</v>
      </c>
      <c r="AY318">
        <v>376.18325100000021</v>
      </c>
      <c r="AZ318">
        <v>272.48185999999998</v>
      </c>
      <c r="BA318">
        <v>402.70171099999999</v>
      </c>
      <c r="BB318">
        <v>7.6467219999999996</v>
      </c>
      <c r="BC318">
        <v>2316.7047660000012</v>
      </c>
      <c r="BD318">
        <v>148.812422</v>
      </c>
      <c r="BE318">
        <v>67.261194000000017</v>
      </c>
      <c r="BF318"/>
      <c r="BG318"/>
      <c r="BH318">
        <v>25.435841</v>
      </c>
    </row>
    <row r="319">
      <c r="A319" t="s">
        <v>594</v>
      </c>
      <c r="B319">
        <v>2015</v>
      </c>
      <c r="C319" t="s">
        <v>602</v>
      </c>
      <c r="D319">
        <v>155</v>
      </c>
      <c r="E319" t="s">
        <v>62</v>
      </c>
      <c r="F319" t="s">
        <v>573</v>
      </c>
      <c r="G319" t="s">
        <v>182</v>
      </c>
      <c r="H319">
        <v>49.893203247956038</v>
      </c>
      <c r="I319">
        <v>42.584844000757613</v>
      </c>
      <c r="J319">
        <v>33.946312348668037</v>
      </c>
      <c r="K319">
        <v>18.730130130862641</v>
      </c>
      <c r="L319">
        <v>5.6485113525126351</v>
      </c>
      <c r="M319">
        <v>13.833380200388209</v>
      </c>
      <c r="N319">
        <v>5.5472155114192834</v>
      </c>
      <c r="O319">
        <v>0.90851598611595108</v>
      </c>
      <c r="P319">
        <v>0.61023245999775566</v>
      </c>
      <c r="Q319">
        <v>0.48903768198310588</v>
      </c>
      <c r="R319">
        <v>54.367526772241639</v>
      </c>
      <c r="S319">
        <v>48.720421512757497</v>
      </c>
      <c r="T319">
        <v>47.990608542355758</v>
      </c>
      <c r="U319">
        <v>42.253280818444352</v>
      </c>
      <c r="V319">
        <v>30.234724283871721</v>
      </c>
      <c r="W319" t="s">
        <v>483</v>
      </c>
      <c r="X319" t="s">
        <v>484</v>
      </c>
      <c r="Y319" t="s">
        <v>485</v>
      </c>
      <c r="Z319" t="s">
        <v>486</v>
      </c>
      <c r="AA319" t="s">
        <v>487</v>
      </c>
      <c r="AB319" t="s">
        <v>151</v>
      </c>
      <c r="AC319" t="s">
        <v>152</v>
      </c>
      <c r="AD319" t="s">
        <v>488</v>
      </c>
      <c r="AE319">
        <v>34.174289083625091</v>
      </c>
      <c r="AF319">
        <v>1.87626827141037</v>
      </c>
      <c r="AG319">
        <v>59.256698385572363</v>
      </c>
      <c r="AH319">
        <v>10.681722766140551</v>
      </c>
      <c r="AI319">
        <v>16.301363635107631</v>
      </c>
      <c r="AJ319"/>
      <c r="AK319">
        <v>0.65820937135941282</v>
      </c>
      <c r="AL319">
        <v>3160.197524000002</v>
      </c>
      <c r="AM319">
        <v>2703.8669349999982</v>
      </c>
      <c r="AN319">
        <v>2141.038970999999</v>
      </c>
      <c r="AO319">
        <v>1186.6346130000011</v>
      </c>
      <c r="AP319">
        <v>357.38068900000002</v>
      </c>
      <c r="AQ319">
        <v>314.75893799999989</v>
      </c>
      <c r="AR319">
        <v>126.593868</v>
      </c>
      <c r="AS319">
        <v>20.706624999999999</v>
      </c>
      <c r="AT319">
        <v>13.857455</v>
      </c>
      <c r="AU319">
        <v>11.148628</v>
      </c>
      <c r="AV319">
        <v>2208.7279520000002</v>
      </c>
      <c r="AW319">
        <v>1964.1914849999989</v>
      </c>
      <c r="AX319">
        <v>1948.825360999999</v>
      </c>
      <c r="AY319">
        <v>1715.912243999999</v>
      </c>
      <c r="AZ319">
        <v>1224.3961760000011</v>
      </c>
      <c r="BA319">
        <v>3966.0238530000011</v>
      </c>
      <c r="BB319">
        <v>64.243397000000002</v>
      </c>
      <c r="BC319">
        <v>5065.7956080000013</v>
      </c>
      <c r="BD319">
        <v>387.55744299999998</v>
      </c>
      <c r="BE319">
        <v>37.756123000000002</v>
      </c>
      <c r="BF319"/>
      <c r="BG319"/>
      <c r="BH319">
        <v>27.742308000000001</v>
      </c>
    </row>
    <row r="320">
      <c r="A320" t="s">
        <v>594</v>
      </c>
      <c r="B320">
        <v>2015</v>
      </c>
      <c r="C320" t="s">
        <v>602</v>
      </c>
      <c r="D320">
        <v>156</v>
      </c>
      <c r="E320" t="s">
        <v>62</v>
      </c>
      <c r="F320" t="s">
        <v>574</v>
      </c>
      <c r="G320" t="s">
        <v>182</v>
      </c>
      <c r="H320">
        <v>5.2007252424364374</v>
      </c>
      <c r="I320">
        <v>4.5641141325045558</v>
      </c>
      <c r="J320">
        <v>5.5165432191215764</v>
      </c>
      <c r="K320">
        <v>3.7404293184273838</v>
      </c>
      <c r="L320">
        <v>2.9735080390723629</v>
      </c>
      <c r="M320">
        <v>0.2295026431944838</v>
      </c>
      <c r="N320">
        <v>0.12787582096292061</v>
      </c>
      <c r="O320">
        <v>0.087966052724667898</v>
      </c>
      <c r="P320">
        <v>0</v>
      </c>
      <c r="Q320">
        <v>0</v>
      </c>
      <c r="R320">
        <v>4.9560438016628012</v>
      </c>
      <c r="S320">
        <v>5.7376501757259826</v>
      </c>
      <c r="T320">
        <v>5.9183090270507961</v>
      </c>
      <c r="U320">
        <v>7.6958161365576983</v>
      </c>
      <c r="V320">
        <v>9.7928965811687174</v>
      </c>
      <c r="W320" t="s">
        <v>483</v>
      </c>
      <c r="X320" t="s">
        <v>484</v>
      </c>
      <c r="Y320" t="s">
        <v>485</v>
      </c>
      <c r="Z320" t="s">
        <v>486</v>
      </c>
      <c r="AA320" t="s">
        <v>487</v>
      </c>
      <c r="AB320" t="s">
        <v>151</v>
      </c>
      <c r="AC320" t="s">
        <v>152</v>
      </c>
      <c r="AD320" t="s">
        <v>488</v>
      </c>
      <c r="AE320">
        <v>8.5162427733233752</v>
      </c>
      <c r="AF320">
        <v>0</v>
      </c>
      <c r="AG320">
        <v>4.5739495564901036</v>
      </c>
      <c r="AH320">
        <v>0.044715249934056803</v>
      </c>
      <c r="AI320">
        <v>1.183855260803699</v>
      </c>
      <c r="AJ320"/>
      <c r="AK320">
        <v>0.2022106495706435</v>
      </c>
      <c r="AL320">
        <v>329.40997900000008</v>
      </c>
      <c r="AM320">
        <v>289.79223900000011</v>
      </c>
      <c r="AN320">
        <v>347.93570199999999</v>
      </c>
      <c r="AO320">
        <v>236.97234700000001</v>
      </c>
      <c r="AP320">
        <v>188.13352499999999</v>
      </c>
      <c r="AQ320">
        <v>5.2220069999999996</v>
      </c>
      <c r="AR320">
        <v>2.9182739999999998</v>
      </c>
      <c r="AS320">
        <v>2.004896</v>
      </c>
      <c r="AT320">
        <v>0</v>
      </c>
      <c r="AU320">
        <v>0</v>
      </c>
      <c r="AV320">
        <v>201.34358</v>
      </c>
      <c r="AW320">
        <v>231.31662800000001</v>
      </c>
      <c r="AX320">
        <v>240.333496</v>
      </c>
      <c r="AY320">
        <v>312.528279</v>
      </c>
      <c r="AZ320">
        <v>396.57663200000007</v>
      </c>
      <c r="BA320">
        <v>988.33429700000022</v>
      </c>
      <c r="BB320">
        <v>0</v>
      </c>
      <c r="BC320">
        <v>391.02235200000018</v>
      </c>
      <c r="BD320">
        <v>1.6223719999999999</v>
      </c>
      <c r="BE320">
        <v>2.7419660000000001</v>
      </c>
      <c r="BF320"/>
      <c r="BG320"/>
      <c r="BH320">
        <v>8.522805</v>
      </c>
    </row>
    <row r="321">
      <c r="A321" t="s">
        <v>594</v>
      </c>
      <c r="B321">
        <v>2015</v>
      </c>
      <c r="C321" t="s">
        <v>602</v>
      </c>
      <c r="D321">
        <v>157</v>
      </c>
      <c r="E321" t="s">
        <v>62</v>
      </c>
      <c r="F321" t="s">
        <v>496</v>
      </c>
      <c r="G321" t="s">
        <v>182</v>
      </c>
      <c r="H321">
        <v>0.32570146614034973</v>
      </c>
      <c r="I321">
        <v>0.063833255257487301</v>
      </c>
      <c r="J321">
        <v>0</v>
      </c>
      <c r="K321">
        <v>0.0060301336116040999</v>
      </c>
      <c r="L321">
        <v>0.074734285753647198</v>
      </c>
      <c r="M321">
        <v>0.0335802086411622</v>
      </c>
      <c r="N321">
        <v>0</v>
      </c>
      <c r="O321">
        <v>0.079000859774341806</v>
      </c>
      <c r="P321">
        <v>0.14575613123614911</v>
      </c>
      <c r="Q321">
        <v>0</v>
      </c>
      <c r="R321">
        <v>0.17689628307739849</v>
      </c>
      <c r="S321">
        <v>0.41502711414830351</v>
      </c>
      <c r="T321">
        <v>0</v>
      </c>
      <c r="U321">
        <v>0</v>
      </c>
      <c r="V321">
        <v>0</v>
      </c>
      <c r="W321" t="s">
        <v>483</v>
      </c>
      <c r="X321" t="s">
        <v>484</v>
      </c>
      <c r="Y321" t="s">
        <v>485</v>
      </c>
      <c r="Z321" t="s">
        <v>486</v>
      </c>
      <c r="AA321" t="s">
        <v>487</v>
      </c>
      <c r="AB321" t="s">
        <v>151</v>
      </c>
      <c r="AC321" t="s">
        <v>152</v>
      </c>
      <c r="AD321" t="s">
        <v>488</v>
      </c>
      <c r="AE321">
        <v>0</v>
      </c>
      <c r="AF321">
        <v>0</v>
      </c>
      <c r="AG321">
        <v>0.21502800380262371</v>
      </c>
      <c r="AH321">
        <v>0.13032333475041011</v>
      </c>
      <c r="AI321">
        <v>1.8271219163253509</v>
      </c>
      <c r="AJ321"/>
      <c r="AK321">
        <v>0.0581363343240026</v>
      </c>
      <c r="AL321">
        <v>20.629683</v>
      </c>
      <c r="AM321">
        <v>4.0530059999999999</v>
      </c>
      <c r="AN321">
        <v>0</v>
      </c>
      <c r="AO321">
        <v>0.38203500000000001</v>
      </c>
      <c r="AP321">
        <v>4.7284299999999986</v>
      </c>
      <c r="AQ321">
        <v>0.76407000000000003</v>
      </c>
      <c r="AR321">
        <v>0</v>
      </c>
      <c r="AS321">
        <v>1.8005640000000001</v>
      </c>
      <c r="AT321">
        <v>3.309901</v>
      </c>
      <c r="AU321">
        <v>0</v>
      </c>
      <c r="AV321">
        <v>7.1865649999999999</v>
      </c>
      <c r="AW321">
        <v>16.732054000000002</v>
      </c>
      <c r="AX321">
        <v>0</v>
      </c>
      <c r="AY321">
        <v>0</v>
      </c>
      <c r="AZ321">
        <v>0</v>
      </c>
      <c r="BA321">
        <v>0</v>
      </c>
      <c r="BB321">
        <v>0</v>
      </c>
      <c r="BC321">
        <v>18.382528000000001</v>
      </c>
      <c r="BD321">
        <v>4.7284299999999986</v>
      </c>
      <c r="BE321">
        <v>4.2318569999999998</v>
      </c>
      <c r="BF321"/>
      <c r="BG321"/>
      <c r="BH321">
        <v>2.450339</v>
      </c>
    </row>
    <row r="322">
      <c r="A322" t="s">
        <v>594</v>
      </c>
      <c r="B322">
        <v>2015</v>
      </c>
      <c r="C322" t="s">
        <v>602</v>
      </c>
      <c r="D322">
        <v>158</v>
      </c>
      <c r="E322" t="s">
        <v>62</v>
      </c>
      <c r="F322" t="s">
        <v>492</v>
      </c>
      <c r="G322" t="s">
        <v>182</v>
      </c>
      <c r="H322">
        <v>0.031901883138160801</v>
      </c>
      <c r="I322">
        <v>0</v>
      </c>
      <c r="J322">
        <v>0.031827140657155903</v>
      </c>
      <c r="K322">
        <v>0</v>
      </c>
      <c r="L322">
        <v>0</v>
      </c>
      <c r="M322">
        <v>0</v>
      </c>
      <c r="N322">
        <v>0</v>
      </c>
      <c r="O322">
        <v>0</v>
      </c>
      <c r="P322">
        <v>0</v>
      </c>
      <c r="Q322">
        <v>0</v>
      </c>
      <c r="R322">
        <v>0.049737792997600103</v>
      </c>
      <c r="S322">
        <v>0</v>
      </c>
      <c r="T322">
        <v>0</v>
      </c>
      <c r="U322">
        <v>0.049430494563991699</v>
      </c>
      <c r="V322">
        <v>0</v>
      </c>
      <c r="W322" t="s">
        <v>483</v>
      </c>
      <c r="X322" t="s">
        <v>484</v>
      </c>
      <c r="Y322" t="s">
        <v>485</v>
      </c>
      <c r="Z322" t="s">
        <v>486</v>
      </c>
      <c r="AA322" t="s">
        <v>487</v>
      </c>
      <c r="AB322" t="s">
        <v>151</v>
      </c>
      <c r="AC322" t="s">
        <v>152</v>
      </c>
      <c r="AD322" t="s">
        <v>488</v>
      </c>
      <c r="AE322">
        <v>0.017297118465083399</v>
      </c>
      <c r="AF322">
        <v>0</v>
      </c>
      <c r="AG322">
        <v>0</v>
      </c>
      <c r="AH322">
        <v>0</v>
      </c>
      <c r="AI322">
        <v>0.87242018246967545</v>
      </c>
      <c r="AJ322"/>
      <c r="AK322">
        <v>0</v>
      </c>
      <c r="AL322">
        <v>2.0206409999999999</v>
      </c>
      <c r="AM322">
        <v>0</v>
      </c>
      <c r="AN322">
        <v>2.0073799999999999</v>
      </c>
      <c r="AO322">
        <v>0</v>
      </c>
      <c r="AP322">
        <v>0</v>
      </c>
      <c r="AQ322">
        <v>0</v>
      </c>
      <c r="AR322">
        <v>0</v>
      </c>
      <c r="AS322">
        <v>0</v>
      </c>
      <c r="AT322">
        <v>0</v>
      </c>
      <c r="AU322">
        <v>0</v>
      </c>
      <c r="AV322">
        <v>2.0206409999999999</v>
      </c>
      <c r="AW322">
        <v>0</v>
      </c>
      <c r="AX322">
        <v>0</v>
      </c>
      <c r="AY322">
        <v>2.0073799999999999</v>
      </c>
      <c r="AZ322">
        <v>0</v>
      </c>
      <c r="BA322">
        <v>2.0073799999999999</v>
      </c>
      <c r="BB322">
        <v>0</v>
      </c>
      <c r="BC322">
        <v>0</v>
      </c>
      <c r="BD322">
        <v>0</v>
      </c>
      <c r="BE322">
        <v>2.0206409999999999</v>
      </c>
      <c r="BF322"/>
      <c r="BG322"/>
      <c r="BH322">
        <v>0</v>
      </c>
    </row>
    <row r="323">
      <c r="A323" t="s">
        <v>594</v>
      </c>
      <c r="B323">
        <v>2015</v>
      </c>
      <c r="C323" t="s">
        <v>602</v>
      </c>
      <c r="D323">
        <v>159</v>
      </c>
      <c r="E323" t="s">
        <v>62</v>
      </c>
      <c r="F323" t="s">
        <v>422</v>
      </c>
      <c r="G323" t="s">
        <v>182</v>
      </c>
      <c r="H323">
        <v>0.0129553340585463</v>
      </c>
      <c r="I323">
        <v>0</v>
      </c>
      <c r="J323">
        <v>0</v>
      </c>
      <c r="K323">
        <v>0</v>
      </c>
      <c r="L323">
        <v>0</v>
      </c>
      <c r="M323">
        <v>0</v>
      </c>
      <c r="N323">
        <v>0</v>
      </c>
      <c r="O323">
        <v>0</v>
      </c>
      <c r="P323">
        <v>0</v>
      </c>
      <c r="Q323">
        <v>0</v>
      </c>
      <c r="R323">
        <v>0.020198485488398799</v>
      </c>
      <c r="S323">
        <v>0</v>
      </c>
      <c r="T323">
        <v>0</v>
      </c>
      <c r="U323">
        <v>0</v>
      </c>
      <c r="V323">
        <v>0</v>
      </c>
      <c r="W323" t="s">
        <v>483</v>
      </c>
      <c r="X323" t="s">
        <v>484</v>
      </c>
      <c r="Y323" t="s">
        <v>485</v>
      </c>
      <c r="Z323" t="s">
        <v>486</v>
      </c>
      <c r="AA323" t="s">
        <v>487</v>
      </c>
      <c r="AB323" t="s">
        <v>151</v>
      </c>
      <c r="AC323" t="s">
        <v>152</v>
      </c>
      <c r="AD323" t="s">
        <v>488</v>
      </c>
      <c r="AE323">
        <v>0</v>
      </c>
      <c r="AF323">
        <v>0</v>
      </c>
      <c r="AG323">
        <v>0.0095986740446342006</v>
      </c>
      <c r="AH323">
        <v>0</v>
      </c>
      <c r="AI323">
        <v>0</v>
      </c>
      <c r="AJ323"/>
      <c r="AK323">
        <v>0</v>
      </c>
      <c r="AL323">
        <v>0.820581</v>
      </c>
      <c r="AM323">
        <v>0</v>
      </c>
      <c r="AN323">
        <v>0</v>
      </c>
      <c r="AO323">
        <v>0</v>
      </c>
      <c r="AP323">
        <v>0</v>
      </c>
      <c r="AQ323">
        <v>0</v>
      </c>
      <c r="AR323">
        <v>0</v>
      </c>
      <c r="AS323">
        <v>0</v>
      </c>
      <c r="AT323">
        <v>0</v>
      </c>
      <c r="AU323">
        <v>0</v>
      </c>
      <c r="AV323">
        <v>0.820581</v>
      </c>
      <c r="AW323">
        <v>0</v>
      </c>
      <c r="AX323">
        <v>0</v>
      </c>
      <c r="AY323">
        <v>0</v>
      </c>
      <c r="AZ323">
        <v>0</v>
      </c>
      <c r="BA323">
        <v>0</v>
      </c>
      <c r="BB323">
        <v>0</v>
      </c>
      <c r="BC323">
        <v>0.820581</v>
      </c>
      <c r="BD323">
        <v>0</v>
      </c>
      <c r="BE323">
        <v>0</v>
      </c>
      <c r="BF323"/>
      <c r="BG323"/>
      <c r="BH323">
        <v>0</v>
      </c>
    </row>
    <row r="324">
      <c r="A324" t="s">
        <v>594</v>
      </c>
      <c r="B324">
        <v>2015</v>
      </c>
      <c r="C324" t="s">
        <v>602</v>
      </c>
      <c r="D324">
        <v>160</v>
      </c>
      <c r="E324" t="s">
        <v>62</v>
      </c>
      <c r="F324" t="s">
        <v>575</v>
      </c>
      <c r="G324" t="s">
        <v>182</v>
      </c>
      <c r="H324">
        <v>0.26901152073172557</v>
      </c>
      <c r="I324">
        <v>0</v>
      </c>
      <c r="J324">
        <v>0</v>
      </c>
      <c r="K324">
        <v>0</v>
      </c>
      <c r="L324">
        <v>0</v>
      </c>
      <c r="M324">
        <v>0.0163142671342528</v>
      </c>
      <c r="N324">
        <v>0</v>
      </c>
      <c r="O324">
        <v>0</v>
      </c>
      <c r="P324">
        <v>0</v>
      </c>
      <c r="Q324">
        <v>0</v>
      </c>
      <c r="R324">
        <v>0.41027497816591829</v>
      </c>
      <c r="S324">
        <v>0</v>
      </c>
      <c r="T324">
        <v>0</v>
      </c>
      <c r="U324">
        <v>0</v>
      </c>
      <c r="V324">
        <v>0</v>
      </c>
      <c r="W324" t="s">
        <v>483</v>
      </c>
      <c r="X324" t="s">
        <v>484</v>
      </c>
      <c r="Y324" t="s">
        <v>485</v>
      </c>
      <c r="Z324" t="s">
        <v>486</v>
      </c>
      <c r="AA324" t="s">
        <v>487</v>
      </c>
      <c r="AB324" t="s">
        <v>151</v>
      </c>
      <c r="AC324" t="s">
        <v>152</v>
      </c>
      <c r="AD324" t="s">
        <v>488</v>
      </c>
      <c r="AE324">
        <v>0</v>
      </c>
      <c r="AF324">
        <v>0</v>
      </c>
      <c r="AG324">
        <v>0.19496985486094651</v>
      </c>
      <c r="AH324">
        <v>0</v>
      </c>
      <c r="AI324">
        <v>0.1602706027909972</v>
      </c>
      <c r="AJ324"/>
      <c r="AK324">
        <v>0</v>
      </c>
      <c r="AL324">
        <v>17.038985</v>
      </c>
      <c r="AM324">
        <v>0</v>
      </c>
      <c r="AN324">
        <v>0</v>
      </c>
      <c r="AO324">
        <v>0</v>
      </c>
      <c r="AP324">
        <v>0</v>
      </c>
      <c r="AQ324">
        <v>0.37120799999999998</v>
      </c>
      <c r="AR324">
        <v>0</v>
      </c>
      <c r="AS324">
        <v>0</v>
      </c>
      <c r="AT324">
        <v>0</v>
      </c>
      <c r="AU324">
        <v>0</v>
      </c>
      <c r="AV324">
        <v>16.667777000000001</v>
      </c>
      <c r="AW324">
        <v>0</v>
      </c>
      <c r="AX324">
        <v>0</v>
      </c>
      <c r="AY324">
        <v>0</v>
      </c>
      <c r="AZ324">
        <v>0</v>
      </c>
      <c r="BA324">
        <v>0</v>
      </c>
      <c r="BB324">
        <v>0</v>
      </c>
      <c r="BC324">
        <v>16.667777000000001</v>
      </c>
      <c r="BD324">
        <v>0</v>
      </c>
      <c r="BE324">
        <v>0.37120799999999998</v>
      </c>
      <c r="BF324"/>
      <c r="BG324"/>
      <c r="BH32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Water</vt:lpstr>
      <vt:lpstr>Sanitation</vt:lpstr>
      <vt:lpstr>Hygiene</vt:lpstr>
      <vt:lpstr>DHS00</vt:lpstr>
      <vt:lpstr>DHS03</vt:lpstr>
      <vt:lpstr>DHS05</vt:lpstr>
      <vt:lpstr>DHS08</vt:lpstr>
      <vt:lpstr>DHS14</vt:lpstr>
      <vt:lpstr>DHS15</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2021-05-25T18:11:58Z</dcterms:modified>
</cp:coreProperties>
</file>